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drawings/drawing33.xml" ContentType="application/vnd.openxmlformats-officedocument.drawing+xml"/>
  <Override PartName="/xl/ctrlProps/ctrlProp32.xml" ContentType="application/vnd.ms-excel.controlproperties+xml"/>
  <Override PartName="/xl/drawings/drawing34.xml" ContentType="application/vnd.openxmlformats-officedocument.drawing+xml"/>
  <Override PartName="/xl/ctrlProps/ctrlProp33.xml" ContentType="application/vnd.ms-excel.controlproperties+xml"/>
  <Override PartName="/xl/drawings/drawing35.xml" ContentType="application/vnd.openxmlformats-officedocument.drawing+xml"/>
  <Override PartName="/xl/ctrlProps/ctrlProp34.xml" ContentType="application/vnd.ms-excel.controlproperties+xml"/>
  <Override PartName="/xl/drawings/drawing36.xml" ContentType="application/vnd.openxmlformats-officedocument.drawing+xml"/>
  <Override PartName="/xl/ctrlProps/ctrlProp35.xml" ContentType="application/vnd.ms-excel.controlproperties+xml"/>
  <Override PartName="/xl/drawings/drawing37.xml" ContentType="application/vnd.openxmlformats-officedocument.drawing+xml"/>
  <Override PartName="/xl/ctrlProps/ctrlProp36.xml" ContentType="application/vnd.ms-excel.controlproperties+xml"/>
  <Override PartName="/xl/drawings/drawing38.xml" ContentType="application/vnd.openxmlformats-officedocument.drawing+xml"/>
  <Override PartName="/xl/ctrlProps/ctrlProp37.xml" ContentType="application/vnd.ms-excel.controlproperties+xml"/>
  <Override PartName="/xl/drawings/drawing39.xml" ContentType="application/vnd.openxmlformats-officedocument.drawing+xml"/>
  <Override PartName="/xl/ctrlProps/ctrlProp38.xml" ContentType="application/vnd.ms-excel.controlproperties+xml"/>
  <Override PartName="/xl/drawings/drawing40.xml" ContentType="application/vnd.openxmlformats-officedocument.drawing+xml"/>
  <Override PartName="/xl/ctrlProps/ctrlProp39.xml" ContentType="application/vnd.ms-excel.controlproperties+xml"/>
  <Override PartName="/xl/drawings/drawing41.xml" ContentType="application/vnd.openxmlformats-officedocument.drawing+xml"/>
  <Override PartName="/xl/ctrlProps/ctrlProp40.xml" ContentType="application/vnd.ms-excel.controlproperties+xml"/>
  <Override PartName="/xl/drawings/drawing42.xml" ContentType="application/vnd.openxmlformats-officedocument.drawing+xml"/>
  <Override PartName="/xl/ctrlProps/ctrlProp41.xml" ContentType="application/vnd.ms-excel.controlproperties+xml"/>
  <Override PartName="/xl/drawings/drawing43.xml" ContentType="application/vnd.openxmlformats-officedocument.drawing+xml"/>
  <Override PartName="/xl/ctrlProps/ctrlProp42.xml" ContentType="application/vnd.ms-excel.controlproperties+xml"/>
  <Override PartName="/xl/drawings/drawing44.xml" ContentType="application/vnd.openxmlformats-officedocument.drawing+xml"/>
  <Override PartName="/xl/ctrlProps/ctrlProp43.xml" ContentType="application/vnd.ms-excel.controlproperties+xml"/>
  <Override PartName="/xl/drawings/drawing45.xml" ContentType="application/vnd.openxmlformats-officedocument.drawing+xml"/>
  <Override PartName="/xl/ctrlProps/ctrlProp44.xml" ContentType="application/vnd.ms-excel.controlproperties+xml"/>
  <Override PartName="/xl/drawings/drawing46.xml" ContentType="application/vnd.openxmlformats-officedocument.drawing+xml"/>
  <Override PartName="/xl/ctrlProps/ctrlProp45.xml" ContentType="application/vnd.ms-excel.controlproperties+xml"/>
  <Override PartName="/xl/drawings/drawing47.xml" ContentType="application/vnd.openxmlformats-officedocument.drawing+xml"/>
  <Override PartName="/xl/ctrlProps/ctrlProp46.xml" ContentType="application/vnd.ms-excel.controlproperties+xml"/>
  <Override PartName="/xl/drawings/drawing48.xml" ContentType="application/vnd.openxmlformats-officedocument.drawing+xml"/>
  <Override PartName="/xl/ctrlProps/ctrlProp47.xml" ContentType="application/vnd.ms-excel.controlproperties+xml"/>
  <Override PartName="/xl/drawings/drawing49.xml" ContentType="application/vnd.openxmlformats-officedocument.drawing+xml"/>
  <Override PartName="/xl/ctrlProps/ctrlProp48.xml" ContentType="application/vnd.ms-excel.controlproperties+xml"/>
  <Override PartName="/xl/drawings/drawing50.xml" ContentType="application/vnd.openxmlformats-officedocument.drawing+xml"/>
  <Override PartName="/xl/ctrlProps/ctrlProp49.xml" ContentType="application/vnd.ms-excel.controlproperties+xml"/>
  <Override PartName="/xl/drawings/drawing51.xml" ContentType="application/vnd.openxmlformats-officedocument.drawing+xml"/>
  <Override PartName="/xl/ctrlProps/ctrlProp50.xml" ContentType="application/vnd.ms-excel.controlproperties+xml"/>
  <Override PartName="/xl/drawings/drawing52.xml" ContentType="application/vnd.openxmlformats-officedocument.drawing+xml"/>
  <Override PartName="/xl/ctrlProps/ctrlProp51.xml" ContentType="application/vnd.ms-excel.controlproperties+xml"/>
  <Override PartName="/xl/drawings/drawing53.xml" ContentType="application/vnd.openxmlformats-officedocument.drawing+xml"/>
  <Override PartName="/xl/ctrlProps/ctrlProp52.xml" ContentType="application/vnd.ms-excel.controlproperties+xml"/>
  <Override PartName="/xl/drawings/drawing5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55.xml" ContentType="application/vnd.openxmlformats-officedocument.drawing+xml"/>
  <Override PartName="/xl/ctrlProps/ctrlProp55.xml" ContentType="application/vnd.ms-excel.controlproperties+xml"/>
  <Override PartName="/xl/drawings/drawing56.xml" ContentType="application/vnd.openxmlformats-officedocument.drawing+xml"/>
  <Override PartName="/xl/ctrlProps/ctrlProp56.xml" ContentType="application/vnd.ms-excel.controlproperties+xml"/>
  <Override PartName="/xl/drawings/drawing57.xml" ContentType="application/vnd.openxmlformats-officedocument.drawing+xml"/>
  <Override PartName="/xl/ctrlProps/ctrlProp57.xml" ContentType="application/vnd.ms-excel.controlproperties+xml"/>
  <Override PartName="/xl/drawings/drawing58.xml" ContentType="application/vnd.openxmlformats-officedocument.drawing+xml"/>
  <Override PartName="/xl/ctrlProps/ctrlProp58.xml" ContentType="application/vnd.ms-excel.controlproperties+xml"/>
  <Override PartName="/xl/drawings/drawing59.xml" ContentType="application/vnd.openxmlformats-officedocument.drawing+xml"/>
  <Override PartName="/xl/ctrlProps/ctrlProp59.xml" ContentType="application/vnd.ms-excel.controlproperties+xml"/>
  <Override PartName="/xl/drawings/drawing60.xml" ContentType="application/vnd.openxmlformats-officedocument.drawing+xml"/>
  <Override PartName="/xl/ctrlProps/ctrlProp60.xml" ContentType="application/vnd.ms-excel.controlproperties+xml"/>
  <Override PartName="/xl/drawings/drawing61.xml" ContentType="application/vnd.openxmlformats-officedocument.drawing+xml"/>
  <Override PartName="/xl/ctrlProps/ctrlProp61.xml" ContentType="application/vnd.ms-excel.controlproperties+xml"/>
  <Override PartName="/xl/drawings/drawing62.xml" ContentType="application/vnd.openxmlformats-officedocument.drawing+xml"/>
  <Override PartName="/xl/ctrlProps/ctrlProp62.xml" ContentType="application/vnd.ms-excel.controlproperties+xml"/>
  <Override PartName="/xl/drawings/drawing63.xml" ContentType="application/vnd.openxmlformats-officedocument.drawing+xml"/>
  <Override PartName="/xl/ctrlProps/ctrlProp63.xml" ContentType="application/vnd.ms-excel.controlproperties+xml"/>
  <Override PartName="/xl/drawings/drawing64.xml" ContentType="application/vnd.openxmlformats-officedocument.drawing+xml"/>
  <Override PartName="/xl/ctrlProps/ctrlProp64.xml" ContentType="application/vnd.ms-excel.controlproperties+xml"/>
  <Override PartName="/xl/drawings/drawing65.xml" ContentType="application/vnd.openxmlformats-officedocument.drawing+xml"/>
  <Override PartName="/xl/ctrlProps/ctrlProp65.xml" ContentType="application/vnd.ms-excel.controlproperties+xml"/>
  <Override PartName="/xl/drawings/drawing66.xml" ContentType="application/vnd.openxmlformats-officedocument.drawing+xml"/>
  <Override PartName="/xl/ctrlProps/ctrlProp66.xml" ContentType="application/vnd.ms-excel.controlproperties+xml"/>
  <Override PartName="/xl/drawings/drawing67.xml" ContentType="application/vnd.openxmlformats-officedocument.drawing+xml"/>
  <Override PartName="/xl/ctrlProps/ctrlProp67.xml" ContentType="application/vnd.ms-excel.controlproperties+xml"/>
  <Override PartName="/xl/drawings/drawing68.xml" ContentType="application/vnd.openxmlformats-officedocument.drawing+xml"/>
  <Override PartName="/xl/ctrlProps/ctrlProp68.xml" ContentType="application/vnd.ms-excel.controlproperties+xml"/>
  <Override PartName="/xl/drawings/drawing69.xml" ContentType="application/vnd.openxmlformats-officedocument.drawing+xml"/>
  <Override PartName="/xl/ctrlProps/ctrlProp69.xml" ContentType="application/vnd.ms-excel.controlproperties+xml"/>
  <Override PartName="/xl/drawings/drawing70.xml" ContentType="application/vnd.openxmlformats-officedocument.drawing+xml"/>
  <Override PartName="/xl/ctrlProps/ctrlProp70.xml" ContentType="application/vnd.ms-excel.controlproperties+xml"/>
  <Override PartName="/xl/drawings/drawing71.xml" ContentType="application/vnd.openxmlformats-officedocument.drawing+xml"/>
  <Override PartName="/xl/ctrlProps/ctrlProp71.xml" ContentType="application/vnd.ms-excel.controlproperties+xml"/>
  <Override PartName="/xl/drawings/drawing72.xml" ContentType="application/vnd.openxmlformats-officedocument.drawing+xml"/>
  <Override PartName="/xl/ctrlProps/ctrlProp72.xml" ContentType="application/vnd.ms-excel.controlproperties+xml"/>
  <Override PartName="/xl/drawings/drawing73.xml" ContentType="application/vnd.openxmlformats-officedocument.drawing+xml"/>
  <Override PartName="/xl/ctrlProps/ctrlProp73.xml" ContentType="application/vnd.ms-excel.controlproperties+xml"/>
  <Override PartName="/xl/drawings/drawing74.xml" ContentType="application/vnd.openxmlformats-officedocument.drawing+xml"/>
  <Override PartName="/xl/ctrlProps/ctrlProp74.xml" ContentType="application/vnd.ms-excel.controlproperties+xml"/>
  <Override PartName="/xl/drawings/drawing75.xml" ContentType="application/vnd.openxmlformats-officedocument.drawing+xml"/>
  <Override PartName="/xl/ctrlProps/ctrlProp75.xml" ContentType="application/vnd.ms-excel.controlproperties+xml"/>
  <Override PartName="/xl/drawings/drawing76.xml" ContentType="application/vnd.openxmlformats-officedocument.drawing+xml"/>
  <Override PartName="/xl/ctrlProps/ctrlProp76.xml" ContentType="application/vnd.ms-excel.controlproperties+xml"/>
  <Override PartName="/xl/drawings/drawing77.xml" ContentType="application/vnd.openxmlformats-officedocument.drawing+xml"/>
  <Override PartName="/xl/ctrlProps/ctrlProp77.xml" ContentType="application/vnd.ms-excel.controlproperties+xml"/>
  <Override PartName="/xl/drawings/drawing78.xml" ContentType="application/vnd.openxmlformats-officedocument.drawing+xml"/>
  <Override PartName="/xl/ctrlProps/ctrlProp78.xml" ContentType="application/vnd.ms-excel.controlproperties+xml"/>
  <Override PartName="/xl/drawings/drawing79.xml" ContentType="application/vnd.openxmlformats-officedocument.drawing+xml"/>
  <Override PartName="/xl/ctrlProps/ctrlProp79.xml" ContentType="application/vnd.ms-excel.controlproperties+xml"/>
  <Override PartName="/xl/drawings/drawing80.xml" ContentType="application/vnd.openxmlformats-officedocument.drawing+xml"/>
  <Override PartName="/xl/ctrlProps/ctrlProp80.xml" ContentType="application/vnd.ms-excel.controlproperties+xml"/>
  <Override PartName="/xl/drawings/drawing81.xml" ContentType="application/vnd.openxmlformats-officedocument.drawing+xml"/>
  <Override PartName="/xl/ctrlProps/ctrlProp81.xml" ContentType="application/vnd.ms-excel.controlproperties+xml"/>
  <Override PartName="/xl/drawings/drawing82.xml" ContentType="application/vnd.openxmlformats-officedocument.drawing+xml"/>
  <Override PartName="/xl/ctrlProps/ctrlProp82.xml" ContentType="application/vnd.ms-excel.controlproperties+xml"/>
  <Override PartName="/xl/drawings/drawing83.xml" ContentType="application/vnd.openxmlformats-officedocument.drawing+xml"/>
  <Override PartName="/xl/ctrlProps/ctrlProp83.xml" ContentType="application/vnd.ms-excel.controlproperties+xml"/>
  <Override PartName="/xl/drawings/drawing84.xml" ContentType="application/vnd.openxmlformats-officedocument.drawing+xml"/>
  <Override PartName="/xl/ctrlProps/ctrlProp84.xml" ContentType="application/vnd.ms-excel.controlproperties+xml"/>
  <Override PartName="/xl/drawings/drawing85.xml" ContentType="application/vnd.openxmlformats-officedocument.drawing+xml"/>
  <Override PartName="/xl/ctrlProps/ctrlProp85.xml" ContentType="application/vnd.ms-excel.controlproperties+xml"/>
  <Override PartName="/xl/drawings/drawing86.xml" ContentType="application/vnd.openxmlformats-officedocument.drawing+xml"/>
  <Override PartName="/xl/ctrlProps/ctrlProp86.xml" ContentType="application/vnd.ms-excel.controlproperties+xml"/>
  <Override PartName="/xl/drawings/drawing87.xml" ContentType="application/vnd.openxmlformats-officedocument.drawing+xml"/>
  <Override PartName="/xl/ctrlProps/ctrlProp87.xml" ContentType="application/vnd.ms-excel.controlproperties+xml"/>
  <Override PartName="/xl/drawings/drawing88.xml" ContentType="application/vnd.openxmlformats-officedocument.drawing+xml"/>
  <Override PartName="/xl/ctrlProps/ctrlProp88.xml" ContentType="application/vnd.ms-excel.controlproperties+xml"/>
  <Override PartName="/xl/drawings/drawing89.xml" ContentType="application/vnd.openxmlformats-officedocument.drawing+xml"/>
  <Override PartName="/xl/ctrlProps/ctrlProp89.xml" ContentType="application/vnd.ms-excel.controlproperties+xml"/>
  <Override PartName="/xl/drawings/drawing90.xml" ContentType="application/vnd.openxmlformats-officedocument.drawing+xml"/>
  <Override PartName="/xl/ctrlProps/ctrlProp90.xml" ContentType="application/vnd.ms-excel.controlproperties+xml"/>
  <Override PartName="/xl/drawings/drawing91.xml" ContentType="application/vnd.openxmlformats-officedocument.drawing+xml"/>
  <Override PartName="/xl/ctrlProps/ctrlProp91.xml" ContentType="application/vnd.ms-excel.controlproperties+xml"/>
  <Override PartName="/xl/drawings/drawing92.xml" ContentType="application/vnd.openxmlformats-officedocument.drawing+xml"/>
  <Override PartName="/xl/ctrlProps/ctrlProp92.xml" ContentType="application/vnd.ms-excel.controlproperties+xml"/>
  <Override PartName="/xl/drawings/drawing93.xml" ContentType="application/vnd.openxmlformats-officedocument.drawing+xml"/>
  <Override PartName="/xl/ctrlProps/ctrlProp93.xml" ContentType="application/vnd.ms-excel.controlproperties+xml"/>
  <Override PartName="/xl/drawings/drawing94.xml" ContentType="application/vnd.openxmlformats-officedocument.drawing+xml"/>
  <Override PartName="/xl/ctrlProps/ctrlProp94.xml" ContentType="application/vnd.ms-excel.controlproperties+xml"/>
  <Override PartName="/xl/drawings/drawing95.xml" ContentType="application/vnd.openxmlformats-officedocument.drawing+xml"/>
  <Override PartName="/xl/ctrlProps/ctrlProp95.xml" ContentType="application/vnd.ms-excel.controlproperties+xml"/>
  <Override PartName="/xl/drawings/drawing96.xml" ContentType="application/vnd.openxmlformats-officedocument.drawing+xml"/>
  <Override PartName="/xl/ctrlProps/ctrlProp96.xml" ContentType="application/vnd.ms-excel.controlproperties+xml"/>
  <Override PartName="/xl/drawings/drawing97.xml" ContentType="application/vnd.openxmlformats-officedocument.drawing+xml"/>
  <Override PartName="/xl/ctrlProps/ctrlProp97.xml" ContentType="application/vnd.ms-excel.controlproperties+xml"/>
  <Override PartName="/xl/drawings/drawing98.xml" ContentType="application/vnd.openxmlformats-officedocument.drawing+xml"/>
  <Override PartName="/xl/ctrlProps/ctrlProp98.xml" ContentType="application/vnd.ms-excel.controlproperties+xml"/>
  <Override PartName="/xl/drawings/drawing99.xml" ContentType="application/vnd.openxmlformats-officedocument.drawing+xml"/>
  <Override PartName="/xl/ctrlProps/ctrlProp99.xml" ContentType="application/vnd.ms-excel.controlproperties+xml"/>
  <Override PartName="/xl/drawings/drawing100.xml" ContentType="application/vnd.openxmlformats-officedocument.drawing+xml"/>
  <Override PartName="/xl/ctrlProps/ctrlProp100.xml" ContentType="application/vnd.ms-excel.controlproperties+xml"/>
  <Override PartName="/xl/drawings/drawing101.xml" ContentType="application/vnd.openxmlformats-officedocument.drawing+xml"/>
  <Override PartName="/xl/ctrlProps/ctrlProp101.xml" ContentType="application/vnd.ms-excel.controlproperties+xml"/>
  <Override PartName="/xl/drawings/drawing102.xml" ContentType="application/vnd.openxmlformats-officedocument.drawing+xml"/>
  <Override PartName="/xl/ctrlProps/ctrlProp102.xml" ContentType="application/vnd.ms-excel.controlproperties+xml"/>
  <Override PartName="/xl/drawings/drawing103.xml" ContentType="application/vnd.openxmlformats-officedocument.drawing+xml"/>
  <Override PartName="/xl/ctrlProps/ctrlProp103.xml" ContentType="application/vnd.ms-excel.controlproperties+xml"/>
  <Override PartName="/xl/drawings/drawing104.xml" ContentType="application/vnd.openxmlformats-officedocument.drawing+xml"/>
  <Override PartName="/xl/ctrlProps/ctrlProp104.xml" ContentType="application/vnd.ms-excel.controlproperties+xml"/>
  <Override PartName="/xl/drawings/drawing105.xml" ContentType="application/vnd.openxmlformats-officedocument.drawing+xml"/>
  <Override PartName="/xl/ctrlProps/ctrlProp105.xml" ContentType="application/vnd.ms-excel.controlproperties+xml"/>
  <Override PartName="/xl/drawings/drawing106.xml" ContentType="application/vnd.openxmlformats-officedocument.drawing+xml"/>
  <Override PartName="/xl/ctrlProps/ctrlProp106.xml" ContentType="application/vnd.ms-excel.controlproperties+xml"/>
  <Override PartName="/xl/drawings/drawing107.xml" ContentType="application/vnd.openxmlformats-officedocument.drawing+xml"/>
  <Override PartName="/xl/ctrlProps/ctrlProp107.xml" ContentType="application/vnd.ms-excel.controlproperties+xml"/>
  <Override PartName="/xl/drawings/drawing108.xml" ContentType="application/vnd.openxmlformats-officedocument.drawing+xml"/>
  <Override PartName="/xl/ctrlProps/ctrlProp108.xml" ContentType="application/vnd.ms-excel.controlproperties+xml"/>
  <Override PartName="/xl/drawings/drawing109.xml" ContentType="application/vnd.openxmlformats-officedocument.drawing+xml"/>
  <Override PartName="/xl/ctrlProps/ctrlProp109.xml" ContentType="application/vnd.ms-excel.controlproperties+xml"/>
  <Override PartName="/xl/drawings/drawing110.xml" ContentType="application/vnd.openxmlformats-officedocument.drawing+xml"/>
  <Override PartName="/xl/ctrlProps/ctrlProp110.xml" ContentType="application/vnd.ms-excel.controlproperties+xml"/>
  <Override PartName="/xl/drawings/drawing111.xml" ContentType="application/vnd.openxmlformats-officedocument.drawing+xml"/>
  <Override PartName="/xl/ctrlProps/ctrlProp11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BuÇalışmaKitabı" defaultThemeVersion="166925"/>
  <mc:AlternateContent xmlns:mc="http://schemas.openxmlformats.org/markup-compatibility/2006">
    <mc:Choice Requires="x15">
      <x15ac:absPath xmlns:x15ac="http://schemas.microsoft.com/office/spreadsheetml/2010/11/ac" url="T:\TEZ_UMUTKAMISLI\DATA\"/>
    </mc:Choice>
  </mc:AlternateContent>
  <xr:revisionPtr revIDLastSave="0" documentId="13_ncr:1_{D9973158-B81B-40E8-A9E5-BB6755849148}" xr6:coauthVersionLast="47" xr6:coauthVersionMax="47" xr10:uidLastSave="{00000000-0000-0000-0000-000000000000}"/>
  <bookViews>
    <workbookView xWindow="-120" yWindow="-120" windowWidth="29040" windowHeight="15840" tabRatio="875" firstSheet="3" activeTab="3" xr2:uid="{D6ED9168-029C-4EF0-B9A3-4780B3AFB765}"/>
  </bookViews>
  <sheets>
    <sheet name="GENEL" sheetId="1" r:id="rId1"/>
    <sheet name="ELENENLER" sheetId="2" r:id="rId2"/>
    <sheet name="ELENENLER v2" sheetId="3" r:id="rId3"/>
    <sheet name="ELENENLER v3" sheetId="4" r:id="rId4"/>
    <sheet name="MAKALE İSİMLENDİRMESİ" sheetId="64" r:id="rId5"/>
    <sheet name="REFERANS TOP. BUHARLAŞMA (ETo)" sheetId="110" r:id="rId6"/>
    <sheet name="GSYH" sheetId="5" r:id="rId7"/>
    <sheet name="GENEL SICAKLIK VERİLERİ" sheetId="7" r:id="rId8"/>
    <sheet name="ORTALAMA SICAKLIK (°C)" sheetId="8" r:id="rId9"/>
    <sheet name="ORTALAMA EN YÜK. SICAKLIK (°C)" sheetId="9" r:id="rId10"/>
    <sheet name="ORTALAMA EN DÜŞÜK SICAKLIK (°C)" sheetId="10" r:id="rId11"/>
    <sheet name="ORTALAMA GÜNEŞLENME SÜRESİ (SA)" sheetId="11" r:id="rId12"/>
    <sheet name="ORTALAMA YAĞIŞLI GÜN SAYISI" sheetId="12" r:id="rId13"/>
    <sheet name="TOP. YAĞIŞ MİK. ORT (mm)" sheetId="13" r:id="rId14"/>
    <sheet name="EN DÜŞÜK SICAKLIK (°C)" sheetId="14" r:id="rId15"/>
    <sheet name="EN YÜKSEK SICAKLIK (°C)" sheetId="15" r:id="rId16"/>
    <sheet name="GELİR DAĞILIMI" sheetId="18" r:id="rId17"/>
    <sheet name="İL BAZINDA NÜFUS DAĞILIMI" sheetId="23" r:id="rId18"/>
    <sheet name="YATIRIM DAĞILIMI" sheetId="24" r:id="rId19"/>
    <sheet name="PANEL GÖLGELEME HESABI" sheetId="25" r:id="rId20"/>
    <sheet name="IŞIMA VERİLERİ" sheetId="26" r:id="rId21"/>
    <sheet name="RÜZGAR HIZI" sheetId="27" r:id="rId22"/>
    <sheet name="RÜZGAR HIZI RENKLER" sheetId="28" r:id="rId23"/>
    <sheet name="ELEKTRİK PİYASASI GENEL DURUMU" sheetId="34" r:id="rId24"/>
    <sheet name="LİSANSLI ELEK. ÜRT. BİLGİLERİ" sheetId="36" r:id="rId25"/>
    <sheet name="LİSANSSIZ ELEK. ÜRT. BİLGİLERİ" sheetId="37" r:id="rId26"/>
    <sheet name="ELEK. TÜK. DAĞ. KARŞILAŞTIRMASI" sheetId="30" r:id="rId27"/>
    <sheet name="ELEKTR. TÜK. TÜKETİCİ BAZ. DAĞ." sheetId="21" r:id="rId28"/>
    <sheet name="ELEK. TÜK. TÜRÜ BAZ DAĞ KARŞLTR" sheetId="31" r:id="rId29"/>
    <sheet name="ELEK. ÜRT. KAYNK. GÖRE DAĞILIM" sheetId="39" r:id="rId30"/>
    <sheet name="ELEK. ÜRT. İTHL. İHRC. BRÜT DAĞ" sheetId="40" r:id="rId31"/>
    <sheet name="GELİR DAĞILIMI EŞİTSİZLİĞİ" sheetId="41" r:id="rId32"/>
    <sheet name="İLLERE GÖRE TARIM ALAN. ÇEŞİT." sheetId="66" r:id="rId33"/>
    <sheet name="İLLERE GÖRE TARIM ALANLARI" sheetId="65" r:id="rId34"/>
    <sheet name="YILLARA GÖRE TARIM VE ORMN ALAN" sheetId="43" r:id="rId35"/>
    <sheet name="İL BAZINDA TARIM ALANLARI" sheetId="44" r:id="rId36"/>
    <sheet name="YILLARA GÖRE TARIM ALANLARI" sheetId="45" r:id="rId37"/>
    <sheet name="İÇMESU ŞEBEKESİ İÇİN ÇEKİLEN SU" sheetId="46" r:id="rId38"/>
    <sheet name="KAYNAKLARA GÖRE ELEKTRK ÜRETİMİ" sheetId="47" r:id="rId39"/>
    <sheet name="NET ELEKT. TÜK. SEKTOR DAĞILIMI" sheetId="48" r:id="rId40"/>
    <sheet name="İL BAZINDA KULL-DAĞIT. SU MİKT." sheetId="49" r:id="rId41"/>
    <sheet name="DAĞITILAN SUYUN ABONE SAYISI" sheetId="50" r:id="rId42"/>
    <sheet name="KİŞİ BAŞI TOPLAM SU MİKTARI" sheetId="51" r:id="rId43"/>
    <sheet name="SEKT. GÖRE SERA GAZI EMİSY." sheetId="52" r:id="rId44"/>
    <sheet name="SERA GAZI EMİSYONLARI" sheetId="53" r:id="rId45"/>
    <sheet name="CO2 EMİSYONLARI" sheetId="54" r:id="rId46"/>
    <sheet name="ATIK BERTARAF VE GERİ KAZANIM" sheetId="56" r:id="rId47"/>
    <sheet name="İL BAZINDA ATIK MİKTARI" sheetId="57" r:id="rId48"/>
    <sheet name="İL BAZINDA KİŞİ BAŞI ATIK MİKT." sheetId="58" r:id="rId49"/>
    <sheet name="İL BERT. ETM. YÖNT. GÖR. ATK " sheetId="59" r:id="rId50"/>
    <sheet name="İLLERE GÖRE PM2,5 ÖLÇÜM" sheetId="60" r:id="rId51"/>
    <sheet name="İLLERE GÖRE PM10 ÖLÇÜM" sheetId="93" r:id="rId52"/>
    <sheet name="İLLERE GÖRE SO2 ÖLÇÜM" sheetId="94" r:id="rId53"/>
    <sheet name="İLLERE GÖRE NO2 ÖLÇÜM" sheetId="95" r:id="rId54"/>
    <sheet name="İŞ GÜCÜ GİRDİ ENDEKSLERİ" sheetId="62" r:id="rId55"/>
    <sheet name="İŞGÜCÜ MALİYET ENDEKSLERİ" sheetId="63" r:id="rId56"/>
    <sheet name="İL ALAN BİLGİLERİ &amp; KM2 DÜŞ NÜF" sheetId="67" r:id="rId57"/>
    <sheet name="GÜNEŞ ENERJİ SANTRALLERİ" sheetId="68" r:id="rId58"/>
    <sheet name="HİDROELEKTRİK SANTRALLERİ" sheetId="69" r:id="rId59"/>
    <sheet name="RÜZGAR ENERJİ SANTRALLERİ" sheetId="72" r:id="rId60"/>
    <sheet name="BİYOGAZ ENERJİ SANTRALLERİ" sheetId="73" r:id="rId61"/>
    <sheet name="JEOTERMAL ENERJİ SANTRALLERİ" sheetId="74" r:id="rId62"/>
    <sheet name="TÜFE" sheetId="75" r:id="rId63"/>
    <sheet name="TÜFE AYLIK DEĞİŞİM (%)" sheetId="76" r:id="rId64"/>
    <sheet name="TÜFE BİR ÖN. YIL. ARALIK AY. G " sheetId="77" r:id="rId65"/>
    <sheet name="GİNİ KATSAYISI" sheetId="78" r:id="rId66"/>
    <sheet name="BÖLG. YOKSUL SAYILARI VE ORANLR" sheetId="79" r:id="rId67"/>
    <sheet name="P80-P20 ORANI" sheetId="81" r:id="rId68"/>
    <sheet name="İŞ GÜCÜ" sheetId="82" r:id="rId69"/>
    <sheet name="İŞSİZ" sheetId="83" r:id="rId70"/>
    <sheet name="İŞSİZLİK ORANI" sheetId="84" r:id="rId71"/>
    <sheet name="İNSANİ GELİŞME ENDEKSİ" sheetId="85" r:id="rId72"/>
    <sheet name="İSTİHDAM ORANI" sheetId="86" r:id="rId73"/>
    <sheet name="İL BAZINDA HAT UZUNLUKLRI NÜFUS" sheetId="106" r:id="rId74"/>
    <sheet name="ABONEYE DÜŞEN TRAFO SAYISI" sheetId="108" r:id="rId75"/>
    <sheet name="ABONEYE DÜŞEN TRAFO KAPASİTESİ" sheetId="107" r:id="rId76"/>
    <sheet name="İL BAZINDA HAT UZUNLUKLRI ABONE" sheetId="100" r:id="rId77"/>
    <sheet name="ŞİRKT. BAZINDA HAT UZUNLULARI" sheetId="89" r:id="rId78"/>
    <sheet name="YILLARA GÖRE HAT UZUNLUKLARI" sheetId="90" r:id="rId79"/>
    <sheet name="HASTANE SAYISI" sheetId="91" r:id="rId80"/>
    <sheet name="İL BAZINDA ÜNİ ÖĞR SAY" sheetId="92" r:id="rId81"/>
    <sheet name="YÖK VERİLERİ" sheetId="98" r:id="rId82"/>
    <sheet name="İL BAZINDA ÖRGÜN ÜNİ SAYISI" sheetId="99" r:id="rId83"/>
    <sheet name="İHRCÇI FİRMALARIN İHRACAT PERF." sheetId="96" r:id="rId84"/>
    <sheet name="ELEKTRİK-ELEKTRONİK İHRACATI" sheetId="97" r:id="rId85"/>
    <sheet name="İL KOORDİNAT BİLGİLERİ" sheetId="101" r:id="rId86"/>
    <sheet name="T2M HAVA SICAKLIĞI (C)" sheetId="102" r:id="rId87"/>
    <sheet name="10M YÜKSEKLİKTE RÜZGAR HIZI" sheetId="103" r:id="rId88"/>
    <sheet name="BAĞIL NEM" sheetId="104" r:id="rId89"/>
    <sheet name="YÜZEY BASINCI" sheetId="105" r:id="rId90"/>
    <sheet name="TOPRAK SICAKLIĞI" sheetId="109" r:id="rId91"/>
    <sheet name="15+ Yaş ve Okuma Yazma Bilen" sheetId="111" r:id="rId92"/>
    <sheet name="15+ Yaş ve Yüksekokul Veya Fakü" sheetId="112" r:id="rId93"/>
    <sheet name="Boşanma Sayısı" sheetId="113" r:id="rId94"/>
    <sheet name="Canlı Hayvan Sayısı (Baş)" sheetId="114" r:id="rId95"/>
    <sheet name="Evlenme Sayısı" sheetId="115" r:id="rId96"/>
    <sheet name="20+ Yıldan Fazla Evlilik Süresi" sheetId="116" r:id="rId97"/>
    <sheet name="GSYH Değişim Oranı" sheetId="117" r:id="rId98"/>
    <sheet name="Genel Mutluluk Düzeyi -Çok Mtlu" sheetId="118" r:id="rId99"/>
    <sheet name="Genel Mutluluk Düzeyi -çok Mtsz" sheetId="119" r:id="rId100"/>
    <sheet name="Girişim Sayıları" sheetId="120" r:id="rId101"/>
    <sheet name="Yoksulluk Oranı (%)" sheetId="121" r:id="rId102"/>
    <sheet name="Doğum Sayısı" sheetId="122" r:id="rId103"/>
    <sheet name="İntihar Sayısı" sheetId="123" r:id="rId104"/>
    <sheet name="Konut Satış Sayıları" sheetId="124" r:id="rId105"/>
    <sheet name="Motorlu Kara Taşıt Sayısı" sheetId="125" r:id="rId106"/>
    <sheet name="Ölüm Sayısı" sheetId="126" r:id="rId107"/>
    <sheet name="Suç Mağduru Sayısı" sheetId="127" r:id="rId108"/>
    <sheet name="Suça Sürüklenen Çocuklar" sheetId="128" r:id="rId109"/>
    <sheet name="Nadas Alanı" sheetId="129" r:id="rId110"/>
    <sheet name="Tahıllar Ve Diğer Ürün Alanı" sheetId="130" r:id="rId111"/>
    <sheet name="Tiyatro Gösteri Sayısı" sheetId="131" r:id="rId112"/>
    <sheet name="Tiyatro Salonu Sayısı" sheetId="132" r:id="rId113"/>
    <sheet name="Tiyatro Seyirci Sayısı" sheetId="133" r:id="rId114"/>
    <sheet name="Traktör Sayısı" sheetId="136" r:id="rId115"/>
    <sheet name="Ruhsatlı Yapı Sayısı" sheetId="134" r:id="rId116"/>
  </sheets>
  <definedNames>
    <definedName name="_xlnm._FilterDatabase" localSheetId="88" hidden="1">'BAĞIL NEM'!$A$3:$C$3</definedName>
    <definedName name="_xlnm._FilterDatabase" localSheetId="60" hidden="1">'BİYOGAZ ENERJİ SANTRALLERİ'!$A$4:$E$104</definedName>
    <definedName name="_xlnm._FilterDatabase" localSheetId="28" hidden="1">'ELEK. TÜK. TÜRÜ BAZ DAĞ KARŞLTR'!#REF!</definedName>
    <definedName name="_xlnm._FilterDatabase" localSheetId="57" hidden="1">'GÜNEŞ ENERJİ SANTRALLERİ'!$K$580:$M$580</definedName>
    <definedName name="_xlnm._FilterDatabase" localSheetId="58" hidden="1">'HİDROELEKTRİK SANTRALLERİ'!$A$654:$E$654</definedName>
    <definedName name="_xlnm._FilterDatabase" localSheetId="76" hidden="1">'İL BAZINDA HAT UZUNLUKLRI ABONE'!$U$6:$W$6</definedName>
    <definedName name="_xlnm._FilterDatabase" localSheetId="73" hidden="1">'İL BAZINDA HAT UZUNLUKLRI NÜFUS'!$U$6:$W$6</definedName>
    <definedName name="_xlnm._FilterDatabase" localSheetId="17" hidden="1">'İL BAZINDA NÜFUS DAĞILIMI'!#REF!</definedName>
    <definedName name="_xlnm._FilterDatabase" localSheetId="35" hidden="1">'İL BAZINDA TARIM ALANLARI'!$A$536:$H$536</definedName>
    <definedName name="_xlnm._FilterDatabase" localSheetId="51" hidden="1">'İLLERE GÖRE PM10 ÖLÇÜM'!$N$3:$P$3</definedName>
    <definedName name="_xlnm._FilterDatabase" localSheetId="61" hidden="1">'JEOTERMAL ENERJİ SANTRALLERİ'!$A$5:$E$5</definedName>
    <definedName name="_xlnm._FilterDatabase" localSheetId="10" hidden="1">'ORTALAMA EN DÜŞÜK SICAKLIK (°C)'!$T$3:$V$3</definedName>
    <definedName name="_xlnm._FilterDatabase" localSheetId="9" hidden="1">'ORTALAMA EN YÜK. SICAKLIK (°C)'!$S$3:$U$3</definedName>
    <definedName name="_xlnm._FilterDatabase" localSheetId="11" hidden="1">'ORTALAMA GÜNEŞLENME SÜRESİ (SA)'!$S$3:$U$3</definedName>
    <definedName name="_xlnm._FilterDatabase" localSheetId="8" hidden="1">'ORTALAMA SICAKLIK (°C)'!$T$3:$V$3</definedName>
    <definedName name="_xlnm._FilterDatabase" localSheetId="12" hidden="1">'ORTALAMA YAĞIŞLI GÜN SAYISI'!$A$3:$O$3</definedName>
    <definedName name="_xlnm._FilterDatabase" localSheetId="59" hidden="1">'RÜZGAR ENERJİ SANTRALLERİ'!$A$204:$E$204</definedName>
    <definedName name="_xlnm._FilterDatabase" localSheetId="86" hidden="1">'T2M HAVA SICAKLIĞI (C)'!$A$1:$C$1</definedName>
    <definedName name="_xlnm._FilterDatabase" localSheetId="90" hidden="1">'TOPRAK SICAKLIĞI'!$A$3:$N$3</definedName>
    <definedName name="_xlnm._FilterDatabase" localSheetId="81" hidden="1">'YÖK VERİLERİ'!$B$2:$S$636</definedName>
    <definedName name="_Toc482195665" localSheetId="27">'ELEKTR. TÜK. TÜKETİCİ BAZ. DAĞ.'!$A$4</definedName>
    <definedName name="_Toc482195667" localSheetId="27">'ELEKTR. TÜK. TÜKETİCİ BAZ. DAĞ.'!$I$4</definedName>
    <definedName name="_Toc482195668" localSheetId="27">'ELEKTR. TÜK. TÜKETİCİ BAZ. DAĞ.'!$I$5</definedName>
    <definedName name="_xlnm.Print_Area" localSheetId="46">'ATIK BERTARAF VE GERİ KAZANIM'!$A$1:$D$43</definedName>
    <definedName name="_xlnm.Print_Area" localSheetId="30">'ELEK. ÜRT. İTHL. İHRC. BRÜT DAĞ'!$B$2:$Q$74</definedName>
    <definedName name="_xlnm.Print_Area" localSheetId="6">GSYH!$A$3:$I$98</definedName>
    <definedName name="_xlnm.Print_Area" localSheetId="37">'İÇMESU ŞEBEKESİ İÇİN ÇEKİLEN SU'!$A$3:$AZ$66</definedName>
    <definedName name="_xlnm.Print_Area" localSheetId="17">'İL BAZINDA NÜFUS DAĞILIMI'!$A$3:$U$96</definedName>
    <definedName name="_xlnm.Print_Area" localSheetId="35">'İL BAZINDA TARIM ALANLARI'!$A$3:$H$1633</definedName>
    <definedName name="_xlnm.Print_Area" localSheetId="38">'KAYNAKLARA GÖRE ELEKTRK ÜRETİMİ'!$A$3:$I$62</definedName>
    <definedName name="_xlnm.Print_Area" localSheetId="39">'NET ELEKT. TÜK. SEKTOR DAĞILIMI'!$A$3:$H$61</definedName>
    <definedName name="_xlnm.Print_Area" localSheetId="78">'YILLARA GÖRE HAT UZUNLUKLARI'!$B$2:$G$50</definedName>
    <definedName name="_xlnm.Print_Area" localSheetId="36">'YILLARA GÖRE TARIM ALANLARI'!$A$3:$I$35</definedName>
    <definedName name="_xlnm.Print_Area" localSheetId="34">'YILLARA GÖRE TARIM VE ORMN ALAN'!$A$3:$N$54</definedName>
    <definedName name="_xlnm.Print_Titles" localSheetId="6">GSYH!$3:$6</definedName>
    <definedName name="_xlnm.Print_Titles" localSheetId="37">'İÇMESU ŞEBEKESİ İÇİN ÇEKİLEN SU'!$A:$A</definedName>
    <definedName name="_xlnm.Print_Titles" localSheetId="17">'İL BAZINDA NÜFUS DAĞILIMI'!$3:$6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04" l="1"/>
  <c r="F6" i="104"/>
  <c r="F7" i="104"/>
  <c r="F8" i="104"/>
  <c r="F9" i="104"/>
  <c r="F10" i="104"/>
  <c r="F11" i="104"/>
  <c r="F12" i="104"/>
  <c r="F13" i="104"/>
  <c r="F14" i="104"/>
  <c r="F15" i="104"/>
  <c r="F16" i="104"/>
  <c r="F17" i="104"/>
  <c r="F18" i="104"/>
  <c r="F19" i="104"/>
  <c r="F20" i="104"/>
  <c r="F21" i="104"/>
  <c r="F22" i="104"/>
  <c r="F23" i="104"/>
  <c r="F24" i="104"/>
  <c r="F25" i="104"/>
  <c r="F26" i="104"/>
  <c r="F27" i="104"/>
  <c r="F28" i="104"/>
  <c r="F29" i="104"/>
  <c r="F30" i="104"/>
  <c r="F31" i="104"/>
  <c r="F32" i="104"/>
  <c r="F33" i="104"/>
  <c r="F34" i="104"/>
  <c r="F35" i="104"/>
  <c r="F36" i="104"/>
  <c r="F37" i="104"/>
  <c r="F38" i="104"/>
  <c r="F39" i="104"/>
  <c r="F40" i="104"/>
  <c r="F41" i="104"/>
  <c r="F42" i="104"/>
  <c r="F43" i="104"/>
  <c r="F44" i="104"/>
  <c r="F45" i="104"/>
  <c r="F46" i="104"/>
  <c r="F47" i="104"/>
  <c r="F48" i="104"/>
  <c r="F49" i="104"/>
  <c r="F50" i="104"/>
  <c r="F51" i="104"/>
  <c r="F52" i="104"/>
  <c r="F53" i="104"/>
  <c r="F54" i="104"/>
  <c r="F55" i="104"/>
  <c r="F56" i="104"/>
  <c r="F57" i="104"/>
  <c r="F58" i="104"/>
  <c r="F59" i="104"/>
  <c r="F60" i="104"/>
  <c r="F61" i="104"/>
  <c r="F62" i="104"/>
  <c r="F63" i="104"/>
  <c r="F64" i="104"/>
  <c r="F65" i="104"/>
  <c r="F66" i="104"/>
  <c r="F67" i="104"/>
  <c r="F68" i="104"/>
  <c r="F69" i="104"/>
  <c r="F70" i="104"/>
  <c r="F71" i="104"/>
  <c r="F72" i="104"/>
  <c r="F73" i="104"/>
  <c r="F74" i="104"/>
  <c r="F75" i="104"/>
  <c r="F76" i="104"/>
  <c r="F77" i="104"/>
  <c r="F78" i="104"/>
  <c r="F79" i="104"/>
  <c r="F80" i="104"/>
  <c r="F81" i="104"/>
  <c r="F82" i="104"/>
  <c r="F83" i="104"/>
  <c r="F84" i="104"/>
  <c r="F4" i="104"/>
  <c r="X5" i="11"/>
  <c r="X6" i="11"/>
  <c r="X7" i="11"/>
  <c r="X8" i="11"/>
  <c r="X9" i="1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c r="X41" i="11"/>
  <c r="X42" i="11"/>
  <c r="X43" i="11"/>
  <c r="X44" i="11"/>
  <c r="X45" i="11"/>
  <c r="X46" i="11"/>
  <c r="X47" i="11"/>
  <c r="X48" i="11"/>
  <c r="X49" i="11"/>
  <c r="X50" i="11"/>
  <c r="X51" i="11"/>
  <c r="X52" i="11"/>
  <c r="X53" i="11"/>
  <c r="X54" i="11"/>
  <c r="X55" i="11"/>
  <c r="X56" i="11"/>
  <c r="X57" i="11"/>
  <c r="X58" i="11"/>
  <c r="X59" i="11"/>
  <c r="X60" i="11"/>
  <c r="X61" i="11"/>
  <c r="X62" i="11"/>
  <c r="X63" i="11"/>
  <c r="X64" i="11"/>
  <c r="X65" i="11"/>
  <c r="X66" i="11"/>
  <c r="X67" i="11"/>
  <c r="X68" i="11"/>
  <c r="X69" i="11"/>
  <c r="X70" i="11"/>
  <c r="X71" i="11"/>
  <c r="X72" i="11"/>
  <c r="X73" i="11"/>
  <c r="X74" i="11"/>
  <c r="X75" i="11"/>
  <c r="X76" i="11"/>
  <c r="X77" i="11"/>
  <c r="X78" i="11"/>
  <c r="X79" i="11"/>
  <c r="X80" i="11"/>
  <c r="X81" i="11"/>
  <c r="X82" i="11"/>
  <c r="X83" i="11"/>
  <c r="X84" i="11"/>
  <c r="X4" i="11"/>
  <c r="J3" i="67" l="1"/>
  <c r="J4" i="67"/>
  <c r="J5" i="67"/>
  <c r="J6" i="67"/>
  <c r="J7"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2" i="67"/>
  <c r="J85" i="108" l="1"/>
  <c r="J84" i="108"/>
  <c r="J83" i="108"/>
  <c r="J82" i="108"/>
  <c r="J80" i="108"/>
  <c r="J81" i="108"/>
  <c r="J79" i="108"/>
  <c r="J76" i="108"/>
  <c r="J77" i="108"/>
  <c r="J78" i="108"/>
  <c r="J75" i="108"/>
  <c r="J69" i="108"/>
  <c r="J70" i="108"/>
  <c r="J71" i="108"/>
  <c r="J72" i="108"/>
  <c r="J73" i="108"/>
  <c r="J74" i="108"/>
  <c r="J68" i="108"/>
  <c r="J66" i="108"/>
  <c r="J67" i="108"/>
  <c r="J65" i="108"/>
  <c r="J60" i="108"/>
  <c r="J61" i="108"/>
  <c r="J62" i="108"/>
  <c r="J63" i="108"/>
  <c r="J64" i="108"/>
  <c r="J59" i="108"/>
  <c r="J55" i="108"/>
  <c r="J56" i="108"/>
  <c r="J57" i="108"/>
  <c r="J58" i="108"/>
  <c r="J54" i="108"/>
  <c r="J52" i="108"/>
  <c r="J53" i="108"/>
  <c r="J51" i="108"/>
  <c r="J46" i="108"/>
  <c r="J47" i="108"/>
  <c r="J48" i="108"/>
  <c r="J49" i="108"/>
  <c r="J50" i="108"/>
  <c r="J45" i="108"/>
  <c r="J44" i="108"/>
  <c r="J43" i="108"/>
  <c r="J40" i="108"/>
  <c r="J41" i="108"/>
  <c r="J42" i="108"/>
  <c r="J39" i="108"/>
  <c r="J35" i="108"/>
  <c r="J36" i="108"/>
  <c r="J37" i="108"/>
  <c r="J38" i="108"/>
  <c r="J34" i="108"/>
  <c r="J31" i="108"/>
  <c r="J32" i="108"/>
  <c r="J33" i="108"/>
  <c r="J30" i="108"/>
  <c r="J28" i="108"/>
  <c r="J29" i="108"/>
  <c r="J27" i="108"/>
  <c r="J21" i="108"/>
  <c r="J22" i="108"/>
  <c r="J23" i="108"/>
  <c r="J24" i="108"/>
  <c r="J25" i="108"/>
  <c r="J26" i="108"/>
  <c r="J20" i="108"/>
  <c r="J15" i="108"/>
  <c r="J16" i="108"/>
  <c r="J17" i="108"/>
  <c r="J18" i="108"/>
  <c r="J19" i="108"/>
  <c r="J14" i="108"/>
  <c r="J11" i="108"/>
  <c r="J12" i="108"/>
  <c r="J13" i="108"/>
  <c r="J10" i="108"/>
  <c r="J6" i="108"/>
  <c r="J7" i="108"/>
  <c r="J8" i="108"/>
  <c r="J9" i="108"/>
  <c r="J5" i="108"/>
  <c r="J4" i="108"/>
  <c r="K29" i="106"/>
  <c r="P27" i="106"/>
  <c r="L88" i="106" s="1"/>
  <c r="P26" i="106"/>
  <c r="P25" i="106"/>
  <c r="L85" i="106" s="1"/>
  <c r="P24" i="106"/>
  <c r="P23" i="106"/>
  <c r="L81" i="106" s="1"/>
  <c r="P22" i="106"/>
  <c r="P21" i="106"/>
  <c r="L70" i="106" s="1"/>
  <c r="P20" i="106"/>
  <c r="P19" i="106"/>
  <c r="L61" i="106" s="1"/>
  <c r="P18" i="106"/>
  <c r="P17" i="106"/>
  <c r="L53" i="106" s="1"/>
  <c r="P16" i="106"/>
  <c r="P15" i="106"/>
  <c r="L45" i="106" s="1"/>
  <c r="P14" i="106"/>
  <c r="P13" i="106"/>
  <c r="L36" i="106" s="1"/>
  <c r="P12" i="106"/>
  <c r="P11" i="106"/>
  <c r="L29" i="106" s="1"/>
  <c r="P10" i="106"/>
  <c r="P9" i="106"/>
  <c r="L16" i="106" s="1"/>
  <c r="P8" i="106"/>
  <c r="P7" i="106"/>
  <c r="K7" i="106" s="1"/>
  <c r="L7" i="106"/>
  <c r="L25" i="106" l="1"/>
  <c r="K26" i="106"/>
  <c r="L27" i="106"/>
  <c r="K14" i="106"/>
  <c r="L15" i="106"/>
  <c r="K16" i="106"/>
  <c r="K28" i="106"/>
  <c r="K33" i="106"/>
  <c r="K34" i="106"/>
  <c r="K35" i="106"/>
  <c r="K36" i="106"/>
  <c r="L23" i="106"/>
  <c r="K42" i="106"/>
  <c r="L13" i="106"/>
  <c r="K24" i="106"/>
  <c r="L12" i="106"/>
  <c r="K11" i="106"/>
  <c r="L10" i="106"/>
  <c r="K9" i="106"/>
  <c r="L8" i="106"/>
  <c r="L41" i="106"/>
  <c r="L40" i="106"/>
  <c r="L39" i="106"/>
  <c r="L38" i="106"/>
  <c r="L37" i="106"/>
  <c r="K41" i="106"/>
  <c r="K40" i="106"/>
  <c r="K39" i="106"/>
  <c r="K38" i="106"/>
  <c r="K37" i="106"/>
  <c r="L47" i="106"/>
  <c r="N46" i="106"/>
  <c r="L46" i="106"/>
  <c r="K47" i="106"/>
  <c r="M46" i="106"/>
  <c r="K46" i="106"/>
  <c r="L56" i="106"/>
  <c r="L55" i="106"/>
  <c r="L54" i="106"/>
  <c r="K56" i="106"/>
  <c r="K55" i="106"/>
  <c r="K54" i="106"/>
  <c r="L67" i="106"/>
  <c r="L66" i="106"/>
  <c r="L65" i="106"/>
  <c r="L64" i="106"/>
  <c r="L63" i="106"/>
  <c r="L62" i="106"/>
  <c r="K67" i="106"/>
  <c r="K66" i="106"/>
  <c r="K65" i="106"/>
  <c r="K64" i="106"/>
  <c r="K63" i="106"/>
  <c r="K62" i="106"/>
  <c r="L77" i="106"/>
  <c r="L76" i="106"/>
  <c r="L75" i="106"/>
  <c r="L74" i="106"/>
  <c r="L73" i="106"/>
  <c r="L72" i="106"/>
  <c r="L71" i="106"/>
  <c r="K77" i="106"/>
  <c r="K76" i="106"/>
  <c r="K75" i="106"/>
  <c r="K74" i="106"/>
  <c r="K73" i="106"/>
  <c r="K72" i="106"/>
  <c r="K71" i="106"/>
  <c r="L84" i="106"/>
  <c r="L83" i="106"/>
  <c r="L82" i="106"/>
  <c r="K84" i="106"/>
  <c r="K83" i="106"/>
  <c r="K82" i="106"/>
  <c r="L86" i="106"/>
  <c r="Q86" i="106" s="1"/>
  <c r="K86" i="106"/>
  <c r="L22" i="106"/>
  <c r="K21" i="106"/>
  <c r="L20" i="106"/>
  <c r="K19" i="106"/>
  <c r="L18" i="106"/>
  <c r="K17" i="106"/>
  <c r="L32" i="106"/>
  <c r="L31" i="106"/>
  <c r="L30" i="106"/>
  <c r="K32" i="106"/>
  <c r="K30" i="106"/>
  <c r="K31" i="106"/>
  <c r="K8" i="106"/>
  <c r="L9" i="106"/>
  <c r="K10" i="106"/>
  <c r="L11" i="106"/>
  <c r="K12" i="106"/>
  <c r="L17" i="106"/>
  <c r="K18" i="106"/>
  <c r="L19" i="106"/>
  <c r="K20" i="106"/>
  <c r="L21" i="106"/>
  <c r="K22" i="106"/>
  <c r="K43" i="106"/>
  <c r="K44" i="106"/>
  <c r="K45" i="106"/>
  <c r="K48" i="106"/>
  <c r="K49" i="106"/>
  <c r="K50" i="106"/>
  <c r="K51" i="106"/>
  <c r="K52" i="106"/>
  <c r="K53" i="106"/>
  <c r="K57" i="106"/>
  <c r="K58" i="106"/>
  <c r="K59" i="106"/>
  <c r="K60" i="106"/>
  <c r="K61" i="106"/>
  <c r="K68" i="106"/>
  <c r="K69" i="106"/>
  <c r="K70" i="106"/>
  <c r="K78" i="106"/>
  <c r="K79" i="106"/>
  <c r="K80" i="106"/>
  <c r="K81" i="106"/>
  <c r="K85" i="106"/>
  <c r="K87" i="106"/>
  <c r="K88" i="106"/>
  <c r="K13" i="106"/>
  <c r="L14" i="106"/>
  <c r="K15" i="106"/>
  <c r="K23" i="106"/>
  <c r="L24" i="106"/>
  <c r="K25" i="106"/>
  <c r="L26" i="106"/>
  <c r="K27" i="106"/>
  <c r="L28" i="106"/>
  <c r="L33" i="106"/>
  <c r="L34" i="106"/>
  <c r="L35" i="106"/>
  <c r="L42" i="106"/>
  <c r="L43" i="106"/>
  <c r="L44" i="106"/>
  <c r="L48" i="106"/>
  <c r="L49" i="106"/>
  <c r="L50" i="106"/>
  <c r="L51" i="106"/>
  <c r="L52" i="106"/>
  <c r="L57" i="106"/>
  <c r="L58" i="106"/>
  <c r="L59" i="106"/>
  <c r="L60" i="106"/>
  <c r="L68" i="106"/>
  <c r="L69" i="106"/>
  <c r="L78" i="106"/>
  <c r="L79" i="106"/>
  <c r="L80" i="106"/>
  <c r="L87" i="106"/>
  <c r="P86" i="106" l="1"/>
  <c r="L7" i="100"/>
  <c r="K84" i="100"/>
  <c r="P25" i="100"/>
  <c r="K85" i="100" s="1"/>
  <c r="K82" i="100"/>
  <c r="K73" i="100"/>
  <c r="K75" i="100"/>
  <c r="K77" i="100"/>
  <c r="P12" i="100"/>
  <c r="P27" i="100"/>
  <c r="L88" i="100" s="1"/>
  <c r="P26" i="100"/>
  <c r="P24" i="100"/>
  <c r="L83" i="100" s="1"/>
  <c r="P23" i="100"/>
  <c r="P22" i="100"/>
  <c r="L73" i="100" s="1"/>
  <c r="P21" i="100"/>
  <c r="P20" i="100"/>
  <c r="L64" i="100" s="1"/>
  <c r="P19" i="100"/>
  <c r="P18" i="100"/>
  <c r="L55" i="100" s="1"/>
  <c r="P17" i="100"/>
  <c r="P16" i="100"/>
  <c r="M46" i="100" s="1"/>
  <c r="P15" i="100"/>
  <c r="P14" i="100"/>
  <c r="L39" i="100" s="1"/>
  <c r="P13" i="100"/>
  <c r="P11" i="100"/>
  <c r="L25" i="100" s="1"/>
  <c r="P10" i="100"/>
  <c r="P9" i="100"/>
  <c r="L14" i="100" s="1"/>
  <c r="P8" i="100"/>
  <c r="P7" i="100"/>
  <c r="K7" i="100" s="1"/>
  <c r="L56" i="100" l="1"/>
  <c r="L67" i="100"/>
  <c r="L38" i="100"/>
  <c r="L47" i="100"/>
  <c r="L65" i="100"/>
  <c r="N46" i="100"/>
  <c r="L63" i="100"/>
  <c r="L40" i="100"/>
  <c r="K27" i="100"/>
  <c r="L71" i="100"/>
  <c r="L76" i="100"/>
  <c r="K29" i="100"/>
  <c r="K87" i="100"/>
  <c r="K25" i="100"/>
  <c r="K41" i="100"/>
  <c r="L13" i="100"/>
  <c r="K46" i="100"/>
  <c r="K54" i="100"/>
  <c r="L23" i="100"/>
  <c r="L72" i="100"/>
  <c r="K55" i="100"/>
  <c r="L28" i="100"/>
  <c r="L84" i="100"/>
  <c r="L26" i="100"/>
  <c r="L85" i="100"/>
  <c r="K16" i="100"/>
  <c r="K39" i="100"/>
  <c r="L15" i="100"/>
  <c r="K62" i="100"/>
  <c r="K66" i="100"/>
  <c r="L24" i="100"/>
  <c r="L87" i="100"/>
  <c r="K14" i="100"/>
  <c r="L74" i="100"/>
  <c r="K64" i="100"/>
  <c r="L37" i="100"/>
  <c r="L9" i="100"/>
  <c r="L11" i="100"/>
  <c r="L8" i="100"/>
  <c r="K10" i="100"/>
  <c r="K12" i="100"/>
  <c r="L18" i="100"/>
  <c r="L20" i="100"/>
  <c r="L22" i="100"/>
  <c r="K19" i="100"/>
  <c r="K21" i="100"/>
  <c r="K17" i="100"/>
  <c r="L34" i="100"/>
  <c r="L36" i="100"/>
  <c r="K35" i="100"/>
  <c r="K33" i="100"/>
  <c r="L44" i="100"/>
  <c r="L42" i="100"/>
  <c r="K43" i="100"/>
  <c r="K45" i="100"/>
  <c r="L50" i="100"/>
  <c r="L52" i="100"/>
  <c r="L48" i="100"/>
  <c r="K49" i="100"/>
  <c r="K51" i="100"/>
  <c r="K53" i="100"/>
  <c r="L59" i="100"/>
  <c r="L61" i="100"/>
  <c r="K58" i="100"/>
  <c r="K60" i="100"/>
  <c r="K57" i="100"/>
  <c r="L69" i="100"/>
  <c r="L68" i="100"/>
  <c r="K70" i="100"/>
  <c r="L80" i="100"/>
  <c r="L78" i="100"/>
  <c r="K79" i="100"/>
  <c r="K81" i="100"/>
  <c r="L86" i="100"/>
  <c r="K86" i="100"/>
  <c r="L31" i="100"/>
  <c r="L30" i="100"/>
  <c r="K32" i="100"/>
  <c r="K11" i="100"/>
  <c r="K22" i="100"/>
  <c r="K18" i="100"/>
  <c r="K30" i="100"/>
  <c r="K36" i="100"/>
  <c r="K42" i="100"/>
  <c r="K52" i="100"/>
  <c r="K61" i="100"/>
  <c r="K69" i="100"/>
  <c r="K78" i="100"/>
  <c r="L12" i="100"/>
  <c r="L17" i="100"/>
  <c r="L19" i="100"/>
  <c r="L33" i="100"/>
  <c r="L43" i="100"/>
  <c r="L51" i="100"/>
  <c r="L60" i="100"/>
  <c r="L81" i="100"/>
  <c r="K8" i="100"/>
  <c r="K9" i="100"/>
  <c r="K20" i="100"/>
  <c r="K31" i="100"/>
  <c r="K34" i="100"/>
  <c r="K44" i="100"/>
  <c r="K48" i="100"/>
  <c r="K50" i="100"/>
  <c r="K59" i="100"/>
  <c r="K68" i="100"/>
  <c r="K80" i="100"/>
  <c r="L10" i="100"/>
  <c r="L21" i="100"/>
  <c r="L32" i="100"/>
  <c r="L35" i="100"/>
  <c r="L45" i="100"/>
  <c r="L53" i="100"/>
  <c r="L49" i="100"/>
  <c r="L57" i="100"/>
  <c r="L58" i="100"/>
  <c r="L70" i="100"/>
  <c r="L79" i="100"/>
  <c r="K13" i="100"/>
  <c r="K15" i="100"/>
  <c r="K23" i="100"/>
  <c r="K28" i="100"/>
  <c r="K26" i="100"/>
  <c r="K24" i="100"/>
  <c r="K37" i="100"/>
  <c r="K40" i="100"/>
  <c r="K38" i="100"/>
  <c r="K47" i="100"/>
  <c r="K56" i="100"/>
  <c r="K67" i="100"/>
  <c r="K65" i="100"/>
  <c r="K63" i="100"/>
  <c r="K71" i="100"/>
  <c r="K76" i="100"/>
  <c r="K74" i="100"/>
  <c r="K72" i="100"/>
  <c r="K83" i="100"/>
  <c r="K88" i="100"/>
  <c r="L16" i="100"/>
  <c r="L29" i="100"/>
  <c r="L27" i="100"/>
  <c r="L41" i="100"/>
  <c r="L46" i="100"/>
  <c r="L54" i="100"/>
  <c r="L62" i="100"/>
  <c r="L66" i="100"/>
  <c r="L77" i="100"/>
  <c r="L75" i="100"/>
  <c r="L82" i="100"/>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Y49" i="24"/>
  <c r="Y50" i="24"/>
  <c r="Y51" i="24"/>
  <c r="Y52" i="24"/>
  <c r="Y53" i="24"/>
  <c r="Y54" i="24"/>
  <c r="Y55" i="24"/>
  <c r="Y56" i="24"/>
  <c r="Y57" i="24"/>
  <c r="Y58" i="24"/>
  <c r="Y59" i="24"/>
  <c r="Y60" i="24"/>
  <c r="Y61" i="24"/>
  <c r="Y62" i="24"/>
  <c r="Y63" i="24"/>
  <c r="Y64" i="24"/>
  <c r="Y65" i="24"/>
  <c r="Y66" i="24"/>
  <c r="Y67" i="24"/>
  <c r="Y68" i="24"/>
  <c r="Y69" i="24"/>
  <c r="Y70" i="24"/>
  <c r="Y71" i="24"/>
  <c r="Y72" i="24"/>
  <c r="Y73" i="24"/>
  <c r="Y74" i="24"/>
  <c r="Y75" i="24"/>
  <c r="Y76" i="24"/>
  <c r="Y77" i="24"/>
  <c r="Y78" i="24"/>
  <c r="Y79" i="24"/>
  <c r="Y80" i="24"/>
  <c r="Y81" i="24"/>
  <c r="Y82" i="24"/>
  <c r="Y83" i="24"/>
  <c r="Y84" i="24"/>
  <c r="Y85" i="24"/>
  <c r="Y86" i="24"/>
  <c r="Y87" i="24"/>
  <c r="Y88" i="24"/>
  <c r="Y6" i="24"/>
  <c r="B43" i="4" l="1"/>
  <c r="H2" i="67" l="1"/>
  <c r="H3" i="67"/>
  <c r="H4" i="67"/>
  <c r="H5" i="67"/>
  <c r="H6" i="67"/>
  <c r="H7" i="67"/>
  <c r="H8" i="67"/>
  <c r="H9" i="67"/>
  <c r="H10" i="67"/>
  <c r="H11" i="67"/>
  <c r="H12" i="67"/>
  <c r="H13" i="67"/>
  <c r="H14" i="67"/>
  <c r="H15" i="67"/>
  <c r="H16" i="67"/>
  <c r="H17" i="67"/>
  <c r="H18" i="67"/>
  <c r="H19" i="67"/>
  <c r="H20" i="67"/>
  <c r="H21" i="67"/>
  <c r="H22" i="67"/>
  <c r="H23" i="67"/>
  <c r="H24" i="67"/>
  <c r="H25" i="67"/>
  <c r="H26" i="67"/>
  <c r="H27" i="67"/>
  <c r="H28" i="67"/>
  <c r="H29" i="67"/>
  <c r="H30" i="67"/>
  <c r="H31" i="67"/>
  <c r="H32" i="67"/>
  <c r="H33" i="67"/>
  <c r="H34" i="67"/>
  <c r="H35" i="67"/>
  <c r="H36" i="67"/>
  <c r="H37" i="67"/>
  <c r="H38" i="67"/>
  <c r="H39" i="67"/>
  <c r="H40" i="67"/>
  <c r="H41" i="67"/>
  <c r="H42" i="67"/>
  <c r="H43" i="67"/>
  <c r="H44" i="67"/>
  <c r="H45" i="67"/>
  <c r="H46" i="67"/>
  <c r="H47" i="67"/>
  <c r="H48" i="67"/>
  <c r="H49" i="67"/>
  <c r="H50" i="67"/>
  <c r="H51" i="67"/>
  <c r="H52" i="67"/>
  <c r="H53" i="67"/>
  <c r="H54" i="67"/>
  <c r="H55" i="67"/>
  <c r="H56" i="67"/>
  <c r="H57" i="67"/>
  <c r="H58" i="67"/>
  <c r="H59" i="67"/>
  <c r="H60" i="67"/>
  <c r="H61" i="67"/>
  <c r="H62" i="67"/>
  <c r="H63" i="67"/>
  <c r="H64" i="67"/>
  <c r="H65" i="67"/>
  <c r="H66" i="67"/>
  <c r="H67" i="67"/>
  <c r="H68" i="67"/>
  <c r="H69" i="67"/>
  <c r="H70" i="67"/>
  <c r="H71" i="67"/>
  <c r="H72" i="67"/>
  <c r="H73" i="67"/>
  <c r="H74" i="67"/>
  <c r="H75" i="67"/>
  <c r="H76" i="67"/>
  <c r="H77" i="67"/>
  <c r="H78" i="67"/>
  <c r="H79" i="67"/>
  <c r="H80" i="67"/>
  <c r="H81" i="67"/>
  <c r="H82" i="67"/>
  <c r="B84" i="67" l="1"/>
  <c r="C82" i="67"/>
  <c r="C81" i="67"/>
  <c r="C80" i="67"/>
  <c r="C79" i="67"/>
  <c r="C78" i="67"/>
  <c r="C77" i="67"/>
  <c r="C76" i="67"/>
  <c r="C75" i="67"/>
  <c r="C74" i="67"/>
  <c r="C73" i="67"/>
  <c r="C72" i="67"/>
  <c r="C71" i="67"/>
  <c r="C70" i="67"/>
  <c r="C69" i="67"/>
  <c r="C68" i="67"/>
  <c r="C67" i="67"/>
  <c r="C66" i="67"/>
  <c r="C65" i="67"/>
  <c r="C64" i="67"/>
  <c r="C63" i="67"/>
  <c r="C62" i="67"/>
  <c r="C61" i="67"/>
  <c r="C60" i="67"/>
  <c r="C59" i="67"/>
  <c r="C58" i="67"/>
  <c r="C57" i="67"/>
  <c r="C56" i="67"/>
  <c r="C55" i="67"/>
  <c r="C54" i="67"/>
  <c r="C53" i="67"/>
  <c r="C52" i="67"/>
  <c r="C51" i="67"/>
  <c r="C50" i="67"/>
  <c r="C49" i="67"/>
  <c r="C48" i="67"/>
  <c r="C47" i="67"/>
  <c r="C46" i="67"/>
  <c r="C45" i="67"/>
  <c r="C44" i="67"/>
  <c r="C43" i="67"/>
  <c r="C42" i="67"/>
  <c r="C41" i="67"/>
  <c r="C40" i="67"/>
  <c r="C39" i="67"/>
  <c r="C38" i="67"/>
  <c r="C37" i="67"/>
  <c r="C36" i="67"/>
  <c r="C35" i="67"/>
  <c r="C34" i="67"/>
  <c r="C33" i="67"/>
  <c r="C32" i="67"/>
  <c r="C31" i="67"/>
  <c r="C30" i="67"/>
  <c r="C29" i="67"/>
  <c r="C28" i="67"/>
  <c r="C27" i="67"/>
  <c r="C26" i="67"/>
  <c r="C25" i="67"/>
  <c r="C24" i="67"/>
  <c r="C23" i="67"/>
  <c r="C22" i="67"/>
  <c r="C21" i="67"/>
  <c r="C20" i="67"/>
  <c r="C19" i="67"/>
  <c r="C18" i="67"/>
  <c r="C17" i="67"/>
  <c r="C16" i="67"/>
  <c r="C15" i="67"/>
  <c r="C14" i="67"/>
  <c r="C13" i="67"/>
  <c r="C12" i="67"/>
  <c r="C11" i="67"/>
  <c r="C10" i="67"/>
  <c r="C9" i="67"/>
  <c r="C8" i="67"/>
  <c r="C7" i="67"/>
  <c r="C6" i="67"/>
  <c r="C5" i="67"/>
  <c r="C4" i="67"/>
  <c r="C3" i="67"/>
  <c r="C2" i="67"/>
  <c r="C6" i="30" l="1"/>
  <c r="F6" i="30"/>
  <c r="C7" i="30"/>
  <c r="F7" i="30"/>
  <c r="C8" i="30"/>
  <c r="F8" i="30"/>
  <c r="C9" i="30"/>
  <c r="F9" i="30"/>
  <c r="C10" i="30"/>
  <c r="F10" i="30"/>
  <c r="C11" i="30"/>
  <c r="F11" i="30"/>
  <c r="C12" i="30"/>
  <c r="F12" i="30"/>
  <c r="C13" i="30"/>
  <c r="F13" i="30"/>
  <c r="C14" i="30"/>
  <c r="F14" i="30"/>
  <c r="C15" i="30"/>
  <c r="F15" i="30"/>
  <c r="C16" i="30"/>
  <c r="F16" i="30"/>
  <c r="C17" i="30"/>
  <c r="F17" i="30"/>
  <c r="C18" i="30"/>
  <c r="F18" i="30"/>
  <c r="C19" i="30"/>
  <c r="F19" i="30"/>
  <c r="C20" i="30"/>
  <c r="F20" i="30"/>
  <c r="C21" i="30"/>
  <c r="F21" i="30"/>
  <c r="C22" i="30"/>
  <c r="F22" i="30"/>
  <c r="C23" i="30"/>
  <c r="F23" i="30"/>
  <c r="C24" i="30"/>
  <c r="F24" i="30"/>
  <c r="C25" i="30"/>
  <c r="F25" i="30"/>
  <c r="C26" i="30"/>
  <c r="F26" i="30"/>
  <c r="C27" i="30"/>
  <c r="F27" i="30"/>
  <c r="C28" i="30"/>
  <c r="F28" i="30"/>
  <c r="C29" i="30"/>
  <c r="F29" i="30"/>
  <c r="C30" i="30"/>
  <c r="F30" i="30"/>
  <c r="C31" i="30"/>
  <c r="F31" i="30"/>
  <c r="C32" i="30"/>
  <c r="F32" i="30"/>
  <c r="C33" i="30"/>
  <c r="F33" i="30"/>
  <c r="C34" i="30"/>
  <c r="F34" i="30"/>
  <c r="C35" i="30"/>
  <c r="F35" i="30"/>
  <c r="C36" i="30"/>
  <c r="F36" i="30"/>
  <c r="C37" i="30"/>
  <c r="F37" i="30"/>
  <c r="C38" i="30"/>
  <c r="F38" i="30"/>
  <c r="C39" i="30"/>
  <c r="F39" i="30"/>
  <c r="C40" i="30"/>
  <c r="F40" i="30"/>
  <c r="C41" i="30"/>
  <c r="F41" i="30"/>
  <c r="C42" i="30"/>
  <c r="F42" i="30"/>
  <c r="C43" i="30"/>
  <c r="F43" i="30"/>
  <c r="C44" i="30"/>
  <c r="F44" i="30"/>
  <c r="C45" i="30"/>
  <c r="F45" i="30"/>
  <c r="C46" i="30"/>
  <c r="F46" i="30"/>
  <c r="C47" i="30"/>
  <c r="F47" i="30"/>
  <c r="C48" i="30"/>
  <c r="F48" i="30"/>
  <c r="C49" i="30"/>
  <c r="F49" i="30"/>
  <c r="C50" i="30"/>
  <c r="F50" i="30"/>
  <c r="C51" i="30"/>
  <c r="F51" i="30"/>
  <c r="C52" i="30"/>
  <c r="F52" i="30"/>
  <c r="C53" i="30"/>
  <c r="F53" i="30"/>
  <c r="C54" i="30"/>
  <c r="F54" i="30"/>
  <c r="C55" i="30"/>
  <c r="F55" i="30"/>
  <c r="C56" i="30"/>
  <c r="F56" i="30"/>
  <c r="C57" i="30"/>
  <c r="F57" i="30"/>
  <c r="C58" i="30"/>
  <c r="F58" i="30"/>
  <c r="C59" i="30"/>
  <c r="F59" i="30"/>
  <c r="C60" i="30"/>
  <c r="F60" i="30"/>
  <c r="C61" i="30"/>
  <c r="F61" i="30"/>
  <c r="C62" i="30"/>
  <c r="F62" i="30"/>
  <c r="C63" i="30"/>
  <c r="F63" i="30"/>
  <c r="C64" i="30"/>
  <c r="F64" i="30"/>
  <c r="C65" i="30"/>
  <c r="F65" i="30"/>
  <c r="C66" i="30"/>
  <c r="F66" i="30"/>
  <c r="C67" i="30"/>
  <c r="F67" i="30"/>
  <c r="C68" i="30"/>
  <c r="F68" i="30"/>
  <c r="C69" i="30"/>
  <c r="F69" i="30"/>
  <c r="C70" i="30"/>
  <c r="F70" i="30"/>
  <c r="C71" i="30"/>
  <c r="F71" i="30"/>
  <c r="C72" i="30"/>
  <c r="F72" i="30"/>
  <c r="C73" i="30"/>
  <c r="F73" i="30"/>
  <c r="C74" i="30"/>
  <c r="F74" i="30"/>
  <c r="C75" i="30"/>
  <c r="F75" i="30"/>
  <c r="C76" i="30"/>
  <c r="F76" i="30"/>
  <c r="C77" i="30"/>
  <c r="F77" i="30"/>
  <c r="C78" i="30"/>
  <c r="F78" i="30"/>
  <c r="C79" i="30"/>
  <c r="F79" i="30"/>
  <c r="C80" i="30"/>
  <c r="F80" i="30"/>
  <c r="C81" i="30"/>
  <c r="F81" i="30"/>
  <c r="C82" i="30"/>
  <c r="F82" i="30"/>
  <c r="C83" i="30"/>
  <c r="F83" i="30"/>
  <c r="C84" i="30"/>
  <c r="F84" i="30"/>
  <c r="C85" i="30"/>
  <c r="F85" i="30"/>
  <c r="C86" i="30"/>
  <c r="F86" i="30"/>
  <c r="D87" i="30"/>
  <c r="E7" i="30" s="1"/>
  <c r="E60" i="30" l="1"/>
  <c r="E28" i="30"/>
  <c r="E76" i="30"/>
  <c r="E44" i="30"/>
  <c r="E84" i="30"/>
  <c r="E68" i="30"/>
  <c r="E52" i="30"/>
  <c r="E36" i="30"/>
  <c r="C87" i="30"/>
  <c r="E80" i="30"/>
  <c r="E72" i="30"/>
  <c r="E64" i="30"/>
  <c r="E56" i="30"/>
  <c r="E48" i="30"/>
  <c r="E40" i="30"/>
  <c r="E32" i="30"/>
  <c r="E24" i="30"/>
  <c r="E16" i="30"/>
  <c r="E8" i="30"/>
  <c r="E20" i="30"/>
  <c r="E12" i="30"/>
  <c r="E85" i="30"/>
  <c r="E81" i="30"/>
  <c r="E77" i="30"/>
  <c r="E73" i="30"/>
  <c r="E69" i="30"/>
  <c r="E65" i="30"/>
  <c r="E61" i="30"/>
  <c r="E57" i="30"/>
  <c r="E53" i="30"/>
  <c r="E49" i="30"/>
  <c r="E45" i="30"/>
  <c r="E41" i="30"/>
  <c r="E37" i="30"/>
  <c r="E33" i="30"/>
  <c r="E29" i="30"/>
  <c r="E25" i="30"/>
  <c r="E21" i="30"/>
  <c r="E17" i="30"/>
  <c r="E13" i="30"/>
  <c r="E9" i="30"/>
  <c r="E86" i="30"/>
  <c r="E82" i="30"/>
  <c r="E78" i="30"/>
  <c r="E74" i="30"/>
  <c r="E70" i="30"/>
  <c r="E66" i="30"/>
  <c r="E62" i="30"/>
  <c r="E58" i="30"/>
  <c r="E54" i="30"/>
  <c r="E50" i="30"/>
  <c r="E46" i="30"/>
  <c r="E42" i="30"/>
  <c r="E38" i="30"/>
  <c r="E34" i="30"/>
  <c r="E30" i="30"/>
  <c r="E26" i="30"/>
  <c r="E22" i="30"/>
  <c r="E18" i="30"/>
  <c r="E14" i="30"/>
  <c r="E10" i="30"/>
  <c r="E6" i="30"/>
  <c r="E83" i="30"/>
  <c r="E79" i="30"/>
  <c r="E75" i="30"/>
  <c r="E71" i="30"/>
  <c r="E67" i="30"/>
  <c r="E63" i="30"/>
  <c r="E59" i="30"/>
  <c r="E55" i="30"/>
  <c r="E51" i="30"/>
  <c r="E47" i="30"/>
  <c r="E43" i="30"/>
  <c r="E39" i="30"/>
  <c r="E35" i="30"/>
  <c r="E31" i="30"/>
  <c r="E27" i="30"/>
  <c r="E23" i="30"/>
  <c r="E19" i="30"/>
  <c r="E15" i="30"/>
  <c r="E11" i="30"/>
  <c r="AO84" i="28"/>
  <c r="AP84" i="28" s="1"/>
  <c r="AO83" i="28"/>
  <c r="AP83" i="28" s="1"/>
  <c r="AO82" i="28"/>
  <c r="AP82" i="28" s="1"/>
  <c r="AO81" i="28"/>
  <c r="AP81" i="28" s="1"/>
  <c r="AO80" i="28"/>
  <c r="AP80" i="28" s="1"/>
  <c r="AO79" i="28"/>
  <c r="AP79" i="28" s="1"/>
  <c r="AO78" i="28"/>
  <c r="AP78" i="28" s="1"/>
  <c r="AO77" i="28"/>
  <c r="AP77" i="28" s="1"/>
  <c r="AO76" i="28"/>
  <c r="AP76" i="28" s="1"/>
  <c r="AO75" i="28"/>
  <c r="AP75" i="28" s="1"/>
  <c r="AO74" i="28"/>
  <c r="AP74" i="28" s="1"/>
  <c r="AO73" i="28"/>
  <c r="AP73" i="28" s="1"/>
  <c r="AO72" i="28"/>
  <c r="AP72" i="28" s="1"/>
  <c r="AO71" i="28"/>
  <c r="AP71" i="28" s="1"/>
  <c r="AO70" i="28"/>
  <c r="AP70" i="28" s="1"/>
  <c r="AO69" i="28"/>
  <c r="AP69" i="28" s="1"/>
  <c r="AO68" i="28"/>
  <c r="AP68" i="28" s="1"/>
  <c r="AO67" i="28"/>
  <c r="AP67" i="28" s="1"/>
  <c r="AO66" i="28"/>
  <c r="AP66" i="28" s="1"/>
  <c r="AO65" i="28"/>
  <c r="AP65" i="28" s="1"/>
  <c r="AO64" i="28"/>
  <c r="AP64" i="28" s="1"/>
  <c r="AO63" i="28"/>
  <c r="AP63" i="28" s="1"/>
  <c r="AO62" i="28"/>
  <c r="AP62" i="28" s="1"/>
  <c r="AO61" i="28"/>
  <c r="AP61" i="28" s="1"/>
  <c r="AO60" i="28"/>
  <c r="AP60" i="28" s="1"/>
  <c r="AO59" i="28"/>
  <c r="AP59" i="28" s="1"/>
  <c r="AO58" i="28"/>
  <c r="AP58" i="28" s="1"/>
  <c r="AO57" i="28"/>
  <c r="AP57" i="28" s="1"/>
  <c r="AO56" i="28"/>
  <c r="AP56" i="28" s="1"/>
  <c r="AO55" i="28"/>
  <c r="AP55" i="28" s="1"/>
  <c r="AO54" i="28"/>
  <c r="AP54" i="28" s="1"/>
  <c r="AO53" i="28"/>
  <c r="AP53" i="28" s="1"/>
  <c r="AO52" i="28"/>
  <c r="AP52" i="28" s="1"/>
  <c r="AO51" i="28"/>
  <c r="AP51" i="28" s="1"/>
  <c r="AO50" i="28"/>
  <c r="AP50" i="28" s="1"/>
  <c r="AO49" i="28"/>
  <c r="AP49" i="28" s="1"/>
  <c r="AO48" i="28"/>
  <c r="AP48" i="28" s="1"/>
  <c r="AO47" i="28"/>
  <c r="AP47" i="28" s="1"/>
  <c r="AO46" i="28"/>
  <c r="AP46" i="28" s="1"/>
  <c r="AO45" i="28"/>
  <c r="AP45" i="28" s="1"/>
  <c r="AO44" i="28"/>
  <c r="AP44" i="28" s="1"/>
  <c r="AO43" i="28"/>
  <c r="AP43" i="28" s="1"/>
  <c r="AO42" i="28"/>
  <c r="AP42" i="28" s="1"/>
  <c r="AO41" i="28"/>
  <c r="AP41" i="28" s="1"/>
  <c r="AO40" i="28"/>
  <c r="AP40" i="28" s="1"/>
  <c r="AO39" i="28"/>
  <c r="AP39" i="28" s="1"/>
  <c r="AO38" i="28"/>
  <c r="AP38" i="28" s="1"/>
  <c r="AO37" i="28"/>
  <c r="AP37" i="28" s="1"/>
  <c r="AO36" i="28"/>
  <c r="AP36" i="28" s="1"/>
  <c r="AO35" i="28"/>
  <c r="AP35" i="28" s="1"/>
  <c r="AO34" i="28"/>
  <c r="AP34" i="28" s="1"/>
  <c r="AO33" i="28"/>
  <c r="AP33" i="28" s="1"/>
  <c r="AO32" i="28"/>
  <c r="AP32" i="28" s="1"/>
  <c r="AO31" i="28"/>
  <c r="AP31" i="28" s="1"/>
  <c r="AO30" i="28"/>
  <c r="AP30" i="28" s="1"/>
  <c r="AO29" i="28"/>
  <c r="AP29" i="28" s="1"/>
  <c r="AO28" i="28"/>
  <c r="AP28" i="28" s="1"/>
  <c r="AO27" i="28"/>
  <c r="AP27" i="28" s="1"/>
  <c r="AO26" i="28"/>
  <c r="AP26" i="28" s="1"/>
  <c r="AO25" i="28"/>
  <c r="AP25" i="28" s="1"/>
  <c r="AO24" i="28"/>
  <c r="AP24" i="28" s="1"/>
  <c r="AO23" i="28"/>
  <c r="AP23" i="28" s="1"/>
  <c r="AO22" i="28"/>
  <c r="AP22" i="28" s="1"/>
  <c r="AO21" i="28"/>
  <c r="AP21" i="28" s="1"/>
  <c r="AO20" i="28"/>
  <c r="AP20" i="28" s="1"/>
  <c r="AO19" i="28"/>
  <c r="AP19" i="28" s="1"/>
  <c r="AO18" i="28"/>
  <c r="AP18" i="28" s="1"/>
  <c r="AO17" i="28"/>
  <c r="AP17" i="28" s="1"/>
  <c r="AO16" i="28"/>
  <c r="AP16" i="28" s="1"/>
  <c r="AO15" i="28"/>
  <c r="AP15" i="28" s="1"/>
  <c r="AO14" i="28"/>
  <c r="AP14" i="28" s="1"/>
  <c r="AO13" i="28"/>
  <c r="AP13" i="28" s="1"/>
  <c r="AO12" i="28"/>
  <c r="AP12" i="28" s="1"/>
  <c r="AO11" i="28"/>
  <c r="AP11" i="28" s="1"/>
  <c r="AO10" i="28"/>
  <c r="AP10" i="28" s="1"/>
  <c r="AO9" i="28"/>
  <c r="AP9" i="28" s="1"/>
  <c r="AO8" i="28"/>
  <c r="AP8" i="28" s="1"/>
  <c r="AO7" i="28"/>
  <c r="AP7" i="28" s="1"/>
  <c r="AO6" i="28"/>
  <c r="AP6" i="28" s="1"/>
  <c r="AO5" i="28"/>
  <c r="AP5" i="28" s="1"/>
  <c r="AO4" i="28"/>
  <c r="AP4" i="28" s="1"/>
  <c r="G85" i="27"/>
  <c r="H85" i="27" s="1"/>
  <c r="G84" i="27"/>
  <c r="H84" i="27" s="1"/>
  <c r="G83" i="27"/>
  <c r="H83" i="27" s="1"/>
  <c r="G82" i="27"/>
  <c r="H82" i="27" s="1"/>
  <c r="G81" i="27"/>
  <c r="H81" i="27" s="1"/>
  <c r="G80" i="27"/>
  <c r="H80" i="27" s="1"/>
  <c r="G79" i="27"/>
  <c r="H79" i="27" s="1"/>
  <c r="G78" i="27"/>
  <c r="H78" i="27" s="1"/>
  <c r="G77" i="27"/>
  <c r="H77" i="27" s="1"/>
  <c r="G76" i="27"/>
  <c r="H76" i="27" s="1"/>
  <c r="G75" i="27"/>
  <c r="H75" i="27" s="1"/>
  <c r="G74" i="27"/>
  <c r="H74" i="27" s="1"/>
  <c r="G73" i="27"/>
  <c r="H73" i="27" s="1"/>
  <c r="G72" i="27"/>
  <c r="H72" i="27" s="1"/>
  <c r="G71" i="27"/>
  <c r="H71" i="27" s="1"/>
  <c r="G70" i="27"/>
  <c r="H70" i="27" s="1"/>
  <c r="G69" i="27"/>
  <c r="H69" i="27" s="1"/>
  <c r="G68" i="27"/>
  <c r="H68" i="27" s="1"/>
  <c r="G67" i="27"/>
  <c r="H67" i="27" s="1"/>
  <c r="G66" i="27"/>
  <c r="H66" i="27" s="1"/>
  <c r="G65" i="27"/>
  <c r="H65" i="27" s="1"/>
  <c r="G64" i="27"/>
  <c r="H64" i="27" s="1"/>
  <c r="G63" i="27"/>
  <c r="H63" i="27" s="1"/>
  <c r="G62" i="27"/>
  <c r="H62" i="27" s="1"/>
  <c r="G61" i="27"/>
  <c r="H61" i="27" s="1"/>
  <c r="G60" i="27"/>
  <c r="H60" i="27" s="1"/>
  <c r="G59" i="27"/>
  <c r="H59" i="27" s="1"/>
  <c r="G58" i="27"/>
  <c r="H58" i="27" s="1"/>
  <c r="G57" i="27"/>
  <c r="H57" i="27" s="1"/>
  <c r="G56" i="27"/>
  <c r="H56" i="27" s="1"/>
  <c r="G55" i="27"/>
  <c r="H55" i="27" s="1"/>
  <c r="G54" i="27"/>
  <c r="H54" i="27" s="1"/>
  <c r="G53" i="27"/>
  <c r="H53" i="27" s="1"/>
  <c r="G52" i="27"/>
  <c r="H52" i="27" s="1"/>
  <c r="G51" i="27"/>
  <c r="H51" i="27" s="1"/>
  <c r="G50" i="27"/>
  <c r="H50" i="27" s="1"/>
  <c r="G49" i="27"/>
  <c r="H49" i="27" s="1"/>
  <c r="G48" i="27"/>
  <c r="H48" i="27" s="1"/>
  <c r="G47" i="27"/>
  <c r="H47" i="27" s="1"/>
  <c r="G46" i="27"/>
  <c r="H46" i="27" s="1"/>
  <c r="G45" i="27"/>
  <c r="H45" i="27" s="1"/>
  <c r="G44" i="27"/>
  <c r="H44" i="27" s="1"/>
  <c r="G43" i="27"/>
  <c r="H43" i="27" s="1"/>
  <c r="G42" i="27"/>
  <c r="H42" i="27" s="1"/>
  <c r="G41" i="27"/>
  <c r="H41" i="27" s="1"/>
  <c r="G40" i="27"/>
  <c r="H40" i="27" s="1"/>
  <c r="G39" i="27"/>
  <c r="H39" i="27" s="1"/>
  <c r="G38" i="27"/>
  <c r="H38" i="27" s="1"/>
  <c r="G37" i="27"/>
  <c r="H37" i="27" s="1"/>
  <c r="G36" i="27"/>
  <c r="H36" i="27" s="1"/>
  <c r="G35" i="27"/>
  <c r="H35" i="27" s="1"/>
  <c r="G34" i="27"/>
  <c r="H34" i="27" s="1"/>
  <c r="G33" i="27"/>
  <c r="H33" i="27" s="1"/>
  <c r="G32" i="27"/>
  <c r="H32" i="27" s="1"/>
  <c r="G31" i="27"/>
  <c r="H31" i="27" s="1"/>
  <c r="G30" i="27"/>
  <c r="H30" i="27" s="1"/>
  <c r="G29" i="27"/>
  <c r="H29" i="27" s="1"/>
  <c r="G28" i="27"/>
  <c r="H28" i="27" s="1"/>
  <c r="G27" i="27"/>
  <c r="H27" i="27" s="1"/>
  <c r="G26" i="27"/>
  <c r="H26" i="27" s="1"/>
  <c r="G25" i="27"/>
  <c r="H25" i="27" s="1"/>
  <c r="G24" i="27"/>
  <c r="H24" i="27" s="1"/>
  <c r="G23" i="27"/>
  <c r="H23" i="27" s="1"/>
  <c r="G22" i="27"/>
  <c r="H22" i="27" s="1"/>
  <c r="G21" i="27"/>
  <c r="H21" i="27" s="1"/>
  <c r="G20" i="27"/>
  <c r="H20" i="27" s="1"/>
  <c r="G19" i="27"/>
  <c r="H19" i="27" s="1"/>
  <c r="G18" i="27"/>
  <c r="H18" i="27" s="1"/>
  <c r="G17" i="27"/>
  <c r="H17" i="27" s="1"/>
  <c r="G16" i="27"/>
  <c r="H16" i="27" s="1"/>
  <c r="G15" i="27"/>
  <c r="H15" i="27" s="1"/>
  <c r="G14" i="27"/>
  <c r="H14" i="27" s="1"/>
  <c r="G13" i="27"/>
  <c r="H13" i="27" s="1"/>
  <c r="G12" i="27"/>
  <c r="H12" i="27" s="1"/>
  <c r="G11" i="27"/>
  <c r="H11" i="27" s="1"/>
  <c r="G10" i="27"/>
  <c r="H10" i="27" s="1"/>
  <c r="G9" i="27"/>
  <c r="H9" i="27" s="1"/>
  <c r="G8" i="27"/>
  <c r="H8" i="27" s="1"/>
  <c r="G7" i="27"/>
  <c r="H7" i="27" s="1"/>
  <c r="G6" i="27"/>
  <c r="H6" i="27" s="1"/>
  <c r="G5" i="27"/>
  <c r="H5" i="27" s="1"/>
  <c r="E87" i="30" l="1"/>
  <c r="F82" i="25" l="1"/>
  <c r="G82" i="25" s="1"/>
  <c r="F81" i="25"/>
  <c r="G81" i="25" s="1"/>
  <c r="T81" i="25" s="1"/>
  <c r="F80" i="25"/>
  <c r="G80" i="25" s="1"/>
  <c r="T80" i="25" s="1"/>
  <c r="F79" i="25"/>
  <c r="G79" i="25" s="1"/>
  <c r="S79" i="25" s="1"/>
  <c r="F78" i="25"/>
  <c r="G78" i="25" s="1"/>
  <c r="T78" i="25" s="1"/>
  <c r="F77" i="25"/>
  <c r="G77" i="25" s="1"/>
  <c r="T77" i="25" s="1"/>
  <c r="F76" i="25"/>
  <c r="G76" i="25" s="1"/>
  <c r="F75" i="25"/>
  <c r="G75" i="25" s="1"/>
  <c r="F74" i="25"/>
  <c r="G74" i="25" s="1"/>
  <c r="T74" i="25" s="1"/>
  <c r="F73" i="25"/>
  <c r="G73" i="25" s="1"/>
  <c r="T73" i="25" s="1"/>
  <c r="F72" i="25"/>
  <c r="G72" i="25" s="1"/>
  <c r="F71" i="25"/>
  <c r="G71" i="25" s="1"/>
  <c r="S71" i="25" s="1"/>
  <c r="F70" i="25"/>
  <c r="G70" i="25" s="1"/>
  <c r="T70" i="25" s="1"/>
  <c r="F69" i="25"/>
  <c r="G69" i="25" s="1"/>
  <c r="T69" i="25" s="1"/>
  <c r="F68" i="25"/>
  <c r="G68" i="25" s="1"/>
  <c r="F67" i="25"/>
  <c r="G67" i="25" s="1"/>
  <c r="F66" i="25"/>
  <c r="G66" i="25" s="1"/>
  <c r="T66" i="25" s="1"/>
  <c r="F65" i="25"/>
  <c r="G65" i="25" s="1"/>
  <c r="T65" i="25" s="1"/>
  <c r="F64" i="25"/>
  <c r="G64" i="25" s="1"/>
  <c r="T64" i="25" s="1"/>
  <c r="F63" i="25"/>
  <c r="G63" i="25" s="1"/>
  <c r="S63" i="25" s="1"/>
  <c r="F62" i="25"/>
  <c r="G62" i="25" s="1"/>
  <c r="T62" i="25" s="1"/>
  <c r="F61" i="25"/>
  <c r="G61" i="25" s="1"/>
  <c r="T61" i="25" s="1"/>
  <c r="F60" i="25"/>
  <c r="G60" i="25" s="1"/>
  <c r="F59" i="25"/>
  <c r="G59" i="25" s="1"/>
  <c r="T59" i="25" s="1"/>
  <c r="F58" i="25"/>
  <c r="G58" i="25" s="1"/>
  <c r="T58" i="25" s="1"/>
  <c r="F57" i="25"/>
  <c r="G57" i="25" s="1"/>
  <c r="F56" i="25"/>
  <c r="G56" i="25" s="1"/>
  <c r="F55" i="25"/>
  <c r="G55" i="25" s="1"/>
  <c r="T55" i="25" s="1"/>
  <c r="F54" i="25"/>
  <c r="G54" i="25" s="1"/>
  <c r="T54" i="25" s="1"/>
  <c r="F53" i="25"/>
  <c r="G53" i="25" s="1"/>
  <c r="F52" i="25"/>
  <c r="G52" i="25" s="1"/>
  <c r="F51" i="25"/>
  <c r="G51" i="25" s="1"/>
  <c r="F50" i="25"/>
  <c r="G50" i="25" s="1"/>
  <c r="T50" i="25" s="1"/>
  <c r="F49" i="25"/>
  <c r="G49" i="25" s="1"/>
  <c r="F48" i="25"/>
  <c r="G48" i="25" s="1"/>
  <c r="F47" i="25"/>
  <c r="G47" i="25" s="1"/>
  <c r="S47" i="25" s="1"/>
  <c r="F46" i="25"/>
  <c r="G46" i="25" s="1"/>
  <c r="F45" i="25"/>
  <c r="G45" i="25" s="1"/>
  <c r="F44" i="25"/>
  <c r="G44" i="25" s="1"/>
  <c r="F43" i="25"/>
  <c r="G43" i="25" s="1"/>
  <c r="S43" i="25" s="1"/>
  <c r="F42" i="25"/>
  <c r="G42" i="25" s="1"/>
  <c r="T42" i="25" s="1"/>
  <c r="F41" i="25"/>
  <c r="G41" i="25" s="1"/>
  <c r="F40" i="25"/>
  <c r="G40" i="25" s="1"/>
  <c r="F39" i="25"/>
  <c r="G39" i="25" s="1"/>
  <c r="F38" i="25"/>
  <c r="G38" i="25" s="1"/>
  <c r="T38" i="25" s="1"/>
  <c r="F37" i="25"/>
  <c r="G37" i="25" s="1"/>
  <c r="S37" i="25" s="1"/>
  <c r="F36" i="25"/>
  <c r="G36" i="25" s="1"/>
  <c r="F35" i="25"/>
  <c r="G35" i="25" s="1"/>
  <c r="T35" i="25" s="1"/>
  <c r="F34" i="25"/>
  <c r="G34" i="25" s="1"/>
  <c r="F33" i="25"/>
  <c r="G33" i="25" s="1"/>
  <c r="S33" i="25" s="1"/>
  <c r="F32" i="25"/>
  <c r="G32" i="25" s="1"/>
  <c r="F31" i="25"/>
  <c r="G31" i="25" s="1"/>
  <c r="T31" i="25" s="1"/>
  <c r="F30" i="25"/>
  <c r="G30" i="25" s="1"/>
  <c r="V30" i="25" s="1"/>
  <c r="F29" i="25"/>
  <c r="G29" i="25" s="1"/>
  <c r="S29" i="25" s="1"/>
  <c r="F28" i="25"/>
  <c r="G28" i="25" s="1"/>
  <c r="F27" i="25"/>
  <c r="G27" i="25" s="1"/>
  <c r="T27" i="25" s="1"/>
  <c r="F26" i="25"/>
  <c r="G26" i="25" s="1"/>
  <c r="S26" i="25" s="1"/>
  <c r="F25" i="25"/>
  <c r="G25" i="25" s="1"/>
  <c r="T25" i="25" s="1"/>
  <c r="F24" i="25"/>
  <c r="G24" i="25" s="1"/>
  <c r="F23" i="25"/>
  <c r="G23" i="25" s="1"/>
  <c r="T23" i="25" s="1"/>
  <c r="F22" i="25"/>
  <c r="G22" i="25" s="1"/>
  <c r="S22" i="25" s="1"/>
  <c r="F21" i="25"/>
  <c r="G21" i="25" s="1"/>
  <c r="T21" i="25" s="1"/>
  <c r="F20" i="25"/>
  <c r="G20" i="25" s="1"/>
  <c r="F19" i="25"/>
  <c r="G19" i="25" s="1"/>
  <c r="F18" i="25"/>
  <c r="F17" i="25"/>
  <c r="G17" i="25" s="1"/>
  <c r="T17" i="25" s="1"/>
  <c r="F16" i="25"/>
  <c r="G16" i="25" s="1"/>
  <c r="F15" i="25"/>
  <c r="G15" i="25" s="1"/>
  <c r="F14" i="25"/>
  <c r="F13" i="25"/>
  <c r="G13" i="25" s="1"/>
  <c r="T13" i="25" s="1"/>
  <c r="F12" i="25"/>
  <c r="G12" i="25" s="1"/>
  <c r="F11" i="25"/>
  <c r="F10" i="25"/>
  <c r="G10" i="25" s="1"/>
  <c r="F9" i="25"/>
  <c r="G9" i="25" s="1"/>
  <c r="S9" i="25" s="1"/>
  <c r="F8" i="25"/>
  <c r="G8" i="25" s="1"/>
  <c r="F7" i="25"/>
  <c r="F6" i="25"/>
  <c r="G6" i="25" s="1"/>
  <c r="T6" i="25" s="1"/>
  <c r="J5" i="25"/>
  <c r="F5" i="25"/>
  <c r="F4" i="25"/>
  <c r="G4" i="25" s="1"/>
  <c r="S4" i="25" s="1"/>
  <c r="F3" i="25"/>
  <c r="G3" i="25" s="1"/>
  <c r="T3" i="25" s="1"/>
  <c r="F2" i="25"/>
  <c r="H2" i="25" s="1"/>
  <c r="P2" i="25" s="1"/>
  <c r="H5" i="25" l="1"/>
  <c r="H7" i="25"/>
  <c r="H11" i="25"/>
  <c r="H4" i="25"/>
  <c r="N4" i="25" s="1"/>
  <c r="H16" i="25"/>
  <c r="N16" i="25" s="1"/>
  <c r="H45" i="25"/>
  <c r="V80" i="25"/>
  <c r="G7" i="25"/>
  <c r="S7" i="25" s="1"/>
  <c r="S31" i="25"/>
  <c r="T60" i="25"/>
  <c r="V60" i="25"/>
  <c r="S28" i="25"/>
  <c r="T28" i="25"/>
  <c r="G11" i="25"/>
  <c r="V11" i="25" s="1"/>
  <c r="H15" i="25"/>
  <c r="M15" i="25" s="1"/>
  <c r="S36" i="25"/>
  <c r="T36" i="25"/>
  <c r="V23" i="25"/>
  <c r="H29" i="25"/>
  <c r="N29" i="25" s="1"/>
  <c r="H20" i="25"/>
  <c r="N20" i="25" s="1"/>
  <c r="P11" i="25"/>
  <c r="M11" i="25"/>
  <c r="P7" i="25"/>
  <c r="M7" i="25"/>
  <c r="T15" i="25"/>
  <c r="V15" i="25"/>
  <c r="T52" i="25"/>
  <c r="V52" i="25"/>
  <c r="S56" i="25"/>
  <c r="T56" i="25"/>
  <c r="T68" i="25"/>
  <c r="V68" i="25"/>
  <c r="T40" i="25"/>
  <c r="V40" i="25"/>
  <c r="T19" i="25"/>
  <c r="V19" i="25"/>
  <c r="S32" i="25"/>
  <c r="T32" i="25"/>
  <c r="T44" i="25"/>
  <c r="V44" i="25"/>
  <c r="T72" i="25"/>
  <c r="V72" i="25"/>
  <c r="T76" i="25"/>
  <c r="V76" i="25"/>
  <c r="T48" i="25"/>
  <c r="V48" i="25"/>
  <c r="V64" i="25"/>
  <c r="G2" i="25"/>
  <c r="T2" i="25" s="1"/>
  <c r="H8" i="25"/>
  <c r="M8" i="25" s="1"/>
  <c r="V9" i="25"/>
  <c r="W9" i="25" s="1"/>
  <c r="H12" i="25"/>
  <c r="M12" i="25" s="1"/>
  <c r="P16" i="25"/>
  <c r="H24" i="25"/>
  <c r="P24" i="25" s="1"/>
  <c r="S27" i="25"/>
  <c r="U27" i="25" s="1"/>
  <c r="H33" i="25"/>
  <c r="N33" i="25" s="1"/>
  <c r="S35" i="25"/>
  <c r="U35" i="25" s="1"/>
  <c r="V36" i="25"/>
  <c r="M2" i="25"/>
  <c r="Q2" i="25" s="1"/>
  <c r="P20" i="25"/>
  <c r="M5" i="25"/>
  <c r="N5" i="25"/>
  <c r="V10" i="25"/>
  <c r="T10" i="25"/>
  <c r="S10" i="25"/>
  <c r="N2" i="25"/>
  <c r="H3" i="25"/>
  <c r="M4" i="25"/>
  <c r="O4" i="25" s="1"/>
  <c r="T4" i="25"/>
  <c r="U4" i="25" s="1"/>
  <c r="G5" i="25"/>
  <c r="H6" i="25"/>
  <c r="V7" i="25"/>
  <c r="W7" i="25" s="1"/>
  <c r="H10" i="25"/>
  <c r="S17" i="25"/>
  <c r="U17" i="25" s="1"/>
  <c r="V17" i="25"/>
  <c r="T20" i="25"/>
  <c r="S20" i="25"/>
  <c r="V20" i="25"/>
  <c r="V22" i="25"/>
  <c r="W22" i="25" s="1"/>
  <c r="T22" i="25"/>
  <c r="U22" i="25" s="1"/>
  <c r="U31" i="25"/>
  <c r="V33" i="25"/>
  <c r="W33" i="25" s="1"/>
  <c r="T33" i="25"/>
  <c r="U33" i="25" s="1"/>
  <c r="S46" i="25"/>
  <c r="V46" i="25"/>
  <c r="T46" i="25"/>
  <c r="T16" i="25"/>
  <c r="S16" i="25"/>
  <c r="V16" i="25"/>
  <c r="H18" i="25"/>
  <c r="G18" i="25"/>
  <c r="T34" i="25"/>
  <c r="S34" i="25"/>
  <c r="S3" i="25"/>
  <c r="U3" i="25" s="1"/>
  <c r="S6" i="25"/>
  <c r="U6" i="25" s="1"/>
  <c r="T8" i="25"/>
  <c r="V8" i="25"/>
  <c r="S8" i="25"/>
  <c r="T9" i="25"/>
  <c r="U9" i="25" s="1"/>
  <c r="T12" i="25"/>
  <c r="S12" i="25"/>
  <c r="V12" i="25"/>
  <c r="H14" i="25"/>
  <c r="G14" i="25"/>
  <c r="S21" i="25"/>
  <c r="U21" i="25" s="1"/>
  <c r="V21" i="25"/>
  <c r="T24" i="25"/>
  <c r="S24" i="25"/>
  <c r="V24" i="25"/>
  <c r="V26" i="25"/>
  <c r="W26" i="25" s="1"/>
  <c r="T26" i="25"/>
  <c r="U26" i="25" s="1"/>
  <c r="T30" i="25"/>
  <c r="S30" i="25"/>
  <c r="W30" i="25" s="1"/>
  <c r="V34" i="25"/>
  <c r="S38" i="25"/>
  <c r="U38" i="25" s="1"/>
  <c r="V38" i="25"/>
  <c r="V3" i="25"/>
  <c r="V6" i="25"/>
  <c r="P4" i="25"/>
  <c r="V4" i="25"/>
  <c r="W4" i="25" s="1"/>
  <c r="S13" i="25"/>
  <c r="U13" i="25" s="1"/>
  <c r="V13" i="25"/>
  <c r="S25" i="25"/>
  <c r="U25" i="25" s="1"/>
  <c r="V25" i="25"/>
  <c r="V29" i="25"/>
  <c r="W29" i="25" s="1"/>
  <c r="T29" i="25"/>
  <c r="U29" i="25" s="1"/>
  <c r="T37" i="25"/>
  <c r="U37" i="25" s="1"/>
  <c r="V37" i="25"/>
  <c r="W37" i="25" s="1"/>
  <c r="T49" i="25"/>
  <c r="S49" i="25"/>
  <c r="V49" i="25"/>
  <c r="V51" i="25"/>
  <c r="T51" i="25"/>
  <c r="S51" i="25"/>
  <c r="V75" i="25"/>
  <c r="T75" i="25"/>
  <c r="S75" i="25"/>
  <c r="H80" i="25"/>
  <c r="P80" i="25" s="1"/>
  <c r="H76" i="25"/>
  <c r="P76" i="25" s="1"/>
  <c r="H72" i="25"/>
  <c r="P72" i="25" s="1"/>
  <c r="H68" i="25"/>
  <c r="P68" i="25" s="1"/>
  <c r="H64" i="25"/>
  <c r="M64" i="25" s="1"/>
  <c r="H79" i="25"/>
  <c r="N79" i="25" s="1"/>
  <c r="H75" i="25"/>
  <c r="N75" i="25" s="1"/>
  <c r="H71" i="25"/>
  <c r="M71" i="25" s="1"/>
  <c r="H67" i="25"/>
  <c r="M67" i="25" s="1"/>
  <c r="H63" i="25"/>
  <c r="N63" i="25" s="1"/>
  <c r="H59" i="25"/>
  <c r="N59" i="25" s="1"/>
  <c r="H82" i="25"/>
  <c r="N82" i="25" s="1"/>
  <c r="H78" i="25"/>
  <c r="N78" i="25" s="1"/>
  <c r="H74" i="25"/>
  <c r="N74" i="25" s="1"/>
  <c r="H70" i="25"/>
  <c r="N70" i="25" s="1"/>
  <c r="H66" i="25"/>
  <c r="N66" i="25" s="1"/>
  <c r="H62" i="25"/>
  <c r="N62" i="25" s="1"/>
  <c r="H58" i="25"/>
  <c r="M58" i="25" s="1"/>
  <c r="H77" i="25"/>
  <c r="M77" i="25" s="1"/>
  <c r="H69" i="25"/>
  <c r="M69" i="25" s="1"/>
  <c r="H61" i="25"/>
  <c r="P61" i="25" s="1"/>
  <c r="H60" i="25"/>
  <c r="M60" i="25" s="1"/>
  <c r="H56" i="25"/>
  <c r="N56" i="25" s="1"/>
  <c r="H52" i="25"/>
  <c r="P52" i="25" s="1"/>
  <c r="H48" i="25"/>
  <c r="P48" i="25" s="1"/>
  <c r="H44" i="25"/>
  <c r="M44" i="25" s="1"/>
  <c r="H40" i="25"/>
  <c r="P40" i="25" s="1"/>
  <c r="H51" i="25"/>
  <c r="M51" i="25" s="1"/>
  <c r="H47" i="25"/>
  <c r="N47" i="25" s="1"/>
  <c r="N45" i="25"/>
  <c r="H43" i="25"/>
  <c r="M43" i="25" s="1"/>
  <c r="H81" i="25"/>
  <c r="M81" i="25" s="1"/>
  <c r="H73" i="25"/>
  <c r="M73" i="25" s="1"/>
  <c r="H65" i="25"/>
  <c r="M65" i="25" s="1"/>
  <c r="H57" i="25"/>
  <c r="M57" i="25" s="1"/>
  <c r="H54" i="25"/>
  <c r="M54" i="25" s="1"/>
  <c r="H50" i="25"/>
  <c r="M50" i="25" s="1"/>
  <c r="H46" i="25"/>
  <c r="M46" i="25" s="1"/>
  <c r="M45" i="25"/>
  <c r="H42" i="25"/>
  <c r="M42" i="25" s="1"/>
  <c r="H38" i="25"/>
  <c r="N38" i="25" s="1"/>
  <c r="H34" i="25"/>
  <c r="P34" i="25" s="1"/>
  <c r="M33" i="25"/>
  <c r="H30" i="25"/>
  <c r="P30" i="25" s="1"/>
  <c r="P5" i="25"/>
  <c r="Q5" i="25" s="1"/>
  <c r="N7" i="25"/>
  <c r="H9" i="25"/>
  <c r="P9" i="25" s="1"/>
  <c r="N11" i="25"/>
  <c r="O11" i="25" s="1"/>
  <c r="H13" i="25"/>
  <c r="P13" i="25" s="1"/>
  <c r="S15" i="25"/>
  <c r="U15" i="25" s="1"/>
  <c r="M16" i="25"/>
  <c r="O16" i="25" s="1"/>
  <c r="H17" i="25"/>
  <c r="M17" i="25" s="1"/>
  <c r="S19" i="25"/>
  <c r="H21" i="25"/>
  <c r="P21" i="25" s="1"/>
  <c r="S23" i="25"/>
  <c r="U23" i="25" s="1"/>
  <c r="M24" i="25"/>
  <c r="Q24" i="25" s="1"/>
  <c r="H25" i="25"/>
  <c r="P25" i="25" s="1"/>
  <c r="V28" i="25"/>
  <c r="V32" i="25"/>
  <c r="W32" i="25" s="1"/>
  <c r="H37" i="25"/>
  <c r="M37" i="25" s="1"/>
  <c r="P45" i="25"/>
  <c r="H49" i="25"/>
  <c r="N49" i="25" s="1"/>
  <c r="S50" i="25"/>
  <c r="U50" i="25" s="1"/>
  <c r="V50" i="25"/>
  <c r="T53" i="25"/>
  <c r="S53" i="25"/>
  <c r="V53" i="25"/>
  <c r="V58" i="25"/>
  <c r="S58" i="25"/>
  <c r="U58" i="25" s="1"/>
  <c r="H22" i="25"/>
  <c r="N22" i="25" s="1"/>
  <c r="N24" i="25"/>
  <c r="H26" i="25"/>
  <c r="N26" i="25" s="1"/>
  <c r="V27" i="25"/>
  <c r="W27" i="25" s="1"/>
  <c r="H28" i="25"/>
  <c r="N28" i="25" s="1"/>
  <c r="V31" i="25"/>
  <c r="W31" i="25" s="1"/>
  <c r="H32" i="25"/>
  <c r="N32" i="25" s="1"/>
  <c r="M34" i="25"/>
  <c r="V35" i="25"/>
  <c r="H36" i="25"/>
  <c r="N36" i="25" s="1"/>
  <c r="V39" i="25"/>
  <c r="T39" i="25"/>
  <c r="S39" i="25"/>
  <c r="T41" i="25"/>
  <c r="S41" i="25"/>
  <c r="V41" i="25"/>
  <c r="V43" i="25"/>
  <c r="W43" i="25" s="1"/>
  <c r="T43" i="25"/>
  <c r="U43" i="25" s="1"/>
  <c r="H53" i="25"/>
  <c r="M53" i="25" s="1"/>
  <c r="S54" i="25"/>
  <c r="U54" i="25" s="1"/>
  <c r="V54" i="25"/>
  <c r="H55" i="25"/>
  <c r="M55" i="25" s="1"/>
  <c r="S57" i="25"/>
  <c r="V57" i="25"/>
  <c r="T57" i="25"/>
  <c r="M18" i="25"/>
  <c r="H19" i="25"/>
  <c r="M19" i="25" s="1"/>
  <c r="H23" i="25"/>
  <c r="M23" i="25" s="1"/>
  <c r="H27" i="25"/>
  <c r="M27" i="25" s="1"/>
  <c r="H31" i="25"/>
  <c r="M31" i="25" s="1"/>
  <c r="P33" i="25"/>
  <c r="N34" i="25"/>
  <c r="H35" i="25"/>
  <c r="M35" i="25" s="1"/>
  <c r="H39" i="25"/>
  <c r="N39" i="25" s="1"/>
  <c r="M40" i="25"/>
  <c r="H41" i="25"/>
  <c r="P41" i="25" s="1"/>
  <c r="S42" i="25"/>
  <c r="U42" i="25" s="1"/>
  <c r="V42" i="25"/>
  <c r="T45" i="25"/>
  <c r="S45" i="25"/>
  <c r="V45" i="25"/>
  <c r="V47" i="25"/>
  <c r="W47" i="25" s="1"/>
  <c r="T47" i="25"/>
  <c r="U47" i="25" s="1"/>
  <c r="V67" i="25"/>
  <c r="T67" i="25"/>
  <c r="S67" i="25"/>
  <c r="S40" i="25"/>
  <c r="S44" i="25"/>
  <c r="U44" i="25" s="1"/>
  <c r="S48" i="25"/>
  <c r="S52" i="25"/>
  <c r="S55" i="25"/>
  <c r="U55" i="25" s="1"/>
  <c r="S66" i="25"/>
  <c r="U66" i="25" s="1"/>
  <c r="V66" i="25"/>
  <c r="S74" i="25"/>
  <c r="U74" i="25" s="1"/>
  <c r="V74" i="25"/>
  <c r="S82" i="25"/>
  <c r="V82" i="25"/>
  <c r="V56" i="25"/>
  <c r="S59" i="25"/>
  <c r="U59" i="25" s="1"/>
  <c r="V63" i="25"/>
  <c r="W63" i="25" s="1"/>
  <c r="T63" i="25"/>
  <c r="U63" i="25" s="1"/>
  <c r="V71" i="25"/>
  <c r="W71" i="25" s="1"/>
  <c r="T71" i="25"/>
  <c r="U71" i="25" s="1"/>
  <c r="V79" i="25"/>
  <c r="W79" i="25" s="1"/>
  <c r="T79" i="25"/>
  <c r="U79" i="25" s="1"/>
  <c r="V55" i="25"/>
  <c r="V59" i="25"/>
  <c r="S62" i="25"/>
  <c r="U62" i="25" s="1"/>
  <c r="V62" i="25"/>
  <c r="S70" i="25"/>
  <c r="U70" i="25" s="1"/>
  <c r="V70" i="25"/>
  <c r="S78" i="25"/>
  <c r="U78" i="25" s="1"/>
  <c r="V78" i="25"/>
  <c r="T82" i="25"/>
  <c r="S60" i="25"/>
  <c r="U60" i="25" s="1"/>
  <c r="V61" i="25"/>
  <c r="S64" i="25"/>
  <c r="U64" i="25" s="1"/>
  <c r="V65" i="25"/>
  <c r="S68" i="25"/>
  <c r="V69" i="25"/>
  <c r="S72" i="25"/>
  <c r="V73" i="25"/>
  <c r="S76" i="25"/>
  <c r="V77" i="25"/>
  <c r="S80" i="25"/>
  <c r="U80" i="25" s="1"/>
  <c r="V81" i="25"/>
  <c r="S61" i="25"/>
  <c r="U61" i="25" s="1"/>
  <c r="S65" i="25"/>
  <c r="U65" i="25" s="1"/>
  <c r="S69" i="25"/>
  <c r="U69" i="25" s="1"/>
  <c r="S73" i="25"/>
  <c r="U73" i="25" s="1"/>
  <c r="S77" i="25"/>
  <c r="U77" i="25" s="1"/>
  <c r="S81" i="25"/>
  <c r="U81" i="25" s="1"/>
  <c r="W56" i="25" l="1"/>
  <c r="S11" i="25"/>
  <c r="W11" i="25" s="1"/>
  <c r="M76" i="25"/>
  <c r="W59" i="25"/>
  <c r="N44" i="25"/>
  <c r="O44" i="25" s="1"/>
  <c r="O2" i="25"/>
  <c r="P60" i="25"/>
  <c r="Q60" i="25" s="1"/>
  <c r="W57" i="25"/>
  <c r="N67" i="25"/>
  <c r="U45" i="25"/>
  <c r="W40" i="25"/>
  <c r="O24" i="25"/>
  <c r="M68" i="25"/>
  <c r="Q68" i="25" s="1"/>
  <c r="N76" i="25"/>
  <c r="O76" i="25" s="1"/>
  <c r="N30" i="25"/>
  <c r="T11" i="25"/>
  <c r="U11" i="25" s="1"/>
  <c r="M56" i="25"/>
  <c r="P29" i="25"/>
  <c r="N17" i="25"/>
  <c r="O17" i="25" s="1"/>
  <c r="T7" i="25"/>
  <c r="U7" i="25" s="1"/>
  <c r="U68" i="25"/>
  <c r="N71" i="25"/>
  <c r="O71" i="25" s="1"/>
  <c r="U52" i="25"/>
  <c r="P53" i="25"/>
  <c r="U19" i="25"/>
  <c r="N15" i="25"/>
  <c r="O15" i="25" s="1"/>
  <c r="N40" i="25"/>
  <c r="N68" i="25"/>
  <c r="W36" i="25"/>
  <c r="U36" i="25"/>
  <c r="U28" i="25"/>
  <c r="N43" i="25"/>
  <c r="O43" i="25" s="1"/>
  <c r="W28" i="25"/>
  <c r="W3" i="25"/>
  <c r="W76" i="25"/>
  <c r="P15" i="25"/>
  <c r="Q15" i="25" s="1"/>
  <c r="M20" i="25"/>
  <c r="Q20" i="25" s="1"/>
  <c r="W35" i="25"/>
  <c r="U8" i="25"/>
  <c r="U46" i="25"/>
  <c r="Q7" i="25"/>
  <c r="U82" i="25"/>
  <c r="W46" i="25"/>
  <c r="M52" i="25"/>
  <c r="M38" i="25"/>
  <c r="O7" i="25"/>
  <c r="N52" i="25"/>
  <c r="O52" i="25" s="1"/>
  <c r="W34" i="25"/>
  <c r="M22" i="25"/>
  <c r="O22" i="25" s="1"/>
  <c r="P49" i="25"/>
  <c r="M21" i="25"/>
  <c r="Q21" i="25" s="1"/>
  <c r="N51" i="25"/>
  <c r="O51" i="25" s="1"/>
  <c r="M59" i="25"/>
  <c r="P59" i="25"/>
  <c r="P75" i="25"/>
  <c r="M75" i="25"/>
  <c r="U49" i="25"/>
  <c r="W72" i="25"/>
  <c r="W48" i="25"/>
  <c r="Q33" i="25"/>
  <c r="N21" i="25"/>
  <c r="N37" i="25"/>
  <c r="O37" i="25" s="1"/>
  <c r="M72" i="25"/>
  <c r="Q72" i="25" s="1"/>
  <c r="M29" i="25"/>
  <c r="Q29" i="25" s="1"/>
  <c r="N64" i="25"/>
  <c r="O64" i="25" s="1"/>
  <c r="N72" i="25"/>
  <c r="N80" i="25"/>
  <c r="W6" i="25"/>
  <c r="Q11" i="25"/>
  <c r="W58" i="25"/>
  <c r="M48" i="25"/>
  <c r="N48" i="25"/>
  <c r="P56" i="25"/>
  <c r="P67" i="25"/>
  <c r="Q67" i="25" s="1"/>
  <c r="U51" i="25"/>
  <c r="W69" i="25"/>
  <c r="W64" i="25"/>
  <c r="U76" i="25"/>
  <c r="U67" i="25"/>
  <c r="P37" i="25"/>
  <c r="Q37" i="25" s="1"/>
  <c r="N25" i="25"/>
  <c r="M80" i="25"/>
  <c r="Q80" i="25" s="1"/>
  <c r="P69" i="25"/>
  <c r="Q69" i="25" s="1"/>
  <c r="P47" i="25"/>
  <c r="P44" i="25"/>
  <c r="Q44" i="25" s="1"/>
  <c r="P63" i="25"/>
  <c r="P71" i="25"/>
  <c r="P79" i="25"/>
  <c r="W8" i="25"/>
  <c r="W17" i="25"/>
  <c r="O67" i="25"/>
  <c r="W80" i="25"/>
  <c r="W66" i="25"/>
  <c r="O34" i="25"/>
  <c r="W68" i="25"/>
  <c r="U53" i="25"/>
  <c r="N19" i="25"/>
  <c r="O19" i="25" s="1"/>
  <c r="P38" i="25"/>
  <c r="P42" i="25"/>
  <c r="Q42" i="25" s="1"/>
  <c r="P46" i="25"/>
  <c r="P50" i="25"/>
  <c r="Q50" i="25" s="1"/>
  <c r="P54" i="25"/>
  <c r="Q54" i="25" s="1"/>
  <c r="N41" i="25"/>
  <c r="P51" i="25"/>
  <c r="P73" i="25"/>
  <c r="Q73" i="25" s="1"/>
  <c r="M63" i="25"/>
  <c r="O63" i="25" s="1"/>
  <c r="M79" i="25"/>
  <c r="Q79" i="25" s="1"/>
  <c r="U75" i="25"/>
  <c r="W51" i="25"/>
  <c r="U20" i="25"/>
  <c r="O5" i="25"/>
  <c r="N12" i="25"/>
  <c r="O12" i="25" s="1"/>
  <c r="P12" i="25"/>
  <c r="Q12" i="25" s="1"/>
  <c r="N53" i="25"/>
  <c r="O53" i="25" s="1"/>
  <c r="W75" i="25"/>
  <c r="W81" i="25"/>
  <c r="W65" i="25"/>
  <c r="W67" i="25"/>
  <c r="M26" i="25"/>
  <c r="O26" i="25" s="1"/>
  <c r="U57" i="25"/>
  <c r="U39" i="25"/>
  <c r="M30" i="25"/>
  <c r="M25" i="25"/>
  <c r="Q25" i="25" s="1"/>
  <c r="W53" i="25"/>
  <c r="M41" i="25"/>
  <c r="Q41" i="25" s="1"/>
  <c r="M49" i="25"/>
  <c r="O49" i="25" s="1"/>
  <c r="P43" i="25"/>
  <c r="Q43" i="25" s="1"/>
  <c r="N42" i="25"/>
  <c r="O42" i="25" s="1"/>
  <c r="N46" i="25"/>
  <c r="N50" i="25"/>
  <c r="O50" i="25" s="1"/>
  <c r="N54" i="25"/>
  <c r="P64" i="25"/>
  <c r="Q64" i="25" s="1"/>
  <c r="W38" i="25"/>
  <c r="U30" i="25"/>
  <c r="U12" i="25"/>
  <c r="U34" i="25"/>
  <c r="W20" i="25"/>
  <c r="P8" i="25"/>
  <c r="Q8" i="25" s="1"/>
  <c r="N8" i="25"/>
  <c r="O8" i="25" s="1"/>
  <c r="U32" i="25"/>
  <c r="U56" i="25"/>
  <c r="W44" i="25"/>
  <c r="M39" i="25"/>
  <c r="O39" i="25" s="1"/>
  <c r="M47" i="25"/>
  <c r="O47" i="25" s="1"/>
  <c r="P55" i="25"/>
  <c r="Q55" i="25" s="1"/>
  <c r="Q71" i="25"/>
  <c r="V2" i="25"/>
  <c r="S2" i="25"/>
  <c r="U2" i="25" s="1"/>
  <c r="M14" i="25"/>
  <c r="P14" i="25"/>
  <c r="N14" i="25"/>
  <c r="U72" i="25"/>
  <c r="W55" i="25"/>
  <c r="W74" i="25"/>
  <c r="Q53" i="25"/>
  <c r="M36" i="25"/>
  <c r="O36" i="25" s="1"/>
  <c r="M32" i="25"/>
  <c r="O32" i="25" s="1"/>
  <c r="M28" i="25"/>
  <c r="O28" i="25" s="1"/>
  <c r="P23" i="25"/>
  <c r="Q23" i="25" s="1"/>
  <c r="P19" i="25"/>
  <c r="Q19" i="25" s="1"/>
  <c r="U41" i="25"/>
  <c r="W39" i="25"/>
  <c r="P35" i="25"/>
  <c r="Q35" i="25" s="1"/>
  <c r="P31" i="25"/>
  <c r="Q31" i="25" s="1"/>
  <c r="P27" i="25"/>
  <c r="Q27" i="25" s="1"/>
  <c r="W60" i="25"/>
  <c r="W50" i="25"/>
  <c r="Q45" i="25"/>
  <c r="P32" i="25"/>
  <c r="P28" i="25"/>
  <c r="P17" i="25"/>
  <c r="Q17" i="25" s="1"/>
  <c r="N58" i="25"/>
  <c r="O58" i="25" s="1"/>
  <c r="P65" i="25"/>
  <c r="Q65" i="25" s="1"/>
  <c r="P81" i="25"/>
  <c r="Q81" i="25" s="1"/>
  <c r="P58" i="25"/>
  <c r="Q58" i="25" s="1"/>
  <c r="P62" i="25"/>
  <c r="P66" i="25"/>
  <c r="P70" i="25"/>
  <c r="P74" i="25"/>
  <c r="P78" i="25"/>
  <c r="P82" i="25"/>
  <c r="N61" i="25"/>
  <c r="N65" i="25"/>
  <c r="O65" i="25" s="1"/>
  <c r="N69" i="25"/>
  <c r="O69" i="25" s="1"/>
  <c r="N73" i="25"/>
  <c r="O73" i="25" s="1"/>
  <c r="N77" i="25"/>
  <c r="O77" i="25" s="1"/>
  <c r="N81" i="25"/>
  <c r="O81" i="25" s="1"/>
  <c r="W49" i="25"/>
  <c r="W25" i="25"/>
  <c r="W15" i="25"/>
  <c r="U24" i="25"/>
  <c r="O20" i="25"/>
  <c r="W12" i="25"/>
  <c r="V18" i="25"/>
  <c r="T18" i="25"/>
  <c r="S18" i="25"/>
  <c r="U16" i="25"/>
  <c r="W23" i="25"/>
  <c r="N6" i="25"/>
  <c r="P6" i="25"/>
  <c r="M6" i="25"/>
  <c r="N3" i="25"/>
  <c r="P3" i="25"/>
  <c r="M3" i="25"/>
  <c r="U10" i="25"/>
  <c r="W73" i="25"/>
  <c r="O45" i="25"/>
  <c r="W77" i="25"/>
  <c r="W61" i="25"/>
  <c r="W78" i="25"/>
  <c r="W70" i="25"/>
  <c r="W62" i="25"/>
  <c r="W82" i="25"/>
  <c r="W45" i="25"/>
  <c r="U40" i="25"/>
  <c r="P26" i="25"/>
  <c r="P22" i="25"/>
  <c r="N35" i="25"/>
  <c r="O35" i="25" s="1"/>
  <c r="N31" i="25"/>
  <c r="O31" i="25" s="1"/>
  <c r="N27" i="25"/>
  <c r="O27" i="25" s="1"/>
  <c r="Q30" i="25"/>
  <c r="Q34" i="25"/>
  <c r="Q46" i="25"/>
  <c r="O75" i="25"/>
  <c r="N55" i="25"/>
  <c r="O55" i="25" s="1"/>
  <c r="P36" i="25"/>
  <c r="Q40" i="25"/>
  <c r="Q52" i="25"/>
  <c r="O56" i="25"/>
  <c r="N60" i="25"/>
  <c r="O60" i="25" s="1"/>
  <c r="M62" i="25"/>
  <c r="O62" i="25" s="1"/>
  <c r="M66" i="25"/>
  <c r="O66" i="25" s="1"/>
  <c r="M70" i="25"/>
  <c r="O70" i="25" s="1"/>
  <c r="M74" i="25"/>
  <c r="O74" i="25" s="1"/>
  <c r="M78" i="25"/>
  <c r="O78" i="25" s="1"/>
  <c r="M82" i="25"/>
  <c r="O82" i="25" s="1"/>
  <c r="Q76" i="25"/>
  <c r="W52" i="25"/>
  <c r="Q16" i="25"/>
  <c r="P18" i="25"/>
  <c r="Q18" i="25" s="1"/>
  <c r="N18" i="25"/>
  <c r="O18" i="25" s="1"/>
  <c r="U48" i="25"/>
  <c r="S5" i="25"/>
  <c r="V5" i="25"/>
  <c r="T5" i="25"/>
  <c r="W19" i="25"/>
  <c r="W10" i="25"/>
  <c r="N57" i="25"/>
  <c r="O57" i="25" s="1"/>
  <c r="P57" i="25"/>
  <c r="Q57" i="25" s="1"/>
  <c r="W42" i="25"/>
  <c r="P77" i="25"/>
  <c r="Q77" i="25" s="1"/>
  <c r="W54" i="25"/>
  <c r="W41" i="25"/>
  <c r="P39" i="25"/>
  <c r="O33" i="25"/>
  <c r="N23" i="25"/>
  <c r="O23" i="25" s="1"/>
  <c r="N13" i="25"/>
  <c r="M13" i="25"/>
  <c r="Q13" i="25" s="1"/>
  <c r="N9" i="25"/>
  <c r="M9" i="25"/>
  <c r="Q9" i="25" s="1"/>
  <c r="O40" i="25"/>
  <c r="Q51" i="25"/>
  <c r="Q56" i="25"/>
  <c r="O46" i="25"/>
  <c r="O54" i="25"/>
  <c r="M61" i="25"/>
  <c r="Q61" i="25" s="1"/>
  <c r="O59" i="25"/>
  <c r="W13" i="25"/>
  <c r="Q4" i="25"/>
  <c r="W24" i="25"/>
  <c r="W21" i="25"/>
  <c r="V14" i="25"/>
  <c r="T14" i="25"/>
  <c r="S14" i="25"/>
  <c r="W16" i="25"/>
  <c r="M10" i="25"/>
  <c r="P10" i="25"/>
  <c r="N10" i="25"/>
  <c r="O68" i="25" l="1"/>
  <c r="O30" i="25"/>
  <c r="O29" i="25"/>
  <c r="Q63" i="25"/>
  <c r="O72" i="25"/>
  <c r="Q28" i="25"/>
  <c r="Q32" i="25"/>
  <c r="O21" i="25"/>
  <c r="Q59" i="25"/>
  <c r="Q38" i="25"/>
  <c r="Q26" i="25"/>
  <c r="Q36" i="25"/>
  <c r="O48" i="25"/>
  <c r="O80" i="25"/>
  <c r="Q75" i="25"/>
  <c r="Q22" i="25"/>
  <c r="Q47" i="25"/>
  <c r="O38" i="25"/>
  <c r="Q48" i="25"/>
  <c r="Q6" i="25"/>
  <c r="O41" i="25"/>
  <c r="Q39" i="25"/>
  <c r="Q49" i="25"/>
  <c r="O6" i="25"/>
  <c r="O25" i="25"/>
  <c r="O79" i="25"/>
  <c r="O10" i="25"/>
  <c r="O3" i="25"/>
  <c r="W18" i="25"/>
  <c r="Q10" i="25"/>
  <c r="O9" i="25"/>
  <c r="U5" i="25"/>
  <c r="O13" i="25"/>
  <c r="Q3" i="25"/>
  <c r="U18" i="25"/>
  <c r="W2" i="25"/>
  <c r="Q74" i="25"/>
  <c r="U14" i="25"/>
  <c r="W5" i="25"/>
  <c r="O61" i="25"/>
  <c r="Q70" i="25"/>
  <c r="W14" i="25"/>
  <c r="Q82" i="25"/>
  <c r="Q66" i="25"/>
  <c r="O14" i="25"/>
  <c r="Q78" i="25"/>
  <c r="Q62" i="25"/>
  <c r="Q14" i="25"/>
  <c r="V88" i="24"/>
  <c r="B7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tc={23E33637-A0C8-45A4-AFF9-AA57515C9ADE}</author>
    <author>tc={3C7F99AC-C0C5-41C1-92A0-58A3411B5B8C}</author>
  </authors>
  <commentList>
    <comment ref="C5" authorId="0" shapeId="0" xr:uid="{23E33637-A0C8-45A4-AFF9-AA57515C9ADE}">
      <text>
        <t>[Threaded comment]
Your version of Excel allows you to read this threaded comment; however, any edits to it will get removed if the file is opened in a newer version of Excel. Learn more: https://go.microsoft.com/fwlink/?linkid=870924
Comment:
    Güncelliği kontrol edildi</t>
      </text>
    </comment>
    <comment ref="C38" authorId="1" shapeId="0" xr:uid="{3C7F99AC-C0C5-41C1-92A0-58A3411B5B8C}">
      <text>
        <t>[Threaded comment]
Your version of Excel allows you to read this threaded comment; however, any edits to it will get removed if the file is opened in a newer version of Excel. Learn more: https://go.microsoft.com/fwlink/?linkid=870924
Comment:
    Güncelliği Kontrol edildi</t>
      </text>
    </comment>
  </commentList>
</comments>
</file>

<file path=xl/sharedStrings.xml><?xml version="1.0" encoding="utf-8"?>
<sst xmlns="http://schemas.openxmlformats.org/spreadsheetml/2006/main" count="51924" uniqueCount="6122">
  <si>
    <t>ENVIRONMENTAL (ENV):</t>
  </si>
  <si>
    <t>A.</t>
  </si>
  <si>
    <t>ÇEVRESEL KİRLİLİK</t>
  </si>
  <si>
    <t>Tatlı su kirliliği</t>
  </si>
  <si>
    <t>İnsan Kirliliği</t>
  </si>
  <si>
    <t>Yazın hava kirliliği (ya da tüm mevsimler)</t>
  </si>
  <si>
    <t>Karasal kirlilik (Terrestrial)</t>
  </si>
  <si>
    <t>NOx emisyonu</t>
  </si>
  <si>
    <t>Hava kalitesi</t>
  </si>
  <si>
    <t>CO2 emisyonu</t>
  </si>
  <si>
    <t>Arazi kullanımı</t>
  </si>
  <si>
    <t>Arazi kullanımının değişikliği</t>
  </si>
  <si>
    <t>İklim değişikliği</t>
  </si>
  <si>
    <t>Atık üretimi ve geri dönüşüm</t>
  </si>
  <si>
    <t>Fotokimyasal sis oluşturma potansiyeli (VOCs and NOx)</t>
  </si>
  <si>
    <t>Arazi işgali (zamanla işgal edilen bölge)</t>
  </si>
  <si>
    <t>Green Field land use (işgal edilen toprağa göre daha önce gerçekleşmiş arazideki yeni gelişme oranı)</t>
  </si>
  <si>
    <t>Çevre düzenlemelerinin sıklığı</t>
  </si>
  <si>
    <t xml:space="preserve">Doğal kaynaklara yakınlık </t>
  </si>
  <si>
    <t>Hava kirliliği</t>
  </si>
  <si>
    <t>Duman tozu tahliyesi-Smoke dust discharge</t>
  </si>
  <si>
    <t>Uçucu kül yeniden kullanma oranı-Fly ash reusing rate</t>
  </si>
  <si>
    <t>Cüruf yeniden kullanma oraıı-Slag reusing rate</t>
  </si>
  <si>
    <t>Alçı yeniden kullanma oranı-Desulfuration gypsum reusing rate</t>
  </si>
  <si>
    <t>Deniz suyu arıtım oranı-Seawater pollution treatment</t>
  </si>
  <si>
    <t>Sıcak su tahliyesi-Warm water drainage</t>
  </si>
  <si>
    <t>Biyo-topluluk yapısı-Bio-community structure</t>
  </si>
  <si>
    <t>Bitki ağaçlandırma oranı-Plant forestation ratio</t>
  </si>
  <si>
    <t>Ömrü-lifespan</t>
  </si>
  <si>
    <t>Yatırım başına enerji iadesi-Energy Returned per Energy Invested</t>
  </si>
  <si>
    <t>İnsan toksitesi-Human Toxicity (Cancer)</t>
  </si>
  <si>
    <t>İyonlaştırıcı radyasyon-Ionizing Radiation</t>
  </si>
  <si>
    <t>Solunum inorganikleri-Respiratory Inorganics</t>
  </si>
  <si>
    <t>Tatlı su ötrefikasyonu-Fresh Water Eutrophication</t>
  </si>
  <si>
    <t>Deniz ötrifikasyonu-Marine Eutrophication</t>
  </si>
  <si>
    <t>Ayakizi-Footprint</t>
  </si>
  <si>
    <t>B.</t>
  </si>
  <si>
    <t>İKLİMSEL ve COĞRAFİ KONUM (CLM)</t>
  </si>
  <si>
    <t>Işıma miktarı</t>
  </si>
  <si>
    <t>Rüzgâr hızı</t>
  </si>
  <si>
    <t>Zemin sıcaklığı</t>
  </si>
  <si>
    <t>Rüzgâr yönü</t>
  </si>
  <si>
    <t>Tozlanma</t>
  </si>
  <si>
    <t xml:space="preserve">Bulutluluk </t>
  </si>
  <si>
    <t>Havanın kapalı olduğu günler</t>
  </si>
  <si>
    <t>Enlem etkisi</t>
  </si>
  <si>
    <t>Paneller için optimum açı</t>
  </si>
  <si>
    <t xml:space="preserve">Sıcaklık </t>
  </si>
  <si>
    <t>Karlı gün sayısı</t>
  </si>
  <si>
    <t>Karların yerde kaldığı gün sayısı</t>
  </si>
  <si>
    <t>Opaklık</t>
  </si>
  <si>
    <t>Nem</t>
  </si>
  <si>
    <t>Bağıl nem</t>
  </si>
  <si>
    <t>Gece ve gündüz süreleri</t>
  </si>
  <si>
    <t>Yağışlı günler</t>
  </si>
  <si>
    <t>Yağış miktarı</t>
  </si>
  <si>
    <t>Isınma-Soğuma değişme hızı</t>
  </si>
  <si>
    <t>Gölge uzunluğu</t>
  </si>
  <si>
    <t>Km2 ye düşen orman miktarı</t>
  </si>
  <si>
    <t>Yenilenebilir enerji kaynakları miktarı (GES, HES, RES vb.)</t>
  </si>
  <si>
    <t>ECONOMIC (ECO)</t>
  </si>
  <si>
    <t>PRODUCTION IMPACT &amp; INFRASTRUCTURE CAPACITY</t>
  </si>
  <si>
    <t>Toplam brüt elektrik üretimi</t>
  </si>
  <si>
    <t>Elektrik tüketimi</t>
  </si>
  <si>
    <t>Birincil yenilenebilir enerji üretimi</t>
  </si>
  <si>
    <t>Enerji sektöründen kaynaklanan sera gazı emisyonları</t>
  </si>
  <si>
    <t>Elektrik kapasitesi — Yanıcı yakıtlar</t>
  </si>
  <si>
    <t>Elektriksel kapasite — Hidro, Rüzgâr, Güneş</t>
  </si>
  <si>
    <t>Elektrik arzının güvenilirliği</t>
  </si>
  <si>
    <t>Santrallerin yapım, tamir, imalat, işletme, söküm, yok etme, geri dönüştürme maliyetleri (İG)</t>
  </si>
  <si>
    <t>Isınma için kullanılan enerji tipi (doğalgaz, kömür vs.) (İG)</t>
  </si>
  <si>
    <t>Kişi başına düşen elektrik hattı uzunluğu (İG)</t>
  </si>
  <si>
    <t>Ulaşım için yol miktarı</t>
  </si>
  <si>
    <t>Endüstriyel dağılım</t>
  </si>
  <si>
    <t>Sektörel dağılım</t>
  </si>
  <si>
    <t>MACROECONOMICS</t>
  </si>
  <si>
    <t>Enflasyon oranı</t>
  </si>
  <si>
    <t>Ekonomik büyüme oranı</t>
  </si>
  <si>
    <t>Yıllık (indirimli) maliyetler</t>
  </si>
  <si>
    <t>İşletme ve bakım maliyetleri</t>
  </si>
  <si>
    <t>Ekonomik uygulanabilirlik (Yaşam döngüsü maliyetleri, geri ödeme, tahsilat ve yeniden yatırım)</t>
  </si>
  <si>
    <t>Enerji fiyatı, birim tarife</t>
  </si>
  <si>
    <t>İstikrar ve ödemeler dengesi</t>
  </si>
  <si>
    <t>Teşvikler</t>
  </si>
  <si>
    <t>Vergiler/Görevler</t>
  </si>
  <si>
    <t>Teknoloji ile ekonomik tasarruf</t>
  </si>
  <si>
    <t>Yakıt ve elektrik harcayan hane halkı geliri</t>
  </si>
  <si>
    <t>Satın alma gücü ve harcama öncelikleri</t>
  </si>
  <si>
    <t>Bölgesel ekonomik büyüme oranı-Regional Economy Growth</t>
  </si>
  <si>
    <t>Ulusal ekonomik büyüme oranı-National Economy Growth</t>
  </si>
  <si>
    <t>Endüstriyel yapı rasyonelliği-Industrial structure rationality</t>
  </si>
  <si>
    <t>Kredi notu- Credit Rating</t>
  </si>
  <si>
    <t>Endüstriden rekabet-Competition from industry</t>
  </si>
  <si>
    <t>İkameden gelen tehditler-Threats from substitute</t>
  </si>
  <si>
    <t>Kar yapma süresi-Profit-making time</t>
  </si>
  <si>
    <t>Sigorta maliyeti-Insurance Cost</t>
  </si>
  <si>
    <t>Başlangıç maliyeti-Initial Costs</t>
  </si>
  <si>
    <t>Kişi başı kredi borçlanmaları (İG)</t>
  </si>
  <si>
    <t>Ortalama günlük kazanç</t>
  </si>
  <si>
    <t>Kişi başı yıllık gelir oranı</t>
  </si>
  <si>
    <t>Yatırımların illere göre dağılımı</t>
  </si>
  <si>
    <t xml:space="preserve"> SOCIAL (SCL):</t>
  </si>
  <si>
    <t>Doğrudan istihdam</t>
  </si>
  <si>
    <t>Toplam istihdam (dolaylı)</t>
  </si>
  <si>
    <t>Görüntü kirlilği-Visual pollution</t>
  </si>
  <si>
    <t>Çevredeki canlılara zarar vermesi</t>
  </si>
  <si>
    <t>Koku-Odour</t>
  </si>
  <si>
    <t>Risk yönetimi ajanslarına güven- Trust in risk management agencies</t>
  </si>
  <si>
    <t>Normal operasyon nedeniyle ölüm- Mortality due to normal operation</t>
  </si>
  <si>
    <t>Ağır kazalar nedeniyle ölüm- Mortality due to severe accidents</t>
  </si>
  <si>
    <t>Başarılı saldırı potansiyli- Potential for a successful attack</t>
  </si>
  <si>
    <t>Başarılı bir saldırının maksimum potansiyel etkisi-Maximum potential effects of a successful assault</t>
  </si>
  <si>
    <t>Etkin elektrik maliyetlerinin sosyal refah kazancı bütçesinde payı-Share of the effective electricity costs in a social welfare  ecipients budget</t>
  </si>
  <si>
    <t>Komşu topluluklarda risk dağılımının adalet algısı ve faydaları -Perception of fairness of risk distribution and benefits in neighbouring communities</t>
  </si>
  <si>
    <t>Enerji sisteminin neden olduğu arazi kullanımı- Land use caused by the energy system</t>
  </si>
  <si>
    <t>Enerji sistemi nedeniyle erişilemeyen kamusal alan-Inaccessible public area due to energy system</t>
  </si>
  <si>
    <t>Enerji sistemine bağlı olarak erişilemeyen kamuya açık alanın estetik bozulmasını algılayan nüfus yüzdesi- Percentage of population perceiving aesthetic impairment of the landscape</t>
  </si>
  <si>
    <t>Santralde yaşayanların öznel tatmini- Subjective satisfaction of inhabitants with the power plant</t>
  </si>
  <si>
    <t>Enerji üretiminden kaynaklanan gürültüden yüksek oranda etkilenen duygu sakinleri-Number of residents feeling highly affected by noise caused by energy production</t>
  </si>
  <si>
    <t>Contribution to congestion in traffic peak periods through transports to energy facility</t>
  </si>
  <si>
    <t>Ortalama yaş- Average Age</t>
  </si>
  <si>
    <t xml:space="preserve">Meslekteki unvan oranı-Ratio of medium professional title and above  </t>
  </si>
  <si>
    <t>İç gelirin eşitsizliği- Inner income inequality</t>
  </si>
  <si>
    <t>Bölgenin gelirinin eşitsizliği- Region income inequality</t>
  </si>
  <si>
    <t>Endüstri geliri eşitsizlği- Industry income inequality</t>
  </si>
  <si>
    <t>İstihdamın yatırıma etkileri- Employment effects to investment</t>
  </si>
  <si>
    <t>Vasıfsız işçi istihdamı- Unskilled labor employment</t>
  </si>
  <si>
    <t>Kişi başına GSYİH katkısı</t>
  </si>
  <si>
    <t>Vergilerin katkısı- Taxes Contribution</t>
  </si>
  <si>
    <t>Tarihi eserler üzerine erkisi- Effects on relics</t>
  </si>
  <si>
    <t>İnançlara olan etkileri- Effects on relics</t>
  </si>
  <si>
    <t>Extent on state and social affairs</t>
  </si>
  <si>
    <t>Suç oranı- Extent on state and social affairs</t>
  </si>
  <si>
    <t>Kaynak kıtlığı- Resource Scarcity</t>
  </si>
  <si>
    <t>Farklı hava koşullarında hesaplanabilirlik- Accountability in different weather conditions</t>
  </si>
  <si>
    <t>Enerji kaynağı değişimi</t>
  </si>
  <si>
    <t>Su tüketimi ve yönetimi</t>
  </si>
  <si>
    <t>Hastane Sayısı</t>
  </si>
  <si>
    <t>Mutluluk oranı</t>
  </si>
  <si>
    <t>Hastanelerin Ulaşım kolaylığı</t>
  </si>
  <si>
    <t>Kanalizasyon ve Şebeke Sularına erişim</t>
  </si>
  <si>
    <t>Belediyenin toplu taşıma hizmetlerinden memnuniyet oranı</t>
  </si>
  <si>
    <t>İnternet abone sayısı</t>
  </si>
  <si>
    <t>Sinema ve tiyatro izleyici sayısı</t>
  </si>
  <si>
    <t>Sosyal ilişkilerden memnuniyet</t>
  </si>
  <si>
    <t>Konutun içinde tuvalet mevcudiyeti</t>
  </si>
  <si>
    <t>İşsizlik oranı</t>
  </si>
  <si>
    <t>İşinden memnuniyet oranı</t>
  </si>
  <si>
    <t>Konut kalitesinde problem yaşayanların oranı</t>
  </si>
  <si>
    <t>Sağlığından memnuniyet sayısı</t>
  </si>
  <si>
    <t>Okul sayısı</t>
  </si>
  <si>
    <t>Üniversite sınavı ortalama puanları</t>
  </si>
  <si>
    <t>Lise sınavı ortalama puanları</t>
  </si>
  <si>
    <t>Okul öncesi eğitim gören çocuk oranı</t>
  </si>
  <si>
    <t>Üniversite mezun oranı</t>
  </si>
  <si>
    <t>Kamu hizmetinden memnuniyet oranı</t>
  </si>
  <si>
    <t>Cinayet oranı</t>
  </si>
  <si>
    <t>Belediyenin temizlik işlerinden memnuniyet</t>
  </si>
  <si>
    <t>Trafik kazası miktarı</t>
  </si>
  <si>
    <t>Trafik kazasında ölüm oranı</t>
  </si>
  <si>
    <t>Uyuşturucu kullanma/edinme oranı</t>
  </si>
  <si>
    <t>Siyasi partilere üyelik oranı</t>
  </si>
  <si>
    <t>Kamu binası miktarı</t>
  </si>
  <si>
    <t>Polis, itfaiye binası oranı</t>
  </si>
  <si>
    <t>Gelir dağılımı farkı</t>
  </si>
  <si>
    <t>POLİTİCAL:</t>
  </si>
  <si>
    <t>Potential of energy system induced conflicts that may endanger the cohesion of societies</t>
  </si>
  <si>
    <t>Bir seçeneğin gerçekleşmesi için veya aleyhine harekete geçmek için STK'ların ve diğer yurttaş hareketlerinin istekliliği.- Willingness of NGOs and other citizen movements to act for or against the realisation of an option.</t>
  </si>
  <si>
    <t>Farklı teknolojiler için katılımcı karar verme süreçlerine güvenme- Reliance on participative decision-making processes for different kinds of technologies</t>
  </si>
  <si>
    <t>Vatandaşların santralleri kabulüne ilişkin ampirik araştırma sonuçları- Empirical survey results concerning citizens acceptance of power plants.</t>
  </si>
  <si>
    <t>Politik düzen istikrarı- Political order stability</t>
  </si>
  <si>
    <t>Ekonomi reform riski- Economy reform risk</t>
  </si>
  <si>
    <t>Politika sürekliliği- Policy continuity</t>
  </si>
  <si>
    <t>Yasal sistem istikrarı- Legal system stability</t>
  </si>
  <si>
    <t>Yasal sistem bütünlüğü- Legal system completeness</t>
  </si>
  <si>
    <t xml:space="preserve"> TECHNİCAL:</t>
  </si>
  <si>
    <t>Panel türüne göre verimliliği</t>
  </si>
  <si>
    <t>Yedek kapasite ihtiyacı- Need of reserve capacity</t>
  </si>
  <si>
    <t>Birincil enerji kaynaklarının tedarikinde piyasa yoğunluğu- Market concentration in the supply of primary sources of energy</t>
  </si>
  <si>
    <t>Bilinen rezervler için öngörülen kaynaklar ya da mevcut enerji kaynakları ile eritilen her enerji sistemi için zaman aralığı- Time span for known reserves assumed resources or each energy system fused at present rate.</t>
  </si>
  <si>
    <t>Tam bir atık yönetimi konseptinin zamanında bulunmaması olasılığı- Probability of the not-in-time availability of a complete waste management concept.</t>
  </si>
  <si>
    <t>Piyasa değişikliklerine, özellikle de ani yakıt fiyatlarındaki dalgalanmalara tepki verme konusunda sistemin esnekliği- System flexibility to react to market changes, in particular sudden fuel price fluctuations.</t>
  </si>
  <si>
    <t>Yeni teknolojik gelişmeleri dahil etme esnekliği. - Flexibility to incorporate new technological developments.</t>
  </si>
  <si>
    <t>Birim ürün başına enerji üretimi- Energy consumption per unit products</t>
  </si>
  <si>
    <t>Yıllık yük oranı- Annual load rate</t>
  </si>
  <si>
    <t>Eşdeğer kullanım katsayısı- Equivalent utilization coefficient</t>
  </si>
  <si>
    <t>Ortalama birim kapasitesi- Average Unit Capacity</t>
  </si>
  <si>
    <t>Güç tüketim oranı- Power Consumption rate</t>
  </si>
  <si>
    <t>Tamamlayaıcı destekleyici su- Total supplimenting water</t>
  </si>
  <si>
    <t>Kişi başına güç çıkışı- Per capita power output</t>
  </si>
  <si>
    <t>Bilimsel araştırmanın maliyeti- Cost of scientific research</t>
  </si>
  <si>
    <t>Yeni ekipman katsayısı- New equipment coefficient</t>
  </si>
  <si>
    <t>Kurumsal sistem avantajı- Corporate system advantage</t>
  </si>
  <si>
    <t>Kurum kültürü avantajı- Corporate culture advantage</t>
  </si>
  <si>
    <t>Işınlanma yeri ve nedeni- irradiation according to location and season</t>
  </si>
  <si>
    <t>Deniz-Sahil kirliliği (kıyısı varsa)</t>
  </si>
  <si>
    <t>Deniz kirliliğinin her şehre uygun olmadığı düşünüldü</t>
  </si>
  <si>
    <t xml:space="preserve">Ozon tabakasının incelmesi </t>
  </si>
  <si>
    <t>Türkiye iller bazında kıyaslanmasının anlamsız olduğu düşünüldü. Hassasiyetin yüksek olmadığı.</t>
  </si>
  <si>
    <t>Ötrofikasyon (Eutrophication)</t>
  </si>
  <si>
    <t xml:space="preserve"> Indexlemede bariz bir etkisinin olmayacağı düşünüldü</t>
  </si>
  <si>
    <t>Asitleşme</t>
  </si>
  <si>
    <t>A</t>
  </si>
  <si>
    <t>B</t>
  </si>
  <si>
    <t xml:space="preserve">Gürültü kirliliği </t>
  </si>
  <si>
    <t>Farklı başlık altında değerlendirildi.</t>
  </si>
  <si>
    <t>Farklı başlık altında değerlendirildi</t>
  </si>
  <si>
    <t xml:space="preserve">Tatlı su kirlenme potansiyeli </t>
  </si>
  <si>
    <t>Tatlı su kirliliği kapsamında düşünüldü</t>
  </si>
  <si>
    <t>Kişi başı enerji miktarı</t>
  </si>
  <si>
    <t>kişi başı su kullanımı</t>
  </si>
  <si>
    <t>Trafo merkezlerine uzaklık</t>
  </si>
  <si>
    <t>Üretim başına karbondioksit-CO2 per production (panelin)</t>
  </si>
  <si>
    <t>GHG emisyonu (Global warming) (Enerji sektörüne dağılımı)</t>
  </si>
  <si>
    <t>Panel garanti süreleri</t>
  </si>
  <si>
    <t>Panel ömrü</t>
  </si>
  <si>
    <t>Çalışma optimum sıcaklık</t>
  </si>
  <si>
    <t>Panel optimum irradiance değeri</t>
  </si>
  <si>
    <t>Arazi kullanımı ve kullanımının değişikliği</t>
  </si>
  <si>
    <t>Bulutluluk ve havanın kapalı olduğu günler</t>
  </si>
  <si>
    <t>Paneller için optimum sıcaklık</t>
  </si>
  <si>
    <t>Karlı gün sayısı ve karın yerde kalma süresi</t>
  </si>
  <si>
    <t>Kişi başı su kullanımı</t>
  </si>
  <si>
    <t>Çevredeki canlılara verdiği zarar</t>
  </si>
  <si>
    <t>sum</t>
  </si>
  <si>
    <t>Toplam brüt elektrik üretimi/tüketimi</t>
  </si>
  <si>
    <t>Data</t>
  </si>
  <si>
    <t>TurkStat, Gross Domestic Product by Provinces, 2015-2017</t>
  </si>
  <si>
    <t>TÜİK, İl Bazında Gayrisafi Yurt İçi Hasıla, 2015-2017</t>
  </si>
  <si>
    <t>Siirt</t>
  </si>
  <si>
    <t>TRC34</t>
  </si>
  <si>
    <t>Şırnak</t>
  </si>
  <si>
    <t>TRC33</t>
  </si>
  <si>
    <t>Batman</t>
  </si>
  <si>
    <t>TRC32</t>
  </si>
  <si>
    <t>Mardin</t>
  </si>
  <si>
    <t>TRC31</t>
  </si>
  <si>
    <t>Diyarbakır</t>
  </si>
  <si>
    <t>TRC22</t>
  </si>
  <si>
    <t>Şanlıurfa</t>
  </si>
  <si>
    <t>TRC21</t>
  </si>
  <si>
    <t>Kilis</t>
  </si>
  <si>
    <t>TRC13</t>
  </si>
  <si>
    <t>Adıyaman</t>
  </si>
  <si>
    <t>TRC12</t>
  </si>
  <si>
    <t>Gaziantep</t>
  </si>
  <si>
    <t>TRC11</t>
  </si>
  <si>
    <t>Hakkari</t>
  </si>
  <si>
    <t>TRB24</t>
  </si>
  <si>
    <t>Bitlis</t>
  </si>
  <si>
    <t>TRB23</t>
  </si>
  <si>
    <t>Muş</t>
  </si>
  <si>
    <t>TRB22</t>
  </si>
  <si>
    <t>Van</t>
  </si>
  <si>
    <t>TRB21</t>
  </si>
  <si>
    <t>Tunceli</t>
  </si>
  <si>
    <t>TRB14</t>
  </si>
  <si>
    <t>Bingöl</t>
  </si>
  <si>
    <t>TRB13</t>
  </si>
  <si>
    <t>Elazığ</t>
  </si>
  <si>
    <t>TRB12</t>
  </si>
  <si>
    <t>Malatya</t>
  </si>
  <si>
    <t>TRB11</t>
  </si>
  <si>
    <t>Ardahan</t>
  </si>
  <si>
    <t>TRA24</t>
  </si>
  <si>
    <t>Iğdır</t>
  </si>
  <si>
    <t>TRA23</t>
  </si>
  <si>
    <t>Kars</t>
  </si>
  <si>
    <t>TRA22</t>
  </si>
  <si>
    <t>Ağrı</t>
  </si>
  <si>
    <t>TRA21</t>
  </si>
  <si>
    <t>Bayburt</t>
  </si>
  <si>
    <t>TRA13</t>
  </si>
  <si>
    <t>Erzincan</t>
  </si>
  <si>
    <t>TRA12</t>
  </si>
  <si>
    <t>Erzurum</t>
  </si>
  <si>
    <t>TRA11</t>
  </si>
  <si>
    <t>Gümüşhane</t>
  </si>
  <si>
    <t>TR906</t>
  </si>
  <si>
    <t>Artvin</t>
  </si>
  <si>
    <t>TR905</t>
  </si>
  <si>
    <t>Rize</t>
  </si>
  <si>
    <t>TR904</t>
  </si>
  <si>
    <t>Giresun</t>
  </si>
  <si>
    <t>TR903</t>
  </si>
  <si>
    <t>Ordu</t>
  </si>
  <si>
    <t>TR902</t>
  </si>
  <si>
    <t>Trabzon</t>
  </si>
  <si>
    <t>TR901</t>
  </si>
  <si>
    <t>Amasya</t>
  </si>
  <si>
    <t>TR834</t>
  </si>
  <si>
    <t>Çorum</t>
  </si>
  <si>
    <t>TR833</t>
  </si>
  <si>
    <t>Tokat</t>
  </si>
  <si>
    <t>TR832</t>
  </si>
  <si>
    <t>Samsun</t>
  </si>
  <si>
    <t>TR831</t>
  </si>
  <si>
    <t>Sinop</t>
  </si>
  <si>
    <t>TR823</t>
  </si>
  <si>
    <t>Çankırı</t>
  </si>
  <si>
    <t>TR822</t>
  </si>
  <si>
    <t>Kastamonu</t>
  </si>
  <si>
    <t>TR821</t>
  </si>
  <si>
    <t>Bartın</t>
  </si>
  <si>
    <t>TR813</t>
  </si>
  <si>
    <t>Karabük</t>
  </si>
  <si>
    <t>TR812</t>
  </si>
  <si>
    <t>Zonguldak</t>
  </si>
  <si>
    <t>TR811</t>
  </si>
  <si>
    <t>Yozgat</t>
  </si>
  <si>
    <t>TR723</t>
  </si>
  <si>
    <t>Sivas</t>
  </si>
  <si>
    <t>TR722</t>
  </si>
  <si>
    <t>Kayseri</t>
  </si>
  <si>
    <t>TR721</t>
  </si>
  <si>
    <t>Kırşehir</t>
  </si>
  <si>
    <t>TR715</t>
  </si>
  <si>
    <t>Nevşehir</t>
  </si>
  <si>
    <t>TR714</t>
  </si>
  <si>
    <t>Niğde</t>
  </si>
  <si>
    <t>TR713</t>
  </si>
  <si>
    <t>Aksaray</t>
  </si>
  <si>
    <t>TR712</t>
  </si>
  <si>
    <t>Kırıkkale</t>
  </si>
  <si>
    <t>TR711</t>
  </si>
  <si>
    <t>Osmaniye</t>
  </si>
  <si>
    <t>TR633</t>
  </si>
  <si>
    <t>Kahramanmaraş</t>
  </si>
  <si>
    <t>TR632</t>
  </si>
  <si>
    <t>Hatay</t>
  </si>
  <si>
    <t>TR631</t>
  </si>
  <si>
    <t>Mersin</t>
  </si>
  <si>
    <t>TR622</t>
  </si>
  <si>
    <t>Adana</t>
  </si>
  <si>
    <t>TR621</t>
  </si>
  <si>
    <t>Burdur</t>
  </si>
  <si>
    <t>TR613</t>
  </si>
  <si>
    <t>Isparta</t>
  </si>
  <si>
    <t>TR612</t>
  </si>
  <si>
    <t>Antalya</t>
  </si>
  <si>
    <t>TR611</t>
  </si>
  <si>
    <t>Karaman</t>
  </si>
  <si>
    <t>TR522</t>
  </si>
  <si>
    <t>Konya</t>
  </si>
  <si>
    <t>TR521</t>
  </si>
  <si>
    <t>Ankara</t>
  </si>
  <si>
    <t>TR510</t>
  </si>
  <si>
    <t>Yalova</t>
  </si>
  <si>
    <t>TR425</t>
  </si>
  <si>
    <t>Bolu</t>
  </si>
  <si>
    <t>TR424</t>
  </si>
  <si>
    <t>Düzce</t>
  </si>
  <si>
    <t>TR423</t>
  </si>
  <si>
    <t>Sakarya</t>
  </si>
  <si>
    <t>TR422</t>
  </si>
  <si>
    <t>Kocaeli</t>
  </si>
  <si>
    <t>TR421</t>
  </si>
  <si>
    <t>Bilecik</t>
  </si>
  <si>
    <t>TR413</t>
  </si>
  <si>
    <t>Eskişehir</t>
  </si>
  <si>
    <t>TR412</t>
  </si>
  <si>
    <t>Bursa</t>
  </si>
  <si>
    <t>TR411</t>
  </si>
  <si>
    <t>Uşak</t>
  </si>
  <si>
    <t>TR334</t>
  </si>
  <si>
    <t>Kütahya</t>
  </si>
  <si>
    <t>TR333</t>
  </si>
  <si>
    <t>Afyonkarahisar</t>
  </si>
  <si>
    <t>TR332</t>
  </si>
  <si>
    <t>Manisa</t>
  </si>
  <si>
    <t>TR331</t>
  </si>
  <si>
    <t>Muğla</t>
  </si>
  <si>
    <t>TR323</t>
  </si>
  <si>
    <t>Denizli</t>
  </si>
  <si>
    <t>TR322</t>
  </si>
  <si>
    <t>Aydın</t>
  </si>
  <si>
    <t>TR321</t>
  </si>
  <si>
    <t>İzmir</t>
  </si>
  <si>
    <t>TR310</t>
  </si>
  <si>
    <t>Çanakkale</t>
  </si>
  <si>
    <t>TR222</t>
  </si>
  <si>
    <t>Balıkesir</t>
  </si>
  <si>
    <t>TR221</t>
  </si>
  <si>
    <t>Kırklareli</t>
  </si>
  <si>
    <t>TR213</t>
  </si>
  <si>
    <t>Edirne</t>
  </si>
  <si>
    <t>TR212</t>
  </si>
  <si>
    <t>Tekirdağ</t>
  </si>
  <si>
    <t>TR211</t>
  </si>
  <si>
    <t>İstanbul</t>
  </si>
  <si>
    <t>TR100</t>
  </si>
  <si>
    <t>Türkiye</t>
  </si>
  <si>
    <t>TR</t>
  </si>
  <si>
    <t>Gross domestic product per capita by provinces, 2015-2017</t>
  </si>
  <si>
    <t>İl bazında kişi başına gayrisafi yurt içi hasıla, 2015-2017</t>
  </si>
  <si>
    <t>Tanım:</t>
  </si>
  <si>
    <t>Gayrisafi yurt içi hasıla (GSYİH), bir ülkenin ekonomik büyüklüğünün birkaç ölçütünden biridir. GSYİH, GSMH'den farklı olarak, bir ülke sınırları içerisinde belli bir zaman içinde, üretilen tüm nihai mal ve hizmetlerin para birimi cinsinden değeridir.</t>
  </si>
  <si>
    <r>
      <t xml:space="preserve">İstatistiki bölge birimleri sınıflaması (3. Düzey)
</t>
    </r>
    <r>
      <rPr>
        <sz val="11"/>
        <rFont val="Arial"/>
        <family val="2"/>
        <charset val="162"/>
      </rPr>
      <t>Statistical regions (Level 3)</t>
    </r>
  </si>
  <si>
    <r>
      <t xml:space="preserve">Kişi başına GSYH (TL) 
 </t>
    </r>
    <r>
      <rPr>
        <sz val="11"/>
        <rFont val="Arial"/>
        <family val="2"/>
        <charset val="162"/>
      </rPr>
      <t>Per capita GDP (TL)</t>
    </r>
  </si>
  <si>
    <r>
      <t xml:space="preserve">Kişi başına GSYH ($) 
 </t>
    </r>
    <r>
      <rPr>
        <sz val="11"/>
        <rFont val="Arial"/>
        <family val="2"/>
        <charset val="162"/>
      </rPr>
      <t>Per capita GDP ($)</t>
    </r>
  </si>
  <si>
    <t>Sıcaklık ve Zemin sıcaklığı</t>
  </si>
  <si>
    <t>ADANA</t>
  </si>
  <si>
    <t>Ocak</t>
  </si>
  <si>
    <t>Şubat</t>
  </si>
  <si>
    <t>Mart</t>
  </si>
  <si>
    <t>Nisan</t>
  </si>
  <si>
    <t>Mayıs</t>
  </si>
  <si>
    <t>Haziran</t>
  </si>
  <si>
    <t>Temmuz</t>
  </si>
  <si>
    <t>Ağustos</t>
  </si>
  <si>
    <t>Eylül</t>
  </si>
  <si>
    <t>Ekim</t>
  </si>
  <si>
    <t>Kasım</t>
  </si>
  <si>
    <t>Aralık</t>
  </si>
  <si>
    <t>Yıllık</t>
  </si>
  <si>
    <t>Ölçüm Periyodu ( 1929 - 2018)</t>
  </si>
  <si>
    <t>Ortalama Sıcaklık (°C)</t>
  </si>
  <si>
    <t>Ortalama En Yüksek Sıcaklık (°C)</t>
  </si>
  <si>
    <t>Ortalama En Düşük Sıcaklık (°C)</t>
  </si>
  <si>
    <t>Ortalama Güneşlenme Süresi (saat)</t>
  </si>
  <si>
    <t>Ortalama Yağışlı Gün Sayısı</t>
  </si>
  <si>
    <t xml:space="preserve">Aylık Toplam Yağış Miktarı Ortalaması (mm) </t>
  </si>
  <si>
    <t>En Yüksek Sıcaklık (°C)</t>
  </si>
  <si>
    <t>En Düşük Sıcaklık (°C)</t>
  </si>
  <si>
    <t>ADIYAMAN</t>
  </si>
  <si>
    <t>Ölçüm Periyodu ( 1963 - 2018)</t>
  </si>
  <si>
    <t>AFYONKARAHISAR</t>
  </si>
  <si>
    <t>AGRI</t>
  </si>
  <si>
    <t>Ölçüm Periyodu ( 1940 - 2018)</t>
  </si>
  <si>
    <t>AKSARAY</t>
  </si>
  <si>
    <t>AMASYA</t>
  </si>
  <si>
    <t>Ölçüm Periyodu ( 1961 - 2018)</t>
  </si>
  <si>
    <t>ANKARA</t>
  </si>
  <si>
    <t>Ölçüm Periyodu ( 1927 - 2018)</t>
  </si>
  <si>
    <t>ANTALYA</t>
  </si>
  <si>
    <t>Ölçüm Periyodu ( 1930 - 2018)</t>
  </si>
  <si>
    <t>ARDAHAN</t>
  </si>
  <si>
    <t>Ölçüm Periyodu ( 1958 - 2018)</t>
  </si>
  <si>
    <t>ARTVIN</t>
  </si>
  <si>
    <t>Ölçüm Periyodu ( 1949 - 2018)</t>
  </si>
  <si>
    <t>AYDIN</t>
  </si>
  <si>
    <t>Ölçüm Periyodu ( 1941 - 2018)</t>
  </si>
  <si>
    <t>BALIKESIR</t>
  </si>
  <si>
    <t>Ölçüm Periyodu ( 1938 - 2018)</t>
  </si>
  <si>
    <t>BARTIN</t>
  </si>
  <si>
    <t>BATMAN</t>
  </si>
  <si>
    <t>Ölçüm Periyodu ( 1959 - 2018)</t>
  </si>
  <si>
    <t>BAYBURT</t>
  </si>
  <si>
    <t>*.*</t>
  </si>
  <si>
    <t>NaN</t>
  </si>
  <si>
    <t>BILECIK</t>
  </si>
  <si>
    <t>Ölçüm Periyodu ( 1939 - 2018)</t>
  </si>
  <si>
    <t>BINGOL</t>
  </si>
  <si>
    <t>BITLIS</t>
  </si>
  <si>
    <t>BOLU</t>
  </si>
  <si>
    <t>BURDUR</t>
  </si>
  <si>
    <t>Ölçüm Periyodu ( 1932 - 2018)</t>
  </si>
  <si>
    <t>BURSA</t>
  </si>
  <si>
    <t>Ölçüm Periyodu ( 1928 - 2018)</t>
  </si>
  <si>
    <t>CANAKKALE</t>
  </si>
  <si>
    <t>CANKIRI</t>
  </si>
  <si>
    <t>CORUM</t>
  </si>
  <si>
    <t>DENIZLI</t>
  </si>
  <si>
    <t>Ölçüm Periyodu ( 1957 - 2018)</t>
  </si>
  <si>
    <t>DIYARBAKIR</t>
  </si>
  <si>
    <t>DUZCE</t>
  </si>
  <si>
    <t>EDIRNE</t>
  </si>
  <si>
    <t>ELAZIG</t>
  </si>
  <si>
    <t>ERZINCAN</t>
  </si>
  <si>
    <t>ERZURUM</t>
  </si>
  <si>
    <t>ESKISEHIR</t>
  </si>
  <si>
    <t>GAZIANTEP</t>
  </si>
  <si>
    <t>GIRESUN</t>
  </si>
  <si>
    <t>GUMUSHANE</t>
  </si>
  <si>
    <t>HAKKARI</t>
  </si>
  <si>
    <t>HATAY</t>
  </si>
  <si>
    <t>IGDIR</t>
  </si>
  <si>
    <t>ISPARTA</t>
  </si>
  <si>
    <t>ISTANBUL</t>
  </si>
  <si>
    <t>IZMIR</t>
  </si>
  <si>
    <t>K.MARAS</t>
  </si>
  <si>
    <t>KARABUK</t>
  </si>
  <si>
    <t>Ölçüm Periyodu ( 1965 - 2018)</t>
  </si>
  <si>
    <t>KARAMAN</t>
  </si>
  <si>
    <t>Ölçüm Periyodu ( 1951 - 2018)</t>
  </si>
  <si>
    <t>KARS</t>
  </si>
  <si>
    <t>Ölçüm Periyodu ( 1931 - 2018)</t>
  </si>
  <si>
    <t>KASTAMONU</t>
  </si>
  <si>
    <t>KAYSERI</t>
  </si>
  <si>
    <t>KIRIKKALE</t>
  </si>
  <si>
    <t>KIRKLARELI</t>
  </si>
  <si>
    <t>KIRSEHIR</t>
  </si>
  <si>
    <t>KILIS</t>
  </si>
  <si>
    <t>KOCAELI</t>
  </si>
  <si>
    <t>KONYA</t>
  </si>
  <si>
    <t>KUTAHYA</t>
  </si>
  <si>
    <t>MALATYA</t>
  </si>
  <si>
    <t>MANISA</t>
  </si>
  <si>
    <t>MARDIN</t>
  </si>
  <si>
    <t>MERSIN</t>
  </si>
  <si>
    <t>MUGLA</t>
  </si>
  <si>
    <t>MUS</t>
  </si>
  <si>
    <t>Ölçüm Periyodu ( 1964 - 2018)</t>
  </si>
  <si>
    <t>NEVSEHIR</t>
  </si>
  <si>
    <t>NIGDE</t>
  </si>
  <si>
    <t>Ölçüm Periyodu ( 1935 - 2018)</t>
  </si>
  <si>
    <t>ORDU</t>
  </si>
  <si>
    <t>OSMANIYE</t>
  </si>
  <si>
    <t>Ölçüm Periyodu ( 1987 - 2018)</t>
  </si>
  <si>
    <t>RIZE</t>
  </si>
  <si>
    <t>SAKARYA</t>
  </si>
  <si>
    <t>SAMSUN</t>
  </si>
  <si>
    <t>SIIRT</t>
  </si>
  <si>
    <t>SINOP</t>
  </si>
  <si>
    <t>Ölçüm Periyodu ( 1936 - 2018)</t>
  </si>
  <si>
    <t>SIVAS</t>
  </si>
  <si>
    <t>SANLIURFA</t>
  </si>
  <si>
    <t>SIRNAK</t>
  </si>
  <si>
    <t>Ölçüm Periyodu ( 1970 - 2018)</t>
  </si>
  <si>
    <t>TEKIRDAG</t>
  </si>
  <si>
    <t>TOKAT</t>
  </si>
  <si>
    <t>TRABZON</t>
  </si>
  <si>
    <t>TUNCELI</t>
  </si>
  <si>
    <t>Ölçüm Periyodu ( 1960 - 2018)</t>
  </si>
  <si>
    <t>USAK</t>
  </si>
  <si>
    <t>VAN</t>
  </si>
  <si>
    <t>YALOVA</t>
  </si>
  <si>
    <t>YOZGAT</t>
  </si>
  <si>
    <t>ZONGULDAK</t>
  </si>
  <si>
    <t>İl</t>
  </si>
  <si>
    <t>GENEL SICAKLIK VERİLERİ</t>
  </si>
  <si>
    <r>
      <t>Aylık Toplam Yağış Miktarı Ortalaması</t>
    </r>
    <r>
      <rPr>
        <b/>
        <sz val="8.8000000000000007"/>
        <color theme="1"/>
        <rFont val="Arial"/>
        <family val="2"/>
        <charset val="162"/>
      </rPr>
      <t xml:space="preserve"> (mm) </t>
    </r>
  </si>
  <si>
    <r>
      <t>Aylık Toplam Yağış Miktarı Ortalaması</t>
    </r>
    <r>
      <rPr>
        <b/>
        <sz val="8.8000000000000007"/>
        <color rgb="FF000000"/>
        <rFont val="Arial"/>
        <family val="2"/>
        <charset val="162"/>
      </rPr>
      <t> (mm)</t>
    </r>
  </si>
  <si>
    <t>ORTALAMA SICAKLIK</t>
  </si>
  <si>
    <t>ORTALAMA EN YÜK. SICAKLIK</t>
  </si>
  <si>
    <t>ORTALAMA EN DÜŞÜK SICAKLIK</t>
  </si>
  <si>
    <t>ORTALAMA GÜNEŞLENME SÜRESİ</t>
  </si>
  <si>
    <t>ORTALAMA YAĞIŞLI GÜN SAYISI</t>
  </si>
  <si>
    <t>Nüfus</t>
  </si>
  <si>
    <t>Türkiye'ye katkısı</t>
  </si>
  <si>
    <t>Türkiye'ye katkısı (%)</t>
  </si>
  <si>
    <t>Kişi başı yıllık gelir</t>
  </si>
  <si>
    <t>$32363826000</t>
  </si>
  <si>
    <t>$15521</t>
  </si>
  <si>
    <t>$4463976000</t>
  </si>
  <si>
    <t>$7554</t>
  </si>
  <si>
    <t>Hesaplama şu şekilde yapılmıştır:</t>
  </si>
  <si>
    <t>Afyon</t>
  </si>
  <si>
    <t>$7811958000</t>
  </si>
  <si>
    <t>$11199</t>
  </si>
  <si>
    <t>[(GSYH (SAGP) / 100) * 2001 İL KATKI YÜZDESİ)] / İL NÜFUSU</t>
  </si>
  <si>
    <t>$2231988000</t>
  </si>
  <si>
    <t>$4118</t>
  </si>
  <si>
    <t>KAYNAK:</t>
  </si>
  <si>
    <t>$5912</t>
  </si>
  <si>
    <t>https://ipfs.io/ipns/tr.wikipedia-on-ipfs.org/wiki/T%C3%BCrkiye%27de_iller_baz%C4%B1nda_ki%C5%9Fi_ba%C5%9F%C4%B1na_d%C3%BC%C5%9Fen_y%C4%B1ll%C4%B1k_milli_gelir.html</t>
  </si>
  <si>
    <t>$3347982000</t>
  </si>
  <si>
    <t>$10000</t>
  </si>
  <si>
    <t>$85931538000</t>
  </si>
  <si>
    <t>$18009</t>
  </si>
  <si>
    <t>$30131838000</t>
  </si>
  <si>
    <t>$15231</t>
  </si>
  <si>
    <t>$1115994000</t>
  </si>
  <si>
    <t>$10583</t>
  </si>
  <si>
    <t>$20320</t>
  </si>
  <si>
    <t>$15623916000</t>
  </si>
  <si>
    <t>$15784</t>
  </si>
  <si>
    <t>$16739910000</t>
  </si>
  <si>
    <t>$14527</t>
  </si>
  <si>
    <t>$5944</t>
  </si>
  <si>
    <t>$6562</t>
  </si>
  <si>
    <t>$14998</t>
  </si>
  <si>
    <t>$7679970000</t>
  </si>
  <si>
    <t>$28758</t>
  </si>
  <si>
    <t>$4374</t>
  </si>
  <si>
    <t>$3394</t>
  </si>
  <si>
    <t>$6695964000</t>
  </si>
  <si>
    <t>$24689</t>
  </si>
  <si>
    <t>$12933</t>
  </si>
  <si>
    <t>$46871748000</t>
  </si>
  <si>
    <t>$17990</t>
  </si>
  <si>
    <t>$8927952000</t>
  </si>
  <si>
    <t>$18206</t>
  </si>
  <si>
    <t>$12465</t>
  </si>
  <si>
    <t>$14591</t>
  </si>
  <si>
    <t>$17855904000</t>
  </si>
  <si>
    <t>$19162</t>
  </si>
  <si>
    <t>$12275934000</t>
  </si>
  <si>
    <t>$8029</t>
  </si>
  <si>
    <t>$9900</t>
  </si>
  <si>
    <t>$17150</t>
  </si>
  <si>
    <t>$5579970000</t>
  </si>
  <si>
    <t>$10097</t>
  </si>
  <si>
    <t>$9922</t>
  </si>
  <si>
    <t>$7255</t>
  </si>
  <si>
    <t>$20435</t>
  </si>
  <si>
    <t>$9843</t>
  </si>
  <si>
    <t>$13309</t>
  </si>
  <si>
    <t>$8610</t>
  </si>
  <si>
    <t>$4441</t>
  </si>
  <si>
    <t>$12060</t>
  </si>
  <si>
    <t>$6051</t>
  </si>
  <si>
    <t>$12447</t>
  </si>
  <si>
    <t>$239938710000</t>
  </si>
  <si>
    <t>$18101</t>
  </si>
  <si>
    <t>$84815544000</t>
  </si>
  <si>
    <t>$21479</t>
  </si>
  <si>
    <t>K.Maraş</t>
  </si>
  <si>
    <t>$11159940000</t>
  </si>
  <si>
    <t>$10681</t>
  </si>
  <si>
    <t>$29419</t>
  </si>
  <si>
    <t>$14392</t>
  </si>
  <si>
    <t>$7396</t>
  </si>
  <si>
    <t>$12358</t>
  </si>
  <si>
    <t>$13391928000</t>
  </si>
  <si>
    <t>$10847</t>
  </si>
  <si>
    <t>$20170</t>
  </si>
  <si>
    <t>$26828</t>
  </si>
  <si>
    <t>$10060</t>
  </si>
  <si>
    <t>$18126</t>
  </si>
  <si>
    <t>$52451718000</t>
  </si>
  <si>
    <t>$33620</t>
  </si>
  <si>
    <t>$23435874000</t>
  </si>
  <si>
    <t>$11637</t>
  </si>
  <si>
    <t>$15119</t>
  </si>
  <si>
    <t>$12054</t>
  </si>
  <si>
    <t>$21843</t>
  </si>
  <si>
    <t>$7494</t>
  </si>
  <si>
    <t>$18285</t>
  </si>
  <si>
    <t>$20477</t>
  </si>
  <si>
    <t>$2743</t>
  </si>
  <si>
    <t>$15811</t>
  </si>
  <si>
    <t>$13210</t>
  </si>
  <si>
    <t>$10862</t>
  </si>
  <si>
    <t>$6986</t>
  </si>
  <si>
    <t>$13966</t>
  </si>
  <si>
    <t>$14064</t>
  </si>
  <si>
    <t>$13363</t>
  </si>
  <si>
    <t>$7423</t>
  </si>
  <si>
    <t>$11009</t>
  </si>
  <si>
    <t>$12164</t>
  </si>
  <si>
    <t>$7380</t>
  </si>
  <si>
    <t>$1.115.994.000</t>
  </si>
  <si>
    <t>$2595</t>
  </si>
  <si>
    <t>$14507922000</t>
  </si>
  <si>
    <t>$18178</t>
  </si>
  <si>
    <t>$12645</t>
  </si>
  <si>
    <t>$10043946000</t>
  </si>
  <si>
    <t>$13151</t>
  </si>
  <si>
    <t>$14550</t>
  </si>
  <si>
    <t>$9905</t>
  </si>
  <si>
    <t>$4311</t>
  </si>
  <si>
    <t>$27388</t>
  </si>
  <si>
    <t>$9376</t>
  </si>
  <si>
    <t>$16208</t>
  </si>
  <si>
    <t>TÜRKİYE</t>
  </si>
  <si>
    <t>$1115994000000</t>
  </si>
  <si>
    <t>$15137</t>
  </si>
  <si>
    <t>İLLER</t>
  </si>
  <si>
    <t>Biyokütle</t>
  </si>
  <si>
    <t xml:space="preserve">Güneş </t>
  </si>
  <si>
    <t>Hidrolik</t>
  </si>
  <si>
    <t>Rüzgar</t>
  </si>
  <si>
    <t xml:space="preserve">Toplam </t>
  </si>
  <si>
    <t>AFYONKARAHİSAR</t>
  </si>
  <si>
    <t>BALIKESİR</t>
  </si>
  <si>
    <t>BİLECİK</t>
  </si>
  <si>
    <t>BİNGÖL</t>
  </si>
  <si>
    <t>BİTLİS</t>
  </si>
  <si>
    <t>ÇANAKKALE</t>
  </si>
  <si>
    <t>ÇANKIRI</t>
  </si>
  <si>
    <t>ÇORUM</t>
  </si>
  <si>
    <t>DENİZLİ</t>
  </si>
  <si>
    <t>DİYARBAKIR</t>
  </si>
  <si>
    <t>DÜZCE</t>
  </si>
  <si>
    <t>EDİRNE</t>
  </si>
  <si>
    <t>ELAZIĞ</t>
  </si>
  <si>
    <t>ERZİNCAN</t>
  </si>
  <si>
    <t>ESKİŞEHİR</t>
  </si>
  <si>
    <t>GAZİANTEP</t>
  </si>
  <si>
    <t>GÜMÜŞHANE</t>
  </si>
  <si>
    <t>İSTANBUL</t>
  </si>
  <si>
    <t>İZMİR</t>
  </si>
  <si>
    <t>KAHRAMANMARAŞ</t>
  </si>
  <si>
    <t>KARABÜK</t>
  </si>
  <si>
    <t>KAYSERİ</t>
  </si>
  <si>
    <t>KIRKLARELİ</t>
  </si>
  <si>
    <t>KIRŞEHİR</t>
  </si>
  <si>
    <t>KİLİS</t>
  </si>
  <si>
    <t>KOCAELİ</t>
  </si>
  <si>
    <t>KÜTAHYA</t>
  </si>
  <si>
    <t>MANİSA</t>
  </si>
  <si>
    <t>MARDİN</t>
  </si>
  <si>
    <t>MERSİN</t>
  </si>
  <si>
    <t>MUĞLA</t>
  </si>
  <si>
    <t>MUŞ</t>
  </si>
  <si>
    <t>NEVŞEHİR</t>
  </si>
  <si>
    <t>NİĞDE</t>
  </si>
  <si>
    <t>OSMANİYE</t>
  </si>
  <si>
    <t>RİZE</t>
  </si>
  <si>
    <t>SİİRT</t>
  </si>
  <si>
    <t>SİNOP</t>
  </si>
  <si>
    <t>SİVAS</t>
  </si>
  <si>
    <t>ŞANLIURFA</t>
  </si>
  <si>
    <t>TEKİRDAĞ</t>
  </si>
  <si>
    <t>TUNCELİ</t>
  </si>
  <si>
    <t>UŞAK</t>
  </si>
  <si>
    <t>Genel Toplam</t>
  </si>
  <si>
    <t>ŞIRNAK</t>
  </si>
  <si>
    <t>IĞDIR</t>
  </si>
  <si>
    <t>HAKKARİ</t>
  </si>
  <si>
    <t>GİRESUN</t>
  </si>
  <si>
    <t>ARTVİN</t>
  </si>
  <si>
    <t>AĞRI</t>
  </si>
  <si>
    <t>Payı (%)</t>
  </si>
  <si>
    <t>Ticarethane</t>
  </si>
  <si>
    <t>Tarımsal Sulama</t>
  </si>
  <si>
    <t>Sanayi</t>
  </si>
  <si>
    <t>Mesken</t>
  </si>
  <si>
    <t>Aydınlatma</t>
  </si>
  <si>
    <t>İller</t>
  </si>
  <si>
    <t>Yıllara göre il nüfusları, 2000-2018</t>
  </si>
  <si>
    <t>Population of provinces by years, 2000-2018</t>
  </si>
  <si>
    <t>Kaynak: TÜİK nüfus tahminleri, 2000-2006, Adrese Dayalı Nüfus Kayıt Sistemi (ADNKS), 2007-2018</t>
  </si>
  <si>
    <t>Source: TurkStat, Population Estimates, 2000-2006, Address Based Population Registration System (ABPRS), 2007-2018</t>
  </si>
  <si>
    <t>(1) 2000-2006 dönemi yıl sonu nüfusları, ADNKS sonuçlarına göre tahmin edilmiştir.</t>
  </si>
  <si>
    <t xml:space="preserve">(1) End of the year population for 2000-2006 period was estimated based on ABPRS results.  </t>
  </si>
  <si>
    <t>(2) 2007-2018 dönemi için ADNKS sonuçlarıdır.</t>
  </si>
  <si>
    <t>(2) ABPRS Results for the period 2007-2018.</t>
  </si>
  <si>
    <t>(3) Rakamlar yuvarlamadan dolayı toplamı vermeyebilir.</t>
  </si>
  <si>
    <t>(3) Total numbers may not give the exact total due to rounding of the numbers.</t>
  </si>
  <si>
    <t>YATIRIM PROGRAMI BAŞLANGIÇ ÖDENEĞİ (Bin TL, Cari Fiyatlarla) (*)</t>
  </si>
  <si>
    <t>2018(**)</t>
  </si>
  <si>
    <t>İçel</t>
  </si>
  <si>
    <t>MUHTELİF İLLER (***)</t>
  </si>
  <si>
    <t>TOPLAM</t>
  </si>
  <si>
    <t>(*)     Yılı yatırım programında toplama dahil edilmeksizin yer alan belediye yatırımları ile muhtelif fon ve hibe yatırımları gibi yatırımlar il toplamlarına dahil edilmiştir.</t>
  </si>
  <si>
    <t>(**)   Toplu ve toplulaştırılmış proje detayları kuruluşlar tarafından bilahare belirlenecektir. Geçmiş yıllarla kıyaslanabilir değildir.</t>
  </si>
  <si>
    <t>(***) Bazı kamu yatırım projelerinin niteliği gereği (örneğin birkaç ili birden ilgilendiren karayolu, demiryolu, enerji, doğalgaz, petrol iletim hattı projeleri gibi) birden fazla ilimizde yer alması,</t>
  </si>
  <si>
    <t xml:space="preserve">            benzer nitelikli işlerin bir proje altında toplulaştırılması, bazı projelerin yerinin birden fazla il veya “muhtelif” olarak belirtilmesi gibi sebeplerle bu yatırımlar “muhtelif iller” kapsamında gösterilmektedir.</t>
  </si>
  <si>
    <t xml:space="preserve">            Muhtelif iller kapsamındaki yatırımların ne kadarının hangi ilimizle ilgili olduğunu belirlemekte zorluklar bulunmakta, bu nedenle bu yatırımlar il bazındaki rakamlara dahil edilmemektedir.</t>
  </si>
  <si>
    <t>LATITUDE</t>
  </si>
  <si>
    <t>LONGITUDE</t>
  </si>
  <si>
    <t>OPTİMUM AÇI</t>
  </si>
  <si>
    <t>ZENİTH AÇISI</t>
  </si>
  <si>
    <t>90 - ZENİTH AÇISI</t>
  </si>
  <si>
    <t>d (panel arası mesafe) 
(1 adet yatay)</t>
  </si>
  <si>
    <t>d (panel arası mesafe) 
(3 adet yatay üst üste)</t>
  </si>
  <si>
    <t>c</t>
  </si>
  <si>
    <t>100 mt uzunluk için
(3 adet yatay üst üste)</t>
  </si>
  <si>
    <t>200 mt uzunluk için</t>
  </si>
  <si>
    <t>fark 
(100 mt göre)</t>
  </si>
  <si>
    <t>500 mt uzunluk için</t>
  </si>
  <si>
    <t>100 mt uzunluk için
(1 adet yatay)</t>
  </si>
  <si>
    <t>b</t>
  </si>
  <si>
    <t>1 adet yatar:</t>
  </si>
  <si>
    <t>3 adet yatay üst üste:</t>
  </si>
  <si>
    <t>ŞEHİRLER</t>
  </si>
  <si>
    <t>ALANLAR</t>
  </si>
  <si>
    <t>İlin Ağırlıklı Rüzgar Hızı:</t>
  </si>
  <si>
    <t>KOYU MAVİ (3 m/s):</t>
  </si>
  <si>
    <t>AÇIK MAVİ (5.25 m/s):</t>
  </si>
  <si>
    <t>SARI (7 m/s):</t>
  </si>
  <si>
    <t>YEŞİL (6.25 m/s):</t>
  </si>
  <si>
    <t>KIRMIZI (8.25 m/s):</t>
  </si>
  <si>
    <t>TOPLAM ALAN:</t>
  </si>
  <si>
    <t>AÇIK MAVİ (5 m/s):</t>
  </si>
  <si>
    <t>YEŞİL (6 m/s):</t>
  </si>
  <si>
    <t>KIRMIZI (8.5 m/s):</t>
  </si>
  <si>
    <t>KOYU MAVİ</t>
  </si>
  <si>
    <t>AÇIK MAVİ</t>
  </si>
  <si>
    <t>SARI</t>
  </si>
  <si>
    <t>KIRMIZI</t>
  </si>
  <si>
    <t>YEŞİL</t>
  </si>
  <si>
    <t>Pay(%)</t>
  </si>
  <si>
    <t>Miktar</t>
  </si>
  <si>
    <t>Değişim (%)</t>
  </si>
  <si>
    <t>İl Adı</t>
  </si>
  <si>
    <t>Tüketici Türü</t>
  </si>
  <si>
    <t>İl Toplam</t>
  </si>
  <si>
    <t xml:space="preserve">    İLLER</t>
  </si>
  <si>
    <t>Kurulu Güç (MW)</t>
  </si>
  <si>
    <t>Oran (%)</t>
  </si>
  <si>
    <t>ÜRETİM (MWh)</t>
  </si>
  <si>
    <t>ORAN (%)</t>
  </si>
  <si>
    <t>ELEKTR. TÜK. TÜKETİCİ BAZ. DAĞ.</t>
  </si>
  <si>
    <t>IŞIMA VERİLERİ</t>
  </si>
  <si>
    <t>RÜZGAR HIZI</t>
  </si>
  <si>
    <t>RÜZGAR HIZI RENKLER</t>
  </si>
  <si>
    <r>
      <t>Bu tablo, 2001 TÜİK</t>
    </r>
    <r>
      <rPr>
        <vertAlign val="superscript"/>
        <sz val="11"/>
        <color theme="1"/>
        <rFont val="Arial"/>
        <family val="2"/>
        <charset val="162"/>
      </rPr>
      <t>[1]</t>
    </r>
    <r>
      <rPr>
        <sz val="11"/>
        <color theme="1"/>
        <rFont val="Arial"/>
        <family val="2"/>
        <charset val="162"/>
      </rPr>
      <t xml:space="preserve"> raporunda yer alan illerin Türkiye ekonomisine katkı payları 
göz önünde bulundurularak satınalma gücü paritesine göre (SAGP) gayrısafi
 yurtiçi hasılanın il düzeyine indirgenip illerin 2010 nüfusuna</t>
    </r>
    <r>
      <rPr>
        <vertAlign val="superscript"/>
        <sz val="11"/>
        <color theme="1"/>
        <rFont val="Arial"/>
        <family val="2"/>
        <charset val="162"/>
      </rPr>
      <t xml:space="preserve">[2]
</t>
    </r>
    <r>
      <rPr>
        <sz val="11"/>
        <color theme="1"/>
        <rFont val="Arial"/>
        <family val="2"/>
        <charset val="162"/>
      </rPr>
      <t xml:space="preserve"> bölünmesiyle hesaplanmıştır.</t>
    </r>
  </si>
  <si>
    <t>EN YÜKSEK SICAKLIK</t>
  </si>
  <si>
    <t>EN DÜŞÜK SICAKLIK</t>
  </si>
  <si>
    <t xml:space="preserve"> </t>
  </si>
  <si>
    <t>KAYNAK</t>
  </si>
  <si>
    <t>https://www.google.com.tr/url?sa=t&amp;rct=j&amp;q=&amp;esrc=s&amp;source=web&amp;cd=1&amp;ved=2ahUKEwja1Lr3_qDlAhXG1qQKHSPzBsAQFjAAegQIABAC&amp;url=https%3A%2F%2Fwww.epdk.org.tr%2FDetay%2FDownloadDocument%3Fid%3DKrHP%2BJSp6ko%3D&amp;usg=AOvVaw3grsPf7qFH6bJi6wvcS2lV</t>
  </si>
  <si>
    <t>http://www.yegm.gov.tr/YEKrepa/REPA-duyuru_01.html</t>
  </si>
  <si>
    <t>https://www.mgm.gov.tr/kurumici/radyasyon_iller.aspx</t>
  </si>
  <si>
    <t>https://mgm.gov.tr/veridegerlendirme/il-ve-ilceler-istatistik.aspx</t>
  </si>
  <si>
    <t>Sıra</t>
  </si>
  <si>
    <t>-</t>
  </si>
  <si>
    <t>2019 Yılı Ocak Ayı Elektrik Piyasası Genel Görünümü</t>
  </si>
  <si>
    <t>Konu Başlığı</t>
  </si>
  <si>
    <t>Birim</t>
  </si>
  <si>
    <t>2019 Ocak Dönemi</t>
  </si>
  <si>
    <t>Lisanslı Üretim*</t>
  </si>
  <si>
    <t>MWh</t>
  </si>
  <si>
    <t>Lisanslı Kurulu Güç*</t>
  </si>
  <si>
    <t>MW</t>
  </si>
  <si>
    <t>En Yüksek Ani Puant</t>
  </si>
  <si>
    <t>En Düşük Ani Puant</t>
  </si>
  <si>
    <t>Lisanssız Kurulu Güç</t>
  </si>
  <si>
    <t>İhtiyaç Fazlası Satın Alınan Lisanssız Üretim Miktarı **</t>
  </si>
  <si>
    <t>Brüt Lisanssız Üretim Miktarı**</t>
  </si>
  <si>
    <t>YEKDEM Üretim</t>
  </si>
  <si>
    <t>YEKDEM Ödeme Tutarı</t>
  </si>
  <si>
    <t>TL</t>
  </si>
  <si>
    <t>Fiili Tüketim</t>
  </si>
  <si>
    <t>Faturalanan Tüketim</t>
  </si>
  <si>
    <t>Tüketici Sayısı</t>
  </si>
  <si>
    <t>Adet</t>
  </si>
  <si>
    <t>İthalat</t>
  </si>
  <si>
    <t>İhracat</t>
  </si>
  <si>
    <t>Ortalama YEKDEM fiyatı</t>
  </si>
  <si>
    <t>TL/MWh</t>
  </si>
  <si>
    <t>YEKDEM Ek Maliyeti***</t>
  </si>
  <si>
    <t>Ağırlıklı Ortalama PTF</t>
  </si>
  <si>
    <t>Ağırlıklı Ortalama SMF</t>
  </si>
  <si>
    <t>ELEK. PİYASASI GNL DURUMU</t>
  </si>
  <si>
    <t>KURULUŞ TÜRÜ</t>
  </si>
  <si>
    <t>2018 OCAK</t>
  </si>
  <si>
    <t>2019 OCAK</t>
  </si>
  <si>
    <t>DEĞİŞİM (%)</t>
  </si>
  <si>
    <t>KURULU GÜÇ (MW)</t>
  </si>
  <si>
    <t>SERBEST ÜRETİM ŞİRKETİ</t>
  </si>
  <si>
    <t>EÜAŞ SANTRALLERİ</t>
  </si>
  <si>
    <t>YAP İŞLET SANTRALLERİ</t>
  </si>
  <si>
    <t xml:space="preserve">İŞLETME HAKKI DEVREDİLEN </t>
  </si>
  <si>
    <t>YAP-İŞLET-DEVRET SANTRAL</t>
  </si>
  <si>
    <t>KAYNAK TÜRÜ</t>
  </si>
  <si>
    <t>DOĞAL GAZ</t>
  </si>
  <si>
    <t>BARAJLI HİDROLİK</t>
  </si>
  <si>
    <t>LİNYİT</t>
  </si>
  <si>
    <t>İTHAL KÖMÜR</t>
  </si>
  <si>
    <t xml:space="preserve">AKARSU </t>
  </si>
  <si>
    <t>RÜZGÂR</t>
  </si>
  <si>
    <t>JEOTERMAL</t>
  </si>
  <si>
    <t>FUEL OİL</t>
  </si>
  <si>
    <t>TAŞ KÖMÜRÜ</t>
  </si>
  <si>
    <t>BİYOKÜTLE</t>
  </si>
  <si>
    <t>ASFALTİT</t>
  </si>
  <si>
    <t>GÜNEŞ</t>
  </si>
  <si>
    <t>NAFTA</t>
  </si>
  <si>
    <t>LNG</t>
  </si>
  <si>
    <t>MOTORİN</t>
  </si>
  <si>
    <t>2019 Yılı Ocak Ayı Sonu İtibariyle Lisanslı Elektrik Kurulu Gücünün Kaynak Bazında Dağılımı Ve 2018 Yılı Ocak Ayı Değeriyle Karşılaştırılması (MW-%)</t>
  </si>
  <si>
    <t>2019 Yılı Ocak Ayı Sonu İtibariyle Lisanslı Elektrik Kurulu Gücünün Kuruluşlara Göre Dağılımı Ve 2018 Yılı Ocak Ayı Değeriyle Karşılaştırılması (MW-%)</t>
  </si>
  <si>
    <t>SERBEST ÜRETİM ŞİRKETİ SANTRALLARI</t>
  </si>
  <si>
    <t>EÜAŞ SANTRALLARI</t>
  </si>
  <si>
    <t>YAP İŞLET SANTRALLARI</t>
  </si>
  <si>
    <t>İŞLETME HAKKI DEVREDİLEN SANTRALLAR</t>
  </si>
  <si>
    <t>YAP İŞLET DEVRET SANTRALLARI</t>
  </si>
  <si>
    <t xml:space="preserve"> Genel Toplam</t>
  </si>
  <si>
    <t>Ocak 2019 Döneminde Lisanslı Elektrik Üretiminin Kuruluşlara Göre Dağılımı Ve 2018 Yılı Ocak Ayı Değeriyle Karşılaştırılması (MWh-%)</t>
  </si>
  <si>
    <t>Tablo-15 Ocak 2019 Döneminde Lisanslı Elektrik Üretiminin Kaynak Bazında Dağılımı Ve 2018 Yılı Ocak Ayı Değeriyle Karşılaştırılması (MWh-%)</t>
  </si>
  <si>
    <t>DEĞİŞİM  (%)</t>
  </si>
  <si>
    <t>RÜZGAR</t>
  </si>
  <si>
    <t>AKARSU</t>
  </si>
  <si>
    <t>Ocak 2019 Döneminde Lisanslı Elektrik Üretiminin İl Bazında Dağılımı (MWh)</t>
  </si>
  <si>
    <t>LİSANSSIZ ELEK. ÜRT. BİLGİLERİ</t>
  </si>
  <si>
    <t>Kaynak Türü</t>
  </si>
  <si>
    <t>Güneş (Fotovoltaik)</t>
  </si>
  <si>
    <t>Doğal gaz</t>
  </si>
  <si>
    <t xml:space="preserve">Biyokütle </t>
  </si>
  <si>
    <t>Rüzgâr</t>
  </si>
  <si>
    <t>Güneş (Yoğunlaştırılmış)</t>
  </si>
  <si>
    <t>2019 Yılı Ocak Ayı Sonu İtibariyle Lisanssız Elektrik Kurulu Gücünün İllere Göre Dağılımı (MW-%)</t>
  </si>
  <si>
    <t>2019 Yılı Ocak Ayı Sonu İtibariyle Lisanssız Elektrik Kurulu Gücünün Kaynaklara Göre Dağılımı (MW)</t>
  </si>
  <si>
    <t xml:space="preserve">Doğal Gaz </t>
  </si>
  <si>
    <t>Güneş (Yoğunlş)</t>
  </si>
  <si>
    <t>Üretim (MWh)</t>
  </si>
  <si>
    <t>Ocak 2019 Döneminde Lisanssız Elektrik Üretiminin İllere Göre Dağılımı (MWh-%)</t>
  </si>
  <si>
    <t>Ocak 2019 Döneminde Lisanssız Elektrik Kurulu Gücünün İllere ve Kaynaklara Göre Dağılımı (MW)</t>
  </si>
  <si>
    <t>Ocak 2019 Döneminde Lisanssız Elektrik Üretiminin İllere ve Kaynaklara Göre Dağılımı (MWh)</t>
  </si>
  <si>
    <t xml:space="preserve">Faturalanan Elektrik Tüketiminin İl ve Tüketici Türü Bazında Dağılımının Dönemler Arası Karşılaştırılması (MWh-%)       </t>
  </si>
  <si>
    <t>2018 MAYIS</t>
  </si>
  <si>
    <t>2017 MAYIS</t>
  </si>
  <si>
    <t>Faturalanan Elektrik Tüketiminin İl Bazında Dağılımının Dönemler Arası Karşılaştırılması (MWh-%)</t>
  </si>
  <si>
    <t xml:space="preserve">Tüketici Sayısının İl Bazında Dağılımının Dönemler Arası Karşılaştırılması (Adet-%)               </t>
  </si>
  <si>
    <t>Ocak 2019 Döneminde Faturalanan Elektrik Tüketiminin İl ve Tüketici Türü Bazında Dağılımı (MWh)</t>
  </si>
  <si>
    <t>ELEK. TÜK. DAĞ. KARŞILAŞTIRMASI</t>
  </si>
  <si>
    <t>ELEK. TÜK. TÜRÜ BAZ DAĞ KARŞLTR</t>
  </si>
  <si>
    <t>AYLIK ÜRETİMİN KAYNAKLARA GÖRE DAĞILIMI 2019 (İLK 8 AY)</t>
  </si>
  <si>
    <t>AY</t>
  </si>
  <si>
    <t>ASFALTİT KÖMÜR</t>
  </si>
  <si>
    <t>ATIK ISI</t>
  </si>
  <si>
    <t>HİDRO ELEKTRİK</t>
  </si>
  <si>
    <t>TAŞ KÖMÜR</t>
  </si>
  <si>
    <t>OCAK</t>
  </si>
  <si>
    <t>ŞUBAT</t>
  </si>
  <si>
    <t>MART</t>
  </si>
  <si>
    <t>NİSAN</t>
  </si>
  <si>
    <t>MAYIS</t>
  </si>
  <si>
    <t>HAZİRAN</t>
  </si>
  <si>
    <t>TEMMUZ</t>
  </si>
  <si>
    <t>AĞUSTOS</t>
  </si>
  <si>
    <t>AYLIK ÜRETİMİN KAYNAKLARA GÖRE DAĞILIMI 2018 (İLK8 AY)</t>
  </si>
  <si>
    <t>BARAJLI</t>
  </si>
  <si>
    <t>http://www.emo.org.tr/ekler/e13d2827ac1e371_ek.pdf</t>
  </si>
  <si>
    <t>TÜRKİYE ELEKTRİK ENERJİSİNİN ÜRETİM-İTHALAT-İHRACAT-BRÜT TALEBİN YILLAR İTİBARİYLE AYLIK DAĞILIMI</t>
  </si>
  <si>
    <t>MONTHLY DISTRIBUTION OF TURKEY‘S GROSS ELECTRICITY GENERATION BY THE IMPORTS-EXPORTS AND GROSS DEMAND</t>
  </si>
  <si>
    <t>2003-2018</t>
  </si>
  <si>
    <t xml:space="preserve">      Birim(Unit) : GWh</t>
  </si>
  <si>
    <t>YILLAR</t>
  </si>
  <si>
    <t>EYLÜL</t>
  </si>
  <si>
    <t>EKİM</t>
  </si>
  <si>
    <t>KASIM</t>
  </si>
  <si>
    <t>ARALIK</t>
  </si>
  <si>
    <t>JANUARY</t>
  </si>
  <si>
    <t>FEBRUARY</t>
  </si>
  <si>
    <t>MARCH</t>
  </si>
  <si>
    <t>APRIL</t>
  </si>
  <si>
    <t>MAY</t>
  </si>
  <si>
    <t>JUNE</t>
  </si>
  <si>
    <t>JULY</t>
  </si>
  <si>
    <t>AUGUST</t>
  </si>
  <si>
    <t>SEPTEMBER</t>
  </si>
  <si>
    <t>OCTOBER</t>
  </si>
  <si>
    <t>NOVEMBER</t>
  </si>
  <si>
    <t>DECEMBER</t>
  </si>
  <si>
    <t>TOTAL</t>
  </si>
  <si>
    <t>TÜRKİYE ÜRETİM TOPLAMI</t>
  </si>
  <si>
    <t>TURKEY‘S TOTAL GENERATION</t>
  </si>
  <si>
    <t>İTHALAT</t>
  </si>
  <si>
    <t xml:space="preserve">   IMPORTS</t>
  </si>
  <si>
    <t>İHRACAT</t>
  </si>
  <si>
    <t xml:space="preserve">   EXPORTS</t>
  </si>
  <si>
    <t>BRÜT  TALEP</t>
  </si>
  <si>
    <t>GROSS    DEMAND</t>
  </si>
  <si>
    <t>1)Brüt Talep=Elektrik Gereksinmesi=Görünen Tüketim=Brüt Üretim+İthalat-İhracat</t>
  </si>
  <si>
    <r>
      <rPr>
        <b/>
        <i/>
        <sz val="11"/>
        <rFont val="Arial"/>
        <family val="2"/>
        <charset val="162"/>
      </rPr>
      <t>1)</t>
    </r>
    <r>
      <rPr>
        <i/>
        <sz val="11"/>
        <rFont val="Arial"/>
        <family val="2"/>
        <charset val="162"/>
      </rPr>
      <t>Gross Demand=Electricity Requirement=Apparent Consumption=Gross Generation+Import-Export</t>
    </r>
  </si>
  <si>
    <t>https://www.teias.gov.tr/tr/iii-elektrik-enerjisi-uretimi-tuketimi-kayiplar-1</t>
  </si>
  <si>
    <t>ELEK. ÜRT. İTHL. İHRC. BRÜT DAĞ</t>
  </si>
  <si>
    <t>LİSANSLI ELEK. ÜRT. BİLGİLERİ</t>
  </si>
  <si>
    <t>ELEK. ÜRT. KAYNK. GÖRE DAĞILIM</t>
  </si>
  <si>
    <t>İthal Kömür</t>
  </si>
  <si>
    <t>Taşkömürü + Asfaltit</t>
  </si>
  <si>
    <t>Linyit</t>
  </si>
  <si>
    <t>Doğal Gaz</t>
  </si>
  <si>
    <t>Sıvı Yakıtlar</t>
  </si>
  <si>
    <t>Barajlı</t>
  </si>
  <si>
    <t>DGöl ve Akarsu</t>
  </si>
  <si>
    <t>Yenilenebilir Atık+Atık Isı</t>
  </si>
  <si>
    <t>Jeotermal</t>
  </si>
  <si>
    <t>Güneş</t>
  </si>
  <si>
    <t>2018 YILI TÜRKİYE ELEKTRİK ENERJİSİ ÜRETİMİNİN KAYNAKLARA GÖRE DAĞILIMI</t>
  </si>
  <si>
    <t>Kaynak</t>
  </si>
  <si>
    <t>Üretim (GWh)</t>
  </si>
  <si>
    <t>Katkısı (%)</t>
  </si>
  <si>
    <t>http://www.teias.gov.tr/sites/default/files/2019-10/38.docx</t>
  </si>
  <si>
    <t>https://www.google.com.tr/url?sa=t&amp;rct=j&amp;q=&amp;esrc=s&amp;source=web&amp;cd=1&amp;cad=rja&amp;uact=8&amp;ved=2ahUKEwj49cOS46HlAhUJsaQKHY_ZCCsQFjAAegQIAhAC&amp;url=http%3A%2F%2Fwww.sbb.gov.tr%2Fwp-content%2Fuploads%2F2018%2F11%2FYatirimlarin_illereGoreDagilimi_07112018.xlsx&amp;usg=AOvVaw0mcdtq8pFohtHRgv1CEwf2</t>
  </si>
  <si>
    <t>T.C. Cumhurbaşkanlığı Strateji ve Bütçe Başkanlığı - SBB</t>
  </si>
  <si>
    <t>TOP. YAĞIŞ MİK. ORT (mm)</t>
  </si>
  <si>
    <r>
      <t xml:space="preserve">İl
</t>
    </r>
    <r>
      <rPr>
        <sz val="11"/>
        <rFont val="Arial"/>
        <family val="2"/>
        <charset val="162"/>
      </rPr>
      <t>Provinces</t>
    </r>
  </si>
  <si>
    <r>
      <rPr>
        <b/>
        <sz val="11"/>
        <rFont val="Arial"/>
        <family val="2"/>
        <charset val="162"/>
      </rPr>
      <t xml:space="preserve">Nüfus tahmini
</t>
    </r>
    <r>
      <rPr>
        <sz val="11"/>
        <rFont val="Arial"/>
        <family val="2"/>
        <charset val="162"/>
      </rPr>
      <t xml:space="preserve">Population estimate </t>
    </r>
    <r>
      <rPr>
        <vertAlign val="superscript"/>
        <sz val="11"/>
        <rFont val="Arial"/>
        <family val="2"/>
        <charset val="162"/>
      </rPr>
      <t>(1) (3)</t>
    </r>
  </si>
  <si>
    <r>
      <t xml:space="preserve">Adrese Dayalı Nüfus Kayıt Sistemi 
</t>
    </r>
    <r>
      <rPr>
        <sz val="11"/>
        <rFont val="Arial"/>
        <family val="2"/>
        <charset val="162"/>
      </rPr>
      <t>Address Based Population Registration</t>
    </r>
    <r>
      <rPr>
        <vertAlign val="superscript"/>
        <sz val="11"/>
        <rFont val="Arial"/>
        <family val="2"/>
        <charset val="162"/>
      </rPr>
      <t xml:space="preserve"> (2)</t>
    </r>
  </si>
  <si>
    <r>
      <t>Toplam</t>
    </r>
    <r>
      <rPr>
        <sz val="11"/>
        <rFont val="Arial"/>
        <family val="2"/>
        <charset val="162"/>
      </rPr>
      <t>-Total</t>
    </r>
  </si>
  <si>
    <t>http://tuik.gov.tr/PreIstatistikTablo.do?istab_id=1590</t>
  </si>
  <si>
    <t>Ülke</t>
  </si>
  <si>
    <t>Gini</t>
  </si>
  <si>
    <t>Kişi başı GSYİH (SAGP)</t>
  </si>
  <si>
    <t>Japonya</t>
  </si>
  <si>
    <t>Çek Cumhuriyeti</t>
  </si>
  <si>
    <t>Macaristan</t>
  </si>
  <si>
    <t>Almanya</t>
  </si>
  <si>
    <t>Avusturya</t>
  </si>
  <si>
    <t>Bulgaristan</t>
  </si>
  <si>
    <t>Güney Kore</t>
  </si>
  <si>
    <t>Fransa</t>
  </si>
  <si>
    <t>İsviçre</t>
  </si>
  <si>
    <t>Yunanistan</t>
  </si>
  <si>
    <t>Mısır</t>
  </si>
  <si>
    <t>İspanya</t>
  </si>
  <si>
    <t>Avustralya</t>
  </si>
  <si>
    <t>İngiltere</t>
  </si>
  <si>
    <t>İtalya</t>
  </si>
  <si>
    <t>Hindistan</t>
  </si>
  <si>
    <t>Rusya</t>
  </si>
  <si>
    <t>ABD</t>
  </si>
  <si>
    <t>İran</t>
  </si>
  <si>
    <t>Meksika</t>
  </si>
  <si>
    <t>Çin</t>
  </si>
  <si>
    <t>Malezya</t>
  </si>
  <si>
    <t>Arjantin</t>
  </si>
  <si>
    <t>Brezilya</t>
  </si>
  <si>
    <t>Alpay FİLİZTEKİN, Murat Alp ÇELİK. Regional Income Inequality in Turkey. Megaron. 2010; 5(3): 116-127</t>
  </si>
  <si>
    <t>Eşdeğerlik ölçeği</t>
  </si>
  <si>
    <t>Ortalama</t>
  </si>
  <si>
    <t>St. Sapma</t>
  </si>
  <si>
    <t>Göreli St. Sapma</t>
  </si>
  <si>
    <t>Hane Boyu</t>
  </si>
  <si>
    <t>Oxford</t>
  </si>
  <si>
    <t>Eurostat</t>
  </si>
  <si>
    <t>OECD</t>
  </si>
  <si>
    <t>Farklı eşdeğerlik ölçekleri ile hesaplanmış istatistikler</t>
  </si>
  <si>
    <t>Kod</t>
  </si>
  <si>
    <t>İBBS 1</t>
  </si>
  <si>
    <t>TR1</t>
  </si>
  <si>
    <t>TR2</t>
  </si>
  <si>
    <t>Batı Marmara</t>
  </si>
  <si>
    <t>TR3</t>
  </si>
  <si>
    <t>Ege</t>
  </si>
  <si>
    <t>TR4</t>
  </si>
  <si>
    <t>Doğu Marmara</t>
  </si>
  <si>
    <t>TR5</t>
  </si>
  <si>
    <t>Batı Anadolu</t>
  </si>
  <si>
    <t>TR6</t>
  </si>
  <si>
    <t>Akdeniz</t>
  </si>
  <si>
    <t>TR7</t>
  </si>
  <si>
    <t>Orta Anadolu</t>
  </si>
  <si>
    <t>TR8</t>
  </si>
  <si>
    <t>Batı Karadeniz</t>
  </si>
  <si>
    <t>TR9</t>
  </si>
  <si>
    <t>Doğu Karadeniz</t>
  </si>
  <si>
    <t>TRA</t>
  </si>
  <si>
    <t>Kuzeydoğu Anadolu</t>
  </si>
  <si>
    <t>TRB</t>
  </si>
  <si>
    <t>Ortadoğu Anadolu</t>
  </si>
  <si>
    <t>TRC</t>
  </si>
  <si>
    <t>Güneydoğu Anadolu</t>
  </si>
  <si>
    <t>Bölgelerinin payları ve ortalama hane büyüklüğü</t>
  </si>
  <si>
    <t>Gelirdeki payı</t>
  </si>
  <si>
    <t>Hane payı</t>
  </si>
  <si>
    <t>Nüfus payı</t>
  </si>
  <si>
    <t>Ort. Hane büyüklüğü</t>
  </si>
  <si>
    <t xml:space="preserve">Eşdeğer hanehalkı kullanılabilir fert gelirine göre Gini katsayısı ve P80/P20 oranı, 2006-2018                                                                                          </t>
  </si>
  <si>
    <t xml:space="preserve">Gini coefficient and S80/S20 ratio by equivalised household disposable income, 2006-2018                                                                 </t>
  </si>
  <si>
    <t>TÜİK, Gelir ve Yaşam Koşulları Araştırması</t>
  </si>
  <si>
    <t>TurkStat, Income and Living Conditions Survey</t>
  </si>
  <si>
    <t xml:space="preserve">Gelirlerin referans dönemi bir önceki takvim yılıdır. </t>
  </si>
  <si>
    <t xml:space="preserve">Reference period of incomes is the previous calendar year. </t>
  </si>
  <si>
    <t>http://tuik.gov.tr/PreIstatistikTablo.do?istab_id=1601</t>
  </si>
  <si>
    <r>
      <t xml:space="preserve">Yıllar - </t>
    </r>
    <r>
      <rPr>
        <sz val="11"/>
        <rFont val="Arial"/>
        <family val="2"/>
        <charset val="162"/>
      </rPr>
      <t>Years</t>
    </r>
  </si>
  <si>
    <r>
      <t xml:space="preserve">Gini katsayısı - </t>
    </r>
    <r>
      <rPr>
        <sz val="11"/>
        <rFont val="Arial"/>
        <family val="2"/>
        <charset val="162"/>
      </rPr>
      <t>Gini coefficient</t>
    </r>
  </si>
  <si>
    <r>
      <t xml:space="preserve">P80/P20 oranı - </t>
    </r>
    <r>
      <rPr>
        <sz val="11"/>
        <rFont val="Arial"/>
        <family val="2"/>
        <charset val="162"/>
      </rPr>
      <t>S80/S20 ratio</t>
    </r>
  </si>
  <si>
    <t>GELİR DAĞILIMI EŞİTSİZLİĞİ</t>
  </si>
  <si>
    <t>FAYDALI</t>
  </si>
  <si>
    <t>http://www.tuik.gov.tr/PreHaberBultenleri.do?id=30756</t>
  </si>
  <si>
    <t xml:space="preserve">Eşdeğer hanehalkı kullanılabilir fert gelirine göre Gini katsayısı ve P80/P20 oranı, 2017, 2018                                                                                     </t>
  </si>
  <si>
    <t>Gini coefficient and S80/S20 ratio by equivalised household disposable income, 2017, 2018</t>
  </si>
  <si>
    <t>[TR Türkiye, İBBS 2. Düzey - TR Turkey, SR Level 2]</t>
  </si>
  <si>
    <t>Gini katsayısı 
Gini coefficient</t>
  </si>
  <si>
    <t>P80/P20 oranı 
S80/S20 ratio</t>
  </si>
  <si>
    <t>TR Türkiye -  Turkey</t>
  </si>
  <si>
    <t>TR10 (İstanbul)</t>
  </si>
  <si>
    <t>TR21 (Tekirdağ, Edirne, Kırklareli)</t>
  </si>
  <si>
    <t>TR22 (Balıkesir, Çanakkale)</t>
  </si>
  <si>
    <t>TR31 (İzmir)</t>
  </si>
  <si>
    <t>TR32 (Aydın, Denizli, Muğla)</t>
  </si>
  <si>
    <t>TR33 (Manisa, Afyon, Kütahya, Uşak)</t>
  </si>
  <si>
    <t>TR41 (Bursa, Eskişehir, Bilecik)</t>
  </si>
  <si>
    <t>TR42 (Kocaeli, Sakarya, Düzce, Bolu, Yalova)</t>
  </si>
  <si>
    <t>TR51 (Ankara)</t>
  </si>
  <si>
    <t>TR52 (Konya, Karaman)</t>
  </si>
  <si>
    <t>TR61 (Antalya, Isparta, Burdur)</t>
  </si>
  <si>
    <t>TR62 (Adana, Mersin)</t>
  </si>
  <si>
    <t>TR63 (Hatay, Kahramanmaraş, Osmaniye)</t>
  </si>
  <si>
    <t>TR71 (Kırıkkale, Aksaray, Niğde, Nevşehir, Kırşehir)</t>
  </si>
  <si>
    <t>TR72 (Kayseri, Sivas, Yozgat)</t>
  </si>
  <si>
    <t>TR81 (Zonguldak, Karabük, Bartın)</t>
  </si>
  <si>
    <t>TR82 (Kastamonu, Çankırı, Sinop)</t>
  </si>
  <si>
    <t>TR83 (Samsun, Tokat, Çorum, Amasya)</t>
  </si>
  <si>
    <t>TR90 (Trabzon, Ordu, Giresun, Rize, Artvin, Gümüşhane)</t>
  </si>
  <si>
    <t>TRA1 (Erzurum, Erzincan, Bayburt)</t>
  </si>
  <si>
    <t>TRA2 (Ağrı, Kars, Iğdır, Ardahan)</t>
  </si>
  <si>
    <t>TRB1 (Malatya, Elazığ, Bingöl, Tunceli)</t>
  </si>
  <si>
    <t>TRB2 (Van, Muş, Bitlis, Hakkari)</t>
  </si>
  <si>
    <t>TRC1 (Gaziantep, Adıyaman, Kilis)</t>
  </si>
  <si>
    <t>TRC2 (Şanlıurfa, Diyarbakır)</t>
  </si>
  <si>
    <t>TRC3 (Mardin, Batman, Şırnak, Siirt)</t>
  </si>
  <si>
    <t>TÜİK, Gelir ve Yaşam Koşulları Araştırması Bölgesel Sonuçları, 2018</t>
  </si>
  <si>
    <t>TurkStat, Income and Living Conditions Survey Regional Results, 2018</t>
  </si>
  <si>
    <t>http://www.tuik.gov.tr/ZipGetir.do?id=30756</t>
  </si>
  <si>
    <t/>
  </si>
  <si>
    <t>Adana-1</t>
  </si>
  <si>
    <t>Adıyaman-2</t>
  </si>
  <si>
    <t>Afyonkarahisar-3</t>
  </si>
  <si>
    <t>Aksaray-68</t>
  </si>
  <si>
    <t>Amasya-5</t>
  </si>
  <si>
    <t>Ankara-6</t>
  </si>
  <si>
    <t>Antalya-7</t>
  </si>
  <si>
    <t>Ardahan-75</t>
  </si>
  <si>
    <t>Artvin-8</t>
  </si>
  <si>
    <t>Aydın-9</t>
  </si>
  <si>
    <t>Ağrı-4</t>
  </si>
  <si>
    <t>Balıkesir-10</t>
  </si>
  <si>
    <t>Bartın-74</t>
  </si>
  <si>
    <t>Batman-72</t>
  </si>
  <si>
    <t>Bayburt-69</t>
  </si>
  <si>
    <t>Bilecik-11</t>
  </si>
  <si>
    <t>Bingöl-12</t>
  </si>
  <si>
    <t>Bitlis-13</t>
  </si>
  <si>
    <t>Bolu-14</t>
  </si>
  <si>
    <t>Burdur-15</t>
  </si>
  <si>
    <t>Bursa-16</t>
  </si>
  <si>
    <t>Denizli-20</t>
  </si>
  <si>
    <t>Diyarbakır-21</t>
  </si>
  <si>
    <t>Düzce-81</t>
  </si>
  <si>
    <t>Edirne-22</t>
  </si>
  <si>
    <t>Elazığ-23</t>
  </si>
  <si>
    <t>Erzincan-24</t>
  </si>
  <si>
    <t>Erzurum-25</t>
  </si>
  <si>
    <t>Eskişehir-26</t>
  </si>
  <si>
    <t>Gaziantep-27</t>
  </si>
  <si>
    <t>Giresun-28</t>
  </si>
  <si>
    <t>Gümüşhane-29</t>
  </si>
  <si>
    <t>Hakkari-30</t>
  </si>
  <si>
    <t>Hatay-31</t>
  </si>
  <si>
    <t>Isparta-32</t>
  </si>
  <si>
    <t>Iğdır-76</t>
  </si>
  <si>
    <t>Kahramanmaraş-46</t>
  </si>
  <si>
    <t>Karabük-78</t>
  </si>
  <si>
    <t>Karaman-70</t>
  </si>
  <si>
    <t>Kars-36</t>
  </si>
  <si>
    <t>Kastamonu-37</t>
  </si>
  <si>
    <t>Kayseri-38</t>
  </si>
  <si>
    <t>Kilis-79</t>
  </si>
  <si>
    <t>Kocaeli-41</t>
  </si>
  <si>
    <t>Konya-42</t>
  </si>
  <si>
    <t>Kütahya-43</t>
  </si>
  <si>
    <t>Kırklareli-39</t>
  </si>
  <si>
    <t>Kırıkkale-71</t>
  </si>
  <si>
    <t>Kırşehir-40</t>
  </si>
  <si>
    <t>Malatya-44</t>
  </si>
  <si>
    <t>Manisa-45</t>
  </si>
  <si>
    <t>Mardin-47</t>
  </si>
  <si>
    <t>Mersin-33</t>
  </si>
  <si>
    <t>Muğla-48</t>
  </si>
  <si>
    <t>Muş-49</t>
  </si>
  <si>
    <t>Nevşehir-50</t>
  </si>
  <si>
    <t>Niğde-51</t>
  </si>
  <si>
    <t>Ordu-52</t>
  </si>
  <si>
    <t>Osmaniye-80</t>
  </si>
  <si>
    <t>Rize-53</t>
  </si>
  <si>
    <t>Sakarya-54</t>
  </si>
  <si>
    <t>Samsun-55</t>
  </si>
  <si>
    <t>Siirt-56</t>
  </si>
  <si>
    <t>Sinop-57</t>
  </si>
  <si>
    <t>Sivas-58</t>
  </si>
  <si>
    <t>Tekirdağ-59</t>
  </si>
  <si>
    <t>Tokat-60</t>
  </si>
  <si>
    <t>Trabzon-61</t>
  </si>
  <si>
    <t>Tunceli-62</t>
  </si>
  <si>
    <t>Uşak-64</t>
  </si>
  <si>
    <t>Van-65</t>
  </si>
  <si>
    <t>Yalova-77</t>
  </si>
  <si>
    <t>Yozgat-66</t>
  </si>
  <si>
    <t>Zonguldak-67</t>
  </si>
  <si>
    <t>Çanakkale-17</t>
  </si>
  <si>
    <t>Çankırı-18</t>
  </si>
  <si>
    <t>Çorum-19</t>
  </si>
  <si>
    <t>İstanbul-34</t>
  </si>
  <si>
    <t>İzmir-35</t>
  </si>
  <si>
    <t>Şanlıurfa-63</t>
  </si>
  <si>
    <t>Şırnak-73</t>
  </si>
  <si>
    <t>Tarım Alanı</t>
  </si>
  <si>
    <t>Meyveler, İçecek Ve Baharat Bitkileri Alanı - Dekar</t>
  </si>
  <si>
    <t>Nadas Alanı - Dekar</t>
  </si>
  <si>
    <t>Sebze Alanı - Dekar</t>
  </si>
  <si>
    <t>Süs Bitkileri Alanı - Dekar</t>
  </si>
  <si>
    <t>Tahıllar Ve Diğer Bitkisel Ürünlerin Alanı - Dekar</t>
  </si>
  <si>
    <t>https://biruni.tuik.gov.tr/medas/?kn=92&amp;locale=tr</t>
  </si>
  <si>
    <t>Tarım ve orman alanları, 1988-2018</t>
  </si>
  <si>
    <t>Agricultural land and forest area, 1988-2018</t>
  </si>
  <si>
    <t>Kaynak: Tarım ve Orman Bakanlığı</t>
  </si>
  <si>
    <t>Source: Ministry of Agriculture and Forestry</t>
  </si>
  <si>
    <t xml:space="preserve">Not. Rakamlar yuvarlamadan dolayı toplamı vermeyebilir.                                                         </t>
  </si>
  <si>
    <t xml:space="preserve">Note. Figures may not be equal to total due to rounding off.                                                 </t>
  </si>
  <si>
    <t xml:space="preserve">(1) Bilgiler 1980, 1991 ve 2001 Genel Tarım Sayımı sonuçlarıdır.                                                                                                                                                                                                                                                                                                                                                                                                                                                                                                                                                                                                                                                                                                                                                             </t>
  </si>
  <si>
    <t xml:space="preserve">(1) Data are results of 1980, 1991 and 2001 General Agricultural Censuses.                                                                                                                                                        </t>
  </si>
  <si>
    <t xml:space="preserve">(2) % 11 ve daha fazla kapalılıktaki normal orman alanları ile % 10 ve daha az kapalılıktaki bozuk orman alanlarını içerir. Bilgiler Orman ve Su İşleri Bakanlığı'ndan alınmıştır.                                                                                                                                                                                                                                                                                                                                                                                                                                                                                                                                                                                                                                                                                                                                                                                                                                                                                            </t>
  </si>
  <si>
    <t xml:space="preserve">(2) Normal  forest  area  having 11 % or more  than 11 % forest  tree density and spoiled  forest area having  10 % or less than 10 % forest tree density are included. Data are compiled Ministry of Forestry and Water Affairs.                                                                   </t>
  </si>
  <si>
    <t xml:space="preserve">(3) 1995 yılından itibaren sadece meyve ve zeytin kapalı alanları verilmiş olup, dağınık ağaçların kapladığı alan dahil edilmemiştir.                                                                                                                                                                                                                                                                                                                                                                               </t>
  </si>
  <si>
    <t xml:space="preserve">(3) Since 1995, only the closed area of fruit and olive trees have been given  and the area of scattered trees have not been included.                                                    </t>
  </si>
  <si>
    <t xml:space="preserve">(4) 1995 yılından itibaren Avrupa Birliğinin faaliyetlere göre Ürünlerin İstatistiki Sınıflamasına (CPA 2002) göre gruplandırılmıştır. </t>
  </si>
  <si>
    <t>(4) Data are grouped according to Statistical Classification of Products By Activity in European Economic Community (CPA 2002) since 1995.</t>
  </si>
  <si>
    <t>(5) 2011 yılından itibaren birden fazla ekilişler dahil edilmemiştir.</t>
  </si>
  <si>
    <t>(5) Data are not included secondery area since  2011.</t>
  </si>
  <si>
    <t xml:space="preserve">(6) Veriler 2011 yılından itibaren derlenmeye başlanmıştır.                                            </t>
  </si>
  <si>
    <t xml:space="preserve">(6) Data have been compiled since 2011.                                        </t>
  </si>
  <si>
    <t>* Bilgi geçicidir.</t>
  </si>
  <si>
    <t>* Data is provisional.</t>
  </si>
  <si>
    <r>
      <t xml:space="preserve">   </t>
    </r>
    <r>
      <rPr>
        <sz val="11"/>
        <rFont val="Arial"/>
        <family val="2"/>
        <charset val="162"/>
      </rPr>
      <t>(</t>
    </r>
    <r>
      <rPr>
        <b/>
        <sz val="11"/>
        <rFont val="Arial"/>
        <family val="2"/>
        <charset val="162"/>
      </rPr>
      <t xml:space="preserve">Bin Hektar </t>
    </r>
    <r>
      <rPr>
        <sz val="11"/>
        <rFont val="Arial"/>
        <family val="2"/>
        <charset val="162"/>
      </rPr>
      <t xml:space="preserve">- Thousand Hectare)        </t>
    </r>
  </si>
  <si>
    <r>
      <t xml:space="preserve">Yıl               </t>
    </r>
    <r>
      <rPr>
        <sz val="11"/>
        <rFont val="Arial"/>
        <family val="2"/>
        <charset val="162"/>
      </rPr>
      <t>Year</t>
    </r>
  </si>
  <si>
    <r>
      <t xml:space="preserve">Toplam
tarım 
alanı 
</t>
    </r>
    <r>
      <rPr>
        <sz val="11"/>
        <rFont val="Arial"/>
        <family val="2"/>
        <charset val="162"/>
      </rPr>
      <t xml:space="preserve">Total 
utilized 
agricultural 
land    </t>
    </r>
  </si>
  <si>
    <r>
      <t xml:space="preserve">Toplam 
işlenen 
tarım alanı 
ve uzun 
ömürlü 
bitkilerin
alanı
</t>
    </r>
    <r>
      <rPr>
        <sz val="11"/>
        <rFont val="Arial"/>
        <family val="2"/>
        <charset val="162"/>
      </rPr>
      <t xml:space="preserve">Total arable 
land and 
land under 
permanent 
crops   </t>
    </r>
  </si>
  <si>
    <r>
      <t xml:space="preserve">Toplam 
işlenen 
tarım 
alanı
</t>
    </r>
    <r>
      <rPr>
        <sz val="11"/>
        <rFont val="Arial"/>
        <family val="2"/>
        <charset val="162"/>
      </rPr>
      <t>Total 
arable 
land</t>
    </r>
  </si>
  <si>
    <r>
      <t xml:space="preserve">Toplam
uzun
ömürlü
bitkilerin
alanı
</t>
    </r>
    <r>
      <rPr>
        <sz val="11"/>
        <rFont val="Arial"/>
        <family val="2"/>
        <charset val="162"/>
      </rPr>
      <t>Total land 
under 
permanent 
crops</t>
    </r>
  </si>
  <si>
    <r>
      <t xml:space="preserve">Uzun ömürlü bitkiler                                </t>
    </r>
    <r>
      <rPr>
        <sz val="11"/>
        <rFont val="Arial"/>
        <family val="2"/>
        <charset val="162"/>
      </rPr>
      <t>Land under permanent crops</t>
    </r>
  </si>
  <si>
    <r>
      <t xml:space="preserve">Çayır ve
mera 
arazisi 
</t>
    </r>
    <r>
      <rPr>
        <sz val="11"/>
        <rFont val="Arial"/>
        <family val="2"/>
        <charset val="162"/>
      </rPr>
      <t>Land 
under 
permanent 
meadows 
and 
pastures</t>
    </r>
    <r>
      <rPr>
        <vertAlign val="superscript"/>
        <sz val="11"/>
        <rFont val="Arial"/>
        <family val="2"/>
        <charset val="162"/>
      </rPr>
      <t>(1)</t>
    </r>
  </si>
  <si>
    <r>
      <t xml:space="preserve">Orman
alanı
</t>
    </r>
    <r>
      <rPr>
        <sz val="11"/>
        <rFont val="Arial"/>
        <family val="2"/>
        <charset val="162"/>
      </rPr>
      <t>Forest
area</t>
    </r>
    <r>
      <rPr>
        <vertAlign val="superscript"/>
        <sz val="11"/>
        <rFont val="Arial"/>
        <family val="2"/>
        <charset val="162"/>
      </rPr>
      <t>(2)</t>
    </r>
    <r>
      <rPr>
        <sz val="11"/>
        <rFont val="Arial"/>
        <family val="2"/>
        <charset val="162"/>
      </rPr>
      <t xml:space="preserve">                       </t>
    </r>
  </si>
  <si>
    <r>
      <t>Tahıllar ve diğer bitkisel ürünlerin alanı</t>
    </r>
    <r>
      <rPr>
        <sz val="11"/>
        <rFont val="Arial"/>
        <family val="2"/>
        <charset val="162"/>
      </rPr>
      <t xml:space="preserve"> 
Area of cereals and other crop products</t>
    </r>
  </si>
  <si>
    <r>
      <t xml:space="preserve">Diğer 
meyveler,
içecek ve 
baharat 
bitkileri 
alanı
</t>
    </r>
    <r>
      <rPr>
        <sz val="11"/>
        <rFont val="Arial"/>
        <family val="2"/>
        <charset val="162"/>
      </rPr>
      <t>Area of 
other fruits,
beverage 
and spices
crops</t>
    </r>
  </si>
  <si>
    <r>
      <t xml:space="preserve">Sebze
bahçeleri
alanı 
</t>
    </r>
    <r>
      <rPr>
        <sz val="11"/>
        <rFont val="Arial"/>
        <family val="2"/>
        <charset val="162"/>
      </rPr>
      <t>Area of 
vegetable 
gardens</t>
    </r>
  </si>
  <si>
    <r>
      <t xml:space="preserve">Süs
bitkileri 
alanı
</t>
    </r>
    <r>
      <rPr>
        <sz val="11"/>
        <rFont val="Arial"/>
        <family val="2"/>
        <charset val="162"/>
      </rPr>
      <t>Area of 
ornamental 
plants</t>
    </r>
    <r>
      <rPr>
        <vertAlign val="superscript"/>
        <sz val="11"/>
        <rFont val="Arial"/>
        <family val="2"/>
        <charset val="162"/>
      </rPr>
      <t xml:space="preserve"> (6)</t>
    </r>
  </si>
  <si>
    <r>
      <t xml:space="preserve">Zeytin
ağaçlarının
kapladığı
alan
</t>
    </r>
    <r>
      <rPr>
        <sz val="11"/>
        <rFont val="Arial"/>
        <family val="2"/>
        <charset val="162"/>
      </rPr>
      <t>Area of 
olive 
trees</t>
    </r>
  </si>
  <si>
    <r>
      <t xml:space="preserve">Bağ
alanı 
</t>
    </r>
    <r>
      <rPr>
        <sz val="11"/>
        <rFont val="Arial"/>
        <family val="2"/>
        <charset val="162"/>
      </rPr>
      <t xml:space="preserve">Area of 
vineyard  </t>
    </r>
  </si>
  <si>
    <r>
      <t xml:space="preserve">Ekilen 
alan
</t>
    </r>
    <r>
      <rPr>
        <sz val="11"/>
        <rFont val="Arial"/>
        <family val="2"/>
        <charset val="162"/>
      </rPr>
      <t xml:space="preserve">Sown 
area </t>
    </r>
  </si>
  <si>
    <r>
      <rPr>
        <b/>
        <sz val="11"/>
        <rFont val="Arial"/>
        <family val="2"/>
        <charset val="162"/>
      </rPr>
      <t xml:space="preserve">Nadas
</t>
    </r>
    <r>
      <rPr>
        <sz val="11"/>
        <rFont val="Arial"/>
        <family val="2"/>
        <charset val="162"/>
      </rPr>
      <t xml:space="preserve">Fallow 
land              </t>
    </r>
  </si>
  <si>
    <r>
      <t>1995</t>
    </r>
    <r>
      <rPr>
        <b/>
        <vertAlign val="superscript"/>
        <sz val="11"/>
        <rFont val="Arial"/>
        <family val="2"/>
        <charset val="162"/>
      </rPr>
      <t>(3)(4)</t>
    </r>
  </si>
  <si>
    <r>
      <t xml:space="preserve">2011 </t>
    </r>
    <r>
      <rPr>
        <b/>
        <vertAlign val="superscript"/>
        <sz val="11"/>
        <rFont val="Arial"/>
        <family val="2"/>
        <charset val="162"/>
      </rPr>
      <t>(5)</t>
    </r>
  </si>
  <si>
    <t>YILLARA GÖRE TARIM VE ORMAN ALANLARI</t>
  </si>
  <si>
    <t>http://www.tuik.gov.tr/PreIstatistikTablo.do?istab_id=53</t>
  </si>
  <si>
    <t>Tarım alanları, 2018</t>
  </si>
  <si>
    <t>Agricultural land, 2018</t>
  </si>
  <si>
    <t xml:space="preserve">       Sebze </t>
  </si>
  <si>
    <t>Meyveler,</t>
  </si>
  <si>
    <t xml:space="preserve">     bahçeleri </t>
  </si>
  <si>
    <t>içecek ve</t>
  </si>
  <si>
    <t>Süs</t>
  </si>
  <si>
    <t xml:space="preserve">alanı </t>
  </si>
  <si>
    <t>baharat</t>
  </si>
  <si>
    <t>Bitkileri</t>
  </si>
  <si>
    <t xml:space="preserve">Area of </t>
  </si>
  <si>
    <t>bitkileri alanı</t>
  </si>
  <si>
    <t>Alanı</t>
  </si>
  <si>
    <r>
      <t>Toplam alan</t>
    </r>
    <r>
      <rPr>
        <b/>
        <vertAlign val="superscript"/>
        <sz val="8"/>
        <rFont val="Tahoma"/>
        <family val="2"/>
        <charset val="162"/>
      </rPr>
      <t/>
    </r>
  </si>
  <si>
    <t xml:space="preserve">      Nadas </t>
  </si>
  <si>
    <t xml:space="preserve">     vegetable </t>
  </si>
  <si>
    <t>Area of fruits,</t>
  </si>
  <si>
    <t>Ornamental</t>
  </si>
  <si>
    <r>
      <t>Total  land</t>
    </r>
    <r>
      <rPr>
        <vertAlign val="superscript"/>
        <sz val="8"/>
        <rFont val="Tahoma"/>
        <family val="2"/>
        <charset val="162"/>
      </rPr>
      <t/>
    </r>
  </si>
  <si>
    <t xml:space="preserve">      Sown area</t>
  </si>
  <si>
    <t xml:space="preserve">   Fallow land </t>
  </si>
  <si>
    <t xml:space="preserve">       gardens </t>
  </si>
  <si>
    <t>beverage and spices</t>
  </si>
  <si>
    <t>Plants Area</t>
  </si>
  <si>
    <t xml:space="preserve">TR1 İstanbul   </t>
  </si>
  <si>
    <t xml:space="preserve">  TR10 (İstanbul)  </t>
  </si>
  <si>
    <t xml:space="preserve">     TR100  İstanbul  </t>
  </si>
  <si>
    <t xml:space="preserve">  TR21 (Tekirdağ, Edirne, Kırklareli)  </t>
  </si>
  <si>
    <t xml:space="preserve">     TR211 Tekirdağ   </t>
  </si>
  <si>
    <t xml:space="preserve">     TR212 Edirne  </t>
  </si>
  <si>
    <t xml:space="preserve">     TR213 Kırklareli  </t>
  </si>
  <si>
    <t xml:space="preserve">  TR22 (Balıkesir, Çanakkale)  </t>
  </si>
  <si>
    <t xml:space="preserve">     TR221 Balıkesir  </t>
  </si>
  <si>
    <t xml:space="preserve">     TR222 Çanakkale  </t>
  </si>
  <si>
    <t xml:space="preserve">  TR31 (İzmir)  </t>
  </si>
  <si>
    <t xml:space="preserve">     TR310 İzmir  </t>
  </si>
  <si>
    <t xml:space="preserve">  TR32 (Aydın, Denizli, Muğla)  </t>
  </si>
  <si>
    <t xml:space="preserve">     TR321 Aydın  </t>
  </si>
  <si>
    <t xml:space="preserve">     TR322 Denizli  </t>
  </si>
  <si>
    <t xml:space="preserve">     TR323 Muğla  </t>
  </si>
  <si>
    <t xml:space="preserve">  TR33 (Manisa, Afyonkarahisar,  Kütahya,</t>
  </si>
  <si>
    <t xml:space="preserve">             Uşak)  </t>
  </si>
  <si>
    <t xml:space="preserve">     TR331 Manisa  </t>
  </si>
  <si>
    <t xml:space="preserve">     TR332 Afyonkarahisar  </t>
  </si>
  <si>
    <t xml:space="preserve">     TR333 Kütahya   </t>
  </si>
  <si>
    <t xml:space="preserve">     TR334 Uşak  </t>
  </si>
  <si>
    <t xml:space="preserve">  TR41 (Bursa, Eskişehir, Bilecik)  </t>
  </si>
  <si>
    <t xml:space="preserve">     TR411 Bursa  </t>
  </si>
  <si>
    <t xml:space="preserve">     TR412 Eskişehir  </t>
  </si>
  <si>
    <t xml:space="preserve">     TR413 Bilecik  </t>
  </si>
  <si>
    <t xml:space="preserve">  TR42 (Kocaeli, Sakarya, Düzce, Bolu,Yalova)  </t>
  </si>
  <si>
    <t xml:space="preserve">     TR421 Kocaeli  </t>
  </si>
  <si>
    <t xml:space="preserve">     TR422 Sakarya  </t>
  </si>
  <si>
    <t xml:space="preserve">     TR423 Düzce  </t>
  </si>
  <si>
    <t xml:space="preserve">     TR424 Bolu  </t>
  </si>
  <si>
    <t xml:space="preserve">     TR425 Yalova  </t>
  </si>
  <si>
    <t xml:space="preserve">  TR51 (Ankara)  </t>
  </si>
  <si>
    <t xml:space="preserve">     TR510 Ankara  </t>
  </si>
  <si>
    <t xml:space="preserve">  TR52 (Konya, Karaman)  </t>
  </si>
  <si>
    <t xml:space="preserve">     TR521 Konya  </t>
  </si>
  <si>
    <t xml:space="preserve">     TR522 Karaman  </t>
  </si>
  <si>
    <t xml:space="preserve">  TR61 (Antalya, Isparta, Burdur)  </t>
  </si>
  <si>
    <t xml:space="preserve">     TR611 Antalya  </t>
  </si>
  <si>
    <t xml:space="preserve">     TR612 Isparta  </t>
  </si>
  <si>
    <t xml:space="preserve">     TR613 Burdur  </t>
  </si>
  <si>
    <t xml:space="preserve">  TR62 (Adana, Mersin)  </t>
  </si>
  <si>
    <t xml:space="preserve">     TR621 Adana  </t>
  </si>
  <si>
    <t xml:space="preserve">     TR622 Mersin  </t>
  </si>
  <si>
    <t xml:space="preserve">  TR63 (Hatay, Kahramanmaraş, Osmaniye)  </t>
  </si>
  <si>
    <t xml:space="preserve">     TR631 Hatay  </t>
  </si>
  <si>
    <t xml:space="preserve">     TR632 Kahramanmaraş  </t>
  </si>
  <si>
    <t xml:space="preserve">     TR633 Osmaniye  </t>
  </si>
  <si>
    <t xml:space="preserve">  TR71 (Kırıkkale, Aksaray, Niğde,   </t>
  </si>
  <si>
    <t xml:space="preserve">             Nevşehir, Kırşehir)  </t>
  </si>
  <si>
    <t xml:space="preserve">     TR711 Kırıkkale  </t>
  </si>
  <si>
    <t xml:space="preserve">     TR712 Aksaray  </t>
  </si>
  <si>
    <t xml:space="preserve">     TR713 Niğde  </t>
  </si>
  <si>
    <t xml:space="preserve">     TR714 Nevşehir  </t>
  </si>
  <si>
    <t xml:space="preserve">     TR715 Kırşehir  </t>
  </si>
  <si>
    <t xml:space="preserve">  TR72 (Kayseri, Sivas, Yozgat)  </t>
  </si>
  <si>
    <t xml:space="preserve">     TR721 Kayseri  </t>
  </si>
  <si>
    <t xml:space="preserve">     TR722 Sivas  </t>
  </si>
  <si>
    <t xml:space="preserve">     TR723 Yozgat  </t>
  </si>
  <si>
    <t xml:space="preserve">  TR81 (Zonguldak, Karabük, Bartın)  </t>
  </si>
  <si>
    <t xml:space="preserve">     TR811 Zonguldak  </t>
  </si>
  <si>
    <t xml:space="preserve">     TR812 Karabük  </t>
  </si>
  <si>
    <t xml:space="preserve">     TR813 Bartın  </t>
  </si>
  <si>
    <t xml:space="preserve">  TR82 (Kastamonu, Çankırı, Sinop)  </t>
  </si>
  <si>
    <t xml:space="preserve">     TR821 Kastamonu  </t>
  </si>
  <si>
    <t xml:space="preserve">     TR822 Çankırı  </t>
  </si>
  <si>
    <t xml:space="preserve">     TR823 Sinop  </t>
  </si>
  <si>
    <t xml:space="preserve">  TR83 (Samsun, Tokat, Çorum, Amasya)  </t>
  </si>
  <si>
    <t xml:space="preserve">     TR831 Samsun  </t>
  </si>
  <si>
    <t xml:space="preserve">     TR832 Tokat  </t>
  </si>
  <si>
    <t xml:space="preserve">     TR833 Çorum  </t>
  </si>
  <si>
    <t xml:space="preserve">     TR834 Amasya  </t>
  </si>
  <si>
    <t xml:space="preserve">  TR90 (Trabzon, Ordu, Giresun, Rize, Artvin</t>
  </si>
  <si>
    <t xml:space="preserve">             Gümüşhane)  </t>
  </si>
  <si>
    <t xml:space="preserve">     TR901 Trabzon  </t>
  </si>
  <si>
    <t xml:space="preserve">     TR902 Ordu  </t>
  </si>
  <si>
    <t xml:space="preserve">     TR903 Giresun  </t>
  </si>
  <si>
    <t xml:space="preserve">     TR904 Rize  </t>
  </si>
  <si>
    <t xml:space="preserve">     TR905 Artvin  </t>
  </si>
  <si>
    <t xml:space="preserve">     TR906 Gümüşhane  </t>
  </si>
  <si>
    <t xml:space="preserve">  TRA1 (Erzurum, Erzincan, Bayburt)  </t>
  </si>
  <si>
    <t xml:space="preserve">     TRA11 Erzurum  </t>
  </si>
  <si>
    <t xml:space="preserve">     TRA12 Erzincan  </t>
  </si>
  <si>
    <t xml:space="preserve">     TRA13 Bayburt  </t>
  </si>
  <si>
    <t xml:space="preserve">  TRA2 (Ağrı, Kars, Iğdır, Ardahan)  </t>
  </si>
  <si>
    <t xml:space="preserve">     TRA21 Ağrı  </t>
  </si>
  <si>
    <t xml:space="preserve">     TRA22 Kars  </t>
  </si>
  <si>
    <t xml:space="preserve">     TRA23 Iğdır  </t>
  </si>
  <si>
    <t xml:space="preserve">     TRA24 Ardahan  </t>
  </si>
  <si>
    <t xml:space="preserve">  TRB1 (Malatya, Elazığ, Bingöl, Tunceli)  </t>
  </si>
  <si>
    <t xml:space="preserve">     TRB11 Malatya  </t>
  </si>
  <si>
    <t xml:space="preserve">     TRB12 Elazığ  </t>
  </si>
  <si>
    <t xml:space="preserve">     TRB13 Bingöl  </t>
  </si>
  <si>
    <t xml:space="preserve">     TRB14 Tunceli  </t>
  </si>
  <si>
    <t xml:space="preserve">  TRB2 (Van, Muş, Bitlis, Hakkari)  </t>
  </si>
  <si>
    <t xml:space="preserve">     TRB21 Van  </t>
  </si>
  <si>
    <t xml:space="preserve">     TRB22 Muş  </t>
  </si>
  <si>
    <t xml:space="preserve">     TRB23 Bitlis  </t>
  </si>
  <si>
    <t xml:space="preserve">     TRB24 Hakkari  </t>
  </si>
  <si>
    <t xml:space="preserve">  TRC1 (Gaziantep, Adıyaman, Kilis)  </t>
  </si>
  <si>
    <t xml:space="preserve">     TRC11 Gaziantep  </t>
  </si>
  <si>
    <t xml:space="preserve">     TRC12 Adıyaman  </t>
  </si>
  <si>
    <t xml:space="preserve">     TRC13 Kilis  </t>
  </si>
  <si>
    <t xml:space="preserve">  TRC2 (Şanlıurfa, Diyarbakır)  </t>
  </si>
  <si>
    <t xml:space="preserve">     TRC21 Şanlıurfa   </t>
  </si>
  <si>
    <t xml:space="preserve">     TRC22 Diyarbakır   </t>
  </si>
  <si>
    <t xml:space="preserve">  TRC3 (Mardin, Batman, Şırnak, Siirt)  </t>
  </si>
  <si>
    <t xml:space="preserve">     TRC31 Mardin  </t>
  </si>
  <si>
    <t xml:space="preserve">     TRC32 Batman  </t>
  </si>
  <si>
    <t xml:space="preserve">     TRC33 Şırnak  </t>
  </si>
  <si>
    <t xml:space="preserve">     TRC34 Siirt  </t>
  </si>
  <si>
    <t>Tarım alanları, 2017</t>
  </si>
  <si>
    <t>Agricultural land, 2017</t>
  </si>
  <si>
    <t xml:space="preserve">  </t>
  </si>
  <si>
    <t>Tarım alanları, 2016</t>
  </si>
  <si>
    <t>Agricultural land, 2016</t>
  </si>
  <si>
    <t>Tarım alanları, 2015</t>
  </si>
  <si>
    <t>Agricultural land, 2015</t>
  </si>
  <si>
    <t>Tarım alanları, 2014</t>
  </si>
  <si>
    <t>Agricultural land, 2014</t>
  </si>
  <si>
    <t>Tarım alanları, 2013</t>
  </si>
  <si>
    <t>Agricultural land, 2013</t>
  </si>
  <si>
    <t>Tarım alanları, 2012</t>
  </si>
  <si>
    <t>Agricultural land, 2012</t>
  </si>
  <si>
    <t>Tarım alanları, 2011</t>
  </si>
  <si>
    <t>Agricultural land, 2011</t>
  </si>
  <si>
    <t>Tarım alanları, 2010</t>
  </si>
  <si>
    <t>Agricultural land, 2010</t>
  </si>
  <si>
    <t>Tarım alanları, 2009</t>
  </si>
  <si>
    <t>Agricultural land, 2009</t>
  </si>
  <si>
    <t>Tarım alanları, 2008</t>
  </si>
  <si>
    <t>Agricultural land, 2008</t>
  </si>
  <si>
    <t>Tarım alanları, 2007</t>
  </si>
  <si>
    <t>Agricultural land, 2007</t>
  </si>
  <si>
    <t>(1) İstatistiki Bölge Birimleri Sınıflaması</t>
  </si>
  <si>
    <t>(1) Classification of Statistical Region Units</t>
  </si>
  <si>
    <t>(*) Bilgiler geçicidir.</t>
  </si>
  <si>
    <t>(*) Data are provisional</t>
  </si>
  <si>
    <r>
      <t xml:space="preserve">          </t>
    </r>
    <r>
      <rPr>
        <sz val="11"/>
        <rFont val="Arial"/>
        <family val="2"/>
        <charset val="162"/>
      </rPr>
      <t>(</t>
    </r>
    <r>
      <rPr>
        <b/>
        <sz val="11"/>
        <rFont val="Arial"/>
        <family val="2"/>
        <charset val="162"/>
      </rPr>
      <t xml:space="preserve">Dekar </t>
    </r>
    <r>
      <rPr>
        <sz val="11"/>
        <rFont val="Arial"/>
        <family val="2"/>
        <charset val="162"/>
      </rPr>
      <t xml:space="preserve">- Decare)   </t>
    </r>
  </si>
  <si>
    <r>
      <rPr>
        <sz val="11"/>
        <rFont val="Arial"/>
        <family val="2"/>
        <charset val="162"/>
      </rPr>
      <t>[</t>
    </r>
    <r>
      <rPr>
        <b/>
        <sz val="11"/>
        <rFont val="Arial"/>
        <family val="2"/>
        <charset val="162"/>
      </rPr>
      <t>Çayır ve mera alanları hariç -</t>
    </r>
    <r>
      <rPr>
        <sz val="11"/>
        <rFont val="Arial"/>
        <family val="2"/>
        <charset val="162"/>
      </rPr>
      <t xml:space="preserve"> Land under permanent meadows and pastures are not included]</t>
    </r>
  </si>
  <si>
    <r>
      <t xml:space="preserve">Tahıllar ve diğer bitkisel ürünlerin alanı </t>
    </r>
    <r>
      <rPr>
        <sz val="11"/>
        <rFont val="Arial"/>
        <family val="2"/>
        <charset val="162"/>
      </rPr>
      <t xml:space="preserve">                                              Area of cereals and other crop products</t>
    </r>
  </si>
  <si>
    <r>
      <t>İBBS</t>
    </r>
    <r>
      <rPr>
        <b/>
        <vertAlign val="superscript"/>
        <sz val="11"/>
        <rFont val="Arial"/>
        <family val="2"/>
        <charset val="162"/>
      </rPr>
      <t>(1)</t>
    </r>
    <r>
      <rPr>
        <b/>
        <sz val="11"/>
        <rFont val="Arial"/>
        <family val="2"/>
        <charset val="162"/>
      </rPr>
      <t xml:space="preserve"> </t>
    </r>
    <r>
      <rPr>
        <sz val="11"/>
        <rFont val="Arial"/>
        <family val="2"/>
        <charset val="162"/>
      </rPr>
      <t>- SR</t>
    </r>
    <r>
      <rPr>
        <b/>
        <vertAlign val="superscript"/>
        <sz val="11"/>
        <rFont val="Arial"/>
        <family val="2"/>
        <charset val="162"/>
      </rPr>
      <t>(1)</t>
    </r>
    <r>
      <rPr>
        <sz val="11"/>
        <rFont val="Arial"/>
        <family val="2"/>
        <charset val="162"/>
      </rPr>
      <t xml:space="preserve">    </t>
    </r>
  </si>
  <si>
    <r>
      <t>Ekilen alan</t>
    </r>
    <r>
      <rPr>
        <b/>
        <vertAlign val="superscript"/>
        <sz val="11"/>
        <rFont val="Arial"/>
        <family val="2"/>
        <charset val="162"/>
      </rPr>
      <t xml:space="preserve">  </t>
    </r>
  </si>
  <si>
    <r>
      <t>TR Türkiye</t>
    </r>
    <r>
      <rPr>
        <sz val="11"/>
        <rFont val="Arial"/>
        <family val="2"/>
        <charset val="162"/>
      </rPr>
      <t xml:space="preserve"> - Turkey  </t>
    </r>
  </si>
  <si>
    <r>
      <t xml:space="preserve">TR2 Batı Marmara </t>
    </r>
    <r>
      <rPr>
        <sz val="11"/>
        <rFont val="Arial"/>
        <family val="2"/>
        <charset val="162"/>
      </rPr>
      <t xml:space="preserve">- West Marmara  </t>
    </r>
  </si>
  <si>
    <r>
      <t xml:space="preserve">TR3 Ege </t>
    </r>
    <r>
      <rPr>
        <sz val="11"/>
        <rFont val="Arial"/>
        <family val="2"/>
        <charset val="162"/>
      </rPr>
      <t xml:space="preserve">- Aegean  </t>
    </r>
  </si>
  <si>
    <r>
      <t xml:space="preserve">TR4 Doğu Marmara </t>
    </r>
    <r>
      <rPr>
        <sz val="11"/>
        <rFont val="Arial"/>
        <family val="2"/>
        <charset val="162"/>
      </rPr>
      <t xml:space="preserve">- East Marmara  </t>
    </r>
  </si>
  <si>
    <r>
      <t xml:space="preserve">TR5 Batı Anadolu </t>
    </r>
    <r>
      <rPr>
        <sz val="11"/>
        <rFont val="Arial"/>
        <family val="2"/>
        <charset val="162"/>
      </rPr>
      <t xml:space="preserve">- West Anatolia  </t>
    </r>
  </si>
  <si>
    <r>
      <t xml:space="preserve">TR6 Akdeniz </t>
    </r>
    <r>
      <rPr>
        <sz val="11"/>
        <rFont val="Arial"/>
        <family val="2"/>
        <charset val="162"/>
      </rPr>
      <t xml:space="preserve">- Mediterranean  </t>
    </r>
  </si>
  <si>
    <r>
      <t xml:space="preserve">TR7 Orta Anadolu </t>
    </r>
    <r>
      <rPr>
        <sz val="11"/>
        <rFont val="Arial"/>
        <family val="2"/>
        <charset val="162"/>
      </rPr>
      <t xml:space="preserve">- Centreal Anatolia  </t>
    </r>
  </si>
  <si>
    <r>
      <t>TR8 Batı Karadeniz</t>
    </r>
    <r>
      <rPr>
        <sz val="11"/>
        <rFont val="Arial"/>
        <family val="2"/>
        <charset val="162"/>
      </rPr>
      <t xml:space="preserve"> - West Black Sea  </t>
    </r>
  </si>
  <si>
    <r>
      <t>TR9 Doğu Karadeniz</t>
    </r>
    <r>
      <rPr>
        <sz val="11"/>
        <rFont val="Arial"/>
        <family val="2"/>
        <charset val="162"/>
      </rPr>
      <t xml:space="preserve"> - East Black Sea </t>
    </r>
  </si>
  <si>
    <r>
      <t>TRA Kuzeydoğu Anadolu</t>
    </r>
    <r>
      <rPr>
        <sz val="11"/>
        <rFont val="Arial"/>
        <family val="2"/>
        <charset val="162"/>
      </rPr>
      <t xml:space="preserve"> - North East Anatolia </t>
    </r>
  </si>
  <si>
    <r>
      <t xml:space="preserve">TRB Ortadoğu Anadolu </t>
    </r>
    <r>
      <rPr>
        <sz val="11"/>
        <rFont val="Arial"/>
        <family val="2"/>
        <charset val="162"/>
      </rPr>
      <t xml:space="preserve">- Centreal East Anatolia  </t>
    </r>
  </si>
  <si>
    <r>
      <t xml:space="preserve">TRC Güneydoğu Anadolu </t>
    </r>
    <r>
      <rPr>
        <sz val="11"/>
        <rFont val="Arial"/>
        <family val="2"/>
        <charset val="162"/>
      </rPr>
      <t xml:space="preserve">- South East Anatolia  </t>
    </r>
  </si>
  <si>
    <t>http://www.tuik.gov.tr/PreIstatistikTablo.do?istab_id=54</t>
  </si>
  <si>
    <t>İL BAZINDA TARIM ALANLARI</t>
  </si>
  <si>
    <t>Tarım alanları</t>
  </si>
  <si>
    <t xml:space="preserve">Agricultural land </t>
  </si>
  <si>
    <t>Kaynak: Çayır ve mera arazisi için 2001 Genel Tarım Sayımı, diğerleri için  Tarım ve Orman Bakanlığı</t>
  </si>
  <si>
    <t>Source: For land under permanent meadows and pastures 2001 General Agricultural Censuses, for other Ministry of Agriculture and Forestry</t>
  </si>
  <si>
    <t xml:space="preserve">Avrupa Birliğinin faaliyetlere göre Ürünlerin İstatistiki Sınıflamasına (CPA 2002) göre gruplandırılmıştır. </t>
  </si>
  <si>
    <t xml:space="preserve"> Data are grouped according to Statistical Classification of Products By Activity in European Economic Community (CPA 2002).</t>
  </si>
  <si>
    <r>
      <rPr>
        <sz val="11"/>
        <rFont val="Arial"/>
        <family val="2"/>
        <charset val="162"/>
      </rPr>
      <t>(</t>
    </r>
    <r>
      <rPr>
        <b/>
        <sz val="11"/>
        <rFont val="Arial"/>
        <family val="2"/>
        <charset val="162"/>
      </rPr>
      <t xml:space="preserve">Bin Hektar - </t>
    </r>
    <r>
      <rPr>
        <sz val="11"/>
        <rFont val="Arial"/>
        <family val="2"/>
        <charset val="162"/>
      </rPr>
      <t>Thousand Hectares)</t>
    </r>
  </si>
  <si>
    <r>
      <t xml:space="preserve">Toplam tarım alanı
</t>
    </r>
    <r>
      <rPr>
        <sz val="11"/>
        <rFont val="Arial"/>
        <family val="2"/>
        <charset val="162"/>
      </rPr>
      <t xml:space="preserve">Total utilized agricultural land    </t>
    </r>
  </si>
  <si>
    <r>
      <t xml:space="preserve">Sebze
bahçeleri
alanı
</t>
    </r>
    <r>
      <rPr>
        <sz val="11"/>
        <rFont val="Arial"/>
        <family val="2"/>
        <charset val="162"/>
      </rPr>
      <t>Area of
vegetable
gardens</t>
    </r>
  </si>
  <si>
    <r>
      <t xml:space="preserve"> Meyveler,
içecek ve
baharat
bitkileri alanı
</t>
    </r>
    <r>
      <rPr>
        <sz val="11"/>
        <rFont val="Arial"/>
        <family val="2"/>
        <charset val="162"/>
      </rPr>
      <t>Area of fruits,
beverage
and spice
crops</t>
    </r>
  </si>
  <si>
    <r>
      <t xml:space="preserve">Çayır ve 
mera arazisi
</t>
    </r>
    <r>
      <rPr>
        <sz val="11"/>
        <rFont val="Arial"/>
        <family val="2"/>
        <charset val="162"/>
      </rPr>
      <t>Land under
permanent
meadows and
pastures</t>
    </r>
  </si>
  <si>
    <r>
      <t xml:space="preserve">Tahıllar ve diğer bitkisel ürünlerin alanı
</t>
    </r>
    <r>
      <rPr>
        <sz val="11"/>
        <rFont val="Arial"/>
        <family val="2"/>
        <charset val="162"/>
      </rPr>
      <t>Area of cereals and other crop products</t>
    </r>
  </si>
  <si>
    <r>
      <t>Süs bitkileri alanı</t>
    </r>
    <r>
      <rPr>
        <sz val="11"/>
        <rFont val="Arial"/>
        <family val="2"/>
        <charset val="162"/>
      </rPr>
      <t xml:space="preserve">
Area of ornamental plants</t>
    </r>
  </si>
  <si>
    <r>
      <t xml:space="preserve">Ekilen alan
</t>
    </r>
    <r>
      <rPr>
        <sz val="11"/>
        <rFont val="Arial"/>
        <family val="2"/>
        <charset val="162"/>
      </rPr>
      <t>Sown area</t>
    </r>
    <r>
      <rPr>
        <b/>
        <vertAlign val="superscript"/>
        <sz val="8"/>
        <rFont val="Tahoma"/>
        <family val="2"/>
        <charset val="162"/>
      </rPr>
      <t/>
    </r>
  </si>
  <si>
    <r>
      <t xml:space="preserve">Nadas
</t>
    </r>
    <r>
      <rPr>
        <sz val="11"/>
        <rFont val="Arial"/>
        <family val="2"/>
        <charset val="162"/>
      </rPr>
      <t xml:space="preserve">Fallow land              </t>
    </r>
  </si>
  <si>
    <t>http://www.tuik.gov.tr/PreIstatistikTablo.do?istab_id=1561</t>
  </si>
  <si>
    <t>YILLARA GÖRE TARIM ALANLARI</t>
  </si>
  <si>
    <t>Belediyelerde içmesuyu şebekesi için çekilen toplam su, 1994 - 2018</t>
  </si>
  <si>
    <t>Water abstraction for municipal water supply network, 1994 - 2018</t>
  </si>
  <si>
    <t>(%)</t>
  </si>
  <si>
    <t>İçme ve kullanma suyu şebekesi için 
çekilen toplam su </t>
  </si>
  <si>
    <t xml:space="preserve">Water abstraction for municipal water supply network </t>
  </si>
  <si>
    <t>(1) 2010 yılından itibaren denizden çekilen su miktarı dahil edilmiştir.</t>
  </si>
  <si>
    <t>(1) Water abstracted from sea is included since 2010.</t>
  </si>
  <si>
    <t>İÇMESU ŞEBEKESİ İÇİN ÇEKİLEN SU</t>
  </si>
  <si>
    <r>
      <t>(</t>
    </r>
    <r>
      <rPr>
        <b/>
        <sz val="11"/>
        <color indexed="8"/>
        <rFont val="Arial"/>
        <family val="2"/>
        <charset val="162"/>
      </rPr>
      <t>Bin m</t>
    </r>
    <r>
      <rPr>
        <b/>
        <vertAlign val="superscript"/>
        <sz val="11"/>
        <color indexed="8"/>
        <rFont val="Arial"/>
        <family val="2"/>
        <charset val="162"/>
      </rPr>
      <t>3</t>
    </r>
    <r>
      <rPr>
        <b/>
        <sz val="11"/>
        <color indexed="8"/>
        <rFont val="Arial"/>
        <family val="2"/>
        <charset val="162"/>
      </rPr>
      <t>/yıl</t>
    </r>
    <r>
      <rPr>
        <sz val="11"/>
        <color indexed="8"/>
        <rFont val="Arial"/>
        <family val="2"/>
        <charset val="162"/>
      </rPr>
      <t xml:space="preserve"> - Thousand m</t>
    </r>
    <r>
      <rPr>
        <vertAlign val="superscript"/>
        <sz val="11"/>
        <color indexed="8"/>
        <rFont val="Arial"/>
        <family val="2"/>
        <charset val="162"/>
      </rPr>
      <t>3</t>
    </r>
    <r>
      <rPr>
        <sz val="11"/>
        <color indexed="8"/>
        <rFont val="Arial"/>
        <family val="2"/>
        <charset val="162"/>
      </rPr>
      <t>/year)</t>
    </r>
  </si>
  <si>
    <r>
      <t xml:space="preserve">Miktar - 
</t>
    </r>
    <r>
      <rPr>
        <sz val="11"/>
        <color indexed="8"/>
        <rFont val="Arial"/>
        <family val="2"/>
        <charset val="162"/>
      </rPr>
      <t>Amount</t>
    </r>
  </si>
  <si>
    <r>
      <rPr>
        <b/>
        <sz val="11"/>
        <color indexed="8"/>
        <rFont val="Arial"/>
        <family val="2"/>
        <charset val="162"/>
      </rPr>
      <t>Baraj</t>
    </r>
    <r>
      <rPr>
        <sz val="11"/>
        <color indexed="8"/>
        <rFont val="Arial"/>
        <family val="2"/>
        <charset val="162"/>
      </rPr>
      <t xml:space="preserve"> - Dam</t>
    </r>
  </si>
  <si>
    <r>
      <rPr>
        <b/>
        <sz val="11"/>
        <color indexed="8"/>
        <rFont val="Arial"/>
        <family val="2"/>
        <charset val="162"/>
      </rPr>
      <t>Kuyu</t>
    </r>
    <r>
      <rPr>
        <sz val="11"/>
        <color indexed="8"/>
        <rFont val="Arial"/>
        <family val="2"/>
        <charset val="162"/>
      </rPr>
      <t xml:space="preserve"> - Well</t>
    </r>
  </si>
  <si>
    <r>
      <rPr>
        <b/>
        <sz val="11"/>
        <color indexed="8"/>
        <rFont val="Arial"/>
        <family val="2"/>
        <charset val="162"/>
      </rPr>
      <t xml:space="preserve">Kaynak </t>
    </r>
    <r>
      <rPr>
        <sz val="11"/>
        <color indexed="8"/>
        <rFont val="Arial"/>
        <family val="2"/>
        <charset val="162"/>
      </rPr>
      <t>- Spring</t>
    </r>
  </si>
  <si>
    <r>
      <rPr>
        <b/>
        <sz val="11"/>
        <color indexed="8"/>
        <rFont val="Arial"/>
        <family val="2"/>
        <charset val="162"/>
      </rPr>
      <t>Akarsu</t>
    </r>
    <r>
      <rPr>
        <sz val="11"/>
        <color indexed="8"/>
        <rFont val="Arial"/>
        <family val="2"/>
        <charset val="162"/>
      </rPr>
      <t xml:space="preserve"> - River</t>
    </r>
  </si>
  <si>
    <r>
      <rPr>
        <b/>
        <sz val="11"/>
        <color indexed="8"/>
        <rFont val="Arial"/>
        <family val="2"/>
        <charset val="162"/>
      </rPr>
      <t xml:space="preserve">Göl-gölet/deniz </t>
    </r>
    <r>
      <rPr>
        <b/>
        <vertAlign val="superscript"/>
        <sz val="11"/>
        <color indexed="8"/>
        <rFont val="Arial"/>
        <family val="2"/>
        <charset val="162"/>
      </rPr>
      <t>(1) </t>
    </r>
    <r>
      <rPr>
        <sz val="11"/>
        <color indexed="8"/>
        <rFont val="Arial"/>
        <family val="2"/>
        <charset val="162"/>
      </rPr>
      <t>-</t>
    </r>
    <r>
      <rPr>
        <vertAlign val="superscript"/>
        <sz val="11"/>
        <color indexed="8"/>
        <rFont val="Arial"/>
        <family val="2"/>
        <charset val="162"/>
      </rPr>
      <t xml:space="preserve"> </t>
    </r>
    <r>
      <rPr>
        <sz val="11"/>
        <color indexed="8"/>
        <rFont val="Arial"/>
        <family val="2"/>
        <charset val="162"/>
      </rPr>
      <t>Lake - artificial lake /sea</t>
    </r>
    <r>
      <rPr>
        <vertAlign val="superscript"/>
        <sz val="11"/>
        <color indexed="8"/>
        <rFont val="Arial"/>
        <family val="2"/>
        <charset val="162"/>
      </rPr>
      <t xml:space="preserve"> (1)</t>
    </r>
  </si>
  <si>
    <t>http://www.tuik.gov.tr/PreIstatistikTablo.do?istab_id=1575</t>
  </si>
  <si>
    <t>Enerji kaynaklarına göre elektrik enerjisi üretimi ve payları</t>
  </si>
  <si>
    <t>Electricity generation and shares by energy resources</t>
  </si>
  <si>
    <t>Yıl</t>
  </si>
  <si>
    <t>Toplam</t>
  </si>
  <si>
    <t>Kömür</t>
  </si>
  <si>
    <t>Sıvı yakıtlar</t>
  </si>
  <si>
    <t>Year</t>
  </si>
  <si>
    <t xml:space="preserve">Total </t>
  </si>
  <si>
    <t>Coal</t>
  </si>
  <si>
    <t>Liquid fuels</t>
  </si>
  <si>
    <t>Natural Gas</t>
  </si>
  <si>
    <t>Hydro</t>
  </si>
  <si>
    <t>(GWh)</t>
  </si>
  <si>
    <t xml:space="preserve">Kaynak: TEİAŞ, Türkiye Elektrik Üretim - İletim İstatistikleri                           </t>
  </si>
  <si>
    <t xml:space="preserve">Source: TETC, Electricity Generation - Transmission Statistics of Turkey </t>
  </si>
  <si>
    <t xml:space="preserve">(1) Jeotermal, rüzgar,  katı biyokütle, güneş, biogaz ve atık  kaynaklarını içerir.                      </t>
  </si>
  <si>
    <t>(1) Renewable energy and waste includes geothermal, solar,wind, solid biomass, biogas and waste.</t>
  </si>
  <si>
    <t>Tablodaki rakamlar, yuvarlamadan dolayı toplamı vermeyebilir.</t>
  </si>
  <si>
    <t>Figures in table may not add up to totals due to rounding.</t>
  </si>
  <si>
    <r>
      <t xml:space="preserve">Yenilenebilir Enerji ve Atıklar </t>
    </r>
    <r>
      <rPr>
        <b/>
        <vertAlign val="superscript"/>
        <sz val="11"/>
        <rFont val="Arial"/>
        <family val="2"/>
        <charset val="162"/>
      </rPr>
      <t>(1)</t>
    </r>
  </si>
  <si>
    <r>
      <t>Renewable Energy and wastes</t>
    </r>
    <r>
      <rPr>
        <vertAlign val="superscript"/>
        <sz val="11"/>
        <rFont val="Arial"/>
        <family val="2"/>
        <charset val="162"/>
      </rPr>
      <t>(1)</t>
    </r>
  </si>
  <si>
    <t>http://www.tuik.gov.tr/PreIstatistikTablo.do?istab_id=1578</t>
  </si>
  <si>
    <t>Net elektrik tüketiminin sektörlere göre dağılımı</t>
  </si>
  <si>
    <t xml:space="preserve">Distribution of net electricity consumption by sectors </t>
  </si>
  <si>
    <t>Ticaret</t>
  </si>
  <si>
    <t>Resmi daire</t>
  </si>
  <si>
    <t xml:space="preserve">Household </t>
  </si>
  <si>
    <t xml:space="preserve">Commercial </t>
  </si>
  <si>
    <t>Government</t>
  </si>
  <si>
    <t xml:space="preserve">Industrial </t>
  </si>
  <si>
    <t xml:space="preserve">Illumination </t>
  </si>
  <si>
    <t>Kaynak: TEDAŞ, Türkiye Elektrik Dağıtım ve Tüketim İstatistikleri</t>
  </si>
  <si>
    <t>Source: TEDC, Electricity Distribution and Consumption Statistics of Turkey</t>
  </si>
  <si>
    <t>(1) Tarım, hayvancılık, balıkçılık, içme ve kullanma suyu pompaj tesisleri,  kamuya ait hizmetler vb. tüketimleri içerir.</t>
  </si>
  <si>
    <t>(1) It includes consumption in agriculture, livestock, fishery sector and municipal water abstraction pumping facilities, and other public services etc.</t>
  </si>
  <si>
    <r>
      <t>Diğer</t>
    </r>
    <r>
      <rPr>
        <b/>
        <vertAlign val="superscript"/>
        <sz val="11"/>
        <rFont val="Arial"/>
        <family val="2"/>
        <charset val="162"/>
      </rPr>
      <t>(1)</t>
    </r>
  </si>
  <si>
    <r>
      <t>Other</t>
    </r>
    <r>
      <rPr>
        <vertAlign val="superscript"/>
        <sz val="11"/>
        <rFont val="Arial"/>
        <family val="2"/>
        <charset val="162"/>
      </rPr>
      <t>(1)</t>
    </r>
    <r>
      <rPr>
        <sz val="11"/>
        <rFont val="Arial"/>
        <family val="2"/>
        <charset val="162"/>
      </rPr>
      <t xml:space="preserve"> </t>
    </r>
  </si>
  <si>
    <t>http://www.tuik.gov.tr/UstMenu.do?metod=temelist</t>
  </si>
  <si>
    <t>NET ELEKT. TÜK. SEKTOR DAĞILIMI</t>
  </si>
  <si>
    <t>Dağıtılan  Su Miktarı (M3/Yıl)</t>
  </si>
  <si>
    <t>İL BAZINDA KULL-DAĞIT. SU MİKT.</t>
  </si>
  <si>
    <t>https://biruni.tuik.gov.tr/medas/?kn=121&amp;locale=tr</t>
  </si>
  <si>
    <t>Türkiye-TR</t>
  </si>
  <si>
    <t>Dağıtılan Suyun Abone Sayısı</t>
  </si>
  <si>
    <t>DAĞITILAN SUYUN ABONE SAYISI</t>
  </si>
  <si>
    <t>Kişi Başı Çekilen Günlük Su Miktarı (Litre/Kişi-Gün)</t>
  </si>
  <si>
    <t>KİŞİ BAŞI TOPLAM SU MİKTARI</t>
  </si>
  <si>
    <t>Sektörlere göre toplam sera gazı emisyonları (CO2 eşdeğeri), 1990 - 2017</t>
  </si>
  <si>
    <t>Greenhouse gas emissions by sectors (CO2 equivalent), 1990 - 2017</t>
  </si>
  <si>
    <t>(Milyon ton - Million tonnes)</t>
  </si>
  <si>
    <t>Yıl
Year</t>
  </si>
  <si>
    <t>Toplam
Total</t>
  </si>
  <si>
    <t>1990 yılına göre değişim (%)
Change compared to 
1990 (%)</t>
  </si>
  <si>
    <t xml:space="preserve">Enerji
Energy </t>
  </si>
  <si>
    <t>Endüstriyel işlemler ve ürün kullanımı
Industrial processes and product use</t>
  </si>
  <si>
    <t>Tarımsal faaliyetler
Agriculture</t>
  </si>
  <si>
    <t>Atık
Waste</t>
  </si>
  <si>
    <t>TÜİK, Sera Gazı Emisyon İstatistikleri, 1990 - 2017</t>
  </si>
  <si>
    <t>TurkStat, Greenhouse Gas Emissions Statistics, 1990 - 2017</t>
  </si>
  <si>
    <t>Tablodaki 1990-2016 verileri revize edilmiştir.</t>
  </si>
  <si>
    <t>Data in table was revised for the period of 1990-2016.</t>
  </si>
  <si>
    <t>Ormancılık ve diğer arazi kullanımından kaynaklanan emisyonlar ve yutaklar dahil edilmemiştir.</t>
  </si>
  <si>
    <t>The emissions and removals from forestry and other land use are not included.</t>
  </si>
  <si>
    <t>- Bilgi yoktur.</t>
  </si>
  <si>
    <t>- Denotes magnitude null.</t>
  </si>
  <si>
    <t>SEKT. GÖRE SERA GAZI EMİSYONU</t>
  </si>
  <si>
    <t>http://tuik.gov.tr/PreHaberBultenleri.do?id=30627#</t>
  </si>
  <si>
    <t>Sera gazı emisyonları (CO2 eşdeğeri), 1990 - 2017</t>
  </si>
  <si>
    <t>Greenhouse gas emissions (CO2 equivalent), 1990 - 2017</t>
  </si>
  <si>
    <t>CO2</t>
  </si>
  <si>
    <t>CH4</t>
  </si>
  <si>
    <t>N2O</t>
  </si>
  <si>
    <t>F-gazları
F-gases</t>
  </si>
  <si>
    <t>SERA GAZI EMİSYONLARI</t>
  </si>
  <si>
    <t>CO2 emisyonları, 1990 - 2017</t>
  </si>
  <si>
    <t>INDEX</t>
  </si>
  <si>
    <t>CO2 emissions, 1990 - 2017</t>
  </si>
  <si>
    <t>(Bin ton - Thousand tonnes)</t>
  </si>
  <si>
    <t>Sera gazı kaynakları 
Greenhouse gas sources</t>
  </si>
  <si>
    <t>Toplam 
Total</t>
  </si>
  <si>
    <t>Yakıt yanması
Fuel combustion</t>
  </si>
  <si>
    <t>Çevrim ve enerji sektörü
Energy industries</t>
  </si>
  <si>
    <t>İmalat sanayi ve inşaat
Manufacturing industries and construction</t>
  </si>
  <si>
    <t>Ulaştırma
Transport</t>
  </si>
  <si>
    <t>Diğer sektörler
Other sectors</t>
  </si>
  <si>
    <t>Kaçak emisyonlar
Fugitive emissions from fuels</t>
  </si>
  <si>
    <t>Karbondioksit taşıma ve depolama 
Carbondioxide transport and storage</t>
  </si>
  <si>
    <t>Mineral ürünleri
Mineral products</t>
  </si>
  <si>
    <t xml:space="preserve">Kimya sanayi
Chemical industry </t>
  </si>
  <si>
    <t>Metal üretimi
Metal production</t>
  </si>
  <si>
    <t>Enerji dışı yakıt ve solvent kullanımı
Non-energy products from fuels and solvent use</t>
  </si>
  <si>
    <t xml:space="preserve">Tarım
Agriculture </t>
  </si>
  <si>
    <t>Üre uygulaması
Urea application</t>
  </si>
  <si>
    <t>Atıkların açıkta yakılması
Open burning of waste</t>
  </si>
  <si>
    <t>CO2 EMİSYONLARI</t>
  </si>
  <si>
    <t>TÜİK, Atık Bertaraf ve Geri Kazanım Tesisleri İstatistikleri, 2016</t>
  </si>
  <si>
    <t>TurkStat, Waste Disposal and Recovery Facilities Statistics, 2016</t>
  </si>
  <si>
    <t>(1) Birden fazla atık bertaraf ve geri kazanım yöntemi için lisansı olan tesislere ait atık miktarları ilgili yöntem altında gösterilmiştir.</t>
  </si>
  <si>
    <t>(1) Amount of waste of facilities having licence for more than one waste disposal and recovery method are included in the related method.</t>
  </si>
  <si>
    <t>(2) Faal olmayan atık bertaraf ve geri kazanım tesislerinin kapasiteleri dahil edilmiştir.</t>
  </si>
  <si>
    <t>(2) Capacities of waste disposal and recovery plants which are not operated are also included.</t>
  </si>
  <si>
    <t>(3) Metal, plastik,kağıt mineral vb. atıkların geri kazanımını yapan tesisleri içermektedir.</t>
  </si>
  <si>
    <t>(3) It includes the facilities which recover waste metal, plastic, paper, mineral etc.</t>
  </si>
  <si>
    <r>
      <t>Atık bertaraf ve geri kazanım tesisleri istatistikleri, 2014, 2016</t>
    </r>
    <r>
      <rPr>
        <b/>
        <vertAlign val="superscript"/>
        <sz val="11"/>
        <rFont val="Arial"/>
        <family val="2"/>
        <charset val="162"/>
      </rPr>
      <t>(1)(2)</t>
    </r>
  </si>
  <si>
    <r>
      <t>Waste disposal and recovery facilities statistics, 2014, 2016</t>
    </r>
    <r>
      <rPr>
        <vertAlign val="superscript"/>
        <sz val="11"/>
        <rFont val="Arial"/>
        <family val="2"/>
        <charset val="162"/>
      </rPr>
      <t>(1)(2)</t>
    </r>
  </si>
  <si>
    <r>
      <t xml:space="preserve">Atık bertaraf ve geri kazanım tesisleri sayısı
</t>
    </r>
    <r>
      <rPr>
        <sz val="11"/>
        <rFont val="Arial"/>
        <family val="2"/>
        <charset val="162"/>
      </rPr>
      <t>Number of waste disposal and recovery facilities</t>
    </r>
  </si>
  <si>
    <r>
      <t xml:space="preserve">Atık bertaraf tesisi sayısı
</t>
    </r>
    <r>
      <rPr>
        <sz val="11"/>
        <rFont val="Arial"/>
        <family val="2"/>
        <charset val="162"/>
      </rPr>
      <t>Number of waste disposal facilities</t>
    </r>
  </si>
  <si>
    <r>
      <rPr>
        <b/>
        <sz val="11"/>
        <color indexed="8"/>
        <rFont val="Arial"/>
        <family val="2"/>
        <charset val="162"/>
      </rPr>
      <t xml:space="preserve">Düzenli depolama tesisi - </t>
    </r>
    <r>
      <rPr>
        <sz val="11"/>
        <color indexed="8"/>
        <rFont val="Arial"/>
        <family val="2"/>
        <charset val="162"/>
      </rPr>
      <t>Controlled landfill site</t>
    </r>
  </si>
  <si>
    <r>
      <rPr>
        <b/>
        <sz val="11"/>
        <color indexed="8"/>
        <rFont val="Arial"/>
        <family val="2"/>
        <charset val="162"/>
      </rPr>
      <t xml:space="preserve">Sayısı - </t>
    </r>
    <r>
      <rPr>
        <sz val="11"/>
        <color indexed="8"/>
        <rFont val="Arial"/>
        <family val="2"/>
        <charset val="162"/>
      </rPr>
      <t xml:space="preserve">Number </t>
    </r>
  </si>
  <si>
    <r>
      <rPr>
        <b/>
        <sz val="11"/>
        <color indexed="8"/>
        <rFont val="Arial"/>
        <family val="2"/>
        <charset val="162"/>
      </rPr>
      <t>Kapasitesi (m</t>
    </r>
    <r>
      <rPr>
        <b/>
        <vertAlign val="superscript"/>
        <sz val="11"/>
        <color indexed="8"/>
        <rFont val="Arial"/>
        <family val="2"/>
        <charset val="162"/>
      </rPr>
      <t>3</t>
    </r>
    <r>
      <rPr>
        <b/>
        <sz val="11"/>
        <color indexed="8"/>
        <rFont val="Arial"/>
        <family val="2"/>
        <charset val="162"/>
      </rPr>
      <t xml:space="preserve">) - </t>
    </r>
    <r>
      <rPr>
        <sz val="11"/>
        <color indexed="8"/>
        <rFont val="Arial"/>
        <family val="2"/>
        <charset val="162"/>
      </rPr>
      <t>Capacity (m</t>
    </r>
    <r>
      <rPr>
        <vertAlign val="superscript"/>
        <sz val="11"/>
        <color indexed="8"/>
        <rFont val="Arial"/>
        <family val="2"/>
        <charset val="162"/>
      </rPr>
      <t>3</t>
    </r>
    <r>
      <rPr>
        <sz val="11"/>
        <color indexed="8"/>
        <rFont val="Arial"/>
        <family val="2"/>
        <charset val="162"/>
      </rPr>
      <t xml:space="preserve">) </t>
    </r>
  </si>
  <si>
    <r>
      <rPr>
        <b/>
        <sz val="11"/>
        <rFont val="Arial"/>
        <family val="2"/>
        <charset val="162"/>
      </rPr>
      <t>Düzenli depolanan toplam atık miktarı (Ton/yıl)</t>
    </r>
    <r>
      <rPr>
        <sz val="11"/>
        <rFont val="Arial"/>
        <family val="2"/>
        <charset val="162"/>
      </rPr>
      <t xml:space="preserve">
Total amount of waste landfilled (Tonnes/year) </t>
    </r>
  </si>
  <si>
    <r>
      <rPr>
        <b/>
        <sz val="11"/>
        <rFont val="Arial"/>
        <family val="2"/>
        <charset val="162"/>
      </rPr>
      <t>Düzenli depolanan tehlikeli atık miktarı  (Ton/yıl)</t>
    </r>
    <r>
      <rPr>
        <sz val="11"/>
        <rFont val="Arial"/>
        <family val="2"/>
        <charset val="162"/>
      </rPr>
      <t xml:space="preserve">
Amount of hazardous waste landfilled (Tonnes/year) </t>
    </r>
  </si>
  <si>
    <r>
      <rPr>
        <b/>
        <sz val="11"/>
        <rFont val="Arial"/>
        <family val="2"/>
        <charset val="162"/>
      </rPr>
      <t>Düzenli depolanan tehlikesiz atık miktarı  (Ton/yıl)</t>
    </r>
    <r>
      <rPr>
        <sz val="11"/>
        <rFont val="Arial"/>
        <family val="2"/>
        <charset val="162"/>
      </rPr>
      <t xml:space="preserve">
Amount of non-hazardous waste landfilled (Tonnes/year) </t>
    </r>
  </si>
  <si>
    <r>
      <rPr>
        <b/>
        <sz val="11"/>
        <rFont val="Arial"/>
        <family val="2"/>
        <charset val="162"/>
      </rPr>
      <t xml:space="preserve">Yakma tesisi - </t>
    </r>
    <r>
      <rPr>
        <sz val="11"/>
        <rFont val="Arial"/>
        <family val="2"/>
        <charset val="162"/>
      </rPr>
      <t>Incineration plant</t>
    </r>
  </si>
  <si>
    <r>
      <rPr>
        <b/>
        <sz val="11"/>
        <color indexed="8"/>
        <rFont val="Arial"/>
        <family val="2"/>
        <charset val="162"/>
      </rPr>
      <t xml:space="preserve">Sayısı - </t>
    </r>
    <r>
      <rPr>
        <sz val="11"/>
        <color indexed="8"/>
        <rFont val="Arial"/>
        <family val="2"/>
        <charset val="162"/>
      </rPr>
      <t>Number</t>
    </r>
  </si>
  <si>
    <r>
      <rPr>
        <b/>
        <sz val="11"/>
        <rFont val="Arial"/>
        <family val="2"/>
        <charset val="162"/>
      </rPr>
      <t xml:space="preserve">Kapasitesi (Ton/yıl) </t>
    </r>
    <r>
      <rPr>
        <sz val="11"/>
        <rFont val="Arial"/>
        <family val="2"/>
        <charset val="162"/>
      </rPr>
      <t xml:space="preserve">- Capacity (Tonnes/year) </t>
    </r>
  </si>
  <si>
    <r>
      <rPr>
        <b/>
        <sz val="11"/>
        <rFont val="Arial"/>
        <family val="2"/>
        <charset val="162"/>
      </rPr>
      <t>Yakılan toplam atık miktarı  (Ton/yıl)</t>
    </r>
    <r>
      <rPr>
        <sz val="11"/>
        <rFont val="Arial"/>
        <family val="2"/>
        <charset val="162"/>
      </rPr>
      <t xml:space="preserve">
Total amount of waste incinerated (Tonnes/year) </t>
    </r>
  </si>
  <si>
    <r>
      <rPr>
        <b/>
        <sz val="11"/>
        <rFont val="Arial"/>
        <family val="2"/>
        <charset val="162"/>
      </rPr>
      <t>Yakılan tehlikeli atık miktarı (Ton/yıl)</t>
    </r>
    <r>
      <rPr>
        <sz val="11"/>
        <rFont val="Arial"/>
        <family val="2"/>
        <charset val="162"/>
      </rPr>
      <t xml:space="preserve">
Amount of hazardous waste incinerated (Tonnes/year) </t>
    </r>
  </si>
  <si>
    <r>
      <rPr>
        <b/>
        <sz val="11"/>
        <rFont val="Arial"/>
        <family val="2"/>
        <charset val="162"/>
      </rPr>
      <t>Yakılan tehlikesiz atık miktarı  (Ton/yıl)</t>
    </r>
    <r>
      <rPr>
        <sz val="11"/>
        <rFont val="Arial"/>
        <family val="2"/>
        <charset val="162"/>
      </rPr>
      <t xml:space="preserve">
Amount of non-hazardous waste incinerated (Tonnes/year) </t>
    </r>
  </si>
  <si>
    <r>
      <t xml:space="preserve">Atık geri kazanım tesisi sayısı
</t>
    </r>
    <r>
      <rPr>
        <sz val="11"/>
        <rFont val="Arial"/>
        <family val="2"/>
        <charset val="162"/>
      </rPr>
      <t>Number of waste recovery facilities</t>
    </r>
  </si>
  <si>
    <r>
      <rPr>
        <b/>
        <sz val="11"/>
        <rFont val="Arial"/>
        <family val="2"/>
        <charset val="162"/>
      </rPr>
      <t xml:space="preserve">Kompost tesisi - </t>
    </r>
    <r>
      <rPr>
        <sz val="11"/>
        <rFont val="Arial"/>
        <family val="2"/>
        <charset val="162"/>
      </rPr>
      <t>Composting plant</t>
    </r>
  </si>
  <si>
    <r>
      <rPr>
        <b/>
        <sz val="11"/>
        <rFont val="Arial"/>
        <family val="2"/>
        <charset val="162"/>
      </rPr>
      <t>Kapasitesi (Ton/yıl)</t>
    </r>
    <r>
      <rPr>
        <sz val="11"/>
        <rFont val="Arial"/>
        <family val="2"/>
        <charset val="162"/>
      </rPr>
      <t xml:space="preserve"> - Capacity (Tonnes/year) </t>
    </r>
  </si>
  <si>
    <r>
      <rPr>
        <b/>
        <sz val="11"/>
        <rFont val="Arial"/>
        <family val="2"/>
        <charset val="162"/>
      </rPr>
      <t>Kompostlanan toplam atık miktarı  (Ton/yıl)</t>
    </r>
    <r>
      <rPr>
        <sz val="11"/>
        <rFont val="Arial"/>
        <family val="2"/>
        <charset val="162"/>
      </rPr>
      <t xml:space="preserve">
Total amount of waste composted (Tonnes/year) </t>
    </r>
  </si>
  <si>
    <r>
      <rPr>
        <b/>
        <sz val="11"/>
        <rFont val="Arial"/>
        <family val="2"/>
        <charset val="162"/>
      </rPr>
      <t>Üretilen kompost miktarı (Ton/yıl)</t>
    </r>
    <r>
      <rPr>
        <sz val="11"/>
        <rFont val="Arial"/>
        <family val="2"/>
        <charset val="162"/>
      </rPr>
      <t xml:space="preserve">
Compost produced (Tonnes/year) </t>
    </r>
  </si>
  <si>
    <r>
      <rPr>
        <b/>
        <sz val="11"/>
        <rFont val="Arial"/>
        <family val="2"/>
        <charset val="162"/>
      </rPr>
      <t>Beraber yakma (Ko-insinerasyon) tesisi</t>
    </r>
    <r>
      <rPr>
        <sz val="11"/>
        <rFont val="Arial"/>
        <family val="2"/>
        <charset val="162"/>
      </rPr>
      <t xml:space="preserve">
Co-incineration plant</t>
    </r>
  </si>
  <si>
    <r>
      <rPr>
        <b/>
        <sz val="11"/>
        <rFont val="Arial"/>
        <family val="2"/>
        <charset val="162"/>
      </rPr>
      <t>Enerji kazanımlı yakılan toplam atık miktarı  (Ton/yıl)</t>
    </r>
    <r>
      <rPr>
        <sz val="11"/>
        <rFont val="Arial"/>
        <family val="2"/>
        <charset val="162"/>
      </rPr>
      <t xml:space="preserve">
Total amount of waste co-incinerated (Tonnes/year) </t>
    </r>
  </si>
  <si>
    <r>
      <rPr>
        <b/>
        <sz val="11"/>
        <rFont val="Arial"/>
        <family val="2"/>
        <charset val="162"/>
      </rPr>
      <t>Enerji kazanımlı yakılan tehlikeli atık miktarı (Ton/yıl)</t>
    </r>
    <r>
      <rPr>
        <sz val="11"/>
        <rFont val="Arial"/>
        <family val="2"/>
        <charset val="162"/>
      </rPr>
      <t xml:space="preserve">
Amount of hazardous waste co-incinerated (Tonnes/year) </t>
    </r>
  </si>
  <si>
    <r>
      <rPr>
        <b/>
        <sz val="11"/>
        <rFont val="Arial"/>
        <family val="2"/>
        <charset val="162"/>
      </rPr>
      <t>Enerji kazanımlı yakılan tehlikesiz atık miktarı (Ton/yıl)</t>
    </r>
    <r>
      <rPr>
        <sz val="11"/>
        <rFont val="Arial"/>
        <family val="2"/>
        <charset val="162"/>
      </rPr>
      <t xml:space="preserve">
Amount of non-hazardous waste co-incinerated (Tonnes/year) </t>
    </r>
  </si>
  <si>
    <r>
      <rPr>
        <b/>
        <sz val="11"/>
        <rFont val="Arial"/>
        <family val="2"/>
        <charset val="162"/>
      </rPr>
      <t>Diğer geri kazanım tesisleri</t>
    </r>
    <r>
      <rPr>
        <b/>
        <vertAlign val="superscript"/>
        <sz val="11"/>
        <rFont val="Arial"/>
        <family val="2"/>
        <charset val="162"/>
      </rPr>
      <t xml:space="preserve"> (3)</t>
    </r>
    <r>
      <rPr>
        <sz val="11"/>
        <rFont val="Arial"/>
        <family val="2"/>
        <charset val="162"/>
      </rPr>
      <t xml:space="preserve">
Other recovery facilities</t>
    </r>
    <r>
      <rPr>
        <vertAlign val="superscript"/>
        <sz val="11"/>
        <rFont val="Arial"/>
        <family val="2"/>
        <charset val="162"/>
      </rPr>
      <t>(3)</t>
    </r>
  </si>
  <si>
    <r>
      <rPr>
        <b/>
        <sz val="11"/>
        <rFont val="Arial"/>
        <family val="2"/>
        <charset val="162"/>
      </rPr>
      <t>Geri kazanılan toplam atık miktarı  (Ton/yıl)</t>
    </r>
    <r>
      <rPr>
        <sz val="11"/>
        <rFont val="Arial"/>
        <family val="2"/>
        <charset val="162"/>
      </rPr>
      <t xml:space="preserve">
Total amount of waste recovered (Tonnes/year) </t>
    </r>
  </si>
  <si>
    <r>
      <rPr>
        <b/>
        <sz val="11"/>
        <rFont val="Arial"/>
        <family val="2"/>
        <charset val="162"/>
      </rPr>
      <t>Geri kazanılan tehlikeli atık miktarı  (Ton/yıl)</t>
    </r>
    <r>
      <rPr>
        <sz val="11"/>
        <rFont val="Arial"/>
        <family val="2"/>
        <charset val="162"/>
      </rPr>
      <t xml:space="preserve">
Amount of hazardous waste recovered (Tonnes/year) </t>
    </r>
  </si>
  <si>
    <r>
      <rPr>
        <b/>
        <sz val="11"/>
        <rFont val="Arial"/>
        <family val="2"/>
        <charset val="162"/>
      </rPr>
      <t>Geri kazanılan tehlikesiz atık miktarı  (Ton/yıl)</t>
    </r>
    <r>
      <rPr>
        <sz val="11"/>
        <rFont val="Arial"/>
        <family val="2"/>
        <charset val="162"/>
      </rPr>
      <t xml:space="preserve">
Amount of non-hazardous waste recovered (Tonnes/year) </t>
    </r>
  </si>
  <si>
    <t>ATIK BERTARAF VE GERİ KAZANIM</t>
  </si>
  <si>
    <t>https://biruni.tuik.gov.tr/medas/?kn=119&amp;locale=tr</t>
  </si>
  <si>
    <t>Toplanan Belediye Atık Miktarı (Ton/Yıl)</t>
  </si>
  <si>
    <t>İL BAZINDA ATIK MİKTARI</t>
  </si>
  <si>
    <t>Kişi Başı Ortalama Belediye Atık Miktarı (Kg/Kişi-Gün)</t>
  </si>
  <si>
    <t>İL BAZINDA KİŞİ BAŞI ATIK MİKT.</t>
  </si>
  <si>
    <t>Atık Bertaraf Yöntemine Göre Atık Miktar (Ton/Yıl)</t>
  </si>
  <si>
    <t>Açıkta Yakma</t>
  </si>
  <si>
    <t>Başka Belediye Çöplüğünde Depolama</t>
  </si>
  <si>
    <t>Belediye Çöplüğünde Depolama</t>
  </si>
  <si>
    <t>Büyükşehir Belediye Çöplüğünde Depolama</t>
  </si>
  <si>
    <t>Diğer Bertaraf İşlemleri</t>
  </si>
  <si>
    <t>Diğer Geri Kazanım İşlemleri</t>
  </si>
  <si>
    <t>Düzenli Depolama</t>
  </si>
  <si>
    <t>Gömme</t>
  </si>
  <si>
    <t>Kompost Tesisine Gönderilen</t>
  </si>
  <si>
    <t>Nehir, Dere Ve Göle Dökme</t>
  </si>
  <si>
    <t xml:space="preserve">İL BAZ BERT. ETM. YÖNT. GÖR. ATIK MİK. </t>
  </si>
  <si>
    <t>İSTASYONLAR</t>
  </si>
  <si>
    <t>DSÖ Sınır Değeri Aşan Gün Sayısı</t>
  </si>
  <si>
    <t>Ölçüm Yapılmayan Gün Sayısı</t>
  </si>
  <si>
    <t>Veri Alımı (%)</t>
  </si>
  <si>
    <t>Yıllık Ortalama (µg/m3)</t>
  </si>
  <si>
    <t>Amasya -
Şehzade</t>
  </si>
  <si>
    <t>Ankara -
Bahçelievler</t>
  </si>
  <si>
    <t>Ankara -
Çankaya</t>
  </si>
  <si>
    <t>Ankara -
Demetevler</t>
  </si>
  <si>
    <t>Ankara -
Keçiören</t>
  </si>
  <si>
    <t>Ankara -Sıhhıye</t>
  </si>
  <si>
    <t>Ankara - Sincan</t>
  </si>
  <si>
    <t>Ankara - Siteler</t>
  </si>
  <si>
    <t>Artvin - Hopa</t>
  </si>
  <si>
    <t>Bilecik -
Bozoyuk-MTHM</t>
  </si>
  <si>
    <t>Bolu - Karaçayır Parkı</t>
  </si>
  <si>
    <t>Bursa - Kültür Park-MTHM</t>
  </si>
  <si>
    <t>Bursa - Uludağ Üniv.-MTHM</t>
  </si>
  <si>
    <t>Çanakkale -
Lapseki-MTHM</t>
  </si>
  <si>
    <t>Çorum -
Bahabey</t>
  </si>
  <si>
    <t>Çorum - Mimar Sinan</t>
  </si>
  <si>
    <t>Edirne - Karaağaç- MTHM</t>
  </si>
  <si>
    <t>Edirne - Keşan- MTHM</t>
  </si>
  <si>
    <t>Erzincan - Trafik</t>
  </si>
  <si>
    <t>Erzurum -
Taşhan</t>
  </si>
  <si>
    <t>Eskişehir -
Odunpazarı</t>
  </si>
  <si>
    <t>Giresun -
Gemilercekeği</t>
  </si>
  <si>
    <t>Iğdır - Aralık</t>
  </si>
  <si>
    <t>İstanbul - Kağıthane- MTHM</t>
  </si>
  <si>
    <t>İstanbul - Silivri- MTHM</t>
  </si>
  <si>
    <t>İstanbul - Sultangazi- MTHM</t>
  </si>
  <si>
    <t>İstanbul - Ümraniye- MTHM</t>
  </si>
  <si>
    <t>Karabük - Tören Alanı</t>
  </si>
  <si>
    <t>Kars - Trafik</t>
  </si>
  <si>
    <t>Kocaeli - Gebze OSB - MTHM</t>
  </si>
  <si>
    <t>Kocaeli -
Gölcük-MTHM</t>
  </si>
  <si>
    <t>Kocaeli -
Kandıra-MTHM</t>
  </si>
  <si>
    <t>Kocaeli - Körfez- MTHM</t>
  </si>
  <si>
    <t>Kütahya -
Kentpark</t>
  </si>
  <si>
    <t>Ordu -
Karşıyaka</t>
  </si>
  <si>
    <t>Rize - Ardeşen</t>
  </si>
  <si>
    <t>Sakarya - Hendek OSB - MTHM</t>
  </si>
  <si>
    <t>Sakarya -
Ozanlar-MTHM</t>
  </si>
  <si>
    <t>Samsun -
Atakum</t>
  </si>
  <si>
    <t>Samsun -
Yüzüncüyıl</t>
  </si>
  <si>
    <t>Seyyar - 3 (06
DV 9980)
Uzunköprü</t>
  </si>
  <si>
    <t>Seyyar - 4 (06
DV 9975) -
Elazığ Ağın</t>
  </si>
  <si>
    <t>Sivas -
Başöğretmen</t>
  </si>
  <si>
    <t>Sivas -
İstasyonkavşağı</t>
  </si>
  <si>
    <t>Tekirdağ - Çerkezköy- MTHM</t>
  </si>
  <si>
    <t>Tekirdağ - Çorlu OSB - MTHM</t>
  </si>
  <si>
    <t>Tokat - Meydan</t>
  </si>
  <si>
    <t>Trabzon - Beşirli</t>
  </si>
  <si>
    <t>Yalova -
Altınova-MTHM</t>
  </si>
  <si>
    <t>Yalova -
Armutlu-MTHM</t>
  </si>
  <si>
    <t>Zonguldak -
Eren Enerji Lise</t>
  </si>
  <si>
    <t>Zonguldak - Eren Enerji Santral</t>
  </si>
  <si>
    <t>Zonguldak - Eren Enerji Tepeköy</t>
  </si>
  <si>
    <t>İLLERE GÖRE PM2,5 ÖLÇÜM</t>
  </si>
  <si>
    <t>http://cmo.org.tr/resimler/ekler/9d62b3a2bb620a4_ek.pdf</t>
  </si>
  <si>
    <t>Ulusal Sınır Değeri Aşan Gün Sayısı</t>
  </si>
  <si>
    <t>AB Sınır Değeri Aşan Gün Sayısı</t>
  </si>
  <si>
    <t>Adana -Çatalan</t>
  </si>
  <si>
    <t>Adana -
Doğankent</t>
  </si>
  <si>
    <t>Adana -
Meteoroloji</t>
  </si>
  <si>
    <t>Adana - Valilik</t>
  </si>
  <si>
    <t>Ağrı -
Doğubeyazıt</t>
  </si>
  <si>
    <t>Ağrı - Patnos</t>
  </si>
  <si>
    <t>Amasya -
Merzifon</t>
  </si>
  <si>
    <t>Amasya -
Suluova</t>
  </si>
  <si>
    <t>Ankara - Kayaş</t>
  </si>
  <si>
    <t>Balıkesir - Bandırma- MTHM</t>
  </si>
  <si>
    <t>Balıkesir -
Erdek-MTHM</t>
  </si>
  <si>
    <t>Balıkesir -
Erdemit - MTHM</t>
  </si>
  <si>
    <t>Balıkesir -
Merkez - MTHM</t>
  </si>
  <si>
    <t>Bursa - Beyazıt Cad.-MTHM</t>
  </si>
  <si>
    <t>Bursa - İnegöl- MTHM</t>
  </si>
  <si>
    <t>Çanakkale -
Biga - MTHM</t>
  </si>
  <si>
    <t>Çanakkale -
Biga İçdaş</t>
  </si>
  <si>
    <t>Çanakkale -
Can-MTHM</t>
  </si>
  <si>
    <t>Denizli -
Bayramyeri</t>
  </si>
  <si>
    <t>Denizli -
Merkezefendi</t>
  </si>
  <si>
    <t>Erzurum -
Aziziye</t>
  </si>
  <si>
    <t>Erzurum -
Palandöken</t>
  </si>
  <si>
    <t>Erzurum -
Pasinler</t>
  </si>
  <si>
    <t>Hatay - Antakya</t>
  </si>
  <si>
    <t>Hatay -
İskenderun</t>
  </si>
  <si>
    <t>İstanbul-Tuzla</t>
  </si>
  <si>
    <t>İstanbul- Arnavutköy</t>
  </si>
  <si>
    <t>İstanbul- Bağcılar</t>
  </si>
  <si>
    <t>İstanbul-Mobil 1</t>
  </si>
  <si>
    <t>İstanbul- Sultangazi 1</t>
  </si>
  <si>
    <t>İstanbul- Sultangazi 3</t>
  </si>
  <si>
    <t>İstanbul- Sultangazi 2</t>
  </si>
  <si>
    <t>İstanbul - Mecidiyeköy- MTHM</t>
  </si>
  <si>
    <t>İstanbul -
Kandilli-MTHM</t>
  </si>
  <si>
    <t>İstanbul - Başakşehir- MTHM</t>
  </si>
  <si>
    <t>İstanbul - Şirinevler- MTHM</t>
  </si>
  <si>
    <t>İstanbul - Şile- MTHM</t>
  </si>
  <si>
    <t>İstanbul -
Esenyurt-MTHM</t>
  </si>
  <si>
    <t>İstanbul -
Üsküdar-MTHM</t>
  </si>
  <si>
    <t>İstanbul - Sultanbeyli- MTHM</t>
  </si>
  <si>
    <t>İstanbul- Yenibosna</t>
  </si>
  <si>
    <t>İstanbul-Esenler</t>
  </si>
  <si>
    <t>İstanbul-Maslak</t>
  </si>
  <si>
    <t>İstanbul- Beşiktaş</t>
  </si>
  <si>
    <t>İstanbul- Kadıköy</t>
  </si>
  <si>
    <t>İstanbul- Ümraniye 1</t>
  </si>
  <si>
    <t>İstanbul- Aksaray</t>
  </si>
  <si>
    <t>İstanbul-Avcılar</t>
  </si>
  <si>
    <t>İstanbul- Kağıthane 1</t>
  </si>
  <si>
    <t>İstanbul-Kandilli
1</t>
  </si>
  <si>
    <t>İstanbul-Kartal</t>
  </si>
  <si>
    <t>İstanbul- Çatladıkapı</t>
  </si>
  <si>
    <t>İstanbul- Büyükada</t>
  </si>
  <si>
    <t>İstanbul- Kumköy</t>
  </si>
  <si>
    <t>İstanbul-Sarıyer</t>
  </si>
  <si>
    <t>İstanbul- Selimiye</t>
  </si>
  <si>
    <t>İstanbul- Göztepe</t>
  </si>
  <si>
    <t>İstanbul- Üsküdar 1</t>
  </si>
  <si>
    <t>İzmir - Alsancak İBB</t>
  </si>
  <si>
    <t>İzmir -Bayrakli İBB</t>
  </si>
  <si>
    <t>İzmir - Bornova İBB</t>
  </si>
  <si>
    <t>İzmir -Çigli İBB</t>
  </si>
  <si>
    <t>İzmir - Gaziemir</t>
  </si>
  <si>
    <t>İzmir - Güzelyalı İBB</t>
  </si>
  <si>
    <t>İzmir -
Karşıyaka İBB</t>
  </si>
  <si>
    <t>İzmir -Sirinyer İBB</t>
  </si>
  <si>
    <t>Kahramanmaraş
- Elbistan</t>
  </si>
  <si>
    <t>Karabük -
Kardemir 1</t>
  </si>
  <si>
    <t>Karabük -
Kardemir 2</t>
  </si>
  <si>
    <t>Kars - İstasyon Mah.</t>
  </si>
  <si>
    <t>Kayseri -
Hürriyet</t>
  </si>
  <si>
    <t>Kayseri -
Melikgazi</t>
  </si>
  <si>
    <t>Kayseri - OSB</t>
  </si>
  <si>
    <t>Kırklareli - Limanköy- MTHM</t>
  </si>
  <si>
    <t>Kırklareli - Lüleburgaz- MTHM</t>
  </si>
  <si>
    <t>Kocaeli -
Alikahya-MTHM</t>
  </si>
  <si>
    <t>Kocaeli - Dilovası-İMES OSB 1-MTHM</t>
  </si>
  <si>
    <t>Kocaeli - Dilovası-İMES OSB 2-MTHM</t>
  </si>
  <si>
    <t>Kocaeli - Gebze
- MTHM</t>
  </si>
  <si>
    <t>Kocaeli - İzmit- MTHM</t>
  </si>
  <si>
    <t>Kocaeli - OSB</t>
  </si>
  <si>
    <t>Kocaeli -
Yeniköy-MTHM</t>
  </si>
  <si>
    <t>Konya - Meram</t>
  </si>
  <si>
    <t>Konya -
Selçuklu</t>
  </si>
  <si>
    <t>Konya-Karatay- Belediye</t>
  </si>
  <si>
    <t>Konya-Selçuklu- Belediye</t>
  </si>
  <si>
    <t>Manisa - Soma</t>
  </si>
  <si>
    <t>Muğla -
Musluhittin</t>
  </si>
  <si>
    <t>Ordu - Fatsa</t>
  </si>
  <si>
    <t>Ordu - Stadyum</t>
  </si>
  <si>
    <t>Ordu - Ünye</t>
  </si>
  <si>
    <t>Sakarya -
Merkez-MTHM</t>
  </si>
  <si>
    <t>Samsun - Bafra</t>
  </si>
  <si>
    <t>Samsun - Canik</t>
  </si>
  <si>
    <t>Samsun -
İlkadım Hastane</t>
  </si>
  <si>
    <t>Samsun -
Tekkeköy</t>
  </si>
  <si>
    <t>Sinop - Boyabat</t>
  </si>
  <si>
    <t>Sinop - Erfelek</t>
  </si>
  <si>
    <t>Sivas -
Meteoroloji</t>
  </si>
  <si>
    <t>Tekirdağ -
Merkez-MTHM</t>
  </si>
  <si>
    <t>Tokat - Erbaa</t>
  </si>
  <si>
    <t>Tokat - Turhal</t>
  </si>
  <si>
    <t>Trabzon -
Akçaabat</t>
  </si>
  <si>
    <t>Trabzon - Fatih</t>
  </si>
  <si>
    <t>Trabzon -
Meydan</t>
  </si>
  <si>
    <t>Trabzon -
Uzungöl</t>
  </si>
  <si>
    <t>Trabzon - Valilik</t>
  </si>
  <si>
    <t>Zonguldak -
Trafik</t>
  </si>
  <si>
    <t>İLLERE GÖRE PM10 ÖLÇÜM</t>
  </si>
  <si>
    <t>İşgücü girdi endeksleri, 2016-2019</t>
  </si>
  <si>
    <t>Labour input indices, 2016-2019</t>
  </si>
  <si>
    <t>[2015=100]</t>
  </si>
  <si>
    <t>Ekonomik faaliyet
Economic activity
(NACE Rev.2)</t>
  </si>
  <si>
    <t>Çeyrek
Quarter</t>
  </si>
  <si>
    <t>İstihdam endeksi
Employment index</t>
  </si>
  <si>
    <t>Çalışılan saat endeksi
Hours worked index</t>
  </si>
  <si>
    <t>Brüt ücret-maaş endeksi
Gross wages-salaries index</t>
  </si>
  <si>
    <t>Arındırılmamış
Unadjusted</t>
  </si>
  <si>
    <t>Takvim etkilerinden 
arındırılmış
Calendar adjusted</t>
  </si>
  <si>
    <t>Mevsim ve takvim 
etkilerinden arındırılmış
Seasonal and calendar adjusted</t>
  </si>
  <si>
    <t>Endeks
Index</t>
  </si>
  <si>
    <t>Yıllık
değişim
Annual 
change (%)</t>
  </si>
  <si>
    <t>Çeyreklik
değişim
Quarterly 
change (%)</t>
  </si>
  <si>
    <t>B-N</t>
  </si>
  <si>
    <t>2016(r)</t>
  </si>
  <si>
    <t>I</t>
  </si>
  <si>
    <t>Sanayi, inşaat, ticaret ve hizmetler</t>
  </si>
  <si>
    <t>II</t>
  </si>
  <si>
    <t>Industry, construction, trade and services</t>
  </si>
  <si>
    <t>III</t>
  </si>
  <si>
    <t>IV</t>
  </si>
  <si>
    <t>2017(r)</t>
  </si>
  <si>
    <t>2018(r)</t>
  </si>
  <si>
    <t>2019(r)</t>
  </si>
  <si>
    <t>B-E</t>
  </si>
  <si>
    <t>Industry</t>
  </si>
  <si>
    <t>ARM-Ara malı imalatı</t>
  </si>
  <si>
    <t>IG-Intermediate goods</t>
  </si>
  <si>
    <t>DLT-Dayanıklı tüketim malı imalatı</t>
  </si>
  <si>
    <t>DCG-Durable consumer goods</t>
  </si>
  <si>
    <t>DZT-Dayanıksız tüketim malı imalatı</t>
  </si>
  <si>
    <t>NDCG-Non-durable consumer goods</t>
  </si>
  <si>
    <t>ENJ-Enerji</t>
  </si>
  <si>
    <t>NRG-Energy</t>
  </si>
  <si>
    <t>SEM-Sermaye malı imalatı</t>
  </si>
  <si>
    <t>CG-Capital goods</t>
  </si>
  <si>
    <t>Madencilik ve taş ocakçılığı</t>
  </si>
  <si>
    <t>Mining and quarrying</t>
  </si>
  <si>
    <t>C</t>
  </si>
  <si>
    <t>İmalat</t>
  </si>
  <si>
    <t>Manufacturing</t>
  </si>
  <si>
    <t>D</t>
  </si>
  <si>
    <t>Elektrik, gaz, buhar ve iklimlendirme</t>
  </si>
  <si>
    <t>üretimi ve dağıtımı</t>
  </si>
  <si>
    <t>Electricity, gas, steam and air conditioning</t>
  </si>
  <si>
    <t>supply</t>
  </si>
  <si>
    <t>E</t>
  </si>
  <si>
    <t xml:space="preserve">Su temini; kanalizasyon, atık yönetimi </t>
  </si>
  <si>
    <t>ve iyileştirme faaliyetleri</t>
  </si>
  <si>
    <t>Water supply, sewerage, waste</t>
  </si>
  <si>
    <t>management and remediation activities</t>
  </si>
  <si>
    <t>F</t>
  </si>
  <si>
    <t>İnşaat</t>
  </si>
  <si>
    <t>Construction</t>
  </si>
  <si>
    <t>G-N</t>
  </si>
  <si>
    <t>Ticaret ve hizmetler</t>
  </si>
  <si>
    <t>Trade and services</t>
  </si>
  <si>
    <t>G</t>
  </si>
  <si>
    <t xml:space="preserve">Toptan ve perakende ticaret; </t>
  </si>
  <si>
    <t>motorlu kara taşıtlarının ve</t>
  </si>
  <si>
    <t>motosikletlerin onarımı</t>
  </si>
  <si>
    <t>Wholesale and retail trade;</t>
  </si>
  <si>
    <t>repair of motor vehicles and motorcycles</t>
  </si>
  <si>
    <t>H</t>
  </si>
  <si>
    <t>Ulaştırma ve depolama</t>
  </si>
  <si>
    <t>Transportation and storage</t>
  </si>
  <si>
    <t>Konaklama ve yiyecek hizmeti</t>
  </si>
  <si>
    <t>faaliyetleri</t>
  </si>
  <si>
    <t>Accommodation and food service activities</t>
  </si>
  <si>
    <t>J</t>
  </si>
  <si>
    <t>Bilgi ve iletişim</t>
  </si>
  <si>
    <t>Information and communication</t>
  </si>
  <si>
    <t>K</t>
  </si>
  <si>
    <t>Finans ve sigorta faaliyetleri</t>
  </si>
  <si>
    <t>Financial and insurance activities</t>
  </si>
  <si>
    <t>L</t>
  </si>
  <si>
    <t>Gayrimenkul faaliyetleri</t>
  </si>
  <si>
    <t>Real estate activities</t>
  </si>
  <si>
    <t>M</t>
  </si>
  <si>
    <t>Mesleki, bilimsel ve teknik faaliyetler</t>
  </si>
  <si>
    <t>Professional, scientific and technical</t>
  </si>
  <si>
    <t>activities</t>
  </si>
  <si>
    <t>N</t>
  </si>
  <si>
    <t>İdari ve destek hizmet faaliyetleri</t>
  </si>
  <si>
    <t>Administrative and support service</t>
  </si>
  <si>
    <t>TÜİK, İşgücü Girdi Endeksleri, II. Çeyrek: Nisan-Haziran, 2019</t>
  </si>
  <si>
    <t>TurkStat, Labour Input Indices, Quarter II: April-June, 2019</t>
  </si>
  <si>
    <t xml:space="preserve">(r) Mevsim ve takvim etkilerinden arındırılmış endeksler, 2016-2017-2018 yıllarının tüm çeyrekleri ve 2019 yılının I. çeyreği için, arındırılmamış endeksler ise 2019 yılının I. çeyreği için revize edilmiştir. </t>
  </si>
  <si>
    <t>(r) Seasonally and calendar adjusted indices are revised in all quarters of 2016-2017-2018 years and in quarter I of 2019; unadjusted indices are revised in quarter I of 2019.</t>
  </si>
  <si>
    <t>İşgücü maliyeti endeksleri, 2016-2019</t>
  </si>
  <si>
    <t>Labour cost indices, 2016-2019</t>
  </si>
  <si>
    <t>Saatlik işgücü maliyeti endeksi
Hourly labour cost index</t>
  </si>
  <si>
    <t>Saatlik kazanç endeksi  
Hourly earnings index</t>
  </si>
  <si>
    <t>Saatlik kazanç dışı işgücü maliyeti endeksi 
Hourly labour cost excluding earnings index</t>
  </si>
  <si>
    <t>http://tuik.gov.tr/PreHaberBultenleri.do?id=30577</t>
  </si>
  <si>
    <t>İŞ GÜCÜ GİRDİ ENDEKSLERİ</t>
  </si>
  <si>
    <t>İŞGÜCÜ MALİYET ENDEKSLERİ</t>
  </si>
  <si>
    <t>4,5,9</t>
  </si>
  <si>
    <t>1,3,4,5,9</t>
  </si>
  <si>
    <t>1,3,4,9</t>
  </si>
  <si>
    <t>3,5,6,9</t>
  </si>
  <si>
    <t>3,6,9</t>
  </si>
  <si>
    <t>3,5,9</t>
  </si>
  <si>
    <t>2,3</t>
  </si>
  <si>
    <t>6,8,9</t>
  </si>
  <si>
    <t>Makale</t>
  </si>
  <si>
    <t>Assessment of sustainability indicators
 for renewable energy technologies</t>
  </si>
  <si>
    <t>Sustainability assessment of energy
technologies via social indicators: Results
of a survey among European energy experts</t>
  </si>
  <si>
    <t>The sustainability indicators of power
 production systems</t>
  </si>
  <si>
    <t xml:space="preserve">Sustainability Assessment of Complex
 Energy Systems Using Life Cycle
 Approach- Case Study: Arizona </t>
  </si>
  <si>
    <t>Sustainability indicators for 
the assessment of nuclear power</t>
  </si>
  <si>
    <t>Evaluating Renewable Energy Sustainability by</t>
  </si>
  <si>
    <t>Sustainability assessment of energy 
systems integrating environmental,
 economic and social aspects</t>
  </si>
  <si>
    <t>Using a sustainability index to 
assess energy technologies</t>
  </si>
  <si>
    <t>Sustainability assessment of 
Decentralised Solar Projects -
 Introducing a multi-criteria approach</t>
  </si>
  <si>
    <t>References</t>
  </si>
  <si>
    <t>Tarım Alanı (Dekar)</t>
  </si>
  <si>
    <t>İLLERE GÖRE TARIM ALANLARI</t>
  </si>
  <si>
    <t>İLLERE GÖRE TARIM ALAN. ÇEŞİT.</t>
  </si>
  <si>
    <t>OTHER DATAS</t>
  </si>
  <si>
    <t>İL BAZINDA NÜFUS DAĞILIMI</t>
  </si>
  <si>
    <t>PANEL GÖLGELEME HESABI</t>
  </si>
  <si>
    <t>ÇEVRESEL KİRLİLİK (POL)</t>
  </si>
  <si>
    <t>PRODUCTION IMPACT &amp; INFRASTRUCTURE CAPACITY (PIC)</t>
  </si>
  <si>
    <t xml:space="preserve"> TECHNİCAL (TCL):</t>
  </si>
  <si>
    <t>MACROECONOMICS (MCR)</t>
  </si>
  <si>
    <t xml:space="preserve">İnsani gelişmişlik </t>
  </si>
  <si>
    <t>Kamu hizmet binası sayısı (Hastahane, okul, hapishane)</t>
  </si>
  <si>
    <t>Alan (km2)</t>
  </si>
  <si>
    <t>% Değer</t>
  </si>
  <si>
    <t>AFYON</t>
  </si>
  <si>
    <t>1)</t>
  </si>
  <si>
    <t>Kayseri OSB Güneş Enerjisi Santrali</t>
  </si>
  <si>
    <t>Kayseri OSB</t>
  </si>
  <si>
    <t>2)</t>
  </si>
  <si>
    <t>Özkoyuncu Madencilik Balıkesir GES</t>
  </si>
  <si>
    <t>Özkoyuncu Madencilik</t>
  </si>
  <si>
    <t>3)</t>
  </si>
  <si>
    <t>Konya Karatay Kızören GES</t>
  </si>
  <si>
    <t>Tekno Enerji</t>
  </si>
  <si>
    <t>4)</t>
  </si>
  <si>
    <t>Derinkuyu Güneş Enerjisi Santrali</t>
  </si>
  <si>
    <t>5)</t>
  </si>
  <si>
    <t>Elazığ Kovancılar Güneş Enerji Santrali</t>
  </si>
  <si>
    <t>6)</t>
  </si>
  <si>
    <t>Makascı Mühendislik GES</t>
  </si>
  <si>
    <t>Makascı Mühendislik</t>
  </si>
  <si>
    <t>7)</t>
  </si>
  <si>
    <t>Renoe Acıpayam GES</t>
  </si>
  <si>
    <t>Erikoğlu Holding</t>
  </si>
  <si>
    <t>8)</t>
  </si>
  <si>
    <t>Tekno Ray Solar Cihanbeyli Güneş Enerji Santrali</t>
  </si>
  <si>
    <t>9)</t>
  </si>
  <si>
    <t>Yaysun Güneş Enerjisi Santrali</t>
  </si>
  <si>
    <t>Akfen Enerji</t>
  </si>
  <si>
    <t>10)</t>
  </si>
  <si>
    <t>MT Güneş Enerjisi Santrali</t>
  </si>
  <si>
    <t>11)</t>
  </si>
  <si>
    <t>Omicron Engil 208 Güneş Enerjisi Santrali</t>
  </si>
  <si>
    <t>12)</t>
  </si>
  <si>
    <t>Omicron Erciş Güneş Enerjisi Santrali</t>
  </si>
  <si>
    <t>13)</t>
  </si>
  <si>
    <t>ME-SE Güneş Enerjisi Santrali</t>
  </si>
  <si>
    <t>14)</t>
  </si>
  <si>
    <t>Hamal Güneş Enerji Santrali</t>
  </si>
  <si>
    <t>YBT Enerji</t>
  </si>
  <si>
    <t>15)</t>
  </si>
  <si>
    <t>Astor Enerji Bozova GES</t>
  </si>
  <si>
    <t>Astor Enerji</t>
  </si>
  <si>
    <t>16)</t>
  </si>
  <si>
    <t>Tekno Enerji Aydın Savcıllı GES</t>
  </si>
  <si>
    <t>17)</t>
  </si>
  <si>
    <t>Kayseri Çiftlik Güneş Enerjisi Santrali</t>
  </si>
  <si>
    <t>Bayraktar İnşaat</t>
  </si>
  <si>
    <t>18)</t>
  </si>
  <si>
    <t>Afyon Dinar Güneş Enerji Santrali</t>
  </si>
  <si>
    <t>19)</t>
  </si>
  <si>
    <t>Altınekin Güneş Enerji Santrali</t>
  </si>
  <si>
    <t>Tekno Ray Solar</t>
  </si>
  <si>
    <t>20)</t>
  </si>
  <si>
    <t>Entar Enerji Güneş Enerjisi Santrali</t>
  </si>
  <si>
    <t>Entar Enerji</t>
  </si>
  <si>
    <t>21)</t>
  </si>
  <si>
    <t>Solentegre GES</t>
  </si>
  <si>
    <t>22)</t>
  </si>
  <si>
    <t>Yarışlı Güneş Enerji Santrali</t>
  </si>
  <si>
    <t>Zen Enerji</t>
  </si>
  <si>
    <t>23)</t>
  </si>
  <si>
    <t>Sunergie Güneş Enerji Santrali</t>
  </si>
  <si>
    <t>24)</t>
  </si>
  <si>
    <t>T Dinamik Enerji Konya Ereğli GES</t>
  </si>
  <si>
    <t>T Dinamik Enerji</t>
  </si>
  <si>
    <t>25)</t>
  </si>
  <si>
    <t>Ventis Solar Park</t>
  </si>
  <si>
    <t>Citus Power</t>
  </si>
  <si>
    <t>26)</t>
  </si>
  <si>
    <t>Aksaray İncesu Köyü Güneş Enerji Santrali</t>
  </si>
  <si>
    <t>27)</t>
  </si>
  <si>
    <t>Enerjisa Karabük Güneş Enerji Santrali</t>
  </si>
  <si>
    <t>Enerjisa Elektrik</t>
  </si>
  <si>
    <t>28)</t>
  </si>
  <si>
    <t>Saçıkara Güneş Enerji Santrali</t>
  </si>
  <si>
    <t>29)</t>
  </si>
  <si>
    <t>Soğuksu Güneş Enerji Santrali</t>
  </si>
  <si>
    <t>30)</t>
  </si>
  <si>
    <t>Tekno Ray Solar Elazığ Güneş Enerji Santrali</t>
  </si>
  <si>
    <t>31)</t>
  </si>
  <si>
    <t>Fer Sa Salihli Dombaylı Güneş Enerjisi Santrali</t>
  </si>
  <si>
    <t>Fer Sa</t>
  </si>
  <si>
    <t>32)</t>
  </si>
  <si>
    <t>Kayages Elektrik Güneş Enerji Santrali</t>
  </si>
  <si>
    <t>Kayages Elektrik Üretim</t>
  </si>
  <si>
    <t>33)</t>
  </si>
  <si>
    <t>Kahramanmaraş Elbistan Güneş Enerji Santrali</t>
  </si>
  <si>
    <t>34)</t>
  </si>
  <si>
    <t>Niğde Bor Badak Güneş Enerjisi Santrali</t>
  </si>
  <si>
    <t>Niğde Bor Badak</t>
  </si>
  <si>
    <t>35)</t>
  </si>
  <si>
    <t>Yeşilvadi GES</t>
  </si>
  <si>
    <t>36)</t>
  </si>
  <si>
    <t>Bereket Enerji Denizli Lisanssız GES</t>
  </si>
  <si>
    <t>Bereket Enerji</t>
  </si>
  <si>
    <t>37)</t>
  </si>
  <si>
    <t>Asunim Solarpower Güneş Enerji Santrali</t>
  </si>
  <si>
    <t>Asunim Enerji</t>
  </si>
  <si>
    <t>38)</t>
  </si>
  <si>
    <t>Hayges Enerji Güneş Enerji Santrali</t>
  </si>
  <si>
    <t>39)</t>
  </si>
  <si>
    <t>Modern Tuana ve Taykar GES</t>
  </si>
  <si>
    <t>40)</t>
  </si>
  <si>
    <t>Borusan EnBW Dayıcık Güneş Enerji Santrali</t>
  </si>
  <si>
    <t>Borusan EnBW Enerji</t>
  </si>
  <si>
    <t>41)</t>
  </si>
  <si>
    <t>Konya Çumra Güneş Enerji Santrali</t>
  </si>
  <si>
    <t>42)</t>
  </si>
  <si>
    <t>Karadona Güneş Enerji Santrali</t>
  </si>
  <si>
    <t>43)</t>
  </si>
  <si>
    <t>Gülnar Güneş Enerji Santrali</t>
  </si>
  <si>
    <t>44)</t>
  </si>
  <si>
    <t>Diana Hotel Güneş Enerjisi Santrali</t>
  </si>
  <si>
    <t>Diana Hotel</t>
  </si>
  <si>
    <t>45)</t>
  </si>
  <si>
    <t>Mersin Gülnar Güneş Enerji Santrali</t>
  </si>
  <si>
    <t>46)</t>
  </si>
  <si>
    <t>T Dinamik Enerji Güneş Enerjisi Santrali</t>
  </si>
  <si>
    <t>47)</t>
  </si>
  <si>
    <t>Özkoyuncu Madencilik Güneş Santrali</t>
  </si>
  <si>
    <t>48)</t>
  </si>
  <si>
    <t>Ekonova Güneş Enerji Santrali</t>
  </si>
  <si>
    <t>49)</t>
  </si>
  <si>
    <t>Niğde OSB Güneş Enerji Santrali</t>
  </si>
  <si>
    <t>Niğde OSB</t>
  </si>
  <si>
    <t>50)</t>
  </si>
  <si>
    <t>Aşkale Güneş Enerji Santrali</t>
  </si>
  <si>
    <t>51)</t>
  </si>
  <si>
    <t>Aydın Çine Güneş Enerjisi Santrali</t>
  </si>
  <si>
    <t>52)</t>
  </si>
  <si>
    <t>EkoRE Konya Kulu GES</t>
  </si>
  <si>
    <t>EkoRE Enerji</t>
  </si>
  <si>
    <t>53)</t>
  </si>
  <si>
    <t>Honaz Güneş Enerji Santrali</t>
  </si>
  <si>
    <t>Fina Enerji</t>
  </si>
  <si>
    <t>54)</t>
  </si>
  <si>
    <t>Omega Enerji Konya Karatay GES</t>
  </si>
  <si>
    <t>Omega Enerji</t>
  </si>
  <si>
    <t>55)</t>
  </si>
  <si>
    <t>T Dinamik Niğde Gölcük GES</t>
  </si>
  <si>
    <t>56)</t>
  </si>
  <si>
    <t>Malatya İnönü Üni. Güneş Santrali</t>
  </si>
  <si>
    <t>Malatya İnönü Üniversitesi</t>
  </si>
  <si>
    <t>57)</t>
  </si>
  <si>
    <t>Nar Solar Enerji GES</t>
  </si>
  <si>
    <t>Nar Solar Enerji</t>
  </si>
  <si>
    <t>58)</t>
  </si>
  <si>
    <t>Konar Enerji Konya Hadım GES</t>
  </si>
  <si>
    <t>Konar Enerji</t>
  </si>
  <si>
    <t>59)</t>
  </si>
  <si>
    <t>Masa Madencilik Güneş Enerjisi Santrali</t>
  </si>
  <si>
    <t>Masa Madencilik</t>
  </si>
  <si>
    <t>60)</t>
  </si>
  <si>
    <t>Halk Enerji Erzurum GES</t>
  </si>
  <si>
    <t>Halk Enerji</t>
  </si>
  <si>
    <t>61)</t>
  </si>
  <si>
    <t>Göksun Güneş Enerji Santrali</t>
  </si>
  <si>
    <t>62)</t>
  </si>
  <si>
    <t>Enerjicom, Tempa ve Günsol GES</t>
  </si>
  <si>
    <t>63)</t>
  </si>
  <si>
    <t>Kilis Karamelik Köyü Akdemir ve Çolak GES</t>
  </si>
  <si>
    <t>Ali, Bekir ve Cuma Akdemir</t>
  </si>
  <si>
    <t>64)</t>
  </si>
  <si>
    <t>Sarıl Doğal Enerji ve Ceyhan Doğal Enerji GES</t>
  </si>
  <si>
    <t>Sarıl Doğal Enerji</t>
  </si>
  <si>
    <t>65)</t>
  </si>
  <si>
    <t>Has Çelik Güneş Santrali</t>
  </si>
  <si>
    <t>Has Çelik</t>
  </si>
  <si>
    <t>66)</t>
  </si>
  <si>
    <t>Portsan Mermer Korkuteli Güneş Enerji Santrali</t>
  </si>
  <si>
    <t>Portsan Mermer</t>
  </si>
  <si>
    <t>67)</t>
  </si>
  <si>
    <t>İnan Güneş Enerji Santrali</t>
  </si>
  <si>
    <t>68)</t>
  </si>
  <si>
    <t>Ankara Bala Güneş Enerji Santrali</t>
  </si>
  <si>
    <t>69)</t>
  </si>
  <si>
    <t>Ede Yol Yapı Enerji ve Gülden GES</t>
  </si>
  <si>
    <t>Ede Yol Yapı Enerji</t>
  </si>
  <si>
    <t>70)</t>
  </si>
  <si>
    <t>Burdur Kozluca Güneş Enerji Santrali</t>
  </si>
  <si>
    <t>71)</t>
  </si>
  <si>
    <t>Bayburt Güneş Enerjisi Santrali</t>
  </si>
  <si>
    <t>Bayburt Belediyesi</t>
  </si>
  <si>
    <t>72)</t>
  </si>
  <si>
    <t>Besa Grup Haymana Güneş Enerji Santrali</t>
  </si>
  <si>
    <t>Besa İnşaat</t>
  </si>
  <si>
    <t>73)</t>
  </si>
  <si>
    <t>Erciyes Enerji Üretim Güneş Enerjisi Santrali</t>
  </si>
  <si>
    <t>Kayseri Büyükşehir Belediyesi</t>
  </si>
  <si>
    <t>74)</t>
  </si>
  <si>
    <t>Fina Enerji Acıpayam GES</t>
  </si>
  <si>
    <t>75)</t>
  </si>
  <si>
    <t>Gönen Sargas, Matar ve Apollo GES</t>
  </si>
  <si>
    <t>76)</t>
  </si>
  <si>
    <t>Konar Enerji Çumra Erentepe Güneş Enerji Santrali</t>
  </si>
  <si>
    <t>77)</t>
  </si>
  <si>
    <t>Tiryaki Agro Mersin Çatı Üzeri GES</t>
  </si>
  <si>
    <t>Tiryaki Agro Gıda</t>
  </si>
  <si>
    <t>78)</t>
  </si>
  <si>
    <t>Burdur Tefenni GES</t>
  </si>
  <si>
    <t>79)</t>
  </si>
  <si>
    <t>Karatay Gamages Güneş Enerji Santrali</t>
  </si>
  <si>
    <t>Gamages</t>
  </si>
  <si>
    <t>80)</t>
  </si>
  <si>
    <t>Tekno Ray Solar Karapınar Güneş Enerji Santrali</t>
  </si>
  <si>
    <t>81)</t>
  </si>
  <si>
    <t>Metbil Alüminyum Güneş Enerji Santrali</t>
  </si>
  <si>
    <t>Metbil Alüminyum</t>
  </si>
  <si>
    <t>82)</t>
  </si>
  <si>
    <t>Aydaş Güneş Enerji Santrali</t>
  </si>
  <si>
    <t>83)</t>
  </si>
  <si>
    <t>Mavi Yeşil Enerji GES</t>
  </si>
  <si>
    <t>Mavi Enerji</t>
  </si>
  <si>
    <t>84)</t>
  </si>
  <si>
    <t>T Dinamik Osmaniye Bahçe GES</t>
  </si>
  <si>
    <t>85)</t>
  </si>
  <si>
    <t>Yapılcanlar Tarım Aksaray GES</t>
  </si>
  <si>
    <t>Yapılcanlar Tarım</t>
  </si>
  <si>
    <t>86)</t>
  </si>
  <si>
    <t>Tomarza Söğütlü Köyü Güneş Enerji Santrali</t>
  </si>
  <si>
    <t>87)</t>
  </si>
  <si>
    <t>Başyazıcıoğlu Güneş Enerji Santrali</t>
  </si>
  <si>
    <t>Başyazıcıoğlu Tekstil</t>
  </si>
  <si>
    <t>88)</t>
  </si>
  <si>
    <t>Arkopa Enerji Güneş Enerji Santrali</t>
  </si>
  <si>
    <t>Arkopa Enerji</t>
  </si>
  <si>
    <t>89)</t>
  </si>
  <si>
    <t>Beyaz, Mavi, Energes 2 GES</t>
  </si>
  <si>
    <t>90)</t>
  </si>
  <si>
    <t>Energen, Solargen ve Gesun GES</t>
  </si>
  <si>
    <t>91)</t>
  </si>
  <si>
    <t>Akım Elektronik Güneş Enerji Santrali</t>
  </si>
  <si>
    <t>Akım Elektronik</t>
  </si>
  <si>
    <t>92)</t>
  </si>
  <si>
    <t>Ataken ve Nadir Güneş Enerji Santrali</t>
  </si>
  <si>
    <t>93)</t>
  </si>
  <si>
    <t>Dpe Solar Kırıkkale GES</t>
  </si>
  <si>
    <t>Dpe Solar</t>
  </si>
  <si>
    <t>94)</t>
  </si>
  <si>
    <t>Fit Enerji Denizli Çivril GES</t>
  </si>
  <si>
    <t>Fit Enerji</t>
  </si>
  <si>
    <t>95)</t>
  </si>
  <si>
    <t>Genç Enerji Güneş Enerji Santrali</t>
  </si>
  <si>
    <t>Genç Enerji</t>
  </si>
  <si>
    <t>96)</t>
  </si>
  <si>
    <t>Göl, Hörç ve Akova Tuluk GES</t>
  </si>
  <si>
    <t>97)</t>
  </si>
  <si>
    <t>Merkür GES</t>
  </si>
  <si>
    <t>98)</t>
  </si>
  <si>
    <t>Senirce Köyü Güneş Enerji Santrali</t>
  </si>
  <si>
    <t>Aksu Enerji</t>
  </si>
  <si>
    <t>99)</t>
  </si>
  <si>
    <t>Turkuaz Seramik Güneş Enerjisi Santrali</t>
  </si>
  <si>
    <t>Turkuaz Seramik</t>
  </si>
  <si>
    <t>100)</t>
  </si>
  <si>
    <t>BSN 2M Enerji Güneş Enerji Santrali</t>
  </si>
  <si>
    <t>101)</t>
  </si>
  <si>
    <t>Uğur Trafo Güneş Enerjisi Santrali</t>
  </si>
  <si>
    <t>Uğur Trafo</t>
  </si>
  <si>
    <t>102)</t>
  </si>
  <si>
    <t>Zobalı Tarım Ürünleri Güneş Enerji Santrali</t>
  </si>
  <si>
    <t>Zobalı Tarım Ürünleri</t>
  </si>
  <si>
    <t>103)</t>
  </si>
  <si>
    <t>Akım, Anadolu ve Molino Güneş Enerji Santrali</t>
  </si>
  <si>
    <t>104)</t>
  </si>
  <si>
    <t>Antek Enerji Güneş Enerji Santrali</t>
  </si>
  <si>
    <t>Antek Enerji</t>
  </si>
  <si>
    <t>105)</t>
  </si>
  <si>
    <t>Astürk Enerji Güneş Enerjisi Santrali</t>
  </si>
  <si>
    <t>Astürk Enerji</t>
  </si>
  <si>
    <t>106)</t>
  </si>
  <si>
    <t>Barla, Dönence ve MS Talaşoğlu GES</t>
  </si>
  <si>
    <t>107)</t>
  </si>
  <si>
    <t>Gündem Enerji Güneş Enerji Santrali</t>
  </si>
  <si>
    <t>Gündem Enerji</t>
  </si>
  <si>
    <t>108)</t>
  </si>
  <si>
    <t>Halk Enerji Güneş Enerjisi Santrali</t>
  </si>
  <si>
    <t>109)</t>
  </si>
  <si>
    <t>Dora Güneş Enerjisi Santrali</t>
  </si>
  <si>
    <t>110)</t>
  </si>
  <si>
    <t>Emin Oto Petrol GES</t>
  </si>
  <si>
    <t>Emin Oto Petrol</t>
  </si>
  <si>
    <t>111)</t>
  </si>
  <si>
    <t>Algiz Enerji ve Panel Enerji GES</t>
  </si>
  <si>
    <t>Algiz Enerji ve Panel Enerji</t>
  </si>
  <si>
    <t>112)</t>
  </si>
  <si>
    <t>Adaağıl Güneş Enerji Santrali</t>
  </si>
  <si>
    <t>113)</t>
  </si>
  <si>
    <t>Korkuteli ve Ulucak GES</t>
  </si>
  <si>
    <t>114)</t>
  </si>
  <si>
    <t>Irmak Oto İzmir Güneş Enerji Santrali</t>
  </si>
  <si>
    <t>115)</t>
  </si>
  <si>
    <t>Fethi ve Feyza GES</t>
  </si>
  <si>
    <t>116)</t>
  </si>
  <si>
    <t>Gençler ve TS Solar GES</t>
  </si>
  <si>
    <t>117)</t>
  </si>
  <si>
    <t>Envar Enerji GES</t>
  </si>
  <si>
    <t>118)</t>
  </si>
  <si>
    <t>Antek Enerji GES</t>
  </si>
  <si>
    <t>119)</t>
  </si>
  <si>
    <t>Ambassador Antalya Güneş Enerji Santrali</t>
  </si>
  <si>
    <t>Ambassador Hotels</t>
  </si>
  <si>
    <t>120)</t>
  </si>
  <si>
    <t>Ant Yapı Güneş Enerji Santrali</t>
  </si>
  <si>
    <t>Ant Yapıt</t>
  </si>
  <si>
    <t>121)</t>
  </si>
  <si>
    <t>Çayören Kinesis Güneş Enerjisi Santrali</t>
  </si>
  <si>
    <t>Çayören Kinesis</t>
  </si>
  <si>
    <t>122)</t>
  </si>
  <si>
    <t>DSİ Adıyaman Güneş Enerjisi Santrali</t>
  </si>
  <si>
    <t>DSİ</t>
  </si>
  <si>
    <t>123)</t>
  </si>
  <si>
    <t>Elmeks Maden ve Dekel Güneş Enerji Santrali</t>
  </si>
  <si>
    <t>Elmeks Maden ve Dekel</t>
  </si>
  <si>
    <t>124)</t>
  </si>
  <si>
    <t>Galyum Oraka Güneş Enerjisi Santrali</t>
  </si>
  <si>
    <t>Galyum Oraka</t>
  </si>
  <si>
    <t>125)</t>
  </si>
  <si>
    <t>Günsu ve Tay Elektrik Güneş Enerjisi Santrali</t>
  </si>
  <si>
    <t>Günsu ve Tay Elektrik</t>
  </si>
  <si>
    <t>126)</t>
  </si>
  <si>
    <t>Kayges ve HSY Enerji Günej Enerjisi Santrali</t>
  </si>
  <si>
    <t>Kayges ve HSY Enerji</t>
  </si>
  <si>
    <t>127)</t>
  </si>
  <si>
    <t>Konak MHT Enerji Güneş Enerji Santrali</t>
  </si>
  <si>
    <t>Konak ve MHT Enerji</t>
  </si>
  <si>
    <t>128)</t>
  </si>
  <si>
    <t>Leben ve Cıngıllı Organik Tarım GES</t>
  </si>
  <si>
    <t>Leben ve Cıngıllı Tarım</t>
  </si>
  <si>
    <t>129)</t>
  </si>
  <si>
    <t>RNT Enerji Güneş Enerjisi Santrali</t>
  </si>
  <si>
    <t>RNT Enerji</t>
  </si>
  <si>
    <t>130)</t>
  </si>
  <si>
    <t>Rofa Solar GES</t>
  </si>
  <si>
    <t>Rofa Solar</t>
  </si>
  <si>
    <t>131)</t>
  </si>
  <si>
    <t>Rumi GES</t>
  </si>
  <si>
    <t>132)</t>
  </si>
  <si>
    <t>Sancak Enerji Aksaray İncesu GES</t>
  </si>
  <si>
    <t>Sancak Enerji</t>
  </si>
  <si>
    <t>133)</t>
  </si>
  <si>
    <t>Tekno Ray Solar Kütahya Güneş Enerji Santrali</t>
  </si>
  <si>
    <t>134)</t>
  </si>
  <si>
    <t>Türkan ve Mehmet Altun GES</t>
  </si>
  <si>
    <t>Mehmet Altun</t>
  </si>
  <si>
    <t>135)</t>
  </si>
  <si>
    <t>Türkoğlu Enerji Güneş Enerji Santrali</t>
  </si>
  <si>
    <t>Türkoğlu Enerji</t>
  </si>
  <si>
    <t>136)</t>
  </si>
  <si>
    <t>Kentsite İnşaat Güneş Enerjisi Santrali</t>
  </si>
  <si>
    <t>Kentsite İnşaat</t>
  </si>
  <si>
    <t>137)</t>
  </si>
  <si>
    <t>Enerjisa Bandırma Güneş Enerji Santrali</t>
  </si>
  <si>
    <t>Enerjisa</t>
  </si>
  <si>
    <t>138)</t>
  </si>
  <si>
    <t>Esan Eczacıbaşı Güneş Enerji Santrali</t>
  </si>
  <si>
    <t>139)</t>
  </si>
  <si>
    <t>Kamanlıoğlu Enerji Güneş Enerjisi Santrali</t>
  </si>
  <si>
    <t>Kamanlıoğlu Enerji</t>
  </si>
  <si>
    <t>140)</t>
  </si>
  <si>
    <t>Beşiktaş ve Kadıköy Güneş Enerjisi Santrali</t>
  </si>
  <si>
    <t>141)</t>
  </si>
  <si>
    <t>Özkardeş Enerji Köprübaşı GES</t>
  </si>
  <si>
    <t>Özkardeş Enerji</t>
  </si>
  <si>
    <t>142)</t>
  </si>
  <si>
    <t>DY Enerji Güneş Enerji Santrali</t>
  </si>
  <si>
    <t>DY Enerji</t>
  </si>
  <si>
    <t>143)</t>
  </si>
  <si>
    <t>Salur ve HK Solar Güneş Enerji Santrali</t>
  </si>
  <si>
    <t>Salur ve HK Solar</t>
  </si>
  <si>
    <t>144)</t>
  </si>
  <si>
    <t>Kayaoğlu Güneş Enerji Santrali</t>
  </si>
  <si>
    <t>Kayaoğlu Dış Ticaret</t>
  </si>
  <si>
    <t>145)</t>
  </si>
  <si>
    <t>Aksu Enerji Kayı Köyü Güneş Enerji Santrali</t>
  </si>
  <si>
    <t>146)</t>
  </si>
  <si>
    <t>Ozan Solar ve Asya GES</t>
  </si>
  <si>
    <t>147)</t>
  </si>
  <si>
    <t>Yapraklı ve Kurşunlu GES</t>
  </si>
  <si>
    <t>148)</t>
  </si>
  <si>
    <t>Işıkyuvar Enerji Güneş Enerjisi Santrali</t>
  </si>
  <si>
    <t>Işıkyuvar Enerji</t>
  </si>
  <si>
    <t>149)</t>
  </si>
  <si>
    <t>Özden Güneş Enerji Santrali</t>
  </si>
  <si>
    <t>Özden Enerji</t>
  </si>
  <si>
    <t>150)</t>
  </si>
  <si>
    <t>Beren Altonova Enerji Güneş Enerjisi Santrali</t>
  </si>
  <si>
    <t>Beren ve Altonova Enerji</t>
  </si>
  <si>
    <t>151)</t>
  </si>
  <si>
    <t>Enton Beton Güneş Enerjisi Tesisi</t>
  </si>
  <si>
    <t>Enton Beton</t>
  </si>
  <si>
    <t>152)</t>
  </si>
  <si>
    <t>Günyüzü Güneş Enerjisi Santrali</t>
  </si>
  <si>
    <t>153)</t>
  </si>
  <si>
    <t>Aytar Enerji Güneş Enerji Santrali</t>
  </si>
  <si>
    <t>Aytar Enerji</t>
  </si>
  <si>
    <t>154)</t>
  </si>
  <si>
    <t>Erham Enerji Isparta Güneş Enerji Santrali</t>
  </si>
  <si>
    <t>Erham Enerji</t>
  </si>
  <si>
    <t>155)</t>
  </si>
  <si>
    <t>Adana Çimento Güneş Enerji Santrali</t>
  </si>
  <si>
    <t>OYAK</t>
  </si>
  <si>
    <t>156)</t>
  </si>
  <si>
    <t>Kayseri Şeker Fabrikası GES</t>
  </si>
  <si>
    <t>Kayseri Şeker Fabrikası</t>
  </si>
  <si>
    <t>157)</t>
  </si>
  <si>
    <t>Agrolive Tarım Güneş Enerjisi Santrali</t>
  </si>
  <si>
    <t>Agrolive Tarım</t>
  </si>
  <si>
    <t>158)</t>
  </si>
  <si>
    <t>Antalya Arena Güneş Enerjisi Santrali</t>
  </si>
  <si>
    <t>GSGM</t>
  </si>
  <si>
    <t>159)</t>
  </si>
  <si>
    <t>Ersun Enerji Fethiye GES</t>
  </si>
  <si>
    <t>Ersun Enerji</t>
  </si>
  <si>
    <t>160)</t>
  </si>
  <si>
    <t>Prokon ve Ekon Güneş Enerji Santrali</t>
  </si>
  <si>
    <t>Prokon A.Ş.</t>
  </si>
  <si>
    <t>161)</t>
  </si>
  <si>
    <t>Galyum Enerji Güneş Enerjisi Santrali</t>
  </si>
  <si>
    <t>Galyum Enerji</t>
  </si>
  <si>
    <t>162)</t>
  </si>
  <si>
    <t>Niğde İl Özel İdaresi Güneş Enerji Santrali</t>
  </si>
  <si>
    <t>Niğde İl Özel İdaresi</t>
  </si>
  <si>
    <t>163)</t>
  </si>
  <si>
    <t>Germencik Tavuk Çiftliği Güneş Santrali</t>
  </si>
  <si>
    <t>Tuncer Hakan Çakaloğlu</t>
  </si>
  <si>
    <t>164)</t>
  </si>
  <si>
    <t>Seva Güneş Enerji Santrali</t>
  </si>
  <si>
    <t>165)</t>
  </si>
  <si>
    <t>Olca Salça Bursa GES</t>
  </si>
  <si>
    <t>166)</t>
  </si>
  <si>
    <t>Ervan İnşaat Güneş Enerji Santrali</t>
  </si>
  <si>
    <t>Ervan İnşaat</t>
  </si>
  <si>
    <t>167)</t>
  </si>
  <si>
    <t>Dimer Mermer Güneş Enerjisi Santrali</t>
  </si>
  <si>
    <t>Dimer Mermer</t>
  </si>
  <si>
    <t>168)</t>
  </si>
  <si>
    <t>Parksolar Enerji GES</t>
  </si>
  <si>
    <t>Parksolar Enerji</t>
  </si>
  <si>
    <t>169)</t>
  </si>
  <si>
    <t>Reysaş Adana Güneş Enerji Santrali</t>
  </si>
  <si>
    <t>170)</t>
  </si>
  <si>
    <t>Süksün GES</t>
  </si>
  <si>
    <t>171)</t>
  </si>
  <si>
    <t>Yayla Agro Gıda GES</t>
  </si>
  <si>
    <t>Yayla Agro Gıda</t>
  </si>
  <si>
    <t>172)</t>
  </si>
  <si>
    <t>Abdioğulları Plastik GES</t>
  </si>
  <si>
    <t>Abdioğulları Plastik</t>
  </si>
  <si>
    <t>173)</t>
  </si>
  <si>
    <t>Nurettin Dokumacı GES</t>
  </si>
  <si>
    <t>174)</t>
  </si>
  <si>
    <t>Özipek GES</t>
  </si>
  <si>
    <t>175)</t>
  </si>
  <si>
    <t>Ütopya Enerji Urla Güneş Enerji Santrali</t>
  </si>
  <si>
    <t>Ütopya Enerji</t>
  </si>
  <si>
    <t>176)</t>
  </si>
  <si>
    <t>Antalya Döşemealtı Güneş Enerjisi Santrali</t>
  </si>
  <si>
    <t>Antalya Büyükşehir Belediyesi</t>
  </si>
  <si>
    <t>177)</t>
  </si>
  <si>
    <t>Sume Mühendislik GES</t>
  </si>
  <si>
    <t>Sume Mühendislik</t>
  </si>
  <si>
    <t>178)</t>
  </si>
  <si>
    <t>Faik Akdemir Güneş Enerji Tesisi</t>
  </si>
  <si>
    <t>Faik Akdemir</t>
  </si>
  <si>
    <t>179)</t>
  </si>
  <si>
    <t>Saray Tarım Güneş Enerji Santrali</t>
  </si>
  <si>
    <t>180)</t>
  </si>
  <si>
    <t>Terram Enerji GES</t>
  </si>
  <si>
    <t>181)</t>
  </si>
  <si>
    <t>Osman Toprak GES</t>
  </si>
  <si>
    <t>182)</t>
  </si>
  <si>
    <t>Işıklar GES</t>
  </si>
  <si>
    <t>183)</t>
  </si>
  <si>
    <t>Trakya Rüzgar GES</t>
  </si>
  <si>
    <t>184)</t>
  </si>
  <si>
    <t>Yunt Enerji GES</t>
  </si>
  <si>
    <t>185)</t>
  </si>
  <si>
    <t>Osmanlı Solar GES</t>
  </si>
  <si>
    <t>186)</t>
  </si>
  <si>
    <t>Bozkurt GES</t>
  </si>
  <si>
    <t>187)</t>
  </si>
  <si>
    <t>Niğde Ada Harita Güneş Enerjisi Santrali</t>
  </si>
  <si>
    <t>Ada Harita</t>
  </si>
  <si>
    <t>188)</t>
  </si>
  <si>
    <t>Adıyaman Gölbaşı Güneş Enerji Santrali (GES)</t>
  </si>
  <si>
    <t>Ahmet Dağılmış</t>
  </si>
  <si>
    <t>189)</t>
  </si>
  <si>
    <t>AGM Sağlık Güneş Enerjisi Santrali</t>
  </si>
  <si>
    <t>AGM Sağlık</t>
  </si>
  <si>
    <t>190)</t>
  </si>
  <si>
    <t>Aksu Enerji Güneş Enerji Santrali</t>
  </si>
  <si>
    <t>191)</t>
  </si>
  <si>
    <t>Antsa Enerji Güneş Enerjisi Santrali</t>
  </si>
  <si>
    <t>Antsa Enerji</t>
  </si>
  <si>
    <t>192)</t>
  </si>
  <si>
    <t>Beşler Tekstil Güneş Santrali</t>
  </si>
  <si>
    <t>Beşler Tekstil</t>
  </si>
  <si>
    <t>193)</t>
  </si>
  <si>
    <t>Çağlayan Plastik Güneş Enerjisi Santrali</t>
  </si>
  <si>
    <t>Çağlayan Plastik</t>
  </si>
  <si>
    <t>194)</t>
  </si>
  <si>
    <t>Çalık Enerji Polatlı Güneş Enerji Santrali</t>
  </si>
  <si>
    <t>Çalık Enerji</t>
  </si>
  <si>
    <t>195)</t>
  </si>
  <si>
    <t>Çavuşoğlu Demir Çelik GES</t>
  </si>
  <si>
    <t>196)</t>
  </si>
  <si>
    <t>Ceges Elektrik Üretim GES</t>
  </si>
  <si>
    <t>Ceges Elektrik Üretim A.Ş.</t>
  </si>
  <si>
    <t>197)</t>
  </si>
  <si>
    <t>Cemile Bingül Güneş Enerji Santrali</t>
  </si>
  <si>
    <t>Cemile Bingül</t>
  </si>
  <si>
    <t>198)</t>
  </si>
  <si>
    <t>Cengiz Enerji Günej Enerjisi Santrali</t>
  </si>
  <si>
    <t>Cengiz Enerji</t>
  </si>
  <si>
    <t>199)</t>
  </si>
  <si>
    <t>Cora Enerji Güneş Enerji Santrali</t>
  </si>
  <si>
    <t>Cora Enerji</t>
  </si>
  <si>
    <t>200)</t>
  </si>
  <si>
    <t>CTN Enerji Güneş Enerjisi Santrali</t>
  </si>
  <si>
    <t>CTN Enerji</t>
  </si>
  <si>
    <t>201)</t>
  </si>
  <si>
    <t>Damistay GES</t>
  </si>
  <si>
    <t>202)</t>
  </si>
  <si>
    <t>Ege Sarıoğlan GES</t>
  </si>
  <si>
    <t>Ege Sarıoğlan</t>
  </si>
  <si>
    <t>203)</t>
  </si>
  <si>
    <t>Ekos Enerji Güneş Enerjisi Santrali</t>
  </si>
  <si>
    <t>Ekos Demir Çelik Enerji</t>
  </si>
  <si>
    <t>204)</t>
  </si>
  <si>
    <t>Ekosinerji Güneş Enerji Santrali</t>
  </si>
  <si>
    <t>Ekosi Enerji</t>
  </si>
  <si>
    <t>205)</t>
  </si>
  <si>
    <t>Enpov Enerji Güneş Enerjisi Santrali</t>
  </si>
  <si>
    <t>Enpov Enerji</t>
  </si>
  <si>
    <t>206)</t>
  </si>
  <si>
    <t>Fit Enerji Güneş Enerji Santrali</t>
  </si>
  <si>
    <t>207)</t>
  </si>
  <si>
    <t>Globaltürk Güneş Enerjisi Santrali</t>
  </si>
  <si>
    <t>Globaltürk</t>
  </si>
  <si>
    <t>208)</t>
  </si>
  <si>
    <t>Güres Tavukçuluk Güneş Enerji Santrali</t>
  </si>
  <si>
    <t>Güres Tavukçuluk</t>
  </si>
  <si>
    <t>209)</t>
  </si>
  <si>
    <t>Jantsa Güneş Santrali</t>
  </si>
  <si>
    <t>Jantsa</t>
  </si>
  <si>
    <t>210)</t>
  </si>
  <si>
    <t>Kapusuz Güneş Enerji Tesisi</t>
  </si>
  <si>
    <t>211)</t>
  </si>
  <si>
    <t>Karamelik Köyü Hatabay Güneş Enerjisi Santrali</t>
  </si>
  <si>
    <t>Erkan Hatabay</t>
  </si>
  <si>
    <t>212)</t>
  </si>
  <si>
    <t>Karasu GES</t>
  </si>
  <si>
    <t>Mustafa Karasu</t>
  </si>
  <si>
    <t>213)</t>
  </si>
  <si>
    <t>Kehrüba Enerji Güneş Enerjisi Santrali</t>
  </si>
  <si>
    <t>Kehrüba Enerji</t>
  </si>
  <si>
    <t>214)</t>
  </si>
  <si>
    <t>Koztek Mühendislik Güneş Enerjisi Santrali</t>
  </si>
  <si>
    <t>Koztek Mühendislik</t>
  </si>
  <si>
    <t>215)</t>
  </si>
  <si>
    <t>Mehmet Düzel GES</t>
  </si>
  <si>
    <t>216)</t>
  </si>
  <si>
    <t>Meriç Güneş Enerji Santrali</t>
  </si>
  <si>
    <t>Fatma Deniz Meriç</t>
  </si>
  <si>
    <t>217)</t>
  </si>
  <si>
    <t>NHT Enerji Güneş Enerji Santrali</t>
  </si>
  <si>
    <t>NHT Turizm Tekstil Enerji</t>
  </si>
  <si>
    <t>218)</t>
  </si>
  <si>
    <t>Onday Enerji Güneş Enerji Santrali (GES)</t>
  </si>
  <si>
    <t>Onday Enerji</t>
  </si>
  <si>
    <t>219)</t>
  </si>
  <si>
    <t>Oylum Bisküvi Güneş Santrali</t>
  </si>
  <si>
    <t>Oylum Bisküvi</t>
  </si>
  <si>
    <t>220)</t>
  </si>
  <si>
    <t>Öz İnşaat Güneş Enerji Santrali</t>
  </si>
  <si>
    <t>Öz İnşaat ve Tic.</t>
  </si>
  <si>
    <t>221)</t>
  </si>
  <si>
    <t>Pinema Film Güneş Enerjisi Santrali</t>
  </si>
  <si>
    <t>Pinema Film</t>
  </si>
  <si>
    <t>222)</t>
  </si>
  <si>
    <t>Poven Enerji Güneş Enerjisi Santrali</t>
  </si>
  <si>
    <t>Poven Enerji</t>
  </si>
  <si>
    <t>223)</t>
  </si>
  <si>
    <t>Seferoğlu Elektrik Güneş Enerjisi Santrali</t>
  </si>
  <si>
    <t>Seferoğlu Elektrik</t>
  </si>
  <si>
    <t>224)</t>
  </si>
  <si>
    <t>Silteks Tekstil Güneş Enerji Santrali</t>
  </si>
  <si>
    <t>Silteks Tekstil</t>
  </si>
  <si>
    <t>225)</t>
  </si>
  <si>
    <t>Sivas İl Özel İdaresi ESK Güneş Enerji Santrali</t>
  </si>
  <si>
    <t>Sivas İl Özel İdaresi</t>
  </si>
  <si>
    <t>226)</t>
  </si>
  <si>
    <t>Smart Solar Kayseri Güneş Enerjisi Tesisi</t>
  </si>
  <si>
    <t>Smart Solar</t>
  </si>
  <si>
    <t>227)</t>
  </si>
  <si>
    <t>Söğütlüözü Güneş Enerjisi Santrali</t>
  </si>
  <si>
    <t>228)</t>
  </si>
  <si>
    <t>Taşlıgöl Elektrik Güneş Enerji Santrali</t>
  </si>
  <si>
    <t>Taşlıgöl Elektrik</t>
  </si>
  <si>
    <t>229)</t>
  </si>
  <si>
    <t>Türkmen Akaryakıt GES</t>
  </si>
  <si>
    <t>Türkmen Akaryakıt</t>
  </si>
  <si>
    <t>230)</t>
  </si>
  <si>
    <t>Türkmen İplik Güneş Enerji Santrali</t>
  </si>
  <si>
    <t>Türkmen A.Ş.</t>
  </si>
  <si>
    <t>231)</t>
  </si>
  <si>
    <t>Yeditepe Üniversitesi GES</t>
  </si>
  <si>
    <t>Yeditepe Üniversitesi</t>
  </si>
  <si>
    <t>232)</t>
  </si>
  <si>
    <t>Yılmazlar Madencilik Güneş Enerji Santrali</t>
  </si>
  <si>
    <t>Yılmazlar Madencilik</t>
  </si>
  <si>
    <t>233)</t>
  </si>
  <si>
    <t>Zahit Solar Güneş Enerji Santrali</t>
  </si>
  <si>
    <t>234)</t>
  </si>
  <si>
    <t>Emrullah Er GES</t>
  </si>
  <si>
    <t>235)</t>
  </si>
  <si>
    <t>Er-Buz Ereğli Soğuk Hava Deposu GES</t>
  </si>
  <si>
    <t>Er-Buz Ereğli Soğuk Hava Deposu</t>
  </si>
  <si>
    <t>236)</t>
  </si>
  <si>
    <t>Cerrahi Eğitim İnşaat GES</t>
  </si>
  <si>
    <t>Cerrahi Eğitim İnşaat</t>
  </si>
  <si>
    <t>237)</t>
  </si>
  <si>
    <t>Erden Enerji Güneş Enerji Santrali</t>
  </si>
  <si>
    <t>Erden Enerji</t>
  </si>
  <si>
    <t>238)</t>
  </si>
  <si>
    <t>Lifos GES</t>
  </si>
  <si>
    <t>239)</t>
  </si>
  <si>
    <t>Hayran Enerji GES</t>
  </si>
  <si>
    <t>Yusuf Hayran</t>
  </si>
  <si>
    <t>240)</t>
  </si>
  <si>
    <t>Menderes Boynuuzun Güneş Enerji Santrali</t>
  </si>
  <si>
    <t>Menderes Boynuuzun</t>
  </si>
  <si>
    <t>241)</t>
  </si>
  <si>
    <t>Polatlı Güneş Enerji Santrali</t>
  </si>
  <si>
    <t>Metag, Yenigün</t>
  </si>
  <si>
    <t>242)</t>
  </si>
  <si>
    <t>Güler Soğuk Hava Deposu Güneş Enerji Santrali</t>
  </si>
  <si>
    <t>Afyon Otomotiv İnşaat</t>
  </si>
  <si>
    <t>243)</t>
  </si>
  <si>
    <t>Altunges GES</t>
  </si>
  <si>
    <t>Altunges Enerji</t>
  </si>
  <si>
    <t>244)</t>
  </si>
  <si>
    <t>Eksun Enerji Güneş Santrali</t>
  </si>
  <si>
    <t>Eksun Enerji Üretim</t>
  </si>
  <si>
    <t>245)</t>
  </si>
  <si>
    <t>Halis Cem Enerji Güneş Enerji Santrali</t>
  </si>
  <si>
    <t>Halis Cem Enerji</t>
  </si>
  <si>
    <t>246)</t>
  </si>
  <si>
    <t>Ecoturca Adıyaman Güneş Enerji Santrali</t>
  </si>
  <si>
    <t>Ecoturca</t>
  </si>
  <si>
    <t>247)</t>
  </si>
  <si>
    <t>Dehlevi Petrol Adıyaman Güneş Enerji Santrali</t>
  </si>
  <si>
    <t>Dehlevi Petrol Harfiyat</t>
  </si>
  <si>
    <t>248)</t>
  </si>
  <si>
    <t>AKS Güneş Enerjisi Santrali</t>
  </si>
  <si>
    <t>249)</t>
  </si>
  <si>
    <t>Attalos Güneş Enerji Santrali</t>
  </si>
  <si>
    <t>Hun Yapı Enerji Grubu</t>
  </si>
  <si>
    <t>250)</t>
  </si>
  <si>
    <t>Erkal Elektrik Güneş Enerji Santrali</t>
  </si>
  <si>
    <t>Erkal Elektrik</t>
  </si>
  <si>
    <t>251)</t>
  </si>
  <si>
    <t>Her-İş İnşaat Güneş Enerji Santrali</t>
  </si>
  <si>
    <t>Her-İş İnşaat</t>
  </si>
  <si>
    <t>252)</t>
  </si>
  <si>
    <t>HYT Enerji Güneş Enerji Santrali</t>
  </si>
  <si>
    <t>HYT Enerji</t>
  </si>
  <si>
    <t>253)</t>
  </si>
  <si>
    <t>Karaman Belediyesi GES</t>
  </si>
  <si>
    <t>Karaman Belediyesi</t>
  </si>
  <si>
    <t>254)</t>
  </si>
  <si>
    <t>Tuğba Kuruyemiş Güneş Enerjisi Santrali</t>
  </si>
  <si>
    <t>Tuğba Kuruyemiş</t>
  </si>
  <si>
    <t>255)</t>
  </si>
  <si>
    <t>Gürsel Öztürkmen Güneşten Elektrik Üretimi</t>
  </si>
  <si>
    <t>Gürsel Öztürkmen</t>
  </si>
  <si>
    <t>256)</t>
  </si>
  <si>
    <t>Minya Tarım Gıda GES</t>
  </si>
  <si>
    <t>Minya Tarım Gıda</t>
  </si>
  <si>
    <t>257)</t>
  </si>
  <si>
    <t>Helios Elte Güneş enerji Santrali</t>
  </si>
  <si>
    <t>258)</t>
  </si>
  <si>
    <t>Sarar-Ilgazlar Eskişehir Geri Dönüşüm GES</t>
  </si>
  <si>
    <t>259)</t>
  </si>
  <si>
    <t>Paf Enerji Güneş Enerji Santrali</t>
  </si>
  <si>
    <t>Paf Enerji Tarım</t>
  </si>
  <si>
    <t>260)</t>
  </si>
  <si>
    <t>İskur Tekstil Güneş Enerji Santrali</t>
  </si>
  <si>
    <t>İskur Tekstil ve Enerji</t>
  </si>
  <si>
    <t>261)</t>
  </si>
  <si>
    <t>Ah-Fer GES</t>
  </si>
  <si>
    <t>262)</t>
  </si>
  <si>
    <t>Masfen GES</t>
  </si>
  <si>
    <t>Masfen İnşaat Enerji</t>
  </si>
  <si>
    <t>263)</t>
  </si>
  <si>
    <t>Akbulut Güneş Enerjisi Santrali</t>
  </si>
  <si>
    <t>Akbulut</t>
  </si>
  <si>
    <t>264)</t>
  </si>
  <si>
    <t>Kaplan Güneş Enerji Santrali</t>
  </si>
  <si>
    <t>Gafur Kaplan</t>
  </si>
  <si>
    <t>265)</t>
  </si>
  <si>
    <t>Osman Altınkaynak Güneş Enerjisi Tesisi</t>
  </si>
  <si>
    <t>Cevahir Grubu</t>
  </si>
  <si>
    <t>266)</t>
  </si>
  <si>
    <t>Ülkü Meyvecilik GES</t>
  </si>
  <si>
    <t>Ülkü Meyvecilik</t>
  </si>
  <si>
    <t>267)</t>
  </si>
  <si>
    <t>Kusay Enerji Güneş Enerjisi Tesisi</t>
  </si>
  <si>
    <t>Kusay Enerji</t>
  </si>
  <si>
    <t>268)</t>
  </si>
  <si>
    <t>Nadir Nacar Enerji Güneş Enerjisi Santrali</t>
  </si>
  <si>
    <t>Nadir Nacar Enerji</t>
  </si>
  <si>
    <t>269)</t>
  </si>
  <si>
    <t>Erkan Enerji Güneş Enerjisi Santrali - GES</t>
  </si>
  <si>
    <t>Erkan Enerji</t>
  </si>
  <si>
    <t>270)</t>
  </si>
  <si>
    <t>KLC Enerji Güneş Enerjisi Santrali - GES</t>
  </si>
  <si>
    <t>KLC Enerji</t>
  </si>
  <si>
    <t>271)</t>
  </si>
  <si>
    <t>Ravaber Güneş Enerji Santrali</t>
  </si>
  <si>
    <t>İzoberRock Ravaber Yalıtım</t>
  </si>
  <si>
    <t>272)</t>
  </si>
  <si>
    <t>Değirmen İnşaat GES</t>
  </si>
  <si>
    <t>Değirmen İnşaat</t>
  </si>
  <si>
    <t>273)</t>
  </si>
  <si>
    <t>Defne Tarım Tire Güneş Enerji Santrali</t>
  </si>
  <si>
    <t>Defne Tarım</t>
  </si>
  <si>
    <t>274)</t>
  </si>
  <si>
    <t>Mustafa Erdoğan Soğuk Hava Deposu GES</t>
  </si>
  <si>
    <t>275)</t>
  </si>
  <si>
    <t>Altan Plastik GES</t>
  </si>
  <si>
    <t>Altan Plastik</t>
  </si>
  <si>
    <t>276)</t>
  </si>
  <si>
    <t>Denaş Yenilenebilir Enerji GES</t>
  </si>
  <si>
    <t>277)</t>
  </si>
  <si>
    <t>Emta Kablo Güneş Enerjisi Santrali</t>
  </si>
  <si>
    <t>Emta Conductor</t>
  </si>
  <si>
    <t>278)</t>
  </si>
  <si>
    <t>Denizli Pamukçu Enerji Güneş Enerjisi Santrali</t>
  </si>
  <si>
    <t>Pamukçu Enerji</t>
  </si>
  <si>
    <t>279)</t>
  </si>
  <si>
    <t>Erikoğlu Özel Sağlık GES</t>
  </si>
  <si>
    <t>280)</t>
  </si>
  <si>
    <t>Galata Renova Güneş Enerjisi Santrali</t>
  </si>
  <si>
    <t>Galata Renova Energy</t>
  </si>
  <si>
    <t>281)</t>
  </si>
  <si>
    <t>Pozitif Enerji Denizli Bozkurt GES</t>
  </si>
  <si>
    <t>282)</t>
  </si>
  <si>
    <t>Dinar Solar Güneş Enerjisi Santrali</t>
  </si>
  <si>
    <t>283)</t>
  </si>
  <si>
    <t>Ecosolar GES</t>
  </si>
  <si>
    <t>284)</t>
  </si>
  <si>
    <t>Boro Enerji Kemalpaşa Güneş Enerji Santrali</t>
  </si>
  <si>
    <t>Boro Enerji</t>
  </si>
  <si>
    <t>285)</t>
  </si>
  <si>
    <t>Hicaz ve Hodul Enerji GES</t>
  </si>
  <si>
    <t>Hicaz ve Hodul Enerji</t>
  </si>
  <si>
    <t>286)</t>
  </si>
  <si>
    <t>Rana Yumurta Güneş Enerjisi Santrali</t>
  </si>
  <si>
    <t>Rana Tarım</t>
  </si>
  <si>
    <t>287)</t>
  </si>
  <si>
    <t>TSE Kocaeli Güneş Enerjisi Santrali</t>
  </si>
  <si>
    <t>TSE</t>
  </si>
  <si>
    <t>288)</t>
  </si>
  <si>
    <t>Bahri Coşkun Yapı GES</t>
  </si>
  <si>
    <t>Bahri Coşkun Yapı</t>
  </si>
  <si>
    <t>289)</t>
  </si>
  <si>
    <t>Gülbahçem GES</t>
  </si>
  <si>
    <t>290)</t>
  </si>
  <si>
    <t>Tahir Yüce GES</t>
  </si>
  <si>
    <t>291)</t>
  </si>
  <si>
    <t>Beybi Plastik Bursa Güneş Enerjisi Santrali</t>
  </si>
  <si>
    <t>Beybi Plastik</t>
  </si>
  <si>
    <t>292)</t>
  </si>
  <si>
    <t>Konya OSB (KOS) Güneş Enerjisi Santrali</t>
  </si>
  <si>
    <t>Konya OSB</t>
  </si>
  <si>
    <t>293)</t>
  </si>
  <si>
    <t>Söke Yağ Güneş Enerji Santrali</t>
  </si>
  <si>
    <t>Söke Yağ</t>
  </si>
  <si>
    <t>294)</t>
  </si>
  <si>
    <t>Eshot Gediz Atölyesi Güneş Enerji Santrali</t>
  </si>
  <si>
    <t>İzmir Büyükşehir Belediyesi</t>
  </si>
  <si>
    <t>295)</t>
  </si>
  <si>
    <t>Reysaş Lojistik Güneş Enerjisi Santrali</t>
  </si>
  <si>
    <t>Reysaş Lojistik</t>
  </si>
  <si>
    <t>296)</t>
  </si>
  <si>
    <t>Pakmil Yağ Sanayi GES</t>
  </si>
  <si>
    <t>Pakmil Yağ Sanayi</t>
  </si>
  <si>
    <t>297)</t>
  </si>
  <si>
    <t>Gün Gıda Güneş Enerjisi Santrali</t>
  </si>
  <si>
    <t>Gün Gıda ve İhtiyaç</t>
  </si>
  <si>
    <t>298)</t>
  </si>
  <si>
    <t>Teknologis Güneş Enerji Santrali</t>
  </si>
  <si>
    <t>Teknologis</t>
  </si>
  <si>
    <t>299)</t>
  </si>
  <si>
    <t>Tenova Enerji Güneş Enerji Santrali</t>
  </si>
  <si>
    <t>Tenova Enerji Üretim</t>
  </si>
  <si>
    <t>300)</t>
  </si>
  <si>
    <t>Emrel Enerji GES</t>
  </si>
  <si>
    <t>Emrel Enerji</t>
  </si>
  <si>
    <t>301)</t>
  </si>
  <si>
    <t>Practica Enerji Güneş Enerji Santrali</t>
  </si>
  <si>
    <t>Practica Enerji</t>
  </si>
  <si>
    <t>302)</t>
  </si>
  <si>
    <t>M32S Enerji Güneş Enerjisi Santrali</t>
  </si>
  <si>
    <t>M32S Enerji Üretim</t>
  </si>
  <si>
    <t>303)</t>
  </si>
  <si>
    <t>Tekno Endüstri GES</t>
  </si>
  <si>
    <t>304)</t>
  </si>
  <si>
    <t>Balres Elekrik Üretim Güneş Enerjisi Santrali</t>
  </si>
  <si>
    <t>305)</t>
  </si>
  <si>
    <t>Orhem İnşaat GES</t>
  </si>
  <si>
    <t>Orhem İnşaat</t>
  </si>
  <si>
    <t>306)</t>
  </si>
  <si>
    <t>Melikgazi Yıldırım Beyazıt Pazaryeri GES</t>
  </si>
  <si>
    <t>Melikgazi Belediyesi</t>
  </si>
  <si>
    <t>307)</t>
  </si>
  <si>
    <t>Tema Trend Gayrimenkul Güneş Enerjisi Santrali</t>
  </si>
  <si>
    <t>Tema Trend Gayrimenkul</t>
  </si>
  <si>
    <t>308)</t>
  </si>
  <si>
    <t>Cumhuriyet Sucukları GES</t>
  </si>
  <si>
    <t>Cumhuriyet Sucukları</t>
  </si>
  <si>
    <t>309)</t>
  </si>
  <si>
    <t>Beyhan Enerji Güneş Enerji Santrali</t>
  </si>
  <si>
    <t>Beyhan Enerji</t>
  </si>
  <si>
    <t>310)</t>
  </si>
  <si>
    <t>Tariş Çiğli Güneş Enerji Santrali</t>
  </si>
  <si>
    <t>Tariş Zeytin</t>
  </si>
  <si>
    <t>311)</t>
  </si>
  <si>
    <t>Winsa Kocaeli Güneş Enerji Santrali</t>
  </si>
  <si>
    <t>Winsa</t>
  </si>
  <si>
    <t>312)</t>
  </si>
  <si>
    <t>Ekinözü Güneş Enerji Santrali</t>
  </si>
  <si>
    <t>Akdemir Kömür Madencilik</t>
  </si>
  <si>
    <t>313)</t>
  </si>
  <si>
    <t>DİSKİ Gözeli Havzası Güneş Enerji Santrali</t>
  </si>
  <si>
    <t>Diyarbakır Büyükşehir Belediyesi</t>
  </si>
  <si>
    <t>314)</t>
  </si>
  <si>
    <t>Fora Zeytin Havran Güneş Enerji Santrali</t>
  </si>
  <si>
    <t>Fora Zeytin</t>
  </si>
  <si>
    <t>315)</t>
  </si>
  <si>
    <t>Umse GES</t>
  </si>
  <si>
    <t>316)</t>
  </si>
  <si>
    <t>Uzman Çatı GES</t>
  </si>
  <si>
    <t>317)</t>
  </si>
  <si>
    <t>Raftürk Dilovası Güneş Enerjisi Santrali - GES</t>
  </si>
  <si>
    <t>Raftürk</t>
  </si>
  <si>
    <t>318)</t>
  </si>
  <si>
    <t>Gülen Mantar Gaziantep Güneş Enerji Santrali</t>
  </si>
  <si>
    <t>Gülen Mantar</t>
  </si>
  <si>
    <t>319)</t>
  </si>
  <si>
    <t>Durdaşlar Çatı GES</t>
  </si>
  <si>
    <t>320)</t>
  </si>
  <si>
    <t>Fartaş Mühendislik Enerji GES</t>
  </si>
  <si>
    <t>Fartaş Mühendislik Enerji</t>
  </si>
  <si>
    <t>321)</t>
  </si>
  <si>
    <t>Solarpur Güneş Enerjisi Santrali</t>
  </si>
  <si>
    <t>Solarpur Güneş Enerji Sistemleri</t>
  </si>
  <si>
    <t>322)</t>
  </si>
  <si>
    <t>Detay Mermer Güneş Enerjisi Santrali</t>
  </si>
  <si>
    <t>Detay Mermer</t>
  </si>
  <si>
    <t>323)</t>
  </si>
  <si>
    <t>Onurlu Karaman Güneş Enerjisi Santrali</t>
  </si>
  <si>
    <t>324)</t>
  </si>
  <si>
    <t>Eryavuz Enerji Yatağan Güneş Enerjisi Santrali</t>
  </si>
  <si>
    <t>Eryavuz Enerji</t>
  </si>
  <si>
    <t>325)</t>
  </si>
  <si>
    <t>Solar Dinamik Güneş Enerji Santrali</t>
  </si>
  <si>
    <t>Solar Dinamik</t>
  </si>
  <si>
    <t>326)</t>
  </si>
  <si>
    <t>Kırşehir GES</t>
  </si>
  <si>
    <t>327)</t>
  </si>
  <si>
    <t>Doğan SHD GES</t>
  </si>
  <si>
    <t>328)</t>
  </si>
  <si>
    <t>Gündoğdu Çatı GES</t>
  </si>
  <si>
    <t>329)</t>
  </si>
  <si>
    <t>Akmkent Güneş Enerjisi Santrali - GES</t>
  </si>
  <si>
    <t>Akmkent Enerji</t>
  </si>
  <si>
    <t>330)</t>
  </si>
  <si>
    <t>Cem İplik Güneş Santrali</t>
  </si>
  <si>
    <t>Cem İplik</t>
  </si>
  <si>
    <t>331)</t>
  </si>
  <si>
    <t>Cevahir Mobilya Güneş Enerji Santrali</t>
  </si>
  <si>
    <t>332)</t>
  </si>
  <si>
    <t>Dağpen Plastik Güneş Enerjisi Santrali</t>
  </si>
  <si>
    <t>Dağpen Plastik</t>
  </si>
  <si>
    <t>333)</t>
  </si>
  <si>
    <t>Ege Orman Vakfı Güneş Santrali</t>
  </si>
  <si>
    <t>Ege Orman Vakfı</t>
  </si>
  <si>
    <t>334)</t>
  </si>
  <si>
    <t>Erikoğlu Holding Güneş Santrali</t>
  </si>
  <si>
    <t>335)</t>
  </si>
  <si>
    <t>GBI Dış Ticaret Güneş Enerjisi Santrali</t>
  </si>
  <si>
    <t>GBI Dış Ticaret</t>
  </si>
  <si>
    <t>336)</t>
  </si>
  <si>
    <t>İkitelli Termal Güneş Enerji Santrali</t>
  </si>
  <si>
    <t>337)</t>
  </si>
  <si>
    <t>Karataş Enerji Güneş Enerji Santrali (GES)</t>
  </si>
  <si>
    <t>Karataş Enerji</t>
  </si>
  <si>
    <t>338)</t>
  </si>
  <si>
    <t>Kendirci Enerji GES</t>
  </si>
  <si>
    <t>339)</t>
  </si>
  <si>
    <t>Konya Yaysun GES</t>
  </si>
  <si>
    <t>340)</t>
  </si>
  <si>
    <t>Kulaksızoğlu GES</t>
  </si>
  <si>
    <t>Emrah Kulaksız</t>
  </si>
  <si>
    <t>341)</t>
  </si>
  <si>
    <t>Solentegre ve Karine Lisanssız GES</t>
  </si>
  <si>
    <t>342)</t>
  </si>
  <si>
    <t>Süral Su Manavgat Güneş Enerji Santrali</t>
  </si>
  <si>
    <t>Süral Su</t>
  </si>
  <si>
    <t>343)</t>
  </si>
  <si>
    <t>Kaman Belediyesi Güneş Enerjisi Santrali</t>
  </si>
  <si>
    <t>Kaman Belediyesi</t>
  </si>
  <si>
    <t>344)</t>
  </si>
  <si>
    <t>Gaziantep Köseoğlu Çiftliği Güneş Enerjisi Santrali</t>
  </si>
  <si>
    <t>Şıh Mehmet Köse</t>
  </si>
  <si>
    <t>345)</t>
  </si>
  <si>
    <t>Kıvanç Tekstil Güneş Enerji Santrali</t>
  </si>
  <si>
    <t>Kıvanç Tekstil</t>
  </si>
  <si>
    <t>346)</t>
  </si>
  <si>
    <t>Tad Piliç Güneş Santrali</t>
  </si>
  <si>
    <t>Tad Piliç</t>
  </si>
  <si>
    <t>347)</t>
  </si>
  <si>
    <t>Marka Grup Güneş Enerji Santrali</t>
  </si>
  <si>
    <t>Marka Grup</t>
  </si>
  <si>
    <t>348)</t>
  </si>
  <si>
    <t>Karaman İl Özel İdaresi Güneş Enerji Santrali</t>
  </si>
  <si>
    <t>Karaman İl Özel İdaresi</t>
  </si>
  <si>
    <t>349)</t>
  </si>
  <si>
    <t>Alkor Alüminyum Güneş Enerjisi Santrali</t>
  </si>
  <si>
    <t>Alkor Alüminyum</t>
  </si>
  <si>
    <t>350)</t>
  </si>
  <si>
    <t>ÇMS Çavuş Metal Tekstil GES</t>
  </si>
  <si>
    <t>ÇMS Çavuş Metal Tekstil</t>
  </si>
  <si>
    <t>351)</t>
  </si>
  <si>
    <t>Kemalpaşa OSB Güneş Enerji Santrali</t>
  </si>
  <si>
    <t>Kemalpaşa Organize Sanayi Bölgesi</t>
  </si>
  <si>
    <t>352)</t>
  </si>
  <si>
    <t>Kırteks Tekstil Güneş Santrali</t>
  </si>
  <si>
    <t>Kırteks Tekstil</t>
  </si>
  <si>
    <t>353)</t>
  </si>
  <si>
    <t>Mercan Mermer GES</t>
  </si>
  <si>
    <t>354)</t>
  </si>
  <si>
    <t>Emel Elektrik GES</t>
  </si>
  <si>
    <t>Emel Elektrik</t>
  </si>
  <si>
    <t>355)</t>
  </si>
  <si>
    <t>Karşıyaka Belediyesi Güneş Tarlası</t>
  </si>
  <si>
    <t>Karşıyaka Belediyesi</t>
  </si>
  <si>
    <t>356)</t>
  </si>
  <si>
    <t>Mustafa Albayrak Güneş Enerjisi Santrali</t>
  </si>
  <si>
    <t>Mustafa Albayrak</t>
  </si>
  <si>
    <t>357)</t>
  </si>
  <si>
    <t>Tire Organize Sanayi Bölgesi Güneş Enerji Santrali (GES)</t>
  </si>
  <si>
    <t>Tire OSB</t>
  </si>
  <si>
    <t>358)</t>
  </si>
  <si>
    <t>Gando Güneş Enerji Santrali - GES</t>
  </si>
  <si>
    <t>Gando Enerji</t>
  </si>
  <si>
    <t>359)</t>
  </si>
  <si>
    <t>Resman Cam Güneş Enerjisi Santrali</t>
  </si>
  <si>
    <t>Resman Cam</t>
  </si>
  <si>
    <t>360)</t>
  </si>
  <si>
    <t>Eren Tarım Güneş Enerjisi Santrali</t>
  </si>
  <si>
    <t>Eren Tarım</t>
  </si>
  <si>
    <t>361)</t>
  </si>
  <si>
    <t>Akmo Aksesuar Orman Ürünleri GES</t>
  </si>
  <si>
    <t>362)</t>
  </si>
  <si>
    <t>Afyon Su ve Kanalizasyon Mdl. Güneş Enerjisi Santrali</t>
  </si>
  <si>
    <t>Afyon Belediyesi</t>
  </si>
  <si>
    <t>363)</t>
  </si>
  <si>
    <t>Tekin Karo GES</t>
  </si>
  <si>
    <t>364)</t>
  </si>
  <si>
    <t>Mumcu Teneke Güneş Enerjisi Santrali</t>
  </si>
  <si>
    <t>Mumcu Teneke</t>
  </si>
  <si>
    <t>365)</t>
  </si>
  <si>
    <t>Eczacıbaşı Esan Güneş Santrali</t>
  </si>
  <si>
    <t>Eczacıbaşı Esan</t>
  </si>
  <si>
    <t>366)</t>
  </si>
  <si>
    <t>Cihan PVC Adıyaman GES</t>
  </si>
  <si>
    <t>Cihan PVC İnş.</t>
  </si>
  <si>
    <t>367)</t>
  </si>
  <si>
    <t>Efe Endüstri Güneş Enerji Santrali (GES)</t>
  </si>
  <si>
    <t>Efe Endüstri</t>
  </si>
  <si>
    <t>368)</t>
  </si>
  <si>
    <t>Gebze Güzeller OSB Güneş Enerjisi Tesisi</t>
  </si>
  <si>
    <t>Güzeller OSB</t>
  </si>
  <si>
    <t>369)</t>
  </si>
  <si>
    <t>Diyarbakır Sümerpark GES</t>
  </si>
  <si>
    <t>370)</t>
  </si>
  <si>
    <t>Karamanoğlu Mehmet Bey Üni. Güneş Enerjisi Santrali</t>
  </si>
  <si>
    <t>KMÜ</t>
  </si>
  <si>
    <t>371)</t>
  </si>
  <si>
    <t>CW Enerji Antalya Güneş Enerji Santrali</t>
  </si>
  <si>
    <t>CW Enerji</t>
  </si>
  <si>
    <t>372)</t>
  </si>
  <si>
    <t>Teknopark İstanbul Güneş Santrali</t>
  </si>
  <si>
    <t>Teknopark İstanbul</t>
  </si>
  <si>
    <t>373)</t>
  </si>
  <si>
    <t>Meyso Tarım Güneş Enerji Santrali</t>
  </si>
  <si>
    <t>Meyso Tarım</t>
  </si>
  <si>
    <t>374)</t>
  </si>
  <si>
    <t>Adilcevaz Belediyesi Güneş Enerjisi Santrali</t>
  </si>
  <si>
    <t>Adilcevaz Belediyesi</t>
  </si>
  <si>
    <t>375)</t>
  </si>
  <si>
    <t>İzmir Atatürk OSB Güneş Santrali</t>
  </si>
  <si>
    <t>İzmir Atatürk OSB</t>
  </si>
  <si>
    <t>376)</t>
  </si>
  <si>
    <t>Kamer Tekstil Güneş Enerji Santrali</t>
  </si>
  <si>
    <t>Kamer Tekstil</t>
  </si>
  <si>
    <t>377)</t>
  </si>
  <si>
    <t>Tariş GES</t>
  </si>
  <si>
    <t>378)</t>
  </si>
  <si>
    <t>Viessmann Güneş Enerjisi Santrali</t>
  </si>
  <si>
    <t>Viessmann</t>
  </si>
  <si>
    <t>379)</t>
  </si>
  <si>
    <t>Samlı Solar Güneş Enerji Santrali</t>
  </si>
  <si>
    <t>Samlı Solar</t>
  </si>
  <si>
    <t>380)</t>
  </si>
  <si>
    <t>Şişman Yumurta Ankara GES</t>
  </si>
  <si>
    <t>Büyük Şişmanlar Yumurta</t>
  </si>
  <si>
    <t>381)</t>
  </si>
  <si>
    <t>Doğan Soğuk Hava Deposu GES</t>
  </si>
  <si>
    <t>Doğan Soğuk Hava Deposu</t>
  </si>
  <si>
    <t>382)</t>
  </si>
  <si>
    <t>Tunay Gıda Güneş Enerjisi Santrali</t>
  </si>
  <si>
    <t>383)</t>
  </si>
  <si>
    <t>Egetad Gıda Manisa Güneş Enerji Santrali</t>
  </si>
  <si>
    <t>Egetad Gıda</t>
  </si>
  <si>
    <t>384)</t>
  </si>
  <si>
    <t>07 Pan-El-San Pano Güneş Enerji Santrali</t>
  </si>
  <si>
    <t>07 Pan-El-San Pano</t>
  </si>
  <si>
    <t>385)</t>
  </si>
  <si>
    <t>Afyon Ticaret ve Sanayi Odası Güneş Enerjisi Tesisi</t>
  </si>
  <si>
    <t>Afyon TSO</t>
  </si>
  <si>
    <t>386)</t>
  </si>
  <si>
    <t>Ahmet Nizipoğlu GES</t>
  </si>
  <si>
    <t>Ahmet Nizipoğlu</t>
  </si>
  <si>
    <t>387)</t>
  </si>
  <si>
    <t>Aydoğanlar Oto Lastik Güneş Enerjisi Santrali</t>
  </si>
  <si>
    <t>Aydoğanlar Oto Lastik</t>
  </si>
  <si>
    <t>388)</t>
  </si>
  <si>
    <t>Cemer Kent Ekipmanları GES</t>
  </si>
  <si>
    <t>Cemer Kent Ekipmanları</t>
  </si>
  <si>
    <t>389)</t>
  </si>
  <si>
    <t>Gediz Üniversitesi Güneş Enerji Santrali</t>
  </si>
  <si>
    <t>Gediz Üniversitesi</t>
  </si>
  <si>
    <t>390)</t>
  </si>
  <si>
    <t>GTC Dış Ticaret Adıyaman GES</t>
  </si>
  <si>
    <t>GTC Dış Ticaret</t>
  </si>
  <si>
    <t>391)</t>
  </si>
  <si>
    <t>Gürkan Mobilya Güneş Santrali</t>
  </si>
  <si>
    <t>Gürkan Mobilya</t>
  </si>
  <si>
    <t>392)</t>
  </si>
  <si>
    <t>Sivrice Arıtma Güneş Enerji Santrali</t>
  </si>
  <si>
    <t>Elazığ İl Özel İdaresi</t>
  </si>
  <si>
    <t>393)</t>
  </si>
  <si>
    <t>Alyans Yaş Sebze Meyve GES</t>
  </si>
  <si>
    <t>Alyans Yaş Sebze Meyve</t>
  </si>
  <si>
    <t>394)</t>
  </si>
  <si>
    <t>Akbulgur Gıda Güneş Enerjisi Santrali</t>
  </si>
  <si>
    <t>Akbulgur Gıda</t>
  </si>
  <si>
    <t>395)</t>
  </si>
  <si>
    <t>Granit Dayanıklı Tüketim Güneş Enerjisi Santrali</t>
  </si>
  <si>
    <t>Granit Dayanıklı Tüketim</t>
  </si>
  <si>
    <t>396)</t>
  </si>
  <si>
    <t>Özkırıcı Gıda Aydın GES</t>
  </si>
  <si>
    <t>397)</t>
  </si>
  <si>
    <t>Ak İmpeks Tarım Güneş Enerji Santrali</t>
  </si>
  <si>
    <t>Ak İmpeks Tarım</t>
  </si>
  <si>
    <t>398)</t>
  </si>
  <si>
    <t>Maysa Madeni Eşya GES</t>
  </si>
  <si>
    <t>399)</t>
  </si>
  <si>
    <t>Aydın Plastik Güneş Santrali</t>
  </si>
  <si>
    <t>Aydın Plastik</t>
  </si>
  <si>
    <t>400)</t>
  </si>
  <si>
    <t>Megawatt Enerji Acıpayam GES</t>
  </si>
  <si>
    <t>Megawatt Enerji</t>
  </si>
  <si>
    <t>401)</t>
  </si>
  <si>
    <t>Kuzköy Sulama Kooperatifi Solarpark</t>
  </si>
  <si>
    <t>402)</t>
  </si>
  <si>
    <t>Ankara GES</t>
  </si>
  <si>
    <t>403)</t>
  </si>
  <si>
    <t>Onurlu Soğuk Hava GES</t>
  </si>
  <si>
    <t>Onurlu Soğuk Hava</t>
  </si>
  <si>
    <t>404)</t>
  </si>
  <si>
    <t>Atsco Enerji Güneş Enerjisi Santrali</t>
  </si>
  <si>
    <t>Atsco Enerji</t>
  </si>
  <si>
    <t>405)</t>
  </si>
  <si>
    <t>Öz-Ak GES</t>
  </si>
  <si>
    <t>406)</t>
  </si>
  <si>
    <t>Van YYÜ Güneş Enerji Santrali</t>
  </si>
  <si>
    <t>Yüzüncü Yıl Üniversitesi</t>
  </si>
  <si>
    <t>407)</t>
  </si>
  <si>
    <t>Özyeğin Üniversitesi Güneş Santrali</t>
  </si>
  <si>
    <t>408)</t>
  </si>
  <si>
    <t>Malatya Trambus Bakım İstasyonu Güneş Enerji Santrali</t>
  </si>
  <si>
    <t>Malatya Büyükşehir Belediyesi</t>
  </si>
  <si>
    <t>409)</t>
  </si>
  <si>
    <t>Bozyaka Pazaryeri Güneş Enerji Santrali</t>
  </si>
  <si>
    <t>Karabağlar Belediyesi</t>
  </si>
  <si>
    <t>410)</t>
  </si>
  <si>
    <t>Eminsu Güneş Enerji Santrali</t>
  </si>
  <si>
    <t>411)</t>
  </si>
  <si>
    <t>Sapmaz Soğuk Hava Deposu Güneş Enerji Santrali</t>
  </si>
  <si>
    <t>Sapmaz Soğuk Hava Deposu</t>
  </si>
  <si>
    <t>412)</t>
  </si>
  <si>
    <t>Zeki Alan GES</t>
  </si>
  <si>
    <t>413)</t>
  </si>
  <si>
    <t>41 Burda AVM Güneş Enerjisi Santrali</t>
  </si>
  <si>
    <t>414)</t>
  </si>
  <si>
    <t>Pado Dondurma Güneş Enerji Santrali</t>
  </si>
  <si>
    <t>Pado Dondurma</t>
  </si>
  <si>
    <t>415)</t>
  </si>
  <si>
    <t>Meysak Soğuk Hava Deposu GES</t>
  </si>
  <si>
    <t>Meysak Soğuk Hava Deposu</t>
  </si>
  <si>
    <t>416)</t>
  </si>
  <si>
    <t>Arüv Peyzaj Güneş Enerji Tesisi</t>
  </si>
  <si>
    <t>Arüv Peyzaj</t>
  </si>
  <si>
    <t>417)</t>
  </si>
  <si>
    <t>Bornova Belediyesi Güneş Enerjisi Santrali - GES</t>
  </si>
  <si>
    <t>Bornova Belediyesi</t>
  </si>
  <si>
    <t>418)</t>
  </si>
  <si>
    <t>Çavsa Güneş Enerjisi Santrali</t>
  </si>
  <si>
    <t>419)</t>
  </si>
  <si>
    <t>Ömer Ünal Güneş Enerjisi Santrali | GES</t>
  </si>
  <si>
    <t>Ömer Ünal</t>
  </si>
  <si>
    <t>420)</t>
  </si>
  <si>
    <t>Hacıyusuflar Güneş Santrali</t>
  </si>
  <si>
    <t>421)</t>
  </si>
  <si>
    <t>Salihli Karakoç Gübre GES</t>
  </si>
  <si>
    <t>Karakoç Gübre</t>
  </si>
  <si>
    <t>422)</t>
  </si>
  <si>
    <t>Blok Bims Güneş Santrali</t>
  </si>
  <si>
    <t>Blok Bims</t>
  </si>
  <si>
    <t>423)</t>
  </si>
  <si>
    <t>Gazi Teknopark Güneş Santrali</t>
  </si>
  <si>
    <t>Gazi Teknopark</t>
  </si>
  <si>
    <t>424)</t>
  </si>
  <si>
    <t>Burdur Anadolu Yemek Fabrikası GES</t>
  </si>
  <si>
    <t>Burdur Anadolu Yemek Fabrikası</t>
  </si>
  <si>
    <t>425)</t>
  </si>
  <si>
    <t>Hatay Önesa AVM Güneş Enerjisi Santrali</t>
  </si>
  <si>
    <t>Önasa AVM</t>
  </si>
  <si>
    <t>426)</t>
  </si>
  <si>
    <t>KOSKİ Güneş Enerjisi Santrali</t>
  </si>
  <si>
    <t>Konya Büyükşehir Belediyesi</t>
  </si>
  <si>
    <t>427)</t>
  </si>
  <si>
    <t>Antakya Ottoman Otel Güneş Enerjisi Santrali</t>
  </si>
  <si>
    <t>Ottoman Palace</t>
  </si>
  <si>
    <t>428)</t>
  </si>
  <si>
    <t>Çorum OSB Güneş Enerji Santrali</t>
  </si>
  <si>
    <t>Çorum OSB</t>
  </si>
  <si>
    <t>429)</t>
  </si>
  <si>
    <t>Büyükkabaca Belediyesi Güneş Enerji Santrali</t>
  </si>
  <si>
    <t>Büyükkabaca Belediyesi</t>
  </si>
  <si>
    <t>430)</t>
  </si>
  <si>
    <t>Tekkeli Güneş Enerji Santrali</t>
  </si>
  <si>
    <t>431)</t>
  </si>
  <si>
    <t>Antalya Havalimanı GES</t>
  </si>
  <si>
    <t>432)</t>
  </si>
  <si>
    <t>Bartın Güneş Enerjisi Tesisi</t>
  </si>
  <si>
    <t>Bartın İl Özel İdaresi</t>
  </si>
  <si>
    <t>433)</t>
  </si>
  <si>
    <t>Dalaman Havalimanı GES</t>
  </si>
  <si>
    <t>434)</t>
  </si>
  <si>
    <t>Odaş Şanlıurfa Güneş Enerji Santrali</t>
  </si>
  <si>
    <t>Odaş Enerji</t>
  </si>
  <si>
    <t>435)</t>
  </si>
  <si>
    <t>Atea Ambalaj Güneş Enerji Santrali</t>
  </si>
  <si>
    <t>Atea Ambalaj</t>
  </si>
  <si>
    <t>436)</t>
  </si>
  <si>
    <t>Tekman Metal Güneş Enerji Santrali</t>
  </si>
  <si>
    <t>Tekman Metal</t>
  </si>
  <si>
    <t>437)</t>
  </si>
  <si>
    <t>Ömer Çolak Elbeyli Güneş Enerji Santrali</t>
  </si>
  <si>
    <t>Ömer Çolak</t>
  </si>
  <si>
    <t>438)</t>
  </si>
  <si>
    <t>Bademli Kooperatifi GES</t>
  </si>
  <si>
    <t>Bademli Tarım Kooperatifi</t>
  </si>
  <si>
    <t>439)</t>
  </si>
  <si>
    <t>Büyükçekmece Gölü Yüzer GES</t>
  </si>
  <si>
    <t>İstanbul Büyükşehir Belediyesi</t>
  </si>
  <si>
    <t>440)</t>
  </si>
  <si>
    <t>Dicle Üniversitesi Güneş Enerjisi Santrali</t>
  </si>
  <si>
    <t>Dicle Üniversitesi</t>
  </si>
  <si>
    <t>441)</t>
  </si>
  <si>
    <t>GAP Uluslararası Tarımsal Araştırma GES</t>
  </si>
  <si>
    <t>GAPUTAEM</t>
  </si>
  <si>
    <t>442)</t>
  </si>
  <si>
    <t>Samulaş Güneş Enerjisi Santrali</t>
  </si>
  <si>
    <t>Samsun Büyükşehir Belediyesi</t>
  </si>
  <si>
    <t>443)</t>
  </si>
  <si>
    <t>Kuzucu Tarım Ereğli Güneş Enerji Santrali</t>
  </si>
  <si>
    <t>Kuzucu Tarım Ürünleri</t>
  </si>
  <si>
    <t>444)</t>
  </si>
  <si>
    <t>Çorum Ticaret ve Sanayi Odası GES</t>
  </si>
  <si>
    <t>Çorum TSO</t>
  </si>
  <si>
    <t>445)</t>
  </si>
  <si>
    <t>Mahmutoğulları GES</t>
  </si>
  <si>
    <t>446)</t>
  </si>
  <si>
    <t>Yükseller A.Ş. Güneş Enerjisi Santrali</t>
  </si>
  <si>
    <t>Yükseller A.Ş.</t>
  </si>
  <si>
    <t>447)</t>
  </si>
  <si>
    <t>Timay Tempo Güneş Enerji Tesisi</t>
  </si>
  <si>
    <t>Timay Tempo A.Ş.</t>
  </si>
  <si>
    <t>448)</t>
  </si>
  <si>
    <t>Ali Süreyya Perçin Tavuk Çiftliği GES</t>
  </si>
  <si>
    <t>Ali Süreyya Perçin</t>
  </si>
  <si>
    <t>449)</t>
  </si>
  <si>
    <t>Özlüce Atıksu Arıtma Güneş Santrali</t>
  </si>
  <si>
    <t>Bursa Büyükşehir Belediyesi</t>
  </si>
  <si>
    <t>450)</t>
  </si>
  <si>
    <t>Sultar Tarım GES</t>
  </si>
  <si>
    <t>Sultar Tarım Ürünleri</t>
  </si>
  <si>
    <t>451)</t>
  </si>
  <si>
    <t>Şakrak GES</t>
  </si>
  <si>
    <t>452)</t>
  </si>
  <si>
    <t>Akalp Güneş Enerji Santrali</t>
  </si>
  <si>
    <t>453)</t>
  </si>
  <si>
    <t>Katip Çelebi Üniversitesi GES</t>
  </si>
  <si>
    <t>Katip Çelebi Üniversitesi</t>
  </si>
  <si>
    <t>454)</t>
  </si>
  <si>
    <t>MNF Plastik Güneş Enerjisi Santrali</t>
  </si>
  <si>
    <t>MNF Plastik</t>
  </si>
  <si>
    <t>455)</t>
  </si>
  <si>
    <t>Aktaş Soğuk Hava Deposu Güneş Enerjisi Santrali</t>
  </si>
  <si>
    <t>Aktaş Soğuk Hava Deposu</t>
  </si>
  <si>
    <t>456)</t>
  </si>
  <si>
    <t>Philip Morris Güneş Enerji Santrali</t>
  </si>
  <si>
    <t>Philip Morris</t>
  </si>
  <si>
    <t>457)</t>
  </si>
  <si>
    <t>Kütahya İl Özel İdaresi GES</t>
  </si>
  <si>
    <t>Kütahya İl Özel İdaresi</t>
  </si>
  <si>
    <t>458)</t>
  </si>
  <si>
    <t>Çevre ve Şehircilik Bakanlığı GES</t>
  </si>
  <si>
    <t>459)</t>
  </si>
  <si>
    <t>Oralsan Kırşehir Güneş Enerji Santrali</t>
  </si>
  <si>
    <t>Oralsan Makina</t>
  </si>
  <si>
    <t>460)</t>
  </si>
  <si>
    <t>Mehmet Yanık Tarım Gıda GES</t>
  </si>
  <si>
    <t>Mehmet Yanık Tarım Gıda</t>
  </si>
  <si>
    <t>461)</t>
  </si>
  <si>
    <t>Yeşilyurt GES</t>
  </si>
  <si>
    <t>462)</t>
  </si>
  <si>
    <t>Aksaray Belediyesi Güneş Enerji Santrali</t>
  </si>
  <si>
    <t>Aksaray Belediyesi</t>
  </si>
  <si>
    <t>463)</t>
  </si>
  <si>
    <t>Altınyayla Güneş Enerjisi Santrali - GES</t>
  </si>
  <si>
    <t>464)</t>
  </si>
  <si>
    <t>Amasya Üniversitesi Güneş Enerjisi Tesisi</t>
  </si>
  <si>
    <t>Amasya Üniversitesi</t>
  </si>
  <si>
    <t>465)</t>
  </si>
  <si>
    <t>Lebit Enerji Güneş Enerji Tesisi</t>
  </si>
  <si>
    <t>Lebit Enerji</t>
  </si>
  <si>
    <t>466)</t>
  </si>
  <si>
    <t>Medaş Elektrik Güneş Santrali</t>
  </si>
  <si>
    <t>Medaş Elektrik</t>
  </si>
  <si>
    <t>467)</t>
  </si>
  <si>
    <t>Sırma Halı Güneş Enerjisi Tesisi</t>
  </si>
  <si>
    <t>Sırma Halı</t>
  </si>
  <si>
    <t>468)</t>
  </si>
  <si>
    <t>Ak Akar Tarım Ürünleri Güneş Enerjisi Santrali</t>
  </si>
  <si>
    <t>Ak Akar Tarım Ürünleri</t>
  </si>
  <si>
    <t>469)</t>
  </si>
  <si>
    <t>Tekyılmaz Gıda Güneş Enerjisi Santrali</t>
  </si>
  <si>
    <t>Tekyılmaz Gıda</t>
  </si>
  <si>
    <t>470)</t>
  </si>
  <si>
    <t>Bayraklı Ekrem Akurgal Yaşam Parkı GES</t>
  </si>
  <si>
    <t>471)</t>
  </si>
  <si>
    <t>Aksoy Taban Denizli Güneş Enerji Santrali</t>
  </si>
  <si>
    <t>Aksoy Taban İmalat</t>
  </si>
  <si>
    <t>472)</t>
  </si>
  <si>
    <t>Aksoy Taban Denizli Güneş Enerjisi Santrali</t>
  </si>
  <si>
    <t>Aksoy Taban</t>
  </si>
  <si>
    <t>473)</t>
  </si>
  <si>
    <t>Shell Bepet Petrol Güneş Enerjisi Santrali</t>
  </si>
  <si>
    <t>Bepet Petrol</t>
  </si>
  <si>
    <t>474)</t>
  </si>
  <si>
    <t>Çanakkale Papağan Gıda Güneş Enerji Santrali</t>
  </si>
  <si>
    <t>Papağan Gıda</t>
  </si>
  <si>
    <t>475)</t>
  </si>
  <si>
    <t>Hibrid Otomotiv GES</t>
  </si>
  <si>
    <t>476)</t>
  </si>
  <si>
    <t>DSİ 18. Bölge Mdl. Güneş Enerjisi S.</t>
  </si>
  <si>
    <t>477)</t>
  </si>
  <si>
    <t>Nevşehir Belediyesi Güneş Enerjisi Santrali</t>
  </si>
  <si>
    <t>Nevşehir Belediyesi</t>
  </si>
  <si>
    <t>478)</t>
  </si>
  <si>
    <t>Seferihisar Belediyesi Güneş Enerji Santrali</t>
  </si>
  <si>
    <t>Seferihisar Belediyesi</t>
  </si>
  <si>
    <t>479)</t>
  </si>
  <si>
    <t>Hasan Kalyoncu Üni. GES</t>
  </si>
  <si>
    <t>Hasan Kalyoncu Üniversitesi</t>
  </si>
  <si>
    <t>480)</t>
  </si>
  <si>
    <t>Samson Ölçü Güneş Enerji Santrali</t>
  </si>
  <si>
    <t>Samson Ölçü</t>
  </si>
  <si>
    <t>481)</t>
  </si>
  <si>
    <t>Çıtırım Unlu Mamülleri GES</t>
  </si>
  <si>
    <t>Çıtırım Unlu Mamülleri</t>
  </si>
  <si>
    <t>482)</t>
  </si>
  <si>
    <t>Bey Tat Ankara GES</t>
  </si>
  <si>
    <t>Bey Tat</t>
  </si>
  <si>
    <t>483)</t>
  </si>
  <si>
    <t>Kuştur Kuşadası Turizm GES</t>
  </si>
  <si>
    <t>Kuştur Kuşadası Turizm</t>
  </si>
  <si>
    <t>484)</t>
  </si>
  <si>
    <t>Gökhan Karaman GES</t>
  </si>
  <si>
    <t>485)</t>
  </si>
  <si>
    <t>Ünal Soğuk Hava Deposu GES</t>
  </si>
  <si>
    <t>Ünal Soğuk Hava Deposu</t>
  </si>
  <si>
    <t>486)</t>
  </si>
  <si>
    <t>Algür Süt Ürünleri Güneş Santrali</t>
  </si>
  <si>
    <t>Algür Süt Ürünleri</t>
  </si>
  <si>
    <t>487)</t>
  </si>
  <si>
    <t>Antalya Çevre ve Şehircilik Bak. GES</t>
  </si>
  <si>
    <t>Çevre ve Şehircilik Bak.</t>
  </si>
  <si>
    <t>488)</t>
  </si>
  <si>
    <t>Çatak Belediyesi Güneş Enerjisi Santrali</t>
  </si>
  <si>
    <t>Çatak Belediyesi</t>
  </si>
  <si>
    <t>489)</t>
  </si>
  <si>
    <t>Özşahinler Dalaman GES</t>
  </si>
  <si>
    <t>Özşahinler Tur.</t>
  </si>
  <si>
    <t>490)</t>
  </si>
  <si>
    <t>Selçuk Belediyesi Sebze ve Meyve Hali GES</t>
  </si>
  <si>
    <t>Selçuk Belediyesi</t>
  </si>
  <si>
    <t>491)</t>
  </si>
  <si>
    <t>Opat Otomotiv Mersin Güneş Enerji Santrali</t>
  </si>
  <si>
    <t>Opat Otomotiv</t>
  </si>
  <si>
    <t>492)</t>
  </si>
  <si>
    <t>Pamukçu GES</t>
  </si>
  <si>
    <t>493)</t>
  </si>
  <si>
    <t>Hacı Hasan Armutlu GES</t>
  </si>
  <si>
    <t>494)</t>
  </si>
  <si>
    <t>Gaziantep Sanko Güneş Enerjisi Tesisi</t>
  </si>
  <si>
    <t>495)</t>
  </si>
  <si>
    <t>Muğla Üniversitesi Güneş Enerjisi Tesisi</t>
  </si>
  <si>
    <t>Muğla Üniversitesi</t>
  </si>
  <si>
    <t>496)</t>
  </si>
  <si>
    <t>GASKİ Güneş Enerji Santrali</t>
  </si>
  <si>
    <t>Gaziantep Büyükşehir Belediyesi</t>
  </si>
  <si>
    <t>497)</t>
  </si>
  <si>
    <t>Üzümlü Belediyesi Güneş Enerjisi Santrali</t>
  </si>
  <si>
    <t>Üzümlü Belediyesi</t>
  </si>
  <si>
    <t>498)</t>
  </si>
  <si>
    <t>Yenipazar Güneş Enerjili Sulama Sistemi</t>
  </si>
  <si>
    <t>Yenipazar Belediyesi</t>
  </si>
  <si>
    <t>499)</t>
  </si>
  <si>
    <t>Aktaş Dış Ticaret Gebkim Güneş Enerjisi Santrali</t>
  </si>
  <si>
    <t>Aktaş Dış Ticaret</t>
  </si>
  <si>
    <t>500)</t>
  </si>
  <si>
    <t>Muğla Belediyesi Mezbahane GES</t>
  </si>
  <si>
    <t>Muğla Büyükşehir Belediyesi</t>
  </si>
  <si>
    <t>501)</t>
  </si>
  <si>
    <t>Urla Şarapçılık Güneş Enerjisi Tesisi</t>
  </si>
  <si>
    <t>Urla Şarapçılık</t>
  </si>
  <si>
    <t>502)</t>
  </si>
  <si>
    <t>ŞUTSO Güneş Enerji Santrali</t>
  </si>
  <si>
    <t>ŞUTSO</t>
  </si>
  <si>
    <t>503)</t>
  </si>
  <si>
    <t>Kayseri GES</t>
  </si>
  <si>
    <t>504)</t>
  </si>
  <si>
    <t>Tunceli Güneş Enerji Santrali</t>
  </si>
  <si>
    <t>505)</t>
  </si>
  <si>
    <t>Aktaş Akıncı Tekstil Güneş Enerjisi Santrali</t>
  </si>
  <si>
    <t>Aktaş Akıncı Tekstil</t>
  </si>
  <si>
    <t>506)</t>
  </si>
  <si>
    <t>Hoca Elektrik Güneş Enerjisi Santrali</t>
  </si>
  <si>
    <t>Hoca Elektrik</t>
  </si>
  <si>
    <t>507)</t>
  </si>
  <si>
    <t>Mesut Demirarslan Güneş Enerji Santrali</t>
  </si>
  <si>
    <t>Mesut Demirarslan</t>
  </si>
  <si>
    <t>508)</t>
  </si>
  <si>
    <t>Tepebaşı Belediyesi GES</t>
  </si>
  <si>
    <t>Tepebaşı Belediyesi</t>
  </si>
  <si>
    <t>509)</t>
  </si>
  <si>
    <t>Osman Sakınmaz Güneş Enerjisi Tesisi</t>
  </si>
  <si>
    <t>Osman Sakınmaz</t>
  </si>
  <si>
    <t>510)</t>
  </si>
  <si>
    <t>Gürsu Belediyesi Güneş Enerji Santrali</t>
  </si>
  <si>
    <t>Gürsu Belediyesi</t>
  </si>
  <si>
    <t>511)</t>
  </si>
  <si>
    <t>Weber Adana Fabrikası Güneş Enerjisi Santrali, GES</t>
  </si>
  <si>
    <t>Weber</t>
  </si>
  <si>
    <t>512)</t>
  </si>
  <si>
    <t>Pelit GES</t>
  </si>
  <si>
    <t>513)</t>
  </si>
  <si>
    <t>Sa-ha Sabri ve Halim Alanyalı Güneş Enerji Tesisi</t>
  </si>
  <si>
    <t>Sa-ha Sabri ve Halim Alanyalı</t>
  </si>
  <si>
    <t>514)</t>
  </si>
  <si>
    <t>Denizli Valiliği Güneş Enerji Santrali (GES)</t>
  </si>
  <si>
    <t>Denizli Valiliği</t>
  </si>
  <si>
    <t>515)</t>
  </si>
  <si>
    <t>Beylikova Belediyesi Güneş Enerjisi Santrali</t>
  </si>
  <si>
    <t>Beylikova Belediyesi</t>
  </si>
  <si>
    <t>516)</t>
  </si>
  <si>
    <t>Öztuğ Metal Güneş Enerjisi Tesisi</t>
  </si>
  <si>
    <t>Öztuğ Metal</t>
  </si>
  <si>
    <t>517)</t>
  </si>
  <si>
    <t>Türk Traktör Güneş Enerjisi Santrali</t>
  </si>
  <si>
    <t>Türk Traktör</t>
  </si>
  <si>
    <t>518)</t>
  </si>
  <si>
    <t>Egedeniz Tekstil Güneş Enerji Santrali (GES)</t>
  </si>
  <si>
    <t>Egedeniz Tekstil</t>
  </si>
  <si>
    <t>519)</t>
  </si>
  <si>
    <t>Ilgın Termal Otel Güneş Enerji Santrali</t>
  </si>
  <si>
    <t>Ilgın Termal Otel</t>
  </si>
  <si>
    <t>520)</t>
  </si>
  <si>
    <t>Şirintepe Ekopark Güneş Enerji Santrali</t>
  </si>
  <si>
    <t>521)</t>
  </si>
  <si>
    <t>Balıkesir Cem Otomotiv Güneş Enerji Santrali</t>
  </si>
  <si>
    <t>Cem Otomotiv</t>
  </si>
  <si>
    <t>522)</t>
  </si>
  <si>
    <t>Soykan Kazan Depo Güneş Enerji Santrali - GES</t>
  </si>
  <si>
    <t>Soykan Kazan Depo</t>
  </si>
  <si>
    <t>523)</t>
  </si>
  <si>
    <t>Hacettepe Üniversitesi Güneş Enerji Santrali</t>
  </si>
  <si>
    <t>Hacettepe Üniversitesi</t>
  </si>
  <si>
    <t>524)</t>
  </si>
  <si>
    <t>Isparta Emniyet Müdürlüğü Güneş Enerjisi Tesisi</t>
  </si>
  <si>
    <t>Isparta Emniyet Müdürlüğü</t>
  </si>
  <si>
    <t>525)</t>
  </si>
  <si>
    <t>Tekpa Mühendislik Güneş Enerji Santrali</t>
  </si>
  <si>
    <t>Tekpa Mühendislik</t>
  </si>
  <si>
    <t>526)</t>
  </si>
  <si>
    <t>TP Ankara Söğütözü Genel Müdürlük Tesisleri GES</t>
  </si>
  <si>
    <t>TPAO</t>
  </si>
  <si>
    <t>527)</t>
  </si>
  <si>
    <t>Turla Tarım Güneş Enerji Santrali</t>
  </si>
  <si>
    <t>Turla Tarım</t>
  </si>
  <si>
    <t>528)</t>
  </si>
  <si>
    <t>Veli Taş Güneş Enerjisi Tesisi</t>
  </si>
  <si>
    <t>Veli Taş</t>
  </si>
  <si>
    <t>529)</t>
  </si>
  <si>
    <t>Özel Asfa Halil Necati İlköğretim Okulu Güneş Enerjisi Santrali</t>
  </si>
  <si>
    <t>Özel Asfa Okulları</t>
  </si>
  <si>
    <t>530)</t>
  </si>
  <si>
    <t>Dülükbaba Parkı Güneş Santrali</t>
  </si>
  <si>
    <t>Şehitkamil Belediyesi</t>
  </si>
  <si>
    <t>531)</t>
  </si>
  <si>
    <t>Ermenek Hükümet Konağı GES Tesisi</t>
  </si>
  <si>
    <t>Ermenek Hükümet Konağı</t>
  </si>
  <si>
    <t>532)</t>
  </si>
  <si>
    <t>Eyüp Belediyesi Güneş Enerji Santrali</t>
  </si>
  <si>
    <t>Eyüp Belediyesi</t>
  </si>
  <si>
    <t>533)</t>
  </si>
  <si>
    <t>Marsu GES</t>
  </si>
  <si>
    <t>Mardin Belediyesi</t>
  </si>
  <si>
    <t>534)</t>
  </si>
  <si>
    <t>Ahmet Koç Güneş Enerjisi Tesisi</t>
  </si>
  <si>
    <t>Ahmet Koç</t>
  </si>
  <si>
    <t>535)</t>
  </si>
  <si>
    <t>Erol Metal Güneş Enerjisi Tesisi</t>
  </si>
  <si>
    <t>Erol Metal</t>
  </si>
  <si>
    <t>536)</t>
  </si>
  <si>
    <t>Kipa Kuşadası Güneş Enerji Santrali (GES)</t>
  </si>
  <si>
    <t>Tesco Kipa</t>
  </si>
  <si>
    <t>537)</t>
  </si>
  <si>
    <t>Kipa Marmaris Güneş Enerji Santrali (GES)</t>
  </si>
  <si>
    <t>538)</t>
  </si>
  <si>
    <t>Ankara Baharat Bakliyat GES</t>
  </si>
  <si>
    <t>Ankara Baharat Bakliyat</t>
  </si>
  <si>
    <t>539)</t>
  </si>
  <si>
    <t>Anel İş Merkezi Güneş Enerjisi Santrali</t>
  </si>
  <si>
    <t>Anel Enerji</t>
  </si>
  <si>
    <t>540)</t>
  </si>
  <si>
    <t>Çorum Best Oil Güneş Enerjisi Santrali</t>
  </si>
  <si>
    <t>Çorum Best Oil</t>
  </si>
  <si>
    <t>541)</t>
  </si>
  <si>
    <t>Turmo Otomotiv Makina Güneş Enerji Santrali (GES)</t>
  </si>
  <si>
    <t>Turmo Otomotiv Makina</t>
  </si>
  <si>
    <t>542)</t>
  </si>
  <si>
    <t>Brisa Akademi Lisanssız Güneş Enerji Tesisi</t>
  </si>
  <si>
    <t>Brisa Akademi</t>
  </si>
  <si>
    <t>543)</t>
  </si>
  <si>
    <t>İnegöl Mediha-Hayri Çelik Fen Lisesi Güneş Enerjisi Tesisi</t>
  </si>
  <si>
    <t>Mediha-Hayri Çelik Fen Lisesi</t>
  </si>
  <si>
    <t>544)</t>
  </si>
  <si>
    <t>Karabağlar Yeşil Ev Güneş Enerji Santrali</t>
  </si>
  <si>
    <t>Karabağlar Yeşil Ev</t>
  </si>
  <si>
    <t>545)</t>
  </si>
  <si>
    <t>Ankara Emniyet Genel Mdl. Güneş Enerji Santrali</t>
  </si>
  <si>
    <t>Ankara Emniyet Genel Mdl.</t>
  </si>
  <si>
    <t>546)</t>
  </si>
  <si>
    <t>Karapınar Ziraat Odası Güneş Enerji Santrali</t>
  </si>
  <si>
    <t>Karapınar Ziraat Odası</t>
  </si>
  <si>
    <t>547)</t>
  </si>
  <si>
    <t>YEGM Güneş Enerji Tesisi</t>
  </si>
  <si>
    <t>YEGM</t>
  </si>
  <si>
    <t>548)</t>
  </si>
  <si>
    <t>Karabağlar Parkı Güneş Enerji Santrali</t>
  </si>
  <si>
    <t>549)</t>
  </si>
  <si>
    <t>Aydın Sarıtaş GES</t>
  </si>
  <si>
    <t>Aydın Sarıtaş</t>
  </si>
  <si>
    <t>550)</t>
  </si>
  <si>
    <t>Kargalı Köyü GES</t>
  </si>
  <si>
    <t>Ankara Büyükşehir Belediyesi</t>
  </si>
  <si>
    <t>551)</t>
  </si>
  <si>
    <t>Kemal Altunay GES</t>
  </si>
  <si>
    <t>Kemal Altunay</t>
  </si>
  <si>
    <t>552)</t>
  </si>
  <si>
    <t>İETT İkitelli Fabrikası Güneş Santrali</t>
  </si>
  <si>
    <t>553)</t>
  </si>
  <si>
    <t>Fronius İnverter İstanbul</t>
  </si>
  <si>
    <t>554)</t>
  </si>
  <si>
    <t>İnhisar Belediyesi Güneş Santrali</t>
  </si>
  <si>
    <t>İnhisar Belediyesi</t>
  </si>
  <si>
    <t>555)</t>
  </si>
  <si>
    <t>Osman Muzaffer Tamer GES</t>
  </si>
  <si>
    <t>556)</t>
  </si>
  <si>
    <t>İlhan Okan Güneş Enerji Santrali</t>
  </si>
  <si>
    <t>İlhan Okan</t>
  </si>
  <si>
    <t>557)</t>
  </si>
  <si>
    <t>Kasım Kutlu Güneş Enerjisi Tesisi</t>
  </si>
  <si>
    <t>Kasım Kutlu</t>
  </si>
  <si>
    <t>558)</t>
  </si>
  <si>
    <t>Büyükeceli Camii</t>
  </si>
  <si>
    <t>559)</t>
  </si>
  <si>
    <t>Konya'daki diğer lisanssız GES'ler</t>
  </si>
  <si>
    <t>Çeşitli Firmalar</t>
  </si>
  <si>
    <t>560)</t>
  </si>
  <si>
    <t>Kayseri'deki diğer lisanssız GES'ler</t>
  </si>
  <si>
    <t>561)</t>
  </si>
  <si>
    <t>Gaziantep'deki diğer lisanssız GES'ler</t>
  </si>
  <si>
    <t>562)</t>
  </si>
  <si>
    <t>Ankara'daki diğer lisanssız GES'ler</t>
  </si>
  <si>
    <t>563)</t>
  </si>
  <si>
    <t>Afyon'daki diğer lisanssız GES'ler</t>
  </si>
  <si>
    <t>564)</t>
  </si>
  <si>
    <t>Niğde'deki diğer lisanssız GES'ler</t>
  </si>
  <si>
    <t>Kayıtlı Santral Sayısı :</t>
  </si>
  <si>
    <t>GES Kurulu Güç :</t>
  </si>
  <si>
    <t>Kurulu Güce Oranı :</t>
  </si>
  <si>
    <t>Yıllık Elektrik Üretimi :</t>
  </si>
  <si>
    <t>~ 2.433 GWh</t>
  </si>
  <si>
    <t>Üretimin Tüketime Oranı :</t>
  </si>
  <si>
    <t>Lisans Durumu :</t>
  </si>
  <si>
    <t>15 lisanslı, 549 lisanssız</t>
  </si>
  <si>
    <t>5.095 Mwe Kayıtlı: 1.633 Mwe</t>
  </si>
  <si>
    <t>#</t>
  </si>
  <si>
    <t>TR'de Bulunan Güneş Enerji Santralleri</t>
  </si>
  <si>
    <t>Bulunduğu İl</t>
  </si>
  <si>
    <t>Santral Adı</t>
  </si>
  <si>
    <t>Firma</t>
  </si>
  <si>
    <t>Kurulu Güç</t>
  </si>
  <si>
    <t>https://www.enerjiatlasi.com/gunes/</t>
  </si>
  <si>
    <t>S.</t>
  </si>
  <si>
    <t>Atatürk Barajı ve HES</t>
  </si>
  <si>
    <t>EÜAŞ</t>
  </si>
  <si>
    <t>Karakaya Barajı ve HES</t>
  </si>
  <si>
    <t>Keban Barajı ve HES</t>
  </si>
  <si>
    <t>Altınkaya Barajı ve HES</t>
  </si>
  <si>
    <t>Birecik Barajı ve HES</t>
  </si>
  <si>
    <t>Deriner Barajı ve HES</t>
  </si>
  <si>
    <t>Yukarı Kaleköy Barajı ve HES</t>
  </si>
  <si>
    <t>Beyhan Barajı ve HES</t>
  </si>
  <si>
    <t>Oymapınar Barajı ve HES</t>
  </si>
  <si>
    <t>Boyabat Barajı ve HES</t>
  </si>
  <si>
    <t>Boyabat Elektrik</t>
  </si>
  <si>
    <t>Berke Barajı ve HES</t>
  </si>
  <si>
    <t>Hasan Uğurlu Barajı ve HES</t>
  </si>
  <si>
    <t>Artvin Barajı ve HES</t>
  </si>
  <si>
    <t>Doğuş Enerji</t>
  </si>
  <si>
    <t>Yedigöze Sanibey Barajı</t>
  </si>
  <si>
    <t>Sanko Enerji</t>
  </si>
  <si>
    <t>Ermenek Barajı ve HES</t>
  </si>
  <si>
    <t>Borçka Barajı ve HES</t>
  </si>
  <si>
    <t>Sır Barajı ve HES</t>
  </si>
  <si>
    <t>Gökçekaya Barajı ve HES</t>
  </si>
  <si>
    <t>Göktaş Barajı ve HES</t>
  </si>
  <si>
    <t>Alkumru Barajı ve HES</t>
  </si>
  <si>
    <t>Limak Enerji</t>
  </si>
  <si>
    <t>Arkun Barajı ve HES</t>
  </si>
  <si>
    <t>Akköy 2 Barajı ve HES</t>
  </si>
  <si>
    <t>Kolin Enerji</t>
  </si>
  <si>
    <t>Obruk Barajı ve HES</t>
  </si>
  <si>
    <t>Kandil Barajı ve HES</t>
  </si>
  <si>
    <t>Batman Barajı ve HES</t>
  </si>
  <si>
    <t>Kavşak Bendi ve HES</t>
  </si>
  <si>
    <t>Karkamış Barajı ve HES</t>
  </si>
  <si>
    <t>Özlüce Barajı ve HES</t>
  </si>
  <si>
    <t>Çatalan Barajı ve HES</t>
  </si>
  <si>
    <t>Alpaslan 1 Barajı</t>
  </si>
  <si>
    <t>Sarıyar Hasan Polatkan</t>
  </si>
  <si>
    <t>Gezende Barajı ve HES</t>
  </si>
  <si>
    <t>Köprü Barajı ve HES</t>
  </si>
  <si>
    <t>Hacınınoğlu HES</t>
  </si>
  <si>
    <t>Bağıştaş 1 Barajı ve HES</t>
  </si>
  <si>
    <t>IC İçtaş Enerji</t>
  </si>
  <si>
    <t>Aslantaş Barajı ve HES</t>
  </si>
  <si>
    <t>Kiğı Barajı ve HES</t>
  </si>
  <si>
    <t>Tatar Barajı ve HES</t>
  </si>
  <si>
    <t>Hirfanlı Barajı ve HES</t>
  </si>
  <si>
    <t>Pembelik Barajı ve HES</t>
  </si>
  <si>
    <t>Köroğlu Barajı ve Kotanlı HES</t>
  </si>
  <si>
    <t>Ünal Şirketler Grubu</t>
  </si>
  <si>
    <t>Menzelet Barajı ve HES</t>
  </si>
  <si>
    <t>Koç Holding</t>
  </si>
  <si>
    <t>Ayvalı Barajı ve HES</t>
  </si>
  <si>
    <t>Özdoğan Enerji</t>
  </si>
  <si>
    <t>Kılıçkaya Barajı ve HES</t>
  </si>
  <si>
    <t>Dalaman Akköprü Barajı ve HES</t>
  </si>
  <si>
    <t>Muratlı Barajı ve HES</t>
  </si>
  <si>
    <t>Karıca Regülatörü ve Darıca HES</t>
  </si>
  <si>
    <t>Bilgin Enerji</t>
  </si>
  <si>
    <t>Dicle Barajı ve HES</t>
  </si>
  <si>
    <t>Torul Barajı ve HES</t>
  </si>
  <si>
    <t>Sarıgüzel HES</t>
  </si>
  <si>
    <t>Eşen 1 ve 2 HES</t>
  </si>
  <si>
    <t>Göltaş Enerji</t>
  </si>
  <si>
    <t>Akköy 1 HES</t>
  </si>
  <si>
    <t>Kargı Kızılırmak Barajı ve HES</t>
  </si>
  <si>
    <t>Statkraft</t>
  </si>
  <si>
    <t>Uluabat HES</t>
  </si>
  <si>
    <t>Akenerji</t>
  </si>
  <si>
    <t>Yamula Barajı ve HES</t>
  </si>
  <si>
    <t>Ayen Enerji</t>
  </si>
  <si>
    <t>Kasımlar Barajı ve HES</t>
  </si>
  <si>
    <t>Gülsan Holding</t>
  </si>
  <si>
    <t>Akıncı HES</t>
  </si>
  <si>
    <t>Aslancık Barajı ve HES</t>
  </si>
  <si>
    <t>Aslancık Elektrik</t>
  </si>
  <si>
    <t>Kargı Barajı ve HES</t>
  </si>
  <si>
    <t>Güllübağ Barajı ve HES</t>
  </si>
  <si>
    <t>Yıldırım Enerji</t>
  </si>
  <si>
    <t>Kralkızı Barajı ve HES</t>
  </si>
  <si>
    <t>Cevizlik HES</t>
  </si>
  <si>
    <t>Köklüce HES</t>
  </si>
  <si>
    <t>Menge Barajı ve HES</t>
  </si>
  <si>
    <t>Kürtün Barajı ve HES</t>
  </si>
  <si>
    <t>Kayabeyi Barajı ve Akıncı HES</t>
  </si>
  <si>
    <t>Türkerler Holding</t>
  </si>
  <si>
    <t>Çamlıca 1 HES</t>
  </si>
  <si>
    <t>Uzunçayır Barajı ve HES</t>
  </si>
  <si>
    <t>Yamanlı 2 HES</t>
  </si>
  <si>
    <t>Kozbükü HES</t>
  </si>
  <si>
    <t>Fernas Enerji</t>
  </si>
  <si>
    <t>Akocak HES</t>
  </si>
  <si>
    <t>Çanakçı HES Elektrik Üretim</t>
  </si>
  <si>
    <t>Karakuz Barajı ve HES</t>
  </si>
  <si>
    <t>Alarko Enerji</t>
  </si>
  <si>
    <t>Kesikköprü Barajı</t>
  </si>
  <si>
    <t>Doğankent HES</t>
  </si>
  <si>
    <t>Darıca 2 HES</t>
  </si>
  <si>
    <t>Orya Enerji</t>
  </si>
  <si>
    <t>Köprübaşı Barajı ve HES</t>
  </si>
  <si>
    <t>Yüksel Enerji</t>
  </si>
  <si>
    <t>Kadıncık 1 HES</t>
  </si>
  <si>
    <t>Tepekışla Barajı ve HES</t>
  </si>
  <si>
    <t>Feke 2 Barajı ve HES</t>
  </si>
  <si>
    <t>Demirköprü Barajı ve HES</t>
  </si>
  <si>
    <t>Suat Uğurlu Barajı ve HES</t>
  </si>
  <si>
    <t>Büyükdüz HES</t>
  </si>
  <si>
    <t>Daran 1 ve 2 HES</t>
  </si>
  <si>
    <t>Nokta Yatırım Holding</t>
  </si>
  <si>
    <t>Burçak HES</t>
  </si>
  <si>
    <t>MÖN İnşaat Enerji Grubu</t>
  </si>
  <si>
    <t>Reşadiye HES</t>
  </si>
  <si>
    <t>Energo Pro</t>
  </si>
  <si>
    <t>Koyulhisar HES</t>
  </si>
  <si>
    <t>Uzundere 1 HES</t>
  </si>
  <si>
    <t>Eksim Enerji</t>
  </si>
  <si>
    <t>Adıgüzel Barajı ve HES</t>
  </si>
  <si>
    <t>Doğançay Hidroelektrik Santrali</t>
  </si>
  <si>
    <t>Ceyhan Barajı ve HES</t>
  </si>
  <si>
    <t>Nurol Enerji</t>
  </si>
  <si>
    <t>Topçam Barajı ve HES</t>
  </si>
  <si>
    <t>Seyhan Barajı ve HES</t>
  </si>
  <si>
    <t>Seyrantepe Barajı ve HES</t>
  </si>
  <si>
    <t>Derbent Barajı ve HES</t>
  </si>
  <si>
    <t>Kadıncık 2 HES</t>
  </si>
  <si>
    <t>Kapulukaya Barajı ve HES</t>
  </si>
  <si>
    <t>Kılavuzlu Barajı ve HES</t>
  </si>
  <si>
    <t>Garzan Barajı ve HES</t>
  </si>
  <si>
    <t>Kovada 2 HES</t>
  </si>
  <si>
    <t>Batıçim Enerji</t>
  </si>
  <si>
    <t>Şanlıurfa HES</t>
  </si>
  <si>
    <t>Rönesans Enerji</t>
  </si>
  <si>
    <t>Toros HES</t>
  </si>
  <si>
    <t>Mentaş HES</t>
  </si>
  <si>
    <t>Dereli HES</t>
  </si>
  <si>
    <t>Çırakdamı HES</t>
  </si>
  <si>
    <t>Bağıştaş 2 HES</t>
  </si>
  <si>
    <t>Unit Elektrik</t>
  </si>
  <si>
    <t>Birkapılı HES</t>
  </si>
  <si>
    <t>Melike Tekstil</t>
  </si>
  <si>
    <t>Kemer Barajı ve HES</t>
  </si>
  <si>
    <t>Manavgat Barajı ve HES</t>
  </si>
  <si>
    <t>Kibar Holding</t>
  </si>
  <si>
    <t>Otluca 1 ve 2 HES</t>
  </si>
  <si>
    <t>Bayramhacılı Barajı ve HES</t>
  </si>
  <si>
    <t>Karacaören 2 HES</t>
  </si>
  <si>
    <t>Gama Enerji</t>
  </si>
  <si>
    <t>Çine Adnan Menderes Barajı ve HES</t>
  </si>
  <si>
    <t>Düzce Aksu HES</t>
  </si>
  <si>
    <t>Kirazlık Barajı ve HES</t>
  </si>
  <si>
    <t>Erenler HES</t>
  </si>
  <si>
    <t>Demiryürek Elektrik</t>
  </si>
  <si>
    <t>Çambaşı Hidroelektrik Santrali</t>
  </si>
  <si>
    <t>Eğlence HES</t>
  </si>
  <si>
    <t>Enda Enerji</t>
  </si>
  <si>
    <t>Umut HES</t>
  </si>
  <si>
    <t>Boydak Enerji</t>
  </si>
  <si>
    <t>Ordu HES</t>
  </si>
  <si>
    <t>Melet Enerji Elektrik Üretim</t>
  </si>
  <si>
    <t>Muradiye Ayrancılar HES</t>
  </si>
  <si>
    <t>Yalnızardıç HES</t>
  </si>
  <si>
    <t>Bucakkışla HES</t>
  </si>
  <si>
    <t>Andırın Barajı ve HES</t>
  </si>
  <si>
    <t>Tektuğ Elektrik</t>
  </si>
  <si>
    <t>Yokuşlu Kalkandere HES</t>
  </si>
  <si>
    <t>Niksar HES</t>
  </si>
  <si>
    <t>Değirmenüstü HES</t>
  </si>
  <si>
    <t>Kayaköprü HES</t>
  </si>
  <si>
    <t>Arsan Enerji</t>
  </si>
  <si>
    <t>Dim Barajı ve HES</t>
  </si>
  <si>
    <t>Diler Holding Enerji Grubu</t>
  </si>
  <si>
    <t>Balkusan Barajı</t>
  </si>
  <si>
    <t>Kipaş Holding</t>
  </si>
  <si>
    <t>Yenice Barajı ve HES</t>
  </si>
  <si>
    <t>Kılıç Enerji</t>
  </si>
  <si>
    <t>Muratlı HES</t>
  </si>
  <si>
    <t>Armahes Elektrik Üretim</t>
  </si>
  <si>
    <t>Dalaman HES</t>
  </si>
  <si>
    <t>Tuna HES</t>
  </si>
  <si>
    <t>Kalen HES</t>
  </si>
  <si>
    <t>Kalyon Enerji Grubu</t>
  </si>
  <si>
    <t>Erzurum Özlüce HES</t>
  </si>
  <si>
    <t>Aksu Grup</t>
  </si>
  <si>
    <t>Koçlu HES</t>
  </si>
  <si>
    <t>Lamas 3 ve 4 HES</t>
  </si>
  <si>
    <t>Murat HES</t>
  </si>
  <si>
    <t>Murat HES Enerji</t>
  </si>
  <si>
    <t>Eren Regülatörü ve HES</t>
  </si>
  <si>
    <t>Akbaş Holding Enerji Grubu</t>
  </si>
  <si>
    <t>Kale HES</t>
  </si>
  <si>
    <t>Kale Enerji</t>
  </si>
  <si>
    <t>Narinkale HES</t>
  </si>
  <si>
    <t>Sefaköy Barajı ve HES</t>
  </si>
  <si>
    <t>Tefen HES</t>
  </si>
  <si>
    <t>Midilli HES</t>
  </si>
  <si>
    <t>Arpa HES</t>
  </si>
  <si>
    <t>Güriş Holding</t>
  </si>
  <si>
    <t>Çamlıgöze Barajı ve HES</t>
  </si>
  <si>
    <t>Karacaören HES</t>
  </si>
  <si>
    <t>Ebru HES</t>
  </si>
  <si>
    <t>Tesla Enerji</t>
  </si>
  <si>
    <t>Doğançay HES</t>
  </si>
  <si>
    <t>Pınar HES</t>
  </si>
  <si>
    <t>Age Enerji</t>
  </si>
  <si>
    <t>Adıgüzel 2 HES</t>
  </si>
  <si>
    <t>Peker Enerji</t>
  </si>
  <si>
    <t>Bağışlı HES</t>
  </si>
  <si>
    <t>Ceykar Elektrik Üretim</t>
  </si>
  <si>
    <t>Adacami HES</t>
  </si>
  <si>
    <t>Amasya Kale HES</t>
  </si>
  <si>
    <t>Feke 1 HES</t>
  </si>
  <si>
    <t>Serap HES</t>
  </si>
  <si>
    <t>Alaköprü Barajı ve HES</t>
  </si>
  <si>
    <t>Boyut Grup Enerji</t>
  </si>
  <si>
    <t>Kalealtı HES</t>
  </si>
  <si>
    <t>Akçay HES</t>
  </si>
  <si>
    <t>Cindere Barajı ve HES</t>
  </si>
  <si>
    <t>Entek Enerji</t>
  </si>
  <si>
    <t>Gökkaya Barajı ve HES</t>
  </si>
  <si>
    <t>Doruk HES</t>
  </si>
  <si>
    <t>Günder Barajı ve HES</t>
  </si>
  <si>
    <t>Akkanat Holding</t>
  </si>
  <si>
    <t>Devecikonağı Barajı ve HES</t>
  </si>
  <si>
    <t>Bükköy Madencilik</t>
  </si>
  <si>
    <t>Kepezkaya HES</t>
  </si>
  <si>
    <t>Çamlıca 3 HES</t>
  </si>
  <si>
    <t>Çakmak HES</t>
  </si>
  <si>
    <t>Ataser Elektrik Üretim</t>
  </si>
  <si>
    <t>Burç Bendi ve HES</t>
  </si>
  <si>
    <t>Erzurum Aksu HES</t>
  </si>
  <si>
    <t>Sırımtaş HES</t>
  </si>
  <si>
    <t>Almus Barajı ve HES</t>
  </si>
  <si>
    <t>Himmetli HES</t>
  </si>
  <si>
    <t>Papart Regülatörü ve HES</t>
  </si>
  <si>
    <t>Elite Elektrik Üretim</t>
  </si>
  <si>
    <t>Ören HES</t>
  </si>
  <si>
    <t>Çelikler Enerji</t>
  </si>
  <si>
    <t>Kepez HES</t>
  </si>
  <si>
    <t>Tortum HES</t>
  </si>
  <si>
    <t>Eğlence 2 HES</t>
  </si>
  <si>
    <t>Çaykara HES</t>
  </si>
  <si>
    <t>Redaş Elektrik Üretim</t>
  </si>
  <si>
    <t>Artvin Kalecik HES</t>
  </si>
  <si>
    <t>Saraçbendi HES</t>
  </si>
  <si>
    <t>Koçak HES</t>
  </si>
  <si>
    <t>Prestij Enerji Üretim</t>
  </si>
  <si>
    <t>İncirli HES</t>
  </si>
  <si>
    <t>Adalı Enerji</t>
  </si>
  <si>
    <t>Çermikler Barajı ve HES</t>
  </si>
  <si>
    <t>Azmak ve Kirpilik HES</t>
  </si>
  <si>
    <t>Yaprak HES</t>
  </si>
  <si>
    <t>Gökgedik HES</t>
  </si>
  <si>
    <t>Murgul HES</t>
  </si>
  <si>
    <t>Kargılık HES</t>
  </si>
  <si>
    <t>Kıy HES</t>
  </si>
  <si>
    <t>Pamuk HES</t>
  </si>
  <si>
    <t>Angutlu HES</t>
  </si>
  <si>
    <t>Çileklitepe HES</t>
  </si>
  <si>
    <t>Kulp 1 Hidroelektrik Santrali</t>
  </si>
  <si>
    <t>Yıldızlar Enerji</t>
  </si>
  <si>
    <t>Yedisu HES</t>
  </si>
  <si>
    <t>Özaltın Enerji</t>
  </si>
  <si>
    <t>Okkayası Regülatörü ve Şehitlik HES</t>
  </si>
  <si>
    <t>Okkayası Elektrik Üretim</t>
  </si>
  <si>
    <t>Tokat Çamlıca HES</t>
  </si>
  <si>
    <t>Hidrogüç Enerji Elektrik Üretim</t>
  </si>
  <si>
    <t>Sebil Regülatörü ve HES</t>
  </si>
  <si>
    <t>Kıvanç Enerji</t>
  </si>
  <si>
    <t>Yavuz HES</t>
  </si>
  <si>
    <t>Yukarı Manahoz HES</t>
  </si>
  <si>
    <t>Hidro Kontrol Elektrik Üretim</t>
  </si>
  <si>
    <t>Yedigöl HES</t>
  </si>
  <si>
    <t>Sümer HES</t>
  </si>
  <si>
    <t>Erenköy HES</t>
  </si>
  <si>
    <t>Sena HES</t>
  </si>
  <si>
    <t>Sarmaşık 2 HES</t>
  </si>
  <si>
    <t>Fetaş Fethiye Enerji</t>
  </si>
  <si>
    <t>Pirinçlik HES</t>
  </si>
  <si>
    <t>Kardemir A.Ş.</t>
  </si>
  <si>
    <t>Baran HES</t>
  </si>
  <si>
    <t>Miran Enerji</t>
  </si>
  <si>
    <t>Sarmaşık 1 HES</t>
  </si>
  <si>
    <t>Kuzgun Barajı ve HES</t>
  </si>
  <si>
    <t>Zorlu Enerji</t>
  </si>
  <si>
    <t>Doğankaya HES</t>
  </si>
  <si>
    <t>Cemel HES</t>
  </si>
  <si>
    <t>Zeynep Enerji Üretim</t>
  </si>
  <si>
    <t>Mercan HES</t>
  </si>
  <si>
    <t>Umutlu HES</t>
  </si>
  <si>
    <t>Ağaoğlu Enerji</t>
  </si>
  <si>
    <t>Manyas HES</t>
  </si>
  <si>
    <t>Aria Teknolojik Yatırımlar</t>
  </si>
  <si>
    <t>Çakıt HES</t>
  </si>
  <si>
    <t>Kuşaklı HES</t>
  </si>
  <si>
    <t>Egemen HES</t>
  </si>
  <si>
    <t>Zaf Grup</t>
  </si>
  <si>
    <t>Fındık HES</t>
  </si>
  <si>
    <t>ADV Elektrik Üretim</t>
  </si>
  <si>
    <t>Uzundere 2 HES</t>
  </si>
  <si>
    <t>Koçoğlu İnşaat Enerji</t>
  </si>
  <si>
    <t>Onur HES</t>
  </si>
  <si>
    <t>Temmuz Elektrik Üretim</t>
  </si>
  <si>
    <t>Kayadibi HES</t>
  </si>
  <si>
    <t>Abalıoğlu Holding</t>
  </si>
  <si>
    <t>Kalecik HES</t>
  </si>
  <si>
    <t>Enerka Enerji</t>
  </si>
  <si>
    <t>Yakınca HES</t>
  </si>
  <si>
    <t>Tırsan Enerji</t>
  </si>
  <si>
    <t>Diyoban HES</t>
  </si>
  <si>
    <t>Ati İnşaat Enerji</t>
  </si>
  <si>
    <t>Çobanlı HES</t>
  </si>
  <si>
    <t>Küçükler Holding</t>
  </si>
  <si>
    <t>Gökbel HES</t>
  </si>
  <si>
    <t>Yıldızlar Grup</t>
  </si>
  <si>
    <t>Suşehri HES</t>
  </si>
  <si>
    <t>YPM Elektrik Üretim</t>
  </si>
  <si>
    <t>Pirinçli HES</t>
  </si>
  <si>
    <t>Derya Elektrik Üretim</t>
  </si>
  <si>
    <t>İkizdere HES</t>
  </si>
  <si>
    <t>Tuğra HES</t>
  </si>
  <si>
    <t>Vira Elektrik Üretim</t>
  </si>
  <si>
    <t>Söğütlü HES</t>
  </si>
  <si>
    <t>Boztepe HES</t>
  </si>
  <si>
    <t>Sırakonaklar HES</t>
  </si>
  <si>
    <t>2M Enerji Üretim</t>
  </si>
  <si>
    <t>Çiğdem HES</t>
  </si>
  <si>
    <t>ÖDF Yılmazlar İnşaat</t>
  </si>
  <si>
    <t>Çamlıca 2 HES</t>
  </si>
  <si>
    <t>Derin Enerji Üretim</t>
  </si>
  <si>
    <t>Kumköy HES</t>
  </si>
  <si>
    <t>Çalıkobası HES</t>
  </si>
  <si>
    <t>Göksu HES</t>
  </si>
  <si>
    <t>Tek İmaş</t>
  </si>
  <si>
    <t>Kars Kale HES</t>
  </si>
  <si>
    <t>Kadooğlu Enerji</t>
  </si>
  <si>
    <t>Kuşluk HES</t>
  </si>
  <si>
    <t>Nuh Enerji</t>
  </si>
  <si>
    <t>Sema HES</t>
  </si>
  <si>
    <t>CG Enerji Elektrik</t>
  </si>
  <si>
    <t>Kırıkdağ HES</t>
  </si>
  <si>
    <t>CFC Elektrik Enerjisi</t>
  </si>
  <si>
    <t>Beyköy HES</t>
  </si>
  <si>
    <t>Hamzalı HES</t>
  </si>
  <si>
    <t>Avcılar HES</t>
  </si>
  <si>
    <t>Avcılar Enerji</t>
  </si>
  <si>
    <t>Tuzlaköy ve Serge HES</t>
  </si>
  <si>
    <t>Üçharmanlar HES</t>
  </si>
  <si>
    <t>Fethiye HES</t>
  </si>
  <si>
    <t>Damlapınar HES</t>
  </si>
  <si>
    <t>Güvercin Regülatörü ve HES</t>
  </si>
  <si>
    <t>Yılsan Holding</t>
  </si>
  <si>
    <t>Cevher 1 ve 2 HES</t>
  </si>
  <si>
    <t>Elbi Enerji</t>
  </si>
  <si>
    <t>Arca HES</t>
  </si>
  <si>
    <t>Ece Tur İnşaat</t>
  </si>
  <si>
    <t>Alabalık HES</t>
  </si>
  <si>
    <t>Delta Yatırım Holding</t>
  </si>
  <si>
    <t>Çakırlar HES</t>
  </si>
  <si>
    <t>Saf 1 HES</t>
  </si>
  <si>
    <t>Saf Enerji Elektrik Üretim</t>
  </si>
  <si>
    <t>Kızıldüz HES</t>
  </si>
  <si>
    <t>Esentepe HES</t>
  </si>
  <si>
    <t>Bahser Enerji</t>
  </si>
  <si>
    <t>Cala HES</t>
  </si>
  <si>
    <t>MZH Enerji Üretim</t>
  </si>
  <si>
    <t>Ayancık HES</t>
  </si>
  <si>
    <t>İlk Elektrik Enerji Üretimi</t>
  </si>
  <si>
    <t>Kemerçayır HES</t>
  </si>
  <si>
    <t>Çıldır HES</t>
  </si>
  <si>
    <t>Erik Regülatörü ve HES</t>
  </si>
  <si>
    <t>Kıyı Enerji</t>
  </si>
  <si>
    <t>Yumrutepe HES</t>
  </si>
  <si>
    <t>Yumrutepe Enerji</t>
  </si>
  <si>
    <t>İncesu HES</t>
  </si>
  <si>
    <t>Aksa Enerji</t>
  </si>
  <si>
    <t>Kandil Regülatörü ve HES</t>
  </si>
  <si>
    <t>Kandil Elektrik</t>
  </si>
  <si>
    <t>Tercan HES</t>
  </si>
  <si>
    <t>Araklı 1 HES</t>
  </si>
  <si>
    <t>Çardaklı HES</t>
  </si>
  <si>
    <t>AZC Enerji Üretim</t>
  </si>
  <si>
    <t>Yazyurdu HES</t>
  </si>
  <si>
    <t>İlcan Elektrik</t>
  </si>
  <si>
    <t>Sayan HES</t>
  </si>
  <si>
    <t>Karel Enerji</t>
  </si>
  <si>
    <t>Torlar HES</t>
  </si>
  <si>
    <t>Kam Enerji Üretim</t>
  </si>
  <si>
    <t>Köprübaşı HES</t>
  </si>
  <si>
    <t>Bayburt Hidroelektrik Santrali</t>
  </si>
  <si>
    <t>Bayburt Enerji</t>
  </si>
  <si>
    <t>Kayabükü HES</t>
  </si>
  <si>
    <t>Yalnızca HES</t>
  </si>
  <si>
    <t>Çağ Çağ HES</t>
  </si>
  <si>
    <t>Yeşilırmak 1 HES</t>
  </si>
  <si>
    <t>Üründül Enerji</t>
  </si>
  <si>
    <t>Yeşil HES</t>
  </si>
  <si>
    <t>Yeşilbaş Enerji Üretim</t>
  </si>
  <si>
    <t>Şahmallar HES</t>
  </si>
  <si>
    <t>Yukarı Mercan HES</t>
  </si>
  <si>
    <t>Bağbaşı HES</t>
  </si>
  <si>
    <t>Kayı Enerji</t>
  </si>
  <si>
    <t>Güzeloluk HES</t>
  </si>
  <si>
    <t>Yıldırım Grup</t>
  </si>
  <si>
    <t>Saray HES</t>
  </si>
  <si>
    <t>Mertler Enerji Üretim</t>
  </si>
  <si>
    <t>Akkent Çalkuyucak HES</t>
  </si>
  <si>
    <t>Espiye HES</t>
  </si>
  <si>
    <t>Hacılar HES</t>
  </si>
  <si>
    <t>Erkenek HES</t>
  </si>
  <si>
    <t>Aksu Çayköy HES</t>
  </si>
  <si>
    <t>Değirmen HES</t>
  </si>
  <si>
    <t>Kais Elektrik Üretim</t>
  </si>
  <si>
    <t>Ortaçağ HES</t>
  </si>
  <si>
    <t>Demirci HES</t>
  </si>
  <si>
    <t>Bükor 2 HES</t>
  </si>
  <si>
    <t>Bükor Enerji</t>
  </si>
  <si>
    <t>Akbaş HES</t>
  </si>
  <si>
    <t>Tohma HES</t>
  </si>
  <si>
    <t>Tohma Enerji</t>
  </si>
  <si>
    <t>Aralık HES</t>
  </si>
  <si>
    <t>Güneşli 2 HES</t>
  </si>
  <si>
    <t>Tahta HES</t>
  </si>
  <si>
    <t>Kulp 4 Hidroelektrik Santrali</t>
  </si>
  <si>
    <t>Girlevik 2 HES</t>
  </si>
  <si>
    <t>Kürce HES</t>
  </si>
  <si>
    <t>Dedegöl Enerji</t>
  </si>
  <si>
    <t>Çağlayan Regülatörü ve HES</t>
  </si>
  <si>
    <t>Ate Enerji Elektrik</t>
  </si>
  <si>
    <t>Köprüyanı HES</t>
  </si>
  <si>
    <t>Maçkam Enerji</t>
  </si>
  <si>
    <t>Ülkün HES</t>
  </si>
  <si>
    <t>Dünya Enerji</t>
  </si>
  <si>
    <t>Büyükbahçe HES</t>
  </si>
  <si>
    <t>Ahmetli HES</t>
  </si>
  <si>
    <t>Ahmetli HES Elektrik Üretim</t>
  </si>
  <si>
    <t>Mavi Regülatörü ve HES</t>
  </si>
  <si>
    <t>Üçhanlar HES</t>
  </si>
  <si>
    <t>Üzümlü HES</t>
  </si>
  <si>
    <t>Akgün Enerji</t>
  </si>
  <si>
    <t>Çarşamba HES</t>
  </si>
  <si>
    <t>Çarşamba Enerji Elektrik</t>
  </si>
  <si>
    <t>STS-1 Regülatörü ve HES</t>
  </si>
  <si>
    <t>GMT Enerji Elektrik Üretim</t>
  </si>
  <si>
    <t>Merekler Regülatörü ve Algölü HES</t>
  </si>
  <si>
    <t>Emsat Elektrik Üretimi</t>
  </si>
  <si>
    <t>Gaziler HES</t>
  </si>
  <si>
    <t>Gaziler Enerji</t>
  </si>
  <si>
    <t>Kavakçalı HES</t>
  </si>
  <si>
    <t>Ordu Murat HES</t>
  </si>
  <si>
    <t>Cansu HES</t>
  </si>
  <si>
    <t>Cansu Elektrik Üretim</t>
  </si>
  <si>
    <t>Gökyar HES</t>
  </si>
  <si>
    <t>Kaletepe HES</t>
  </si>
  <si>
    <t>Yıldırım HES</t>
  </si>
  <si>
    <t>Derebaşı HES</t>
  </si>
  <si>
    <t>Derebaşı Enerji</t>
  </si>
  <si>
    <t>Gönen HES</t>
  </si>
  <si>
    <t>Yüce HES</t>
  </si>
  <si>
    <t>Menerji Elektrik Üretim</t>
  </si>
  <si>
    <t>Çayaltı Regülatörü ve HES</t>
  </si>
  <si>
    <t>Reis Grubu</t>
  </si>
  <si>
    <t>Dağbaşı HES</t>
  </si>
  <si>
    <t>Balsuyu Mensucat</t>
  </si>
  <si>
    <t>Atilla HES</t>
  </si>
  <si>
    <t>Suarı Müşavirlik</t>
  </si>
  <si>
    <t>Karasu 4-2 HES</t>
  </si>
  <si>
    <t>Aquila Hydropower Invest</t>
  </si>
  <si>
    <t>Üçgen 2 HES</t>
  </si>
  <si>
    <t>Işıklar Enerji ve Yapı Holding</t>
  </si>
  <si>
    <t>Berdan HES</t>
  </si>
  <si>
    <t>Tayfurlar Enerji</t>
  </si>
  <si>
    <t>Kavak HES</t>
  </si>
  <si>
    <t>Arhavi Elektrik Üretimi</t>
  </si>
  <si>
    <t>Duru HES</t>
  </si>
  <si>
    <t>Adıyaman Çağlayan HES</t>
  </si>
  <si>
    <t>Çay Regülatörü ve HES</t>
  </si>
  <si>
    <t>Martı Elektrik Üretim</t>
  </si>
  <si>
    <t>Gök HES</t>
  </si>
  <si>
    <t>KTM Grup</t>
  </si>
  <si>
    <t>Boğazköy Barajı ve HES</t>
  </si>
  <si>
    <t>Burgüç Bursa Güçbirliği</t>
  </si>
  <si>
    <t>Yeşilvadi HES</t>
  </si>
  <si>
    <t>Balıklı 1. 2 ve 3 HES</t>
  </si>
  <si>
    <t>Assu Elektrik Enerji Üretim</t>
  </si>
  <si>
    <t>Sölperen HES</t>
  </si>
  <si>
    <t>Vasfi Enerji</t>
  </si>
  <si>
    <t>Kıran HES</t>
  </si>
  <si>
    <t>Adasu HES</t>
  </si>
  <si>
    <t>Sakarya Büyükşehir Belediyesi</t>
  </si>
  <si>
    <t>Çataloluk Hes</t>
  </si>
  <si>
    <t>Beytek Elektrik Üretim</t>
  </si>
  <si>
    <t>Karataş 1 HES</t>
  </si>
  <si>
    <t>Karaca HES Enerji Üretim</t>
  </si>
  <si>
    <t>Berke HES</t>
  </si>
  <si>
    <t>Kadahor Regülatörü ve HES</t>
  </si>
  <si>
    <t>Arsin Enerji</t>
  </si>
  <si>
    <t>Hasanlar Barajı ve HES</t>
  </si>
  <si>
    <t>Esendurak HES</t>
  </si>
  <si>
    <t>Meral Elektrik Üretim</t>
  </si>
  <si>
    <t>Pamukova HES</t>
  </si>
  <si>
    <t>Kozdere HES</t>
  </si>
  <si>
    <t>Ado Enerji</t>
  </si>
  <si>
    <t>Kısık HES</t>
  </si>
  <si>
    <t>Çınar 1 HES</t>
  </si>
  <si>
    <t>Aycan Enerji Üretim</t>
  </si>
  <si>
    <t>Yanıkköprü HES</t>
  </si>
  <si>
    <t>Balkodu 1 HES</t>
  </si>
  <si>
    <t>Okan Holding Enerji Grubu</t>
  </si>
  <si>
    <t>Merek HES</t>
  </si>
  <si>
    <t>Sukom Enerji</t>
  </si>
  <si>
    <t>Çanakçı HES</t>
  </si>
  <si>
    <t>Günayşe HES</t>
  </si>
  <si>
    <t>Yanbolu HES</t>
  </si>
  <si>
    <t>Pamuk Elektrik Üretim</t>
  </si>
  <si>
    <t>Köroğlu HES</t>
  </si>
  <si>
    <t>Etken Elektrik Üretim</t>
  </si>
  <si>
    <t>Bayra HES</t>
  </si>
  <si>
    <t>Kutup Enerji</t>
  </si>
  <si>
    <t>Çekerek Barajı ve HES</t>
  </si>
  <si>
    <t>Osmancık HES</t>
  </si>
  <si>
    <t>Akpınar HES</t>
  </si>
  <si>
    <t>Akpınar Enerji Üretim</t>
  </si>
  <si>
    <t>Trabzon Karakaya HES</t>
  </si>
  <si>
    <t>Sultanmurat Enerji Üretim</t>
  </si>
  <si>
    <t>Çarıklı HES</t>
  </si>
  <si>
    <t>Yağmur HES</t>
  </si>
  <si>
    <t>Araklı 4 HES</t>
  </si>
  <si>
    <t>Darca HES</t>
  </si>
  <si>
    <t>Soğukpınar HES</t>
  </si>
  <si>
    <t>Feslek HES</t>
  </si>
  <si>
    <t>Serhat Regülatörü ve HES</t>
  </si>
  <si>
    <t>Hamzabey Regülatörü ve HES</t>
  </si>
  <si>
    <t>Şar Enerji Elektrik Üretim</t>
  </si>
  <si>
    <t>Selimoğlu HES</t>
  </si>
  <si>
    <t>Hanak HES</t>
  </si>
  <si>
    <t>Aytemiz Enerji</t>
  </si>
  <si>
    <t>Çaldere HES</t>
  </si>
  <si>
    <t>Nokta Yatırım Enerji</t>
  </si>
  <si>
    <t>Telli HES</t>
  </si>
  <si>
    <t>Bucakköy HES</t>
  </si>
  <si>
    <t>Mursal 1 ve 2 HES</t>
  </si>
  <si>
    <t>Peta Mühendislik</t>
  </si>
  <si>
    <t>Paşa HES</t>
  </si>
  <si>
    <t>Keklicek HES</t>
  </si>
  <si>
    <t>Karadeniz Enerji</t>
  </si>
  <si>
    <t>Çakmak 2 Regülatörü ve HES</t>
  </si>
  <si>
    <t>Vizara HES</t>
  </si>
  <si>
    <t>Yılmaz Ulusoy Elektrik</t>
  </si>
  <si>
    <t>Sukenarı HES</t>
  </si>
  <si>
    <t>Horu HES</t>
  </si>
  <si>
    <t>Maraş Enerji</t>
  </si>
  <si>
    <t>Kabaca Reg. ve HES</t>
  </si>
  <si>
    <t>Erva Enerji Elektrik Üretim</t>
  </si>
  <si>
    <t>Demirciler HES</t>
  </si>
  <si>
    <t>Tuzköy HES</t>
  </si>
  <si>
    <t>Şavk Enerji Grubu</t>
  </si>
  <si>
    <t>Cuniş HES</t>
  </si>
  <si>
    <t>Rinerji Rize Elektrik</t>
  </si>
  <si>
    <t>Koçköprü Barajı ve HES</t>
  </si>
  <si>
    <t>Mostar Elektrik</t>
  </si>
  <si>
    <t>Tokat Suçatı HES</t>
  </si>
  <si>
    <t>Artı Değer Enerji</t>
  </si>
  <si>
    <t>Kovada 1 HES</t>
  </si>
  <si>
    <t>Çeşmebaşı HES</t>
  </si>
  <si>
    <t>Güzelçay 1 ve 2 HES</t>
  </si>
  <si>
    <t>Sarıkavak HES</t>
  </si>
  <si>
    <t>Köknar HES</t>
  </si>
  <si>
    <t>Dağdelen HES</t>
  </si>
  <si>
    <t>Kartalkaya Barajı ve Hidroelektrik Santrali</t>
  </si>
  <si>
    <t>Sır Enerji Üretim</t>
  </si>
  <si>
    <t>Gemciler Regülatörü ve HES</t>
  </si>
  <si>
    <t>Yunuslar HES</t>
  </si>
  <si>
    <t>HES Enerji Üretimi</t>
  </si>
  <si>
    <t>Soğuksu HES</t>
  </si>
  <si>
    <t>Moği Elektrik</t>
  </si>
  <si>
    <t>Muş Doğan Regülatörü ve HES</t>
  </si>
  <si>
    <t>Çağlar Enerji</t>
  </si>
  <si>
    <t>Çifteköprü Regülatörü ve HES</t>
  </si>
  <si>
    <t>Çifteköprü Elektrik Üretim</t>
  </si>
  <si>
    <t>Çalkışla HES</t>
  </si>
  <si>
    <t>İÇ-EN Elektrik Üretim</t>
  </si>
  <si>
    <t>Melikom HES</t>
  </si>
  <si>
    <t>Melikom Elektrik Üretim</t>
  </si>
  <si>
    <t>Ekincik HES</t>
  </si>
  <si>
    <t>Seyhan 2 HES</t>
  </si>
  <si>
    <t>Tınaztepe HES</t>
  </si>
  <si>
    <t>Alp Elektrik Üretim</t>
  </si>
  <si>
    <t>Akdere HES</t>
  </si>
  <si>
    <t>Afe Elektrik Üretim</t>
  </si>
  <si>
    <t>Şavşat HES</t>
  </si>
  <si>
    <t>2M Enerji</t>
  </si>
  <si>
    <t>Tuana HES</t>
  </si>
  <si>
    <t>Aşkale Elektrik Üretim</t>
  </si>
  <si>
    <t>Sabunsuyu 2 HES</t>
  </si>
  <si>
    <t>ANG Enerji</t>
  </si>
  <si>
    <t>Aladereçam HES</t>
  </si>
  <si>
    <t>Güdül HES</t>
  </si>
  <si>
    <t>Kanyon Yenilenebilir Enerji</t>
  </si>
  <si>
    <t>Defne HES</t>
  </si>
  <si>
    <t>Nuryol Enerji</t>
  </si>
  <si>
    <t>Fırnıs HES</t>
  </si>
  <si>
    <t>Çilehane HES</t>
  </si>
  <si>
    <t>NKD Elektrik Enerji</t>
  </si>
  <si>
    <t>Havva HES</t>
  </si>
  <si>
    <t>Verusa Holding</t>
  </si>
  <si>
    <t>Kahta HES</t>
  </si>
  <si>
    <t>EY Enerji</t>
  </si>
  <si>
    <t>Susuz HES</t>
  </si>
  <si>
    <t>Manahoz HES</t>
  </si>
  <si>
    <t>Bulam HES</t>
  </si>
  <si>
    <t>Paşalı HES</t>
  </si>
  <si>
    <t>Fem Enerji Üretim</t>
  </si>
  <si>
    <t>Suçatı HES</t>
  </si>
  <si>
    <t>Mustafa Modoğlu Holding</t>
  </si>
  <si>
    <t>Çakırman HES</t>
  </si>
  <si>
    <t>Beşiktaşlar Enerji</t>
  </si>
  <si>
    <t>Karakeçili 1 HES</t>
  </si>
  <si>
    <t>Hatko Enerji</t>
  </si>
  <si>
    <t>Çamlıkaya HES</t>
  </si>
  <si>
    <t>Çamlıkaya Enerji</t>
  </si>
  <si>
    <t>İncebel HES</t>
  </si>
  <si>
    <t>Biem Enerji Üretim</t>
  </si>
  <si>
    <t>Suluköy HES</t>
  </si>
  <si>
    <t>Du Elektrik Üretim</t>
  </si>
  <si>
    <t>Gelinkaya HES</t>
  </si>
  <si>
    <t>Başak HES</t>
  </si>
  <si>
    <t>Değirmen Regülatörü ve HES</t>
  </si>
  <si>
    <t>Akçakoyun HES</t>
  </si>
  <si>
    <t>Sızır HES</t>
  </si>
  <si>
    <t>Dereiçi HES</t>
  </si>
  <si>
    <t>Gün-Taş Enerji Elektrik</t>
  </si>
  <si>
    <t>Doğanşar Regülatörü ve HES</t>
  </si>
  <si>
    <t>Şifrin Regülatörü ve HES</t>
  </si>
  <si>
    <t>Delice 1 HES</t>
  </si>
  <si>
    <t>Enerji 2023</t>
  </si>
  <si>
    <t>Güneyyaka HES</t>
  </si>
  <si>
    <t>Met Enerji Üretim</t>
  </si>
  <si>
    <t>Mor 2 Regülatörü ve HES</t>
  </si>
  <si>
    <t>Enso Hydro Enerji</t>
  </si>
  <si>
    <t>Yazılı HES (Yazılı 1. 2. 3 HES)</t>
  </si>
  <si>
    <t>Elif Grup Enerji</t>
  </si>
  <si>
    <t>Erik HES</t>
  </si>
  <si>
    <t>Polat HES</t>
  </si>
  <si>
    <t>Lale Regülatörü ve HES</t>
  </si>
  <si>
    <t>Ulu Enerji</t>
  </si>
  <si>
    <t>Balkodu 2 HES</t>
  </si>
  <si>
    <t>Erfelek HES</t>
  </si>
  <si>
    <t>Birim Hidroelektrik Üretim</t>
  </si>
  <si>
    <t>Haymeana 1 ve 2 HES</t>
  </si>
  <si>
    <t>Üner Enerji</t>
  </si>
  <si>
    <t>Aybige Regülatörü ve HES</t>
  </si>
  <si>
    <t>Yek Enerji Üretim</t>
  </si>
  <si>
    <t>Yeşilırmak 2 Regülatörü ve HES</t>
  </si>
  <si>
    <t>Meşeli HES</t>
  </si>
  <si>
    <t>Çayhan HES</t>
  </si>
  <si>
    <t>Ovit Enerji</t>
  </si>
  <si>
    <t>Söğütlükaya (Posof 3) HES</t>
  </si>
  <si>
    <t>Yenigün Enerji</t>
  </si>
  <si>
    <t>İkiler HES</t>
  </si>
  <si>
    <t>İskele Elektrik Üretim</t>
  </si>
  <si>
    <t>Oltu HES</t>
  </si>
  <si>
    <t>Silen Elektrik Üretim</t>
  </si>
  <si>
    <t>Kepez 2 HES</t>
  </si>
  <si>
    <t>Sarıhıdır HES</t>
  </si>
  <si>
    <t>Molu Enerji Üretim</t>
  </si>
  <si>
    <t>Sırma HES</t>
  </si>
  <si>
    <t>Yüreğir HES</t>
  </si>
  <si>
    <t>Doğu HES</t>
  </si>
  <si>
    <t>Nassan Elektrik Üretim</t>
  </si>
  <si>
    <t>General Regülatörü ve HES</t>
  </si>
  <si>
    <t>Usluel Enerji</t>
  </si>
  <si>
    <t>Samatlar Regülatörü ve HES</t>
  </si>
  <si>
    <t>Aksu Regülatörü ve HES</t>
  </si>
  <si>
    <t>Humartaş Enerji</t>
  </si>
  <si>
    <t>Kayalık HES</t>
  </si>
  <si>
    <t>Haşemoğlu Grup</t>
  </si>
  <si>
    <t>Irmak HES</t>
  </si>
  <si>
    <t>Tetico A.Ş.</t>
  </si>
  <si>
    <t>Çenger Regülatörü ve HES</t>
  </si>
  <si>
    <t>Horyan HES</t>
  </si>
  <si>
    <t>Ekinözü 1 ve 2 HES</t>
  </si>
  <si>
    <t>Tufan Enerji ve Petrol</t>
  </si>
  <si>
    <t>Dereköy HES</t>
  </si>
  <si>
    <t>Sütlüce HES</t>
  </si>
  <si>
    <t>Kargı Regülatörü ve HES</t>
  </si>
  <si>
    <t>Kuzey 1-2 Regülatörü ve HES</t>
  </si>
  <si>
    <t>Başköy Enerji</t>
  </si>
  <si>
    <t>Ataköy Barajı ve HES</t>
  </si>
  <si>
    <t>Yamaç HES</t>
  </si>
  <si>
    <t>Zala HES</t>
  </si>
  <si>
    <t>Ahmet Hakan Elektrik</t>
  </si>
  <si>
    <t>Elbiz Regülatörü ve HES</t>
  </si>
  <si>
    <t>Bulut Enerji</t>
  </si>
  <si>
    <t>Keban Deresi HES</t>
  </si>
  <si>
    <t>Hasankale HES</t>
  </si>
  <si>
    <t>Zeytin Reg. ve HES</t>
  </si>
  <si>
    <t>Tüfekçikonağı HES</t>
  </si>
  <si>
    <t>Alçe Hidroelektrik Santrali</t>
  </si>
  <si>
    <t>AİDA Enerji</t>
  </si>
  <si>
    <t>Yaylabel HES</t>
  </si>
  <si>
    <t>Gökboyun HES</t>
  </si>
  <si>
    <t>Güfen Enerji</t>
  </si>
  <si>
    <t>Gümüşören Barajı ve HES</t>
  </si>
  <si>
    <t>Sarıtepe HES</t>
  </si>
  <si>
    <t>Ataköy HES</t>
  </si>
  <si>
    <t>(16.8 MW)</t>
  </si>
  <si>
    <t>Tocak 1 HES</t>
  </si>
  <si>
    <t>Arısu HES</t>
  </si>
  <si>
    <t>Hasanlar HES</t>
  </si>
  <si>
    <t>Yayla HES</t>
  </si>
  <si>
    <t>Kesme HES</t>
  </si>
  <si>
    <t>Çaygören HES</t>
  </si>
  <si>
    <t>Karasu 4-3 HES</t>
  </si>
  <si>
    <t>Süleymanlı HES</t>
  </si>
  <si>
    <t>Güneş HES</t>
  </si>
  <si>
    <t>Timse Elektrik Üretim</t>
  </si>
  <si>
    <t>Derme HES</t>
  </si>
  <si>
    <t>Engil HES</t>
  </si>
  <si>
    <t>Haliç Elektrik Üretim</t>
  </si>
  <si>
    <t>Generji HES</t>
  </si>
  <si>
    <t>Ayvasıl HES</t>
  </si>
  <si>
    <t>Dinar HES</t>
  </si>
  <si>
    <t>Elda Elektrik</t>
  </si>
  <si>
    <t>Akkaya HES</t>
  </si>
  <si>
    <t>Med Enerji</t>
  </si>
  <si>
    <t>Kozak Bendi ve HES</t>
  </si>
  <si>
    <t>Şirikçioğlu Elektrik</t>
  </si>
  <si>
    <t>Ağkolu HES</t>
  </si>
  <si>
    <t>Ahiköy 1 ve 2 HES</t>
  </si>
  <si>
    <t>Pelka Elektrik</t>
  </si>
  <si>
    <t>Öner HES</t>
  </si>
  <si>
    <t>Bahçelik HES</t>
  </si>
  <si>
    <t>Dodurgalar 1 ve 2 HES</t>
  </si>
  <si>
    <t>Elta Elektrik Üretim</t>
  </si>
  <si>
    <t>Karasu 5 HES</t>
  </si>
  <si>
    <t>Piro Regülatörü ve HES</t>
  </si>
  <si>
    <t>Çanakçı 1 Regülatörü ve HES</t>
  </si>
  <si>
    <t>Şengün Elektrik</t>
  </si>
  <si>
    <t>Gözede 2 Regülatörü ve HES</t>
  </si>
  <si>
    <t>Temsa Elektrik Üretim</t>
  </si>
  <si>
    <t>Kozan HES</t>
  </si>
  <si>
    <t>Kondel Grup</t>
  </si>
  <si>
    <t>Dumlu HES</t>
  </si>
  <si>
    <t>Zekere HES</t>
  </si>
  <si>
    <t>Bozat Elektrik Üretim</t>
  </si>
  <si>
    <t>Karasu 1 HES</t>
  </si>
  <si>
    <t>Yaşıl HES</t>
  </si>
  <si>
    <t>Demir Regülatörü ve HES</t>
  </si>
  <si>
    <t>Eğin Enerji Üretim</t>
  </si>
  <si>
    <t>Arpacık Regülatörü ve HES</t>
  </si>
  <si>
    <t>Arpacı Elektrik Üretim</t>
  </si>
  <si>
    <t>Anak Hidroelektrik Santrali</t>
  </si>
  <si>
    <t>Kor-En Korkuteli Elektrik</t>
  </si>
  <si>
    <t>Kamer HES</t>
  </si>
  <si>
    <t>Namnam HES</t>
  </si>
  <si>
    <t>Yağmur Enerji</t>
  </si>
  <si>
    <t>Yeşilköy Regülatörü ve HES</t>
  </si>
  <si>
    <t>Yeşilköy Elektrik Üretim</t>
  </si>
  <si>
    <t>Bereket HES</t>
  </si>
  <si>
    <t>Adatepe Barajı ve HES</t>
  </si>
  <si>
    <t>Asmar Elektrik Üretim</t>
  </si>
  <si>
    <t>Maraton HES</t>
  </si>
  <si>
    <t>Samur Enerji</t>
  </si>
  <si>
    <t>Çukurçayı HES</t>
  </si>
  <si>
    <t>Isparta Elektrik Üretim</t>
  </si>
  <si>
    <t>Bektemur HES</t>
  </si>
  <si>
    <t>Girlevik 3 Regülatörü ve Karatuş HES</t>
  </si>
  <si>
    <t>Yusaka Enerji</t>
  </si>
  <si>
    <t>Tokmadin HES</t>
  </si>
  <si>
    <t>Ziyaret HES</t>
  </si>
  <si>
    <t>Gökçeköy Elektrik Üretim</t>
  </si>
  <si>
    <t>Cevizlidere HES</t>
  </si>
  <si>
    <t>Bolsu Enerji</t>
  </si>
  <si>
    <t>Sekiyaka 2 HES</t>
  </si>
  <si>
    <t>Üçgen HES</t>
  </si>
  <si>
    <t>Hoşap Barajı ve HES</t>
  </si>
  <si>
    <t>Kocaman HES</t>
  </si>
  <si>
    <t>Kocaman Enerji</t>
  </si>
  <si>
    <t>Molu Hidroelektrik Santrali</t>
  </si>
  <si>
    <t>Gökböğet HES</t>
  </si>
  <si>
    <t>Ege 2. 3 ve 4 HES</t>
  </si>
  <si>
    <t>Sarımehmet HES</t>
  </si>
  <si>
    <t>Doğubay Elektrik</t>
  </si>
  <si>
    <t>Gecür HES</t>
  </si>
  <si>
    <t>Akar Enerji</t>
  </si>
  <si>
    <t>Vanazit HES</t>
  </si>
  <si>
    <t>Proen Enerji</t>
  </si>
  <si>
    <t>Karasu 2 HES</t>
  </si>
  <si>
    <t>Darıveren HES</t>
  </si>
  <si>
    <t>Darıveren Enerji</t>
  </si>
  <si>
    <t>Erem HES</t>
  </si>
  <si>
    <t>Efe Enerji Elektrik Üretim</t>
  </si>
  <si>
    <t>Girlevik HES</t>
  </si>
  <si>
    <t>Koruköy HES</t>
  </si>
  <si>
    <t>Dinar 2 HES</t>
  </si>
  <si>
    <t>Özce Madencilik</t>
  </si>
  <si>
    <t>Karaköy HES</t>
  </si>
  <si>
    <t>Karaköy Elektrik Üretim</t>
  </si>
  <si>
    <t>Gökmen HES</t>
  </si>
  <si>
    <t>Su-Gücü Elektrik Üretim</t>
  </si>
  <si>
    <t>Kiti HES</t>
  </si>
  <si>
    <t>Metek Hidro Enerji</t>
  </si>
  <si>
    <t>Kaleköy HES</t>
  </si>
  <si>
    <t>Poyraz HES</t>
  </si>
  <si>
    <t>Eskiköy Reg. ve HES</t>
  </si>
  <si>
    <t>Çoraklı HES</t>
  </si>
  <si>
    <t>Muy Enerji Elektrik Üretim</t>
  </si>
  <si>
    <t>Bulgurkaya HES</t>
  </si>
  <si>
    <t>Mikail Enerji Grubu</t>
  </si>
  <si>
    <t>Kayaköy HES</t>
  </si>
  <si>
    <t>Veysi Madencilik</t>
  </si>
  <si>
    <t>Çal HES</t>
  </si>
  <si>
    <t>Tonya HES</t>
  </si>
  <si>
    <t>Hetaş Hacısalihoğlu Enerji</t>
  </si>
  <si>
    <t>Karamenderes HES</t>
  </si>
  <si>
    <t>Berrak Su Enerji Üretim</t>
  </si>
  <si>
    <t>Açma HES</t>
  </si>
  <si>
    <t>Gözede HES</t>
  </si>
  <si>
    <t>Karasu HES</t>
  </si>
  <si>
    <t>Kurteks Tekstil</t>
  </si>
  <si>
    <t>565)</t>
  </si>
  <si>
    <t>Kılcan HES</t>
  </si>
  <si>
    <t>566)</t>
  </si>
  <si>
    <t>Gürgen HES</t>
  </si>
  <si>
    <t>Gürgen Enerji Üretim</t>
  </si>
  <si>
    <t>567)</t>
  </si>
  <si>
    <t>Mustafakemalpaşa Suuçtu HES</t>
  </si>
  <si>
    <t>Kent Solar Elektrik</t>
  </si>
  <si>
    <t>568)</t>
  </si>
  <si>
    <t>Seydioğlu HES</t>
  </si>
  <si>
    <t>Kur Enerji</t>
  </si>
  <si>
    <t>569)</t>
  </si>
  <si>
    <t>Sütçüler HES</t>
  </si>
  <si>
    <t>GNE Elektrik</t>
  </si>
  <si>
    <t>570)</t>
  </si>
  <si>
    <t>Çeltikdere HES</t>
  </si>
  <si>
    <t>571)</t>
  </si>
  <si>
    <t>Alakır HES</t>
  </si>
  <si>
    <t>572)</t>
  </si>
  <si>
    <t>Selimiye Reg. ve HES</t>
  </si>
  <si>
    <t>573)</t>
  </si>
  <si>
    <t>Taşova - Yenidereköy HES</t>
  </si>
  <si>
    <t>574)</t>
  </si>
  <si>
    <t>Dinç Regülatörü ve HES</t>
  </si>
  <si>
    <t>575)</t>
  </si>
  <si>
    <t>Remsu HES</t>
  </si>
  <si>
    <t>576)</t>
  </si>
  <si>
    <t>Hızır Regülatörü ve HES</t>
  </si>
  <si>
    <t>Özyılmaz Enerji</t>
  </si>
  <si>
    <t>577)</t>
  </si>
  <si>
    <t>Eğer HES</t>
  </si>
  <si>
    <t>Eger Elektrik Üretim</t>
  </si>
  <si>
    <t>578)</t>
  </si>
  <si>
    <t>Gemköprü HES</t>
  </si>
  <si>
    <t>579)</t>
  </si>
  <si>
    <t>Oylat HES</t>
  </si>
  <si>
    <t>580)</t>
  </si>
  <si>
    <t>Can 1 HES</t>
  </si>
  <si>
    <t>HED Elektrik Üretim</t>
  </si>
  <si>
    <t>581)</t>
  </si>
  <si>
    <t>Güneşli HES</t>
  </si>
  <si>
    <t>Özyakut Enerji Üretim</t>
  </si>
  <si>
    <t>582)</t>
  </si>
  <si>
    <t>Çandır HES</t>
  </si>
  <si>
    <t>Detaş Enerji</t>
  </si>
  <si>
    <t>583)</t>
  </si>
  <si>
    <t>Tuztaşı HES</t>
  </si>
  <si>
    <t>Gürüz Elektrik Üretim</t>
  </si>
  <si>
    <t>584)</t>
  </si>
  <si>
    <t>Karşıyaka HES</t>
  </si>
  <si>
    <t>585)</t>
  </si>
  <si>
    <t>Botan HES</t>
  </si>
  <si>
    <t>586)</t>
  </si>
  <si>
    <t>Teleme HES</t>
  </si>
  <si>
    <t>Tayen Elektrik</t>
  </si>
  <si>
    <t>587)</t>
  </si>
  <si>
    <t>Kahraman Regülatörü ve HES</t>
  </si>
  <si>
    <t>Katırcıoğlu Elektrik</t>
  </si>
  <si>
    <t>588)</t>
  </si>
  <si>
    <t>Bünyan HES</t>
  </si>
  <si>
    <t>589)</t>
  </si>
  <si>
    <t>Eğerci HES</t>
  </si>
  <si>
    <t>Köprübaşı Petrol Ürünleri</t>
  </si>
  <si>
    <t>590)</t>
  </si>
  <si>
    <t>Kızılçam HES</t>
  </si>
  <si>
    <t>591)</t>
  </si>
  <si>
    <t>Otluca HES</t>
  </si>
  <si>
    <t>592)</t>
  </si>
  <si>
    <t>Malazgirt HES</t>
  </si>
  <si>
    <t>593)</t>
  </si>
  <si>
    <t>Yıldızlı HES</t>
  </si>
  <si>
    <t>594)</t>
  </si>
  <si>
    <t>İnegöl Cerrah HES</t>
  </si>
  <si>
    <t>595)</t>
  </si>
  <si>
    <t>Ermenek HES</t>
  </si>
  <si>
    <t>Özbey Elektrik Üretim</t>
  </si>
  <si>
    <t>596)</t>
  </si>
  <si>
    <t>Durucasu HES</t>
  </si>
  <si>
    <t>Met Duru Enerji</t>
  </si>
  <si>
    <t>597)</t>
  </si>
  <si>
    <t>Köyobası HES</t>
  </si>
  <si>
    <t>598)</t>
  </si>
  <si>
    <t>Yazı HES</t>
  </si>
  <si>
    <t>599)</t>
  </si>
  <si>
    <t>İvriz HES</t>
  </si>
  <si>
    <t>Ülke Yatırım</t>
  </si>
  <si>
    <t>600)</t>
  </si>
  <si>
    <t>Üçkaya HES</t>
  </si>
  <si>
    <t>601)</t>
  </si>
  <si>
    <t>Işıklar (Visera) HES</t>
  </si>
  <si>
    <t>602)</t>
  </si>
  <si>
    <t>Ege HES</t>
  </si>
  <si>
    <t>Denizli Elektrik Üretim</t>
  </si>
  <si>
    <t>603)</t>
  </si>
  <si>
    <t>Mut Derinçay HES</t>
  </si>
  <si>
    <t>Erg Altyapı İnşaat</t>
  </si>
  <si>
    <t>604)</t>
  </si>
  <si>
    <t>Anamur HES</t>
  </si>
  <si>
    <t>605)</t>
  </si>
  <si>
    <t>Kernek HES</t>
  </si>
  <si>
    <t>606)</t>
  </si>
  <si>
    <t>Tayfun HES</t>
  </si>
  <si>
    <t>Kadirli Enerji</t>
  </si>
  <si>
    <t>607)</t>
  </si>
  <si>
    <t>Erciş HES</t>
  </si>
  <si>
    <t>608)</t>
  </si>
  <si>
    <t>Sancar Regülatörü ve HES</t>
  </si>
  <si>
    <t>Melita Elektrik Üretim</t>
  </si>
  <si>
    <t>609)</t>
  </si>
  <si>
    <t>İznik Dereköy HES</t>
  </si>
  <si>
    <t>610)</t>
  </si>
  <si>
    <t>Bayramlı HES</t>
  </si>
  <si>
    <t>611)</t>
  </si>
  <si>
    <t>Uludere HES</t>
  </si>
  <si>
    <t>612)</t>
  </si>
  <si>
    <t>Araklı 3 HES</t>
  </si>
  <si>
    <t>613)</t>
  </si>
  <si>
    <t>Başaran HES</t>
  </si>
  <si>
    <t>614)</t>
  </si>
  <si>
    <t>Dere HES</t>
  </si>
  <si>
    <t>615)</t>
  </si>
  <si>
    <t>Turunçova-Finike HES</t>
  </si>
  <si>
    <t>616)</t>
  </si>
  <si>
    <t>Değirmendere HES</t>
  </si>
  <si>
    <t>617)</t>
  </si>
  <si>
    <t>Bozyazı HES</t>
  </si>
  <si>
    <t>618)</t>
  </si>
  <si>
    <t>619)</t>
  </si>
  <si>
    <t>Kirazdere HES</t>
  </si>
  <si>
    <t>Kızkale Elektrik</t>
  </si>
  <si>
    <t>620)</t>
  </si>
  <si>
    <t>Ladik Büyükkızoğlu Hidroelektrik Santrali (HES)</t>
  </si>
  <si>
    <t>621)</t>
  </si>
  <si>
    <t>Silifke HES</t>
  </si>
  <si>
    <t>622)</t>
  </si>
  <si>
    <t>Bayburt HES</t>
  </si>
  <si>
    <t>623)</t>
  </si>
  <si>
    <t>Adilcevaz HES</t>
  </si>
  <si>
    <t>624)</t>
  </si>
  <si>
    <t>Karaçay HES</t>
  </si>
  <si>
    <t>625)</t>
  </si>
  <si>
    <t>Bozüyük HES</t>
  </si>
  <si>
    <t>626)</t>
  </si>
  <si>
    <t>Zeyne HES</t>
  </si>
  <si>
    <t>627)</t>
  </si>
  <si>
    <t>628)</t>
  </si>
  <si>
    <t>Yahyabey HES</t>
  </si>
  <si>
    <t>629)</t>
  </si>
  <si>
    <t>Varto Sönmez HES</t>
  </si>
  <si>
    <t>630)</t>
  </si>
  <si>
    <t>Esendal HES</t>
  </si>
  <si>
    <t>631)</t>
  </si>
  <si>
    <t>Besni HES</t>
  </si>
  <si>
    <t>632)</t>
  </si>
  <si>
    <t>Kuzuculu HES</t>
  </si>
  <si>
    <t>633)</t>
  </si>
  <si>
    <t>Haraklı Hendek HES</t>
  </si>
  <si>
    <t>634)</t>
  </si>
  <si>
    <t>Ahlat HES</t>
  </si>
  <si>
    <t>635)</t>
  </si>
  <si>
    <t>636)</t>
  </si>
  <si>
    <t>Pazarköy Akyazı HES</t>
  </si>
  <si>
    <t>637)</t>
  </si>
  <si>
    <t>Çemişgezek HES</t>
  </si>
  <si>
    <t>638)</t>
  </si>
  <si>
    <t>Pınarbaşı HES</t>
  </si>
  <si>
    <t>639)</t>
  </si>
  <si>
    <t>Bozkır HES</t>
  </si>
  <si>
    <t>640)</t>
  </si>
  <si>
    <t>Çamardı HES</t>
  </si>
  <si>
    <t>641)</t>
  </si>
  <si>
    <t>Arpaçay Telek HES</t>
  </si>
  <si>
    <t>https://www.enerjiatlasi.com/hidroelektrik/</t>
  </si>
  <si>
    <t>Hidroelektrik Santralleri Kurulu Güç ve Proje Kapasiteleri</t>
  </si>
  <si>
    <t>Durum</t>
  </si>
  <si>
    <t>Güç (MWe)</t>
  </si>
  <si>
    <t>Oran</t>
  </si>
  <si>
    <t>Devrede</t>
  </si>
  <si>
    <t>Kurulumu devam eden</t>
  </si>
  <si>
    <t>Üretim lisansı alınan</t>
  </si>
  <si>
    <t>Önlisans alınan</t>
  </si>
  <si>
    <t>Proje aşamasında</t>
  </si>
  <si>
    <t>Hidroelektrik Santralleri Profili</t>
  </si>
  <si>
    <t>Kurulu Güç :</t>
  </si>
  <si>
    <t>28.358 MWe</t>
  </si>
  <si>
    <t>Kayıtlı: 28.348 MWe</t>
  </si>
  <si>
    <t>~ 73.841 GWh</t>
  </si>
  <si>
    <t>641 lisanslı, 0 lisanssız</t>
  </si>
  <si>
    <t>GÜNEŞ ENERJİ SANTRALLERİ</t>
  </si>
  <si>
    <t>HİDROELEKTRİK SANTRALLERİ</t>
  </si>
  <si>
    <t>TR'de Bulunan Hidroelektrik Enerji Santralleri</t>
  </si>
  <si>
    <t>https://www.enerjiatlasi.com/ruzgar/</t>
  </si>
  <si>
    <t>https://www.enerjiatlasi.com/biyogaz/</t>
  </si>
  <si>
    <t>https://www.enerjiatlasi.com/jeotermal/</t>
  </si>
  <si>
    <t>https://biruni.tuik.gov.tr/medas/?kn=84&amp;locale=tr</t>
  </si>
  <si>
    <t>Tüketici Fiyat Endeksi (2003=100)</t>
  </si>
  <si>
    <t>01-Ocak</t>
  </si>
  <si>
    <t>02-Şubat</t>
  </si>
  <si>
    <t>03-Mart</t>
  </si>
  <si>
    <t>04-Nisan</t>
  </si>
  <si>
    <t>05-Mayıs</t>
  </si>
  <si>
    <t>06-Haziran</t>
  </si>
  <si>
    <t>07-Temmuz</t>
  </si>
  <si>
    <t>08-Ağustos</t>
  </si>
  <si>
    <t>09-Eylül</t>
  </si>
  <si>
    <t>10-Ekim</t>
  </si>
  <si>
    <t>11-Kasım</t>
  </si>
  <si>
    <t>12-Aralık</t>
  </si>
  <si>
    <t>Adana, Mersin-TR62</t>
  </si>
  <si>
    <t>Ağrı, Kars, Iğdır, Ardahan-TRA2</t>
  </si>
  <si>
    <t>Ankara-TR51</t>
  </si>
  <si>
    <t>Antalya, Isparta, Burdur-TR61</t>
  </si>
  <si>
    <t>Aydın, Denizli, Muğla-TR32</t>
  </si>
  <si>
    <t>Balıkesir, Çanakkale-TR22</t>
  </si>
  <si>
    <t>Bursa, Eskişehir, Bilecik-TR41</t>
  </si>
  <si>
    <t>Erzurum, Erzincan, Bayburt-TRA1</t>
  </si>
  <si>
    <t>Gaziantep, Adıyaman, Kilis-TRC1</t>
  </si>
  <si>
    <t>Hatay, Kahramanmaraş, Osmaniye-TR63</t>
  </si>
  <si>
    <t>İstanbul-TR10</t>
  </si>
  <si>
    <t>İzmir-TR31</t>
  </si>
  <si>
    <t>Kastamonu, Çankırı, Sinop-TR82</t>
  </si>
  <si>
    <t>Kayseri, Sivas, Yozgat-TR72</t>
  </si>
  <si>
    <t>Kırıkkale, Aksaray, Niğde, Nevşehir, Kırşehir-TR71</t>
  </si>
  <si>
    <t>Kocaeli, Sakarya, Düzce, Bolu, Yalova-TR42</t>
  </si>
  <si>
    <t>Konya, Karaman -TR52</t>
  </si>
  <si>
    <t>Malatya, Elazığ, Bingöl, Tunceli-TRB1</t>
  </si>
  <si>
    <t>Manisa, Afyonkarahisar, Kütahya, Uşak-TR33</t>
  </si>
  <si>
    <t>Mardin, Batman, Şırnak, Siirt-TRC3</t>
  </si>
  <si>
    <t>Samsun, Tokat, Çorum, Amasya-TR83</t>
  </si>
  <si>
    <t>Şanlıurfa, Diyarbakır-TRC2</t>
  </si>
  <si>
    <t>Tekirdağ, Edirne, Kırklareli-TR21</t>
  </si>
  <si>
    <t>Trabzon, Ordu, Giresun, Rize, Artvin, Gümüşhane-TR90</t>
  </si>
  <si>
    <t>Van, Muş, Bitlis, Hakkari-TRB2</t>
  </si>
  <si>
    <t>Zonguldak, Karabük, Bartın-TR81</t>
  </si>
  <si>
    <t>TÜFE (İL BAZINDA)</t>
  </si>
  <si>
    <t>Tüketici Fiyat Endeksi (2003=100) Aylık Değişim (%)</t>
  </si>
  <si>
    <t>TÜFE AYLIK DEĞİŞİM (%)</t>
  </si>
  <si>
    <t>Tüketici Fiyat Endeksi (2003=100) Bir Önceki Yılın Aralık Ayına Göre Değişim (%)</t>
  </si>
  <si>
    <t xml:space="preserve">TÜFE BİR ÖN. YIL. ARALIK AY. GR. DEĞİŞİMİ </t>
  </si>
  <si>
    <t>İLLERİN ALAN BİLGİLERİ  VE M2 DÜŞEN NÜFUS</t>
  </si>
  <si>
    <t>KM2 ye düşen nüfus</t>
  </si>
  <si>
    <t>GSYH (İL BAZINDA)</t>
  </si>
  <si>
    <t>GELİR DAĞILIMI (İL BAZINDA)</t>
  </si>
  <si>
    <t>YATIRIM DAĞILIMI (İL BAZINDA)</t>
  </si>
  <si>
    <t>İÇEL</t>
  </si>
  <si>
    <t>İL</t>
  </si>
  <si>
    <t>https://www.ogm.gov.tr/Sayfalar/Ormanlarimiz/Illere-Gore-Orman-Varligi.aspx</t>
  </si>
  <si>
    <t>KAYNAK  (EKİM 2019)</t>
  </si>
  <si>
    <t>BOZUK ORMAN (ha)</t>
  </si>
  <si>
    <t>NORMAL ORMAN (ha)</t>
  </si>
  <si>
    <t>TOPLAM ORMANLIK ALAN (ha)</t>
  </si>
  <si>
    <t>ORMANSIZ ALAN (ha)</t>
  </si>
  <si>
    <t>GENEL ALAN (ha)</t>
  </si>
  <si>
    <t>İl Trafik Kodu</t>
  </si>
  <si>
    <t>İL ADI</t>
  </si>
  <si>
    <t>GENEL  ORMANLIK ALAN</t>
  </si>
  <si>
    <t>Verimli</t>
  </si>
  <si>
    <t>Bozuk</t>
  </si>
  <si>
    <t>İl Genel Alanına Oranı</t>
  </si>
  <si>
    <t>Ormansız</t>
  </si>
  <si>
    <t>İl Genel Alanı</t>
  </si>
  <si>
    <t>Ha</t>
  </si>
  <si>
    <t>%</t>
  </si>
  <si>
    <t>Da</t>
  </si>
  <si>
    <t xml:space="preserve">Isınma için kullanılan enerji tipi (doğalgaz, kömür vs.) </t>
  </si>
  <si>
    <t>Petrol ve Doğalgaz kullanımı</t>
  </si>
  <si>
    <t>https://biruni.tuik.gov.tr/medas/?kn=65&amp;locale=tr</t>
  </si>
  <si>
    <t>Gini Katsayısı</t>
  </si>
  <si>
    <t>Gelir tipleri:Hanehalkı Kullanılabilir Gelire Göre</t>
  </si>
  <si>
    <t xml:space="preserve">Eşdeğer hanehalkı kullanılabilir fert gelirine göre bölgesel yoksul sayıları ve yoksulluk oranları, 2017, 2018                                                    </t>
  </si>
  <si>
    <t>Number of the regional poor and regional poverty rate by equivalised household disposable income, 2017, 2018</t>
  </si>
  <si>
    <t>Yoksulluk riski
Risk of poverty</t>
  </si>
  <si>
    <t>Yoksulluk sınırı (TL)                            Poverty threshold (TL)</t>
  </si>
  <si>
    <t>Yoksul sayısı (Bin kişi)                     Number of the poor                                      (Thousand person)</t>
  </si>
  <si>
    <t xml:space="preserve">Yoksulluk oranı (%)               Poverty rate (%)                         </t>
  </si>
  <si>
    <t xml:space="preserve">Medyan gelirin %50'sine göre - 50% of the median income </t>
  </si>
  <si>
    <t>TR Türkiye - Turkey</t>
  </si>
  <si>
    <t xml:space="preserve">Medyan gelirin %60'ına göre - 60% of the median income </t>
  </si>
  <si>
    <t>Gelirlerin referans dönemi bir önceki takvim yılıdır.</t>
  </si>
  <si>
    <t>Her bölge için eşdeğer hanehalkı kullanılabilir fert gelirinin medyan değeri kullanılarak ayrı ayrı yoksulluk sınırı hesaplanmıştır.</t>
  </si>
  <si>
    <t>Separate poverty threshold is calculated for each region by using median value of equivalised household disposable income.</t>
  </si>
  <si>
    <t>GİNİ KATSAYISI</t>
  </si>
  <si>
    <t>BÖLG. YOKSUL SAYILARI VE ORANLR</t>
  </si>
  <si>
    <t>P80-P20 ORANI</t>
  </si>
  <si>
    <t>Odayeri Çöp Gazı Santrali</t>
  </si>
  <si>
    <t>Ortadoğu Enerji</t>
  </si>
  <si>
    <t>Toros Tarım Samsun Atık Isı Santrali</t>
  </si>
  <si>
    <t>Toros Tarım</t>
  </si>
  <si>
    <t>Mutlular Biyokütle (Orman Atığı) Enerji Santrali</t>
  </si>
  <si>
    <t>Mutlular Enerji</t>
  </si>
  <si>
    <t>Mamak Çöplüğü Biyogaz Tesisi</t>
  </si>
  <si>
    <t>ITC Katı Atık Enerji</t>
  </si>
  <si>
    <t>Çadırtepe Biyokütle Sanrali</t>
  </si>
  <si>
    <t>Sofulu Çöplüğü Biyogaz Santrali</t>
  </si>
  <si>
    <t>Akçansa Çimento Atık Isı Santrali</t>
  </si>
  <si>
    <t>ITC Antalya Biyokütle Santrali</t>
  </si>
  <si>
    <t>Kömürcüoda Çöplüğü Biyogaz Santrali</t>
  </si>
  <si>
    <t>Eti Alüminyum Atık Isı Elektrik Santrali</t>
  </si>
  <si>
    <t>Zeus Biyokütle Enerji Santrali</t>
  </si>
  <si>
    <t>Zeus Enerji</t>
  </si>
  <si>
    <t>Eti Maden Bandırma Atık Isı Santrali</t>
  </si>
  <si>
    <t>Eti Maden</t>
  </si>
  <si>
    <t>ITC-KA Sincan Biyokütle Gazlaştırma Tesisi</t>
  </si>
  <si>
    <t>Bağfaş Gübre Fabrikası Biyogaz Santrali</t>
  </si>
  <si>
    <t>Bağfaş Gübre Fabrikası</t>
  </si>
  <si>
    <t>Hamitler Çöplüğü Biyogaz Santrali</t>
  </si>
  <si>
    <t>Çimsa Atık Isı Santrali</t>
  </si>
  <si>
    <t>Batıçim Atık Isı Santrali</t>
  </si>
  <si>
    <t>Batıçim Batı Anadolu</t>
  </si>
  <si>
    <t>Afyon Hayvansal Atık Biyogaz Santrali</t>
  </si>
  <si>
    <t>Afyon Biyogaz</t>
  </si>
  <si>
    <t>Prokom Madencilik Prolitik Yağ ve Gaz Santrali</t>
  </si>
  <si>
    <t>Prokom Madencilik</t>
  </si>
  <si>
    <t>Prokom Pirolitik Yağ ve Pirolitik Gaz Tesisi</t>
  </si>
  <si>
    <t>Kocaeli Çöplüğü Biyogaz Santrali</t>
  </si>
  <si>
    <t>Aksaray OSB Gübre Gazı Elektrik Santrali</t>
  </si>
  <si>
    <t>Sütaş Süt Enfaş Enerji</t>
  </si>
  <si>
    <t>Karacabey Biyogaz Tesisi</t>
  </si>
  <si>
    <t>Şanlıurfa Biyokütle Enerji Santrali</t>
  </si>
  <si>
    <t>Full Force Enerji</t>
  </si>
  <si>
    <t>Eman Enerji Mersin Biyokütle Enerji Santrali</t>
  </si>
  <si>
    <t>Mersin Büyükşehir Belediyesi</t>
  </si>
  <si>
    <t>Avdan Biyogaz Tesisi</t>
  </si>
  <si>
    <t>Avdan Enerji</t>
  </si>
  <si>
    <t>Modern Biyokütle Enerji Santrali</t>
  </si>
  <si>
    <t>Eren Enerji</t>
  </si>
  <si>
    <t>Trakya Yenişehir Cam Atık Isı Santrali</t>
  </si>
  <si>
    <t>Trakya Yenişehir Cam</t>
  </si>
  <si>
    <t>Kayseri Çöplüğü Biyogaz Elektrik Santrali</t>
  </si>
  <si>
    <t>Her Enerji</t>
  </si>
  <si>
    <t>Konya Aslım Çöplüğü Elektrik Üretim Santrali</t>
  </si>
  <si>
    <t>Gaziantep Çöp Gazı</t>
  </si>
  <si>
    <t>CEV Enerji</t>
  </si>
  <si>
    <t>Nisa Biyokütle Elektrik Üretim Tesisi</t>
  </si>
  <si>
    <t>Mendez Enerji</t>
  </si>
  <si>
    <t>Batısöke Söke Çimento Atık Isı Elektrik Santrali</t>
  </si>
  <si>
    <t>Batısöke Söke Çimento</t>
  </si>
  <si>
    <t>Çorum Mecitözü Biyokütle Enerji Santrali</t>
  </si>
  <si>
    <t>Oltan ve Kölenoğlu Elektrik</t>
  </si>
  <si>
    <t>Ovacık Biyogaz Enerji Santrali</t>
  </si>
  <si>
    <t>Işıt Biyokütle</t>
  </si>
  <si>
    <t>Maraş Biyokütle Santrali</t>
  </si>
  <si>
    <t>Öztürk Enerji</t>
  </si>
  <si>
    <t>Kumrular Biyogaz Tesisi</t>
  </si>
  <si>
    <t>Seleda Biyogaz Enerji</t>
  </si>
  <si>
    <t>Tire Biyogaz Tesisi</t>
  </si>
  <si>
    <t>Pir Enerji Düzce Biyogaz Santrali</t>
  </si>
  <si>
    <t>Pir Enerji</t>
  </si>
  <si>
    <t>İskenderun Çöp Gazı Elektrik Üretim Tesisi</t>
  </si>
  <si>
    <t>Novtek Enerji</t>
  </si>
  <si>
    <t>Trabzon Rize Çöp Gazı Santrali</t>
  </si>
  <si>
    <t>Hatay Gökçegöz Çöp Santrali</t>
  </si>
  <si>
    <t>Atya Elektrik</t>
  </si>
  <si>
    <t>Hasdal</t>
  </si>
  <si>
    <t>Afyon Biyogaz Enerji Santrali</t>
  </si>
  <si>
    <t>Afyon Enerji</t>
  </si>
  <si>
    <t>Malatya Çöp Gazlaştırma ve Yakma Tesisi</t>
  </si>
  <si>
    <t>Mim Sanayi Kazanları</t>
  </si>
  <si>
    <t>Gönen Biyogaz Tesisi</t>
  </si>
  <si>
    <t>Gönen Yenilenebilir Enerji</t>
  </si>
  <si>
    <t>Manavgat Çöp Gazı Santrali</t>
  </si>
  <si>
    <t>Arel Enerji</t>
  </si>
  <si>
    <t>Senkron Efeler Biyogaz Santrali</t>
  </si>
  <si>
    <t>Senkron Grup</t>
  </si>
  <si>
    <t>Belka Çöp Gazı Biyogaz</t>
  </si>
  <si>
    <t>Atlas İnşaat Osmaniye Çöp Gazı Santrali</t>
  </si>
  <si>
    <t>Atlas İnşaat</t>
  </si>
  <si>
    <t>Albe Biyogaz Santrali</t>
  </si>
  <si>
    <t>Era Grup</t>
  </si>
  <si>
    <t>ITC-KA Elazığ Çöp Gazı Santrali</t>
  </si>
  <si>
    <t>ITC-KA Enerji</t>
  </si>
  <si>
    <t>Arel Isparta Çöp Gazı Santrali</t>
  </si>
  <si>
    <t>Arel Yenilenebilir Enerji</t>
  </si>
  <si>
    <t>Sivas Biyokütle Elektrik Üretim Tesisi</t>
  </si>
  <si>
    <t>Mavi Bayrak Biyokütle Enerji Santrali</t>
  </si>
  <si>
    <t>Mavibayrak Enerji Üretim</t>
  </si>
  <si>
    <t>Konya Atıksu Biyogaz Santrali</t>
  </si>
  <si>
    <t>Malatya BŞB Çöp Gazı Elektrik Üretim Santrali</t>
  </si>
  <si>
    <t>Arel Enerji Biyokütle Tesisi</t>
  </si>
  <si>
    <t>Mas 1 Yenilenebilir Enerji Üretim Tesisi</t>
  </si>
  <si>
    <t>Mauri Maya Bandırma Biyogaz Santrali</t>
  </si>
  <si>
    <t>Mauri Maya</t>
  </si>
  <si>
    <t>Tokat Çöpgazı Elektrik Üretim Santrali</t>
  </si>
  <si>
    <t>Tokat Belediyesi</t>
  </si>
  <si>
    <t>Dilovası Çöp Biyogaz Santrali</t>
  </si>
  <si>
    <t>Körfez Enerji</t>
  </si>
  <si>
    <t>Bandırma Edincik Biyogaz Santrali</t>
  </si>
  <si>
    <t>Telko Enerji</t>
  </si>
  <si>
    <t>Eses Enerji Biyogaz Santrali</t>
  </si>
  <si>
    <t>Eskişehir Büyükşehir Belediyesi</t>
  </si>
  <si>
    <t>Karaduvar Atıksu Arıtma Tesisi Biyogaz Santrali</t>
  </si>
  <si>
    <t>Pakmil Biyokütle Santrali</t>
  </si>
  <si>
    <t>Pakmil Enerji</t>
  </si>
  <si>
    <t>GASKİ Atıksu Biyogaz Elektrik Santrali</t>
  </si>
  <si>
    <t>Karma Gıda Biyogaz Santrali</t>
  </si>
  <si>
    <t>Karma Gıda</t>
  </si>
  <si>
    <t>Polatlı Biyogaz Tesisi</t>
  </si>
  <si>
    <t>Polres Elektrik Üretim</t>
  </si>
  <si>
    <t>ITC-Ka Samsun Çarşamba Çöp Gazı Santrali</t>
  </si>
  <si>
    <t>ITC-Ka Enerji</t>
  </si>
  <si>
    <t>Aksaray Çöp Gazı Elektrik Santrali</t>
  </si>
  <si>
    <t>Karaman Biyogaz Tesisi</t>
  </si>
  <si>
    <t>Karaman Yenilenebilir Enerji</t>
  </si>
  <si>
    <t>Sandıklı Biyokütle Elektrik Üretim Tesisi</t>
  </si>
  <si>
    <t>Akıncı Elektrik</t>
  </si>
  <si>
    <t>Pamukova Katı Atık Biyogaz Santrali</t>
  </si>
  <si>
    <t>Biosun Pamukova</t>
  </si>
  <si>
    <t>Eman Enerji Silifke Biyokütle Enerji Santrali</t>
  </si>
  <si>
    <t>Uşak Çöpgazı enerji Santrali</t>
  </si>
  <si>
    <t>Uşak Belediyesi</t>
  </si>
  <si>
    <t>Vesmec Çöp gazı Santrali</t>
  </si>
  <si>
    <t>Vesmec Makine</t>
  </si>
  <si>
    <t>Kipaş Kağıt Biyokütle Enerji Santrali</t>
  </si>
  <si>
    <t>Kipaş Kağıt</t>
  </si>
  <si>
    <t>Amasya Çöp Gazı Elektrik Üretim Santrali</t>
  </si>
  <si>
    <t>Boğazköy Enerji Elektrik Üretim</t>
  </si>
  <si>
    <t>Ekim Grup Gübre Gazı</t>
  </si>
  <si>
    <t>Ekim Grup Elektrik</t>
  </si>
  <si>
    <t>Malatya 1 Çöp Gaz Elektrik Üretim Tesisi</t>
  </si>
  <si>
    <t>Tire Biyogaz Elektrik Santrali</t>
  </si>
  <si>
    <t>Tire Biyogaz Elektrik Üretim</t>
  </si>
  <si>
    <t>Bolu Çöplüğü Biyogaz Santrali</t>
  </si>
  <si>
    <t>Yapılcanlar Biyogaz Enerji Santrali</t>
  </si>
  <si>
    <t>Yapılcanlar Tohumculuk</t>
  </si>
  <si>
    <t>Kırıkkale Çöp Gazı Enerji Santrali</t>
  </si>
  <si>
    <t>Kartepe Biyokütle Enerji Santrali</t>
  </si>
  <si>
    <t>Kartepe Endüstriyel</t>
  </si>
  <si>
    <t>Sigma Suluova Biyogaz Tesisi</t>
  </si>
  <si>
    <t>Sigma Elektrik Üretim</t>
  </si>
  <si>
    <t>Kemerburgaz Çöplüğü Biyogaz Santrali</t>
  </si>
  <si>
    <t>Ekolojik Enerji</t>
  </si>
  <si>
    <t>Hayat Biyokütle Elektrik Üretim Santrali</t>
  </si>
  <si>
    <t>Hayat Enerji</t>
  </si>
  <si>
    <t>Eman Enerji Karaman Biyokütle Enerji Santrali</t>
  </si>
  <si>
    <t>Eman Enerji</t>
  </si>
  <si>
    <t>Doğal enerji Biyokütle Enerji Santrali</t>
  </si>
  <si>
    <t>Doğal Enerji Hizmetleri</t>
  </si>
  <si>
    <t>Adana Batı Atıksu Biyogaz Santrali</t>
  </si>
  <si>
    <t>Adana Büyükşehir Belediyesi</t>
  </si>
  <si>
    <t>Adana Doğu Atıksu Biyogaz Santrali</t>
  </si>
  <si>
    <t>Beypazarı Biyogaz Tesisi</t>
  </si>
  <si>
    <t>Frito Lay Gıda Kojenerasyon Santrali</t>
  </si>
  <si>
    <t>Kumkısık Çöplüğü Biyogaz Santrali</t>
  </si>
  <si>
    <t>Sezer Bio Enerji</t>
  </si>
  <si>
    <t>Kalemirler Enerji</t>
  </si>
  <si>
    <t>Denizli Atıksu Arıtma Tesisi Biyogaz Elektrik Üretim Santrali</t>
  </si>
  <si>
    <t>Denizli Büyükşehir Belediyesi</t>
  </si>
  <si>
    <t>Solaklar İzaydaş Çöp Gazı</t>
  </si>
  <si>
    <t>Kocaeli Büyükşehir Belediyesi</t>
  </si>
  <si>
    <t>Cargill Tarım Bursa Bioenerji Santrali</t>
  </si>
  <si>
    <t>Cargill Tarım</t>
  </si>
  <si>
    <t>KURULU GÜÇ</t>
  </si>
  <si>
    <t>FİRMA</t>
  </si>
  <si>
    <t>SANTRAL ADI</t>
  </si>
  <si>
    <t>Kızıldere 3 JES</t>
  </si>
  <si>
    <t>Efeler Jeotermal Enerji Santrali</t>
  </si>
  <si>
    <t>Kızıldere 2 Jeotermal Enerji Santrali</t>
  </si>
  <si>
    <t>Pamukören Jeotermal Santrali</t>
  </si>
  <si>
    <t>Galip Hoca Germencik JES</t>
  </si>
  <si>
    <t>Alaşehir Jeotermal Enerji Santrali</t>
  </si>
  <si>
    <t>Maren Jeotermal Enerji Santrali</t>
  </si>
  <si>
    <t>Kipaş Holding Enerji Grubu</t>
  </si>
  <si>
    <t>Dora 3 Jeotermal Enerji Santrali</t>
  </si>
  <si>
    <t>MB Holding</t>
  </si>
  <si>
    <t>Melih Jeotermal Enerji Santrali</t>
  </si>
  <si>
    <t>Greeneco 3 Jeotermal Santrali</t>
  </si>
  <si>
    <t>Greeneco Enerji</t>
  </si>
  <si>
    <t>Greeneco Jeotermal Enerji Santrali</t>
  </si>
  <si>
    <t>Efe 7 Jeotermal Enerji Santrali</t>
  </si>
  <si>
    <t>Enerjeo Kemaliye Santrali</t>
  </si>
  <si>
    <t>Enerjeo Kemaliye Enerji Üretim</t>
  </si>
  <si>
    <t>Ken 3 JES</t>
  </si>
  <si>
    <t>Mehmethan Jeotermal Santrali</t>
  </si>
  <si>
    <t>Deniz Jeotermal Enerji Santrali</t>
  </si>
  <si>
    <t>Ken Kipaş Jeotermal Santrali</t>
  </si>
  <si>
    <t>Kerem JES</t>
  </si>
  <si>
    <t>Kubilay Jeotermal Enerji Santrali</t>
  </si>
  <si>
    <t>Çevik Grup</t>
  </si>
  <si>
    <t>Türkerler Alaşehir 2 JES</t>
  </si>
  <si>
    <t>Türkerler Alaşehir JES</t>
  </si>
  <si>
    <t>Özmen 1 Jeotermal Enerji Santrali</t>
  </si>
  <si>
    <t>Özmen Holding, Sis Enerji</t>
  </si>
  <si>
    <t>Türkerler Jeotermal Enerji Santrali - 3</t>
  </si>
  <si>
    <t>Efe 6 JES</t>
  </si>
  <si>
    <t>Pamukören 2 Jeotermal Enerji Santrali</t>
  </si>
  <si>
    <t>Pamukören 3 JES</t>
  </si>
  <si>
    <t>Sultanhisar 2 JES</t>
  </si>
  <si>
    <t>Baklacı Jeotermal Santrali</t>
  </si>
  <si>
    <t>Akça Enerji</t>
  </si>
  <si>
    <t>Kuyucak Jeotermal Enerji Santrali</t>
  </si>
  <si>
    <t>Turcas Enerji</t>
  </si>
  <si>
    <t>3S Kale Jeotermal Enerji Santrali</t>
  </si>
  <si>
    <t>3S Kale Enerji</t>
  </si>
  <si>
    <t>Dora 4 Jeotermal Enerji Santrali</t>
  </si>
  <si>
    <t>Kızıldere (Zorlu) JES</t>
  </si>
  <si>
    <t>Sanko Salihli JES</t>
  </si>
  <si>
    <t>Sultanhisar Jeotermal Santrali</t>
  </si>
  <si>
    <t>Buharkent Jeotermal Enerji Tesisi</t>
  </si>
  <si>
    <t>Limgaz Elektrik Üretim</t>
  </si>
  <si>
    <t>Gümüşköy Jeotermal Enerji Santrali</t>
  </si>
  <si>
    <t>BM Holding Enerji Grubu</t>
  </si>
  <si>
    <t>Mis 1 Jeotermal Enerji Santrali</t>
  </si>
  <si>
    <t>Soyak Enerji</t>
  </si>
  <si>
    <t>Karkey Umurlu Jeotermal Enerji Santrali</t>
  </si>
  <si>
    <t>Umurlu 2 JES</t>
  </si>
  <si>
    <t>Maspo Enerji JES 4</t>
  </si>
  <si>
    <t>Gürmen Group, Maspo Enerji</t>
  </si>
  <si>
    <t>Dora 2 Jeotermal Enerji Santrali</t>
  </si>
  <si>
    <t>Babadere Jeotermal Enerji Santrali</t>
  </si>
  <si>
    <t>MTN Enerji</t>
  </si>
  <si>
    <t>Dora 1 Jeotermal Enerji Santrali</t>
  </si>
  <si>
    <t>Tuzla Jeotermal Enerji Santrali</t>
  </si>
  <si>
    <t>Bereket Enerji Kızıldere JES</t>
  </si>
  <si>
    <t>Pamukören 4 JES</t>
  </si>
  <si>
    <t>Tosunlar JES</t>
  </si>
  <si>
    <t>Afjet Afjes JES</t>
  </si>
  <si>
    <t>Afyonkarahisar İl Özel İdaresi</t>
  </si>
  <si>
    <t>RÜZGAR ENERJİ SANTRALLERİ</t>
  </si>
  <si>
    <t>BİYOGAZ ENERJİ SANTRALLERİ</t>
  </si>
  <si>
    <t>JEOTERMAL ENERJİ SANTRALLERİ</t>
  </si>
  <si>
    <t>P80/P20 Oranı</t>
  </si>
  <si>
    <t>İşgücü (Bin) (15-64 Yaş)</t>
  </si>
  <si>
    <t>https://biruni.tuik.gov.tr/medas/?kn=102&amp;locale=tr</t>
  </si>
  <si>
    <t>İŞ GÜCÜ</t>
  </si>
  <si>
    <t>İşsiz (Bin) (15-64 Yaş)</t>
  </si>
  <si>
    <t>İŞSİZ</t>
  </si>
  <si>
    <t>İşsizlik Oranı (%) (15-64 Yaş)</t>
  </si>
  <si>
    <t>İŞSİZLİK ORANI</t>
  </si>
  <si>
    <t>http://spm.etu.edu.tr/tr/publish/2016_11_21-ensaryesilyurt.pdf</t>
  </si>
  <si>
    <t>EE</t>
  </si>
  <si>
    <t>SE</t>
  </si>
  <si>
    <t>GE</t>
  </si>
  <si>
    <t>İGE</t>
  </si>
  <si>
    <t>SIRA</t>
  </si>
  <si>
    <t>İNSANİ GELİŞME ENDEKSİ</t>
  </si>
  <si>
    <t>İstihdam Oranı (%) (15-64 Yaş)</t>
  </si>
  <si>
    <t>İSTİHDAM ORANI</t>
  </si>
  <si>
    <t>MGM</t>
  </si>
  <si>
    <t>En yüksek ve en düşük sıcaklıklar</t>
  </si>
  <si>
    <t>Dağıtım Şirketi</t>
  </si>
  <si>
    <t>Hat uzunluğu
(Km)</t>
  </si>
  <si>
    <t>Trafo Kapasitesi
(MVA)</t>
  </si>
  <si>
    <t>Trafo Sayısı
(Adet)</t>
  </si>
  <si>
    <t>ADM</t>
  </si>
  <si>
    <t>AKDENİZ</t>
  </si>
  <si>
    <t>AKEDAŞ</t>
  </si>
  <si>
    <t>ARAS</t>
  </si>
  <si>
    <t>BAŞKENT</t>
  </si>
  <si>
    <t>BOĞAZİÇİ</t>
  </si>
  <si>
    <t>ÇAMLIBEL</t>
  </si>
  <si>
    <t>ÇORUH</t>
  </si>
  <si>
    <t>DİCLE</t>
  </si>
  <si>
    <t>FIRAT</t>
  </si>
  <si>
    <t>GDZ</t>
  </si>
  <si>
    <t>İ. ANADOLU</t>
  </si>
  <si>
    <t>KAYSERİ VE CİVARI</t>
  </si>
  <si>
    <t>MERAM</t>
  </si>
  <si>
    <t>OSMANGAZİ</t>
  </si>
  <si>
    <t>TOROSLAR</t>
  </si>
  <si>
    <t>TRAKYA</t>
  </si>
  <si>
    <t>ULUDAĞ</t>
  </si>
  <si>
    <t>VANGÖLÜ</t>
  </si>
  <si>
    <t>YEŞİLIRMAK</t>
  </si>
  <si>
    <t>http://www.worldenergy.org.tr/wp-content/uploads/2019/02/MehmetİbisDers3.pdf</t>
  </si>
  <si>
    <t>Dağıtım Şirketleri Bazında Hat Uzunlukları, Trafo Sayıları ve Trafo Kapasiteleri (Km-MVA-Adet)</t>
  </si>
  <si>
    <t>ŞİRKT. BAZINDA HAT UZUNLULARI</t>
  </si>
  <si>
    <t>Aras</t>
  </si>
  <si>
    <t>Aydem</t>
  </si>
  <si>
    <t>Ayedaş</t>
  </si>
  <si>
    <t>Başkent</t>
  </si>
  <si>
    <t>Boğaziçi</t>
  </si>
  <si>
    <t>Çamlıbel</t>
  </si>
  <si>
    <t>Çoruh</t>
  </si>
  <si>
    <t>Dicle</t>
  </si>
  <si>
    <t>Fırat</t>
  </si>
  <si>
    <t>Gediz</t>
  </si>
  <si>
    <t>Meram</t>
  </si>
  <si>
    <t>Osmangazi</t>
  </si>
  <si>
    <t>Toroslar</t>
  </si>
  <si>
    <t>Trakya</t>
  </si>
  <si>
    <t>Uludağ</t>
  </si>
  <si>
    <t>Vangölü</t>
  </si>
  <si>
    <t>Yeşilırmak</t>
  </si>
  <si>
    <t>Göksu (Akedaş)</t>
  </si>
  <si>
    <t>DAĞITIM ŞİRKETLERİ</t>
  </si>
  <si>
    <t>https://dergipark.org.tr/tr/download/article-file/418254</t>
  </si>
  <si>
    <t>HAT UZUNLUĞU/NÜFUS YOĞUNLUĞU</t>
  </si>
  <si>
    <t xml:space="preserve">TÜRKİYE İLETİM HAT UZUNLUKLARININ YILLIK GELİŞİMİ (YIL SONU) </t>
  </si>
  <si>
    <t>ANNUAL DEVELOPMENT OF TRANSMISSION LINES OF TURKEY (END OF YEAR)</t>
  </si>
  <si>
    <t xml:space="preserve">        Birim (Unit) : km</t>
  </si>
  <si>
    <t>380 kV</t>
  </si>
  <si>
    <t>220 kV</t>
  </si>
  <si>
    <t>154 kV</t>
  </si>
  <si>
    <t>66 kV</t>
  </si>
  <si>
    <t xml:space="preserve">TOPLAM </t>
  </si>
  <si>
    <t>YEARS</t>
  </si>
  <si>
    <t>NOT: 66 Kv'luk ENH'ları sistem gereği 33 kV'a dönüştüğü için azalma olmuştur.</t>
  </si>
  <si>
    <t>NOTE: The decrease of 66 kV transmission lines is because of operating of these lines as 33 kV.</t>
  </si>
  <si>
    <t>Bölge Adı</t>
  </si>
  <si>
    <t>Sağlık Bakanlığı</t>
  </si>
  <si>
    <t>Üniversite</t>
  </si>
  <si>
    <t>Özel</t>
  </si>
  <si>
    <t>Sağlık Hizmetleri Genel Müdürlüğü</t>
  </si>
  <si>
    <t>https://dosyamerkez.saglik.gov.tr/Eklenti/27344,saglik-istatistikleri-yilligi-2017-haber-bultenipdf.pdf?0</t>
  </si>
  <si>
    <t>HASTANE SAYISI</t>
  </si>
  <si>
    <t>K.MARAŞ</t>
  </si>
  <si>
    <t>ADANA ALPARSLAN TÜRKEŞ BİLİM VE TEKNOLOJİ ÜNİVERSİTESİ</t>
  </si>
  <si>
    <t>DEVLET</t>
  </si>
  <si>
    <t>ÇUKUROVA ÜNİVERSİTESİ</t>
  </si>
  <si>
    <t>ADIYAMAN ÜNİVERSİTESİ</t>
  </si>
  <si>
    <t>AFYON KOCATEPE ÜNİVERSİTESİ</t>
  </si>
  <si>
    <t>AFYONKARAHİSAR SAĞLIK BİLİMLERİ ÜNİVERSİTESİ</t>
  </si>
  <si>
    <t>AĞRI İBRAHİM ÇEÇEN ÜNİVERSİTESİ</t>
  </si>
  <si>
    <t>AKSARAY ÜNİVERSİTESİ</t>
  </si>
  <si>
    <t>AMASYA ÜNİVERSİTESİ</t>
  </si>
  <si>
    <t>ANKARA HACI BAYRAM VELİ ÜNİVERSİTESİ</t>
  </si>
  <si>
    <t>ANKARA MÜZİK VE GÜZEL SANATLAR ÜNİVERSİTESİ</t>
  </si>
  <si>
    <t>ANKARA SOSYAL BİLİMLER ÜNİVERSİTESİ</t>
  </si>
  <si>
    <t>ANKARA ÜNİVERSİTESİ</t>
  </si>
  <si>
    <t>ANKARA YILDIRIM BEYAZIT ÜNİVERSİTESİ</t>
  </si>
  <si>
    <t>ATILIM ÜNİVERSİTESİ</t>
  </si>
  <si>
    <t>VAKIF</t>
  </si>
  <si>
    <t>BAŞKENT ÜNİVERSİTESİ</t>
  </si>
  <si>
    <t>ÇANKAYA ÜNİVERSİTESİ</t>
  </si>
  <si>
    <t>GAZİ ÜNİVERSİTESİ</t>
  </si>
  <si>
    <t>HACETTEPE ÜNİVERSİTESİ</t>
  </si>
  <si>
    <t>İHSAN DOĞRAMACI BİLKENT ÜNİVERSİTESİ</t>
  </si>
  <si>
    <t>LOKMAN HEKİM ÜNİVERSİTESİ</t>
  </si>
  <si>
    <t>ORTA DOĞU TEKNİK ÜNİVERSİTESİ</t>
  </si>
  <si>
    <t>TED ÜNİVERSİTESİ</t>
  </si>
  <si>
    <t>TOBB EKONOMİ VE TEKNOLOJİ ÜNİVERSİTESİ</t>
  </si>
  <si>
    <t>TÜRK HAVA KURUMU ÜNİVERSİTESİ</t>
  </si>
  <si>
    <t>UFUK ÜNİVERSİTESİ</t>
  </si>
  <si>
    <t>YÜKSEK İHTİSAS ÜNİVERSİTESİ</t>
  </si>
  <si>
    <t>AKDENİZ ÜNİVERSİTESİ</t>
  </si>
  <si>
    <t>ALANYA ALAADDİN KEYKUBAT ÜNİVERSİTESİ</t>
  </si>
  <si>
    <t>ALANYA HAMDULLAH EMİN PAŞA ÜNİVERSİTESİ</t>
  </si>
  <si>
    <t>ANTALYA AKEV ÜNİVERSİTESİ</t>
  </si>
  <si>
    <t>ANTALYA BİLİM ÜNİVERSİTESİ</t>
  </si>
  <si>
    <t>ARDAHAN ÜNİVERSİTESİ</t>
  </si>
  <si>
    <t>ARTVİN ÇORUH ÜNİVERSİTESİ</t>
  </si>
  <si>
    <t>AYDIN ADNAN MENDERES ÜNİVERSİTESİ</t>
  </si>
  <si>
    <t>BALIKESİR ÜNİVERSİTESİ</t>
  </si>
  <si>
    <t>BANDIRMA ONYEDİ EYLÜL ÜNİVERSİTESİ</t>
  </si>
  <si>
    <t>BARTIN ÜNİVERSİTESİ</t>
  </si>
  <si>
    <t>BATMAN ÜNİVERSİTESİ</t>
  </si>
  <si>
    <t>BAYBURT ÜNİVERSİTESİ</t>
  </si>
  <si>
    <t>BİLECİK ŞEYH EDEBALİ ÜNİVERSİTESİ</t>
  </si>
  <si>
    <t>BİNGÖL ÜNİVERSİTESİ</t>
  </si>
  <si>
    <t>BİTLİS EREN ÜNİVERSİTESİ</t>
  </si>
  <si>
    <t>BOLU ABANT İZZET BAYSAL ÜNİVERSİTESİ</t>
  </si>
  <si>
    <t>BURDUR MEHMET AKİF ERSOY ÜNİVERSİTESİ</t>
  </si>
  <si>
    <t>BURSA TEKNİK ÜNİVERSİTESİ</t>
  </si>
  <si>
    <t>BURSA ULUDAĞ ÜNİVERSİTESİ</t>
  </si>
  <si>
    <t>FARUK SARAÇ TASARIM MESLEK YÜKSEKOKULU</t>
  </si>
  <si>
    <t>VAKIF MYO</t>
  </si>
  <si>
    <t>ÇANAKKALE ONSEKİZ MART ÜNİVERSİTESİ</t>
  </si>
  <si>
    <t>ÇANKIRI KARATEKİN ÜNİVERSİTESİ</t>
  </si>
  <si>
    <t>HİTİT ÜNİVERSİTESİ</t>
  </si>
  <si>
    <t>PAMUKKALE ÜNİVERSİTESİ</t>
  </si>
  <si>
    <t>DİCLE ÜNİVERSİTESİ</t>
  </si>
  <si>
    <t>DÜZCE ÜNİVERSİTESİ</t>
  </si>
  <si>
    <t>TRAKYA ÜNİVERSİTESİ</t>
  </si>
  <si>
    <t>FIRAT ÜNİVERSİTESİ</t>
  </si>
  <si>
    <t>ERZİNCAN BİNALİ YILDIRIM ÜNİVERSİTESİ</t>
  </si>
  <si>
    <t>ATATÜRK ÜNİVERSİTESİ</t>
  </si>
  <si>
    <t>ERZURUM TEKNİK ÜNİVERSİTESİ</t>
  </si>
  <si>
    <t>ANADOLU ÜNİVERSİTESİ</t>
  </si>
  <si>
    <t>ESKİŞEHİR OSMANGAZİ ÜNİVERSİTESİ</t>
  </si>
  <si>
    <t>ESKİŞEHİR TEKNİK ÜNİVERSİTESİ</t>
  </si>
  <si>
    <t>GAZİANTEP ÜNİVERSİTESİ</t>
  </si>
  <si>
    <t>HASAN KALYONCU ÜNİVERSİTESİ</t>
  </si>
  <si>
    <t>SANKO ÜNİVERSİTESİ</t>
  </si>
  <si>
    <t>GİRESUN ÜNİVERSİTESİ</t>
  </si>
  <si>
    <t>GÜMÜŞHANE ÜNİVERSİTESİ</t>
  </si>
  <si>
    <t>HAKKARİ ÜNİVERSİTESİ</t>
  </si>
  <si>
    <t>HATAY MUSTAFA KEMAL ÜNİVERSİTESİ</t>
  </si>
  <si>
    <t>İSKENDERUN TEKNİK ÜNİVERSİTESİ</t>
  </si>
  <si>
    <t>IĞDIR ÜNİVERSİTESİ</t>
  </si>
  <si>
    <t>ISPARTA UYGULAMALI BİLİMLER ÜNİVERSİTESİ</t>
  </si>
  <si>
    <t>SÜLEYMAN DEMİREL ÜNİVERSİTESİ</t>
  </si>
  <si>
    <t>ACIBADEM MEHMET ALİ AYDINLAR ÜNİVERSİTESİ</t>
  </si>
  <si>
    <t>ALTINBAŞ ÜNİVERSİTESİ</t>
  </si>
  <si>
    <t>ATAŞEHİR ADIGÜZEL MESLEK YÜKSEKOKULU</t>
  </si>
  <si>
    <t>AVRUPA MESLEK YÜKSEKOKULU</t>
  </si>
  <si>
    <t>BAHÇEŞEHİR ÜNİVERSİTESİ</t>
  </si>
  <si>
    <t>BEYKENT ÜNİVERSİTESİ</t>
  </si>
  <si>
    <t>BEYKOZ ÜNİVERSİTESİ</t>
  </si>
  <si>
    <t>BEZM-İ ÂLEM VAKIF ÜNİVERSİTESİ</t>
  </si>
  <si>
    <t>BİRUNİ ÜNİVERSİTESİ</t>
  </si>
  <si>
    <t>BOĞAZİÇİ ÜNİVERSİTESİ</t>
  </si>
  <si>
    <t>DEMİROĞLU BİLİM ÜNİVERSİTESİ</t>
  </si>
  <si>
    <t>DOĞUŞ ÜNİVERSİTESİ</t>
  </si>
  <si>
    <t>FATİH SULTAN MEHMET VAKIF ÜNİVERSİTESİ</t>
  </si>
  <si>
    <t>GALATASARAY ÜNİVERSİTESİ</t>
  </si>
  <si>
    <t>HALİÇ ÜNİVERSİTESİ</t>
  </si>
  <si>
    <t>IŞIK ÜNİVERSİTESİ</t>
  </si>
  <si>
    <t>İBN HALDUN ÜNİVERSİTESİ</t>
  </si>
  <si>
    <t>İSTANBUL AREL ÜNİVERSİTESİ</t>
  </si>
  <si>
    <t>İSTANBUL AYDIN ÜNİVERSİTESİ</t>
  </si>
  <si>
    <t>İSTANBUL AYVANSARAY ÜNİVERSİTESİ</t>
  </si>
  <si>
    <t>İSTANBUL BİLGİ ÜNİVERSİTESİ</t>
  </si>
  <si>
    <t>İSTANBUL ESENYURT ÜNİVERSİTESİ</t>
  </si>
  <si>
    <t>İSTANBUL GEDİK ÜNİVERSİTESİ</t>
  </si>
  <si>
    <t>İSTANBUL GELİŞİM ÜNİVERSİTESİ</t>
  </si>
  <si>
    <t>İSTANBUL KAVRAM MESLEK YÜKSEKOKULU</t>
  </si>
  <si>
    <t>İSTANBUL KENT ÜNİVERSİTESİ</t>
  </si>
  <si>
    <t>İSTANBUL KÜLTÜR ÜNİVERSİTESİ</t>
  </si>
  <si>
    <t>İSTANBUL MEDENİYET ÜNİVERSİTESİ</t>
  </si>
  <si>
    <t>İSTANBUL MEDİPOL ÜNİVERSİTESİ</t>
  </si>
  <si>
    <t>İSTANBUL OKAN ÜNİVERSİTESİ</t>
  </si>
  <si>
    <t>İSTANBUL RUMELİ ÜNİVERSİTESİ</t>
  </si>
  <si>
    <t>İSTANBUL SABAHATTİN ZAİM ÜNİVERSİTESİ</t>
  </si>
  <si>
    <t>İSTANBUL ŞEHİR ÜNİVERSİTESİ</t>
  </si>
  <si>
    <t>İSTANBUL ŞİŞLİ MESLEK YÜKSEKOKULU</t>
  </si>
  <si>
    <t>İSTANBUL TEKNİK ÜNİVERSİTESİ</t>
  </si>
  <si>
    <t>İSTANBUL TİCARET ÜNİVERSİTESİ</t>
  </si>
  <si>
    <t>İSTANBUL ÜNİVERSİTESİ</t>
  </si>
  <si>
    <t>İSTANBUL ÜNİVERSİTESİ-CERRAHPAŞA</t>
  </si>
  <si>
    <t>İSTANBUL YENİ YÜZYIL ÜNİVERSİTESİ</t>
  </si>
  <si>
    <t>İSTANBUL 29 MAYIS ÜNİVERSİTESİ</t>
  </si>
  <si>
    <t>İSTİNYE ÜNİVERSİTESİ</t>
  </si>
  <si>
    <t>İZMİR KAVRAM MESLEK YÜKSEKOKULU</t>
  </si>
  <si>
    <t>KADİR HAS ÜNİVERSİTESİ</t>
  </si>
  <si>
    <t>KOÇ ÜNİVERSİTESİ</t>
  </si>
  <si>
    <t>MALTEPE ÜNİVERSİTESİ</t>
  </si>
  <si>
    <t>MARMARA ÜNİVERSİTESİ</t>
  </si>
  <si>
    <t>MEF ÜNİVERSİTESİ</t>
  </si>
  <si>
    <t>MİMAR SİNAN GÜZEL SANATLAR ÜNİVERSİTESİ</t>
  </si>
  <si>
    <t>NİŞANTAŞI ÜNİVERSİTESİ</t>
  </si>
  <si>
    <t>ÖZYEĞİN ÜNİVERSİTESİ</t>
  </si>
  <si>
    <t>PİRİ REİS ÜNİVERSİTESİ</t>
  </si>
  <si>
    <t>SABANCI ÜNİVERSİTESİ</t>
  </si>
  <si>
    <t>SAĞLIK BİLİMLERİ ÜNİVERSİTESİ</t>
  </si>
  <si>
    <t>TÜRK-ALMAN ÜNİVERSİTESİ</t>
  </si>
  <si>
    <t>ÜSKÜDAR ÜNİVERSİTESİ</t>
  </si>
  <si>
    <t>YEDİTEPE ÜNİVERSİTESİ</t>
  </si>
  <si>
    <t>YILDIZ TEKNİK ÜNİVERSİTESİ</t>
  </si>
  <si>
    <t>DOKUZ EYLÜL ÜNİVERSİTESİ</t>
  </si>
  <si>
    <t>EGE ÜNİVERSİTESİ</t>
  </si>
  <si>
    <t>İZMİR BAKIRÇAY ÜNİVERSİTESİ</t>
  </si>
  <si>
    <t>İZMİR DEMOKRASİ ÜNİVERSİTESİ</t>
  </si>
  <si>
    <t>İZMİR EKONOMİ ÜNİVERSİTESİ</t>
  </si>
  <si>
    <t>İZMİR KATİP ÇELEBİ ÜNİVERSİTESİ</t>
  </si>
  <si>
    <t>İZMİR YÜKSEK TEKNOLOJİ ENSTİTÜSÜ</t>
  </si>
  <si>
    <t>YAŞAR ÜNİVERSİTESİ</t>
  </si>
  <si>
    <t>KAHRAMANMARAŞ İSTİKLAL ÜNİVERSİTESİ</t>
  </si>
  <si>
    <t>KAHRAMANMARAŞ SÜTÇÜ İMAM ÜNİVERSİTESİ</t>
  </si>
  <si>
    <t>KARABÜK ÜNİVERSİTESİ</t>
  </si>
  <si>
    <t>KARAMANOĞLU MEHMETBEY ÜNİVERSİTESİ</t>
  </si>
  <si>
    <t>KAFKAS ÜNİVERSİTESİ</t>
  </si>
  <si>
    <t>KASTAMONU ÜNİVERSİTESİ</t>
  </si>
  <si>
    <t>ABDULLAH GÜL ÜNİVERSİTESİ</t>
  </si>
  <si>
    <t>ERCİYES ÜNİVERSİTESİ</t>
  </si>
  <si>
    <t>KAYSERİ ÜNİVERSİTESİ</t>
  </si>
  <si>
    <t>NUH NACİ YAZGAN ÜNİVERSİTESİ</t>
  </si>
  <si>
    <t>KIRIKKALE ÜNİVERSİTESİ</t>
  </si>
  <si>
    <t>KIRKLARELİ ÜNİVERSİTESİ</t>
  </si>
  <si>
    <t>KIRŞEHİR AHİ EVRAN ÜNİVERSİTESİ</t>
  </si>
  <si>
    <t>KİLİS 7 ARALIK ÜNİVERSİTESİ</t>
  </si>
  <si>
    <t>GEBZE TEKNİK ÜNİVERSİTESİ</t>
  </si>
  <si>
    <t>KOCAELİ ÜNİVERSİTESİ</t>
  </si>
  <si>
    <t>KONYA GIDA VE TARIM ÜNİVERSİTESİ</t>
  </si>
  <si>
    <t>KONYA TEKNİK ÜNİVERSİTESİ</t>
  </si>
  <si>
    <t>KTO KARATAY ÜNİVERSİTESİ</t>
  </si>
  <si>
    <t>NECMETTİN ERBAKAN ÜNİVERSİTESİ</t>
  </si>
  <si>
    <t>SELÇUK ÜNİVERSİTESİ</t>
  </si>
  <si>
    <t>KÜTAHYA DUMLUPINAR ÜNİVERSİTESİ</t>
  </si>
  <si>
    <t>KÜTAHYA SAĞLIK BİLİMLERİ ÜNİVERSİTESİ</t>
  </si>
  <si>
    <t>İNÖNÜ ÜNİVERSİTESİ</t>
  </si>
  <si>
    <t>MALATYA TURGUT ÖZAL ÜNİVERSİTESİ</t>
  </si>
  <si>
    <t>MANİSA CELÂL BAYAR ÜNİVERSİTESİ</t>
  </si>
  <si>
    <t>MARDİN ARTUKLU ÜNİVERSİTESİ</t>
  </si>
  <si>
    <t>ÇAĞ ÜNİVERSİTESİ</t>
  </si>
  <si>
    <t>MERSİN ÜNİVERSİTESİ</t>
  </si>
  <si>
    <t>TARSUS ÜNİVERSİTESİ</t>
  </si>
  <si>
    <t>TOROS ÜNİVERSİTESİ</t>
  </si>
  <si>
    <t>MUĞLA SITKI KOÇMAN ÜNİVERSİTESİ</t>
  </si>
  <si>
    <t>MUŞ ALPARSLAN ÜNİVERSİTESİ</t>
  </si>
  <si>
    <t>KAPADOKYA ÜNİVERSİTESİ</t>
  </si>
  <si>
    <t>NEVŞEHİR HACI BEKTAŞ VELİ ÜNİVERSİTESİ</t>
  </si>
  <si>
    <t>NİĞDE ÖMER HALİSDEMİR ÜNİVERSİTESİ</t>
  </si>
  <si>
    <t>ORDU ÜNİVERSİTESİ</t>
  </si>
  <si>
    <t>OSMANİYE KORKUT ATA ÜNİVERSİTESİ</t>
  </si>
  <si>
    <t>RECEP TAYYİP ERDOĞAN ÜNİVERSİTESİ</t>
  </si>
  <si>
    <t>SAKARYA UYGULAMALI BİLİMLER ÜNİVERSİTESİ</t>
  </si>
  <si>
    <t>SAKARYA ÜNİVERSİTESİ</t>
  </si>
  <si>
    <t>ONDOKUZ MAYIS ÜNİVERSİTESİ</t>
  </si>
  <si>
    <t>SAMSUN ÜNİVERSİTESİ</t>
  </si>
  <si>
    <t>SİİRT ÜNİVERSİTESİ</t>
  </si>
  <si>
    <t>SİNOP ÜNİVERSİTESİ</t>
  </si>
  <si>
    <t>SİVAS CUMHURİYET ÜNİVERSİTESİ</t>
  </si>
  <si>
    <t>HARRAN ÜNİVERSİTESİ</t>
  </si>
  <si>
    <t>ŞIRNAK ÜNİVERSİTESİ</t>
  </si>
  <si>
    <t>TEKİRDAĞ NAMIK KEMAL ÜNİVERSİTESİ</t>
  </si>
  <si>
    <t>TOKAT GAZİOSMANPAŞA ÜNİVERSİTESİ</t>
  </si>
  <si>
    <t>AVRASYA ÜNİVERSİTESİ</t>
  </si>
  <si>
    <t>KARADENİZ TEKNİK ÜNİVERSİTESİ</t>
  </si>
  <si>
    <t>TRABZON ÜNİVERSİTESİ</t>
  </si>
  <si>
    <t>MUNZUR ÜNİVERSİTESİ</t>
  </si>
  <si>
    <t>UŞAK ÜNİVERSİTESİ</t>
  </si>
  <si>
    <t>VAN YÜZÜNCÜ YIL ÜNİVERSİTESİ</t>
  </si>
  <si>
    <t>YALOVA ÜNİVERSİTESİ</t>
  </si>
  <si>
    <t>YOZGAT BOZOK ÜNİVERSİTESİ</t>
  </si>
  <si>
    <t>ZONGULDAK BÜLENT ECEVİT ÜNİVERSİTESİ</t>
  </si>
  <si>
    <t>Üniversite Adı</t>
  </si>
  <si>
    <t>Tür</t>
  </si>
  <si>
    <t>İL BAZINDA ÜNİ ÖĞR SAY</t>
  </si>
  <si>
    <t>GENERAL DATAS:</t>
  </si>
  <si>
    <t>İL BAZINDA İMARLI ALANLAR</t>
  </si>
  <si>
    <t xml:space="preserve">Adana </t>
  </si>
  <si>
    <t xml:space="preserve">Ağrı </t>
  </si>
  <si>
    <t xml:space="preserve">Amasya </t>
  </si>
  <si>
    <t xml:space="preserve">Ankara </t>
  </si>
  <si>
    <t xml:space="preserve">Artvin </t>
  </si>
  <si>
    <t xml:space="preserve">Balıkesir </t>
  </si>
  <si>
    <t xml:space="preserve">Bilecik </t>
  </si>
  <si>
    <t xml:space="preserve">Bolu </t>
  </si>
  <si>
    <t xml:space="preserve">Bursa </t>
  </si>
  <si>
    <t xml:space="preserve">Çanakkale </t>
  </si>
  <si>
    <t xml:space="preserve">Çorum </t>
  </si>
  <si>
    <t xml:space="preserve">Denizli </t>
  </si>
  <si>
    <t xml:space="preserve">Edirne </t>
  </si>
  <si>
    <t xml:space="preserve">Erzincan </t>
  </si>
  <si>
    <t xml:space="preserve">Erzurum </t>
  </si>
  <si>
    <t xml:space="preserve">Eskişehir </t>
  </si>
  <si>
    <t xml:space="preserve">Giresun </t>
  </si>
  <si>
    <t xml:space="preserve">Hatay </t>
  </si>
  <si>
    <t xml:space="preserve">Iğdır </t>
  </si>
  <si>
    <t xml:space="preserve">İstanbul </t>
  </si>
  <si>
    <t xml:space="preserve">İzmir </t>
  </si>
  <si>
    <t xml:space="preserve">Karabük </t>
  </si>
  <si>
    <t xml:space="preserve">Kars </t>
  </si>
  <si>
    <t xml:space="preserve">Kayseri </t>
  </si>
  <si>
    <t xml:space="preserve">Kırklareli </t>
  </si>
  <si>
    <t xml:space="preserve">Kocaeli </t>
  </si>
  <si>
    <t xml:space="preserve">Konya </t>
  </si>
  <si>
    <t xml:space="preserve">Kütahya </t>
  </si>
  <si>
    <t xml:space="preserve">Manisa </t>
  </si>
  <si>
    <t xml:space="preserve">Muğla </t>
  </si>
  <si>
    <t xml:space="preserve">Ordu </t>
  </si>
  <si>
    <t xml:space="preserve">Rize </t>
  </si>
  <si>
    <t xml:space="preserve">Sakarya </t>
  </si>
  <si>
    <t xml:space="preserve">Samsun </t>
  </si>
  <si>
    <t xml:space="preserve">Sinop </t>
  </si>
  <si>
    <t xml:space="preserve">Sivas </t>
  </si>
  <si>
    <t xml:space="preserve">Tekirdağ </t>
  </si>
  <si>
    <t xml:space="preserve">Tokat </t>
  </si>
  <si>
    <t xml:space="preserve">Trabzon </t>
  </si>
  <si>
    <t xml:space="preserve">Yalova </t>
  </si>
  <si>
    <t xml:space="preserve">Zonguldak </t>
  </si>
  <si>
    <t>YILLIK ORTALAMA (µg/m3)</t>
  </si>
  <si>
    <t>İLLERE GÖRE PM2.5 ÖLÇÜM</t>
  </si>
  <si>
    <t>KAYNAK http://mobil.havaizleme.gov.tr/Default.ltr.aspx</t>
  </si>
  <si>
    <t>yıllık ortalama (µg/m3)</t>
  </si>
  <si>
    <t>İLLERE GÖRE NO2 ÖLÇÜM</t>
  </si>
  <si>
    <t>İLLERE GÖRE SO2 ÖLÇÜM</t>
  </si>
  <si>
    <t>Yenilenebilir enerji kaynakları miktarı ve üretiimi (GES, HES, RES vb.)</t>
  </si>
  <si>
    <t>İhracat Rakamları</t>
  </si>
  <si>
    <t>FİRMALARIN KAN. BAZDA  İHRACAT PERF.</t>
  </si>
  <si>
    <t>https://www.tim.org.tr/tr/ihracat-rakamlari.html</t>
  </si>
  <si>
    <t>ILLER</t>
  </si>
  <si>
    <t>KÜMÜLATİF</t>
  </si>
  <si>
    <t>İZMIR</t>
  </si>
  <si>
    <t>ESKIŞEHIR</t>
  </si>
  <si>
    <t>TEKIRDAĞ</t>
  </si>
  <si>
    <t>KIRŞEHIR</t>
  </si>
  <si>
    <t>NEVŞEHIR</t>
  </si>
  <si>
    <t>NIĞDE</t>
  </si>
  <si>
    <t>BINGÖL</t>
  </si>
  <si>
    <t>İHRACATÇI FİRMALARIN KANUNİ MERKEZLERİ BAZINDA  İHRACAT PERFORMANSI  (1000 $) 2019</t>
  </si>
  <si>
    <t>30.11.2019 İHRACATÇI FİRMALARIN KANUNİ MERKEZLERİ BAZINDA  SEKTÖR İHRACAT PERFORMANSI (1000 $)</t>
  </si>
  <si>
    <t>30 KASıM</t>
  </si>
  <si>
    <t>1 - 30 KASıM</t>
  </si>
  <si>
    <t>1 - 30 EKIM</t>
  </si>
  <si>
    <t>1 OCAK  -  30 KASıM</t>
  </si>
  <si>
    <t>SEKTÖR</t>
  </si>
  <si>
    <t>DEĞ.</t>
  </si>
  <si>
    <t xml:space="preserve"> Çelik</t>
  </si>
  <si>
    <t xml:space="preserve"> Çimento Cam Seramik ve Toprak Ürünleri</t>
  </si>
  <si>
    <t xml:space="preserve"> Demir ve Demir Dışı Metaller </t>
  </si>
  <si>
    <t xml:space="preserve"> Deri ve Deri Mamulleri </t>
  </si>
  <si>
    <t xml:space="preserve"> Diğer Sanayi Ürünleri</t>
  </si>
  <si>
    <t xml:space="preserve"> Elektrik Elektronik</t>
  </si>
  <si>
    <t xml:space="preserve"> Fındık ve Mamulleri </t>
  </si>
  <si>
    <t xml:space="preserve"> Gemi ve Yat</t>
  </si>
  <si>
    <t xml:space="preserve"> Halı </t>
  </si>
  <si>
    <t xml:space="preserve"> Hazırgiyim ve Konfeksiyon </t>
  </si>
  <si>
    <t xml:space="preserve"> Hububat, Bakliyat, Yağlı Tohumlar ve Mamulleri </t>
  </si>
  <si>
    <t xml:space="preserve"> İklimlendirme Sanayii</t>
  </si>
  <si>
    <t xml:space="preserve"> Kimyevi Maddeler ve Mamulleri  </t>
  </si>
  <si>
    <t xml:space="preserve"> Kuru Meyve ve Mamulleri  </t>
  </si>
  <si>
    <t xml:space="preserve"> Madencilik Ürünleri</t>
  </si>
  <si>
    <t xml:space="preserve"> Makine ve Aksamları</t>
  </si>
  <si>
    <t xml:space="preserve"> Meyve Sebze Mamulleri </t>
  </si>
  <si>
    <t xml:space="preserve"> Mobilya,Kağıt ve Orman Ürünleri</t>
  </si>
  <si>
    <t xml:space="preserve"> Mücevher</t>
  </si>
  <si>
    <t xml:space="preserve"> Otomotiv Endüstrisi</t>
  </si>
  <si>
    <t xml:space="preserve"> Savunma ve Havacılık Sanayii</t>
  </si>
  <si>
    <t xml:space="preserve"> Su Ürünleri ve Hayvansal Mamuller</t>
  </si>
  <si>
    <t xml:space="preserve"> Süs Bitkileri ve Mam.</t>
  </si>
  <si>
    <t xml:space="preserve"> Tekstil ve Hammaddeleri</t>
  </si>
  <si>
    <t xml:space="preserve"> Tütün </t>
  </si>
  <si>
    <t xml:space="preserve"> Yaş Meyve ve Sebze  </t>
  </si>
  <si>
    <t xml:space="preserve"> Zeytin ve Zeytinyağı </t>
  </si>
  <si>
    <t>iller</t>
  </si>
  <si>
    <t>ELEKTRİK-ELEKTRONİK İHRACATI</t>
  </si>
  <si>
    <t>değişim 2019</t>
  </si>
  <si>
    <t>Öğrenim Türü</t>
  </si>
  <si>
    <t>Okuyan Önlisans</t>
  </si>
  <si>
    <t>Okuyan Lisans</t>
  </si>
  <si>
    <t>Okuyan Yükseklisans</t>
  </si>
  <si>
    <t>Okuyan Doktora</t>
  </si>
  <si>
    <t>Erkek</t>
  </si>
  <si>
    <t>Kadın</t>
  </si>
  <si>
    <t>BİRİNCİ Ö.</t>
  </si>
  <si>
    <t>İKİNCİ Ö.</t>
  </si>
  <si>
    <t>UZAKTAN Ö.</t>
  </si>
  <si>
    <t>AÇIK Ö.</t>
  </si>
  <si>
    <t>BEZMİ ÂLEM VAKIF ÜNİVERSİTESİ</t>
  </si>
  <si>
    <t>TÜRK ALMAN ÜNİVERSİTESİ</t>
  </si>
  <si>
    <t>İSTANBUL ÜNİVERSİTESİ CERRAHPAŞA</t>
  </si>
  <si>
    <t>Dolar Ortalama2018</t>
  </si>
  <si>
    <t>GES SANTRAL SAYISI</t>
  </si>
  <si>
    <t>HES SAYISI</t>
  </si>
  <si>
    <t>HES KURULU GÜÇ - 2017 (MW)</t>
  </si>
  <si>
    <t>Soma Rüzgar Santrali</t>
  </si>
  <si>
    <t>Polat Enerji</t>
  </si>
  <si>
    <t>Dinar Rüzgar Santrali</t>
  </si>
  <si>
    <t>Geycek Rüzgar Santrali</t>
  </si>
  <si>
    <t>Balıkesir Rüzgar Santrali</t>
  </si>
  <si>
    <t>Osmaniye Gökçedağ RES</t>
  </si>
  <si>
    <t>Kangal Rüzgar Santrali</t>
  </si>
  <si>
    <t>Bergama Rüzgar Santrali</t>
  </si>
  <si>
    <t>Bilgin Enerji Soma Rüzgar Santrali</t>
  </si>
  <si>
    <t>Karaburun Rüzgar Santrali</t>
  </si>
  <si>
    <t>Alto Holding</t>
  </si>
  <si>
    <t>Şamlı Rüzgar Santrali</t>
  </si>
  <si>
    <t>Çatalca Rüzgar Santrali</t>
  </si>
  <si>
    <t>Şah Rüzgar Santrali</t>
  </si>
  <si>
    <t>Doğan Enerji</t>
  </si>
  <si>
    <t>Bandırma Kurşunlu RES</t>
  </si>
  <si>
    <t>Killik Rüzgar Santrali</t>
  </si>
  <si>
    <t>Kayseri Yahyalı Rüzgar Santrali</t>
  </si>
  <si>
    <t>FC Enerji</t>
  </si>
  <si>
    <t>Edincik Rüzgar Santrali</t>
  </si>
  <si>
    <t>Edincik Enerji</t>
  </si>
  <si>
    <t>Ziyaret (Türbe) Rüzgar Santrali</t>
  </si>
  <si>
    <t>Kayadüzü Rüzgar Santrali</t>
  </si>
  <si>
    <t>Susurluk Rüzgar Santrali</t>
  </si>
  <si>
    <t>Aksu Rüzgar Santrali</t>
  </si>
  <si>
    <t>Muğla Fatma RES</t>
  </si>
  <si>
    <t>Bergres Rüzgar Santrali</t>
  </si>
  <si>
    <t>Dost Enerji</t>
  </si>
  <si>
    <t>Poyraz Rüzgar Santrali</t>
  </si>
  <si>
    <t>Çamseki RES</t>
  </si>
  <si>
    <t>Demirer Enerji</t>
  </si>
  <si>
    <t>Kartaldağı RES</t>
  </si>
  <si>
    <t>Bağlar RES</t>
  </si>
  <si>
    <t>Bağlar Elektrik Üretim</t>
  </si>
  <si>
    <t>Balabanlı Rüzgar Santrali</t>
  </si>
  <si>
    <t>İÇDAŞ Biga RES</t>
  </si>
  <si>
    <t>İÇDAŞ Enerji</t>
  </si>
  <si>
    <t>Sebenoba Rüzgar Santrali</t>
  </si>
  <si>
    <t>Süloğlu Rüzgar Santrali</t>
  </si>
  <si>
    <t>Steag Wind Enerji</t>
  </si>
  <si>
    <t>Uluborlu Rüzgar Santrali</t>
  </si>
  <si>
    <t>Yuntdağ Rüzgar Santrali</t>
  </si>
  <si>
    <t>Çerçikaya RES</t>
  </si>
  <si>
    <t>ZT Enerji</t>
  </si>
  <si>
    <t>Mazı 1 Rüzgar Santrali</t>
  </si>
  <si>
    <t>İntepe Anemon RES</t>
  </si>
  <si>
    <t>Airres 4 RES</t>
  </si>
  <si>
    <t>Acarsoy Enerji</t>
  </si>
  <si>
    <t>Akhisar Rüzgar Santrali</t>
  </si>
  <si>
    <t>Karesi Enerji</t>
  </si>
  <si>
    <t>Sayalar Rüzgar Santrali</t>
  </si>
  <si>
    <t>Cerit Rüzgar Santrali</t>
  </si>
  <si>
    <t>Pakmem Elektrik</t>
  </si>
  <si>
    <t>Uşak Rüzgar Santrali</t>
  </si>
  <si>
    <t>Yalova RES</t>
  </si>
  <si>
    <t>Sancak Enerji Yahyalı RES</t>
  </si>
  <si>
    <t>Düzova Rüzgar Santrali</t>
  </si>
  <si>
    <t>Subaşı Kanije RES</t>
  </si>
  <si>
    <t>Kuyucak RES</t>
  </si>
  <si>
    <t>Bandırma RES</t>
  </si>
  <si>
    <t>Harmanlık RES</t>
  </si>
  <si>
    <t>Hasanbeyli Rüzgar Santrali</t>
  </si>
  <si>
    <t>Kavaklı Rüzgar Santrali</t>
  </si>
  <si>
    <t>Erciyas Holding</t>
  </si>
  <si>
    <t>Kınık Rüzgar Santrali</t>
  </si>
  <si>
    <t>Özbolat Enerji Grubu</t>
  </si>
  <si>
    <t>Koru Rüzgar Santrali</t>
  </si>
  <si>
    <t>Mut Rüzgar Santrali</t>
  </si>
  <si>
    <t>Sarıtepe RES (Rotor 2)</t>
  </si>
  <si>
    <t>Tire Rüzgar Enerji Santrali</t>
  </si>
  <si>
    <t>Zeytineli RES</t>
  </si>
  <si>
    <t>Belen Rüzgar Santrali</t>
  </si>
  <si>
    <t>Bağarası Rüzgar Santrali</t>
  </si>
  <si>
    <t>Erdem Holding Enerji Grubu</t>
  </si>
  <si>
    <t>Kırkağaç RES</t>
  </si>
  <si>
    <t>Kurtkaya RES</t>
  </si>
  <si>
    <t>Are Elektrik Üretim</t>
  </si>
  <si>
    <t>Söke RES</t>
  </si>
  <si>
    <t>Silivri Rüzgar Santrali</t>
  </si>
  <si>
    <t>Tekirdağ Kıyıköy RES</t>
  </si>
  <si>
    <t>Beşiktepe Üretim</t>
  </si>
  <si>
    <t>Ardıçlı RES</t>
  </si>
  <si>
    <t>Samurlu Rüzgar Santrali</t>
  </si>
  <si>
    <t>Çanta Rüzgar Santrali</t>
  </si>
  <si>
    <t>Amasya Rüzgar Enerji Santrali</t>
  </si>
  <si>
    <t>Mina Group</t>
  </si>
  <si>
    <t>Ödemiş RES</t>
  </si>
  <si>
    <t>Poyrazgölü Rüzgar Santrali</t>
  </si>
  <si>
    <t>Datça Rüzgar Santrali</t>
  </si>
  <si>
    <t>Bandırma 3 RES</t>
  </si>
  <si>
    <t>Bursa Temiz Enerji</t>
  </si>
  <si>
    <t>Demircili Rüzgar Santrali</t>
  </si>
  <si>
    <t>Dağpazarı Rüzgar Santrali</t>
  </si>
  <si>
    <t>Metristepe Rüzgar Santrali</t>
  </si>
  <si>
    <t>Can Enerji</t>
  </si>
  <si>
    <t>Şenbük Rüzgar Santrali</t>
  </si>
  <si>
    <t>Bakras Enerji</t>
  </si>
  <si>
    <t>Umurlar Rüzgar Santrali</t>
  </si>
  <si>
    <t>Eber RES</t>
  </si>
  <si>
    <t>Erdem Holding</t>
  </si>
  <si>
    <t>Seyitali Rüzgar Santrali</t>
  </si>
  <si>
    <t>Gökres 2 RES</t>
  </si>
  <si>
    <t>Şenköy Rüzgar Santrali</t>
  </si>
  <si>
    <t>Mersin Rüzgar Enerji Santrali</t>
  </si>
  <si>
    <t>Şadıllı RES</t>
  </si>
  <si>
    <t>Kürekdağı RES</t>
  </si>
  <si>
    <t>Kozbeyli Rüzgar Santrali</t>
  </si>
  <si>
    <t>Sarpıncık RES</t>
  </si>
  <si>
    <t>Akbük Rüzgar Santrali</t>
  </si>
  <si>
    <t>Mordoğan Rüzgar Santrali</t>
  </si>
  <si>
    <t>Manastır Esenköy RES</t>
  </si>
  <si>
    <t>Bereketli Rüzgar Enerji Santrali</t>
  </si>
  <si>
    <t>Kinesis Enerji</t>
  </si>
  <si>
    <t>Cunda Adası Alibey RES</t>
  </si>
  <si>
    <t>Balıkesir Rüzgar Enerjisinden Elektrik Ürt.</t>
  </si>
  <si>
    <t>Fuatres RES</t>
  </si>
  <si>
    <t>Geres Rüzgar Santrali</t>
  </si>
  <si>
    <t>Karova RES</t>
  </si>
  <si>
    <t>Mazı 3 Rüzgar Santrali</t>
  </si>
  <si>
    <t>Poyraz RES</t>
  </si>
  <si>
    <t>Söke Çatalbük RES</t>
  </si>
  <si>
    <t>ABK Enerji</t>
  </si>
  <si>
    <t>Balıkesir Keltepe RES</t>
  </si>
  <si>
    <t>Çanakkale Rüzgar Santrali</t>
  </si>
  <si>
    <t>Sarıkaya RES</t>
  </si>
  <si>
    <t>Ayyıldız RES</t>
  </si>
  <si>
    <t>Kapıdağ Rüzgar Santrali</t>
  </si>
  <si>
    <t>Karacabey RES</t>
  </si>
  <si>
    <t>Dilek Rüzgar Enerjisi Santrali</t>
  </si>
  <si>
    <t>Kale Enerji Üretim</t>
  </si>
  <si>
    <t>Havran Çataltepe RES</t>
  </si>
  <si>
    <t>Sares Rüzgar Santrali</t>
  </si>
  <si>
    <t>İncesu Rüzgar Santrali</t>
  </si>
  <si>
    <t>Tamyeli Enerji Yatırım</t>
  </si>
  <si>
    <t>Elmalı RES</t>
  </si>
  <si>
    <t>Kıyıköy Rüzgar Santrali</t>
  </si>
  <si>
    <t>Zaf Grup Şenbük RES</t>
  </si>
  <si>
    <t>Kores Kocadağ RES</t>
  </si>
  <si>
    <t>Petkim Rüzgar Santrali</t>
  </si>
  <si>
    <t>Petkim</t>
  </si>
  <si>
    <t>Sincik Rüzgar Santrali</t>
  </si>
  <si>
    <t>Kemerburgaz RES</t>
  </si>
  <si>
    <t>Korkmaz Rüzgar Santrali</t>
  </si>
  <si>
    <t>Turguttepe Rüzgar Santrali</t>
  </si>
  <si>
    <t>Demirciler RES (Rotor 2)</t>
  </si>
  <si>
    <t>Akdağ RES</t>
  </si>
  <si>
    <t>Ahsen Enerji Üretim</t>
  </si>
  <si>
    <t>Geriş Rüzgar Enerjisi Santrali</t>
  </si>
  <si>
    <t>Aytemiz Petrol Elektrik Grubu</t>
  </si>
  <si>
    <t>Suay Enerji Akbük RES</t>
  </si>
  <si>
    <t>Suay Enerji</t>
  </si>
  <si>
    <t>Akbük 2 Rüzgar Enerji Santrali</t>
  </si>
  <si>
    <t>Boreas 1 Enez RES</t>
  </si>
  <si>
    <t>Boreas Enerji</t>
  </si>
  <si>
    <t>Günaydın RES</t>
  </si>
  <si>
    <t>Salman Rüzgar Santrali</t>
  </si>
  <si>
    <t>Bozyaka Rüzgar Enerjisi Santrali</t>
  </si>
  <si>
    <t>Kardemir Haddecilik ve Elektrik</t>
  </si>
  <si>
    <t>Madranbaba Rüzgar Santrali</t>
  </si>
  <si>
    <t>Kıroba Enerji</t>
  </si>
  <si>
    <t>Aliağa Rüzgar Enerji Santrali</t>
  </si>
  <si>
    <t>Karadere Rüzgar Santrali</t>
  </si>
  <si>
    <t>Akbaş Bergama Rüzgar Santrali</t>
  </si>
  <si>
    <t>Atik Rüzgar Santrali</t>
  </si>
  <si>
    <t>Yenihisar Rüzgar Santrali</t>
  </si>
  <si>
    <t>Yeni Enerji Yatırım</t>
  </si>
  <si>
    <t>Karadağ Rüzgar Santrali</t>
  </si>
  <si>
    <t>Okman Enerji</t>
  </si>
  <si>
    <t>Alaçatı Rüzgar Santrali</t>
  </si>
  <si>
    <t>Çeşme RES</t>
  </si>
  <si>
    <t>ABK Çeşme RES</t>
  </si>
  <si>
    <t>İzmir Seferihisar RES</t>
  </si>
  <si>
    <t>Ova Rüzgar Santrali</t>
  </si>
  <si>
    <t>Urla RES</t>
  </si>
  <si>
    <t>Yaylaköy RES</t>
  </si>
  <si>
    <t>Zeliha Rüzgar Santrali</t>
  </si>
  <si>
    <t>Burgaz Rüzgar Santrali</t>
  </si>
  <si>
    <t>Kurtini Rüzgar Santrali</t>
  </si>
  <si>
    <t>Sara Enerji</t>
  </si>
  <si>
    <t>Seferihisar RES</t>
  </si>
  <si>
    <t>Egenda Ege Enerji Mordoğan RES</t>
  </si>
  <si>
    <t>Egenda Enerji Urla RES</t>
  </si>
  <si>
    <t>Akyurt RES</t>
  </si>
  <si>
    <t>Ado Enerji Üretim</t>
  </si>
  <si>
    <t>Barbaros Rüzgar Santrali</t>
  </si>
  <si>
    <t>Konakpınar RES</t>
  </si>
  <si>
    <t>Muğla Datça Rüzgar Santrali</t>
  </si>
  <si>
    <t>Zincirli Rüzgar Santrali</t>
  </si>
  <si>
    <t>Rea Elektrik Üretim</t>
  </si>
  <si>
    <t>Egenda Enerji Germiyan RES</t>
  </si>
  <si>
    <t>Karakurt RES</t>
  </si>
  <si>
    <t>Çeşme Germiyan Rüzgar Santrali</t>
  </si>
  <si>
    <t>Bores Bozcaada RES</t>
  </si>
  <si>
    <t>Gökdağ Rüzgar Santrali</t>
  </si>
  <si>
    <t>Adares Rüzgar Santrali</t>
  </si>
  <si>
    <t>Çataltepe RES</t>
  </si>
  <si>
    <t>Süper Elektrik Üretim</t>
  </si>
  <si>
    <t>Kalfaköy RES</t>
  </si>
  <si>
    <t>Kırca Enerji Yatırım</t>
  </si>
  <si>
    <t>Karaçayır RES</t>
  </si>
  <si>
    <t>Karadağ RES</t>
  </si>
  <si>
    <t>Ortamandıra RES</t>
  </si>
  <si>
    <t>Arzu RES</t>
  </si>
  <si>
    <t>Hırka Enerji</t>
  </si>
  <si>
    <t>Ayvacık Seyit Onbaşı RES</t>
  </si>
  <si>
    <t>Elmalı Rüzgar Santrali</t>
  </si>
  <si>
    <t>Sur Enerji</t>
  </si>
  <si>
    <t>Gündoğdu Rüzgar Santrali</t>
  </si>
  <si>
    <t>Türkay Alternatif Enerjiden Elektrik</t>
  </si>
  <si>
    <t>Alaçatı Ares Rüzgar Santrali</t>
  </si>
  <si>
    <t>Ege Rüzgar Enerji Santrali</t>
  </si>
  <si>
    <t>Hilal 2 RES</t>
  </si>
  <si>
    <t>Tepe Rüzgar Santrali</t>
  </si>
  <si>
    <t>Teperes Elektrik</t>
  </si>
  <si>
    <t>Gazi RES</t>
  </si>
  <si>
    <t>Arı En Elektrik Üretim</t>
  </si>
  <si>
    <t>Pitane RES</t>
  </si>
  <si>
    <t>Bıçakcılar Elektrik</t>
  </si>
  <si>
    <t>Saray RES</t>
  </si>
  <si>
    <t>Saray Alüminyum</t>
  </si>
  <si>
    <t>Ada 2 Rüzgar Tesisi</t>
  </si>
  <si>
    <t>Esit Enerji A.Ş.</t>
  </si>
  <si>
    <t>Karabel Rüzgar Santrali</t>
  </si>
  <si>
    <t>Egener Elektrik Üretim</t>
  </si>
  <si>
    <t>Sakarbayır RES</t>
  </si>
  <si>
    <t>Hamzabeyli Rüzgar Santrali - RES</t>
  </si>
  <si>
    <t>Meriç Rüzgar Enerjisi</t>
  </si>
  <si>
    <t>Garanti İplik RES</t>
  </si>
  <si>
    <t>Garanti İplik</t>
  </si>
  <si>
    <t>Sunjüt Rüzgar Santrali</t>
  </si>
  <si>
    <t>Sunjüt Enerji</t>
  </si>
  <si>
    <t>Karel Demir Rüzgar Santrali</t>
  </si>
  <si>
    <t>Kar-El Demir</t>
  </si>
  <si>
    <t>Çahan RES</t>
  </si>
  <si>
    <t>Boğaziçi Üniversitesi Sarıtepe Kampüsü Rüzgar Santrali</t>
  </si>
  <si>
    <t>Boğaziçi Üniversitesi</t>
  </si>
  <si>
    <t>Gökçe RES</t>
  </si>
  <si>
    <t>Derby Rüzgar Enerjisi Santrali</t>
  </si>
  <si>
    <t>Paşalimanı Adası Rüzgar Santrali</t>
  </si>
  <si>
    <t>RK Rüzgar Enerji</t>
  </si>
  <si>
    <t>Yetişen RES</t>
  </si>
  <si>
    <t>Ayyıldız Enerji RES</t>
  </si>
  <si>
    <t>Ayyıldız Enerji</t>
  </si>
  <si>
    <t>Kıvam Gıda Ezine Rüzgar Enerji Santrali</t>
  </si>
  <si>
    <t>Sermetal Kerse Çivi Rüzgar Enerji Santrali</t>
  </si>
  <si>
    <t>Sermetal Kerse Çivi ve Nakliyat</t>
  </si>
  <si>
    <t>Bereket Çiftliği Rüzgar Santrali</t>
  </si>
  <si>
    <t>Bereket Çiftliği</t>
  </si>
  <si>
    <t>Yücel Çeltik Rüzgar Enerji Santrali</t>
  </si>
  <si>
    <t>Yücel Tarım</t>
  </si>
  <si>
    <t>Tokat OSB Yalçın Rüzgar Enerji Santrali</t>
  </si>
  <si>
    <t>Gediz Üniversitesi RES</t>
  </si>
  <si>
    <t>Karaburun Belediyesi RES</t>
  </si>
  <si>
    <t>Karaburun Belediyesi</t>
  </si>
  <si>
    <t>Saraycık Petrol RES</t>
  </si>
  <si>
    <t>Saraycık Petrol</t>
  </si>
  <si>
    <t>Katip Çelebi Üniversitesi Rüzgar Türbini</t>
  </si>
  <si>
    <t>sayı</t>
  </si>
  <si>
    <t>kurulu güç</t>
  </si>
  <si>
    <t>SAYISI</t>
  </si>
  <si>
    <t>5,6,9,3,5,6,9</t>
  </si>
  <si>
    <t>KCETAŞ</t>
  </si>
  <si>
    <t>İlleri</t>
  </si>
  <si>
    <t>Yüzölçümü</t>
  </si>
  <si>
    <t>Abone Sayısı</t>
  </si>
  <si>
    <t>Kayıp - Kaçak</t>
  </si>
  <si>
    <t>OSMANGAZİ EDAŞ</t>
  </si>
  <si>
    <t>SAKARYA EDAŞ</t>
  </si>
  <si>
    <t>DİCLE EDAŞ</t>
  </si>
  <si>
    <t>ARAS EDAŞ</t>
  </si>
  <si>
    <t>AYDEM EDAŞ</t>
  </si>
  <si>
    <t>VANGÖLÜ EDAŞ</t>
  </si>
  <si>
    <t>ÇORUH EDAŞ</t>
  </si>
  <si>
    <t>FIRAT EDAŞ</t>
  </si>
  <si>
    <t>TOROSLAR EDAŞ</t>
  </si>
  <si>
    <t>ÇAMLIBEL EDAŞ</t>
  </si>
  <si>
    <t>YEŞİLIRMAK EDAŞ</t>
  </si>
  <si>
    <t>MERAM EDAŞ</t>
  </si>
  <si>
    <t>AKDENİZ EDAŞ</t>
  </si>
  <si>
    <t>BAŞKENT EDAŞ</t>
  </si>
  <si>
    <t>ULUDAĞ EDAŞ</t>
  </si>
  <si>
    <t>TRAKYA EDAŞ</t>
  </si>
  <si>
    <t>AYEDAŞ</t>
  </si>
  <si>
    <t>İstanbul Anadolu Yakası</t>
  </si>
  <si>
    <t>BOĞAZİÇİ EDAŞ</t>
  </si>
  <si>
    <t>İstanbul Avrupa Yakası</t>
  </si>
  <si>
    <t>GEDİZ EDAŞ</t>
  </si>
  <si>
    <t>Tüketim Miktarları (kWh)</t>
  </si>
  <si>
    <t>16912 Km</t>
  </si>
  <si>
    <t>49787 Km</t>
  </si>
  <si>
    <t>19421 Km</t>
  </si>
  <si>
    <t>61198 Km</t>
  </si>
  <si>
    <t>71007 Km</t>
  </si>
  <si>
    <t>32726 Km</t>
  </si>
  <si>
    <t>47368 Km</t>
  </si>
  <si>
    <t>29211 Km</t>
  </si>
  <si>
    <t>37441 Km</t>
  </si>
  <si>
    <t>22217 Km</t>
  </si>
  <si>
    <t>46858 Km</t>
  </si>
  <si>
    <t>52789 Km</t>
  </si>
  <si>
    <t>40633 Km</t>
  </si>
  <si>
    <t>76506 Km</t>
  </si>
  <si>
    <t>36486 Km</t>
  </si>
  <si>
    <t>60117 Km</t>
  </si>
  <si>
    <t>35964 Km</t>
  </si>
  <si>
    <t>18762 Km</t>
  </si>
  <si>
    <t>1945 Km</t>
  </si>
  <si>
    <t>3573 Km</t>
  </si>
  <si>
    <t>25822 Km</t>
  </si>
  <si>
    <t>view-source:https://www.eigm.gov.tr/tr-TR/Enerji-Dagitim-Sirketleri-Haritasi</t>
  </si>
  <si>
    <t>İllerin Koordinatları (Ondalık Cinsinden)</t>
  </si>
  <si>
    <t>lat</t>
  </si>
  <si>
    <t>long</t>
  </si>
  <si>
    <t>İL KOORDİNAT BİLGİLERİ</t>
  </si>
  <si>
    <t>2M YÜKSEKLİKTE HAVA SICAKLIĞI</t>
  </si>
  <si>
    <t>BAĞIL NEM</t>
  </si>
  <si>
    <t>10M YÜKSEKLİKTE RÜZGAR HIZI (JRC)</t>
  </si>
  <si>
    <t>Yüzey Basıncı</t>
  </si>
  <si>
    <t>T2m: 2-m air temperature (degree Celsius)</t>
  </si>
  <si>
    <t>WS10m: 10-m total wind speed (m/s)</t>
  </si>
  <si>
    <t>Kaynak: JRC PV Database</t>
  </si>
  <si>
    <t>RH: relative humidity (%)</t>
  </si>
  <si>
    <t>SP: Surface (air) pressure (Pa)</t>
  </si>
  <si>
    <t>AYEDAŞ (istanbul anadolu</t>
  </si>
  <si>
    <t>HAT/NÜFUS (M/KİŞİ)</t>
  </si>
  <si>
    <t>HAT/ABONE (M/ABONE)</t>
  </si>
  <si>
    <t>İL BAZINDA KİŞİ BAŞI HAT UZUNLUKLARI</t>
  </si>
  <si>
    <t>İL BAZINDA ABONEYE DÜŞEN HAT UZUNLUKLARI</t>
  </si>
  <si>
    <t>Elektrik hattı verileri</t>
  </si>
  <si>
    <t>Hat uzunluğu</t>
  </si>
  <si>
    <t>Trafo kapasitesi</t>
  </si>
  <si>
    <t>Trafo adedi</t>
  </si>
  <si>
    <t>Trafo Sayısı (Adet/Abone)</t>
  </si>
  <si>
    <t>İL BAZINDA ABONEYE DÜŞEN TRAFO SAYISI</t>
  </si>
  <si>
    <t>İL BAZINDA ABONEYE DÜŞEN TRAFO KAPASİTESİ</t>
  </si>
  <si>
    <t>AHLAT</t>
  </si>
  <si>
    <t>ALANYA</t>
  </si>
  <si>
    <t>ANTAKYA</t>
  </si>
  <si>
    <t>BAFRA</t>
  </si>
  <si>
    <t>BANDIRMA</t>
  </si>
  <si>
    <t>BIRECIK</t>
  </si>
  <si>
    <t>BODRUM</t>
  </si>
  <si>
    <t>BORNOVA</t>
  </si>
  <si>
    <t>BOZCAADA</t>
  </si>
  <si>
    <t>BOZKURT</t>
  </si>
  <si>
    <t>BOZUYUK</t>
  </si>
  <si>
    <t>BURHANIYE</t>
  </si>
  <si>
    <t>CEYHAN</t>
  </si>
  <si>
    <t>CEYLANPINAR</t>
  </si>
  <si>
    <t>CIZRE</t>
  </si>
  <si>
    <t>CORLU</t>
  </si>
  <si>
    <t>DALAMAN</t>
  </si>
  <si>
    <t>DIKILI</t>
  </si>
  <si>
    <t>DIVRIGI</t>
  </si>
  <si>
    <t>DOGUBEYAZIT</t>
  </si>
  <si>
    <t>DORTYOL</t>
  </si>
  <si>
    <t>ESENBOGA</t>
  </si>
  <si>
    <t>IPSALA</t>
  </si>
  <si>
    <t>ISPIR</t>
  </si>
  <si>
    <t>KAHRAMANMARAS</t>
  </si>
  <si>
    <t>KARTAL</t>
  </si>
  <si>
    <t>KELES</t>
  </si>
  <si>
    <t>LULEBURGAZ</t>
  </si>
  <si>
    <t>MERZIFON</t>
  </si>
  <si>
    <t>MILAS</t>
  </si>
  <si>
    <t>SILE</t>
  </si>
  <si>
    <t>TATVAN</t>
  </si>
  <si>
    <t>TAVSANLI</t>
  </si>
  <si>
    <t>TEFENNI</t>
  </si>
  <si>
    <t>TERCAN</t>
  </si>
  <si>
    <t>TOMARZA</t>
  </si>
  <si>
    <t>TORTUM</t>
  </si>
  <si>
    <t>TOSYA</t>
  </si>
  <si>
    <t>ULUKISLA</t>
  </si>
  <si>
    <t>UNYE</t>
  </si>
  <si>
    <t>URGUP</t>
  </si>
  <si>
    <t>UZUNKOPRU</t>
  </si>
  <si>
    <t>YATAGAN</t>
  </si>
  <si>
    <t>YUKSEKOVA</t>
  </si>
  <si>
    <t>YUMURTALIK</t>
  </si>
  <si>
    <t>ZARA</t>
  </si>
  <si>
    <t>ZILE</t>
  </si>
  <si>
    <t>Güneş Enerjisi Mühendislik uygulamaları A.Yiğiy İ.Atmaca</t>
  </si>
  <si>
    <t>il</t>
  </si>
  <si>
    <t>ocak</t>
  </si>
  <si>
    <t>şubat</t>
  </si>
  <si>
    <t>mart</t>
  </si>
  <si>
    <t>nisan</t>
  </si>
  <si>
    <t>mayıs</t>
  </si>
  <si>
    <t>haziran</t>
  </si>
  <si>
    <t>temmuz</t>
  </si>
  <si>
    <t>ağustos</t>
  </si>
  <si>
    <t>eylül</t>
  </si>
  <si>
    <t>ekim</t>
  </si>
  <si>
    <t>kasım</t>
  </si>
  <si>
    <t>aralık</t>
  </si>
  <si>
    <t>yıllık</t>
  </si>
  <si>
    <t>100cm DERİNLİKTE TOPRAK SICAKLIĞI</t>
  </si>
  <si>
    <t>Referans Toplam Buharlaşma (ETo)</t>
  </si>
  <si>
    <t>Plaka</t>
  </si>
  <si>
    <t xml:space="preserve">Ocak </t>
  </si>
  <si>
    <t>Subat</t>
  </si>
  <si>
    <t xml:space="preserve">Nisan </t>
  </si>
  <si>
    <t>May</t>
  </si>
  <si>
    <t>Haz</t>
  </si>
  <si>
    <t>Tem</t>
  </si>
  <si>
    <t xml:space="preserve">Agu </t>
  </si>
  <si>
    <t>Eyl</t>
  </si>
  <si>
    <t>Kas</t>
  </si>
  <si>
    <t>Ara</t>
  </si>
  <si>
    <t>Yillik</t>
  </si>
  <si>
    <t>https://www.mgm.gov.tr/tarim/referans-toplam-buharlasma.aspx</t>
  </si>
  <si>
    <t xml:space="preserve">Birim </t>
  </si>
  <si>
    <t>mm/yıl</t>
  </si>
  <si>
    <t>Şehir</t>
  </si>
  <si>
    <t>REFERANS TOP. BUHARLAŞMA (ETo)</t>
  </si>
  <si>
    <t>NÜFUS-2018</t>
  </si>
  <si>
    <t>NÜFUS-2020</t>
  </si>
  <si>
    <t>https://biruni.tuik.gov.tr/medas/?kn=95&amp;locale=tr</t>
  </si>
  <si>
    <t>Kaynak: JRC</t>
  </si>
  <si>
    <t>YÜZEY BASINCI (JRC)</t>
  </si>
  <si>
    <t>2020 Başı Güncel Veri</t>
  </si>
  <si>
    <t>Karapınar YEKA-1 GES</t>
  </si>
  <si>
    <t>Kalyon Güneş Enerjisi</t>
  </si>
  <si>
    <t>86 MW</t>
  </si>
  <si>
    <t>50 MW</t>
  </si>
  <si>
    <t>Naturel Yenilenebilir Enerji GES</t>
  </si>
  <si>
    <t>Naturel Enerji</t>
  </si>
  <si>
    <t>44 MW</t>
  </si>
  <si>
    <t>40 MW</t>
  </si>
  <si>
    <t>Teksin Enerji GES</t>
  </si>
  <si>
    <t>Teksin Enerji</t>
  </si>
  <si>
    <t>33 MW</t>
  </si>
  <si>
    <t>Cıngıllı GES</t>
  </si>
  <si>
    <t>Cıngıllı Organik Tarım</t>
  </si>
  <si>
    <t>26 MW</t>
  </si>
  <si>
    <t>Küçükköy GES</t>
  </si>
  <si>
    <t>RES Anatolia Holding</t>
  </si>
  <si>
    <t>19 MW</t>
  </si>
  <si>
    <t>Alibeyhöyüğü Güneş Enerjisi Santrali</t>
  </si>
  <si>
    <t>KHM Enerji</t>
  </si>
  <si>
    <t>18 MW</t>
  </si>
  <si>
    <t>17 MW</t>
  </si>
  <si>
    <t>Alages Adilcevaz Güneş Enerjisi Santrali</t>
  </si>
  <si>
    <t>Alages Elektrik Üretim</t>
  </si>
  <si>
    <t>16 MW</t>
  </si>
  <si>
    <t>15 MW</t>
  </si>
  <si>
    <t>Özmen 1 GES</t>
  </si>
  <si>
    <t>Ergün Enerji</t>
  </si>
  <si>
    <t>14 MW</t>
  </si>
  <si>
    <t>Konya Apa Güneş Enerjisi Santrali</t>
  </si>
  <si>
    <t>13 MW</t>
  </si>
  <si>
    <t>Taşkesiği GES</t>
  </si>
  <si>
    <t>Baltech Enerji</t>
  </si>
  <si>
    <t>10 MW</t>
  </si>
  <si>
    <t>Büget GES</t>
  </si>
  <si>
    <t>Uluder Elektrik</t>
  </si>
  <si>
    <t>Edikli GES</t>
  </si>
  <si>
    <t>Edikli GES Enerji</t>
  </si>
  <si>
    <t>Özgüçlü GES</t>
  </si>
  <si>
    <t>Özgüçlü Enerji</t>
  </si>
  <si>
    <t>9,99 MW</t>
  </si>
  <si>
    <t>MT GES</t>
  </si>
  <si>
    <t>9,98 MW</t>
  </si>
  <si>
    <t>Yaysun GES</t>
  </si>
  <si>
    <t>İota Güneş Enerji Santrali</t>
  </si>
  <si>
    <t>9,95 MW</t>
  </si>
  <si>
    <t>PSİ Engil 207 Güneş Enerjisi Santrali</t>
  </si>
  <si>
    <t>9,90 MW</t>
  </si>
  <si>
    <t>Konya Afta GES</t>
  </si>
  <si>
    <t>Afta Enerji</t>
  </si>
  <si>
    <t>9,80 MW</t>
  </si>
  <si>
    <t>RA Güneş Mardin Güneş Enerjisi Santrali</t>
  </si>
  <si>
    <t>RA Güneş Enerjisi</t>
  </si>
  <si>
    <t>9,00 MW</t>
  </si>
  <si>
    <t>8,97 MW</t>
  </si>
  <si>
    <t>8,92 MW</t>
  </si>
  <si>
    <t>Fernas 4 GES</t>
  </si>
  <si>
    <t>8,42 MW</t>
  </si>
  <si>
    <t>8,40 MW</t>
  </si>
  <si>
    <t>8,00 MW</t>
  </si>
  <si>
    <t>7,98 MW</t>
  </si>
  <si>
    <t>7,92 MW</t>
  </si>
  <si>
    <t>Büget Güneş Enerji Santrali</t>
  </si>
  <si>
    <t>Karomod Madencilik</t>
  </si>
  <si>
    <t>7,00 MW</t>
  </si>
  <si>
    <t>Silopi Güneş Enerjisi Santrali</t>
  </si>
  <si>
    <t>Ciner Enerji</t>
  </si>
  <si>
    <t>6,99 MW</t>
  </si>
  <si>
    <t>6,94 MW</t>
  </si>
  <si>
    <t>6,87 MW</t>
  </si>
  <si>
    <t>6,68 MW</t>
  </si>
  <si>
    <t>6,61 MW</t>
  </si>
  <si>
    <t>6,10 MW</t>
  </si>
  <si>
    <t>6,00 MW</t>
  </si>
  <si>
    <t>5,91 MW</t>
  </si>
  <si>
    <t>5,90 MW</t>
  </si>
  <si>
    <t>5,75 MW</t>
  </si>
  <si>
    <t>Serra Güneş Enerji Santrali</t>
  </si>
  <si>
    <t>Bolayır Enerji</t>
  </si>
  <si>
    <t>5,60 MW</t>
  </si>
  <si>
    <t>5,53 MW</t>
  </si>
  <si>
    <t>5,47 MW</t>
  </si>
  <si>
    <t>5,42 MW</t>
  </si>
  <si>
    <t>5,00 MW</t>
  </si>
  <si>
    <t>Alibey GES</t>
  </si>
  <si>
    <t>SBD Enerji Üretim</t>
  </si>
  <si>
    <t>Dalsan Enerji Tavas GES</t>
  </si>
  <si>
    <t>Dalsan Enerji</t>
  </si>
  <si>
    <t>4,97 MW</t>
  </si>
  <si>
    <t>4,93 MW</t>
  </si>
  <si>
    <t>4,90 MW</t>
  </si>
  <si>
    <t>4,82 MW</t>
  </si>
  <si>
    <t>4,50 MW</t>
  </si>
  <si>
    <t>4,43 MW</t>
  </si>
  <si>
    <t>4,36 MW</t>
  </si>
  <si>
    <t>4,13 MW</t>
  </si>
  <si>
    <t>4,00 MW</t>
  </si>
  <si>
    <t>3,96 MW</t>
  </si>
  <si>
    <t>3,88 MW</t>
  </si>
  <si>
    <t>Kıvanç 2 Güneş Enerji Santrali</t>
  </si>
  <si>
    <t>Ilgaz Elektrik</t>
  </si>
  <si>
    <t>3,68 MW</t>
  </si>
  <si>
    <t>3,42 MW</t>
  </si>
  <si>
    <t>3,20 MW</t>
  </si>
  <si>
    <t>3,00 MW</t>
  </si>
  <si>
    <t>2,98 MW</t>
  </si>
  <si>
    <t>2,96 MW</t>
  </si>
  <si>
    <t>2,93 MW</t>
  </si>
  <si>
    <t>2,85 MW</t>
  </si>
  <si>
    <t>2,75 MW</t>
  </si>
  <si>
    <t>2,69 MW</t>
  </si>
  <si>
    <t>2,47 MW</t>
  </si>
  <si>
    <t>2,10 MW</t>
  </si>
  <si>
    <t>2,08 MW</t>
  </si>
  <si>
    <t>2,02 MW</t>
  </si>
  <si>
    <t>2,00 MW</t>
  </si>
  <si>
    <t>1,99 MW</t>
  </si>
  <si>
    <t>1,98 MW</t>
  </si>
  <si>
    <t>1,97 MW</t>
  </si>
  <si>
    <t>1,96 MW</t>
  </si>
  <si>
    <t>1,92 MW</t>
  </si>
  <si>
    <t>1,89 MW</t>
  </si>
  <si>
    <t>1,88 MW</t>
  </si>
  <si>
    <t>1,86 MW</t>
  </si>
  <si>
    <t>1,84 MW</t>
  </si>
  <si>
    <t>1,82 MW</t>
  </si>
  <si>
    <t>1,76 MW</t>
  </si>
  <si>
    <t>1,62 MW</t>
  </si>
  <si>
    <t>1,54 MW</t>
  </si>
  <si>
    <t>1,48 MW</t>
  </si>
  <si>
    <t>1,43 MW</t>
  </si>
  <si>
    <t>1,27 MW</t>
  </si>
  <si>
    <t>1,24 MW</t>
  </si>
  <si>
    <t>1,22 MW</t>
  </si>
  <si>
    <t>1,10 MW</t>
  </si>
  <si>
    <t>1,04 MW</t>
  </si>
  <si>
    <t>1,03 MW</t>
  </si>
  <si>
    <t>1,00 MW</t>
  </si>
  <si>
    <t>0,99 MW</t>
  </si>
  <si>
    <t>0,98 MW</t>
  </si>
  <si>
    <t>0,97 MW</t>
  </si>
  <si>
    <t>0,96 MW</t>
  </si>
  <si>
    <t>0,95 MW</t>
  </si>
  <si>
    <t>0,94 MW</t>
  </si>
  <si>
    <t>0,92 MW</t>
  </si>
  <si>
    <t>0,91 MW</t>
  </si>
  <si>
    <t>0,90 MW</t>
  </si>
  <si>
    <t>0,89 MW</t>
  </si>
  <si>
    <t>0,88 MW</t>
  </si>
  <si>
    <t>0,86 MW</t>
  </si>
  <si>
    <t>0,85 MW</t>
  </si>
  <si>
    <t>0,84 MW</t>
  </si>
  <si>
    <t>0,81 MW</t>
  </si>
  <si>
    <t>0,79 MW</t>
  </si>
  <si>
    <t>0,77 MW</t>
  </si>
  <si>
    <t>0,76 MW</t>
  </si>
  <si>
    <t>0,75 MW</t>
  </si>
  <si>
    <t>0,72 MW</t>
  </si>
  <si>
    <t>0,70 MW</t>
  </si>
  <si>
    <t>0,69 MW</t>
  </si>
  <si>
    <t>0,68 MW</t>
  </si>
  <si>
    <t>0,67 MW</t>
  </si>
  <si>
    <t>0,66 MW</t>
  </si>
  <si>
    <t>0,65 MW</t>
  </si>
  <si>
    <t>0,61 MW</t>
  </si>
  <si>
    <t>0,60 MW</t>
  </si>
  <si>
    <t>0,57 MW</t>
  </si>
  <si>
    <t>0,55 MW</t>
  </si>
  <si>
    <t>0,54 MW</t>
  </si>
  <si>
    <t>0,52 MW</t>
  </si>
  <si>
    <t>0,51 MW</t>
  </si>
  <si>
    <t>0,50 MW</t>
  </si>
  <si>
    <t>0,49 MW</t>
  </si>
  <si>
    <t>0,48 MW</t>
  </si>
  <si>
    <t>0,47 MW</t>
  </si>
  <si>
    <t>0,46 MW</t>
  </si>
  <si>
    <t>0,45 MW</t>
  </si>
  <si>
    <t>0,44 MW</t>
  </si>
  <si>
    <t>0,43 MW</t>
  </si>
  <si>
    <t>0,42 MW</t>
  </si>
  <si>
    <t>0,41 MW</t>
  </si>
  <si>
    <t>0,40 MW</t>
  </si>
  <si>
    <t>0,39 MW</t>
  </si>
  <si>
    <t>0,38 MW</t>
  </si>
  <si>
    <t>0,37 MW</t>
  </si>
  <si>
    <t>0,36 MW</t>
  </si>
  <si>
    <t>0,35 MW</t>
  </si>
  <si>
    <t>0,34 MW</t>
  </si>
  <si>
    <t>0,32 MW</t>
  </si>
  <si>
    <t>0,31 MW</t>
  </si>
  <si>
    <t>0,30 MW</t>
  </si>
  <si>
    <t>0,29 MW</t>
  </si>
  <si>
    <t>0,28 MW</t>
  </si>
  <si>
    <t>0,26 MW</t>
  </si>
  <si>
    <t>0,25 MW</t>
  </si>
  <si>
    <t>Metges Burdur GES</t>
  </si>
  <si>
    <t>Metges Enerji</t>
  </si>
  <si>
    <t>0,24 MW</t>
  </si>
  <si>
    <t>0,23 MW</t>
  </si>
  <si>
    <t>0,22 MW</t>
  </si>
  <si>
    <t>0,21 MW</t>
  </si>
  <si>
    <t>Van Arısu Güneş Enerjisi Santrali</t>
  </si>
  <si>
    <t>0,20 MW</t>
  </si>
  <si>
    <t>0,19 MW</t>
  </si>
  <si>
    <t>0,18 MW</t>
  </si>
  <si>
    <t>0,17 MW</t>
  </si>
  <si>
    <t>0,16 MW</t>
  </si>
  <si>
    <t>0,15 MW</t>
  </si>
  <si>
    <t>0,14 MW</t>
  </si>
  <si>
    <t>0,12 MW</t>
  </si>
  <si>
    <t>0,11 MW</t>
  </si>
  <si>
    <t>0,10 MW</t>
  </si>
  <si>
    <t>0,100 MW</t>
  </si>
  <si>
    <t>0,099 MW</t>
  </si>
  <si>
    <t>0,097 MW</t>
  </si>
  <si>
    <t>0,096 MW</t>
  </si>
  <si>
    <t>0,093 MW</t>
  </si>
  <si>
    <t>0,092 MW</t>
  </si>
  <si>
    <t>0,080 MW</t>
  </si>
  <si>
    <t>0,078 MW</t>
  </si>
  <si>
    <t>0,075 MW</t>
  </si>
  <si>
    <t>0,071 MW</t>
  </si>
  <si>
    <t>0,063 MW</t>
  </si>
  <si>
    <t>0,062 MW</t>
  </si>
  <si>
    <t>0,060 MW</t>
  </si>
  <si>
    <t>0,054 MW</t>
  </si>
  <si>
    <t>0,051 MW</t>
  </si>
  <si>
    <t>0,050 MW</t>
  </si>
  <si>
    <t>0,049 MW</t>
  </si>
  <si>
    <t>0,048 MW</t>
  </si>
  <si>
    <t>0,045 MW</t>
  </si>
  <si>
    <t>0,041 MW</t>
  </si>
  <si>
    <t>0,040 MW</t>
  </si>
  <si>
    <t>0,037 MW</t>
  </si>
  <si>
    <t>0,035 MW</t>
  </si>
  <si>
    <t>0,032 MW</t>
  </si>
  <si>
    <t>0,030 MW</t>
  </si>
  <si>
    <t>0,028 MW</t>
  </si>
  <si>
    <t>0,027 MW</t>
  </si>
  <si>
    <t>0,026 MW</t>
  </si>
  <si>
    <t>0,024 MW</t>
  </si>
  <si>
    <t>0,023 MW</t>
  </si>
  <si>
    <t>0,022 MW</t>
  </si>
  <si>
    <t>0,020 MW</t>
  </si>
  <si>
    <t>0,017 MW</t>
  </si>
  <si>
    <t>0,015 MW</t>
  </si>
  <si>
    <t>0,010 MW</t>
  </si>
  <si>
    <t>0,009 MW</t>
  </si>
  <si>
    <t>0,008 MW</t>
  </si>
  <si>
    <t>0,005 MW</t>
  </si>
  <si>
    <t>0,003 MW</t>
  </si>
  <si>
    <t>275 MW</t>
  </si>
  <si>
    <t>106 MW</t>
  </si>
  <si>
    <t>73 MW</t>
  </si>
  <si>
    <t>70 MW</t>
  </si>
  <si>
    <t>69 MW</t>
  </si>
  <si>
    <t>45 MW</t>
  </si>
  <si>
    <t>6.688 MWe</t>
  </si>
  <si>
    <t>Kayıtlı: 2.023 MWe</t>
  </si>
  <si>
    <t>% 6,98</t>
  </si>
  <si>
    <t>~ 2.921 GWh</t>
  </si>
  <si>
    <t>% 0,97</t>
  </si>
  <si>
    <t>40 lisanslı, 550 lisanssız</t>
  </si>
  <si>
    <t>2020 Başı için geçerli</t>
  </si>
  <si>
    <t>adet</t>
  </si>
  <si>
    <t>Yusufeli Barajı ve HES</t>
  </si>
  <si>
    <t>Pervari Barajı ve HES</t>
  </si>
  <si>
    <t>Keskin Barajı ve HES</t>
  </si>
  <si>
    <t>Batman Enerji</t>
  </si>
  <si>
    <t>Doğanlı 3 Barajı ve HES</t>
  </si>
  <si>
    <t>DC Hidro Enerji</t>
  </si>
  <si>
    <t>Çukurca Barajı ve HES</t>
  </si>
  <si>
    <t>Eriç Barajı ve HES</t>
  </si>
  <si>
    <t>Palmet Enerji</t>
  </si>
  <si>
    <t>Kayraktepe Barajı ve HES</t>
  </si>
  <si>
    <t>Hakkari Barajı ve HES</t>
  </si>
  <si>
    <t>HCZ Enerji</t>
  </si>
  <si>
    <t>Cizre Barajı ve HES</t>
  </si>
  <si>
    <t>Taşkale Enerji</t>
  </si>
  <si>
    <t>Beyhan 2 Barajı ve HES</t>
  </si>
  <si>
    <t>Palu Barajı ve HES</t>
  </si>
  <si>
    <t>Konaktepe Barajı ve HES</t>
  </si>
  <si>
    <t>Konaktepe Elektrik Üretim</t>
  </si>
  <si>
    <t>Kemah Barajı ve HES</t>
  </si>
  <si>
    <t>İvme Bendi ve HES</t>
  </si>
  <si>
    <t>Yerson Enerji</t>
  </si>
  <si>
    <t>Silvan Barajı ve HES</t>
  </si>
  <si>
    <t>Silopi Enerji Grubu HES</t>
  </si>
  <si>
    <t>Temsu Elektrik Üretim</t>
  </si>
  <si>
    <t>Berta Enerji Grubu</t>
  </si>
  <si>
    <t>Berta Enerji Elektrik Üretim</t>
  </si>
  <si>
    <t>Dilektaşı Barajı ve HES</t>
  </si>
  <si>
    <t>Aksu Barajı ve HES</t>
  </si>
  <si>
    <t>Kızkayası Barajı ve HES</t>
  </si>
  <si>
    <t>Sami Soydan Barajı ve HES</t>
  </si>
  <si>
    <t>İncir Barajı ve HES</t>
  </si>
  <si>
    <t>Doğanlı Barajı ve HES</t>
  </si>
  <si>
    <t>Şemdinli Barajı ve HES</t>
  </si>
  <si>
    <t>Laleli Barajı ve HES</t>
  </si>
  <si>
    <t>Ilısu Barajı ve HES</t>
  </si>
  <si>
    <t>Aşağı Kaleköy Barajı ve HES</t>
  </si>
  <si>
    <t>Çetin Barajı ve HES</t>
  </si>
  <si>
    <t>Aydem Enerji</t>
  </si>
  <si>
    <t>Karakurt Barajı ve HES</t>
  </si>
  <si>
    <t>Bilsev Enerji</t>
  </si>
  <si>
    <t>Kovanlık HES</t>
  </si>
  <si>
    <t>Kovanlık Enerji</t>
  </si>
  <si>
    <t>Masat Enerji</t>
  </si>
  <si>
    <t>Akşar Nazar HES</t>
  </si>
  <si>
    <t>Akşar Nazar Enerji Üretim A.Ş.</t>
  </si>
  <si>
    <t>Alpaslan 2 Barajı ve HES</t>
  </si>
  <si>
    <t>Çayırözü HES</t>
  </si>
  <si>
    <t>Hidro Lider Elektrik</t>
  </si>
  <si>
    <t>Omala Barajı ve HES</t>
  </si>
  <si>
    <t>Adsel Elektrik Enerji</t>
  </si>
  <si>
    <t>Orta Regülatörü ve HES</t>
  </si>
  <si>
    <t>Balsu Elektrik</t>
  </si>
  <si>
    <t>Ova HES</t>
  </si>
  <si>
    <t>Erdem Grup</t>
  </si>
  <si>
    <t>Güce Regülatörü ve HES</t>
  </si>
  <si>
    <t>Güce Tekkeköy Enerji</t>
  </si>
  <si>
    <t>Gülsan</t>
  </si>
  <si>
    <t>Taşköprü HES</t>
  </si>
  <si>
    <t>İskale HES</t>
  </si>
  <si>
    <t>Balıklı 1, 2 ve 3 HES</t>
  </si>
  <si>
    <t>Ambarlık 1-2 HES</t>
  </si>
  <si>
    <t>Ambarlık Elektrik Üretim</t>
  </si>
  <si>
    <t>Karakuş HES</t>
  </si>
  <si>
    <t>Gelen HES</t>
  </si>
  <si>
    <t>Ulusal Enerji</t>
  </si>
  <si>
    <t>Tımarlı HES</t>
  </si>
  <si>
    <t>Hidaş Elektrik</t>
  </si>
  <si>
    <t>Çiçekli 1 ve 2 HES</t>
  </si>
  <si>
    <t>Akfen Holding</t>
  </si>
  <si>
    <t>Yazılı HES (Yazılı 1, 2, 3 HES)</t>
  </si>
  <si>
    <t>Alicik 1 ve 2 HES</t>
  </si>
  <si>
    <t>Baro Elektrik Üretim</t>
  </si>
  <si>
    <t>Çiğdemli HES</t>
  </si>
  <si>
    <t>Kaçkar Enerji</t>
  </si>
  <si>
    <t>Kuyma HES</t>
  </si>
  <si>
    <t>Kuyma Elektrik</t>
  </si>
  <si>
    <t>Çiğdem Regülatörü ve HES</t>
  </si>
  <si>
    <t>Saral 3 HES</t>
  </si>
  <si>
    <t>Gök Kartal Enerji</t>
  </si>
  <si>
    <t>Önem Elektrik</t>
  </si>
  <si>
    <t>Şirvan Barajı ve HES</t>
  </si>
  <si>
    <t>Araklı Kaçkar HES</t>
  </si>
  <si>
    <t>İpek Enerji</t>
  </si>
  <si>
    <t>Yenihayat HES</t>
  </si>
  <si>
    <t>Ortaköy Elektrik Üretim</t>
  </si>
  <si>
    <t>Büyük Karaçay Barajı ve HES</t>
  </si>
  <si>
    <t>Berit Su Enerji Üretim</t>
  </si>
  <si>
    <t>Ege 2, 3 ve 4 HES</t>
  </si>
  <si>
    <t>Karaca Regülatörü ve HES</t>
  </si>
  <si>
    <t>Tonya Enerji</t>
  </si>
  <si>
    <t>Geriz HES</t>
  </si>
  <si>
    <t>Tlos Yenilenebilir Enerji</t>
  </si>
  <si>
    <t>642)</t>
  </si>
  <si>
    <t>643)</t>
  </si>
  <si>
    <t>644)</t>
  </si>
  <si>
    <t>645)</t>
  </si>
  <si>
    <t>646)</t>
  </si>
  <si>
    <t>Kirazlıköprü Barajı ve HES</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</si>
  <si>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</si>
  <si>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</si>
  <si>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</si>
  <si>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</si>
  <si>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</si>
  <si>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</si>
  <si>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</si>
  <si>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</si>
  <si>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</si>
  <si>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</si>
  <si>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</si>
  <si>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</si>
  <si>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</si>
  <si>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</si>
  <si>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</si>
  <si>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</si>
  <si>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</si>
  <si>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</si>
  <si>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</si>
  <si>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</si>
  <si>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</si>
  <si>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</si>
  <si>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</si>
  <si>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</si>
  <si>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</si>
  <si>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</si>
  <si>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2020 BAŞI GÜNCEL VERİ</t>
  </si>
  <si>
    <t>Yıl 2020 Kontrol edildi (25.02.2021)</t>
  </si>
  <si>
    <t>Üçpınar RES</t>
  </si>
  <si>
    <t>Derbent Enerji Üretim</t>
  </si>
  <si>
    <t>Kocatepe RES</t>
  </si>
  <si>
    <t>Denizli RES</t>
  </si>
  <si>
    <t>Vize 2 Rüzgar Santrali</t>
  </si>
  <si>
    <t>Mersinli RES</t>
  </si>
  <si>
    <t>Bomonti Elektrik</t>
  </si>
  <si>
    <t>Akyel 1 ve 2 RES</t>
  </si>
  <si>
    <t>Kirazlı Rüzgar Enerji Santrali</t>
  </si>
  <si>
    <t>Havza Rüzgar Santrali</t>
  </si>
  <si>
    <t>Ekim Elektrik Mühendislik</t>
  </si>
  <si>
    <t>Yeniköy RES</t>
  </si>
  <si>
    <t>Mutlu Gelibolu Elektrik</t>
  </si>
  <si>
    <t>Hasanoba RES</t>
  </si>
  <si>
    <t>Kovancı Enerji Üretim</t>
  </si>
  <si>
    <t>Mutlu RES 5</t>
  </si>
  <si>
    <t>Mutluer Enerji</t>
  </si>
  <si>
    <t>Saros RES</t>
  </si>
  <si>
    <t>Boylam Enerji Yatırım</t>
  </si>
  <si>
    <t>Tatlıpınar RES</t>
  </si>
  <si>
    <t>Akış Enerji Söke RES</t>
  </si>
  <si>
    <t>Akış Enerji Yatırım</t>
  </si>
  <si>
    <t>Bafa RES</t>
  </si>
  <si>
    <t>Kazanım Enerji Yatırım</t>
  </si>
  <si>
    <t>Çakıl RES</t>
  </si>
  <si>
    <t>Güvenres Enerji</t>
  </si>
  <si>
    <t>Karlıtepe RES</t>
  </si>
  <si>
    <t>Sertavul RES</t>
  </si>
  <si>
    <t>Akın Holding</t>
  </si>
  <si>
    <t>Yamaçtepe 2 Rüzgar Santrali</t>
  </si>
  <si>
    <t>Yalova Rüzgar</t>
  </si>
  <si>
    <t>Çamınbaşı RES</t>
  </si>
  <si>
    <t>Kocalar RES</t>
  </si>
  <si>
    <t>Isıder Enerji Üretim</t>
  </si>
  <si>
    <t>Gülpınar RES</t>
  </si>
  <si>
    <t>Çaypınar RES</t>
  </si>
  <si>
    <t>Örlemiş RES</t>
  </si>
  <si>
    <t>Gaziosmanpaşa RES</t>
  </si>
  <si>
    <t>Öz-Yel Elektrik Üretim</t>
  </si>
  <si>
    <t>Meryem RES</t>
  </si>
  <si>
    <t>Akça Rüzgar Santrali</t>
  </si>
  <si>
    <t>Tan Elektrik Üretim</t>
  </si>
  <si>
    <t>Maslaktepe RES</t>
  </si>
  <si>
    <t>Eni Enerji İnşaat</t>
  </si>
  <si>
    <t>Yahşelli RES</t>
  </si>
  <si>
    <t>Kuyulukoyak Rüzgar Santrali</t>
  </si>
  <si>
    <t>Ovacık Rüzgar Santrali</t>
  </si>
  <si>
    <t>Gazi 9 RES</t>
  </si>
  <si>
    <t>Yılmaz Rüzgar Enerji Santrali</t>
  </si>
  <si>
    <t>Kızılcaterzi RES</t>
  </si>
  <si>
    <t>Arapkir Rüzgar Santrali</t>
  </si>
  <si>
    <t>Ekşi Enerji</t>
  </si>
  <si>
    <t>Akkuş Rüzgar Santrali</t>
  </si>
  <si>
    <t>HNS Enerji Üretim</t>
  </si>
  <si>
    <t>Ayvalık 1 Rüzgar Santrali</t>
  </si>
  <si>
    <t>Polatbay Enerji Üretim</t>
  </si>
  <si>
    <t>Özbek Rüzgar Enerji Santrali</t>
  </si>
  <si>
    <t>GYY Elektrik Üretim</t>
  </si>
  <si>
    <t>Ulu Rüzgar Santrali</t>
  </si>
  <si>
    <t>Güney 1 RES</t>
  </si>
  <si>
    <t>Ayvacık Gelibolu RES</t>
  </si>
  <si>
    <t>Yelen-Gelibolu Enerji</t>
  </si>
  <si>
    <t>Zonguldak Rüzgar Enerji Santrali</t>
  </si>
  <si>
    <t>Adapazarı RES</t>
  </si>
  <si>
    <t>G RES</t>
  </si>
  <si>
    <t>Bahar Enerji Elektrik</t>
  </si>
  <si>
    <t>Marmara Rüzgar Santrali</t>
  </si>
  <si>
    <t>Ömerli Rüzgar Enerji Santrali</t>
  </si>
  <si>
    <t>Boydak Holding</t>
  </si>
  <si>
    <t>İstanbul Rüzgar Santrali</t>
  </si>
  <si>
    <t>Universal Wind Elektrik Üretim A.Ş.</t>
  </si>
  <si>
    <t>Atakale RES</t>
  </si>
  <si>
    <t>Atakaleres Elektrik</t>
  </si>
  <si>
    <t>Evrencik RES</t>
  </si>
  <si>
    <t>Geyve Rüzgar Enerji Santrali</t>
  </si>
  <si>
    <t>Soğanlı Rüzgar Enerji Santrali</t>
  </si>
  <si>
    <t>Esyel Global Elektrik Üretim</t>
  </si>
  <si>
    <t>Küptepe Rüzgar Santrali</t>
  </si>
  <si>
    <t>Simay Elektrik Üretim</t>
  </si>
  <si>
    <t>Sibelres Rüzgar Santrali</t>
  </si>
  <si>
    <t>Sibelres Elektrik Ürt.</t>
  </si>
  <si>
    <t>Güral Germiyan RES</t>
  </si>
  <si>
    <t>Güral Porselen</t>
  </si>
  <si>
    <t>Kartal Rüzgar Enerji Santrali</t>
  </si>
  <si>
    <t>Göktepe RES</t>
  </si>
  <si>
    <t>Erguvan Enerji</t>
  </si>
  <si>
    <t>Karatepe RES</t>
  </si>
  <si>
    <t>Tepe Enerji Santrali</t>
  </si>
  <si>
    <t>Metafor Rüzgar Enerji Santrali (RES)</t>
  </si>
  <si>
    <t>Metafor Yenilenebilir Enerji</t>
  </si>
  <si>
    <t>Şapdağı Rüzgar Santrali</t>
  </si>
  <si>
    <t>Tayakadın Rüzgar Santrali | RES</t>
  </si>
  <si>
    <t>Mahmut Şevket Paşa RES</t>
  </si>
  <si>
    <t>Şile Rüzgar Enerji Santrali</t>
  </si>
  <si>
    <t>Korudağı Rüzgar Santrali</t>
  </si>
  <si>
    <t>Demir RES Mühendislik</t>
  </si>
  <si>
    <t>Orhanlı Rüzgar Santrali</t>
  </si>
  <si>
    <t>Elestaş Elektrik Üretim</t>
  </si>
  <si>
    <t>Hacı Bey RES</t>
  </si>
  <si>
    <t>Bali Rüzgar Elektrik Üretim</t>
  </si>
  <si>
    <t>Ayes Yeniköy RES</t>
  </si>
  <si>
    <t>Ayes Elektrik Üretim</t>
  </si>
  <si>
    <t>2020 Başı verileri</t>
  </si>
  <si>
    <t>Rüzgar Enerji Santralleri Profili</t>
  </si>
  <si>
    <t>RES Kurulu Güç :</t>
  </si>
  <si>
    <t>8.701 MWe</t>
  </si>
  <si>
    <t>Kayıtlı: 8.741 MWe</t>
  </si>
  <si>
    <t>% 9,09</t>
  </si>
  <si>
    <t>~ 22.691 GWh</t>
  </si>
  <si>
    <t>% 7,56</t>
  </si>
  <si>
    <t>241 lisanslı, 17 lisanssız</t>
  </si>
  <si>
    <t>Konya, Karaman-TR52</t>
  </si>
  <si>
    <t>15+ Yaş ve Okuma Yazma Bilen -2019</t>
  </si>
  <si>
    <t>15+ Yaş ve Yüksekokul Veya Fakülte -2019</t>
  </si>
  <si>
    <t>Boşanma Sayısı -2019</t>
  </si>
  <si>
    <t>Canlı Hayvan Sayısı (Baş) -2020</t>
  </si>
  <si>
    <t>Evlenme Sayısı -2019</t>
  </si>
  <si>
    <t>20+ Yıldan fazla evlilik süresi -2019</t>
  </si>
  <si>
    <t>Gayri Safi Yurtiçi Hasıla Değişim Oranı (2009 Bazlı) -2019</t>
  </si>
  <si>
    <t>Girişim Sayıları -2019</t>
  </si>
  <si>
    <t>Genel Mutluluk Düzeyi (%) (Çok Mutlu) -2013</t>
  </si>
  <si>
    <t>Genel Mutluluk Düzeyi (%) (Çok Mutsuz) -2013</t>
  </si>
  <si>
    <t>Yoksulluk Oranı (%) -2019</t>
  </si>
  <si>
    <t>Doğum Sayısı -2019</t>
  </si>
  <si>
    <t>İntihar Sayısı -2019</t>
  </si>
  <si>
    <t>Konut Satış Sayıları -2020</t>
  </si>
  <si>
    <t>Motorlu Kara Taşıt Sayısı -2020</t>
  </si>
  <si>
    <t>İkametgah Yerine Göre Ölüm Sayısı -2019</t>
  </si>
  <si>
    <t>Suç Mağduru -2017</t>
  </si>
  <si>
    <t>Suça Sürüklenen Çocuklar -2017</t>
  </si>
  <si>
    <t>Nadas Alanı (Dekar) -2020</t>
  </si>
  <si>
    <t>Tahıllar Ve Diğer Bitkisel Ürünlerin Alanı (Dekar) -2020</t>
  </si>
  <si>
    <t>Tiyatro Gösteri Sayısı -2019</t>
  </si>
  <si>
    <t>Tiyatro Salonu Sayısı -2019</t>
  </si>
  <si>
    <t>Tiyatro Seyirci Sayısı -2019</t>
  </si>
  <si>
    <t>Traktör Sayısı -2019</t>
  </si>
  <si>
    <t>Ruhsatlı Yapı Sayısı -2020</t>
  </si>
  <si>
    <t>AVE. SUNSHINE DURATION (hr)</t>
  </si>
  <si>
    <t>ORT. GÜNEŞLENME SÜRESİ (hr)</t>
  </si>
  <si>
    <t>MAXIM.</t>
  </si>
  <si>
    <t>ha</t>
  </si>
  <si>
    <t>km2</t>
  </si>
  <si>
    <t>ALAN VERİLERİ DOĞRULUĞU TECİLLENDİ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</si>
</sst>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 ###\ ###\ ###\ ###\ ###"/>
    <numFmt numFmtId="165" formatCode="###\ ###\ ###"/>
    <numFmt numFmtId="166" formatCode="0.000000"/>
    <numFmt numFmtId="167" formatCode="00"/>
    <numFmt numFmtId="168" formatCode="0.000"/>
    <numFmt numFmtId="169" formatCode="0.0"/>
    <numFmt numFmtId="170" formatCode="#,##0.0"/>
    <numFmt numFmtId="171" formatCode="###\ ###\ ###\ ###"/>
    <numFmt numFmtId="172" formatCode="General_)"/>
    <numFmt numFmtId="173" formatCode="###,###,###"/>
    <numFmt numFmtId="174" formatCode="#\ ###\ ###\ ###"/>
    <numFmt numFmtId="175" formatCode="###0"/>
    <numFmt numFmtId="176" formatCode="0.0\ "/>
    <numFmt numFmtId="177" formatCode="#\ ##0.0"/>
    <numFmt numFmtId="178" formatCode="###\ ###\ ###.0"/>
    <numFmt numFmtId="179" formatCode="###0;###0"/>
    <numFmt numFmtId="180" formatCode="0.0000"/>
    <numFmt numFmtId="181" formatCode="###\ ###\ ###\ ###\ ###"/>
    <numFmt numFmtId="182" formatCode="0.00000"/>
  </numFmts>
  <fonts count="87">
    <font>
      <sz val="11"/>
      <color theme="1"/>
      <name val="Arial"/>
      <family val="2"/>
      <charset val="162"/>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b/>
      <sz val="11"/>
      <color theme="1"/>
      <name val="Arial"/>
      <family val="2"/>
      <charset val="162"/>
    </font>
    <font>
      <sz val="11"/>
      <color theme="1"/>
      <name val="Arial"/>
      <family val="2"/>
      <charset val="162"/>
    </font>
    <font>
      <u/>
      <sz val="11"/>
      <color theme="10"/>
      <name val="Arial"/>
      <family val="2"/>
      <charset val="162"/>
    </font>
    <font>
      <sz val="10"/>
      <name val="Arial"/>
      <family val="2"/>
      <charset val="162"/>
    </font>
    <font>
      <b/>
      <sz val="11"/>
      <name val="Arial"/>
      <family val="2"/>
      <charset val="162"/>
    </font>
    <font>
      <sz val="11"/>
      <name val="Arial"/>
      <family val="2"/>
      <charset val="162"/>
    </font>
    <font>
      <b/>
      <sz val="8.8000000000000007"/>
      <color theme="1"/>
      <name val="Arial"/>
      <family val="2"/>
      <charset val="162"/>
    </font>
    <font>
      <b/>
      <sz val="8.8000000000000007"/>
      <color rgb="FF000000"/>
      <name val="Arial"/>
      <family val="2"/>
      <charset val="162"/>
    </font>
    <font>
      <sz val="11"/>
      <color theme="1"/>
      <name val="Calibri"/>
      <family val="2"/>
      <scheme val="minor"/>
    </font>
    <font>
      <sz val="10"/>
      <color indexed="8"/>
      <name val="Arial"/>
      <family val="2"/>
      <charset val="162"/>
    </font>
    <font>
      <vertAlign val="superscript"/>
      <sz val="11"/>
      <color theme="1"/>
      <name val="Arial"/>
      <family val="2"/>
      <charset val="162"/>
    </font>
    <font>
      <sz val="11"/>
      <color rgb="FF000000"/>
      <name val="Arial"/>
      <family val="2"/>
      <charset val="162"/>
    </font>
    <font>
      <sz val="10"/>
      <name val="Geneva"/>
      <family val="2"/>
      <charset val="162"/>
    </font>
    <font>
      <i/>
      <sz val="11"/>
      <name val="Arial"/>
      <family val="2"/>
      <charset val="162"/>
    </font>
    <font>
      <b/>
      <i/>
      <sz val="11"/>
      <name val="Arial"/>
      <family val="2"/>
      <charset val="162"/>
    </font>
    <font>
      <i/>
      <sz val="11"/>
      <color theme="1"/>
      <name val="Arial"/>
      <family val="2"/>
      <charset val="162"/>
    </font>
    <font>
      <b/>
      <sz val="11"/>
      <color rgb="FF000000"/>
      <name val="Arial"/>
      <family val="2"/>
      <charset val="162"/>
    </font>
    <font>
      <sz val="10"/>
      <color theme="1"/>
      <name val="Arial"/>
      <family val="2"/>
      <charset val="162"/>
    </font>
    <font>
      <b/>
      <sz val="15"/>
      <color theme="3"/>
      <name val="Calibri"/>
      <family val="2"/>
      <charset val="162"/>
      <scheme val="minor"/>
    </font>
    <font>
      <b/>
      <sz val="13"/>
      <color theme="3"/>
      <name val="Calibri"/>
      <family val="2"/>
      <charset val="162"/>
      <scheme val="minor"/>
    </font>
    <font>
      <b/>
      <sz val="11"/>
      <color theme="3"/>
      <name val="Calibri"/>
      <family val="2"/>
      <charset val="162"/>
      <scheme val="minor"/>
    </font>
    <font>
      <sz val="11"/>
      <color rgb="FF006100"/>
      <name val="Calibri"/>
      <family val="2"/>
      <charset val="162"/>
      <scheme val="minor"/>
    </font>
    <font>
      <sz val="11"/>
      <color rgb="FF9C0006"/>
      <name val="Calibri"/>
      <family val="2"/>
      <charset val="162"/>
      <scheme val="minor"/>
    </font>
    <font>
      <sz val="11"/>
      <color rgb="FF3F3F76"/>
      <name val="Calibri"/>
      <family val="2"/>
      <charset val="162"/>
      <scheme val="minor"/>
    </font>
    <font>
      <b/>
      <sz val="11"/>
      <color rgb="FF3F3F3F"/>
      <name val="Calibri"/>
      <family val="2"/>
      <charset val="162"/>
      <scheme val="minor"/>
    </font>
    <font>
      <b/>
      <sz val="11"/>
      <color rgb="FFFA7D00"/>
      <name val="Calibri"/>
      <family val="2"/>
      <charset val="162"/>
      <scheme val="minor"/>
    </font>
    <font>
      <sz val="11"/>
      <color rgb="FFFA7D00"/>
      <name val="Calibri"/>
      <family val="2"/>
      <charset val="162"/>
      <scheme val="minor"/>
    </font>
    <font>
      <b/>
      <sz val="11"/>
      <color theme="0"/>
      <name val="Calibri"/>
      <family val="2"/>
      <charset val="162"/>
      <scheme val="minor"/>
    </font>
    <font>
      <sz val="11"/>
      <color rgb="FFFF0000"/>
      <name val="Calibri"/>
      <family val="2"/>
      <charset val="162"/>
      <scheme val="minor"/>
    </font>
    <font>
      <i/>
      <sz val="11"/>
      <color rgb="FF7F7F7F"/>
      <name val="Calibri"/>
      <family val="2"/>
      <charset val="162"/>
      <scheme val="minor"/>
    </font>
    <font>
      <b/>
      <sz val="11"/>
      <color theme="1"/>
      <name val="Calibri"/>
      <family val="2"/>
      <charset val="162"/>
      <scheme val="minor"/>
    </font>
    <font>
      <sz val="11"/>
      <color theme="0"/>
      <name val="Calibri"/>
      <family val="2"/>
      <charset val="162"/>
      <scheme val="minor"/>
    </font>
    <font>
      <b/>
      <vertAlign val="superscript"/>
      <sz val="11"/>
      <name val="Arial"/>
      <family val="2"/>
      <charset val="162"/>
    </font>
    <font>
      <vertAlign val="superscript"/>
      <sz val="11"/>
      <name val="Arial"/>
      <family val="2"/>
      <charset val="162"/>
    </font>
    <font>
      <b/>
      <sz val="11"/>
      <name val="Tahoma"/>
      <family val="2"/>
      <charset val="162"/>
    </font>
    <font>
      <sz val="11"/>
      <name val="Tahoma"/>
      <family val="2"/>
      <charset val="162"/>
    </font>
    <font>
      <b/>
      <sz val="18"/>
      <color theme="3"/>
      <name val="Calibri Light"/>
      <family val="2"/>
      <charset val="162"/>
      <scheme val="major"/>
    </font>
    <font>
      <u/>
      <sz val="11"/>
      <color rgb="FF004488"/>
      <name val="Calibri"/>
      <family val="2"/>
      <charset val="162"/>
      <scheme val="minor"/>
    </font>
    <font>
      <u/>
      <sz val="11"/>
      <color rgb="FF0066AA"/>
      <name val="Calibri"/>
      <family val="2"/>
      <charset val="162"/>
      <scheme val="minor"/>
    </font>
    <font>
      <sz val="11"/>
      <color rgb="FF9C6500"/>
      <name val="Calibri"/>
      <family val="2"/>
      <charset val="162"/>
      <scheme val="minor"/>
    </font>
    <font>
      <sz val="10"/>
      <name val="MS Sans Serif"/>
    </font>
    <font>
      <sz val="9"/>
      <name val="Arial"/>
      <family val="2"/>
      <charset val="162"/>
    </font>
    <font>
      <sz val="8"/>
      <name val="Arial"/>
      <family val="2"/>
      <charset val="162"/>
    </font>
    <font>
      <sz val="7"/>
      <name val="Arial"/>
      <family val="2"/>
      <charset val="162"/>
    </font>
    <font>
      <sz val="8.5"/>
      <name val="Arial"/>
      <family val="2"/>
      <charset val="162"/>
    </font>
    <font>
      <sz val="10"/>
      <name val="MS Sans Serif"/>
      <charset val="162"/>
    </font>
    <font>
      <b/>
      <vertAlign val="superscript"/>
      <sz val="8"/>
      <name val="Tahoma"/>
      <family val="2"/>
      <charset val="162"/>
    </font>
    <font>
      <vertAlign val="superscript"/>
      <sz val="8"/>
      <name val="Tahoma"/>
      <family val="2"/>
      <charset val="162"/>
    </font>
    <font>
      <b/>
      <sz val="11"/>
      <color indexed="8"/>
      <name val="Arial"/>
      <family val="2"/>
      <charset val="162"/>
    </font>
    <font>
      <sz val="11"/>
      <color indexed="8"/>
      <name val="Arial"/>
      <family val="2"/>
      <charset val="162"/>
    </font>
    <font>
      <b/>
      <vertAlign val="superscript"/>
      <sz val="11"/>
      <color indexed="8"/>
      <name val="Arial"/>
      <family val="2"/>
      <charset val="162"/>
    </font>
    <font>
      <vertAlign val="superscript"/>
      <sz val="11"/>
      <color indexed="8"/>
      <name val="Arial"/>
      <family val="2"/>
      <charset val="162"/>
    </font>
    <font>
      <b/>
      <i/>
      <sz val="11"/>
      <color indexed="8"/>
      <name val="Arial"/>
      <family val="2"/>
      <charset val="162"/>
    </font>
    <font>
      <i/>
      <sz val="11"/>
      <color indexed="8"/>
      <name val="Arial"/>
      <family val="2"/>
      <charset val="162"/>
    </font>
    <font>
      <sz val="10"/>
      <name val="Courier"/>
      <family val="1"/>
      <charset val="162"/>
    </font>
    <font>
      <b/>
      <sz val="11"/>
      <color rgb="FFFF0000"/>
      <name val="Arial"/>
      <family val="2"/>
      <charset val="162"/>
    </font>
    <font>
      <sz val="10"/>
      <name val="Geneva"/>
      <family val="2"/>
    </font>
    <font>
      <sz val="10"/>
      <name val="Arial Tur"/>
      <charset val="162"/>
    </font>
    <font>
      <sz val="11"/>
      <name val="Arial Tur"/>
      <family val="2"/>
      <charset val="162"/>
    </font>
    <font>
      <sz val="11"/>
      <color indexed="8"/>
      <name val="Calibri"/>
      <family val="2"/>
      <charset val="162"/>
    </font>
    <font>
      <u/>
      <sz val="11"/>
      <color indexed="12"/>
      <name val="Calibri"/>
      <family val="2"/>
      <charset val="162"/>
    </font>
    <font>
      <u/>
      <sz val="11"/>
      <color theme="10"/>
      <name val="Calibri"/>
      <family val="2"/>
    </font>
    <font>
      <u/>
      <sz val="10"/>
      <color theme="10"/>
      <name val="Arial"/>
      <family val="2"/>
      <charset val="162"/>
    </font>
    <font>
      <sz val="11"/>
      <color theme="1"/>
      <name val="Arial"/>
      <family val="2"/>
    </font>
    <font>
      <sz val="11"/>
      <color rgb="FF000000"/>
      <name val="Arial"/>
      <family val="2"/>
    </font>
    <font>
      <u/>
      <sz val="10"/>
      <color indexed="12"/>
      <name val="Arial"/>
      <family val="2"/>
      <charset val="162"/>
    </font>
    <font>
      <sz val="11"/>
      <name val="Calibri"/>
      <family val="2"/>
      <charset val="162"/>
    </font>
    <font>
      <sz val="12"/>
      <name val="Arial"/>
      <family val="2"/>
      <charset val="162"/>
    </font>
    <font>
      <b/>
      <sz val="12"/>
      <name val="Arial"/>
      <family val="2"/>
      <charset val="162"/>
    </font>
    <font>
      <b/>
      <sz val="11"/>
      <color indexed="10"/>
      <name val="Arial"/>
      <family val="2"/>
      <charset val="162"/>
    </font>
    <font>
      <sz val="11"/>
      <color indexed="18"/>
      <name val="Arial"/>
      <family val="2"/>
      <charset val="162"/>
    </font>
    <font>
      <sz val="10"/>
      <name val="Geneva"/>
      <charset val="162"/>
    </font>
    <font>
      <i/>
      <sz val="12"/>
      <name val="Arial"/>
      <family val="2"/>
      <charset val="162"/>
    </font>
    <font>
      <b/>
      <sz val="10"/>
      <name val="Arial"/>
      <family val="2"/>
      <charset val="162"/>
    </font>
    <font>
      <b/>
      <sz val="9"/>
      <name val="Arial"/>
      <family val="2"/>
      <charset val="162"/>
    </font>
    <font>
      <i/>
      <sz val="9"/>
      <name val="Arial"/>
      <family val="2"/>
      <charset val="162"/>
    </font>
    <font>
      <i/>
      <sz val="10"/>
      <name val="Arial"/>
      <family val="2"/>
      <charset val="162"/>
    </font>
    <font>
      <sz val="10"/>
      <name val="Arial Tur"/>
      <family val="2"/>
      <charset val="162"/>
    </font>
    <font>
      <b/>
      <sz val="8"/>
      <name val="Arial"/>
      <family val="2"/>
      <charset val="162"/>
    </font>
    <font>
      <b/>
      <sz val="12"/>
      <color theme="1"/>
      <name val="Arial"/>
      <family val="2"/>
      <charset val="162"/>
    </font>
    <font>
      <u/>
      <sz val="11"/>
      <color theme="10"/>
      <name val="Calibri"/>
      <family val="2"/>
      <scheme val="minor"/>
    </font>
    <font>
      <sz val="9"/>
      <color rgb="FF000000"/>
      <name val="Verdana"/>
      <family val="2"/>
      <charset val="162"/>
    </font>
    <font>
      <b/>
      <sz val="9"/>
      <color rgb="FF000000"/>
      <name val="Verdana"/>
      <family val="2"/>
      <charset val="162"/>
    </font>
  </fonts>
  <fills count="51">
    <fill>
      <patternFill patternType="none"/>
    </fill>
    <fill>
      <patternFill patternType="gray125"/>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rgb="FFFFFF00"/>
        <bgColor indexed="64"/>
      </patternFill>
    </fill>
    <fill>
      <patternFill patternType="solid">
        <fgColor rgb="FF3434FF"/>
        <bgColor indexed="64"/>
      </patternFill>
    </fill>
    <fill>
      <patternFill patternType="solid">
        <fgColor rgb="FF99CCFF"/>
        <bgColor indexed="64"/>
      </patternFill>
    </fill>
    <fill>
      <patternFill patternType="solid">
        <fgColor rgb="FFFFFF66"/>
        <bgColor indexed="64"/>
      </patternFill>
    </fill>
    <fill>
      <patternFill patternType="solid">
        <fgColor rgb="FFFF6666"/>
        <bgColor indexed="64"/>
      </patternFill>
    </fill>
    <fill>
      <patternFill patternType="solid">
        <fgColor rgb="FF33FF3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64"/>
      </patternFill>
    </fill>
    <fill>
      <patternFill patternType="solid">
        <fgColor rgb="FF92D050"/>
      </patternFill>
    </fill>
    <fill>
      <patternFill patternType="solid">
        <fgColor rgb="FFFFFF00"/>
      </patternFill>
    </fill>
    <fill>
      <patternFill patternType="solid">
        <fgColor theme="7" tint="0.59999389629810485"/>
        <bgColor indexed="64"/>
      </patternFill>
    </fill>
    <fill>
      <patternFill patternType="solid">
        <fgColor rgb="FFFF0000"/>
        <bgColor indexed="64"/>
      </patternFill>
    </fill>
    <fill>
      <patternFill patternType="solid">
        <fgColor rgb="FFEEEEEE"/>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64"/>
      </top>
      <bottom style="thin">
        <color indexed="64"/>
      </bottom>
      <diagonal/>
    </border>
    <border>
      <left/>
      <right/>
      <top/>
      <bottom style="thin">
        <color indexed="64"/>
      </bottom>
      <diagonal/>
    </border>
    <border>
      <left/>
      <right/>
      <top style="medium">
        <color indexed="64"/>
      </top>
      <bottom style="thin">
        <color indexed="64"/>
      </bottom>
      <diagonal/>
    </border>
    <border>
      <left/>
      <right/>
      <top style="medium">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right style="thin">
        <color indexed="8"/>
      </right>
      <top/>
      <bottom style="thin">
        <color indexed="8"/>
      </bottom>
      <diagonal/>
    </border>
    <border>
      <left style="thin">
        <color indexed="8"/>
      </left>
      <right/>
      <top/>
      <bottom style="thin">
        <color indexed="8"/>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right/>
      <top style="thin">
        <color indexed="64"/>
      </top>
      <bottom/>
      <diagonal/>
    </border>
    <border>
      <left/>
      <right/>
      <top style="thin">
        <color indexed="64"/>
      </top>
      <bottom style="double">
        <color indexed="64"/>
      </bottom>
      <diagonal/>
    </border>
    <border>
      <left style="thin">
        <color indexed="64"/>
      </left>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indexed="64"/>
      </right>
      <top/>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indexed="64"/>
      </bottom>
      <diagonal/>
    </border>
    <border>
      <left style="medium">
        <color rgb="FF66CC66"/>
      </left>
      <right/>
      <top style="medium">
        <color rgb="FF66CC66"/>
      </top>
      <bottom/>
      <diagonal/>
    </border>
    <border>
      <left/>
      <right style="medium">
        <color rgb="FF66CC66"/>
      </right>
      <top style="medium">
        <color rgb="FF66CC66"/>
      </top>
      <bottom/>
      <diagonal/>
    </border>
    <border>
      <left style="medium">
        <color rgb="FF66CC66"/>
      </left>
      <right/>
      <top/>
      <bottom/>
      <diagonal/>
    </border>
    <border>
      <left/>
      <right style="medium">
        <color rgb="FF66CC66"/>
      </right>
      <top/>
      <bottom/>
      <diagonal/>
    </border>
    <border>
      <left style="medium">
        <color rgb="FF66CC66"/>
      </left>
      <right/>
      <top/>
      <bottom style="medium">
        <color rgb="FF66CC66"/>
      </bottom>
      <diagonal/>
    </border>
    <border>
      <left/>
      <right style="medium">
        <color rgb="FF66CC66"/>
      </right>
      <top/>
      <bottom style="medium">
        <color rgb="FF66CC66"/>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68">
    <xf numFmtId="0" fontId="0" fillId="0" borderId="0"/>
    <xf numFmtId="0" fontId="3" fillId="0" borderId="0"/>
    <xf numFmtId="0" fontId="6" fillId="0" borderId="0" applyNumberFormat="0" applyFill="0" applyBorder="0" applyAlignment="0" applyProtection="0"/>
    <xf numFmtId="0" fontId="12" fillId="0" borderId="0"/>
    <xf numFmtId="0" fontId="13" fillId="0" borderId="0"/>
    <xf numFmtId="0" fontId="12" fillId="0" borderId="0"/>
    <xf numFmtId="0" fontId="12" fillId="0" borderId="0"/>
    <xf numFmtId="0" fontId="7" fillId="0" borderId="0"/>
    <xf numFmtId="9" fontId="3" fillId="0" borderId="0" applyFont="0" applyFill="0" applyBorder="0" applyAlignment="0" applyProtection="0"/>
    <xf numFmtId="0" fontId="16" fillId="0" borderId="0"/>
    <xf numFmtId="0" fontId="22" fillId="0" borderId="27" applyNumberFormat="0" applyFill="0" applyAlignment="0" applyProtection="0"/>
    <xf numFmtId="0" fontId="23" fillId="0" borderId="28" applyNumberFormat="0" applyFill="0" applyAlignment="0" applyProtection="0"/>
    <xf numFmtId="0" fontId="24" fillId="0" borderId="29" applyNumberFormat="0" applyFill="0" applyAlignment="0" applyProtection="0"/>
    <xf numFmtId="0" fontId="24" fillId="0" borderId="0" applyNumberFormat="0" applyFill="0" applyBorder="0" applyAlignment="0" applyProtection="0"/>
    <xf numFmtId="0" fontId="25" fillId="14" borderId="0" applyNumberFormat="0" applyBorder="0" applyAlignment="0" applyProtection="0"/>
    <xf numFmtId="0" fontId="26" fillId="15" borderId="0" applyNumberFormat="0" applyBorder="0" applyAlignment="0" applyProtection="0"/>
    <xf numFmtId="0" fontId="27" fillId="17" borderId="30" applyNumberFormat="0" applyAlignment="0" applyProtection="0"/>
    <xf numFmtId="0" fontId="28" fillId="18" borderId="31" applyNumberFormat="0" applyAlignment="0" applyProtection="0"/>
    <xf numFmtId="0" fontId="29" fillId="18" borderId="30" applyNumberFormat="0" applyAlignment="0" applyProtection="0"/>
    <xf numFmtId="0" fontId="30" fillId="0" borderId="32" applyNumberFormat="0" applyFill="0" applyAlignment="0" applyProtection="0"/>
    <xf numFmtId="0" fontId="31" fillId="19" borderId="33"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35" applyNumberFormat="0" applyFill="0" applyAlignment="0" applyProtection="0"/>
    <xf numFmtId="0" fontId="35" fillId="21" borderId="0" applyNumberFormat="0" applyBorder="0" applyAlignment="0" applyProtection="0"/>
    <xf numFmtId="0" fontId="2" fillId="23" borderId="0" applyNumberFormat="0" applyBorder="0" applyAlignment="0" applyProtection="0"/>
    <xf numFmtId="0" fontId="35" fillId="25" borderId="0" applyNumberFormat="0" applyBorder="0" applyAlignment="0" applyProtection="0"/>
    <xf numFmtId="0" fontId="2" fillId="27" borderId="0" applyNumberFormat="0" applyBorder="0" applyAlignment="0" applyProtection="0"/>
    <xf numFmtId="0" fontId="35" fillId="29" borderId="0" applyNumberFormat="0" applyBorder="0" applyAlignment="0" applyProtection="0"/>
    <xf numFmtId="0" fontId="35" fillId="33" borderId="0" applyNumberFormat="0" applyBorder="0" applyAlignment="0" applyProtection="0"/>
    <xf numFmtId="0" fontId="2" fillId="35" borderId="0" applyNumberFormat="0" applyBorder="0" applyAlignment="0" applyProtection="0"/>
    <xf numFmtId="0" fontId="35"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35"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1" borderId="0" applyNumberFormat="0" applyBorder="0" applyAlignment="0" applyProtection="0"/>
    <xf numFmtId="0" fontId="35" fillId="24" borderId="0" applyNumberFormat="0" applyBorder="0" applyAlignment="0" applyProtection="0"/>
    <xf numFmtId="0" fontId="35" fillId="28" borderId="0" applyNumberFormat="0" applyBorder="0" applyAlignment="0" applyProtection="0"/>
    <xf numFmtId="0" fontId="35" fillId="32" borderId="0" applyNumberFormat="0" applyBorder="0" applyAlignment="0" applyProtection="0"/>
    <xf numFmtId="0" fontId="35" fillId="36" borderId="0" applyNumberFormat="0" applyBorder="0" applyAlignment="0" applyProtection="0"/>
    <xf numFmtId="0" fontId="35" fillId="40" borderId="0" applyNumberFormat="0" applyBorder="0" applyAlignment="0" applyProtection="0"/>
    <xf numFmtId="0" fontId="35" fillId="44" borderId="0" applyNumberFormat="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2" fillId="0" borderId="0"/>
    <xf numFmtId="0" fontId="2" fillId="20" borderId="34" applyNumberFormat="0" applyFont="0" applyAlignment="0" applyProtection="0"/>
    <xf numFmtId="0" fontId="43" fillId="16" borderId="0" applyNumberFormat="0" applyBorder="0" applyAlignment="0" applyProtection="0"/>
    <xf numFmtId="0" fontId="44" fillId="0" borderId="0"/>
    <xf numFmtId="0" fontId="49" fillId="0" borderId="0"/>
    <xf numFmtId="165" fontId="58" fillId="0" borderId="0"/>
    <xf numFmtId="0" fontId="7" fillId="0" borderId="0"/>
    <xf numFmtId="0" fontId="7" fillId="0" borderId="0"/>
    <xf numFmtId="0" fontId="60" fillId="0" borderId="0"/>
    <xf numFmtId="0" fontId="61" fillId="0" borderId="0"/>
    <xf numFmtId="0" fontId="61" fillId="0" borderId="0"/>
    <xf numFmtId="0" fontId="65" fillId="0" borderId="0" applyNumberFormat="0" applyFill="0" applyBorder="0" applyAlignment="0" applyProtection="0">
      <alignment vertical="top"/>
      <protection locked="0"/>
    </xf>
    <xf numFmtId="0" fontId="66" fillId="0" borderId="0" applyNumberFormat="0" applyFill="0" applyBorder="0" applyAlignment="0" applyProtection="0"/>
    <xf numFmtId="0" fontId="69" fillId="0" borderId="0" applyNumberFormat="0" applyFill="0" applyBorder="0" applyAlignment="0" applyProtection="0">
      <alignment vertical="top"/>
      <protection locked="0"/>
    </xf>
    <xf numFmtId="0" fontId="1" fillId="0" borderId="0"/>
    <xf numFmtId="0" fontId="75" fillId="0" borderId="0"/>
    <xf numFmtId="0" fontId="84" fillId="0" borderId="0" applyNumberFormat="0" applyFill="0" applyBorder="0" applyAlignment="0" applyProtection="0"/>
  </cellStyleXfs>
  <cellXfs count="1044">
    <xf numFmtId="0" fontId="0" fillId="0" borderId="0" xfId="0"/>
    <xf numFmtId="0" fontId="0" fillId="0" borderId="1" xfId="0" applyBorder="1"/>
    <xf numFmtId="0" fontId="0" fillId="2" borderId="0" xfId="0" applyFill="1"/>
    <xf numFmtId="0" fontId="0" fillId="0" borderId="1" xfId="0" applyBorder="1" applyAlignment="1">
      <alignment wrapText="1"/>
    </xf>
    <xf numFmtId="0" fontId="0" fillId="0" borderId="0" xfId="0" applyAlignment="1">
      <alignment wrapText="1"/>
    </xf>
    <xf numFmtId="0" fontId="0" fillId="2" borderId="1" xfId="0" applyFill="1" applyBorder="1"/>
    <xf numFmtId="0" fontId="0" fillId="3" borderId="1" xfId="0" applyFill="1" applyBorder="1" applyAlignment="1">
      <alignment wrapText="1"/>
    </xf>
    <xf numFmtId="0" fontId="0" fillId="4" borderId="1" xfId="0" applyFill="1" applyBorder="1" applyAlignment="1">
      <alignment wrapText="1"/>
    </xf>
    <xf numFmtId="0" fontId="0" fillId="0" borderId="1" xfId="0" applyFill="1" applyBorder="1" applyAlignment="1">
      <alignment wrapText="1"/>
    </xf>
    <xf numFmtId="0" fontId="0" fillId="0" borderId="0" xfId="0" applyFill="1"/>
    <xf numFmtId="0" fontId="0" fillId="3" borderId="0" xfId="0" applyFill="1" applyAlignment="1">
      <alignment wrapText="1"/>
    </xf>
    <xf numFmtId="0" fontId="6" fillId="0" borderId="0" xfId="2"/>
    <xf numFmtId="0" fontId="8" fillId="0" borderId="0" xfId="1" applyFont="1" applyBorder="1" applyAlignment="1"/>
    <xf numFmtId="0" fontId="5" fillId="5" borderId="0" xfId="1" applyFont="1" applyFill="1" applyBorder="1"/>
    <xf numFmtId="0" fontId="9" fillId="5" borderId="0" xfId="1" applyFont="1" applyFill="1" applyBorder="1"/>
    <xf numFmtId="0" fontId="9" fillId="5" borderId="3" xfId="1" applyFont="1" applyFill="1" applyBorder="1" applyAlignment="1">
      <alignment horizontal="right"/>
    </xf>
    <xf numFmtId="0" fontId="5" fillId="5" borderId="0" xfId="1" applyFont="1" applyFill="1" applyBorder="1" applyAlignment="1">
      <alignment horizontal="left"/>
    </xf>
    <xf numFmtId="164" fontId="8" fillId="5" borderId="0" xfId="1" applyNumberFormat="1" applyFont="1" applyFill="1" applyBorder="1" applyAlignment="1">
      <alignment horizontal="right"/>
    </xf>
    <xf numFmtId="164" fontId="9" fillId="5" borderId="0" xfId="1" applyNumberFormat="1" applyFont="1" applyFill="1" applyBorder="1" applyAlignment="1">
      <alignment horizontal="right"/>
    </xf>
    <xf numFmtId="0" fontId="8" fillId="5" borderId="0" xfId="1" applyFont="1" applyFill="1"/>
    <xf numFmtId="0" fontId="5" fillId="5" borderId="2" xfId="1" applyFont="1" applyFill="1" applyBorder="1" applyAlignment="1">
      <alignment horizontal="left"/>
    </xf>
    <xf numFmtId="164" fontId="9" fillId="5" borderId="2" xfId="1" applyNumberFormat="1" applyFont="1" applyFill="1" applyBorder="1" applyAlignment="1">
      <alignment horizontal="right"/>
    </xf>
    <xf numFmtId="0" fontId="8" fillId="5" borderId="0" xfId="1" applyFont="1" applyFill="1" applyBorder="1" applyAlignment="1">
      <alignment horizontal="left"/>
    </xf>
    <xf numFmtId="0" fontId="8" fillId="5" borderId="0" xfId="1" applyFont="1" applyFill="1" applyBorder="1"/>
    <xf numFmtId="3" fontId="8" fillId="5" borderId="0" xfId="1" applyNumberFormat="1" applyFont="1" applyFill="1" applyBorder="1" applyAlignment="1"/>
    <xf numFmtId="0" fontId="9" fillId="5" borderId="0" xfId="1" applyFont="1" applyFill="1" applyBorder="1" applyAlignment="1">
      <alignment horizontal="left"/>
    </xf>
    <xf numFmtId="3" fontId="9" fillId="5" borderId="0" xfId="1" applyNumberFormat="1" applyFont="1" applyFill="1" applyBorder="1" applyAlignment="1"/>
    <xf numFmtId="0" fontId="9" fillId="5" borderId="0" xfId="1" applyFont="1" applyFill="1" applyBorder="1" applyAlignment="1">
      <alignment horizontal="center"/>
    </xf>
    <xf numFmtId="0" fontId="5" fillId="0" borderId="0" xfId="1" applyFont="1"/>
    <xf numFmtId="0" fontId="12" fillId="0" borderId="0" xfId="6"/>
    <xf numFmtId="0" fontId="5" fillId="0" borderId="0" xfId="6" applyFont="1"/>
    <xf numFmtId="167" fontId="5" fillId="0" borderId="0" xfId="6" applyNumberFormat="1" applyFont="1"/>
    <xf numFmtId="0" fontId="5" fillId="0" borderId="0" xfId="3" applyFont="1"/>
    <xf numFmtId="0" fontId="5" fillId="0" borderId="0" xfId="3" applyFont="1" applyAlignment="1">
      <alignment vertical="center" wrapText="1"/>
    </xf>
    <xf numFmtId="168" fontId="4" fillId="0" borderId="0" xfId="1" applyNumberFormat="1" applyFont="1"/>
    <xf numFmtId="2" fontId="5" fillId="0" borderId="0" xfId="1" applyNumberFormat="1" applyFont="1"/>
    <xf numFmtId="168" fontId="5" fillId="0" borderId="0" xfId="1" applyNumberFormat="1" applyFont="1"/>
    <xf numFmtId="0" fontId="5" fillId="0" borderId="0" xfId="3" applyFont="1" applyAlignment="1"/>
    <xf numFmtId="0" fontId="6" fillId="0" borderId="0" xfId="2" applyAlignment="1"/>
    <xf numFmtId="169" fontId="5" fillId="0" borderId="0" xfId="1" applyNumberFormat="1" applyFont="1"/>
    <xf numFmtId="0" fontId="5" fillId="7" borderId="0" xfId="1" applyFont="1" applyFill="1"/>
    <xf numFmtId="0" fontId="5" fillId="8" borderId="0" xfId="1" applyFont="1" applyFill="1"/>
    <xf numFmtId="0" fontId="5" fillId="9" borderId="0" xfId="1" applyFont="1" applyFill="1"/>
    <xf numFmtId="0" fontId="5" fillId="10" borderId="0" xfId="1" applyFont="1" applyFill="1"/>
    <xf numFmtId="0" fontId="5" fillId="11" borderId="0" xfId="1" applyFont="1" applyFill="1"/>
    <xf numFmtId="0" fontId="0" fillId="0" borderId="0" xfId="3" applyFont="1"/>
    <xf numFmtId="167" fontId="0" fillId="0" borderId="0" xfId="0" applyNumberFormat="1"/>
    <xf numFmtId="2" fontId="0" fillId="0" borderId="0" xfId="0" applyNumberFormat="1"/>
    <xf numFmtId="0" fontId="0" fillId="0" borderId="0" xfId="6" applyFont="1"/>
    <xf numFmtId="0" fontId="0" fillId="0" borderId="0" xfId="1" applyFont="1"/>
    <xf numFmtId="2" fontId="6" fillId="0" borderId="0" xfId="2" applyNumberFormat="1"/>
    <xf numFmtId="0" fontId="4" fillId="0" borderId="0" xfId="1" applyFont="1"/>
    <xf numFmtId="0" fontId="4" fillId="0" borderId="0" xfId="0" applyFont="1"/>
    <xf numFmtId="0" fontId="5" fillId="0" borderId="0" xfId="6" applyFont="1" applyBorder="1" applyAlignment="1"/>
    <xf numFmtId="0" fontId="3" fillId="0" borderId="0" xfId="6" applyFont="1" applyBorder="1"/>
    <xf numFmtId="0" fontId="0" fillId="0" borderId="0" xfId="6" applyFont="1" applyBorder="1" applyAlignment="1"/>
    <xf numFmtId="0" fontId="9" fillId="0" borderId="0" xfId="9" applyFont="1"/>
    <xf numFmtId="0" fontId="9" fillId="13" borderId="19" xfId="9" applyFont="1" applyFill="1" applyBorder="1"/>
    <xf numFmtId="0" fontId="8" fillId="13" borderId="20" xfId="9" applyFont="1" applyFill="1" applyBorder="1" applyAlignment="1">
      <alignment horizontal="center"/>
    </xf>
    <xf numFmtId="0" fontId="8" fillId="13" borderId="19" xfId="9" applyFont="1" applyFill="1" applyBorder="1" applyAlignment="1">
      <alignment horizontal="center"/>
    </xf>
    <xf numFmtId="0" fontId="8" fillId="13" borderId="21" xfId="9" applyFont="1" applyFill="1" applyBorder="1" applyAlignment="1">
      <alignment horizontal="center"/>
    </xf>
    <xf numFmtId="0" fontId="9" fillId="13" borderId="17" xfId="9" applyFont="1" applyFill="1" applyBorder="1"/>
    <xf numFmtId="0" fontId="9" fillId="13" borderId="22" xfId="9" applyFont="1" applyFill="1" applyBorder="1"/>
    <xf numFmtId="0" fontId="17" fillId="13" borderId="23" xfId="9" applyFont="1" applyFill="1" applyBorder="1" applyAlignment="1">
      <alignment horizontal="center"/>
    </xf>
    <xf numFmtId="0" fontId="17" fillId="13" borderId="17" xfId="9" applyFont="1" applyFill="1" applyBorder="1" applyAlignment="1">
      <alignment horizontal="center"/>
    </xf>
    <xf numFmtId="0" fontId="17" fillId="13" borderId="22" xfId="9" applyFont="1" applyFill="1" applyBorder="1" applyAlignment="1">
      <alignment horizontal="center"/>
    </xf>
    <xf numFmtId="0" fontId="8" fillId="0" borderId="18" xfId="9" applyFont="1" applyBorder="1"/>
    <xf numFmtId="0" fontId="17" fillId="0" borderId="18" xfId="9" applyFont="1" applyBorder="1"/>
    <xf numFmtId="170" fontId="9" fillId="0" borderId="0" xfId="9" applyNumberFormat="1" applyFont="1" applyBorder="1"/>
    <xf numFmtId="170" fontId="8" fillId="0" borderId="24" xfId="9" applyNumberFormat="1" applyFont="1" applyBorder="1"/>
    <xf numFmtId="0" fontId="8" fillId="0" borderId="0" xfId="9" applyFont="1" applyBorder="1" applyAlignment="1">
      <alignment horizontal="center"/>
    </xf>
    <xf numFmtId="0" fontId="17" fillId="0" borderId="0" xfId="9" applyFont="1" applyBorder="1" applyAlignment="1">
      <alignment horizontal="center"/>
    </xf>
    <xf numFmtId="170" fontId="9" fillId="0" borderId="23" xfId="9" applyNumberFormat="1" applyFont="1" applyBorder="1"/>
    <xf numFmtId="170" fontId="9" fillId="0" borderId="17" xfId="9" applyNumberFormat="1" applyFont="1" applyBorder="1"/>
    <xf numFmtId="170" fontId="8" fillId="0" borderId="22" xfId="9" applyNumberFormat="1" applyFont="1" applyBorder="1"/>
    <xf numFmtId="0" fontId="8" fillId="13" borderId="18" xfId="9" applyFont="1" applyFill="1" applyBorder="1"/>
    <xf numFmtId="0" fontId="17" fillId="13" borderId="18" xfId="9" applyFont="1" applyFill="1" applyBorder="1"/>
    <xf numFmtId="170" fontId="9" fillId="13" borderId="0" xfId="9" applyNumberFormat="1" applyFont="1" applyFill="1" applyBorder="1"/>
    <xf numFmtId="170" fontId="8" fillId="13" borderId="24" xfId="9" applyNumberFormat="1" applyFont="1" applyFill="1" applyBorder="1"/>
    <xf numFmtId="170" fontId="9" fillId="13" borderId="23" xfId="9" applyNumberFormat="1" applyFont="1" applyFill="1" applyBorder="1"/>
    <xf numFmtId="170" fontId="9" fillId="13" borderId="17" xfId="9" applyNumberFormat="1" applyFont="1" applyFill="1" applyBorder="1"/>
    <xf numFmtId="170" fontId="8" fillId="13" borderId="22" xfId="9" applyNumberFormat="1" applyFont="1" applyFill="1" applyBorder="1"/>
    <xf numFmtId="0" fontId="17" fillId="13" borderId="25" xfId="9" applyFont="1" applyFill="1" applyBorder="1"/>
    <xf numFmtId="170" fontId="9" fillId="13" borderId="20" xfId="9" applyNumberFormat="1" applyFont="1" applyFill="1" applyBorder="1"/>
    <xf numFmtId="170" fontId="9" fillId="13" borderId="26" xfId="9" applyNumberFormat="1" applyFont="1" applyFill="1" applyBorder="1"/>
    <xf numFmtId="170" fontId="9" fillId="0" borderId="20" xfId="9" applyNumberFormat="1" applyFont="1" applyBorder="1"/>
    <xf numFmtId="170" fontId="9" fillId="0" borderId="19" xfId="9" applyNumberFormat="1" applyFont="1" applyBorder="1"/>
    <xf numFmtId="170" fontId="8" fillId="0" borderId="21" xfId="9" applyNumberFormat="1" applyFont="1" applyBorder="1" applyAlignment="1">
      <alignment horizontal="right"/>
    </xf>
    <xf numFmtId="170" fontId="9" fillId="0" borderId="26" xfId="9" applyNumberFormat="1" applyFont="1" applyBorder="1"/>
    <xf numFmtId="170" fontId="9" fillId="13" borderId="19" xfId="9" applyNumberFormat="1" applyFont="1" applyFill="1" applyBorder="1"/>
    <xf numFmtId="170" fontId="8" fillId="13" borderId="21" xfId="9" applyNumberFormat="1" applyFont="1" applyFill="1" applyBorder="1" applyAlignment="1">
      <alignment horizontal="right"/>
    </xf>
    <xf numFmtId="170" fontId="8" fillId="13" borderId="24" xfId="9" applyNumberFormat="1" applyFont="1" applyFill="1" applyBorder="1" applyAlignment="1">
      <alignment horizontal="right"/>
    </xf>
    <xf numFmtId="0" fontId="8" fillId="0" borderId="15" xfId="9" applyFont="1" applyBorder="1" applyAlignment="1">
      <alignment horizontal="center"/>
    </xf>
    <xf numFmtId="0" fontId="17" fillId="0" borderId="25" xfId="9" applyFont="1" applyBorder="1"/>
    <xf numFmtId="170" fontId="8" fillId="0" borderId="24" xfId="9" applyNumberFormat="1" applyFont="1" applyBorder="1" applyAlignment="1">
      <alignment horizontal="right"/>
    </xf>
    <xf numFmtId="0" fontId="8" fillId="0" borderId="0" xfId="9" applyFont="1"/>
    <xf numFmtId="0" fontId="17" fillId="0" borderId="0" xfId="9" applyFont="1"/>
    <xf numFmtId="0" fontId="5" fillId="0" borderId="7" xfId="1" applyFont="1" applyFill="1" applyBorder="1"/>
    <xf numFmtId="49" fontId="5" fillId="0" borderId="7" xfId="1" applyNumberFormat="1" applyFont="1" applyFill="1" applyBorder="1" applyAlignment="1">
      <alignment horizontal="left"/>
    </xf>
    <xf numFmtId="49" fontId="19" fillId="0" borderId="7" xfId="1" applyNumberFormat="1" applyFont="1" applyFill="1" applyBorder="1" applyAlignment="1">
      <alignment horizontal="left"/>
    </xf>
    <xf numFmtId="49" fontId="4" fillId="0" borderId="7" xfId="1" applyNumberFormat="1" applyFont="1" applyFill="1" applyBorder="1" applyAlignment="1">
      <alignment horizontal="left"/>
    </xf>
    <xf numFmtId="9" fontId="5" fillId="0" borderId="0" xfId="8" applyFont="1"/>
    <xf numFmtId="0" fontId="5" fillId="0" borderId="0" xfId="8" applyNumberFormat="1" applyFont="1"/>
    <xf numFmtId="0" fontId="5" fillId="0" borderId="1" xfId="6" applyFont="1" applyBorder="1" applyAlignment="1">
      <alignment vertical="center"/>
    </xf>
    <xf numFmtId="2" fontId="5" fillId="0" borderId="1" xfId="6" applyNumberFormat="1" applyFont="1" applyBorder="1" applyAlignment="1">
      <alignment vertical="center"/>
    </xf>
    <xf numFmtId="0" fontId="5" fillId="0" borderId="8" xfId="6" applyFont="1" applyFill="1" applyBorder="1" applyAlignment="1">
      <alignment vertical="center" wrapText="1"/>
    </xf>
    <xf numFmtId="0" fontId="5" fillId="0" borderId="0" xfId="6" applyFont="1" applyFill="1" applyBorder="1" applyAlignment="1">
      <alignment horizontal="center"/>
    </xf>
    <xf numFmtId="0" fontId="5" fillId="0" borderId="11" xfId="6" applyFont="1" applyBorder="1"/>
    <xf numFmtId="0" fontId="5" fillId="0" borderId="11" xfId="6" applyFont="1" applyBorder="1" applyAlignment="1">
      <alignment wrapText="1"/>
    </xf>
    <xf numFmtId="0" fontId="5" fillId="0" borderId="11" xfId="6" applyFont="1" applyBorder="1" applyAlignment="1">
      <alignment horizontal="right" wrapText="1"/>
    </xf>
    <xf numFmtId="0" fontId="5" fillId="0" borderId="11" xfId="6" applyFont="1" applyFill="1" applyBorder="1"/>
    <xf numFmtId="0" fontId="5" fillId="0" borderId="11" xfId="6" applyFont="1" applyFill="1" applyBorder="1" applyAlignment="1">
      <alignment horizontal="right" wrapText="1"/>
    </xf>
    <xf numFmtId="0" fontId="5" fillId="0" borderId="0" xfId="6" applyFont="1" applyBorder="1"/>
    <xf numFmtId="0" fontId="5" fillId="0" borderId="11" xfId="6" applyFont="1" applyFill="1" applyBorder="1" applyAlignment="1">
      <alignment wrapText="1"/>
    </xf>
    <xf numFmtId="0" fontId="5" fillId="0" borderId="11" xfId="6" applyFont="1" applyFill="1" applyBorder="1" applyAlignment="1">
      <alignment horizontal="center" wrapText="1"/>
    </xf>
    <xf numFmtId="0" fontId="5" fillId="0" borderId="1" xfId="6" applyFont="1" applyBorder="1"/>
    <xf numFmtId="166" fontId="5" fillId="0" borderId="1" xfId="6" applyNumberFormat="1" applyFont="1" applyBorder="1"/>
    <xf numFmtId="2" fontId="5" fillId="0" borderId="1" xfId="6" applyNumberFormat="1" applyFont="1" applyBorder="1"/>
    <xf numFmtId="0" fontId="5" fillId="0" borderId="1" xfId="6" applyFont="1" applyFill="1" applyBorder="1"/>
    <xf numFmtId="0" fontId="5" fillId="0" borderId="12" xfId="6" applyFont="1" applyBorder="1"/>
    <xf numFmtId="0" fontId="5" fillId="0" borderId="13" xfId="6" applyFont="1" applyBorder="1"/>
    <xf numFmtId="0" fontId="5" fillId="0" borderId="13" xfId="6" applyFont="1" applyBorder="1" applyAlignment="1">
      <alignment horizontal="right"/>
    </xf>
    <xf numFmtId="0" fontId="5" fillId="0" borderId="8" xfId="6" applyFont="1" applyFill="1" applyBorder="1"/>
    <xf numFmtId="0" fontId="5" fillId="0" borderId="1" xfId="6" applyFont="1" applyBorder="1" applyAlignment="1">
      <alignment horizontal="right"/>
    </xf>
    <xf numFmtId="0" fontId="5" fillId="6" borderId="1" xfId="6" applyFont="1" applyFill="1" applyBorder="1"/>
    <xf numFmtId="0" fontId="5" fillId="0" borderId="0" xfId="6" applyFont="1" applyFill="1" applyBorder="1"/>
    <xf numFmtId="0" fontId="5" fillId="0" borderId="0" xfId="6" applyFont="1" applyFill="1"/>
    <xf numFmtId="2" fontId="5" fillId="0" borderId="0" xfId="6" applyNumberFormat="1" applyFont="1"/>
    <xf numFmtId="0" fontId="5" fillId="0" borderId="0" xfId="6" applyFont="1" applyBorder="1" applyAlignment="1">
      <alignment horizontal="right"/>
    </xf>
    <xf numFmtId="0" fontId="5" fillId="0" borderId="0" xfId="6" applyFont="1" applyAlignment="1">
      <alignment horizontal="right"/>
    </xf>
    <xf numFmtId="0" fontId="8" fillId="0" borderId="0" xfId="1" applyFont="1" applyFill="1" applyBorder="1" applyAlignment="1">
      <alignment horizontal="left"/>
    </xf>
    <xf numFmtId="165" fontId="9" fillId="0" borderId="0" xfId="1" applyNumberFormat="1" applyFont="1" applyFill="1" applyAlignment="1"/>
    <xf numFmtId="165" fontId="9" fillId="0" borderId="0" xfId="1" applyNumberFormat="1" applyFont="1" applyFill="1" applyAlignment="1">
      <alignment horizontal="right"/>
    </xf>
    <xf numFmtId="0" fontId="9" fillId="0" borderId="0" xfId="1" applyFont="1" applyFill="1" applyAlignment="1"/>
    <xf numFmtId="0" fontId="9" fillId="0" borderId="0" xfId="1" applyFont="1" applyFill="1" applyBorder="1" applyAlignment="1">
      <alignment horizontal="left"/>
    </xf>
    <xf numFmtId="1" fontId="9" fillId="0" borderId="0" xfId="1" applyNumberFormat="1" applyFont="1" applyFill="1" applyAlignment="1"/>
    <xf numFmtId="0" fontId="9" fillId="0" borderId="2" xfId="1" applyFont="1" applyFill="1" applyBorder="1" applyAlignment="1">
      <alignment horizontal="right"/>
    </xf>
    <xf numFmtId="1" fontId="36" fillId="0" borderId="6" xfId="1" applyNumberFormat="1" applyFont="1" applyFill="1" applyBorder="1" applyAlignment="1">
      <alignment horizontal="center" wrapText="1"/>
    </xf>
    <xf numFmtId="1" fontId="9" fillId="0" borderId="4" xfId="1" applyNumberFormat="1" applyFont="1" applyFill="1" applyBorder="1" applyAlignment="1">
      <alignment wrapText="1"/>
    </xf>
    <xf numFmtId="1" fontId="8" fillId="0" borderId="4" xfId="1" applyNumberFormat="1" applyFont="1" applyFill="1" applyBorder="1" applyAlignment="1">
      <alignment wrapText="1"/>
    </xf>
    <xf numFmtId="1" fontId="9" fillId="0" borderId="4" xfId="1" applyNumberFormat="1" applyFont="1" applyFill="1" applyBorder="1" applyAlignment="1">
      <alignment horizontal="right" wrapText="1"/>
    </xf>
    <xf numFmtId="0" fontId="8" fillId="0" borderId="0" xfId="4" applyFont="1" applyFill="1" applyBorder="1" applyAlignment="1">
      <alignment horizontal="left" wrapText="1"/>
    </xf>
    <xf numFmtId="165" fontId="8" fillId="0" borderId="0" xfId="5" applyNumberFormat="1" applyFont="1" applyFill="1" applyBorder="1" applyAlignment="1"/>
    <xf numFmtId="165" fontId="8" fillId="0" borderId="0" xfId="5" applyNumberFormat="1" applyFont="1" applyFill="1" applyBorder="1" applyAlignment="1">
      <alignment horizontal="right"/>
    </xf>
    <xf numFmtId="0" fontId="9" fillId="0" borderId="0" xfId="4" applyFont="1" applyFill="1" applyBorder="1" applyAlignment="1">
      <alignment horizontal="left"/>
    </xf>
    <xf numFmtId="165" fontId="9" fillId="0" borderId="0" xfId="5" applyNumberFormat="1" applyFont="1" applyFill="1" applyBorder="1" applyAlignment="1"/>
    <xf numFmtId="165" fontId="9" fillId="0" borderId="0" xfId="5" applyNumberFormat="1" applyFont="1" applyFill="1" applyBorder="1" applyAlignment="1">
      <alignment horizontal="right"/>
    </xf>
    <xf numFmtId="0" fontId="9" fillId="0" borderId="2" xfId="4" applyFont="1" applyFill="1" applyBorder="1" applyAlignment="1">
      <alignment horizontal="left"/>
    </xf>
    <xf numFmtId="165" fontId="9" fillId="0" borderId="2" xfId="5" applyNumberFormat="1" applyFont="1" applyFill="1" applyBorder="1" applyAlignment="1"/>
    <xf numFmtId="165" fontId="9" fillId="0" borderId="2" xfId="5" applyNumberFormat="1" applyFont="1" applyFill="1" applyBorder="1" applyAlignment="1">
      <alignment horizontal="right"/>
    </xf>
    <xf numFmtId="0" fontId="8" fillId="0" borderId="0" xfId="4" applyFont="1" applyFill="1" applyBorder="1" applyAlignment="1">
      <alignment horizontal="left"/>
    </xf>
    <xf numFmtId="0" fontId="8" fillId="0" borderId="0" xfId="1" quotePrefix="1" applyFont="1" applyFill="1" applyAlignment="1">
      <alignment horizontal="left"/>
    </xf>
    <xf numFmtId="0" fontId="9" fillId="0" borderId="0" xfId="1" applyFont="1" applyFill="1" applyAlignment="1">
      <alignment horizontal="right"/>
    </xf>
    <xf numFmtId="0" fontId="9" fillId="0" borderId="0" xfId="1" applyFont="1" applyFill="1" applyAlignment="1">
      <alignment horizontal="left"/>
    </xf>
    <xf numFmtId="0" fontId="9" fillId="0" borderId="0" xfId="1" quotePrefix="1" applyFont="1" applyFill="1" applyAlignment="1">
      <alignment horizontal="left"/>
    </xf>
    <xf numFmtId="0" fontId="38" fillId="0" borderId="0" xfId="6" applyFont="1" applyFill="1" applyAlignment="1">
      <alignment horizontal="left"/>
    </xf>
    <xf numFmtId="0" fontId="39" fillId="0" borderId="0" xfId="7" applyFont="1" applyFill="1" applyAlignment="1">
      <alignment horizontal="center" vertical="center"/>
    </xf>
    <xf numFmtId="0" fontId="39" fillId="0" borderId="0" xfId="7" applyFont="1" applyFill="1" applyAlignment="1">
      <alignment vertical="center"/>
    </xf>
    <xf numFmtId="0" fontId="39" fillId="0" borderId="0" xfId="7" applyFont="1" applyFill="1" applyAlignment="1">
      <alignment horizontal="right" vertical="center"/>
    </xf>
    <xf numFmtId="0" fontId="39" fillId="0" borderId="0" xfId="7" applyFont="1" applyFill="1" applyAlignment="1">
      <alignment horizontal="left"/>
    </xf>
    <xf numFmtId="0" fontId="9" fillId="5" borderId="36" xfId="1" applyFont="1" applyFill="1" applyBorder="1"/>
    <xf numFmtId="2" fontId="9" fillId="0" borderId="0" xfId="7" applyNumberFormat="1" applyFont="1" applyFill="1" applyBorder="1"/>
    <xf numFmtId="0" fontId="9" fillId="0" borderId="0" xfId="7" applyFont="1" applyBorder="1" applyAlignment="1">
      <alignment horizontal="left"/>
    </xf>
    <xf numFmtId="169" fontId="9" fillId="0" borderId="0" xfId="7" applyNumberFormat="1" applyFont="1" applyFill="1" applyBorder="1"/>
    <xf numFmtId="0" fontId="9" fillId="0" borderId="0" xfId="7" applyFont="1" applyFill="1" applyAlignment="1">
      <alignment horizontal="right"/>
    </xf>
    <xf numFmtId="2" fontId="9" fillId="0" borderId="0" xfId="7" applyNumberFormat="1" applyFont="1" applyBorder="1"/>
    <xf numFmtId="0" fontId="9" fillId="0" borderId="0" xfId="7" applyFont="1" applyFill="1" applyBorder="1" applyAlignment="1">
      <alignment horizontal="left"/>
    </xf>
    <xf numFmtId="0" fontId="9" fillId="0" borderId="0" xfId="7" applyFont="1" applyFill="1" applyAlignment="1"/>
    <xf numFmtId="169" fontId="9" fillId="5" borderId="2" xfId="7" applyNumberFormat="1" applyFont="1" applyFill="1" applyBorder="1" applyAlignment="1">
      <alignment horizontal="right"/>
    </xf>
    <xf numFmtId="169" fontId="9" fillId="0" borderId="2" xfId="7" applyNumberFormat="1" applyFont="1" applyFill="1" applyBorder="1" applyAlignment="1">
      <alignment horizontal="right"/>
    </xf>
    <xf numFmtId="0" fontId="8" fillId="0" borderId="2" xfId="7" applyFont="1" applyFill="1" applyBorder="1" applyAlignment="1">
      <alignment horizontal="left"/>
    </xf>
    <xf numFmtId="168" fontId="9" fillId="0" borderId="0" xfId="7" applyNumberFormat="1" applyFont="1" applyFill="1" applyAlignment="1">
      <alignment horizontal="right"/>
    </xf>
    <xf numFmtId="0" fontId="8" fillId="0" borderId="0" xfId="7" applyFont="1" applyFill="1" applyBorder="1" applyAlignment="1">
      <alignment horizontal="left"/>
    </xf>
    <xf numFmtId="0" fontId="9" fillId="0" borderId="4" xfId="7" applyFont="1" applyBorder="1" applyAlignment="1">
      <alignment horizontal="right"/>
    </xf>
    <xf numFmtId="0" fontId="8" fillId="0" borderId="4" xfId="7" applyFont="1" applyBorder="1" applyAlignment="1">
      <alignment vertical="center"/>
    </xf>
    <xf numFmtId="0" fontId="9" fillId="0" borderId="0" xfId="7" applyFont="1"/>
    <xf numFmtId="0" fontId="9" fillId="0" borderId="2" xfId="7" applyFont="1" applyFill="1" applyBorder="1" applyAlignment="1">
      <alignment vertical="center"/>
    </xf>
    <xf numFmtId="0" fontId="9" fillId="0" borderId="2" xfId="7" applyFont="1" applyBorder="1" applyAlignment="1">
      <alignment vertical="center"/>
    </xf>
    <xf numFmtId="0" fontId="9" fillId="0" borderId="2" xfId="7" applyFont="1" applyFill="1" applyBorder="1" applyAlignment="1">
      <alignment horizontal="left"/>
    </xf>
    <xf numFmtId="0" fontId="9" fillId="0" borderId="0" xfId="7" applyFont="1" applyFill="1" applyBorder="1" applyAlignment="1">
      <alignment vertical="center"/>
    </xf>
    <xf numFmtId="0" fontId="9" fillId="0" borderId="0" xfId="7" applyFont="1" applyAlignment="1">
      <alignment vertical="center"/>
    </xf>
    <xf numFmtId="0" fontId="8" fillId="0" borderId="0" xfId="7" applyFont="1" applyAlignment="1">
      <alignment horizontal="left"/>
    </xf>
    <xf numFmtId="0" fontId="8" fillId="0" borderId="0" xfId="7" applyFont="1" applyBorder="1" applyAlignment="1" applyProtection="1">
      <alignment horizontal="left"/>
    </xf>
    <xf numFmtId="0" fontId="8" fillId="0" borderId="0" xfId="7" applyFont="1" applyBorder="1" applyAlignment="1" applyProtection="1">
      <alignment horizontal="left" vertical="center"/>
    </xf>
    <xf numFmtId="0" fontId="9" fillId="0" borderId="0" xfId="7" applyFont="1" applyBorder="1" applyAlignment="1" applyProtection="1">
      <alignment horizontal="left"/>
    </xf>
    <xf numFmtId="0" fontId="8" fillId="0" borderId="6" xfId="7" applyFont="1" applyBorder="1" applyAlignment="1" applyProtection="1">
      <alignment horizontal="left" vertical="center"/>
    </xf>
    <xf numFmtId="0" fontId="8" fillId="0" borderId="6" xfId="7" applyFont="1" applyBorder="1" applyAlignment="1" applyProtection="1">
      <alignment horizontal="center" wrapText="1"/>
    </xf>
    <xf numFmtId="0" fontId="8" fillId="0" borderId="4" xfId="7" applyFont="1" applyBorder="1" applyAlignment="1" applyProtection="1">
      <alignment vertical="center"/>
    </xf>
    <xf numFmtId="0" fontId="9" fillId="0" borderId="4" xfId="7" applyFont="1" applyBorder="1" applyAlignment="1" applyProtection="1">
      <alignment horizontal="right"/>
    </xf>
    <xf numFmtId="168" fontId="9" fillId="0" borderId="0" xfId="7" applyNumberFormat="1" applyFont="1" applyBorder="1" applyAlignment="1" applyProtection="1">
      <alignment horizontal="right"/>
    </xf>
    <xf numFmtId="169" fontId="9" fillId="0" borderId="0" xfId="7" applyNumberFormat="1" applyFont="1" applyBorder="1" applyAlignment="1" applyProtection="1">
      <alignment horizontal="right"/>
    </xf>
    <xf numFmtId="0" fontId="9" fillId="0" borderId="2" xfId="7" applyFont="1" applyBorder="1" applyAlignment="1" applyProtection="1">
      <alignment horizontal="left"/>
    </xf>
    <xf numFmtId="168" fontId="9" fillId="0" borderId="2" xfId="7" applyNumberFormat="1" applyFont="1" applyBorder="1" applyAlignment="1" applyProtection="1">
      <alignment horizontal="right"/>
    </xf>
    <xf numFmtId="169" fontId="9" fillId="0" borderId="2" xfId="7" applyNumberFormat="1" applyFont="1" applyBorder="1" applyAlignment="1" applyProtection="1">
      <alignment horizontal="right"/>
    </xf>
    <xf numFmtId="169" fontId="9" fillId="0" borderId="0" xfId="7" applyNumberFormat="1" applyFont="1" applyBorder="1" applyAlignment="1" applyProtection="1"/>
    <xf numFmtId="0" fontId="9" fillId="0" borderId="0" xfId="7" applyFont="1" applyAlignment="1"/>
    <xf numFmtId="0" fontId="45" fillId="0" borderId="0" xfId="54" applyFont="1" applyAlignment="1">
      <alignment vertical="center"/>
    </xf>
    <xf numFmtId="0" fontId="46" fillId="0" borderId="0" xfId="54" applyFont="1"/>
    <xf numFmtId="0" fontId="46" fillId="0" borderId="0" xfId="54" applyFont="1" applyBorder="1"/>
    <xf numFmtId="0" fontId="47" fillId="0" borderId="0" xfId="54" applyFont="1" applyAlignment="1">
      <alignment vertical="center"/>
    </xf>
    <xf numFmtId="0" fontId="47" fillId="0" borderId="0" xfId="54" applyFont="1" applyBorder="1" applyAlignment="1">
      <alignment vertical="center"/>
    </xf>
    <xf numFmtId="0" fontId="47" fillId="0" borderId="0" xfId="54" applyFont="1" applyAlignment="1">
      <alignment vertical="top"/>
    </xf>
    <xf numFmtId="0" fontId="47" fillId="0" borderId="0" xfId="54" applyFont="1" applyAlignment="1"/>
    <xf numFmtId="0" fontId="47" fillId="0" borderId="0" xfId="54" applyFont="1" applyFill="1" applyAlignment="1"/>
    <xf numFmtId="0" fontId="48" fillId="0" borderId="0" xfId="54" applyFont="1" applyAlignment="1">
      <alignment horizontal="left"/>
    </xf>
    <xf numFmtId="0" fontId="48" fillId="0" borderId="0" xfId="54" applyFont="1"/>
    <xf numFmtId="0" fontId="8" fillId="0" borderId="0" xfId="54" applyFont="1" applyBorder="1"/>
    <xf numFmtId="0" fontId="9" fillId="0" borderId="0" xfId="54" applyFont="1" applyAlignment="1">
      <alignment horizontal="left" vertical="center" wrapText="1"/>
    </xf>
    <xf numFmtId="0" fontId="9" fillId="0" borderId="0" xfId="54" applyFont="1" applyAlignment="1">
      <alignment vertical="center"/>
    </xf>
    <xf numFmtId="0" fontId="9" fillId="0" borderId="0" xfId="54" applyFont="1" applyBorder="1" applyAlignment="1">
      <alignment vertical="center"/>
    </xf>
    <xf numFmtId="0" fontId="9" fillId="0" borderId="2" xfId="54" applyFont="1" applyBorder="1" applyAlignment="1">
      <alignment horizontal="left" vertical="center" wrapText="1"/>
    </xf>
    <xf numFmtId="0" fontId="9" fillId="0" borderId="2" xfId="54" applyFont="1" applyBorder="1" applyAlignment="1">
      <alignment vertical="center"/>
    </xf>
    <xf numFmtId="165" fontId="8" fillId="0" borderId="2" xfId="54" applyNumberFormat="1" applyFont="1" applyBorder="1" applyAlignment="1">
      <alignment horizontal="left" vertical="center"/>
    </xf>
    <xf numFmtId="0" fontId="9" fillId="0" borderId="2" xfId="54" applyFont="1" applyBorder="1" applyAlignment="1">
      <alignment horizontal="left" vertical="center"/>
    </xf>
    <xf numFmtId="165" fontId="8" fillId="0" borderId="2" xfId="54" applyNumberFormat="1" applyFont="1" applyBorder="1" applyAlignment="1">
      <alignment horizontal="right" vertical="center"/>
    </xf>
    <xf numFmtId="0" fontId="9" fillId="0" borderId="0" xfId="54" applyFont="1" applyBorder="1"/>
    <xf numFmtId="0" fontId="8" fillId="0" borderId="37" xfId="54" applyFont="1" applyBorder="1" applyAlignment="1">
      <alignment horizontal="center" wrapText="1"/>
    </xf>
    <xf numFmtId="0" fontId="8" fillId="0" borderId="0" xfId="54" quotePrefix="1" applyFont="1" applyBorder="1" applyAlignment="1">
      <alignment horizontal="left"/>
    </xf>
    <xf numFmtId="165" fontId="8" fillId="0" borderId="0" xfId="54" applyNumberFormat="1" applyFont="1" applyBorder="1" applyAlignment="1">
      <alignment horizontal="right"/>
    </xf>
    <xf numFmtId="165" fontId="9" fillId="0" borderId="0" xfId="54" applyNumberFormat="1" applyFont="1" applyBorder="1" applyAlignment="1">
      <alignment horizontal="right"/>
    </xf>
    <xf numFmtId="165" fontId="8" fillId="0" borderId="0" xfId="54" applyNumberFormat="1" applyFont="1"/>
    <xf numFmtId="0" fontId="8" fillId="0" borderId="0" xfId="54" applyFont="1" applyBorder="1" applyAlignment="1">
      <alignment horizontal="left"/>
    </xf>
    <xf numFmtId="171" fontId="9" fillId="0" borderId="0" xfId="54" applyNumberFormat="1" applyFont="1"/>
    <xf numFmtId="165" fontId="8" fillId="0" borderId="0" xfId="54" applyNumberFormat="1" applyFont="1" applyBorder="1"/>
    <xf numFmtId="165" fontId="8" fillId="0" borderId="0" xfId="54" applyNumberFormat="1" applyFont="1" applyFill="1" applyBorder="1" applyAlignment="1">
      <alignment horizontal="right"/>
    </xf>
    <xf numFmtId="171" fontId="9" fillId="0" borderId="0" xfId="54" applyNumberFormat="1" applyFont="1" applyBorder="1"/>
    <xf numFmtId="0" fontId="8" fillId="5" borderId="0" xfId="54" applyFont="1" applyFill="1" applyBorder="1" applyAlignment="1">
      <alignment horizontal="left"/>
    </xf>
    <xf numFmtId="171" fontId="9" fillId="5" borderId="0" xfId="54" applyNumberFormat="1" applyFont="1" applyFill="1" applyBorder="1"/>
    <xf numFmtId="165" fontId="8" fillId="5" borderId="0" xfId="54" applyNumberFormat="1" applyFont="1" applyFill="1" applyBorder="1"/>
    <xf numFmtId="165" fontId="8" fillId="5" borderId="0" xfId="54" applyNumberFormat="1" applyFont="1" applyFill="1" applyBorder="1" applyAlignment="1">
      <alignment horizontal="right"/>
    </xf>
    <xf numFmtId="0" fontId="8" fillId="0" borderId="2" xfId="54" applyFont="1" applyBorder="1" applyAlignment="1">
      <alignment horizontal="left"/>
    </xf>
    <xf numFmtId="171" fontId="9" fillId="0" borderId="2" xfId="54" applyNumberFormat="1" applyFont="1" applyBorder="1"/>
    <xf numFmtId="165" fontId="8" fillId="0" borderId="2" xfId="54" applyNumberFormat="1" applyFont="1" applyBorder="1"/>
    <xf numFmtId="165" fontId="8" fillId="0" borderId="2" xfId="54" applyNumberFormat="1" applyFont="1" applyFill="1" applyBorder="1" applyAlignment="1">
      <alignment horizontal="right"/>
    </xf>
    <xf numFmtId="0" fontId="8" fillId="0" borderId="0" xfId="54" applyFont="1" applyBorder="1" applyAlignment="1">
      <alignment horizontal="left" vertical="center"/>
    </xf>
    <xf numFmtId="165" fontId="8" fillId="0" borderId="0" xfId="54" applyNumberFormat="1" applyFont="1" applyBorder="1" applyAlignment="1">
      <alignment horizontal="right" vertical="center"/>
    </xf>
    <xf numFmtId="165" fontId="9" fillId="0" borderId="0" xfId="54" applyNumberFormat="1" applyFont="1" applyBorder="1" applyAlignment="1">
      <alignment horizontal="right" vertical="center"/>
    </xf>
    <xf numFmtId="165" fontId="8" fillId="0" borderId="0" xfId="54" applyNumberFormat="1" applyFont="1" applyBorder="1" applyAlignment="1">
      <alignment vertical="center"/>
    </xf>
    <xf numFmtId="0" fontId="9" fillId="0" borderId="0" xfId="54" applyFont="1" applyAlignment="1"/>
    <xf numFmtId="0" fontId="9" fillId="0" borderId="0" xfId="54" applyFont="1" applyAlignment="1">
      <alignment horizontal="justify" wrapText="1"/>
    </xf>
    <xf numFmtId="0" fontId="9" fillId="0" borderId="0" xfId="54" applyFont="1" applyFill="1" applyAlignment="1"/>
    <xf numFmtId="172" fontId="9" fillId="0" borderId="0" xfId="54" applyNumberFormat="1" applyFont="1" applyAlignment="1">
      <alignment horizontal="left"/>
    </xf>
    <xf numFmtId="0" fontId="8" fillId="0" borderId="0" xfId="54" applyFont="1" applyFill="1" applyAlignment="1"/>
    <xf numFmtId="0" fontId="8" fillId="0" borderId="0" xfId="55" applyFont="1" applyFill="1" applyBorder="1"/>
    <xf numFmtId="0" fontId="9" fillId="0" borderId="0" xfId="55" applyFont="1" applyFill="1" applyBorder="1"/>
    <xf numFmtId="0" fontId="8" fillId="0" borderId="0" xfId="55" applyFont="1" applyFill="1" applyBorder="1" applyAlignment="1">
      <alignment vertical="center" wrapText="1"/>
    </xf>
    <xf numFmtId="0" fontId="8" fillId="0" borderId="0" xfId="55" applyFont="1" applyFill="1" applyBorder="1" applyAlignment="1"/>
    <xf numFmtId="171" fontId="9" fillId="0" borderId="0" xfId="55" applyNumberFormat="1" applyFont="1" applyFill="1" applyBorder="1"/>
    <xf numFmtId="0" fontId="9" fillId="0" borderId="0" xfId="55" applyFont="1" applyFill="1"/>
    <xf numFmtId="0" fontId="8" fillId="0" borderId="0" xfId="55" applyFont="1" applyFill="1" applyBorder="1" applyAlignment="1">
      <alignment horizontal="right"/>
    </xf>
    <xf numFmtId="0" fontId="9" fillId="0" borderId="2" xfId="55" applyFont="1" applyFill="1" applyBorder="1"/>
    <xf numFmtId="171" fontId="9" fillId="0" borderId="2" xfId="55" applyNumberFormat="1" applyFont="1" applyFill="1" applyBorder="1"/>
    <xf numFmtId="0" fontId="8" fillId="0" borderId="6" xfId="55" applyFont="1" applyFill="1" applyBorder="1"/>
    <xf numFmtId="171" fontId="9" fillId="0" borderId="6" xfId="55" applyNumberFormat="1" applyFont="1" applyFill="1" applyBorder="1"/>
    <xf numFmtId="0" fontId="9" fillId="0" borderId="6" xfId="55" applyFont="1" applyFill="1" applyBorder="1"/>
    <xf numFmtId="165" fontId="8" fillId="0" borderId="0" xfId="55" applyNumberFormat="1" applyFont="1" applyFill="1" applyBorder="1"/>
    <xf numFmtId="0" fontId="8" fillId="0" borderId="0" xfId="55" applyFont="1" applyFill="1" applyBorder="1" applyAlignment="1">
      <alignment horizontal="center"/>
    </xf>
    <xf numFmtId="171" fontId="8" fillId="0" borderId="0" xfId="55" applyNumberFormat="1" applyFont="1" applyFill="1" applyBorder="1" applyAlignment="1">
      <alignment horizontal="right"/>
    </xf>
    <xf numFmtId="0" fontId="8" fillId="0" borderId="4" xfId="55" applyFont="1" applyFill="1" applyBorder="1" applyAlignment="1">
      <alignment vertical="center" wrapText="1"/>
    </xf>
    <xf numFmtId="171" fontId="9" fillId="0" borderId="0" xfId="55" applyNumberFormat="1" applyFont="1" applyFill="1" applyBorder="1" applyAlignment="1">
      <alignment horizontal="right"/>
    </xf>
    <xf numFmtId="0" fontId="8" fillId="0" borderId="0" xfId="55" applyFont="1" applyFill="1" applyBorder="1" applyAlignment="1">
      <alignment horizontal="left" vertical="center" wrapText="1"/>
    </xf>
    <xf numFmtId="0" fontId="8" fillId="0" borderId="0" xfId="55" applyFont="1" applyFill="1" applyBorder="1" applyAlignment="1">
      <alignment horizontal="right" vertical="center" wrapText="1"/>
    </xf>
    <xf numFmtId="0" fontId="9" fillId="0" borderId="0" xfId="55" applyFont="1" applyFill="1" applyBorder="1" applyAlignment="1">
      <alignment horizontal="right" vertical="top"/>
    </xf>
    <xf numFmtId="0" fontId="9" fillId="0" borderId="0" xfId="55" applyFont="1" applyFill="1" applyBorder="1" applyAlignment="1">
      <alignment horizontal="left" vertical="center" wrapText="1"/>
    </xf>
    <xf numFmtId="0" fontId="9" fillId="0" borderId="0" xfId="55" applyFont="1" applyFill="1" applyBorder="1" applyAlignment="1">
      <alignment horizontal="right" vertical="center"/>
    </xf>
    <xf numFmtId="0" fontId="9" fillId="0" borderId="0" xfId="55" applyFont="1" applyFill="1" applyBorder="1" applyAlignment="1">
      <alignment horizontal="right"/>
    </xf>
    <xf numFmtId="0" fontId="8" fillId="0" borderId="4" xfId="55" applyFont="1" applyFill="1" applyBorder="1"/>
    <xf numFmtId="0" fontId="9" fillId="0" borderId="4" xfId="55" applyFont="1" applyFill="1" applyBorder="1"/>
    <xf numFmtId="171" fontId="9" fillId="0" borderId="4" xfId="55" applyNumberFormat="1" applyFont="1" applyFill="1" applyBorder="1"/>
    <xf numFmtId="0" fontId="8" fillId="0" borderId="0" xfId="55" applyFont="1" applyFill="1"/>
    <xf numFmtId="165" fontId="8" fillId="0" borderId="0" xfId="55" applyNumberFormat="1" applyFont="1" applyFill="1"/>
    <xf numFmtId="165" fontId="8" fillId="0" borderId="0" xfId="55" applyNumberFormat="1" applyFont="1" applyFill="1" applyAlignment="1">
      <alignment horizontal="right"/>
    </xf>
    <xf numFmtId="165" fontId="9" fillId="0" borderId="0" xfId="55" applyNumberFormat="1" applyFont="1" applyFill="1"/>
    <xf numFmtId="165" fontId="9" fillId="5" borderId="0" xfId="55" applyNumberFormat="1" applyFont="1" applyFill="1"/>
    <xf numFmtId="165" fontId="9" fillId="5" borderId="0" xfId="55" applyNumberFormat="1" applyFont="1" applyFill="1" applyAlignment="1">
      <alignment horizontal="right"/>
    </xf>
    <xf numFmtId="0" fontId="8" fillId="0" borderId="2" xfId="55" applyFont="1" applyFill="1" applyBorder="1"/>
    <xf numFmtId="0" fontId="8" fillId="5" borderId="0" xfId="55" applyFont="1" applyFill="1"/>
    <xf numFmtId="0" fontId="9" fillId="5" borderId="0" xfId="55" applyFont="1" applyFill="1" applyAlignment="1">
      <alignment horizontal="right"/>
    </xf>
    <xf numFmtId="171" fontId="9" fillId="5" borderId="0" xfId="55" applyNumberFormat="1" applyFont="1" applyFill="1" applyBorder="1"/>
    <xf numFmtId="0" fontId="9" fillId="5" borderId="0" xfId="55" applyFont="1" applyFill="1"/>
    <xf numFmtId="0" fontId="8" fillId="5" borderId="0" xfId="55" applyFont="1" applyFill="1" applyBorder="1"/>
    <xf numFmtId="0" fontId="9" fillId="5" borderId="0" xfId="55" applyFont="1" applyFill="1" applyBorder="1" applyAlignment="1">
      <alignment horizontal="right"/>
    </xf>
    <xf numFmtId="0" fontId="8" fillId="5" borderId="0" xfId="55" applyFont="1" applyFill="1" applyBorder="1" applyAlignment="1">
      <alignment horizontal="right"/>
    </xf>
    <xf numFmtId="0" fontId="9" fillId="5" borderId="0" xfId="55" applyFont="1" applyFill="1" applyBorder="1"/>
    <xf numFmtId="171" fontId="9" fillId="5" borderId="0" xfId="55" applyNumberFormat="1" applyFont="1" applyFill="1" applyBorder="1" applyAlignment="1">
      <alignment horizontal="right"/>
    </xf>
    <xf numFmtId="0" fontId="9" fillId="5" borderId="2" xfId="55" applyFont="1" applyFill="1" applyBorder="1" applyAlignment="1">
      <alignment horizontal="right"/>
    </xf>
    <xf numFmtId="171" fontId="9" fillId="5" borderId="2" xfId="55" applyNumberFormat="1" applyFont="1" applyFill="1" applyBorder="1" applyAlignment="1">
      <alignment horizontal="right"/>
    </xf>
    <xf numFmtId="0" fontId="8" fillId="5" borderId="6" xfId="55" applyFont="1" applyFill="1" applyBorder="1"/>
    <xf numFmtId="171" fontId="9" fillId="5" borderId="6" xfId="55" applyNumberFormat="1" applyFont="1" applyFill="1" applyBorder="1" applyAlignment="1">
      <alignment horizontal="right"/>
    </xf>
    <xf numFmtId="0" fontId="9" fillId="5" borderId="6" xfId="55" applyFont="1" applyFill="1" applyBorder="1" applyAlignment="1">
      <alignment horizontal="right"/>
    </xf>
    <xf numFmtId="165" fontId="8" fillId="5" borderId="0" xfId="55" applyNumberFormat="1" applyFont="1" applyFill="1" applyBorder="1"/>
    <xf numFmtId="171" fontId="8" fillId="5" borderId="0" xfId="55" applyNumberFormat="1" applyFont="1" applyFill="1" applyBorder="1" applyAlignment="1">
      <alignment horizontal="right"/>
    </xf>
    <xf numFmtId="0" fontId="8" fillId="5" borderId="0" xfId="55" applyFont="1" applyFill="1" applyBorder="1" applyAlignment="1">
      <alignment horizontal="left" vertical="center" wrapText="1"/>
    </xf>
    <xf numFmtId="0" fontId="8" fillId="5" borderId="0" xfId="55" applyFont="1" applyFill="1" applyBorder="1" applyAlignment="1">
      <alignment horizontal="right" vertical="center" wrapText="1"/>
    </xf>
    <xf numFmtId="0" fontId="9" fillId="5" borderId="0" xfId="55" applyFont="1" applyFill="1" applyBorder="1" applyAlignment="1">
      <alignment horizontal="right" vertical="top"/>
    </xf>
    <xf numFmtId="0" fontId="9" fillId="5" borderId="0" xfId="55" applyFont="1" applyFill="1" applyBorder="1" applyAlignment="1">
      <alignment horizontal="left" vertical="center" wrapText="1"/>
    </xf>
    <xf numFmtId="0" fontId="9" fillId="5" borderId="0" xfId="55" applyFont="1" applyFill="1" applyBorder="1" applyAlignment="1">
      <alignment horizontal="right" vertical="center"/>
    </xf>
    <xf numFmtId="0" fontId="8" fillId="5" borderId="4" xfId="55" applyFont="1" applyFill="1" applyBorder="1"/>
    <xf numFmtId="0" fontId="9" fillId="5" borderId="4" xfId="55" applyFont="1" applyFill="1" applyBorder="1" applyAlignment="1">
      <alignment horizontal="right"/>
    </xf>
    <xf numFmtId="171" fontId="9" fillId="5" borderId="4" xfId="55" applyNumberFormat="1" applyFont="1" applyFill="1" applyBorder="1" applyAlignment="1">
      <alignment horizontal="right"/>
    </xf>
    <xf numFmtId="165" fontId="8" fillId="5" borderId="0" xfId="55" applyNumberFormat="1" applyFont="1" applyFill="1" applyAlignment="1">
      <alignment horizontal="right"/>
    </xf>
    <xf numFmtId="1" fontId="9" fillId="5" borderId="0" xfId="55" applyNumberFormat="1" applyFont="1" applyFill="1" applyBorder="1" applyAlignment="1">
      <alignment horizontal="right"/>
    </xf>
    <xf numFmtId="0" fontId="8" fillId="5" borderId="2" xfId="55" applyFont="1" applyFill="1" applyBorder="1"/>
    <xf numFmtId="165" fontId="8" fillId="5" borderId="0" xfId="55" applyNumberFormat="1" applyFont="1" applyFill="1"/>
    <xf numFmtId="0" fontId="8" fillId="5" borderId="0" xfId="55" applyFont="1" applyFill="1" applyAlignment="1">
      <alignment horizontal="left"/>
    </xf>
    <xf numFmtId="165" fontId="8" fillId="5" borderId="0" xfId="55" applyNumberFormat="1" applyFont="1" applyFill="1" applyBorder="1" applyAlignment="1">
      <alignment horizontal="right"/>
    </xf>
    <xf numFmtId="165" fontId="9" fillId="5" borderId="0" xfId="55" applyNumberFormat="1" applyFont="1" applyFill="1" applyBorder="1" applyAlignment="1">
      <alignment horizontal="right"/>
    </xf>
    <xf numFmtId="173" fontId="9" fillId="5" borderId="0" xfId="55" applyNumberFormat="1" applyFont="1" applyFill="1" applyBorder="1" applyAlignment="1">
      <alignment horizontal="right"/>
    </xf>
    <xf numFmtId="171" fontId="8" fillId="5" borderId="0" xfId="55" applyNumberFormat="1" applyFont="1" applyFill="1" applyAlignment="1">
      <alignment horizontal="right"/>
    </xf>
    <xf numFmtId="171" fontId="9" fillId="5" borderId="0" xfId="55" applyNumberFormat="1" applyFont="1" applyFill="1" applyAlignment="1">
      <alignment horizontal="right"/>
    </xf>
    <xf numFmtId="0" fontId="9" fillId="5" borderId="2" xfId="55" applyFont="1" applyFill="1" applyBorder="1"/>
    <xf numFmtId="165" fontId="9" fillId="5" borderId="2" xfId="55" applyNumberFormat="1" applyFont="1" applyFill="1" applyBorder="1" applyAlignment="1">
      <alignment horizontal="right"/>
    </xf>
    <xf numFmtId="0" fontId="9" fillId="5" borderId="0" xfId="55" applyFont="1" applyFill="1" applyBorder="1" applyAlignment="1">
      <alignment vertical="center"/>
    </xf>
    <xf numFmtId="0" fontId="9" fillId="5" borderId="0" xfId="55" applyFont="1" applyFill="1" applyBorder="1" applyAlignment="1">
      <alignment horizontal="right" vertical="center" wrapText="1"/>
    </xf>
    <xf numFmtId="0" fontId="9" fillId="5" borderId="0" xfId="55" applyFont="1" applyFill="1" applyBorder="1" applyAlignment="1">
      <alignment horizontal="right" vertical="top" wrapText="1"/>
    </xf>
    <xf numFmtId="171" fontId="9" fillId="5" borderId="0" xfId="55" applyNumberFormat="1" applyFont="1" applyFill="1" applyAlignment="1" applyProtection="1">
      <alignment horizontal="right"/>
    </xf>
    <xf numFmtId="171" fontId="9" fillId="5" borderId="0" xfId="55" applyNumberFormat="1" applyFont="1" applyFill="1" applyBorder="1" applyAlignment="1" applyProtection="1">
      <alignment horizontal="right"/>
    </xf>
    <xf numFmtId="171" fontId="9" fillId="5" borderId="2" xfId="55" applyNumberFormat="1" applyFont="1" applyFill="1" applyBorder="1" applyAlignment="1" applyProtection="1">
      <alignment horizontal="right"/>
    </xf>
    <xf numFmtId="0" fontId="8" fillId="5" borderId="0" xfId="55" applyFont="1" applyFill="1" applyBorder="1" applyAlignment="1">
      <alignment horizontal="left" vertical="center"/>
    </xf>
    <xf numFmtId="165" fontId="8" fillId="5" borderId="0" xfId="55" applyNumberFormat="1" applyFont="1" applyFill="1" applyBorder="1" applyAlignment="1">
      <alignment horizontal="right" vertical="center"/>
    </xf>
    <xf numFmtId="171" fontId="9" fillId="5" borderId="0" xfId="55" applyNumberFormat="1" applyFont="1" applyFill="1" applyBorder="1" applyAlignment="1">
      <alignment horizontal="right" vertical="center"/>
    </xf>
    <xf numFmtId="165" fontId="9" fillId="5" borderId="0" xfId="55" applyNumberFormat="1" applyFont="1" applyFill="1" applyBorder="1" applyAlignment="1">
      <alignment horizontal="right" vertical="center"/>
    </xf>
    <xf numFmtId="0" fontId="8" fillId="5" borderId="0" xfId="55" applyFont="1" applyFill="1" applyAlignment="1">
      <alignment vertical="center"/>
    </xf>
    <xf numFmtId="0" fontId="8" fillId="5" borderId="0" xfId="55" applyFont="1" applyFill="1" applyAlignment="1">
      <alignment horizontal="right" vertical="center"/>
    </xf>
    <xf numFmtId="0" fontId="9" fillId="5" borderId="0" xfId="55" applyFont="1" applyFill="1" applyAlignment="1">
      <alignment horizontal="right" vertical="center"/>
    </xf>
    <xf numFmtId="171" fontId="9" fillId="5" borderId="0" xfId="55" applyNumberFormat="1" applyFont="1" applyFill="1" applyAlignment="1">
      <alignment horizontal="right" vertical="center"/>
    </xf>
    <xf numFmtId="0" fontId="9" fillId="5" borderId="0" xfId="55" applyFont="1" applyFill="1" applyAlignment="1"/>
    <xf numFmtId="0" fontId="6" fillId="5" borderId="0" xfId="2" applyFill="1" applyAlignment="1">
      <alignment horizontal="left"/>
    </xf>
    <xf numFmtId="0" fontId="8" fillId="0" borderId="0" xfId="7" applyFont="1" applyBorder="1"/>
    <xf numFmtId="0" fontId="9" fillId="0" borderId="0" xfId="7" applyFont="1" applyBorder="1" applyAlignment="1">
      <alignment vertical="center"/>
    </xf>
    <xf numFmtId="0" fontId="9" fillId="0" borderId="0" xfId="7" applyFont="1" applyBorder="1" applyAlignment="1">
      <alignment vertical="center" wrapText="1"/>
    </xf>
    <xf numFmtId="0" fontId="9" fillId="0" borderId="0" xfId="7" applyFont="1" applyBorder="1"/>
    <xf numFmtId="0" fontId="8" fillId="0" borderId="2" xfId="7" applyFont="1" applyBorder="1" applyAlignment="1">
      <alignment wrapText="1"/>
    </xf>
    <xf numFmtId="0" fontId="9" fillId="0" borderId="2" xfId="7" applyFont="1" applyBorder="1"/>
    <xf numFmtId="0" fontId="8" fillId="0" borderId="2" xfId="7" applyFont="1" applyBorder="1" applyAlignment="1">
      <alignment horizontal="center" wrapText="1"/>
    </xf>
    <xf numFmtId="0" fontId="8" fillId="0" borderId="2" xfId="7" applyFont="1" applyBorder="1" applyAlignment="1">
      <alignment horizontal="right" wrapText="1"/>
    </xf>
    <xf numFmtId="0" fontId="8" fillId="0" borderId="2" xfId="7" applyFont="1" applyBorder="1" applyAlignment="1">
      <alignment horizontal="right"/>
    </xf>
    <xf numFmtId="0" fontId="8" fillId="0" borderId="0" xfId="7" applyFont="1" applyBorder="1" applyAlignment="1">
      <alignment wrapText="1"/>
    </xf>
    <xf numFmtId="0" fontId="8" fillId="0" borderId="6" xfId="7" applyFont="1" applyBorder="1" applyAlignment="1">
      <alignment wrapText="1"/>
    </xf>
    <xf numFmtId="0" fontId="8" fillId="0" borderId="4" xfId="7" applyFont="1" applyBorder="1" applyAlignment="1">
      <alignment wrapText="1"/>
    </xf>
    <xf numFmtId="0" fontId="8" fillId="0" borderId="0" xfId="7" applyFont="1" applyBorder="1" applyAlignment="1">
      <alignment horizontal="right" wrapText="1"/>
    </xf>
    <xf numFmtId="0" fontId="9" fillId="0" borderId="37" xfId="7" applyFont="1" applyBorder="1" applyAlignment="1">
      <alignment horizontal="left"/>
    </xf>
    <xf numFmtId="0" fontId="9" fillId="0" borderId="37" xfId="7" applyFont="1" applyBorder="1" applyAlignment="1">
      <alignment horizontal="right"/>
    </xf>
    <xf numFmtId="165" fontId="9" fillId="0" borderId="37" xfId="7" applyNumberFormat="1" applyFont="1" applyBorder="1"/>
    <xf numFmtId="0" fontId="9" fillId="0" borderId="37" xfId="7" applyFont="1" applyBorder="1"/>
    <xf numFmtId="0" fontId="8" fillId="0" borderId="0" xfId="7" applyFont="1" applyBorder="1" applyAlignment="1">
      <alignment horizontal="left"/>
    </xf>
    <xf numFmtId="165" fontId="8" fillId="0" borderId="0" xfId="7" applyNumberFormat="1" applyFont="1" applyBorder="1" applyAlignment="1">
      <alignment horizontal="right"/>
    </xf>
    <xf numFmtId="171" fontId="9" fillId="0" borderId="0" xfId="7" applyNumberFormat="1" applyFont="1"/>
    <xf numFmtId="165" fontId="9" fillId="0" borderId="0" xfId="7" applyNumberFormat="1" applyFont="1" applyBorder="1" applyAlignment="1">
      <alignment horizontal="right"/>
    </xf>
    <xf numFmtId="0" fontId="9" fillId="0" borderId="0" xfId="7" applyFont="1" applyBorder="1" applyAlignment="1">
      <alignment horizontal="right" vertical="center"/>
    </xf>
    <xf numFmtId="171" fontId="8" fillId="0" borderId="0" xfId="7" applyNumberFormat="1" applyFont="1"/>
    <xf numFmtId="165" fontId="9" fillId="0" borderId="0" xfId="7" applyNumberFormat="1" applyFont="1" applyBorder="1"/>
    <xf numFmtId="171" fontId="9" fillId="0" borderId="0" xfId="7" applyNumberFormat="1" applyFont="1" applyBorder="1"/>
    <xf numFmtId="171" fontId="8" fillId="0" borderId="0" xfId="7" applyNumberFormat="1" applyFont="1" applyBorder="1"/>
    <xf numFmtId="165" fontId="8" fillId="5" borderId="0" xfId="7" applyNumberFormat="1" applyFont="1" applyFill="1" applyBorder="1" applyAlignment="1">
      <alignment horizontal="right"/>
    </xf>
    <xf numFmtId="171" fontId="9" fillId="5" borderId="0" xfId="7" applyNumberFormat="1" applyFont="1" applyFill="1" applyBorder="1"/>
    <xf numFmtId="171" fontId="8" fillId="0" borderId="2" xfId="7" applyNumberFormat="1" applyFont="1" applyBorder="1"/>
    <xf numFmtId="165" fontId="9" fillId="0" borderId="2" xfId="7" applyNumberFormat="1" applyFont="1" applyBorder="1"/>
    <xf numFmtId="0" fontId="9" fillId="0" borderId="0" xfId="7" applyFont="1" applyFill="1" applyBorder="1" applyAlignment="1">
      <alignment horizontal="left" vertical="center"/>
    </xf>
    <xf numFmtId="0" fontId="9" fillId="0" borderId="0" xfId="7" applyFont="1" applyBorder="1" applyAlignment="1">
      <alignment horizontal="justify" vertical="top" wrapText="1"/>
    </xf>
    <xf numFmtId="0" fontId="8" fillId="0" borderId="0" xfId="7" applyFont="1" applyFill="1" applyAlignment="1"/>
    <xf numFmtId="0" fontId="52" fillId="45" borderId="0" xfId="7" applyFont="1" applyFill="1" applyAlignment="1">
      <alignment vertical="top"/>
    </xf>
    <xf numFmtId="0" fontId="52" fillId="45" borderId="0" xfId="7" applyFont="1" applyFill="1" applyAlignment="1">
      <alignment horizontal="left" vertical="top"/>
    </xf>
    <xf numFmtId="0" fontId="53" fillId="45" borderId="0" xfId="7" applyFont="1" applyFill="1"/>
    <xf numFmtId="0" fontId="53" fillId="45" borderId="0" xfId="7" applyFont="1" applyFill="1" applyAlignment="1">
      <alignment vertical="top"/>
    </xf>
    <xf numFmtId="0" fontId="53" fillId="45" borderId="0" xfId="7" applyFont="1" applyFill="1" applyAlignment="1">
      <alignment horizontal="right"/>
    </xf>
    <xf numFmtId="0" fontId="53" fillId="45" borderId="0" xfId="7" applyFont="1" applyFill="1" applyAlignment="1">
      <alignment horizontal="left" vertical="top"/>
    </xf>
    <xf numFmtId="0" fontId="53" fillId="45" borderId="2" xfId="7" applyFont="1" applyFill="1" applyBorder="1" applyAlignment="1"/>
    <xf numFmtId="169" fontId="53" fillId="45" borderId="2" xfId="7" applyNumberFormat="1" applyFont="1" applyFill="1" applyBorder="1" applyAlignment="1"/>
    <xf numFmtId="0" fontId="53" fillId="45" borderId="2" xfId="7" applyFont="1" applyFill="1" applyBorder="1" applyAlignment="1">
      <alignment horizontal="right"/>
    </xf>
    <xf numFmtId="0" fontId="53" fillId="45" borderId="6" xfId="7" applyFont="1" applyFill="1" applyBorder="1"/>
    <xf numFmtId="0" fontId="53" fillId="45" borderId="6" xfId="7" applyFont="1" applyFill="1" applyBorder="1" applyAlignment="1">
      <alignment horizontal="center"/>
    </xf>
    <xf numFmtId="0" fontId="52" fillId="45" borderId="6" xfId="7" applyFont="1" applyFill="1" applyBorder="1" applyAlignment="1">
      <alignment horizontal="center"/>
    </xf>
    <xf numFmtId="1" fontId="52" fillId="45" borderId="6" xfId="7" applyNumberFormat="1" applyFont="1" applyFill="1" applyBorder="1" applyAlignment="1">
      <alignment horizontal="center"/>
    </xf>
    <xf numFmtId="0" fontId="53" fillId="45" borderId="4" xfId="7" applyFont="1" applyFill="1" applyBorder="1"/>
    <xf numFmtId="0" fontId="52" fillId="45" borderId="4" xfId="7" applyFont="1" applyFill="1" applyBorder="1" applyAlignment="1">
      <alignment horizontal="right" wrapText="1"/>
    </xf>
    <xf numFmtId="0" fontId="52" fillId="45" borderId="4" xfId="7" applyFont="1" applyFill="1" applyBorder="1" applyAlignment="1">
      <alignment horizontal="center"/>
    </xf>
    <xf numFmtId="0" fontId="53" fillId="45" borderId="4" xfId="7" applyFont="1" applyFill="1" applyBorder="1" applyAlignment="1">
      <alignment horizontal="right"/>
    </xf>
    <xf numFmtId="0" fontId="52" fillId="45" borderId="4" xfId="7" applyFont="1" applyFill="1" applyBorder="1" applyAlignment="1">
      <alignment horizontal="right"/>
    </xf>
    <xf numFmtId="0" fontId="52" fillId="45" borderId="3" xfId="7" applyFont="1" applyFill="1" applyBorder="1" applyAlignment="1">
      <alignment horizontal="right" wrapText="1"/>
    </xf>
    <xf numFmtId="0" fontId="53" fillId="45" borderId="0" xfId="7" applyFont="1" applyFill="1" applyBorder="1"/>
    <xf numFmtId="169" fontId="53" fillId="45" borderId="0" xfId="7" applyNumberFormat="1" applyFont="1" applyFill="1" applyBorder="1"/>
    <xf numFmtId="0" fontId="52" fillId="45" borderId="0" xfId="7" applyFont="1" applyFill="1" applyBorder="1" applyAlignment="1">
      <alignment horizontal="right"/>
    </xf>
    <xf numFmtId="0" fontId="52" fillId="45" borderId="0" xfId="7" applyFont="1" applyFill="1" applyAlignment="1">
      <alignment vertical="top" wrapText="1"/>
    </xf>
    <xf numFmtId="0" fontId="52" fillId="45" borderId="0" xfId="7" applyFont="1" applyFill="1" applyBorder="1" applyAlignment="1">
      <alignment vertical="top" wrapText="1"/>
    </xf>
    <xf numFmtId="165" fontId="52" fillId="0" borderId="0" xfId="7" applyNumberFormat="1" applyFont="1" applyFill="1" applyAlignment="1">
      <alignment horizontal="right" wrapText="1" readingOrder="1"/>
    </xf>
    <xf numFmtId="169" fontId="52" fillId="0" borderId="0" xfId="7" applyNumberFormat="1" applyFont="1" applyFill="1" applyAlignment="1">
      <alignment wrapText="1"/>
    </xf>
    <xf numFmtId="174" fontId="52" fillId="0" borderId="0" xfId="7" applyNumberFormat="1" applyFont="1" applyFill="1" applyAlignment="1">
      <alignment wrapText="1"/>
    </xf>
    <xf numFmtId="165" fontId="52" fillId="0" borderId="0" xfId="7" applyNumberFormat="1" applyFont="1" applyFill="1" applyAlignment="1">
      <alignment wrapText="1"/>
    </xf>
    <xf numFmtId="174" fontId="52" fillId="0" borderId="0" xfId="7" applyNumberFormat="1" applyFont="1" applyFill="1" applyBorder="1" applyAlignment="1">
      <alignment wrapText="1"/>
    </xf>
    <xf numFmtId="0" fontId="52" fillId="0" borderId="0" xfId="7" applyFont="1" applyFill="1" applyAlignment="1">
      <alignment wrapText="1"/>
    </xf>
    <xf numFmtId="0" fontId="52" fillId="45" borderId="0" xfId="7" applyFont="1" applyFill="1" applyAlignment="1">
      <alignment wrapText="1"/>
    </xf>
    <xf numFmtId="165" fontId="52" fillId="45" borderId="0" xfId="7" applyNumberFormat="1" applyFont="1" applyFill="1" applyAlignment="1">
      <alignment wrapText="1"/>
    </xf>
    <xf numFmtId="169" fontId="52" fillId="45" borderId="0" xfId="7" applyNumberFormat="1" applyFont="1" applyFill="1" applyAlignment="1">
      <alignment wrapText="1"/>
    </xf>
    <xf numFmtId="165" fontId="52" fillId="45" borderId="0" xfId="7" applyNumberFormat="1" applyFont="1" applyFill="1" applyAlignment="1">
      <alignment horizontal="right" wrapText="1" readingOrder="1"/>
    </xf>
    <xf numFmtId="169" fontId="52" fillId="45" borderId="0" xfId="7" applyNumberFormat="1" applyFont="1" applyFill="1" applyAlignment="1">
      <alignment horizontal="right" wrapText="1" readingOrder="1"/>
    </xf>
    <xf numFmtId="174" fontId="52" fillId="45" borderId="0" xfId="7" applyNumberFormat="1" applyFont="1" applyFill="1" applyAlignment="1">
      <alignment horizontal="right" wrapText="1" readingOrder="1"/>
    </xf>
    <xf numFmtId="165" fontId="8" fillId="45" borderId="0" xfId="7" applyNumberFormat="1" applyFont="1" applyFill="1" applyAlignment="1">
      <alignment horizontal="right"/>
    </xf>
    <xf numFmtId="165" fontId="8" fillId="0" borderId="0" xfId="7" applyNumberFormat="1" applyFont="1" applyAlignment="1">
      <alignment horizontal="right"/>
    </xf>
    <xf numFmtId="174" fontId="52" fillId="45" borderId="0" xfId="7" applyNumberFormat="1" applyFont="1" applyFill="1" applyAlignment="1">
      <alignment horizontal="right"/>
    </xf>
    <xf numFmtId="169" fontId="52" fillId="45" borderId="0" xfId="7" applyNumberFormat="1" applyFont="1" applyFill="1" applyAlignment="1">
      <alignment horizontal="right"/>
    </xf>
    <xf numFmtId="0" fontId="53" fillId="45" borderId="0" xfId="7" applyFont="1" applyFill="1" applyAlignment="1">
      <alignment vertical="center" wrapText="1"/>
    </xf>
    <xf numFmtId="165" fontId="53" fillId="0" borderId="0" xfId="7" applyNumberFormat="1" applyFont="1" applyFill="1" applyAlignment="1">
      <alignment vertical="center" wrapText="1"/>
    </xf>
    <xf numFmtId="169" fontId="53" fillId="0" borderId="0" xfId="7" applyNumberFormat="1" applyFont="1" applyFill="1" applyAlignment="1">
      <alignment vertical="center" wrapText="1"/>
    </xf>
    <xf numFmtId="174" fontId="53" fillId="0" borderId="0" xfId="7" applyNumberFormat="1" applyFont="1" applyFill="1" applyAlignment="1">
      <alignment vertical="center" wrapText="1"/>
    </xf>
    <xf numFmtId="0" fontId="53" fillId="0" borderId="0" xfId="7" applyFont="1" applyFill="1" applyAlignment="1">
      <alignment vertical="center" wrapText="1"/>
    </xf>
    <xf numFmtId="165" fontId="53" fillId="45" borderId="0" xfId="7" applyNumberFormat="1" applyFont="1" applyFill="1" applyAlignment="1">
      <alignment vertical="center" wrapText="1"/>
    </xf>
    <xf numFmtId="169" fontId="53" fillId="45" borderId="0" xfId="7" applyNumberFormat="1" applyFont="1" applyFill="1" applyAlignment="1">
      <alignment vertical="center" wrapText="1"/>
    </xf>
    <xf numFmtId="165" fontId="53" fillId="45" borderId="0" xfId="7" applyNumberFormat="1" applyFont="1" applyFill="1" applyAlignment="1">
      <alignment horizontal="right" vertical="center" wrapText="1"/>
    </xf>
    <xf numFmtId="169" fontId="53" fillId="45" borderId="0" xfId="7" applyNumberFormat="1" applyFont="1" applyFill="1" applyAlignment="1">
      <alignment horizontal="right" vertical="center" wrapText="1"/>
    </xf>
    <xf numFmtId="174" fontId="53" fillId="45" borderId="0" xfId="7" applyNumberFormat="1" applyFont="1" applyFill="1" applyAlignment="1">
      <alignment horizontal="right" vertical="center" wrapText="1"/>
    </xf>
    <xf numFmtId="165" fontId="9" fillId="45" borderId="0" xfId="7" applyNumberFormat="1" applyFont="1" applyFill="1" applyAlignment="1">
      <alignment horizontal="right" vertical="center"/>
    </xf>
    <xf numFmtId="165" fontId="53" fillId="45" borderId="0" xfId="7" applyNumberFormat="1" applyFont="1" applyFill="1" applyAlignment="1">
      <alignment horizontal="right" vertical="center"/>
    </xf>
    <xf numFmtId="0" fontId="53" fillId="45" borderId="0" xfId="7" applyFont="1" applyFill="1" applyAlignment="1">
      <alignment vertical="center"/>
    </xf>
    <xf numFmtId="0" fontId="53" fillId="45" borderId="0" xfId="7" applyFont="1" applyFill="1" applyAlignment="1">
      <alignment horizontal="left" vertical="top" indent="1"/>
    </xf>
    <xf numFmtId="165" fontId="53" fillId="0" borderId="0" xfId="7" applyNumberFormat="1" applyFont="1" applyFill="1" applyBorder="1" applyAlignment="1">
      <alignment horizontal="right" vertical="top" wrapText="1" readingOrder="1"/>
    </xf>
    <xf numFmtId="169" fontId="53" fillId="0" borderId="0" xfId="7" applyNumberFormat="1" applyFont="1" applyFill="1" applyBorder="1" applyAlignment="1">
      <alignment vertical="top" wrapText="1" readingOrder="1"/>
    </xf>
    <xf numFmtId="174" fontId="53" fillId="0" borderId="0" xfId="7" applyNumberFormat="1" applyFont="1" applyFill="1" applyBorder="1" applyAlignment="1">
      <alignment vertical="top" wrapText="1" readingOrder="1"/>
    </xf>
    <xf numFmtId="169" fontId="53" fillId="0" borderId="0" xfId="7" applyNumberFormat="1" applyFont="1" applyFill="1" applyAlignment="1">
      <alignment vertical="top" wrapText="1" readingOrder="1"/>
    </xf>
    <xf numFmtId="0" fontId="53" fillId="0" borderId="0" xfId="7" applyFont="1" applyFill="1" applyAlignment="1">
      <alignment vertical="top" wrapText="1" readingOrder="1"/>
    </xf>
    <xf numFmtId="165" fontId="53" fillId="0" borderId="0" xfId="7" applyNumberFormat="1" applyFont="1" applyFill="1" applyAlignment="1">
      <alignment horizontal="right" vertical="top" wrapText="1" readingOrder="1"/>
    </xf>
    <xf numFmtId="169" fontId="53" fillId="0" borderId="0" xfId="7" applyNumberFormat="1" applyFont="1" applyFill="1" applyAlignment="1">
      <alignment horizontal="right" vertical="top" wrapText="1" readingOrder="1"/>
    </xf>
    <xf numFmtId="0" fontId="53" fillId="45" borderId="0" xfId="7" applyFont="1" applyFill="1" applyAlignment="1">
      <alignment horizontal="right" vertical="top" wrapText="1" readingOrder="1"/>
    </xf>
    <xf numFmtId="165" fontId="53" fillId="45" borderId="0" xfId="7" applyNumberFormat="1" applyFont="1" applyFill="1" applyAlignment="1">
      <alignment horizontal="right" vertical="top" wrapText="1" readingOrder="1"/>
    </xf>
    <xf numFmtId="169" fontId="53" fillId="45" borderId="0" xfId="7" applyNumberFormat="1" applyFont="1" applyFill="1" applyAlignment="1">
      <alignment horizontal="right" vertical="top" wrapText="1" readingOrder="1"/>
    </xf>
    <xf numFmtId="169" fontId="53" fillId="45" borderId="0" xfId="7" applyNumberFormat="1" applyFont="1" applyFill="1" applyAlignment="1">
      <alignment horizontal="right" vertical="top" readingOrder="1"/>
    </xf>
    <xf numFmtId="0" fontId="53" fillId="45" borderId="0" xfId="7" applyFont="1" applyFill="1" applyAlignment="1">
      <alignment vertical="top" readingOrder="1"/>
    </xf>
    <xf numFmtId="174" fontId="53" fillId="45" borderId="0" xfId="7" applyNumberFormat="1" applyFont="1" applyFill="1" applyAlignment="1">
      <alignment horizontal="right" vertical="top" wrapText="1" readingOrder="1"/>
    </xf>
    <xf numFmtId="165" fontId="9" fillId="45" borderId="0" xfId="7" applyNumberFormat="1" applyFont="1" applyFill="1" applyAlignment="1">
      <alignment horizontal="right" vertical="top" readingOrder="1"/>
    </xf>
    <xf numFmtId="174" fontId="53" fillId="45" borderId="0" xfId="7" applyNumberFormat="1" applyFont="1" applyFill="1" applyAlignment="1">
      <alignment horizontal="right" vertical="top"/>
    </xf>
    <xf numFmtId="169" fontId="53" fillId="45" borderId="0" xfId="7" applyNumberFormat="1" applyFont="1" applyFill="1" applyAlignment="1">
      <alignment horizontal="right" vertical="top"/>
    </xf>
    <xf numFmtId="0" fontId="52" fillId="45" borderId="0" xfId="7" applyFont="1" applyFill="1" applyAlignment="1">
      <alignment vertical="top" readingOrder="1"/>
    </xf>
    <xf numFmtId="174" fontId="53" fillId="0" borderId="0" xfId="7" applyNumberFormat="1" applyFont="1" applyFill="1" applyAlignment="1">
      <alignment vertical="top" wrapText="1" readingOrder="1"/>
    </xf>
    <xf numFmtId="0" fontId="53" fillId="45" borderId="2" xfId="7" applyFont="1" applyFill="1" applyBorder="1" applyAlignment="1">
      <alignment horizontal="left" vertical="top" indent="1"/>
    </xf>
    <xf numFmtId="165" fontId="53" fillId="0" borderId="2" xfId="7" applyNumberFormat="1" applyFont="1" applyFill="1" applyBorder="1" applyAlignment="1">
      <alignment vertical="top" readingOrder="1"/>
    </xf>
    <xf numFmtId="169" fontId="53" fillId="0" borderId="2" xfId="7" applyNumberFormat="1" applyFont="1" applyFill="1" applyBorder="1" applyAlignment="1">
      <alignment vertical="top" readingOrder="1"/>
    </xf>
    <xf numFmtId="0" fontId="53" fillId="0" borderId="2" xfId="7" applyFont="1" applyFill="1" applyBorder="1" applyAlignment="1">
      <alignment vertical="top" readingOrder="1"/>
    </xf>
    <xf numFmtId="0" fontId="52" fillId="0" borderId="2" xfId="7" applyFont="1" applyFill="1" applyBorder="1" applyAlignment="1">
      <alignment vertical="top" readingOrder="1"/>
    </xf>
    <xf numFmtId="165" fontId="53" fillId="0" borderId="2" xfId="7" applyNumberFormat="1" applyFont="1" applyFill="1" applyBorder="1" applyAlignment="1">
      <alignment horizontal="right" vertical="top" readingOrder="1"/>
    </xf>
    <xf numFmtId="169" fontId="53" fillId="0" borderId="2" xfId="7" applyNumberFormat="1" applyFont="1" applyFill="1" applyBorder="1" applyAlignment="1">
      <alignment horizontal="right" vertical="top" readingOrder="1"/>
    </xf>
    <xf numFmtId="0" fontId="53" fillId="45" borderId="2" xfId="7" applyFont="1" applyFill="1" applyBorder="1" applyAlignment="1">
      <alignment horizontal="right" vertical="top" readingOrder="1"/>
    </xf>
    <xf numFmtId="165" fontId="53" fillId="45" borderId="2" xfId="7" applyNumberFormat="1" applyFont="1" applyFill="1" applyBorder="1" applyAlignment="1">
      <alignment horizontal="right" vertical="top" readingOrder="1"/>
    </xf>
    <xf numFmtId="169" fontId="53" fillId="45" borderId="2" xfId="7" applyNumberFormat="1" applyFont="1" applyFill="1" applyBorder="1" applyAlignment="1">
      <alignment horizontal="right" vertical="top" readingOrder="1"/>
    </xf>
    <xf numFmtId="0" fontId="52" fillId="45" borderId="2" xfId="7" applyFont="1" applyFill="1" applyBorder="1" applyAlignment="1">
      <alignment vertical="top" readingOrder="1"/>
    </xf>
    <xf numFmtId="165" fontId="53" fillId="45" borderId="2" xfId="7" applyNumberFormat="1" applyFont="1" applyFill="1" applyBorder="1" applyAlignment="1">
      <alignment horizontal="right" vertical="top" wrapText="1" readingOrder="1"/>
    </xf>
    <xf numFmtId="169" fontId="53" fillId="45" borderId="2" xfId="7" applyNumberFormat="1" applyFont="1" applyFill="1" applyBorder="1" applyAlignment="1">
      <alignment horizontal="right" vertical="top" wrapText="1" readingOrder="1"/>
    </xf>
    <xf numFmtId="174" fontId="53" fillId="45" borderId="2" xfId="7" applyNumberFormat="1" applyFont="1" applyFill="1" applyBorder="1" applyAlignment="1">
      <alignment horizontal="right" vertical="top" wrapText="1" readingOrder="1"/>
    </xf>
    <xf numFmtId="165" fontId="9" fillId="45" borderId="2" xfId="7" applyNumberFormat="1" applyFont="1" applyFill="1" applyBorder="1" applyAlignment="1">
      <alignment horizontal="right" vertical="top" readingOrder="1"/>
    </xf>
    <xf numFmtId="174" fontId="53" fillId="45" borderId="2" xfId="7" applyNumberFormat="1" applyFont="1" applyFill="1" applyBorder="1" applyAlignment="1">
      <alignment horizontal="right" vertical="top"/>
    </xf>
    <xf numFmtId="169" fontId="53" fillId="45" borderId="2" xfId="7" applyNumberFormat="1" applyFont="1" applyFill="1" applyBorder="1" applyAlignment="1">
      <alignment horizontal="right" vertical="top"/>
    </xf>
    <xf numFmtId="0" fontId="52" fillId="45" borderId="0" xfId="7" applyFont="1" applyFill="1"/>
    <xf numFmtId="0" fontId="56" fillId="45" borderId="0" xfId="7" applyFont="1" applyFill="1"/>
    <xf numFmtId="169" fontId="56" fillId="45" borderId="0" xfId="7" applyNumberFormat="1" applyFont="1" applyFill="1"/>
    <xf numFmtId="0" fontId="53" fillId="45" borderId="0" xfId="7" applyFont="1" applyFill="1" applyAlignment="1"/>
    <xf numFmtId="0" fontId="57" fillId="45" borderId="0" xfId="7" applyFont="1" applyFill="1" applyAlignment="1"/>
    <xf numFmtId="169" fontId="57" fillId="45" borderId="0" xfId="7" applyNumberFormat="1" applyFont="1" applyFill="1" applyAlignment="1"/>
    <xf numFmtId="0" fontId="53" fillId="45" borderId="0" xfId="7" applyFont="1" applyFill="1" applyAlignment="1">
      <alignment wrapText="1"/>
    </xf>
    <xf numFmtId="169" fontId="53" fillId="45" borderId="0" xfId="7" applyNumberFormat="1" applyFont="1" applyFill="1" applyAlignment="1">
      <alignment wrapText="1"/>
    </xf>
    <xf numFmtId="1" fontId="15" fillId="0" borderId="0" xfId="7" applyNumberFormat="1" applyFont="1" applyAlignment="1">
      <alignment horizontal="right" wrapText="1" readingOrder="1"/>
    </xf>
    <xf numFmtId="0" fontId="52" fillId="45" borderId="0" xfId="7" applyFont="1" applyFill="1" applyAlignment="1">
      <alignment wrapText="1" readingOrder="1"/>
    </xf>
    <xf numFmtId="169" fontId="52" fillId="45" borderId="0" xfId="7" applyNumberFormat="1" applyFont="1" applyFill="1" applyAlignment="1">
      <alignment wrapText="1" readingOrder="1"/>
    </xf>
    <xf numFmtId="0" fontId="53" fillId="45" borderId="0" xfId="7" applyFont="1" applyFill="1" applyAlignment="1">
      <alignment wrapText="1" readingOrder="1"/>
    </xf>
    <xf numFmtId="169" fontId="53" fillId="45" borderId="0" xfId="7" applyNumberFormat="1" applyFont="1" applyFill="1" applyAlignment="1">
      <alignment wrapText="1" readingOrder="1"/>
    </xf>
    <xf numFmtId="169" fontId="53" fillId="45" borderId="0" xfId="7" applyNumberFormat="1" applyFont="1" applyFill="1"/>
    <xf numFmtId="175" fontId="8" fillId="0" borderId="0" xfId="56" applyNumberFormat="1" applyFont="1" applyAlignment="1" applyProtection="1">
      <alignment horizontal="left" vertical="center"/>
    </xf>
    <xf numFmtId="175" fontId="38" fillId="0" borderId="0" xfId="56" applyNumberFormat="1" applyFont="1" applyAlignment="1" applyProtection="1">
      <alignment horizontal="left" vertical="center"/>
    </xf>
    <xf numFmtId="3" fontId="39" fillId="0" borderId="0" xfId="56" applyNumberFormat="1" applyFont="1" applyAlignment="1">
      <alignment vertical="center"/>
    </xf>
    <xf numFmtId="175" fontId="39" fillId="0" borderId="0" xfId="56" applyNumberFormat="1" applyFont="1" applyAlignment="1">
      <alignment vertical="center"/>
    </xf>
    <xf numFmtId="175" fontId="38" fillId="0" borderId="0" xfId="56" applyNumberFormat="1" applyFont="1" applyAlignment="1">
      <alignment vertical="center"/>
    </xf>
    <xf numFmtId="175" fontId="38" fillId="0" borderId="0" xfId="56" applyNumberFormat="1" applyFont="1" applyBorder="1" applyAlignment="1">
      <alignment horizontal="right" vertical="center"/>
    </xf>
    <xf numFmtId="175" fontId="9" fillId="0" borderId="2" xfId="56" applyNumberFormat="1" applyFont="1" applyBorder="1" applyAlignment="1">
      <alignment vertical="center"/>
    </xf>
    <xf numFmtId="175" fontId="39" fillId="0" borderId="2" xfId="56" applyNumberFormat="1" applyFont="1" applyBorder="1" applyAlignment="1">
      <alignment vertical="center"/>
    </xf>
    <xf numFmtId="3" fontId="39" fillId="0" borderId="2" xfId="56" applyNumberFormat="1" applyFont="1" applyBorder="1" applyAlignment="1">
      <alignment vertical="center"/>
    </xf>
    <xf numFmtId="175" fontId="39" fillId="0" borderId="2" xfId="56" applyNumberFormat="1" applyFont="1" applyBorder="1" applyAlignment="1">
      <alignment horizontal="right" vertical="center"/>
    </xf>
    <xf numFmtId="0" fontId="8" fillId="0" borderId="0" xfId="57" applyNumberFormat="1" applyFont="1" applyBorder="1" applyAlignment="1">
      <alignment horizontal="left" vertical="center" wrapText="1"/>
    </xf>
    <xf numFmtId="3" fontId="8" fillId="0" borderId="0" xfId="57" applyNumberFormat="1" applyFont="1" applyBorder="1" applyAlignment="1">
      <alignment horizontal="right" vertical="center" wrapText="1"/>
    </xf>
    <xf numFmtId="169" fontId="8" fillId="0" borderId="0" xfId="57" applyNumberFormat="1" applyFont="1" applyBorder="1" applyAlignment="1">
      <alignment horizontal="right" vertical="center" wrapText="1"/>
    </xf>
    <xf numFmtId="169" fontId="8" fillId="0" borderId="0" xfId="58" applyNumberFormat="1" applyFont="1" applyBorder="1" applyAlignment="1">
      <alignment horizontal="right" vertical="center" wrapText="1"/>
    </xf>
    <xf numFmtId="169" fontId="39" fillId="0" borderId="0" xfId="57" applyNumberFormat="1" applyFont="1" applyAlignment="1">
      <alignment horizontal="right" vertical="center" wrapText="1"/>
    </xf>
    <xf numFmtId="0" fontId="9" fillId="0" borderId="0" xfId="57" applyNumberFormat="1" applyFont="1" applyBorder="1" applyAlignment="1">
      <alignment horizontal="left" vertical="center" wrapText="1"/>
    </xf>
    <xf numFmtId="3" fontId="9" fillId="0" borderId="4" xfId="57" applyNumberFormat="1" applyFont="1" applyBorder="1" applyAlignment="1">
      <alignment horizontal="right" vertical="center" wrapText="1"/>
    </xf>
    <xf numFmtId="169" fontId="9" fillId="0" borderId="0" xfId="57" applyNumberFormat="1" applyFont="1" applyBorder="1" applyAlignment="1">
      <alignment horizontal="right" vertical="center" wrapText="1"/>
    </xf>
    <xf numFmtId="169" fontId="9" fillId="0" borderId="4" xfId="57" applyNumberFormat="1" applyFont="1" applyBorder="1" applyAlignment="1">
      <alignment horizontal="right" vertical="center" wrapText="1"/>
    </xf>
    <xf numFmtId="169" fontId="9" fillId="0" borderId="4" xfId="58" applyNumberFormat="1" applyFont="1" applyBorder="1" applyAlignment="1">
      <alignment horizontal="right" vertical="center" wrapText="1"/>
    </xf>
    <xf numFmtId="169" fontId="39" fillId="0" borderId="0" xfId="57" applyNumberFormat="1" applyFont="1" applyBorder="1" applyAlignment="1">
      <alignment horizontal="right" vertical="center" wrapText="1"/>
    </xf>
    <xf numFmtId="0" fontId="39" fillId="0" borderId="4" xfId="57" applyNumberFormat="1" applyFont="1" applyBorder="1" applyAlignment="1">
      <alignment horizontal="left" vertical="center" wrapText="1"/>
    </xf>
    <xf numFmtId="169" fontId="39" fillId="0" borderId="4" xfId="57" applyNumberFormat="1" applyFont="1" applyBorder="1" applyAlignment="1">
      <alignment horizontal="right" vertical="center" wrapText="1"/>
    </xf>
    <xf numFmtId="0" fontId="8" fillId="0" borderId="0" xfId="57" applyNumberFormat="1" applyFont="1" applyBorder="1" applyAlignment="1">
      <alignment horizontal="left" vertical="center"/>
    </xf>
    <xf numFmtId="3" fontId="8" fillId="0" borderId="0" xfId="57" applyNumberFormat="1" applyFont="1" applyBorder="1" applyAlignment="1">
      <alignment vertical="center"/>
    </xf>
    <xf numFmtId="169" fontId="9" fillId="0" borderId="0" xfId="57" applyNumberFormat="1" applyFont="1" applyBorder="1" applyAlignment="1">
      <alignment vertical="center"/>
    </xf>
    <xf numFmtId="169" fontId="9" fillId="0" borderId="0" xfId="57" applyNumberFormat="1" applyFont="1" applyBorder="1" applyAlignment="1">
      <alignment horizontal="right" vertical="center"/>
    </xf>
    <xf numFmtId="169" fontId="9" fillId="0" borderId="0" xfId="57" applyNumberFormat="1" applyFont="1" applyAlignment="1">
      <alignment vertical="center"/>
    </xf>
    <xf numFmtId="169" fontId="39" fillId="0" borderId="0" xfId="57" applyNumberFormat="1" applyFont="1" applyAlignment="1">
      <alignment vertical="center"/>
    </xf>
    <xf numFmtId="169" fontId="39" fillId="0" borderId="0" xfId="57" applyNumberFormat="1" applyFont="1" applyBorder="1" applyAlignment="1">
      <alignment vertical="center"/>
    </xf>
    <xf numFmtId="3" fontId="59" fillId="0" borderId="0" xfId="57" applyNumberFormat="1" applyFont="1" applyBorder="1" applyAlignment="1">
      <alignment vertical="center"/>
    </xf>
    <xf numFmtId="0" fontId="8" fillId="0" borderId="2" xfId="57" applyNumberFormat="1" applyFont="1" applyBorder="1" applyAlignment="1">
      <alignment horizontal="left" vertical="center"/>
    </xf>
    <xf numFmtId="3" fontId="8" fillId="0" borderId="2" xfId="57" applyNumberFormat="1" applyFont="1" applyBorder="1" applyAlignment="1">
      <alignment vertical="center"/>
    </xf>
    <xf numFmtId="3" fontId="59" fillId="0" borderId="2" xfId="57" applyNumberFormat="1" applyFont="1" applyBorder="1" applyAlignment="1">
      <alignment vertical="center"/>
    </xf>
    <xf numFmtId="169" fontId="9" fillId="0" borderId="2" xfId="57" applyNumberFormat="1" applyFont="1" applyBorder="1" applyAlignment="1">
      <alignment vertical="center"/>
    </xf>
    <xf numFmtId="0" fontId="38" fillId="0" borderId="0" xfId="57" applyNumberFormat="1" applyFont="1" applyBorder="1" applyAlignment="1">
      <alignment horizontal="left" vertical="center"/>
    </xf>
    <xf numFmtId="3" fontId="38" fillId="0" borderId="0" xfId="57" applyNumberFormat="1" applyFont="1" applyBorder="1" applyAlignment="1">
      <alignment vertical="center"/>
    </xf>
    <xf numFmtId="175" fontId="8" fillId="0" borderId="0" xfId="57" applyNumberFormat="1" applyFont="1" applyAlignment="1">
      <alignment vertical="center"/>
    </xf>
    <xf numFmtId="175" fontId="38" fillId="0" borderId="0" xfId="57" applyNumberFormat="1" applyFont="1" applyAlignment="1">
      <alignment vertical="center"/>
    </xf>
    <xf numFmtId="3" fontId="38" fillId="0" borderId="0" xfId="57" applyNumberFormat="1" applyFont="1" applyAlignment="1">
      <alignment vertical="center"/>
    </xf>
    <xf numFmtId="171" fontId="39" fillId="0" borderId="0" xfId="57" applyNumberFormat="1" applyFont="1" applyAlignment="1">
      <alignment vertical="center"/>
    </xf>
    <xf numFmtId="175" fontId="39" fillId="0" borderId="0" xfId="57" applyNumberFormat="1" applyFont="1" applyAlignment="1">
      <alignment vertical="center"/>
    </xf>
    <xf numFmtId="175" fontId="9" fillId="0" borderId="0" xfId="57" applyNumberFormat="1" applyFont="1" applyAlignment="1">
      <alignment vertical="center"/>
    </xf>
    <xf numFmtId="3" fontId="39" fillId="0" borderId="0" xfId="57" applyNumberFormat="1" applyFont="1" applyAlignment="1">
      <alignment vertical="center"/>
    </xf>
    <xf numFmtId="175" fontId="8" fillId="0" borderId="0" xfId="56" applyNumberFormat="1" applyFont="1" applyAlignment="1">
      <alignment vertical="center"/>
    </xf>
    <xf numFmtId="175" fontId="9" fillId="0" borderId="0" xfId="58" applyNumberFormat="1" applyFont="1" applyAlignment="1">
      <alignment vertical="center"/>
    </xf>
    <xf numFmtId="175" fontId="39" fillId="0" borderId="0" xfId="58" applyNumberFormat="1" applyFont="1" applyAlignment="1">
      <alignment vertical="center"/>
    </xf>
    <xf numFmtId="0" fontId="39" fillId="0" borderId="0" xfId="57" applyNumberFormat="1" applyFont="1" applyAlignment="1">
      <alignment vertical="center"/>
    </xf>
    <xf numFmtId="0" fontId="8" fillId="0" borderId="0" xfId="59" applyFont="1" applyBorder="1" applyAlignment="1">
      <alignment vertical="center"/>
    </xf>
    <xf numFmtId="3" fontId="9" fillId="0" borderId="0" xfId="59" applyNumberFormat="1" applyFont="1" applyBorder="1" applyAlignment="1">
      <alignment vertical="center"/>
    </xf>
    <xf numFmtId="0" fontId="9" fillId="0" borderId="0" xfId="59" applyFont="1" applyBorder="1" applyAlignment="1">
      <alignment vertical="center"/>
    </xf>
    <xf numFmtId="0" fontId="9" fillId="0" borderId="0" xfId="59" applyFont="1" applyAlignment="1">
      <alignment vertical="center"/>
    </xf>
    <xf numFmtId="0" fontId="8" fillId="0" borderId="0" xfId="59" applyFont="1" applyBorder="1" applyAlignment="1">
      <alignment horizontal="right" vertical="center"/>
    </xf>
    <xf numFmtId="0" fontId="9" fillId="0" borderId="2" xfId="59" applyFont="1" applyBorder="1" applyAlignment="1">
      <alignment vertical="center"/>
    </xf>
    <xf numFmtId="3" fontId="8" fillId="0" borderId="2" xfId="59" applyNumberFormat="1" applyFont="1" applyBorder="1" applyAlignment="1">
      <alignment vertical="center"/>
    </xf>
    <xf numFmtId="0" fontId="8" fillId="0" borderId="2" xfId="59" applyFont="1" applyBorder="1" applyAlignment="1">
      <alignment vertical="center"/>
    </xf>
    <xf numFmtId="0" fontId="9" fillId="0" borderId="2" xfId="59" applyFont="1" applyBorder="1" applyAlignment="1">
      <alignment horizontal="right" vertical="center"/>
    </xf>
    <xf numFmtId="176" fontId="8" fillId="5" borderId="0" xfId="59" applyNumberFormat="1" applyFont="1" applyFill="1" applyBorder="1" applyAlignment="1">
      <alignment horizontal="left" vertical="center"/>
    </xf>
    <xf numFmtId="3" fontId="8" fillId="0" borderId="0" xfId="60" applyNumberFormat="1" applyFont="1" applyFill="1" applyBorder="1" applyAlignment="1">
      <alignment horizontal="right" vertical="center"/>
    </xf>
    <xf numFmtId="171" fontId="8" fillId="0" borderId="0" xfId="60" quotePrefix="1" applyNumberFormat="1" applyFont="1" applyFill="1" applyBorder="1" applyAlignment="1">
      <alignment horizontal="right" vertical="center"/>
    </xf>
    <xf numFmtId="171" fontId="8" fillId="0" borderId="0" xfId="60" applyNumberFormat="1" applyFont="1" applyFill="1" applyBorder="1" applyAlignment="1">
      <alignment horizontal="right" vertical="center"/>
    </xf>
    <xf numFmtId="171" fontId="52" fillId="0" borderId="0" xfId="60" applyNumberFormat="1" applyFont="1" applyFill="1" applyBorder="1" applyAlignment="1">
      <alignment horizontal="right" vertical="center"/>
    </xf>
    <xf numFmtId="0" fontId="9" fillId="5" borderId="0" xfId="59" applyFont="1" applyFill="1" applyAlignment="1">
      <alignment vertical="center"/>
    </xf>
    <xf numFmtId="176" fontId="9" fillId="5" borderId="0" xfId="59" applyNumberFormat="1" applyFont="1" applyFill="1" applyBorder="1" applyAlignment="1">
      <alignment horizontal="left" vertical="center"/>
    </xf>
    <xf numFmtId="3" fontId="9" fillId="0" borderId="4" xfId="60" applyNumberFormat="1" applyFont="1" applyFill="1" applyBorder="1" applyAlignment="1">
      <alignment horizontal="right" vertical="center"/>
    </xf>
    <xf numFmtId="171" fontId="9" fillId="0" borderId="4" xfId="60" applyNumberFormat="1" applyFont="1" applyFill="1" applyBorder="1" applyAlignment="1">
      <alignment horizontal="right" vertical="center"/>
    </xf>
    <xf numFmtId="171" fontId="53" fillId="0" borderId="4" xfId="60" applyNumberFormat="1" applyFont="1" applyFill="1" applyBorder="1" applyAlignment="1">
      <alignment horizontal="right" vertical="center"/>
    </xf>
    <xf numFmtId="0" fontId="9" fillId="5" borderId="0" xfId="59" applyFont="1" applyFill="1" applyBorder="1" applyAlignment="1">
      <alignment vertical="center"/>
    </xf>
    <xf numFmtId="176" fontId="9" fillId="5" borderId="4" xfId="59" applyNumberFormat="1" applyFont="1" applyFill="1" applyBorder="1" applyAlignment="1">
      <alignment horizontal="center" vertical="center"/>
    </xf>
    <xf numFmtId="1" fontId="8" fillId="5" borderId="0" xfId="59" applyNumberFormat="1" applyFont="1" applyFill="1" applyBorder="1" applyAlignment="1">
      <alignment horizontal="left"/>
    </xf>
    <xf numFmtId="3" fontId="8" fillId="0" borderId="0" xfId="59" applyNumberFormat="1" applyFont="1" applyBorder="1"/>
    <xf numFmtId="177" fontId="9" fillId="0" borderId="0" xfId="59" applyNumberFormat="1" applyFont="1" applyBorder="1" applyAlignment="1">
      <alignment horizontal="right"/>
    </xf>
    <xf numFmtId="0" fontId="9" fillId="0" borderId="0" xfId="59" applyFont="1"/>
    <xf numFmtId="0" fontId="8" fillId="5" borderId="0" xfId="59" applyNumberFormat="1" applyFont="1" applyFill="1" applyBorder="1" applyAlignment="1">
      <alignment horizontal="left"/>
    </xf>
    <xf numFmtId="0" fontId="8" fillId="5" borderId="2" xfId="59" applyNumberFormat="1" applyFont="1" applyFill="1" applyBorder="1" applyAlignment="1">
      <alignment horizontal="left"/>
    </xf>
    <xf numFmtId="3" fontId="8" fillId="0" borderId="2" xfId="59" applyNumberFormat="1" applyFont="1" applyBorder="1"/>
    <xf numFmtId="177" fontId="9" fillId="0" borderId="2" xfId="59" applyNumberFormat="1" applyFont="1" applyBorder="1" applyAlignment="1">
      <alignment horizontal="right"/>
    </xf>
    <xf numFmtId="0" fontId="8" fillId="0" borderId="0" xfId="61" applyFont="1" applyAlignment="1">
      <alignment vertical="center"/>
    </xf>
    <xf numFmtId="3" fontId="53" fillId="0" borderId="0" xfId="61" applyNumberFormat="1" applyFont="1" applyBorder="1" applyAlignment="1">
      <alignment vertical="center"/>
    </xf>
    <xf numFmtId="171" fontId="53" fillId="0" borderId="0" xfId="61" applyNumberFormat="1" applyFont="1" applyBorder="1" applyAlignment="1" applyProtection="1">
      <alignment vertical="center"/>
    </xf>
    <xf numFmtId="0" fontId="9" fillId="0" borderId="0" xfId="61" applyFont="1" applyAlignment="1">
      <alignment vertical="center"/>
    </xf>
    <xf numFmtId="3" fontId="8" fillId="0" borderId="0" xfId="59" applyNumberFormat="1" applyFont="1"/>
    <xf numFmtId="171" fontId="9" fillId="0" borderId="0" xfId="60" applyNumberFormat="1" applyFont="1" applyFill="1" applyBorder="1" applyAlignment="1">
      <alignment horizontal="right" vertical="center"/>
    </xf>
    <xf numFmtId="171" fontId="53" fillId="0" borderId="0" xfId="60" applyNumberFormat="1" applyFont="1" applyFill="1" applyBorder="1" applyAlignment="1">
      <alignment horizontal="right" vertical="center"/>
    </xf>
    <xf numFmtId="0" fontId="8" fillId="0" borderId="0" xfId="59" applyFont="1"/>
    <xf numFmtId="3" fontId="9" fillId="0" borderId="0" xfId="59" applyNumberFormat="1" applyFont="1"/>
    <xf numFmtId="169" fontId="9" fillId="0" borderId="0" xfId="59" applyNumberFormat="1" applyFont="1"/>
    <xf numFmtId="170" fontId="62" fillId="0" borderId="0" xfId="58" applyNumberFormat="1" applyFont="1" applyBorder="1"/>
    <xf numFmtId="0" fontId="9" fillId="0" borderId="0" xfId="58" applyFont="1"/>
    <xf numFmtId="0" fontId="9" fillId="0" borderId="0" xfId="58" applyFont="1" applyAlignment="1"/>
    <xf numFmtId="0" fontId="9" fillId="0" borderId="0" xfId="58" applyNumberFormat="1" applyFont="1"/>
    <xf numFmtId="0" fontId="0" fillId="3" borderId="1" xfId="0" applyFill="1" applyBorder="1" applyAlignment="1"/>
    <xf numFmtId="0" fontId="8" fillId="0" borderId="0" xfId="58" applyFont="1" applyAlignment="1"/>
    <xf numFmtId="0" fontId="8" fillId="0" borderId="0" xfId="58" applyNumberFormat="1" applyFont="1"/>
    <xf numFmtId="0" fontId="9" fillId="0" borderId="0" xfId="0" applyFont="1"/>
    <xf numFmtId="0" fontId="9" fillId="0" borderId="0" xfId="0" applyNumberFormat="1" applyFont="1"/>
    <xf numFmtId="0" fontId="9" fillId="0" borderId="0" xfId="58" applyFont="1" applyAlignment="1">
      <alignment vertical="center"/>
    </xf>
    <xf numFmtId="0" fontId="0" fillId="0" borderId="0" xfId="0" applyFont="1" applyBorder="1" applyAlignment="1" applyProtection="1">
      <alignment horizontal="left"/>
    </xf>
    <xf numFmtId="0" fontId="63" fillId="0" borderId="0" xfId="0" applyFont="1" applyBorder="1" applyAlignment="1" applyProtection="1"/>
    <xf numFmtId="0" fontId="8" fillId="0" borderId="0" xfId="0" applyFont="1" applyBorder="1" applyAlignment="1" applyProtection="1">
      <alignment horizontal="left"/>
    </xf>
    <xf numFmtId="0" fontId="0" fillId="0" borderId="0" xfId="0" applyFont="1"/>
    <xf numFmtId="0" fontId="9" fillId="0" borderId="2" xfId="0" applyFont="1" applyBorder="1" applyAlignment="1" applyProtection="1"/>
    <xf numFmtId="0" fontId="8" fillId="0" borderId="2" xfId="0" applyFont="1" applyBorder="1" applyAlignment="1" applyProtection="1">
      <alignment horizontal="right"/>
    </xf>
    <xf numFmtId="0" fontId="8" fillId="0" borderId="5" xfId="0" applyFont="1" applyBorder="1" applyAlignment="1" applyProtection="1">
      <alignment wrapText="1"/>
    </xf>
    <xf numFmtId="0" fontId="52" fillId="0" borderId="5" xfId="0" applyFont="1" applyBorder="1" applyAlignment="1" applyProtection="1">
      <alignment horizontal="right" wrapText="1"/>
    </xf>
    <xf numFmtId="2" fontId="52" fillId="0" borderId="5" xfId="0" applyNumberFormat="1" applyFont="1" applyBorder="1" applyAlignment="1" applyProtection="1">
      <alignment horizontal="right" wrapText="1"/>
    </xf>
    <xf numFmtId="0" fontId="8" fillId="0" borderId="5" xfId="0" applyFont="1" applyBorder="1" applyAlignment="1" applyProtection="1">
      <alignment horizontal="right" wrapText="1"/>
    </xf>
    <xf numFmtId="0" fontId="9" fillId="0" borderId="0" xfId="0" applyFont="1" applyBorder="1" applyAlignment="1" applyProtection="1">
      <alignment horizontal="left"/>
    </xf>
    <xf numFmtId="169" fontId="52" fillId="0" borderId="0" xfId="0" applyNumberFormat="1" applyFont="1" applyBorder="1" applyAlignment="1" applyProtection="1">
      <alignment horizontal="right"/>
    </xf>
    <xf numFmtId="169" fontId="53" fillId="0" borderId="0" xfId="0" applyNumberFormat="1" applyFont="1" applyBorder="1" applyAlignment="1" applyProtection="1">
      <alignment horizontal="right"/>
    </xf>
    <xf numFmtId="0" fontId="53" fillId="0" borderId="0" xfId="0" applyFont="1" applyBorder="1" applyAlignment="1" applyProtection="1">
      <alignment horizontal="left"/>
    </xf>
    <xf numFmtId="0" fontId="9" fillId="0" borderId="2" xfId="0" applyFont="1" applyBorder="1" applyAlignment="1" applyProtection="1">
      <alignment horizontal="left"/>
    </xf>
    <xf numFmtId="169" fontId="52" fillId="0" borderId="2" xfId="0" applyNumberFormat="1" applyFont="1" applyBorder="1" applyAlignment="1" applyProtection="1">
      <alignment horizontal="right"/>
    </xf>
    <xf numFmtId="169" fontId="53" fillId="0" borderId="2" xfId="0" applyNumberFormat="1" applyFont="1" applyBorder="1" applyAlignment="1" applyProtection="1">
      <alignment horizontal="right"/>
    </xf>
    <xf numFmtId="49" fontId="52" fillId="0" borderId="0" xfId="0" applyNumberFormat="1" applyFont="1" applyBorder="1" applyAlignment="1" applyProtection="1">
      <alignment horizontal="left"/>
    </xf>
    <xf numFmtId="49" fontId="52" fillId="0" borderId="0" xfId="0" applyNumberFormat="1" applyFont="1" applyBorder="1" applyAlignment="1" applyProtection="1">
      <alignment horizontal="left" wrapText="1"/>
    </xf>
    <xf numFmtId="0" fontId="8" fillId="0" borderId="0" xfId="0" applyFont="1" applyBorder="1" applyAlignment="1" applyProtection="1"/>
    <xf numFmtId="0" fontId="9" fillId="0" borderId="0" xfId="0" applyFont="1" applyBorder="1" applyAlignment="1" applyProtection="1"/>
    <xf numFmtId="49" fontId="9" fillId="0" borderId="0" xfId="0" applyNumberFormat="1" applyFont="1" applyBorder="1" applyAlignment="1" applyProtection="1"/>
    <xf numFmtId="49" fontId="8" fillId="0" borderId="0" xfId="0" applyNumberFormat="1" applyFont="1" applyBorder="1" applyAlignment="1" applyProtection="1"/>
    <xf numFmtId="168" fontId="0" fillId="0" borderId="0" xfId="0" applyNumberFormat="1" applyFont="1" applyBorder="1" applyAlignment="1" applyProtection="1"/>
    <xf numFmtId="0" fontId="8" fillId="0" borderId="5" xfId="0" applyFont="1" applyBorder="1" applyAlignment="1" applyProtection="1">
      <alignment horizontal="right"/>
    </xf>
    <xf numFmtId="169" fontId="52" fillId="0" borderId="0" xfId="0" applyNumberFormat="1" applyFont="1" applyBorder="1" applyAlignment="1" applyProtection="1"/>
    <xf numFmtId="169" fontId="53" fillId="0" borderId="0" xfId="0" applyNumberFormat="1" applyFont="1" applyBorder="1" applyAlignment="1" applyProtection="1"/>
    <xf numFmtId="0" fontId="64" fillId="0" borderId="0" xfId="0" applyFont="1"/>
    <xf numFmtId="0" fontId="63" fillId="0" borderId="2" xfId="0" applyFont="1" applyBorder="1" applyAlignment="1" applyProtection="1"/>
    <xf numFmtId="0" fontId="0" fillId="0" borderId="0" xfId="0" applyFont="1" applyBorder="1" applyAlignment="1" applyProtection="1"/>
    <xf numFmtId="0" fontId="8" fillId="0" borderId="0" xfId="0" applyFont="1" applyBorder="1" applyAlignment="1" applyProtection="1">
      <alignment wrapText="1"/>
    </xf>
    <xf numFmtId="0" fontId="52" fillId="0" borderId="0" xfId="0" applyFont="1" applyBorder="1" applyAlignment="1" applyProtection="1"/>
    <xf numFmtId="0" fontId="8" fillId="0" borderId="37" xfId="0" applyFont="1" applyBorder="1" applyAlignment="1" applyProtection="1">
      <alignment wrapText="1"/>
    </xf>
    <xf numFmtId="178" fontId="52" fillId="0" borderId="37" xfId="0" applyNumberFormat="1" applyFont="1" applyBorder="1" applyAlignment="1" applyProtection="1"/>
    <xf numFmtId="178" fontId="53" fillId="0" borderId="0" xfId="0" applyNumberFormat="1" applyFont="1" applyBorder="1" applyAlignment="1" applyProtection="1"/>
    <xf numFmtId="49" fontId="8" fillId="0" borderId="0" xfId="0" applyNumberFormat="1" applyFont="1" applyBorder="1" applyAlignment="1" applyProtection="1">
      <alignment horizontal="left" wrapText="1" indent="1"/>
    </xf>
    <xf numFmtId="49" fontId="8" fillId="0" borderId="0" xfId="0" applyNumberFormat="1" applyFont="1" applyBorder="1" applyAlignment="1" applyProtection="1">
      <alignment horizontal="left" wrapText="1" indent="3"/>
    </xf>
    <xf numFmtId="49" fontId="8" fillId="0" borderId="2" xfId="0" applyNumberFormat="1" applyFont="1" applyBorder="1" applyAlignment="1" applyProtection="1">
      <alignment horizontal="left" wrapText="1" indent="1"/>
    </xf>
    <xf numFmtId="169" fontId="53" fillId="0" borderId="2" xfId="0" applyNumberFormat="1" applyFont="1" applyBorder="1" applyAlignment="1" applyProtection="1"/>
    <xf numFmtId="2" fontId="52" fillId="0" borderId="0" xfId="0" applyNumberFormat="1" applyFont="1" applyBorder="1" applyAlignment="1" applyProtection="1">
      <alignment horizontal="left" wrapText="1"/>
    </xf>
    <xf numFmtId="0" fontId="8" fillId="0" borderId="0" xfId="51" applyFont="1" applyFill="1" applyAlignment="1">
      <alignment horizontal="left" vertical="center"/>
    </xf>
    <xf numFmtId="0" fontId="9" fillId="0" borderId="0" xfId="51" applyFont="1" applyFill="1" applyAlignment="1">
      <alignment vertical="center"/>
    </xf>
    <xf numFmtId="165" fontId="9" fillId="0" borderId="0" xfId="51" applyNumberFormat="1" applyFont="1" applyAlignment="1">
      <alignment vertical="center"/>
    </xf>
    <xf numFmtId="0" fontId="2" fillId="0" borderId="0" xfId="51" applyFont="1"/>
    <xf numFmtId="0" fontId="65" fillId="0" borderId="0" xfId="62" applyFont="1" applyAlignment="1" applyProtection="1"/>
    <xf numFmtId="0" fontId="9" fillId="0" borderId="0" xfId="51" applyFont="1" applyFill="1" applyAlignment="1">
      <alignment horizontal="left" vertical="center"/>
    </xf>
    <xf numFmtId="0" fontId="8" fillId="0" borderId="5" xfId="51" applyFont="1" applyFill="1" applyBorder="1" applyAlignment="1">
      <alignment vertical="center" wrapText="1"/>
    </xf>
    <xf numFmtId="0" fontId="9" fillId="45" borderId="5" xfId="51" applyNumberFormat="1" applyFont="1" applyFill="1" applyBorder="1" applyAlignment="1">
      <alignment horizontal="right" vertical="center" wrapText="1"/>
    </xf>
    <xf numFmtId="0" fontId="2" fillId="0" borderId="0" xfId="51" applyFont="1" applyBorder="1"/>
    <xf numFmtId="165" fontId="8" fillId="45" borderId="37" xfId="51" applyNumberFormat="1" applyFont="1" applyFill="1" applyBorder="1" applyAlignment="1">
      <alignment horizontal="right" wrapText="1"/>
    </xf>
    <xf numFmtId="0" fontId="8" fillId="0" borderId="0" xfId="51" applyFont="1" applyFill="1" applyBorder="1" applyAlignment="1">
      <alignment horizontal="left" wrapText="1"/>
    </xf>
    <xf numFmtId="165" fontId="8" fillId="0" borderId="0" xfId="51" applyNumberFormat="1" applyFont="1" applyFill="1" applyBorder="1" applyAlignment="1">
      <alignment horizontal="right" wrapText="1"/>
    </xf>
    <xf numFmtId="0" fontId="53" fillId="0" borderId="0" xfId="51" applyFont="1" applyFill="1" applyBorder="1" applyAlignment="1">
      <alignment horizontal="left" wrapText="1" indent="1"/>
    </xf>
    <xf numFmtId="165" fontId="9" fillId="45" borderId="0" xfId="51" applyNumberFormat="1" applyFont="1" applyFill="1" applyBorder="1" applyAlignment="1">
      <alignment horizontal="right" wrapText="1"/>
    </xf>
    <xf numFmtId="0" fontId="2" fillId="0" borderId="0" xfId="51" applyFont="1" applyBorder="1" applyAlignment="1">
      <alignment vertical="center"/>
    </xf>
    <xf numFmtId="0" fontId="53" fillId="0" borderId="0" xfId="51" applyFont="1" applyFill="1" applyBorder="1" applyAlignment="1">
      <alignment horizontal="left" wrapText="1" indent="2"/>
    </xf>
    <xf numFmtId="165" fontId="9" fillId="45" borderId="0" xfId="51" applyNumberFormat="1" applyFont="1" applyFill="1" applyBorder="1" applyAlignment="1">
      <alignment horizontal="right" vertical="center" wrapText="1"/>
    </xf>
    <xf numFmtId="0" fontId="9" fillId="0" borderId="0" xfId="51" applyFont="1" applyFill="1" applyBorder="1" applyAlignment="1">
      <alignment horizontal="left" wrapText="1" indent="2"/>
    </xf>
    <xf numFmtId="0" fontId="9" fillId="0" borderId="0" xfId="51" applyFont="1" applyFill="1" applyBorder="1" applyAlignment="1">
      <alignment horizontal="left" wrapText="1" indent="3"/>
    </xf>
    <xf numFmtId="0" fontId="9" fillId="0" borderId="0" xfId="51" applyFont="1" applyFill="1" applyBorder="1" applyAlignment="1">
      <alignment horizontal="left" wrapText="1" indent="1"/>
    </xf>
    <xf numFmtId="165" fontId="9" fillId="0" borderId="0" xfId="51" applyNumberFormat="1" applyFont="1" applyFill="1" applyBorder="1" applyAlignment="1">
      <alignment horizontal="right" wrapText="1"/>
    </xf>
    <xf numFmtId="0" fontId="2" fillId="0" borderId="0" xfId="51" applyFont="1" applyBorder="1" applyAlignment="1">
      <alignment wrapText="1"/>
    </xf>
    <xf numFmtId="165" fontId="9" fillId="45" borderId="2" xfId="51" applyNumberFormat="1" applyFont="1" applyFill="1" applyBorder="1" applyAlignment="1">
      <alignment horizontal="right" wrapText="1"/>
    </xf>
    <xf numFmtId="0" fontId="9" fillId="0" borderId="0" xfId="51" applyFont="1" applyBorder="1" applyAlignment="1">
      <alignment shrinkToFit="1"/>
    </xf>
    <xf numFmtId="0" fontId="9" fillId="0" borderId="0" xfId="51" applyFont="1" applyAlignment="1">
      <alignment shrinkToFit="1"/>
    </xf>
    <xf numFmtId="0" fontId="9" fillId="0" borderId="0" xfId="51" applyFont="1" applyAlignment="1">
      <alignment vertical="center" shrinkToFit="1"/>
    </xf>
    <xf numFmtId="0" fontId="9" fillId="0" borderId="0" xfId="51" applyFont="1" applyBorder="1" applyAlignment="1">
      <alignment vertical="center"/>
    </xf>
    <xf numFmtId="0" fontId="9" fillId="0" borderId="0" xfId="51" applyFont="1" applyAlignment="1">
      <alignment vertical="center"/>
    </xf>
    <xf numFmtId="0" fontId="52" fillId="0" borderId="0" xfId="51" applyFont="1" applyFill="1" applyAlignment="1">
      <alignment horizontal="left" wrapText="1" readingOrder="1"/>
    </xf>
    <xf numFmtId="0" fontId="53" fillId="0" borderId="0" xfId="51" applyFont="1" applyFill="1" applyAlignment="1">
      <alignment horizontal="left" wrapText="1" readingOrder="1"/>
    </xf>
    <xf numFmtId="0" fontId="9" fillId="0" borderId="0" xfId="51" applyFont="1" applyFill="1" applyAlignment="1">
      <alignment horizontal="right"/>
    </xf>
    <xf numFmtId="0" fontId="6" fillId="0" borderId="0" xfId="63" applyFont="1" applyAlignment="1"/>
    <xf numFmtId="0" fontId="8" fillId="0" borderId="0" xfId="58" applyFont="1"/>
    <xf numFmtId="0" fontId="67" fillId="0" borderId="0" xfId="0" applyFont="1" applyFill="1" applyBorder="1"/>
    <xf numFmtId="179" fontId="68" fillId="0" borderId="0" xfId="0" applyNumberFormat="1" applyFont="1" applyFill="1" applyBorder="1" applyAlignment="1">
      <alignment vertical="top"/>
    </xf>
    <xf numFmtId="0" fontId="67" fillId="0" borderId="0" xfId="0" applyFont="1" applyFill="1" applyBorder="1" applyAlignment="1"/>
    <xf numFmtId="0" fontId="4" fillId="0" borderId="0" xfId="0" applyFont="1" applyFill="1" applyBorder="1" applyAlignment="1"/>
    <xf numFmtId="179" fontId="68" fillId="0" borderId="38" xfId="0" applyNumberFormat="1" applyFont="1" applyFill="1" applyBorder="1" applyAlignment="1">
      <alignment vertical="top"/>
    </xf>
    <xf numFmtId="0" fontId="67" fillId="0" borderId="38" xfId="0" applyFont="1" applyFill="1" applyBorder="1"/>
    <xf numFmtId="0" fontId="64" fillId="0" borderId="0" xfId="58" applyFont="1"/>
    <xf numFmtId="169" fontId="8" fillId="0" borderId="0" xfId="58" applyNumberFormat="1" applyFont="1" applyBorder="1" applyAlignment="1" applyProtection="1">
      <alignment horizontal="left"/>
      <protection locked="0"/>
    </xf>
    <xf numFmtId="169" fontId="9" fillId="0" borderId="0" xfId="58" applyNumberFormat="1" applyFont="1" applyBorder="1" applyAlignment="1" applyProtection="1"/>
    <xf numFmtId="169" fontId="9" fillId="0" borderId="0" xfId="58" applyNumberFormat="1" applyFont="1" applyBorder="1" applyAlignment="1" applyProtection="1">
      <alignment horizontal="left"/>
    </xf>
    <xf numFmtId="169" fontId="9" fillId="0" borderId="2" xfId="58" applyNumberFormat="1" applyFont="1" applyBorder="1" applyAlignment="1" applyProtection="1">
      <alignment horizontal="left"/>
    </xf>
    <xf numFmtId="169" fontId="8" fillId="0" borderId="6" xfId="58" applyNumberFormat="1" applyFont="1" applyBorder="1" applyAlignment="1" applyProtection="1">
      <alignment horizontal="center" wrapText="1"/>
    </xf>
    <xf numFmtId="169" fontId="9" fillId="0" borderId="4" xfId="58" applyNumberFormat="1" applyFont="1" applyBorder="1" applyAlignment="1" applyProtection="1">
      <alignment horizontal="right" wrapText="1"/>
    </xf>
    <xf numFmtId="169" fontId="9" fillId="0" borderId="37" xfId="58" applyNumberFormat="1" applyFont="1" applyBorder="1" applyAlignment="1" applyProtection="1">
      <alignment horizontal="right" wrapText="1"/>
    </xf>
    <xf numFmtId="169" fontId="9" fillId="0" borderId="0" xfId="58" applyNumberFormat="1" applyFont="1" applyBorder="1" applyAlignment="1" applyProtection="1">
      <alignment horizontal="center"/>
    </xf>
    <xf numFmtId="169" fontId="9" fillId="0" borderId="4" xfId="58" applyNumberFormat="1" applyFont="1" applyBorder="1" applyAlignment="1" applyProtection="1">
      <alignment horizontal="right"/>
    </xf>
    <xf numFmtId="49" fontId="8" fillId="0" borderId="37" xfId="58" applyNumberFormat="1" applyFont="1" applyBorder="1" applyAlignment="1" applyProtection="1">
      <alignment horizontal="left"/>
    </xf>
    <xf numFmtId="0" fontId="9" fillId="0" borderId="0" xfId="58" applyFont="1" applyBorder="1" applyAlignment="1" applyProtection="1">
      <alignment horizontal="left"/>
    </xf>
    <xf numFmtId="169" fontId="9" fillId="0" borderId="0" xfId="58" applyNumberFormat="1" applyFont="1" applyBorder="1" applyAlignment="1" applyProtection="1">
      <alignment horizontal="right"/>
    </xf>
    <xf numFmtId="49" fontId="8" fillId="0" borderId="0" xfId="58" applyNumberFormat="1" applyFont="1" applyBorder="1" applyAlignment="1" applyProtection="1">
      <alignment horizontal="left"/>
    </xf>
    <xf numFmtId="49" fontId="9" fillId="0" borderId="0" xfId="58" applyNumberFormat="1" applyFont="1" applyBorder="1" applyAlignment="1" applyProtection="1">
      <alignment horizontal="left"/>
    </xf>
    <xf numFmtId="169" fontId="53" fillId="0" borderId="0" xfId="58" applyNumberFormat="1" applyFont="1" applyBorder="1" applyAlignment="1" applyProtection="1"/>
    <xf numFmtId="0" fontId="9" fillId="0" borderId="2" xfId="58" applyFont="1" applyBorder="1" applyAlignment="1" applyProtection="1"/>
    <xf numFmtId="169" fontId="70" fillId="0" borderId="2" xfId="58" applyNumberFormat="1" applyFont="1" applyBorder="1" applyAlignment="1" applyProtection="1"/>
    <xf numFmtId="169" fontId="9" fillId="0" borderId="2" xfId="58" applyNumberFormat="1" applyFont="1" applyBorder="1" applyAlignment="1" applyProtection="1"/>
    <xf numFmtId="0" fontId="8" fillId="0" borderId="0" xfId="58" applyFont="1" applyBorder="1" applyAlignment="1" applyProtection="1">
      <alignment horizontal="left"/>
    </xf>
    <xf numFmtId="169" fontId="70" fillId="0" borderId="0" xfId="58" applyNumberFormat="1" applyFont="1" applyBorder="1" applyAlignment="1" applyProtection="1"/>
    <xf numFmtId="0" fontId="52" fillId="0" borderId="0" xfId="58" applyFont="1" applyBorder="1" applyAlignment="1" applyProtection="1">
      <alignment horizontal="left"/>
    </xf>
    <xf numFmtId="0" fontId="53" fillId="0" borderId="0" xfId="58" applyFont="1" applyBorder="1" applyAlignment="1" applyProtection="1">
      <alignment horizontal="left"/>
    </xf>
    <xf numFmtId="180" fontId="9" fillId="0" borderId="0" xfId="58" applyNumberFormat="1" applyFont="1" applyBorder="1" applyAlignment="1" applyProtection="1"/>
    <xf numFmtId="180" fontId="70" fillId="0" borderId="0" xfId="58" applyNumberFormat="1" applyFont="1" applyBorder="1" applyAlignment="1" applyProtection="1"/>
    <xf numFmtId="0" fontId="8" fillId="0" borderId="0" xfId="58" applyFont="1" applyBorder="1" applyAlignment="1" applyProtection="1">
      <alignment horizontal="left"/>
      <protection locked="0"/>
    </xf>
    <xf numFmtId="0" fontId="9" fillId="0" borderId="2" xfId="58" applyFont="1" applyBorder="1" applyAlignment="1" applyProtection="1">
      <alignment horizontal="left"/>
    </xf>
    <xf numFmtId="0" fontId="52" fillId="0" borderId="6" xfId="58" applyFont="1" applyBorder="1" applyAlignment="1" applyProtection="1">
      <alignment horizontal="center" wrapText="1"/>
    </xf>
    <xf numFmtId="0" fontId="53" fillId="0" borderId="4" xfId="58" applyFont="1" applyBorder="1" applyAlignment="1" applyProtection="1">
      <alignment horizontal="right" wrapText="1"/>
    </xf>
    <xf numFmtId="0" fontId="53" fillId="0" borderId="0" xfId="58" applyFont="1" applyBorder="1" applyAlignment="1" applyProtection="1">
      <alignment horizontal="center"/>
    </xf>
    <xf numFmtId="0" fontId="53" fillId="0" borderId="0" xfId="58" applyFont="1" applyBorder="1" applyAlignment="1" applyProtection="1">
      <alignment horizontal="center" wrapText="1"/>
    </xf>
    <xf numFmtId="0" fontId="53" fillId="0" borderId="4" xfId="58" applyFont="1" applyBorder="1" applyAlignment="1" applyProtection="1">
      <alignment horizontal="right"/>
    </xf>
    <xf numFmtId="169" fontId="53" fillId="0" borderId="2" xfId="58" applyNumberFormat="1" applyFont="1" applyBorder="1" applyAlignment="1" applyProtection="1"/>
    <xf numFmtId="0" fontId="53" fillId="0" borderId="2" xfId="58" applyFont="1" applyBorder="1" applyAlignment="1" applyProtection="1"/>
    <xf numFmtId="169" fontId="63" fillId="0" borderId="2" xfId="58" applyNumberFormat="1" applyFont="1" applyBorder="1" applyAlignment="1" applyProtection="1"/>
    <xf numFmtId="169" fontId="63" fillId="0" borderId="0" xfId="58" applyNumberFormat="1" applyFont="1" applyBorder="1" applyAlignment="1" applyProtection="1"/>
    <xf numFmtId="0" fontId="9" fillId="0" borderId="0" xfId="58" applyFont="1" applyBorder="1" applyAlignment="1" applyProtection="1"/>
    <xf numFmtId="0" fontId="8" fillId="0" borderId="0" xfId="54" applyNumberFormat="1" applyFont="1" applyAlignment="1">
      <alignment horizontal="left" wrapText="1"/>
    </xf>
    <xf numFmtId="165" fontId="9" fillId="0" borderId="0" xfId="54" applyNumberFormat="1" applyFont="1" applyBorder="1" applyAlignment="1">
      <alignment horizontal="left" vertical="center"/>
    </xf>
    <xf numFmtId="0" fontId="8" fillId="0" borderId="6" xfId="54" applyFont="1" applyBorder="1" applyAlignment="1">
      <alignment horizontal="left" wrapText="1"/>
    </xf>
    <xf numFmtId="0" fontId="9" fillId="0" borderId="0" xfId="58" applyFont="1"/>
    <xf numFmtId="0" fontId="8" fillId="0" borderId="38" xfId="58" applyFont="1" applyBorder="1" applyAlignment="1"/>
    <xf numFmtId="0" fontId="8" fillId="0" borderId="38" xfId="58" applyNumberFormat="1" applyFont="1" applyBorder="1"/>
    <xf numFmtId="0" fontId="6" fillId="0" borderId="0" xfId="2" applyBorder="1" applyAlignment="1">
      <alignment horizontal="left"/>
    </xf>
    <xf numFmtId="0" fontId="9" fillId="0" borderId="0" xfId="54" applyFont="1" applyAlignment="1">
      <alignment horizontal="left" vertical="center"/>
    </xf>
    <xf numFmtId="0" fontId="9" fillId="0" borderId="0" xfId="54" applyFont="1" applyBorder="1" applyAlignment="1">
      <alignment horizontal="left" vertical="center"/>
    </xf>
    <xf numFmtId="0" fontId="9" fillId="0" borderId="6" xfId="54" applyFont="1" applyBorder="1" applyAlignment="1">
      <alignment horizontal="left"/>
    </xf>
    <xf numFmtId="0" fontId="9" fillId="0" borderId="0" xfId="54" applyFont="1" applyBorder="1" applyAlignment="1">
      <alignment horizontal="left"/>
    </xf>
    <xf numFmtId="0" fontId="9" fillId="0" borderId="0" xfId="54" applyFont="1" applyBorder="1" applyAlignment="1">
      <alignment horizontal="left" wrapText="1"/>
    </xf>
    <xf numFmtId="165" fontId="8" fillId="0" borderId="0" xfId="54" applyNumberFormat="1" applyFont="1" applyBorder="1" applyAlignment="1">
      <alignment horizontal="left"/>
    </xf>
    <xf numFmtId="165" fontId="9" fillId="0" borderId="0" xfId="54" applyNumberFormat="1" applyFont="1" applyBorder="1" applyAlignment="1">
      <alignment horizontal="left"/>
    </xf>
    <xf numFmtId="171" fontId="9" fillId="0" borderId="0" xfId="54" applyNumberFormat="1" applyFont="1" applyAlignment="1">
      <alignment horizontal="left"/>
    </xf>
    <xf numFmtId="171" fontId="8" fillId="0" borderId="0" xfId="54" applyNumberFormat="1" applyFont="1" applyAlignment="1">
      <alignment horizontal="left"/>
    </xf>
    <xf numFmtId="165" fontId="8" fillId="0" borderId="0" xfId="54" applyNumberFormat="1" applyFont="1" applyAlignment="1">
      <alignment horizontal="left"/>
    </xf>
    <xf numFmtId="171" fontId="9" fillId="0" borderId="0" xfId="54" applyNumberFormat="1" applyFont="1" applyBorder="1" applyAlignment="1">
      <alignment horizontal="left"/>
    </xf>
    <xf numFmtId="171" fontId="8" fillId="0" borderId="0" xfId="54" applyNumberFormat="1" applyFont="1" applyBorder="1" applyAlignment="1">
      <alignment horizontal="left"/>
    </xf>
    <xf numFmtId="171" fontId="8" fillId="5" borderId="0" xfId="54" applyNumberFormat="1" applyFont="1" applyFill="1" applyBorder="1" applyAlignment="1">
      <alignment horizontal="left"/>
    </xf>
    <xf numFmtId="171" fontId="9" fillId="5" borderId="0" xfId="54" applyNumberFormat="1" applyFont="1" applyFill="1" applyBorder="1" applyAlignment="1">
      <alignment horizontal="left"/>
    </xf>
    <xf numFmtId="165" fontId="9" fillId="5" borderId="0" xfId="54" applyNumberFormat="1" applyFont="1" applyFill="1" applyBorder="1" applyAlignment="1">
      <alignment horizontal="left"/>
    </xf>
    <xf numFmtId="171" fontId="8" fillId="5" borderId="2" xfId="54" applyNumberFormat="1" applyFont="1" applyFill="1" applyBorder="1" applyAlignment="1">
      <alignment horizontal="left"/>
    </xf>
    <xf numFmtId="171" fontId="9" fillId="5" borderId="2" xfId="54" applyNumberFormat="1" applyFont="1" applyFill="1" applyBorder="1" applyAlignment="1">
      <alignment horizontal="left"/>
    </xf>
    <xf numFmtId="171" fontId="9" fillId="0" borderId="2" xfId="54" applyNumberFormat="1" applyFont="1" applyBorder="1" applyAlignment="1">
      <alignment horizontal="left"/>
    </xf>
    <xf numFmtId="165" fontId="9" fillId="0" borderId="2" xfId="54" applyNumberFormat="1" applyFont="1" applyBorder="1" applyAlignment="1">
      <alignment horizontal="left"/>
    </xf>
    <xf numFmtId="171" fontId="8" fillId="0" borderId="2" xfId="54" applyNumberFormat="1" applyFont="1" applyBorder="1" applyAlignment="1">
      <alignment horizontal="left"/>
    </xf>
    <xf numFmtId="165" fontId="8" fillId="0" borderId="0" xfId="54" applyNumberFormat="1" applyFont="1" applyBorder="1" applyAlignment="1">
      <alignment horizontal="left" vertical="center"/>
    </xf>
    <xf numFmtId="0" fontId="9" fillId="0" borderId="0" xfId="54" applyFont="1" applyAlignment="1">
      <alignment horizontal="left" vertical="top"/>
    </xf>
    <xf numFmtId="165" fontId="9" fillId="0" borderId="0" xfId="54" applyNumberFormat="1" applyFont="1" applyBorder="1" applyAlignment="1">
      <alignment horizontal="left" vertical="top"/>
    </xf>
    <xf numFmtId="0" fontId="9" fillId="0" borderId="0" xfId="54" applyFont="1" applyAlignment="1">
      <alignment horizontal="left"/>
    </xf>
    <xf numFmtId="0" fontId="9" fillId="0" borderId="0" xfId="54" applyFont="1" applyFill="1" applyAlignment="1">
      <alignment horizontal="left"/>
    </xf>
    <xf numFmtId="171" fontId="8" fillId="5" borderId="0" xfId="54" applyNumberFormat="1" applyFont="1" applyFill="1" applyBorder="1" applyAlignment="1">
      <alignment horizontal="left" vertical="center"/>
    </xf>
    <xf numFmtId="171" fontId="8" fillId="5" borderId="2" xfId="54" applyNumberFormat="1" applyFont="1" applyFill="1" applyBorder="1" applyAlignment="1">
      <alignment horizontal="left" vertical="center"/>
    </xf>
    <xf numFmtId="0" fontId="9" fillId="0" borderId="0" xfId="54" applyFont="1" applyFill="1" applyAlignment="1">
      <alignment horizontal="left" vertical="center"/>
    </xf>
    <xf numFmtId="0" fontId="48" fillId="0" borderId="0" xfId="54" applyFont="1" applyAlignment="1">
      <alignment horizontal="left" vertical="center"/>
    </xf>
    <xf numFmtId="0" fontId="6" fillId="0" borderId="0" xfId="2" applyAlignment="1">
      <alignment wrapText="1"/>
    </xf>
    <xf numFmtId="0" fontId="9" fillId="0" borderId="0" xfId="58" applyFont="1" applyAlignment="1">
      <alignment vertical="center"/>
    </xf>
    <xf numFmtId="0" fontId="9" fillId="0" borderId="0" xfId="58" applyFont="1"/>
    <xf numFmtId="0" fontId="9" fillId="0" borderId="0" xfId="58" applyFont="1"/>
    <xf numFmtId="0" fontId="9" fillId="0" borderId="0" xfId="58" applyFont="1" applyBorder="1" applyAlignment="1" applyProtection="1">
      <alignment horizontal="left"/>
    </xf>
    <xf numFmtId="0" fontId="4" fillId="0" borderId="38" xfId="0" applyFont="1" applyBorder="1"/>
    <xf numFmtId="0" fontId="4" fillId="0" borderId="37" xfId="0" applyFont="1" applyBorder="1"/>
    <xf numFmtId="0" fontId="0" fillId="0" borderId="38" xfId="0" applyFont="1" applyBorder="1"/>
    <xf numFmtId="10" fontId="0" fillId="0" borderId="1" xfId="0" applyNumberFormat="1" applyBorder="1"/>
    <xf numFmtId="9" fontId="0" fillId="0" borderId="1" xfId="0" applyNumberFormat="1" applyBorder="1"/>
    <xf numFmtId="0" fontId="66" fillId="0" borderId="0" xfId="63" applyAlignment="1">
      <alignment vertical="center"/>
    </xf>
    <xf numFmtId="0" fontId="9" fillId="0" borderId="38" xfId="58" applyFont="1" applyBorder="1" applyAlignment="1">
      <alignment vertical="center"/>
    </xf>
    <xf numFmtId="0" fontId="71" fillId="0" borderId="0" xfId="54" applyFont="1" applyAlignment="1">
      <alignment horizontal="left"/>
    </xf>
    <xf numFmtId="0" fontId="71" fillId="0" borderId="0" xfId="54" applyFont="1" applyAlignment="1">
      <alignment horizontal="left" vertical="center"/>
    </xf>
    <xf numFmtId="1" fontId="71" fillId="0" borderId="0" xfId="54" applyNumberFormat="1" applyFont="1" applyAlignment="1">
      <alignment horizontal="left"/>
    </xf>
    <xf numFmtId="0" fontId="6" fillId="0" borderId="0" xfId="2" applyAlignment="1">
      <alignment horizontal="left" vertical="center"/>
    </xf>
    <xf numFmtId="1" fontId="15" fillId="46" borderId="44" xfId="0" applyNumberFormat="1" applyFont="1" applyFill="1" applyBorder="1" applyAlignment="1">
      <alignment horizontal="left" vertical="top" wrapText="1"/>
    </xf>
    <xf numFmtId="1" fontId="9" fillId="46" borderId="44" xfId="0" applyNumberFormat="1" applyFont="1" applyFill="1" applyBorder="1" applyAlignment="1">
      <alignment horizontal="left" vertical="top" wrapText="1"/>
    </xf>
    <xf numFmtId="0" fontId="9" fillId="46" borderId="44" xfId="0" applyFont="1" applyFill="1" applyBorder="1" applyAlignment="1">
      <alignment horizontal="left" vertical="top" wrapText="1"/>
    </xf>
    <xf numFmtId="1" fontId="9" fillId="46" borderId="44" xfId="0" applyNumberFormat="1" applyFont="1" applyFill="1" applyBorder="1" applyAlignment="1">
      <alignment horizontal="center" vertical="top" wrapText="1"/>
    </xf>
    <xf numFmtId="0" fontId="9" fillId="46" borderId="44" xfId="0" applyFont="1" applyFill="1" applyBorder="1" applyAlignment="1">
      <alignment horizontal="center" vertical="top" wrapText="1"/>
    </xf>
    <xf numFmtId="179" fontId="15" fillId="0" borderId="44" xfId="0" applyNumberFormat="1" applyFont="1" applyFill="1" applyBorder="1" applyAlignment="1">
      <alignment horizontal="right" vertical="top" wrapText="1"/>
    </xf>
    <xf numFmtId="0" fontId="9" fillId="0" borderId="44" xfId="0" applyFont="1" applyFill="1" applyBorder="1" applyAlignment="1">
      <alignment horizontal="left" vertical="top" wrapText="1"/>
    </xf>
    <xf numFmtId="1" fontId="15" fillId="0" borderId="44" xfId="0" applyNumberFormat="1" applyFont="1" applyFill="1" applyBorder="1" applyAlignment="1">
      <alignment horizontal="left" vertical="top" wrapText="1"/>
    </xf>
    <xf numFmtId="179" fontId="15" fillId="47" borderId="44" xfId="0" applyNumberFormat="1" applyFont="1" applyFill="1" applyBorder="1" applyAlignment="1">
      <alignment horizontal="left" vertical="top" wrapText="1"/>
    </xf>
    <xf numFmtId="179" fontId="15" fillId="47" borderId="44" xfId="0" applyNumberFormat="1" applyFont="1" applyFill="1" applyBorder="1" applyAlignment="1">
      <alignment horizontal="center" vertical="top" wrapText="1"/>
    </xf>
    <xf numFmtId="1" fontId="9" fillId="0" borderId="44" xfId="0" applyNumberFormat="1" applyFont="1" applyFill="1" applyBorder="1" applyAlignment="1">
      <alignment horizontal="left" vertical="top" wrapText="1"/>
    </xf>
    <xf numFmtId="1" fontId="15" fillId="0" borderId="44" xfId="0" applyNumberFormat="1" applyFont="1" applyFill="1" applyBorder="1" applyAlignment="1">
      <alignment horizontal="right" vertical="top" wrapText="1"/>
    </xf>
    <xf numFmtId="1" fontId="15" fillId="0" borderId="44" xfId="0" applyNumberFormat="1" applyFont="1" applyFill="1" applyBorder="1" applyAlignment="1">
      <alignment horizontal="center" vertical="top" wrapText="1"/>
    </xf>
    <xf numFmtId="0" fontId="71" fillId="0" borderId="1" xfId="54" applyFont="1" applyBorder="1" applyAlignment="1">
      <alignment horizontal="left"/>
    </xf>
    <xf numFmtId="0" fontId="71" fillId="0" borderId="1" xfId="54" applyFont="1" applyBorder="1" applyAlignment="1">
      <alignment horizontal="right" vertical="center"/>
    </xf>
    <xf numFmtId="0" fontId="71" fillId="0" borderId="1" xfId="54" applyFont="1" applyBorder="1" applyAlignment="1">
      <alignment horizontal="right"/>
    </xf>
    <xf numFmtId="0" fontId="71" fillId="0" borderId="13" xfId="54" applyFont="1" applyBorder="1" applyAlignment="1">
      <alignment horizontal="left"/>
    </xf>
    <xf numFmtId="0" fontId="71" fillId="0" borderId="13" xfId="54" applyFont="1" applyBorder="1" applyAlignment="1">
      <alignment horizontal="right" vertical="center"/>
    </xf>
    <xf numFmtId="0" fontId="71" fillId="0" borderId="13" xfId="54" applyFont="1" applyBorder="1" applyAlignment="1">
      <alignment horizontal="right"/>
    </xf>
    <xf numFmtId="0" fontId="72" fillId="0" borderId="38" xfId="54" applyFont="1" applyBorder="1" applyAlignment="1">
      <alignment horizontal="left"/>
    </xf>
    <xf numFmtId="0" fontId="72" fillId="0" borderId="38" xfId="54" applyFont="1" applyBorder="1" applyAlignment="1">
      <alignment horizontal="left" vertical="center"/>
    </xf>
    <xf numFmtId="1" fontId="5" fillId="0" borderId="7" xfId="1" applyNumberFormat="1" applyFont="1" applyFill="1" applyBorder="1" applyAlignment="1"/>
    <xf numFmtId="1" fontId="9" fillId="0" borderId="7" xfId="1" applyNumberFormat="1" applyFont="1" applyFill="1" applyBorder="1" applyAlignment="1">
      <alignment wrapText="1"/>
    </xf>
    <xf numFmtId="1" fontId="15" fillId="0" borderId="7" xfId="1" applyNumberFormat="1" applyFont="1" applyFill="1" applyBorder="1" applyAlignment="1">
      <alignment wrapText="1" shrinkToFit="1"/>
    </xf>
    <xf numFmtId="1" fontId="15" fillId="0" borderId="7" xfId="1" applyNumberFormat="1" applyFont="1" applyFill="1" applyBorder="1" applyAlignment="1">
      <alignment wrapText="1"/>
    </xf>
    <xf numFmtId="1" fontId="4" fillId="0" borderId="7" xfId="1" applyNumberFormat="1" applyFont="1" applyFill="1" applyBorder="1" applyAlignment="1"/>
    <xf numFmtId="1" fontId="8" fillId="0" borderId="7" xfId="1" applyNumberFormat="1" applyFont="1" applyFill="1" applyBorder="1" applyAlignment="1"/>
    <xf numFmtId="1" fontId="8" fillId="0" borderId="7" xfId="1" applyNumberFormat="1" applyFont="1" applyFill="1" applyBorder="1" applyAlignment="1">
      <alignment wrapText="1"/>
    </xf>
    <xf numFmtId="1" fontId="20" fillId="0" borderId="7" xfId="1" applyNumberFormat="1" applyFont="1" applyFill="1" applyBorder="1" applyAlignment="1">
      <alignment wrapText="1" shrinkToFit="1"/>
    </xf>
    <xf numFmtId="1" fontId="20" fillId="0" borderId="7" xfId="1" applyNumberFormat="1" applyFont="1" applyFill="1" applyBorder="1" applyAlignment="1">
      <alignment wrapText="1"/>
    </xf>
    <xf numFmtId="0" fontId="71" fillId="0" borderId="0" xfId="58" applyFont="1" applyAlignment="1"/>
    <xf numFmtId="0" fontId="7" fillId="0" borderId="0" xfId="58" applyAlignment="1"/>
    <xf numFmtId="0" fontId="7" fillId="0" borderId="0" xfId="58"/>
    <xf numFmtId="0" fontId="71" fillId="0" borderId="0" xfId="58" applyFont="1"/>
    <xf numFmtId="0" fontId="72" fillId="0" borderId="36" xfId="58" applyNumberFormat="1" applyFont="1" applyBorder="1"/>
    <xf numFmtId="0" fontId="8" fillId="0" borderId="0" xfId="58" applyFont="1" applyBorder="1" applyAlignment="1" applyProtection="1">
      <alignment horizontal="left" vertical="center"/>
    </xf>
    <xf numFmtId="0" fontId="9" fillId="0" borderId="0" xfId="58" applyFont="1" applyBorder="1" applyAlignment="1" applyProtection="1">
      <alignment horizontal="left" vertical="center"/>
    </xf>
    <xf numFmtId="0" fontId="73" fillId="0" borderId="2" xfId="58" applyFont="1" applyBorder="1" applyAlignment="1" applyProtection="1">
      <alignment horizontal="left" vertical="center"/>
    </xf>
    <xf numFmtId="0" fontId="8" fillId="0" borderId="0" xfId="58" applyFont="1" applyBorder="1" applyAlignment="1" applyProtection="1">
      <alignment horizontal="center" wrapText="1"/>
    </xf>
    <xf numFmtId="0" fontId="9" fillId="0" borderId="4" xfId="58" applyFont="1" applyBorder="1" applyAlignment="1" applyProtection="1">
      <alignment horizontal="right"/>
    </xf>
    <xf numFmtId="0" fontId="8" fillId="0" borderId="0" xfId="58" applyFont="1" applyBorder="1" applyAlignment="1" applyProtection="1"/>
    <xf numFmtId="0" fontId="8" fillId="0" borderId="0" xfId="58" applyFont="1" applyBorder="1" applyAlignment="1" applyProtection="1">
      <alignment horizontal="right" vertical="center" wrapText="1"/>
    </xf>
    <xf numFmtId="0" fontId="9" fillId="0" borderId="0" xfId="58" applyFont="1" applyBorder="1" applyAlignment="1" applyProtection="1">
      <alignment horizontal="left" indent="1"/>
    </xf>
    <xf numFmtId="181" fontId="9" fillId="0" borderId="0" xfId="58" applyNumberFormat="1" applyFont="1" applyBorder="1" applyAlignment="1" applyProtection="1">
      <alignment horizontal="right"/>
    </xf>
    <xf numFmtId="169" fontId="53" fillId="45" borderId="0" xfId="58" applyNumberFormat="1" applyFont="1" applyFill="1" applyBorder="1" applyAlignment="1" applyProtection="1">
      <alignment horizontal="right" wrapText="1"/>
    </xf>
    <xf numFmtId="0" fontId="8" fillId="0" borderId="0" xfId="58" applyFont="1" applyBorder="1" applyAlignment="1" applyProtection="1">
      <alignment horizontal="right" wrapText="1"/>
    </xf>
    <xf numFmtId="0" fontId="74" fillId="45" borderId="0" xfId="58" applyFont="1" applyFill="1" applyBorder="1" applyAlignment="1" applyProtection="1">
      <alignment horizontal="center"/>
    </xf>
    <xf numFmtId="0" fontId="9" fillId="0" borderId="2" xfId="58" applyFont="1" applyBorder="1" applyAlignment="1" applyProtection="1">
      <alignment horizontal="left" indent="1"/>
    </xf>
    <xf numFmtId="181" fontId="9" fillId="0" borderId="2" xfId="58" applyNumberFormat="1" applyFont="1" applyBorder="1" applyAlignment="1" applyProtection="1">
      <alignment horizontal="right"/>
    </xf>
    <xf numFmtId="169" fontId="53" fillId="45" borderId="2" xfId="58" applyNumberFormat="1" applyFont="1" applyFill="1" applyBorder="1" applyAlignment="1" applyProtection="1">
      <alignment horizontal="right" wrapText="1"/>
    </xf>
    <xf numFmtId="169" fontId="9" fillId="0" borderId="0" xfId="58" applyNumberFormat="1" applyFont="1" applyBorder="1" applyAlignment="1" applyProtection="1">
      <alignment vertical="center"/>
    </xf>
    <xf numFmtId="0" fontId="8" fillId="0" borderId="6" xfId="58" applyFont="1" applyBorder="1" applyAlignment="1" applyProtection="1">
      <alignment horizontal="left" vertical="center"/>
    </xf>
    <xf numFmtId="0" fontId="8" fillId="0" borderId="6" xfId="58" applyFont="1" applyBorder="1" applyAlignment="1" applyProtection="1">
      <alignment horizontal="center" wrapText="1"/>
    </xf>
    <xf numFmtId="0" fontId="8" fillId="0" borderId="4" xfId="58" applyFont="1" applyBorder="1" applyAlignment="1" applyProtection="1">
      <alignment vertical="center"/>
    </xf>
    <xf numFmtId="168" fontId="9" fillId="0" borderId="0" xfId="58" applyNumberFormat="1" applyFont="1" applyBorder="1" applyAlignment="1" applyProtection="1">
      <alignment horizontal="right"/>
    </xf>
    <xf numFmtId="168" fontId="9" fillId="0" borderId="2" xfId="58" applyNumberFormat="1" applyFont="1" applyBorder="1" applyAlignment="1" applyProtection="1">
      <alignment horizontal="right"/>
    </xf>
    <xf numFmtId="169" fontId="9" fillId="0" borderId="2" xfId="58" applyNumberFormat="1" applyFont="1" applyBorder="1" applyAlignment="1" applyProtection="1">
      <alignment horizontal="right"/>
    </xf>
    <xf numFmtId="0" fontId="0" fillId="0" borderId="38" xfId="0" applyBorder="1"/>
    <xf numFmtId="0" fontId="4" fillId="0" borderId="38" xfId="6" applyFont="1" applyBorder="1"/>
    <xf numFmtId="2" fontId="4" fillId="0" borderId="38" xfId="6" applyNumberFormat="1" applyFont="1" applyBorder="1"/>
    <xf numFmtId="0" fontId="0" fillId="0" borderId="0" xfId="0" applyAlignment="1"/>
    <xf numFmtId="0" fontId="4" fillId="0" borderId="38" xfId="0" applyFont="1" applyBorder="1" applyAlignment="1"/>
    <xf numFmtId="0" fontId="4" fillId="0" borderId="38" xfId="0" applyNumberFormat="1" applyFont="1" applyBorder="1"/>
    <xf numFmtId="0" fontId="9" fillId="0" borderId="38" xfId="58" applyFont="1" applyBorder="1"/>
    <xf numFmtId="0" fontId="5" fillId="0" borderId="38" xfId="1" applyFont="1" applyBorder="1"/>
    <xf numFmtId="0" fontId="4" fillId="0" borderId="38" xfId="1" applyFont="1" applyBorder="1"/>
    <xf numFmtId="0" fontId="4" fillId="0" borderId="48" xfId="0" applyFont="1" applyBorder="1"/>
    <xf numFmtId="0" fontId="7" fillId="12" borderId="49" xfId="66" applyFont="1" applyFill="1" applyBorder="1"/>
    <xf numFmtId="0" fontId="7" fillId="12" borderId="37" xfId="66" applyFont="1" applyFill="1" applyBorder="1"/>
    <xf numFmtId="0" fontId="7" fillId="12" borderId="50" xfId="66" applyFont="1" applyFill="1" applyBorder="1"/>
    <xf numFmtId="0" fontId="7" fillId="0" borderId="0" xfId="66" applyFont="1" applyBorder="1"/>
    <xf numFmtId="0" fontId="7" fillId="0" borderId="0" xfId="66" applyFont="1"/>
    <xf numFmtId="0" fontId="7" fillId="0" borderId="0" xfId="66" applyFont="1" applyBorder="1" applyAlignment="1">
      <alignment horizontal="centerContinuous"/>
    </xf>
    <xf numFmtId="0" fontId="7" fillId="12" borderId="39" xfId="66" applyFont="1" applyFill="1" applyBorder="1"/>
    <xf numFmtId="0" fontId="7" fillId="12" borderId="4" xfId="66" applyFont="1" applyFill="1" applyBorder="1"/>
    <xf numFmtId="0" fontId="77" fillId="12" borderId="4" xfId="66" applyFont="1" applyFill="1" applyBorder="1"/>
    <xf numFmtId="0" fontId="7" fillId="12" borderId="52" xfId="66" applyFont="1" applyFill="1" applyBorder="1"/>
    <xf numFmtId="0" fontId="78" fillId="0" borderId="4" xfId="66" applyFont="1" applyBorder="1" applyAlignment="1">
      <alignment horizontal="right"/>
    </xf>
    <xf numFmtId="0" fontId="7" fillId="13" borderId="49" xfId="66" applyFont="1" applyFill="1" applyBorder="1"/>
    <xf numFmtId="0" fontId="7" fillId="13" borderId="37" xfId="66" applyFont="1" applyFill="1" applyBorder="1"/>
    <xf numFmtId="0" fontId="77" fillId="13" borderId="50" xfId="66" applyFont="1" applyFill="1" applyBorder="1"/>
    <xf numFmtId="0" fontId="77" fillId="0" borderId="0" xfId="66" applyFont="1" applyBorder="1"/>
    <xf numFmtId="0" fontId="77" fillId="13" borderId="51" xfId="66" applyFont="1" applyFill="1" applyBorder="1" applyAlignment="1">
      <alignment horizontal="center"/>
    </xf>
    <xf numFmtId="0" fontId="77" fillId="13" borderId="0" xfId="66" applyFont="1" applyFill="1" applyBorder="1" applyAlignment="1">
      <alignment horizontal="right"/>
    </xf>
    <xf numFmtId="0" fontId="77" fillId="13" borderId="47" xfId="66" applyFont="1" applyFill="1" applyBorder="1" applyAlignment="1">
      <alignment horizontal="right"/>
    </xf>
    <xf numFmtId="0" fontId="77" fillId="0" borderId="0" xfId="66" applyFont="1" applyBorder="1" applyAlignment="1"/>
    <xf numFmtId="0" fontId="77" fillId="0" borderId="0" xfId="66" applyFont="1" applyBorder="1" applyAlignment="1">
      <alignment horizontal="right"/>
    </xf>
    <xf numFmtId="0" fontId="79" fillId="13" borderId="39" xfId="66" applyFont="1" applyFill="1" applyBorder="1" applyAlignment="1">
      <alignment horizontal="center"/>
    </xf>
    <xf numFmtId="0" fontId="45" fillId="13" borderId="4" xfId="66" applyFont="1" applyFill="1" applyBorder="1" applyAlignment="1">
      <alignment horizontal="right"/>
    </xf>
    <xf numFmtId="0" fontId="79" fillId="13" borderId="52" xfId="66" applyFont="1" applyFill="1" applyBorder="1" applyAlignment="1">
      <alignment horizontal="right"/>
    </xf>
    <xf numFmtId="0" fontId="80" fillId="0" borderId="0" xfId="66" applyFont="1" applyBorder="1" applyAlignment="1"/>
    <xf numFmtId="0" fontId="77" fillId="0" borderId="51" xfId="66" applyFont="1" applyBorder="1" applyAlignment="1">
      <alignment horizontal="center"/>
    </xf>
    <xf numFmtId="169" fontId="7" fillId="0" borderId="0" xfId="66" applyNumberFormat="1" applyFont="1" applyBorder="1"/>
    <xf numFmtId="169" fontId="7" fillId="0" borderId="47" xfId="66" applyNumberFormat="1" applyFont="1" applyBorder="1"/>
    <xf numFmtId="0" fontId="77" fillId="0" borderId="0" xfId="66" applyFont="1" applyBorder="1" applyAlignment="1">
      <alignment horizontal="center"/>
    </xf>
    <xf numFmtId="169" fontId="7" fillId="0" borderId="0" xfId="66" applyNumberFormat="1" applyFont="1" applyBorder="1" applyAlignment="1">
      <alignment horizontal="center"/>
    </xf>
    <xf numFmtId="169" fontId="7" fillId="0" borderId="0" xfId="66" applyNumberFormat="1" applyFont="1" applyBorder="1" applyAlignment="1">
      <alignment horizontal="right"/>
    </xf>
    <xf numFmtId="176" fontId="81" fillId="0" borderId="0" xfId="66" applyNumberFormat="1" applyFont="1" applyBorder="1"/>
    <xf numFmtId="169" fontId="7" fillId="13" borderId="0" xfId="66" applyNumberFormat="1" applyFont="1" applyFill="1" applyBorder="1"/>
    <xf numFmtId="169" fontId="7" fillId="13" borderId="47" xfId="66" applyNumberFormat="1" applyFont="1" applyFill="1" applyBorder="1"/>
    <xf numFmtId="170" fontId="7" fillId="0" borderId="0" xfId="66" applyNumberFormat="1" applyFont="1" applyBorder="1"/>
    <xf numFmtId="169" fontId="7" fillId="13" borderId="0" xfId="66" applyNumberFormat="1" applyFont="1" applyFill="1" applyBorder="1" applyAlignment="1">
      <alignment horizontal="right"/>
    </xf>
    <xf numFmtId="169" fontId="7" fillId="0" borderId="0" xfId="66" applyNumberFormat="1" applyFont="1" applyFill="1" applyBorder="1" applyAlignment="1"/>
    <xf numFmtId="169" fontId="7" fillId="0" borderId="47" xfId="66" applyNumberFormat="1" applyFont="1" applyBorder="1" applyAlignment="1"/>
    <xf numFmtId="169" fontId="7" fillId="13" borderId="0" xfId="66" applyNumberFormat="1" applyFont="1" applyFill="1" applyBorder="1" applyAlignment="1"/>
    <xf numFmtId="169" fontId="7" fillId="13" borderId="47" xfId="66" applyNumberFormat="1" applyFont="1" applyFill="1" applyBorder="1" applyAlignment="1"/>
    <xf numFmtId="169" fontId="7" fillId="0" borderId="0" xfId="66" applyNumberFormat="1" applyFont="1" applyFill="1" applyBorder="1"/>
    <xf numFmtId="0" fontId="80" fillId="0" borderId="0" xfId="66" applyFont="1" applyAlignment="1">
      <alignment horizontal="left"/>
    </xf>
    <xf numFmtId="0" fontId="77" fillId="0" borderId="0" xfId="66" applyFont="1" applyBorder="1" applyAlignment="1">
      <alignment horizontal="left"/>
    </xf>
    <xf numFmtId="0" fontId="82" fillId="0" borderId="0" xfId="66" applyFont="1" applyAlignment="1">
      <alignment horizontal="right"/>
    </xf>
    <xf numFmtId="0" fontId="9" fillId="0" borderId="0" xfId="58" applyFont="1" applyAlignment="1">
      <alignment vertical="center"/>
    </xf>
    <xf numFmtId="0" fontId="0" fillId="0" borderId="0" xfId="0" applyAlignment="1">
      <alignment vertical="center"/>
    </xf>
    <xf numFmtId="0" fontId="15" fillId="0" borderId="0" xfId="0" applyFont="1" applyAlignment="1">
      <alignment vertical="center"/>
    </xf>
    <xf numFmtId="0" fontId="0" fillId="0" borderId="0" xfId="0" applyNumberFormat="1"/>
    <xf numFmtId="0" fontId="0" fillId="0" borderId="38" xfId="0" applyBorder="1" applyAlignment="1">
      <alignment horizontal="center"/>
    </xf>
    <xf numFmtId="0" fontId="0" fillId="48" borderId="1" xfId="0" applyFill="1" applyBorder="1"/>
    <xf numFmtId="0" fontId="0" fillId="48" borderId="1" xfId="0" applyFill="1" applyBorder="1" applyAlignment="1">
      <alignment wrapText="1"/>
    </xf>
    <xf numFmtId="0" fontId="0" fillId="48" borderId="0" xfId="0" applyFill="1"/>
    <xf numFmtId="0" fontId="0" fillId="49" borderId="0" xfId="0" applyFill="1"/>
    <xf numFmtId="2" fontId="67" fillId="0" borderId="0" xfId="0" applyNumberFormat="1" applyFont="1" applyFill="1" applyBorder="1"/>
    <xf numFmtId="0" fontId="0" fillId="2" borderId="0" xfId="0" applyFill="1" applyBorder="1"/>
    <xf numFmtId="0" fontId="1" fillId="0" borderId="0" xfId="65"/>
    <xf numFmtId="0" fontId="7" fillId="0" borderId="0" xfId="58"/>
    <xf numFmtId="0" fontId="77" fillId="0" borderId="0" xfId="58" applyFont="1"/>
    <xf numFmtId="10" fontId="77" fillId="0" borderId="0" xfId="58" applyNumberFormat="1" applyFont="1" applyAlignment="1">
      <alignment horizontal="center" vertical="center"/>
    </xf>
    <xf numFmtId="4" fontId="7" fillId="0" borderId="0" xfId="58" applyNumberFormat="1"/>
    <xf numFmtId="10" fontId="7" fillId="0" borderId="0" xfId="58" applyNumberFormat="1"/>
    <xf numFmtId="4" fontId="77" fillId="0" borderId="0" xfId="58" applyNumberFormat="1" applyFont="1"/>
    <xf numFmtId="10" fontId="77" fillId="0" borderId="0" xfId="58" applyNumberFormat="1" applyFont="1"/>
    <xf numFmtId="0" fontId="77" fillId="0" borderId="0" xfId="58" applyFont="1" applyAlignment="1">
      <alignment horizontal="center" vertical="center"/>
    </xf>
    <xf numFmtId="0" fontId="0" fillId="0" borderId="4" xfId="0" applyBorder="1"/>
    <xf numFmtId="0" fontId="21" fillId="0" borderId="0" xfId="1" applyFont="1" applyAlignment="1">
      <alignment vertical="top" wrapText="1"/>
    </xf>
    <xf numFmtId="10" fontId="0" fillId="0" borderId="0" xfId="0" applyNumberFormat="1"/>
    <xf numFmtId="182" fontId="12" fillId="0" borderId="0" xfId="6" applyNumberFormat="1"/>
    <xf numFmtId="0" fontId="4" fillId="0" borderId="0" xfId="6" applyFont="1" applyAlignment="1">
      <alignment horizontal="center" vertical="center" wrapText="1"/>
    </xf>
    <xf numFmtId="0" fontId="5" fillId="0" borderId="0" xfId="6" applyFont="1" applyAlignment="1">
      <alignment horizontal="left" vertical="center" wrapText="1"/>
    </xf>
    <xf numFmtId="182" fontId="5" fillId="0" borderId="0" xfId="6" applyNumberFormat="1" applyFont="1" applyAlignment="1">
      <alignment horizontal="right" vertical="center" wrapText="1"/>
    </xf>
    <xf numFmtId="0" fontId="25" fillId="14" borderId="0" xfId="14"/>
    <xf numFmtId="0" fontId="6" fillId="0" borderId="0" xfId="2" applyFill="1"/>
    <xf numFmtId="0" fontId="6" fillId="0" borderId="0" xfId="2" quotePrefix="1"/>
    <xf numFmtId="0" fontId="6" fillId="0" borderId="0" xfId="2" applyFill="1" applyAlignment="1"/>
    <xf numFmtId="0" fontId="9" fillId="0" borderId="0" xfId="58" applyFont="1" applyAlignment="1">
      <alignment vertical="center"/>
    </xf>
    <xf numFmtId="0" fontId="86" fillId="50" borderId="53" xfId="0" applyFont="1" applyFill="1" applyBorder="1" applyAlignment="1">
      <alignment horizontal="center" vertical="center" wrapText="1"/>
    </xf>
    <xf numFmtId="0" fontId="85" fillId="50" borderId="54" xfId="0" applyFont="1" applyFill="1" applyBorder="1" applyAlignment="1">
      <alignment vertical="center" wrapText="1"/>
    </xf>
    <xf numFmtId="0" fontId="86" fillId="50" borderId="55" xfId="0" applyFont="1" applyFill="1" applyBorder="1" applyAlignment="1">
      <alignment horizontal="center" vertical="center" wrapText="1"/>
    </xf>
    <xf numFmtId="0" fontId="85" fillId="50" borderId="56" xfId="0" applyFont="1" applyFill="1" applyBorder="1" applyAlignment="1">
      <alignment vertical="center" wrapText="1"/>
    </xf>
    <xf numFmtId="0" fontId="86" fillId="50" borderId="57" xfId="0" applyFont="1" applyFill="1" applyBorder="1" applyAlignment="1">
      <alignment horizontal="center" vertical="center" wrapText="1"/>
    </xf>
    <xf numFmtId="0" fontId="85" fillId="50" borderId="58" xfId="0" applyFont="1" applyFill="1" applyBorder="1" applyAlignment="1">
      <alignment vertical="center" wrapText="1"/>
    </xf>
    <xf numFmtId="0" fontId="0" fillId="0" borderId="0" xfId="0"/>
    <xf numFmtId="0" fontId="0" fillId="0" borderId="0" xfId="0"/>
    <xf numFmtId="0" fontId="0" fillId="6" borderId="0" xfId="0" applyFill="1"/>
    <xf numFmtId="0" fontId="4" fillId="2" borderId="1" xfId="0" applyFont="1" applyFill="1" applyBorder="1" applyAlignment="1">
      <alignment horizontal="center"/>
    </xf>
    <xf numFmtId="0" fontId="4" fillId="2" borderId="8" xfId="0" applyFont="1" applyFill="1" applyBorder="1" applyAlignment="1">
      <alignment horizontal="center"/>
    </xf>
    <xf numFmtId="0" fontId="8" fillId="5" borderId="6" xfId="1" applyFont="1" applyFill="1" applyBorder="1" applyAlignment="1">
      <alignment horizontal="left" wrapText="1"/>
    </xf>
    <xf numFmtId="0" fontId="8" fillId="5" borderId="4" xfId="1" applyFont="1" applyFill="1" applyBorder="1" applyAlignment="1">
      <alignment horizontal="left" wrapText="1"/>
    </xf>
    <xf numFmtId="0" fontId="8" fillId="5" borderId="5" xfId="1" applyFont="1" applyFill="1" applyBorder="1" applyAlignment="1">
      <alignment horizontal="center" wrapText="1"/>
    </xf>
    <xf numFmtId="0" fontId="5" fillId="0" borderId="2" xfId="1" applyFont="1" applyBorder="1" applyAlignment="1">
      <alignment horizontal="left"/>
    </xf>
    <xf numFmtId="0" fontId="8" fillId="0" borderId="0" xfId="1" applyFont="1" applyBorder="1" applyAlignment="1">
      <alignment horizontal="left"/>
    </xf>
    <xf numFmtId="0" fontId="8" fillId="0" borderId="6" xfId="4" applyFont="1" applyFill="1" applyBorder="1" applyAlignment="1">
      <alignment horizontal="left" wrapText="1"/>
    </xf>
    <xf numFmtId="0" fontId="9" fillId="0" borderId="4" xfId="1" applyFont="1" applyFill="1" applyBorder="1"/>
    <xf numFmtId="1" fontId="36" fillId="0" borderId="5" xfId="1" applyNumberFormat="1" applyFont="1" applyFill="1" applyBorder="1" applyAlignment="1">
      <alignment horizontal="center" wrapText="1"/>
    </xf>
    <xf numFmtId="1" fontId="8" fillId="0" borderId="5" xfId="1" applyNumberFormat="1" applyFont="1" applyFill="1" applyBorder="1" applyAlignment="1">
      <alignment horizontal="center" wrapText="1"/>
    </xf>
    <xf numFmtId="0" fontId="4" fillId="0" borderId="7" xfId="1" applyFont="1" applyFill="1" applyBorder="1" applyAlignment="1">
      <alignment horizontal="center"/>
    </xf>
    <xf numFmtId="0" fontId="5" fillId="0" borderId="9" xfId="6" applyFont="1" applyFill="1" applyBorder="1" applyAlignment="1">
      <alignment horizontal="center"/>
    </xf>
    <xf numFmtId="0" fontId="5" fillId="0" borderId="10" xfId="6" applyFont="1" applyFill="1" applyBorder="1" applyAlignment="1">
      <alignment horizontal="center"/>
    </xf>
    <xf numFmtId="2" fontId="5" fillId="0" borderId="0" xfId="1" applyNumberFormat="1" applyFont="1" applyAlignment="1">
      <alignment horizontal="center"/>
    </xf>
    <xf numFmtId="0" fontId="0" fillId="0" borderId="0" xfId="0" applyAlignment="1">
      <alignment horizontal="center"/>
    </xf>
    <xf numFmtId="0" fontId="0" fillId="0" borderId="0" xfId="6" applyFont="1" applyAlignment="1">
      <alignment horizontal="center"/>
    </xf>
    <xf numFmtId="0" fontId="5" fillId="0" borderId="0" xfId="6" applyFont="1" applyAlignment="1">
      <alignment horizontal="center"/>
    </xf>
    <xf numFmtId="0" fontId="8" fillId="0" borderId="18" xfId="9" applyFont="1" applyBorder="1" applyAlignment="1">
      <alignment horizontal="center"/>
    </xf>
    <xf numFmtId="0" fontId="8" fillId="13" borderId="18" xfId="9" applyFont="1" applyFill="1" applyBorder="1" applyAlignment="1">
      <alignment horizontal="center"/>
    </xf>
    <xf numFmtId="0" fontId="8" fillId="12" borderId="14" xfId="9" applyFont="1" applyFill="1" applyBorder="1" applyAlignment="1">
      <alignment horizontal="center"/>
    </xf>
    <xf numFmtId="0" fontId="17" fillId="12" borderId="15" xfId="9" applyFont="1" applyFill="1" applyBorder="1" applyAlignment="1">
      <alignment horizontal="center"/>
    </xf>
    <xf numFmtId="0" fontId="8" fillId="12" borderId="16" xfId="9" applyFont="1" applyFill="1" applyBorder="1" applyAlignment="1">
      <alignment horizontal="center"/>
    </xf>
    <xf numFmtId="0" fontId="8" fillId="0" borderId="17" xfId="9" applyFont="1" applyBorder="1" applyAlignment="1">
      <alignment horizontal="right"/>
    </xf>
    <xf numFmtId="0" fontId="0" fillId="0" borderId="36" xfId="0" applyBorder="1" applyAlignment="1">
      <alignment horizontal="center"/>
    </xf>
    <xf numFmtId="0" fontId="8" fillId="0" borderId="5" xfId="7" applyFont="1" applyBorder="1" applyAlignment="1">
      <alignment horizontal="center"/>
    </xf>
    <xf numFmtId="0" fontId="8" fillId="0" borderId="5" xfId="7" applyFont="1" applyBorder="1" applyAlignment="1" applyProtection="1">
      <alignment horizontal="center" wrapText="1"/>
    </xf>
    <xf numFmtId="0" fontId="9" fillId="0" borderId="0" xfId="58" applyFont="1" applyAlignment="1">
      <alignment vertical="center"/>
    </xf>
    <xf numFmtId="0" fontId="9" fillId="0" borderId="38" xfId="58" applyFont="1" applyBorder="1" applyAlignment="1">
      <alignment horizontal="center" vertical="center"/>
    </xf>
    <xf numFmtId="0" fontId="8" fillId="0" borderId="6" xfId="54" applyFont="1" applyBorder="1" applyAlignment="1">
      <alignment horizontal="left" wrapText="1"/>
    </xf>
    <xf numFmtId="0" fontId="8" fillId="0" borderId="0" xfId="54" applyFont="1" applyBorder="1" applyAlignment="1">
      <alignment horizontal="left" wrapText="1"/>
    </xf>
    <xf numFmtId="0" fontId="8" fillId="0" borderId="4" xfId="54" applyFont="1" applyBorder="1" applyAlignment="1">
      <alignment horizontal="left" wrapText="1"/>
    </xf>
    <xf numFmtId="0" fontId="8" fillId="0" borderId="6" xfId="54" applyFont="1" applyBorder="1" applyAlignment="1">
      <alignment horizontal="left" vertical="center" wrapText="1"/>
    </xf>
    <xf numFmtId="0" fontId="9" fillId="0" borderId="0" xfId="54" applyFont="1" applyBorder="1" applyAlignment="1">
      <alignment horizontal="left" vertical="center" wrapText="1"/>
    </xf>
    <xf numFmtId="0" fontId="9" fillId="0" borderId="4" xfId="54" applyFont="1" applyBorder="1" applyAlignment="1">
      <alignment horizontal="left" vertical="center" wrapText="1"/>
    </xf>
    <xf numFmtId="0" fontId="9" fillId="0" borderId="0" xfId="54" applyFont="1" applyBorder="1" applyAlignment="1">
      <alignment horizontal="left" wrapText="1"/>
    </xf>
    <xf numFmtId="0" fontId="9" fillId="0" borderId="4" xfId="54" applyFont="1" applyBorder="1" applyAlignment="1">
      <alignment horizontal="left" wrapText="1"/>
    </xf>
    <xf numFmtId="0" fontId="8" fillId="0" borderId="6" xfId="54" applyFont="1" applyBorder="1" applyAlignment="1">
      <alignment horizontal="right" wrapText="1"/>
    </xf>
    <xf numFmtId="0" fontId="9" fillId="0" borderId="0" xfId="54" applyFont="1" applyBorder="1" applyAlignment="1">
      <alignment horizontal="right"/>
    </xf>
    <xf numFmtId="0" fontId="9" fillId="0" borderId="4" xfId="54" applyFont="1" applyBorder="1" applyAlignment="1">
      <alignment horizontal="right"/>
    </xf>
    <xf numFmtId="0" fontId="9" fillId="0" borderId="0" xfId="54" applyFont="1" applyBorder="1" applyAlignment="1">
      <alignment horizontal="right" wrapText="1"/>
    </xf>
    <xf numFmtId="0" fontId="9" fillId="0" borderId="4" xfId="54" applyFont="1" applyBorder="1" applyAlignment="1">
      <alignment horizontal="right" wrapText="1"/>
    </xf>
    <xf numFmtId="0" fontId="9" fillId="0" borderId="0" xfId="54" applyFont="1" applyAlignment="1">
      <alignment horizontal="left"/>
    </xf>
    <xf numFmtId="0" fontId="9" fillId="0" borderId="4" xfId="54" applyFont="1" applyBorder="1" applyAlignment="1">
      <alignment horizontal="left"/>
    </xf>
    <xf numFmtId="0" fontId="8" fillId="0" borderId="37" xfId="54" applyFont="1" applyBorder="1" applyAlignment="1">
      <alignment horizontal="right" wrapText="1"/>
    </xf>
    <xf numFmtId="0" fontId="8" fillId="0" borderId="0" xfId="54" applyFont="1" applyBorder="1" applyAlignment="1">
      <alignment horizontal="right" wrapText="1"/>
    </xf>
    <xf numFmtId="0" fontId="9" fillId="0" borderId="37" xfId="54" applyFont="1" applyBorder="1" applyAlignment="1">
      <alignment horizontal="left" wrapText="1"/>
    </xf>
    <xf numFmtId="0" fontId="8" fillId="0" borderId="6" xfId="54" applyFont="1" applyBorder="1" applyAlignment="1">
      <alignment horizontal="center" vertical="center" wrapText="1"/>
    </xf>
    <xf numFmtId="0" fontId="9" fillId="0" borderId="6" xfId="54" applyFont="1" applyBorder="1" applyAlignment="1">
      <alignment horizontal="center" vertical="center" wrapText="1"/>
    </xf>
    <xf numFmtId="0" fontId="9" fillId="0" borderId="4" xfId="54" applyFont="1" applyBorder="1" applyAlignment="1">
      <alignment horizontal="center" vertical="center" wrapText="1"/>
    </xf>
    <xf numFmtId="0" fontId="8" fillId="0" borderId="0" xfId="54" applyFont="1" applyFill="1" applyAlignment="1">
      <alignment horizontal="left" vertical="center"/>
    </xf>
    <xf numFmtId="165" fontId="9" fillId="0" borderId="0" xfId="54" applyNumberFormat="1" applyFont="1" applyBorder="1" applyAlignment="1">
      <alignment horizontal="left" vertical="center"/>
    </xf>
    <xf numFmtId="0" fontId="8" fillId="0" borderId="0" xfId="54" applyFont="1" applyBorder="1" applyAlignment="1">
      <alignment horizontal="justify" vertical="center" wrapText="1"/>
    </xf>
    <xf numFmtId="0" fontId="9" fillId="0" borderId="0" xfId="54" applyFont="1" applyBorder="1" applyAlignment="1">
      <alignment horizontal="justify" vertical="center" wrapText="1"/>
    </xf>
    <xf numFmtId="0" fontId="9" fillId="0" borderId="0" xfId="54" applyFont="1" applyAlignment="1">
      <alignment horizontal="justify" vertical="center" wrapText="1"/>
    </xf>
    <xf numFmtId="0" fontId="8" fillId="0" borderId="0" xfId="54" applyFont="1" applyAlignment="1">
      <alignment horizontal="justify" vertical="top" wrapText="1"/>
    </xf>
    <xf numFmtId="0" fontId="9" fillId="0" borderId="0" xfId="54" applyFont="1" applyAlignment="1">
      <alignment horizontal="justify" vertical="top" wrapText="1"/>
    </xf>
    <xf numFmtId="0" fontId="8" fillId="0" borderId="0" xfId="54" applyNumberFormat="1" applyFont="1" applyAlignment="1">
      <alignment horizontal="left" wrapText="1"/>
    </xf>
    <xf numFmtId="0" fontId="8" fillId="0" borderId="0" xfId="54" applyFont="1" applyAlignment="1">
      <alignment vertical="top" wrapText="1"/>
    </xf>
    <xf numFmtId="0" fontId="9" fillId="0" borderId="0" xfId="54" applyFont="1" applyAlignment="1">
      <alignment vertical="top" wrapText="1"/>
    </xf>
    <xf numFmtId="0" fontId="8" fillId="0" borderId="0" xfId="54" applyFont="1" applyAlignment="1">
      <alignment horizontal="justify" wrapText="1"/>
    </xf>
    <xf numFmtId="0" fontId="9" fillId="0" borderId="0" xfId="54" applyFont="1" applyAlignment="1">
      <alignment horizontal="left" wrapText="1"/>
    </xf>
    <xf numFmtId="0" fontId="9" fillId="46" borderId="40" xfId="0" applyFont="1" applyFill="1" applyBorder="1" applyAlignment="1">
      <alignment horizontal="center" vertical="center" wrapText="1"/>
    </xf>
    <xf numFmtId="0" fontId="9" fillId="46" borderId="45" xfId="0" applyFont="1" applyFill="1" applyBorder="1" applyAlignment="1">
      <alignment horizontal="center" vertical="center" wrapText="1"/>
    </xf>
    <xf numFmtId="0" fontId="9" fillId="46" borderId="46" xfId="0" applyFont="1" applyFill="1" applyBorder="1" applyAlignment="1">
      <alignment horizontal="center" vertical="center" wrapText="1"/>
    </xf>
    <xf numFmtId="0" fontId="9" fillId="46" borderId="40" xfId="0" applyFont="1" applyFill="1" applyBorder="1" applyAlignment="1">
      <alignment horizontal="center" wrapText="1"/>
    </xf>
    <xf numFmtId="0" fontId="9" fillId="46" borderId="45" xfId="0" applyFont="1" applyFill="1" applyBorder="1" applyAlignment="1">
      <alignment horizontal="center" wrapText="1"/>
    </xf>
    <xf numFmtId="0" fontId="9" fillId="46" borderId="46" xfId="0" applyFont="1" applyFill="1" applyBorder="1" applyAlignment="1">
      <alignment horizontal="center" wrapText="1"/>
    </xf>
    <xf numFmtId="0" fontId="9" fillId="46" borderId="41" xfId="0" applyFont="1" applyFill="1" applyBorder="1" applyAlignment="1">
      <alignment horizontal="center" vertical="top" wrapText="1"/>
    </xf>
    <xf numFmtId="0" fontId="9" fillId="46" borderId="42" xfId="0" applyFont="1" applyFill="1" applyBorder="1" applyAlignment="1">
      <alignment horizontal="center" vertical="top" wrapText="1"/>
    </xf>
    <xf numFmtId="0" fontId="9" fillId="46" borderId="43" xfId="0" applyFont="1" applyFill="1" applyBorder="1" applyAlignment="1">
      <alignment horizontal="center" vertical="top" wrapText="1"/>
    </xf>
    <xf numFmtId="0" fontId="8" fillId="5" borderId="0" xfId="55" applyFont="1" applyFill="1" applyBorder="1" applyAlignment="1">
      <alignment horizontal="right" vertical="center" wrapText="1"/>
    </xf>
    <xf numFmtId="0" fontId="8" fillId="5" borderId="4" xfId="55" applyFont="1" applyFill="1" applyBorder="1" applyAlignment="1">
      <alignment horizontal="right" vertical="center" wrapText="1"/>
    </xf>
    <xf numFmtId="0" fontId="8" fillId="0" borderId="6" xfId="7" applyFont="1" applyBorder="1" applyAlignment="1">
      <alignment horizontal="right" wrapText="1"/>
    </xf>
    <xf numFmtId="0" fontId="9" fillId="0" borderId="0" xfId="7" applyFont="1"/>
    <xf numFmtId="0" fontId="9" fillId="0" borderId="4" xfId="7" applyFont="1" applyBorder="1"/>
    <xf numFmtId="0" fontId="8" fillId="0" borderId="0" xfId="7" applyFont="1" applyBorder="1" applyAlignment="1">
      <alignment horizontal="right" wrapText="1"/>
    </xf>
    <xf numFmtId="0" fontId="9" fillId="0" borderId="0" xfId="7" applyFont="1" applyBorder="1" applyAlignment="1">
      <alignment horizontal="right" wrapText="1"/>
    </xf>
    <xf numFmtId="0" fontId="8" fillId="0" borderId="4" xfId="7" applyFont="1" applyBorder="1" applyAlignment="1">
      <alignment horizontal="right" wrapText="1"/>
    </xf>
    <xf numFmtId="0" fontId="8" fillId="0" borderId="0" xfId="7" applyFont="1" applyBorder="1" applyAlignment="1">
      <alignment horizontal="center" wrapText="1"/>
    </xf>
    <xf numFmtId="0" fontId="8" fillId="0" borderId="4" xfId="7" applyFont="1" applyBorder="1" applyAlignment="1">
      <alignment horizontal="center" wrapText="1"/>
    </xf>
    <xf numFmtId="0" fontId="8" fillId="0" borderId="0" xfId="7" applyFont="1" applyBorder="1" applyAlignment="1">
      <alignment horizontal="right" wrapText="1" shrinkToFit="1"/>
    </xf>
    <xf numFmtId="0" fontId="9" fillId="0" borderId="0" xfId="7" applyFont="1" applyBorder="1" applyAlignment="1">
      <alignment horizontal="right" wrapText="1" shrinkToFit="1"/>
    </xf>
    <xf numFmtId="0" fontId="9" fillId="0" borderId="4" xfId="7" applyFont="1" applyBorder="1" applyAlignment="1">
      <alignment horizontal="right" wrapText="1" shrinkToFit="1"/>
    </xf>
    <xf numFmtId="0" fontId="8" fillId="0" borderId="6" xfId="7" applyFont="1" applyBorder="1" applyAlignment="1">
      <alignment horizontal="justify" vertical="top" wrapText="1"/>
    </xf>
    <xf numFmtId="165" fontId="9" fillId="0" borderId="0" xfId="7" applyNumberFormat="1" applyFont="1" applyBorder="1" applyAlignment="1">
      <alignment horizontal="justify" vertical="top" wrapText="1"/>
    </xf>
    <xf numFmtId="0" fontId="8" fillId="0" borderId="0" xfId="7" applyFont="1" applyFill="1" applyBorder="1" applyAlignment="1">
      <alignment horizontal="justify" vertical="center" wrapText="1"/>
    </xf>
    <xf numFmtId="0" fontId="8" fillId="0" borderId="0" xfId="7" applyFont="1" applyBorder="1" applyAlignment="1">
      <alignment horizontal="justify" vertical="top" wrapText="1"/>
    </xf>
    <xf numFmtId="0" fontId="9" fillId="0" borderId="0" xfId="7" applyFont="1" applyBorder="1" applyAlignment="1">
      <alignment horizontal="justify" vertical="top" wrapText="1"/>
    </xf>
    <xf numFmtId="0" fontId="52" fillId="45" borderId="5" xfId="7" applyFont="1" applyFill="1" applyBorder="1" applyAlignment="1">
      <alignment horizontal="center"/>
    </xf>
    <xf numFmtId="1" fontId="52" fillId="45" borderId="5" xfId="7" applyNumberFormat="1" applyFont="1" applyFill="1" applyBorder="1" applyAlignment="1">
      <alignment horizontal="center"/>
    </xf>
    <xf numFmtId="169" fontId="9" fillId="0" borderId="3" xfId="57" applyNumberFormat="1" applyFont="1" applyBorder="1" applyAlignment="1">
      <alignment horizontal="center" vertical="center" wrapText="1"/>
    </xf>
    <xf numFmtId="171" fontId="9" fillId="0" borderId="4" xfId="60" applyNumberFormat="1" applyFont="1" applyFill="1" applyBorder="1" applyAlignment="1">
      <alignment horizontal="center" vertical="center"/>
    </xf>
    <xf numFmtId="0" fontId="9" fillId="0" borderId="38" xfId="58" applyFont="1" applyBorder="1" applyAlignment="1">
      <alignment horizontal="center"/>
    </xf>
    <xf numFmtId="0" fontId="63" fillId="0" borderId="0" xfId="0" applyFont="1" applyBorder="1" applyAlignment="1" applyProtection="1"/>
    <xf numFmtId="0" fontId="53" fillId="0" borderId="0" xfId="0" applyFont="1" applyBorder="1" applyAlignment="1" applyProtection="1"/>
    <xf numFmtId="0" fontId="52" fillId="0" borderId="0" xfId="0" applyFont="1" applyBorder="1" applyAlignment="1" applyProtection="1"/>
    <xf numFmtId="2" fontId="52" fillId="0" borderId="6" xfId="0" applyNumberFormat="1" applyFont="1" applyBorder="1" applyAlignment="1" applyProtection="1">
      <alignment horizontal="left" wrapText="1"/>
    </xf>
    <xf numFmtId="2" fontId="52" fillId="0" borderId="0" xfId="0" applyNumberFormat="1" applyFont="1" applyBorder="1" applyAlignment="1" applyProtection="1">
      <alignment horizontal="left" wrapText="1"/>
    </xf>
    <xf numFmtId="2" fontId="53" fillId="0" borderId="0" xfId="0" applyNumberFormat="1" applyFont="1" applyBorder="1" applyAlignment="1" applyProtection="1">
      <alignment horizontal="left"/>
    </xf>
    <xf numFmtId="0" fontId="9" fillId="0" borderId="0" xfId="0" applyFont="1" applyBorder="1" applyAlignment="1" applyProtection="1">
      <alignment horizontal="left" wrapText="1"/>
    </xf>
    <xf numFmtId="2" fontId="53" fillId="0" borderId="0" xfId="0" applyNumberFormat="1" applyFont="1" applyBorder="1" applyAlignment="1" applyProtection="1">
      <alignment horizontal="left" wrapText="1"/>
    </xf>
    <xf numFmtId="0" fontId="8" fillId="0" borderId="0" xfId="51" applyFont="1" applyAlignment="1">
      <alignment horizontal="left" vertical="center" wrapText="1"/>
    </xf>
    <xf numFmtId="0" fontId="8" fillId="0" borderId="37" xfId="51" applyFont="1" applyFill="1" applyBorder="1" applyAlignment="1">
      <alignment horizontal="left" wrapText="1"/>
    </xf>
    <xf numFmtId="0" fontId="8" fillId="0" borderId="6" xfId="51" applyFont="1" applyBorder="1" applyAlignment="1">
      <alignment horizontal="left" wrapText="1" shrinkToFit="1"/>
    </xf>
    <xf numFmtId="0" fontId="8" fillId="0" borderId="0" xfId="51" applyFont="1" applyBorder="1" applyAlignment="1">
      <alignment horizontal="left" wrapText="1" shrinkToFit="1"/>
    </xf>
    <xf numFmtId="0" fontId="9" fillId="0" borderId="0" xfId="51" applyFont="1" applyAlignment="1">
      <alignment horizontal="left" vertical="center" wrapText="1" shrinkToFit="1"/>
    </xf>
    <xf numFmtId="0" fontId="9" fillId="0" borderId="0" xfId="51" applyFont="1" applyAlignment="1">
      <alignment horizontal="left" vertical="center" wrapText="1"/>
    </xf>
    <xf numFmtId="0" fontId="52" fillId="0" borderId="0" xfId="51" applyFont="1" applyFill="1" applyAlignment="1">
      <alignment horizontal="left" wrapText="1" readingOrder="1"/>
    </xf>
    <xf numFmtId="0" fontId="53" fillId="0" borderId="0" xfId="51" applyFont="1" applyFill="1" applyAlignment="1">
      <alignment horizontal="left" wrapText="1" readingOrder="1"/>
    </xf>
    <xf numFmtId="0" fontId="9" fillId="0" borderId="0" xfId="58" applyFont="1" applyAlignment="1">
      <alignment horizontal="center"/>
    </xf>
    <xf numFmtId="0" fontId="9" fillId="0" borderId="0" xfId="58" applyFont="1"/>
    <xf numFmtId="0" fontId="8" fillId="0" borderId="0" xfId="58" applyFont="1" applyBorder="1" applyAlignment="1" applyProtection="1">
      <alignment horizontal="left"/>
      <protection locked="0"/>
    </xf>
    <xf numFmtId="0" fontId="9" fillId="0" borderId="0" xfId="58" applyFont="1" applyBorder="1" applyAlignment="1" applyProtection="1">
      <alignment horizontal="left"/>
    </xf>
    <xf numFmtId="0" fontId="8" fillId="0" borderId="2" xfId="58" applyFont="1" applyBorder="1" applyAlignment="1" applyProtection="1">
      <alignment horizontal="left"/>
    </xf>
    <xf numFmtId="0" fontId="9" fillId="0" borderId="6" xfId="58" applyFont="1" applyBorder="1" applyAlignment="1" applyProtection="1">
      <alignment horizontal="left" wrapText="1"/>
    </xf>
    <xf numFmtId="0" fontId="9" fillId="0" borderId="4" xfId="58" applyFont="1" applyBorder="1" applyAlignment="1" applyProtection="1">
      <alignment horizontal="left"/>
    </xf>
    <xf numFmtId="0" fontId="8" fillId="0" borderId="6" xfId="58" applyFont="1" applyBorder="1" applyAlignment="1" applyProtection="1">
      <alignment horizontal="left" wrapText="1"/>
    </xf>
    <xf numFmtId="0" fontId="8" fillId="0" borderId="0" xfId="58" applyFont="1" applyBorder="1" applyAlignment="1" applyProtection="1">
      <alignment horizontal="left" wrapText="1"/>
    </xf>
    <xf numFmtId="0" fontId="8" fillId="0" borderId="4" xfId="58" applyFont="1" applyBorder="1" applyAlignment="1" applyProtection="1">
      <alignment horizontal="left" wrapText="1"/>
    </xf>
    <xf numFmtId="2" fontId="8" fillId="0" borderId="6" xfId="58" applyNumberFormat="1" applyFont="1" applyBorder="1" applyAlignment="1" applyProtection="1">
      <alignment horizontal="left" wrapText="1"/>
    </xf>
    <xf numFmtId="2" fontId="8" fillId="0" borderId="0" xfId="58" applyNumberFormat="1" applyFont="1" applyBorder="1" applyAlignment="1" applyProtection="1">
      <alignment horizontal="left" wrapText="1"/>
    </xf>
    <xf numFmtId="2" fontId="8" fillId="0" borderId="4" xfId="58" applyNumberFormat="1" applyFont="1" applyBorder="1" applyAlignment="1" applyProtection="1">
      <alignment horizontal="left" wrapText="1"/>
    </xf>
    <xf numFmtId="169" fontId="8" fillId="0" borderId="5" xfId="58" applyNumberFormat="1" applyFont="1" applyBorder="1" applyAlignment="1" applyProtection="1">
      <alignment horizontal="center" wrapText="1"/>
    </xf>
    <xf numFmtId="169" fontId="9" fillId="0" borderId="4" xfId="58" applyNumberFormat="1" applyFont="1" applyBorder="1" applyAlignment="1" applyProtection="1">
      <alignment horizontal="center" wrapText="1"/>
    </xf>
    <xf numFmtId="0" fontId="53" fillId="0" borderId="6" xfId="58" applyFont="1" applyBorder="1" applyAlignment="1" applyProtection="1">
      <alignment horizontal="left" wrapText="1"/>
    </xf>
    <xf numFmtId="0" fontId="53" fillId="0" borderId="0" xfId="58" applyFont="1" applyBorder="1" applyAlignment="1" applyProtection="1">
      <alignment horizontal="left" wrapText="1"/>
    </xf>
    <xf numFmtId="0" fontId="53" fillId="0" borderId="4" xfId="58" applyFont="1" applyBorder="1" applyAlignment="1" applyProtection="1">
      <alignment horizontal="left" wrapText="1"/>
    </xf>
    <xf numFmtId="0" fontId="52" fillId="0" borderId="5" xfId="58" applyFont="1" applyBorder="1" applyAlignment="1" applyProtection="1">
      <alignment horizontal="center" wrapText="1"/>
    </xf>
    <xf numFmtId="0" fontId="53" fillId="0" borderId="4" xfId="58" applyFont="1" applyBorder="1" applyAlignment="1" applyProtection="1">
      <alignment horizontal="center" wrapText="1"/>
    </xf>
    <xf numFmtId="0" fontId="4" fillId="0" borderId="3" xfId="0" applyFont="1" applyBorder="1" applyAlignment="1">
      <alignment horizontal="center"/>
    </xf>
    <xf numFmtId="0" fontId="86" fillId="50" borderId="55" xfId="0" applyFont="1" applyFill="1" applyBorder="1" applyAlignment="1">
      <alignment horizontal="center" vertical="center" wrapText="1"/>
    </xf>
    <xf numFmtId="0" fontId="4" fillId="0" borderId="37" xfId="0" applyFont="1" applyBorder="1" applyAlignment="1">
      <alignment horizontal="center"/>
    </xf>
    <xf numFmtId="0" fontId="8" fillId="0" borderId="0" xfId="58" applyNumberFormat="1" applyFont="1" applyAlignment="1">
      <alignment horizontal="center" vertical="center"/>
    </xf>
    <xf numFmtId="0" fontId="8" fillId="0" borderId="0" xfId="58" applyFont="1" applyAlignment="1">
      <alignment horizontal="center" vertical="center"/>
    </xf>
    <xf numFmtId="0" fontId="9" fillId="0" borderId="0" xfId="58" applyNumberFormat="1" applyFont="1" applyAlignment="1">
      <alignment vertical="center"/>
    </xf>
    <xf numFmtId="0" fontId="9" fillId="0" borderId="0" xfId="58" applyNumberFormat="1" applyFont="1"/>
    <xf numFmtId="0" fontId="71" fillId="0" borderId="38" xfId="58" applyFont="1" applyBorder="1" applyAlignment="1">
      <alignment horizontal="center" vertical="center"/>
    </xf>
    <xf numFmtId="0" fontId="8" fillId="0" borderId="0" xfId="58" applyFont="1" applyBorder="1" applyAlignment="1" applyProtection="1">
      <alignment horizontal="center" wrapText="1"/>
    </xf>
    <xf numFmtId="0" fontId="8" fillId="0" borderId="4" xfId="58" applyFont="1" applyBorder="1" applyAlignment="1" applyProtection="1">
      <alignment horizontal="center" wrapText="1"/>
    </xf>
    <xf numFmtId="0" fontId="8" fillId="0" borderId="5" xfId="58" applyFont="1" applyBorder="1" applyAlignment="1" applyProtection="1">
      <alignment horizontal="center" wrapText="1"/>
    </xf>
    <xf numFmtId="0" fontId="4" fillId="0" borderId="0" xfId="0" applyFont="1" applyAlignment="1">
      <alignment horizontal="center"/>
    </xf>
    <xf numFmtId="0" fontId="8" fillId="0" borderId="0" xfId="58" applyFont="1" applyAlignment="1">
      <alignment horizontal="center"/>
    </xf>
    <xf numFmtId="0" fontId="7" fillId="0" borderId="0" xfId="66" applyFont="1" applyAlignment="1">
      <alignment horizontal="center"/>
    </xf>
    <xf numFmtId="0" fontId="77" fillId="0" borderId="37" xfId="66" applyFont="1" applyBorder="1" applyAlignment="1">
      <alignment horizontal="left"/>
    </xf>
    <xf numFmtId="0" fontId="72" fillId="12" borderId="51" xfId="66" applyFont="1" applyFill="1" applyBorder="1" applyAlignment="1">
      <alignment horizontal="center"/>
    </xf>
    <xf numFmtId="0" fontId="72" fillId="12" borderId="0" xfId="66" applyFont="1" applyFill="1" applyBorder="1" applyAlignment="1">
      <alignment horizontal="center"/>
    </xf>
    <xf numFmtId="0" fontId="72" fillId="12" borderId="47" xfId="66" applyFont="1" applyFill="1" applyBorder="1" applyAlignment="1">
      <alignment horizontal="center"/>
    </xf>
    <xf numFmtId="0" fontId="76" fillId="12" borderId="51" xfId="66" applyFont="1" applyFill="1" applyBorder="1" applyAlignment="1">
      <alignment horizontal="center"/>
    </xf>
    <xf numFmtId="0" fontId="76" fillId="12" borderId="0" xfId="66" applyFont="1" applyFill="1" applyBorder="1" applyAlignment="1">
      <alignment horizontal="center"/>
    </xf>
    <xf numFmtId="0" fontId="76" fillId="12" borderId="47" xfId="66" applyFont="1" applyFill="1" applyBorder="1" applyAlignment="1">
      <alignment horizontal="center"/>
    </xf>
    <xf numFmtId="0" fontId="7" fillId="0" borderId="0" xfId="66" applyFont="1" applyBorder="1" applyAlignment="1">
      <alignment horizontal="center"/>
    </xf>
    <xf numFmtId="0" fontId="83" fillId="0" borderId="0" xfId="58" applyFont="1" applyAlignment="1">
      <alignment horizontal="center" wrapText="1"/>
    </xf>
    <xf numFmtId="0" fontId="77" fillId="0" borderId="0" xfId="58" applyFont="1" applyAlignment="1">
      <alignment horizontal="center" vertical="center"/>
    </xf>
    <xf numFmtId="0" fontId="6" fillId="0" borderId="0" xfId="67" applyFont="1" applyAlignment="1">
      <alignment horizontal="center" vertical="center"/>
    </xf>
    <xf numFmtId="0" fontId="0" fillId="0" borderId="0" xfId="0"/>
    <xf numFmtId="0" fontId="5" fillId="0" borderId="59" xfId="6" applyFont="1" applyBorder="1" applyAlignment="1">
      <alignment horizontal="center"/>
    </xf>
    <xf numFmtId="0" fontId="5" fillId="0" borderId="6" xfId="6" applyFont="1" applyBorder="1" applyAlignment="1">
      <alignment horizontal="center"/>
    </xf>
    <xf numFmtId="0" fontId="5" fillId="0" borderId="60" xfId="6" applyFont="1" applyBorder="1" applyAlignment="1">
      <alignment horizontal="center"/>
    </xf>
    <xf numFmtId="0" fontId="5" fillId="0" borderId="61" xfId="6" applyFont="1" applyBorder="1"/>
    <xf numFmtId="0" fontId="5" fillId="0" borderId="62" xfId="6" applyFont="1" applyBorder="1"/>
    <xf numFmtId="0" fontId="5" fillId="0" borderId="63" xfId="6" applyFont="1" applyBorder="1"/>
    <xf numFmtId="0" fontId="5" fillId="0" borderId="2" xfId="6" applyFont="1" applyBorder="1"/>
    <xf numFmtId="0" fontId="5" fillId="0" borderId="64" xfId="6" applyFont="1" applyBorder="1"/>
  </cellXfs>
  <cellStyles count="68">
    <cellStyle name="%20 - Vurgu1 2" xfId="37" xr:uid="{365BE8AE-8542-4AD2-985E-E848D9A42C98}"/>
    <cellStyle name="%20 - Vurgu2 2" xfId="38" xr:uid="{67E87308-8675-4854-8DCF-B9EC880F4803}"/>
    <cellStyle name="%20 - Vurgu3 2" xfId="39" xr:uid="{B9FDCD22-05CC-40AE-8EBA-8356009EE143}"/>
    <cellStyle name="%20 - Vurgu4 2" xfId="40" xr:uid="{3D02C883-B394-4CD7-A305-CC0539E09306}"/>
    <cellStyle name="%40 - Vurgu3 2" xfId="41" xr:uid="{C5AF5158-9C0D-4C85-B755-C9A2C0E13665}"/>
    <cellStyle name="%60 - Vurgu1 2" xfId="42" xr:uid="{02522D9B-F6CB-4527-9210-3229C111B2B0}"/>
    <cellStyle name="%60 - Vurgu2 2" xfId="43" xr:uid="{35269182-8CA6-43C4-A760-422C71116A91}"/>
    <cellStyle name="%60 - Vurgu3 2" xfId="44" xr:uid="{B46CD671-2511-48C1-952F-9AABF3E0167B}"/>
    <cellStyle name="%60 - Vurgu4 2" xfId="45" xr:uid="{379188AA-224F-4378-8453-515B700B78F1}"/>
    <cellStyle name="%60 - Vurgu5 2" xfId="46" xr:uid="{BE34097E-AA0F-40FB-8980-7E50AD813F29}"/>
    <cellStyle name="%60 - Vurgu6 2" xfId="47" xr:uid="{DBB76FAC-163A-4785-AD9B-1090094B7167}"/>
    <cellStyle name="20% - Accent5" xfId="32" builtinId="46" customBuiltin="1"/>
    <cellStyle name="20% - Accent6" xfId="35" builtinId="50" customBuiltin="1"/>
    <cellStyle name="40% - Accent1" xfId="25" builtinId="31" customBuiltin="1"/>
    <cellStyle name="40% - Accent2" xfId="27" builtinId="35" customBuiltin="1"/>
    <cellStyle name="40% - Accent4" xfId="30" builtinId="43" customBuiltin="1"/>
    <cellStyle name="40% - Accent5" xfId="33" builtinId="47" customBuiltin="1"/>
    <cellStyle name="40% - Accent6" xfId="36" builtinId="51" customBuiltin="1"/>
    <cellStyle name="Accent1" xfId="24" builtinId="29" customBuiltin="1"/>
    <cellStyle name="Accent2" xfId="26" builtinId="33" customBuiltin="1"/>
    <cellStyle name="Accent3" xfId="28" builtinId="37" customBuiltin="1"/>
    <cellStyle name="Accent4" xfId="29" builtinId="41" customBuiltin="1"/>
    <cellStyle name="Accent5" xfId="31" builtinId="45" customBuiltin="1"/>
    <cellStyle name="Accent6" xfId="34" builtinId="49" customBuiltin="1"/>
    <cellStyle name="Ana Başlık 2" xfId="48" xr:uid="{846B3275-94A2-4052-8823-7615E3F30862}"/>
    <cellStyle name="Bad" xfId="15" builtinId="27" customBuiltin="1"/>
    <cellStyle name="Calculation" xfId="18" builtinId="22" customBuiltin="1"/>
    <cellStyle name="Check Cell" xfId="20" builtinId="23" customBuiltin="1"/>
    <cellStyle name="Explanatory Text" xfId="22"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Hyperlink" xfId="2" builtinId="8"/>
    <cellStyle name="Input" xfId="16" builtinId="20" customBuiltin="1"/>
    <cellStyle name="İzlenen Köprü 2" xfId="49" xr:uid="{E7D829BB-2880-4ED7-A7B0-DC3061A15D29}"/>
    <cellStyle name="Köprü 2" xfId="50" xr:uid="{511847E4-CAAA-4D39-AF12-3CBECD0A3A68}"/>
    <cellStyle name="Köprü 3" xfId="62" xr:uid="{2A332271-95DD-4DDD-98FA-A8E1F736BCCF}"/>
    <cellStyle name="Köprü 4" xfId="63" xr:uid="{12BBB4BC-EC52-4CC1-A735-E215D310FC50}"/>
    <cellStyle name="Köprü 5" xfId="64" xr:uid="{842EB06D-002C-410B-AF84-1A480B597282}"/>
    <cellStyle name="Köprü 6" xfId="67" xr:uid="{F9BB90AD-8FAD-476C-B612-687A45BE276D}"/>
    <cellStyle name="Linked Cell" xfId="19" builtinId="24" customBuiltin="1"/>
    <cellStyle name="Normal" xfId="0" builtinId="0"/>
    <cellStyle name="Normal 12 3" xfId="6" xr:uid="{A2309519-048C-4BBC-8CB7-FF2B256AACD5}"/>
    <cellStyle name="Normal 2" xfId="1" xr:uid="{0FAB1F34-F701-4A70-957D-B087A1EBA54B}"/>
    <cellStyle name="Normal 2 2" xfId="5" xr:uid="{7A6536CF-D580-4381-A953-47BD25D154D6}"/>
    <cellStyle name="Normal 2 2 2" xfId="58" xr:uid="{E402F167-9DC1-43B0-965C-95AD39624464}"/>
    <cellStyle name="Normal 2 3" xfId="51" xr:uid="{937FB5C4-2434-41D5-8633-5920B31671F3}"/>
    <cellStyle name="Normal 3" xfId="3" xr:uid="{A1241F66-B38F-4F46-A3BF-56E3A066D034}"/>
    <cellStyle name="Normal 3 2" xfId="57" xr:uid="{8BBB8A57-3BED-4F7B-9339-0B58F3046FE9}"/>
    <cellStyle name="Normal 4" xfId="9" xr:uid="{CC131872-2871-4CD7-9585-442247978944}"/>
    <cellStyle name="Normal 4 2" xfId="59" xr:uid="{7EF226EF-61E4-4AF0-A15D-8D29329C962F}"/>
    <cellStyle name="Normal 5" xfId="54" xr:uid="{7F09F77F-F967-4693-9711-2F36DDA49D88}"/>
    <cellStyle name="Normal 5 6" xfId="7" xr:uid="{41E325E1-8866-46C2-9B25-B7D815799869}"/>
    <cellStyle name="Normal 6" xfId="55" xr:uid="{9BBA2951-9C5B-4335-BF23-9699E132C3CB}"/>
    <cellStyle name="Normal 7" xfId="65" xr:uid="{2752A783-0F7C-4CB3-BFAE-C9A05B17D719}"/>
    <cellStyle name="Normal 8" xfId="66" xr:uid="{3611562A-51B2-4CA2-B461-9A043D24C039}"/>
    <cellStyle name="Normal_14-2-3" xfId="56" xr:uid="{0C9347CD-3A5C-4F12-B597-3F7E15EB66C6}"/>
    <cellStyle name="Normal_14-4a" xfId="60" xr:uid="{706E6340-B473-48DB-B0FE-5BABA0334358}"/>
    <cellStyle name="Normal_14-4c" xfId="61" xr:uid="{C977F685-9F8C-4BE0-917D-02B50CF09741}"/>
    <cellStyle name="Normal_Sayfa1" xfId="4" xr:uid="{A20037D5-E3A9-4789-9556-43945A746819}"/>
    <cellStyle name="Not 2" xfId="52" xr:uid="{76949911-F28C-4226-8DDD-A697807880DE}"/>
    <cellStyle name="Nötr 2" xfId="53" xr:uid="{6851BB88-8A20-4F56-B94E-0E7EB4176B2C}"/>
    <cellStyle name="Output" xfId="17" builtinId="21" customBuiltin="1"/>
    <cellStyle name="Total" xfId="23" builtinId="25" customBuiltin="1"/>
    <cellStyle name="Warning Text" xfId="21" builtinId="11" customBuiltin="1"/>
    <cellStyle name="Yüzde 2" xfId="8" xr:uid="{D5DE97C0-5AFA-4C50-956D-FCDB317AC29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styles" Target="style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sharedStrings" Target="sharedStrings.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17/10/relationships/person" Target="persons/perso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9</xdr:col>
      <xdr:colOff>790575</xdr:colOff>
      <xdr:row>21</xdr:row>
      <xdr:rowOff>95250</xdr:rowOff>
    </xdr:from>
    <xdr:ext cx="184731" cy="264560"/>
    <xdr:sp macro="" textlink="">
      <xdr:nvSpPr>
        <xdr:cNvPr id="2" name="Metin kutusu 1">
          <a:extLst>
            <a:ext uri="{FF2B5EF4-FFF2-40B4-BE49-F238E27FC236}">
              <a16:creationId xmlns:a16="http://schemas.microsoft.com/office/drawing/2014/main" id="{00000000-0008-0000-0300-000002000000}"/>
            </a:ext>
          </a:extLst>
        </xdr:cNvPr>
        <xdr:cNvSpPr txBox="1"/>
      </xdr:nvSpPr>
      <xdr:spPr>
        <a:xfrm>
          <a:off x="17907000" y="62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142875</xdr:colOff>
          <xdr:row>2</xdr:row>
          <xdr:rowOff>57150</xdr:rowOff>
        </xdr:from>
        <xdr:to>
          <xdr:col>20</xdr:col>
          <xdr:colOff>352425</xdr:colOff>
          <xdr:row>4</xdr:row>
          <xdr:rowOff>133350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5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628650</xdr:colOff>
          <xdr:row>0</xdr:row>
          <xdr:rowOff>95250</xdr:rowOff>
        </xdr:from>
        <xdr:to>
          <xdr:col>8</xdr:col>
          <xdr:colOff>323850</xdr:colOff>
          <xdr:row>2</xdr:row>
          <xdr:rowOff>171450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209550</xdr:colOff>
          <xdr:row>0</xdr:row>
          <xdr:rowOff>133350</xdr:rowOff>
        </xdr:from>
        <xdr:to>
          <xdr:col>16</xdr:col>
          <xdr:colOff>504825</xdr:colOff>
          <xdr:row>2</xdr:row>
          <xdr:rowOff>123825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666750</xdr:colOff>
          <xdr:row>2</xdr:row>
          <xdr:rowOff>19050</xdr:rowOff>
        </xdr:from>
        <xdr:to>
          <xdr:col>18</xdr:col>
          <xdr:colOff>285750</xdr:colOff>
          <xdr:row>4</xdr:row>
          <xdr:rowOff>9525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381000</xdr:colOff>
          <xdr:row>2</xdr:row>
          <xdr:rowOff>9525</xdr:rowOff>
        </xdr:from>
        <xdr:to>
          <xdr:col>18</xdr:col>
          <xdr:colOff>0</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666750</xdr:colOff>
          <xdr:row>2</xdr:row>
          <xdr:rowOff>19050</xdr:rowOff>
        </xdr:from>
        <xdr:to>
          <xdr:col>18</xdr:col>
          <xdr:colOff>285750</xdr:colOff>
          <xdr:row>3</xdr:row>
          <xdr:rowOff>171450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2</xdr:row>
          <xdr:rowOff>9525</xdr:rowOff>
        </xdr:from>
        <xdr:to>
          <xdr:col>17</xdr:col>
          <xdr:colOff>333375</xdr:colOff>
          <xdr:row>3</xdr:row>
          <xdr:rowOff>171450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276225</xdr:colOff>
          <xdr:row>1</xdr:row>
          <xdr:rowOff>133350</xdr:rowOff>
        </xdr:from>
        <xdr:to>
          <xdr:col>20</xdr:col>
          <xdr:colOff>571500</xdr:colOff>
          <xdr:row>3</xdr:row>
          <xdr:rowOff>114300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485775</xdr:colOff>
          <xdr:row>4</xdr:row>
          <xdr:rowOff>9525</xdr:rowOff>
        </xdr:from>
        <xdr:to>
          <xdr:col>17</xdr:col>
          <xdr:colOff>104775</xdr:colOff>
          <xdr:row>5</xdr:row>
          <xdr:rowOff>171450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666750</xdr:colOff>
          <xdr:row>2</xdr:row>
          <xdr:rowOff>19050</xdr:rowOff>
        </xdr:from>
        <xdr:to>
          <xdr:col>18</xdr:col>
          <xdr:colOff>285750</xdr:colOff>
          <xdr:row>3</xdr:row>
          <xdr:rowOff>180975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552450</xdr:colOff>
          <xdr:row>2</xdr:row>
          <xdr:rowOff>19050</xdr:rowOff>
        </xdr:from>
        <xdr:to>
          <xdr:col>18</xdr:col>
          <xdr:colOff>171450</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190500</xdr:colOff>
          <xdr:row>5</xdr:row>
          <xdr:rowOff>238125</xdr:rowOff>
        </xdr:from>
        <xdr:to>
          <xdr:col>9</xdr:col>
          <xdr:colOff>638175</xdr:colOff>
          <xdr:row>8</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2</xdr:row>
          <xdr:rowOff>57150</xdr:rowOff>
        </xdr:from>
        <xdr:to>
          <xdr:col>5</xdr:col>
          <xdr:colOff>657225</xdr:colOff>
          <xdr:row>3</xdr:row>
          <xdr:rowOff>180975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714375</xdr:colOff>
          <xdr:row>2</xdr:row>
          <xdr:rowOff>28575</xdr:rowOff>
        </xdr:from>
        <xdr:to>
          <xdr:col>16</xdr:col>
          <xdr:colOff>104775</xdr:colOff>
          <xdr:row>3</xdr:row>
          <xdr:rowOff>161925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26</xdr:col>
      <xdr:colOff>529006</xdr:colOff>
      <xdr:row>3</xdr:row>
      <xdr:rowOff>88723</xdr:rowOff>
    </xdr:from>
    <xdr:to>
      <xdr:col>31</xdr:col>
      <xdr:colOff>594750</xdr:colOff>
      <xdr:row>8</xdr:row>
      <xdr:rowOff>171404</xdr:rowOff>
    </xdr:to>
    <xdr:pic>
      <xdr:nvPicPr>
        <xdr:cNvPr id="2" name="Resim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44483" y="871238"/>
          <a:ext cx="3230975" cy="961912"/>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216870</xdr:colOff>
      <xdr:row>3</xdr:row>
      <xdr:rowOff>88722</xdr:rowOff>
    </xdr:from>
    <xdr:to>
      <xdr:col>40</xdr:col>
      <xdr:colOff>501735</xdr:colOff>
      <xdr:row>17</xdr:row>
      <xdr:rowOff>23514</xdr:rowOff>
    </xdr:to>
    <xdr:pic>
      <xdr:nvPicPr>
        <xdr:cNvPr id="3" name="Resim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497578" y="871237"/>
          <a:ext cx="5982280" cy="2396638"/>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275905</xdr:colOff>
      <xdr:row>17</xdr:row>
      <xdr:rowOff>98979</xdr:rowOff>
    </xdr:from>
    <xdr:to>
      <xdr:col>40</xdr:col>
      <xdr:colOff>334307</xdr:colOff>
      <xdr:row>38</xdr:row>
      <xdr:rowOff>175177</xdr:rowOff>
    </xdr:to>
    <xdr:pic>
      <xdr:nvPicPr>
        <xdr:cNvPr id="4" name="Resim 3">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89659" y="3466433"/>
          <a:ext cx="5122771" cy="3768967"/>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605206</xdr:colOff>
      <xdr:row>17</xdr:row>
      <xdr:rowOff>61178</xdr:rowOff>
    </xdr:from>
    <xdr:to>
      <xdr:col>33</xdr:col>
      <xdr:colOff>40499</xdr:colOff>
      <xdr:row>33</xdr:row>
      <xdr:rowOff>15586</xdr:rowOff>
    </xdr:to>
    <xdr:pic>
      <xdr:nvPicPr>
        <xdr:cNvPr id="5" name="Resim 4">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720683" y="3428632"/>
          <a:ext cx="3866615" cy="2767946"/>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428625</xdr:colOff>
          <xdr:row>6</xdr:row>
          <xdr:rowOff>152400</xdr:rowOff>
        </xdr:from>
        <xdr:to>
          <xdr:col>9</xdr:col>
          <xdr:colOff>819150</xdr:colOff>
          <xdr:row>8</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352425</xdr:colOff>
          <xdr:row>1</xdr:row>
          <xdr:rowOff>95250</xdr:rowOff>
        </xdr:from>
        <xdr:to>
          <xdr:col>15</xdr:col>
          <xdr:colOff>647700</xdr:colOff>
          <xdr:row>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361950</xdr:colOff>
          <xdr:row>3</xdr:row>
          <xdr:rowOff>19050</xdr:rowOff>
        </xdr:from>
        <xdr:to>
          <xdr:col>11</xdr:col>
          <xdr:colOff>142875</xdr:colOff>
          <xdr:row>4</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104775</xdr:rowOff>
        </xdr:from>
        <xdr:to>
          <xdr:col>10</xdr:col>
          <xdr:colOff>114300</xdr:colOff>
          <xdr:row>2</xdr:row>
          <xdr:rowOff>76200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419100</xdr:colOff>
          <xdr:row>2</xdr:row>
          <xdr:rowOff>19050</xdr:rowOff>
        </xdr:from>
        <xdr:to>
          <xdr:col>7</xdr:col>
          <xdr:colOff>9525</xdr:colOff>
          <xdr:row>4</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7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2</xdr:row>
          <xdr:rowOff>9525</xdr:rowOff>
        </xdr:from>
        <xdr:to>
          <xdr:col>12</xdr:col>
          <xdr:colOff>533400</xdr:colOff>
          <xdr:row>4</xdr:row>
          <xdr:rowOff>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8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581025</xdr:colOff>
          <xdr:row>1</xdr:row>
          <xdr:rowOff>28575</xdr:rowOff>
        </xdr:from>
        <xdr:to>
          <xdr:col>14</xdr:col>
          <xdr:colOff>171450</xdr:colOff>
          <xdr:row>3</xdr:row>
          <xdr:rowOff>19050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9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571500</xdr:colOff>
          <xdr:row>0</xdr:row>
          <xdr:rowOff>76200</xdr:rowOff>
        </xdr:from>
        <xdr:to>
          <xdr:col>11</xdr:col>
          <xdr:colOff>190500</xdr:colOff>
          <xdr:row>2</xdr:row>
          <xdr:rowOff>76200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A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552450</xdr:colOff>
          <xdr:row>0</xdr:row>
          <xdr:rowOff>123825</xdr:rowOff>
        </xdr:from>
        <xdr:to>
          <xdr:col>12</xdr:col>
          <xdr:colOff>171450</xdr:colOff>
          <xdr:row>2</xdr:row>
          <xdr:rowOff>123825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533400</xdr:colOff>
          <xdr:row>2</xdr:row>
          <xdr:rowOff>161925</xdr:rowOff>
        </xdr:from>
        <xdr:to>
          <xdr:col>12</xdr:col>
          <xdr:colOff>152400</xdr:colOff>
          <xdr:row>4</xdr:row>
          <xdr:rowOff>133350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C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638175</xdr:colOff>
          <xdr:row>0</xdr:row>
          <xdr:rowOff>66675</xdr:rowOff>
        </xdr:from>
        <xdr:to>
          <xdr:col>7</xdr:col>
          <xdr:colOff>790575</xdr:colOff>
          <xdr:row>2</xdr:row>
          <xdr:rowOff>66675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D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1</xdr:row>
          <xdr:rowOff>152400</xdr:rowOff>
        </xdr:from>
        <xdr:to>
          <xdr:col>2</xdr:col>
          <xdr:colOff>1628775</xdr:colOff>
          <xdr:row>3</xdr:row>
          <xdr:rowOff>95250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E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857250</xdr:colOff>
          <xdr:row>0</xdr:row>
          <xdr:rowOff>152400</xdr:rowOff>
        </xdr:from>
        <xdr:to>
          <xdr:col>11</xdr:col>
          <xdr:colOff>476250</xdr:colOff>
          <xdr:row>2</xdr:row>
          <xdr:rowOff>152400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F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85725</xdr:colOff>
          <xdr:row>0</xdr:row>
          <xdr:rowOff>95250</xdr:rowOff>
        </xdr:from>
        <xdr:to>
          <xdr:col>5</xdr:col>
          <xdr:colOff>371475</xdr:colOff>
          <xdr:row>2</xdr:row>
          <xdr:rowOff>95250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20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352425</xdr:colOff>
          <xdr:row>0</xdr:row>
          <xdr:rowOff>123825</xdr:rowOff>
        </xdr:from>
        <xdr:to>
          <xdr:col>18</xdr:col>
          <xdr:colOff>619125</xdr:colOff>
          <xdr:row>2</xdr:row>
          <xdr:rowOff>123825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2100-000001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76200</xdr:rowOff>
        </xdr:from>
        <xdr:to>
          <xdr:col>6</xdr:col>
          <xdr:colOff>361950</xdr:colOff>
          <xdr:row>3</xdr:row>
          <xdr:rowOff>57150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2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95250</xdr:rowOff>
        </xdr:from>
        <xdr:to>
          <xdr:col>5</xdr:col>
          <xdr:colOff>876300</xdr:colOff>
          <xdr:row>3</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23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1</xdr:row>
          <xdr:rowOff>171450</xdr:rowOff>
        </xdr:from>
        <xdr:to>
          <xdr:col>3</xdr:col>
          <xdr:colOff>409575</xdr:colOff>
          <xdr:row>3</xdr:row>
          <xdr:rowOff>161925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2400-000001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1</xdr:row>
          <xdr:rowOff>161925</xdr:rowOff>
        </xdr:from>
        <xdr:to>
          <xdr:col>5</xdr:col>
          <xdr:colOff>0</xdr:colOff>
          <xdr:row>3</xdr:row>
          <xdr:rowOff>152400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25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0</xdr:row>
          <xdr:rowOff>161925</xdr:rowOff>
        </xdr:from>
        <xdr:to>
          <xdr:col>8</xdr:col>
          <xdr:colOff>1095375</xdr:colOff>
          <xdr:row>2</xdr:row>
          <xdr:rowOff>161925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2600-000001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114300</xdr:rowOff>
        </xdr:from>
        <xdr:to>
          <xdr:col>7</xdr:col>
          <xdr:colOff>409575</xdr:colOff>
          <xdr:row>2</xdr:row>
          <xdr:rowOff>114300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27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104775</xdr:colOff>
          <xdr:row>0</xdr:row>
          <xdr:rowOff>104775</xdr:rowOff>
        </xdr:from>
        <xdr:to>
          <xdr:col>10</xdr:col>
          <xdr:colOff>1743075</xdr:colOff>
          <xdr:row>2</xdr:row>
          <xdr:rowOff>104775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28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523875</xdr:colOff>
          <xdr:row>0</xdr:row>
          <xdr:rowOff>133350</xdr:rowOff>
        </xdr:from>
        <xdr:to>
          <xdr:col>12</xdr:col>
          <xdr:colOff>104775</xdr:colOff>
          <xdr:row>2</xdr:row>
          <xdr:rowOff>133350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2900-000001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257175</xdr:colOff>
          <xdr:row>0</xdr:row>
          <xdr:rowOff>133350</xdr:rowOff>
        </xdr:from>
        <xdr:to>
          <xdr:col>14</xdr:col>
          <xdr:colOff>523875</xdr:colOff>
          <xdr:row>2</xdr:row>
          <xdr:rowOff>133350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2A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1</xdr:row>
          <xdr:rowOff>133350</xdr:rowOff>
        </xdr:from>
        <xdr:to>
          <xdr:col>5</xdr:col>
          <xdr:colOff>933450</xdr:colOff>
          <xdr:row>3</xdr:row>
          <xdr:rowOff>133350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2B00-000002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533400</xdr:colOff>
          <xdr:row>1</xdr:row>
          <xdr:rowOff>0</xdr:rowOff>
        </xdr:from>
        <xdr:to>
          <xdr:col>9</xdr:col>
          <xdr:colOff>114300</xdr:colOff>
          <xdr:row>2</xdr:row>
          <xdr:rowOff>180975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C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0</xdr:row>
          <xdr:rowOff>114300</xdr:rowOff>
        </xdr:from>
        <xdr:to>
          <xdr:col>0</xdr:col>
          <xdr:colOff>4810125</xdr:colOff>
          <xdr:row>2</xdr:row>
          <xdr:rowOff>104775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2D00-000001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371475</xdr:colOff>
          <xdr:row>1</xdr:row>
          <xdr:rowOff>190500</xdr:rowOff>
        </xdr:from>
        <xdr:to>
          <xdr:col>5</xdr:col>
          <xdr:colOff>1400175</xdr:colOff>
          <xdr:row>3</xdr:row>
          <xdr:rowOff>142875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E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85725</xdr:colOff>
          <xdr:row>1</xdr:row>
          <xdr:rowOff>19050</xdr:rowOff>
        </xdr:from>
        <xdr:to>
          <xdr:col>15</xdr:col>
          <xdr:colOff>352425</xdr:colOff>
          <xdr:row>3</xdr:row>
          <xdr:rowOff>9525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2F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1</xdr:row>
          <xdr:rowOff>19050</xdr:rowOff>
        </xdr:from>
        <xdr:to>
          <xdr:col>15</xdr:col>
          <xdr:colOff>419100</xdr:colOff>
          <xdr:row>3</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30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171450</xdr:colOff>
          <xdr:row>0</xdr:row>
          <xdr:rowOff>38100</xdr:rowOff>
        </xdr:from>
        <xdr:to>
          <xdr:col>5</xdr:col>
          <xdr:colOff>666750</xdr:colOff>
          <xdr:row>2</xdr:row>
          <xdr:rowOff>38100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1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314325</xdr:colOff>
          <xdr:row>0</xdr:row>
          <xdr:rowOff>95250</xdr:rowOff>
        </xdr:from>
        <xdr:to>
          <xdr:col>4</xdr:col>
          <xdr:colOff>1057275</xdr:colOff>
          <xdr:row>2</xdr:row>
          <xdr:rowOff>95250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2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104775</xdr:colOff>
          <xdr:row>0</xdr:row>
          <xdr:rowOff>85725</xdr:rowOff>
        </xdr:from>
        <xdr:to>
          <xdr:col>8</xdr:col>
          <xdr:colOff>371475</xdr:colOff>
          <xdr:row>2</xdr:row>
          <xdr:rowOff>85725</xdr:rowOff>
        </xdr:to>
        <xdr:sp macro="" textlink="">
          <xdr:nvSpPr>
            <xdr:cNvPr id="157697" name="Button 1" hidden="1">
              <a:extLst>
                <a:ext uri="{63B3BB69-23CF-44E3-9099-C40C66FF867C}">
                  <a14:compatExt spid="_x0000_s157697"/>
                </a:ext>
                <a:ext uri="{FF2B5EF4-FFF2-40B4-BE49-F238E27FC236}">
                  <a16:creationId xmlns:a16="http://schemas.microsoft.com/office/drawing/2014/main" id="{00000000-0008-0000-3300-000001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2</xdr:row>
          <xdr:rowOff>171450</xdr:rowOff>
        </xdr:from>
        <xdr:to>
          <xdr:col>9</xdr:col>
          <xdr:colOff>0</xdr:colOff>
          <xdr:row>4</xdr:row>
          <xdr:rowOff>171450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34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2</xdr:row>
          <xdr:rowOff>171450</xdr:rowOff>
        </xdr:from>
        <xdr:to>
          <xdr:col>11</xdr:col>
          <xdr:colOff>0</xdr:colOff>
          <xdr:row>4</xdr:row>
          <xdr:rowOff>171450</xdr:rowOff>
        </xdr:to>
        <xdr:sp macro="" textlink="">
          <xdr:nvSpPr>
            <xdr:cNvPr id="159745" name="Button 1" hidden="1">
              <a:extLst>
                <a:ext uri="{63B3BB69-23CF-44E3-9099-C40C66FF867C}">
                  <a14:compatExt spid="_x0000_s159745"/>
                </a:ext>
                <a:ext uri="{FF2B5EF4-FFF2-40B4-BE49-F238E27FC236}">
                  <a16:creationId xmlns:a16="http://schemas.microsoft.com/office/drawing/2014/main" id="{00000000-0008-0000-3500-0000017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2</xdr:row>
          <xdr:rowOff>9525</xdr:rowOff>
        </xdr:from>
        <xdr:to>
          <xdr:col>3</xdr:col>
          <xdr:colOff>819150</xdr:colOff>
          <xdr:row>4</xdr:row>
          <xdr:rowOff>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600-000001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1</xdr:row>
          <xdr:rowOff>66675</xdr:rowOff>
        </xdr:from>
        <xdr:to>
          <xdr:col>5</xdr:col>
          <xdr:colOff>9525</xdr:colOff>
          <xdr:row>3</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7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xdr:from>
      <xdr:col>11</xdr:col>
      <xdr:colOff>35169</xdr:colOff>
      <xdr:row>14</xdr:row>
      <xdr:rowOff>76200</xdr:rowOff>
    </xdr:from>
    <xdr:to>
      <xdr:col>18</xdr:col>
      <xdr:colOff>190500</xdr:colOff>
      <xdr:row>26</xdr:row>
      <xdr:rowOff>9526</xdr:rowOff>
    </xdr:to>
    <xdr:sp macro="" textlink="">
      <xdr:nvSpPr>
        <xdr:cNvPr id="2" name="Metin kutusu 1">
          <a:extLst>
            <a:ext uri="{FF2B5EF4-FFF2-40B4-BE49-F238E27FC236}">
              <a16:creationId xmlns:a16="http://schemas.microsoft.com/office/drawing/2014/main" id="{00000000-0008-0000-3800-000002000000}"/>
            </a:ext>
          </a:extLst>
        </xdr:cNvPr>
        <xdr:cNvSpPr txBox="1"/>
      </xdr:nvSpPr>
      <xdr:spPr>
        <a:xfrm>
          <a:off x="11674719" y="2638425"/>
          <a:ext cx="4955931" cy="2105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tr-TR" sz="1100" b="0" i="0" u="none" strike="noStrike" baseline="0">
            <a:solidFill>
              <a:schemeClr val="dk1"/>
            </a:solidFill>
            <a:latin typeface="Arial" panose="020B0604020202020204" pitchFamily="34" charset="0"/>
            <a:ea typeface="+mn-ea"/>
            <a:cs typeface="Arial" panose="020B0604020202020204" pitchFamily="34" charset="0"/>
          </a:endParaRPr>
        </a:p>
        <a:p>
          <a:r>
            <a:rPr lang="tr-TR" sz="1100" b="0" i="0" u="none" strike="noStrike" baseline="0">
              <a:solidFill>
                <a:schemeClr val="dk1"/>
              </a:solidFill>
              <a:latin typeface="Arial" panose="020B0604020202020204" pitchFamily="34" charset="0"/>
              <a:ea typeface="+mn-ea"/>
              <a:cs typeface="Arial" panose="020B0604020202020204" pitchFamily="34" charset="0"/>
            </a:rPr>
            <a:t> </a:t>
          </a:r>
          <a:r>
            <a:rPr lang="tr-TR" sz="1100" b="1" i="0" u="none" strike="noStrike" baseline="0">
              <a:solidFill>
                <a:schemeClr val="dk1"/>
              </a:solidFill>
              <a:latin typeface="Arial" panose="020B0604020202020204" pitchFamily="34" charset="0"/>
              <a:ea typeface="+mn-ea"/>
              <a:cs typeface="Arial" panose="020B0604020202020204" pitchFamily="34" charset="0"/>
            </a:rPr>
            <a:t>AÇIKLAMA: </a:t>
          </a:r>
          <a:r>
            <a:rPr lang="tr-TR" sz="1100" b="0" i="0" u="none" strike="noStrike" baseline="0">
              <a:solidFill>
                <a:schemeClr val="dk1"/>
              </a:solidFill>
              <a:latin typeface="Arial" panose="020B0604020202020204" pitchFamily="34" charset="0"/>
              <a:ea typeface="+mn-ea"/>
              <a:cs typeface="Arial" panose="020B0604020202020204" pitchFamily="34" charset="0"/>
            </a:rPr>
            <a:t>Aşağıda verilen yüz ölçümleri; 2014 yılında üretilen 1:1.000.000 ölçekli Türkiye Mülki İdare Bölümleri Haritasından yararlanılarak hesaplanmıştır. Bu haritadaki ülke, il ve ilçe sınırları ile bunlardan hesaplanan yüz ölçümleri itibaridir, resmî nitelik taşımamaktadır. İl, ilçe ve bucak bağlılıklarının ve sınırlarının belirlenmesi, değiştirilmesi ve yayımlanması yetki ve sorumluluğu 5442 Sayılı İl İdaresi Kanunu gereği İçişleri Bakanlığında bulunmaktadır. </a:t>
          </a:r>
        </a:p>
        <a:p>
          <a:r>
            <a:rPr lang="tr-TR" sz="1100" b="0" i="0" u="none" strike="noStrike" baseline="0">
              <a:solidFill>
                <a:schemeClr val="dk1"/>
              </a:solidFill>
              <a:latin typeface="Arial" panose="020B0604020202020204" pitchFamily="34" charset="0"/>
              <a:ea typeface="+mn-ea"/>
              <a:cs typeface="Arial" panose="020B0604020202020204" pitchFamily="34" charset="0"/>
            </a:rPr>
            <a:t>Kaynak: </a:t>
          </a:r>
          <a:r>
            <a:rPr lang="tr-TR">
              <a:latin typeface="Arial" panose="020B0604020202020204" pitchFamily="34" charset="0"/>
              <a:cs typeface="Arial" panose="020B0604020202020204" pitchFamily="34" charset="0"/>
              <a:hlinkClick xmlns:r="http://schemas.openxmlformats.org/officeDocument/2006/relationships" r:id=""/>
            </a:rPr>
            <a:t>https://www.harita.gov.tr/images/urun/il_ilce_alanlari.pdf</a:t>
          </a:r>
          <a:endParaRPr lang="tr-TR" sz="11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11</xdr:col>
          <xdr:colOff>19050</xdr:colOff>
          <xdr:row>1</xdr:row>
          <xdr:rowOff>152400</xdr:rowOff>
        </xdr:from>
        <xdr:to>
          <xdr:col>14</xdr:col>
          <xdr:colOff>104775</xdr:colOff>
          <xdr:row>3</xdr:row>
          <xdr:rowOff>152400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3800-000001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38100</xdr:rowOff>
        </xdr:from>
        <xdr:to>
          <xdr:col>6</xdr:col>
          <xdr:colOff>1590675</xdr:colOff>
          <xdr:row>4</xdr:row>
          <xdr:rowOff>38100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3900-00000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952500</xdr:colOff>
          <xdr:row>575</xdr:row>
          <xdr:rowOff>209550</xdr:rowOff>
        </xdr:from>
        <xdr:to>
          <xdr:col>8</xdr:col>
          <xdr:colOff>1190625</xdr:colOff>
          <xdr:row>576</xdr:row>
          <xdr:rowOff>285750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3900-00000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1</xdr:row>
          <xdr:rowOff>66675</xdr:rowOff>
        </xdr:from>
        <xdr:to>
          <xdr:col>3</xdr:col>
          <xdr:colOff>1343025</xdr:colOff>
          <xdr:row>3</xdr:row>
          <xdr:rowOff>66675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3A00-000001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28575</xdr:rowOff>
        </xdr:from>
        <xdr:to>
          <xdr:col>3</xdr:col>
          <xdr:colOff>876300</xdr:colOff>
          <xdr:row>3</xdr:row>
          <xdr:rowOff>28575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3B00-000001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38100</xdr:rowOff>
        </xdr:from>
        <xdr:to>
          <xdr:col>8</xdr:col>
          <xdr:colOff>200025</xdr:colOff>
          <xdr:row>4</xdr:row>
          <xdr:rowOff>28575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3C00-000001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409575</xdr:colOff>
          <xdr:row>1</xdr:row>
          <xdr:rowOff>161925</xdr:rowOff>
        </xdr:from>
        <xdr:to>
          <xdr:col>8</xdr:col>
          <xdr:colOff>495300</xdr:colOff>
          <xdr:row>3</xdr:row>
          <xdr:rowOff>161925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3D00-000001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1</xdr:row>
          <xdr:rowOff>66675</xdr:rowOff>
        </xdr:from>
        <xdr:to>
          <xdr:col>10</xdr:col>
          <xdr:colOff>542925</xdr:colOff>
          <xdr:row>3</xdr:row>
          <xdr:rowOff>66675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3E00-000001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704850</xdr:colOff>
          <xdr:row>0</xdr:row>
          <xdr:rowOff>114300</xdr:rowOff>
        </xdr:from>
        <xdr:to>
          <xdr:col>6</xdr:col>
          <xdr:colOff>809625</xdr:colOff>
          <xdr:row>2</xdr:row>
          <xdr:rowOff>95250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3F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142875</xdr:colOff>
          <xdr:row>0</xdr:row>
          <xdr:rowOff>114300</xdr:rowOff>
        </xdr:from>
        <xdr:to>
          <xdr:col>10</xdr:col>
          <xdr:colOff>123825</xdr:colOff>
          <xdr:row>2</xdr:row>
          <xdr:rowOff>95250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4000-000001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4</xdr:row>
          <xdr:rowOff>47625</xdr:rowOff>
        </xdr:from>
        <xdr:to>
          <xdr:col>10</xdr:col>
          <xdr:colOff>257175</xdr:colOff>
          <xdr:row>6</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41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104775</xdr:colOff>
          <xdr:row>1</xdr:row>
          <xdr:rowOff>114300</xdr:rowOff>
        </xdr:from>
        <xdr:to>
          <xdr:col>13</xdr:col>
          <xdr:colOff>190500</xdr:colOff>
          <xdr:row>3</xdr:row>
          <xdr:rowOff>76200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42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542925</xdr:colOff>
          <xdr:row>0</xdr:row>
          <xdr:rowOff>152400</xdr:rowOff>
        </xdr:from>
        <xdr:to>
          <xdr:col>7</xdr:col>
          <xdr:colOff>1990725</xdr:colOff>
          <xdr:row>2</xdr:row>
          <xdr:rowOff>152400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43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171450</xdr:colOff>
          <xdr:row>1</xdr:row>
          <xdr:rowOff>152400</xdr:rowOff>
        </xdr:from>
        <xdr:to>
          <xdr:col>12</xdr:col>
          <xdr:colOff>171450</xdr:colOff>
          <xdr:row>3</xdr:row>
          <xdr:rowOff>152400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44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3</xdr:row>
          <xdr:rowOff>57150</xdr:rowOff>
        </xdr:from>
        <xdr:to>
          <xdr:col>9</xdr:col>
          <xdr:colOff>352425</xdr:colOff>
          <xdr:row>5</xdr:row>
          <xdr:rowOff>47625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4500-000001F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2</xdr:row>
          <xdr:rowOff>85725</xdr:rowOff>
        </xdr:from>
        <xdr:to>
          <xdr:col>10</xdr:col>
          <xdr:colOff>85725</xdr:colOff>
          <xdr:row>4</xdr:row>
          <xdr:rowOff>76200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4600-000001F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152400</xdr:rowOff>
        </xdr:from>
        <xdr:to>
          <xdr:col>10</xdr:col>
          <xdr:colOff>981075</xdr:colOff>
          <xdr:row>2</xdr:row>
          <xdr:rowOff>161925</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4700-000002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180975</xdr:colOff>
          <xdr:row>1</xdr:row>
          <xdr:rowOff>152400</xdr:rowOff>
        </xdr:from>
        <xdr:to>
          <xdr:col>9</xdr:col>
          <xdr:colOff>180975</xdr:colOff>
          <xdr:row>3</xdr:row>
          <xdr:rowOff>152400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4800-000001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1</xdr:row>
          <xdr:rowOff>57150</xdr:rowOff>
        </xdr:from>
        <xdr:to>
          <xdr:col>10</xdr:col>
          <xdr:colOff>1085850</xdr:colOff>
          <xdr:row>3</xdr:row>
          <xdr:rowOff>66675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4900-0000010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304800</xdr:colOff>
          <xdr:row>0</xdr:row>
          <xdr:rowOff>57150</xdr:rowOff>
        </xdr:from>
        <xdr:to>
          <xdr:col>18</xdr:col>
          <xdr:colOff>304800</xdr:colOff>
          <xdr:row>2</xdr:row>
          <xdr:rowOff>66675</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4A00-0000010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752475</xdr:colOff>
          <xdr:row>1</xdr:row>
          <xdr:rowOff>133350</xdr:rowOff>
        </xdr:from>
        <xdr:to>
          <xdr:col>11</xdr:col>
          <xdr:colOff>1428750</xdr:colOff>
          <xdr:row>3</xdr:row>
          <xdr:rowOff>142875</xdr:rowOff>
        </xdr:to>
        <xdr:sp macro="" textlink="">
          <xdr:nvSpPr>
            <xdr:cNvPr id="194599" name="Button 39" hidden="1">
              <a:extLst>
                <a:ext uri="{63B3BB69-23CF-44E3-9099-C40C66FF867C}">
                  <a14:compatExt spid="_x0000_s194599"/>
                </a:ext>
                <a:ext uri="{FF2B5EF4-FFF2-40B4-BE49-F238E27FC236}">
                  <a16:creationId xmlns:a16="http://schemas.microsoft.com/office/drawing/2014/main" id="{00000000-0008-0000-4C00-000027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1</xdr:row>
          <xdr:rowOff>76200</xdr:rowOff>
        </xdr:from>
        <xdr:to>
          <xdr:col>8</xdr:col>
          <xdr:colOff>161925</xdr:colOff>
          <xdr:row>3</xdr:row>
          <xdr:rowOff>95250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4D00-000001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209550</xdr:colOff>
          <xdr:row>2</xdr:row>
          <xdr:rowOff>47625</xdr:rowOff>
        </xdr:from>
        <xdr:to>
          <xdr:col>10</xdr:col>
          <xdr:colOff>295275</xdr:colOff>
          <xdr:row>4</xdr:row>
          <xdr:rowOff>19050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4E00-0000012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571500</xdr:colOff>
          <xdr:row>3</xdr:row>
          <xdr:rowOff>142875</xdr:rowOff>
        </xdr:from>
        <xdr:to>
          <xdr:col>8</xdr:col>
          <xdr:colOff>600075</xdr:colOff>
          <xdr:row>5</xdr:row>
          <xdr:rowOff>133350</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00000000-0008-0000-4F00-0000012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733425</xdr:colOff>
          <xdr:row>2</xdr:row>
          <xdr:rowOff>142875</xdr:rowOff>
        </xdr:from>
        <xdr:to>
          <xdr:col>10</xdr:col>
          <xdr:colOff>723900</xdr:colOff>
          <xdr:row>4</xdr:row>
          <xdr:rowOff>152400</xdr:rowOff>
        </xdr:to>
        <xdr:sp macro="" textlink="">
          <xdr:nvSpPr>
            <xdr:cNvPr id="152578" name="Button 2" hidden="1">
              <a:extLst>
                <a:ext uri="{63B3BB69-23CF-44E3-9099-C40C66FF867C}">
                  <a14:compatExt spid="_x0000_s152578"/>
                </a:ext>
                <a:ext uri="{FF2B5EF4-FFF2-40B4-BE49-F238E27FC236}">
                  <a16:creationId xmlns:a16="http://schemas.microsoft.com/office/drawing/2014/main" id="{00000000-0008-0000-5000-000002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2257425</xdr:colOff>
          <xdr:row>0</xdr:row>
          <xdr:rowOff>104775</xdr:rowOff>
        </xdr:from>
        <xdr:to>
          <xdr:col>0</xdr:col>
          <xdr:colOff>4343400</xdr:colOff>
          <xdr:row>2</xdr:row>
          <xdr:rowOff>114300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5100-000001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3705225</xdr:colOff>
          <xdr:row>0</xdr:row>
          <xdr:rowOff>85725</xdr:rowOff>
        </xdr:from>
        <xdr:to>
          <xdr:col>1</xdr:col>
          <xdr:colOff>1333500</xdr:colOff>
          <xdr:row>2</xdr:row>
          <xdr:rowOff>95250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5200-000001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409575</xdr:colOff>
          <xdr:row>0</xdr:row>
          <xdr:rowOff>161925</xdr:rowOff>
        </xdr:from>
        <xdr:to>
          <xdr:col>9</xdr:col>
          <xdr:colOff>685800</xdr:colOff>
          <xdr:row>2</xdr:row>
          <xdr:rowOff>171450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5300-000001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190500</xdr:colOff>
          <xdr:row>0</xdr:row>
          <xdr:rowOff>142875</xdr:rowOff>
        </xdr:from>
        <xdr:to>
          <xdr:col>30</xdr:col>
          <xdr:colOff>438150</xdr:colOff>
          <xdr:row>2</xdr:row>
          <xdr:rowOff>133350</xdr:rowOff>
        </xdr:to>
        <xdr:sp macro="" textlink="">
          <xdr:nvSpPr>
            <xdr:cNvPr id="161794" name="Button 2" hidden="1">
              <a:extLst>
                <a:ext uri="{63B3BB69-23CF-44E3-9099-C40C66FF867C}">
                  <a14:compatExt spid="_x0000_s161794"/>
                </a:ext>
                <a:ext uri="{FF2B5EF4-FFF2-40B4-BE49-F238E27FC236}">
                  <a16:creationId xmlns:a16="http://schemas.microsoft.com/office/drawing/2014/main" id="{00000000-0008-0000-5400-000002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523875</xdr:colOff>
          <xdr:row>0</xdr:row>
          <xdr:rowOff>142875</xdr:rowOff>
        </xdr:from>
        <xdr:to>
          <xdr:col>6</xdr:col>
          <xdr:colOff>552450</xdr:colOff>
          <xdr:row>2</xdr:row>
          <xdr:rowOff>133350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5500-000001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409575</xdr:colOff>
          <xdr:row>0</xdr:row>
          <xdr:rowOff>152400</xdr:rowOff>
        </xdr:from>
        <xdr:to>
          <xdr:col>8</xdr:col>
          <xdr:colOff>438150</xdr:colOff>
          <xdr:row>2</xdr:row>
          <xdr:rowOff>161925</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5600-000001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133350</xdr:rowOff>
        </xdr:from>
        <xdr:to>
          <xdr:col>5</xdr:col>
          <xdr:colOff>209550</xdr:colOff>
          <xdr:row>3</xdr:row>
          <xdr:rowOff>142875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5700-000001F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590550</xdr:colOff>
          <xdr:row>1</xdr:row>
          <xdr:rowOff>76200</xdr:rowOff>
        </xdr:from>
        <xdr:to>
          <xdr:col>10</xdr:col>
          <xdr:colOff>619125</xdr:colOff>
          <xdr:row>3</xdr:row>
          <xdr:rowOff>85725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5800-0000010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3</xdr:row>
          <xdr:rowOff>28575</xdr:rowOff>
        </xdr:from>
        <xdr:to>
          <xdr:col>6</xdr:col>
          <xdr:colOff>152400</xdr:colOff>
          <xdr:row>5</xdr:row>
          <xdr:rowOff>38100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900-0000010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657225</xdr:colOff>
          <xdr:row>0</xdr:row>
          <xdr:rowOff>95250</xdr:rowOff>
        </xdr:from>
        <xdr:to>
          <xdr:col>17</xdr:col>
          <xdr:colOff>0</xdr:colOff>
          <xdr:row>2</xdr:row>
          <xdr:rowOff>104775</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5A00-0000014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5B00-000001E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5C00-000001E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5D00-000001E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2561" name="Button 1" hidden="1">
              <a:extLst>
                <a:ext uri="{63B3BB69-23CF-44E3-9099-C40C66FF867C}">
                  <a14:compatExt spid="_x0000_s322561"/>
                </a:ext>
                <a:ext uri="{FF2B5EF4-FFF2-40B4-BE49-F238E27FC236}">
                  <a16:creationId xmlns:a16="http://schemas.microsoft.com/office/drawing/2014/main" id="{00000000-0008-0000-5E00-000001E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3585" name="Button 1" hidden="1">
              <a:extLst>
                <a:ext uri="{63B3BB69-23CF-44E3-9099-C40C66FF867C}">
                  <a14:compatExt spid="_x0000_s323585"/>
                </a:ext>
                <a:ext uri="{FF2B5EF4-FFF2-40B4-BE49-F238E27FC236}">
                  <a16:creationId xmlns:a16="http://schemas.microsoft.com/office/drawing/2014/main" id="{00000000-0008-0000-5F00-000001F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4609" name="Button 1" hidden="1">
              <a:extLst>
                <a:ext uri="{63B3BB69-23CF-44E3-9099-C40C66FF867C}">
                  <a14:compatExt spid="_x0000_s324609"/>
                </a:ext>
                <a:ext uri="{FF2B5EF4-FFF2-40B4-BE49-F238E27FC236}">
                  <a16:creationId xmlns:a16="http://schemas.microsoft.com/office/drawing/2014/main" id="{00000000-0008-0000-6000-000001F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5633" name="Button 1" hidden="1">
              <a:extLst>
                <a:ext uri="{63B3BB69-23CF-44E3-9099-C40C66FF867C}">
                  <a14:compatExt spid="_x0000_s325633"/>
                </a:ext>
                <a:ext uri="{FF2B5EF4-FFF2-40B4-BE49-F238E27FC236}">
                  <a16:creationId xmlns:a16="http://schemas.microsoft.com/office/drawing/2014/main" id="{00000000-0008-0000-6100-000001F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6657" name="Button 1" hidden="1">
              <a:extLst>
                <a:ext uri="{63B3BB69-23CF-44E3-9099-C40C66FF867C}">
                  <a14:compatExt spid="_x0000_s326657"/>
                </a:ext>
                <a:ext uri="{FF2B5EF4-FFF2-40B4-BE49-F238E27FC236}">
                  <a16:creationId xmlns:a16="http://schemas.microsoft.com/office/drawing/2014/main" id="{00000000-0008-0000-6200-000001F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7681" name="Button 1" hidden="1">
              <a:extLst>
                <a:ext uri="{63B3BB69-23CF-44E3-9099-C40C66FF867C}">
                  <a14:compatExt spid="_x0000_s327681"/>
                </a:ext>
                <a:ext uri="{FF2B5EF4-FFF2-40B4-BE49-F238E27FC236}">
                  <a16:creationId xmlns:a16="http://schemas.microsoft.com/office/drawing/2014/main" id="{00000000-0008-0000-6300-0000010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28705" name="Button 1" hidden="1">
              <a:extLst>
                <a:ext uri="{63B3BB69-23CF-44E3-9099-C40C66FF867C}">
                  <a14:compatExt spid="_x0000_s328705"/>
                </a:ext>
                <a:ext uri="{FF2B5EF4-FFF2-40B4-BE49-F238E27FC236}">
                  <a16:creationId xmlns:a16="http://schemas.microsoft.com/office/drawing/2014/main" id="{00000000-0008-0000-6400-0000010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0</xdr:col>
          <xdr:colOff>3067050</xdr:colOff>
          <xdr:row>2</xdr:row>
          <xdr:rowOff>104775</xdr:rowOff>
        </xdr:to>
        <xdr:sp macro="" textlink="">
          <xdr:nvSpPr>
            <xdr:cNvPr id="329729" name="Button 1" hidden="1">
              <a:extLst>
                <a:ext uri="{63B3BB69-23CF-44E3-9099-C40C66FF867C}">
                  <a14:compatExt spid="_x0000_s329729"/>
                </a:ext>
                <a:ext uri="{FF2B5EF4-FFF2-40B4-BE49-F238E27FC236}">
                  <a16:creationId xmlns:a16="http://schemas.microsoft.com/office/drawing/2014/main" id="{00000000-0008-0000-6500-00000108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0753" name="Button 1" hidden="1">
              <a:extLst>
                <a:ext uri="{63B3BB69-23CF-44E3-9099-C40C66FF867C}">
                  <a14:compatExt spid="_x0000_s330753"/>
                </a:ext>
                <a:ext uri="{FF2B5EF4-FFF2-40B4-BE49-F238E27FC236}">
                  <a16:creationId xmlns:a16="http://schemas.microsoft.com/office/drawing/2014/main" id="{00000000-0008-0000-6600-0000010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1777" name="Button 1" hidden="1">
              <a:extLst>
                <a:ext uri="{63B3BB69-23CF-44E3-9099-C40C66FF867C}">
                  <a14:compatExt spid="_x0000_s331777"/>
                </a:ext>
                <a:ext uri="{FF2B5EF4-FFF2-40B4-BE49-F238E27FC236}">
                  <a16:creationId xmlns:a16="http://schemas.microsoft.com/office/drawing/2014/main" id="{00000000-0008-0000-6700-0000011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6800-0000011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3825" name="Button 1" hidden="1">
              <a:extLst>
                <a:ext uri="{63B3BB69-23CF-44E3-9099-C40C66FF867C}">
                  <a14:compatExt spid="_x0000_s333825"/>
                </a:ext>
                <a:ext uri="{FF2B5EF4-FFF2-40B4-BE49-F238E27FC236}">
                  <a16:creationId xmlns:a16="http://schemas.microsoft.com/office/drawing/2014/main" id="{00000000-0008-0000-6900-00000118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4849" name="Button 1" hidden="1">
              <a:extLst>
                <a:ext uri="{63B3BB69-23CF-44E3-9099-C40C66FF867C}">
                  <a14:compatExt spid="_x0000_s334849"/>
                </a:ext>
                <a:ext uri="{FF2B5EF4-FFF2-40B4-BE49-F238E27FC236}">
                  <a16:creationId xmlns:a16="http://schemas.microsoft.com/office/drawing/2014/main" id="{00000000-0008-0000-6A00-0000011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5873" name="Button 1" hidden="1">
              <a:extLst>
                <a:ext uri="{63B3BB69-23CF-44E3-9099-C40C66FF867C}">
                  <a14:compatExt spid="_x0000_s335873"/>
                </a:ext>
                <a:ext uri="{FF2B5EF4-FFF2-40B4-BE49-F238E27FC236}">
                  <a16:creationId xmlns:a16="http://schemas.microsoft.com/office/drawing/2014/main" id="{00000000-0008-0000-6B00-0000012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6897" name="Button 1" hidden="1">
              <a:extLst>
                <a:ext uri="{63B3BB69-23CF-44E3-9099-C40C66FF867C}">
                  <a14:compatExt spid="_x0000_s336897"/>
                </a:ext>
                <a:ext uri="{FF2B5EF4-FFF2-40B4-BE49-F238E27FC236}">
                  <a16:creationId xmlns:a16="http://schemas.microsoft.com/office/drawing/2014/main" id="{00000000-0008-0000-6C00-0000012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7921" name="Button 1" hidden="1">
              <a:extLst>
                <a:ext uri="{63B3BB69-23CF-44E3-9099-C40C66FF867C}">
                  <a14:compatExt spid="_x0000_s337921"/>
                </a:ext>
                <a:ext uri="{FF2B5EF4-FFF2-40B4-BE49-F238E27FC236}">
                  <a16:creationId xmlns:a16="http://schemas.microsoft.com/office/drawing/2014/main" id="{00000000-0008-0000-6D00-00000128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6E00-0000012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6F00-0000013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40993" name="Button 1" hidden="1">
              <a:extLst>
                <a:ext uri="{63B3BB69-23CF-44E3-9099-C40C66FF867C}">
                  <a14:compatExt spid="_x0000_s340993"/>
                </a:ext>
                <a:ext uri="{FF2B5EF4-FFF2-40B4-BE49-F238E27FC236}">
                  <a16:creationId xmlns:a16="http://schemas.microsoft.com/office/drawing/2014/main" id="{00000000-0008-0000-7000-0000013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42017" name="Button 1" hidden="1">
              <a:extLst>
                <a:ext uri="{63B3BB69-23CF-44E3-9099-C40C66FF867C}">
                  <a14:compatExt spid="_x0000_s342017"/>
                </a:ext>
                <a:ext uri="{FF2B5EF4-FFF2-40B4-BE49-F238E27FC236}">
                  <a16:creationId xmlns:a16="http://schemas.microsoft.com/office/drawing/2014/main" id="{00000000-0008-0000-7100-00000138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45089" name="Button 1" hidden="1">
              <a:extLst>
                <a:ext uri="{63B3BB69-23CF-44E3-9099-C40C66FF867C}">
                  <a14:compatExt spid="_x0000_s345089"/>
                </a:ext>
                <a:ext uri="{FF2B5EF4-FFF2-40B4-BE49-F238E27FC236}">
                  <a16:creationId xmlns:a16="http://schemas.microsoft.com/office/drawing/2014/main" id="{00000000-0008-0000-7200-0000014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95250</xdr:rowOff>
        </xdr:from>
        <xdr:to>
          <xdr:col>3</xdr:col>
          <xdr:colOff>628650</xdr:colOff>
          <xdr:row>2</xdr:row>
          <xdr:rowOff>104775</xdr:rowOff>
        </xdr:to>
        <xdr:sp macro="" textlink="">
          <xdr:nvSpPr>
            <xdr:cNvPr id="343041" name="Button 1" hidden="1">
              <a:extLst>
                <a:ext uri="{63B3BB69-23CF-44E3-9099-C40C66FF867C}">
                  <a14:compatExt spid="_x0000_s343041"/>
                </a:ext>
                <a:ext uri="{FF2B5EF4-FFF2-40B4-BE49-F238E27FC236}">
                  <a16:creationId xmlns:a16="http://schemas.microsoft.com/office/drawing/2014/main" id="{00000000-0008-0000-7300-0000013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ANA SAYFAYA DÖN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UMUT KAMISLI" id="{AA84CE7B-0926-44B6-B733-86737268A318}" userId="21f9936f47764c77"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5" dT="2021-02-24T07:30:52.81" personId="{AA84CE7B-0926-44B6-B733-86737268A318}" id="{23E33637-A0C8-45A4-AFF9-AA57515C9ADE}">
    <text>Güncelliği kontrol edildi</text>
  </threadedComment>
  <threadedComment ref="C38" dT="2021-02-24T07:30:37.09" personId="{AA84CE7B-0926-44B6-B733-86737268A318}" id="{3C7F99AC-C0C5-41C1-92A0-58A3411B5B8C}">
    <text>Güncelliği Kontrol edildi</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mgm.gov.tr/veridegerlendirme/il-ve-ilceler-istatistik.aspx" TargetMode="Externa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s://mgm.gov.tr/veridegerlendirme/il-ve-ilceler-istatistik.aspx" TargetMode="Externa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s://mgm.gov.tr/veridegerlendirme/il-ve-ilceler-istatistik.aspx" TargetMode="Externa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mgm.gov.tr/veridegerlendirme/il-ve-ilceler-istatistik.aspx" TargetMode="Externa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hyperlink" Target="https://mgm.gov.tr/veridegerlendirme/il-ve-ilceler-istatistik.aspx" TargetMode="Externa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s://ipfs.io/ipns/tr.wikipedia-on-ipfs.org/wiki/T%C3%BCrkiye%27de_iller_baz%C4%B1nda_ki%C5%9Fi_ba%C5%9F%C4%B1na_d%C3%BC%C5%9Fen_y%C4%B1ll%C4%B1k_milli_gelir.html" TargetMode="Externa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8.bin"/><Relationship Id="rId1" Type="http://schemas.openxmlformats.org/officeDocument/2006/relationships/hyperlink" Target="http://tuik.gov.tr/PreIstatistikTablo.do?istab_id=1590" TargetMode="External"/><Relationship Id="rId5" Type="http://schemas.openxmlformats.org/officeDocument/2006/relationships/ctrlProp" Target="../ctrlProps/ctrlProp13.xml"/><Relationship Id="rId4" Type="http://schemas.openxmlformats.org/officeDocument/2006/relationships/vmlDrawing" Target="../drawings/vmlDrawing14.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9.bin"/><Relationship Id="rId1" Type="http://schemas.openxmlformats.org/officeDocument/2006/relationships/hyperlink" Target="https://www.google.com.tr/url?sa=t&amp;rct=j&amp;q=&amp;esrc=s&amp;source=web&amp;cd=1&amp;cad=rja&amp;uact=8&amp;ved=2ahUKEwj49cOS46HlAhUJsaQKHY_ZCCsQFjAAegQIAhAC&amp;url=http%3A%2F%2Fwww.sbb.gov.tr%2Fwp-content%2Fuploads%2F2018%2F11%2FYatirimlarin_illereGoreDagilimi_07112018.xlsx&amp;usg=AOvVaw0mcdtq8pFohtHRgv1CEwf2" TargetMode="External"/><Relationship Id="rId5" Type="http://schemas.openxmlformats.org/officeDocument/2006/relationships/ctrlProp" Target="../ctrlProps/ctrlProp14.xml"/><Relationship Id="rId4"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0.bin"/><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1.bin"/><Relationship Id="rId1" Type="http://schemas.openxmlformats.org/officeDocument/2006/relationships/hyperlink" Target="https://www.mgm.gov.tr/kurumici/radyasyon_iller.aspx" TargetMode="External"/><Relationship Id="rId5" Type="http://schemas.openxmlformats.org/officeDocument/2006/relationships/ctrlProp" Target="../ctrlProps/ctrlProp16.xml"/><Relationship Id="rId4"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2.bin"/><Relationship Id="rId1" Type="http://schemas.openxmlformats.org/officeDocument/2006/relationships/hyperlink" Target="http://www.yegm.gov.tr/YEKrepa/REPA-duyuru_01.html" TargetMode="External"/><Relationship Id="rId5" Type="http://schemas.openxmlformats.org/officeDocument/2006/relationships/ctrlProp" Target="../ctrlProps/ctrlProp17.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3.bin"/><Relationship Id="rId4" Type="http://schemas.openxmlformats.org/officeDocument/2006/relationships/ctrlProp" Target="../ctrlProps/ctrlProp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hyperlink" Target="https://www.google.com.tr/url?sa=t&amp;rct=j&amp;q=&amp;esrc=s&amp;source=web&amp;cd=1&amp;ved=2ahUKEwja1Lr3_qDlAhXG1qQKHSPzBsAQFjAAegQIABAC&amp;url=https%3A%2F%2Fwww.epdk.org.tr%2FDetay%2FDownloadDocument%3Fid%3DKrHP%2BJSp6ko%3D&amp;usg=AOvVaw3grsPf7qFH6bJi6wvcS2lV" TargetMode="Externa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14.bin"/><Relationship Id="rId1" Type="http://schemas.openxmlformats.org/officeDocument/2006/relationships/hyperlink" Target="https://www.google.com.tr/url?sa=t&amp;rct=j&amp;q=&amp;esrc=s&amp;source=web&amp;cd=1&amp;ved=2ahUKEwja1Lr3_qDlAhXG1qQKHSPzBsAQFjAAegQIABAC&amp;url=https%3A%2F%2Fwww.epdk.org.tr%2FDetay%2FDownloadDocument%3Fid%3DKrHP%2BJSp6ko%3D&amp;usg=AOvVaw3grsPf7qFH6bJi6wvcS2lV" TargetMode="External"/><Relationship Id="rId5" Type="http://schemas.openxmlformats.org/officeDocument/2006/relationships/ctrlProp" Target="../ctrlProps/ctrlProp20.xml"/><Relationship Id="rId4" Type="http://schemas.openxmlformats.org/officeDocument/2006/relationships/vmlDrawing" Target="../drawings/vmlDrawing21.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5.bin"/><Relationship Id="rId4" Type="http://schemas.openxmlformats.org/officeDocument/2006/relationships/ctrlProp" Target="../ctrlProps/ctrlProp21.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16.bin"/><Relationship Id="rId4" Type="http://schemas.openxmlformats.org/officeDocument/2006/relationships/ctrlProp" Target="../ctrlProps/ctrlProp2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hyperlink" Target="http://www.emo.org.tr/ekler/e13d2827ac1e371_ek.pdf" TargetMode="External"/><Relationship Id="rId4" Type="http://schemas.openxmlformats.org/officeDocument/2006/relationships/ctrlProp" Target="../ctrlProps/ctrlProp2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17.bin"/><Relationship Id="rId4" Type="http://schemas.openxmlformats.org/officeDocument/2006/relationships/ctrlProp" Target="../ctrlProps/ctrlProp2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hyperlink" Target="http://www.tuik.gov.tr/PreHaberBultenleri.do?id=30756" TargetMode="External"/><Relationship Id="rId4" Type="http://schemas.openxmlformats.org/officeDocument/2006/relationships/ctrlProp" Target="../ctrlProps/ctrlProp27.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hyperlink" Target="https://biruni.tuik.gov.tr/medas/?kn=92&amp;locale=tr" TargetMode="External"/><Relationship Id="rId4" Type="http://schemas.openxmlformats.org/officeDocument/2006/relationships/ctrlProp" Target="../ctrlProps/ctrlProp29.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www.ogm.gov.tr/Sayfalar/Ormanlarimiz/Illere-Gore-Orman-Varligi.aspx" TargetMode="External"/><Relationship Id="rId1" Type="http://schemas.openxmlformats.org/officeDocument/2006/relationships/hyperlink" Target="http://www.tuik.gov.tr/PreIstatistikTablo.do?istab_id=53" TargetMode="External"/><Relationship Id="rId6" Type="http://schemas.openxmlformats.org/officeDocument/2006/relationships/ctrlProp" Target="../ctrlProps/ctrlProp30.xml"/><Relationship Id="rId5" Type="http://schemas.openxmlformats.org/officeDocument/2006/relationships/vmlDrawing" Target="../drawings/vmlDrawing31.vml"/><Relationship Id="rId4"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19.bin"/><Relationship Id="rId1" Type="http://schemas.openxmlformats.org/officeDocument/2006/relationships/hyperlink" Target="http://www.tuik.gov.tr/PreIstatistikTablo.do?istab_id=54" TargetMode="External"/><Relationship Id="rId5" Type="http://schemas.openxmlformats.org/officeDocument/2006/relationships/ctrlProp" Target="../ctrlProps/ctrlProp31.xml"/><Relationship Id="rId4" Type="http://schemas.openxmlformats.org/officeDocument/2006/relationships/vmlDrawing" Target="../drawings/vmlDrawing32.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3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3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35.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37.vml"/><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hyperlink" Target="http://tuik.gov.tr/PreHaberBultenleri.do?id=30627" TargetMode="External"/><Relationship Id="rId4"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41.vml"/><Relationship Id="rId1" Type="http://schemas.openxmlformats.org/officeDocument/2006/relationships/drawing" Target="../drawings/drawing4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42.vml"/><Relationship Id="rId1" Type="http://schemas.openxmlformats.org/officeDocument/2006/relationships/drawing" Target="../drawings/drawing42.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24.bin"/><Relationship Id="rId4" Type="http://schemas.openxmlformats.org/officeDocument/2006/relationships/ctrlProp" Target="../ctrlProps/ctrlProp42.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hyperlink" Target="https://biruni.tuik.gov.tr/medas/?kn=119&amp;locale=tr" TargetMode="External"/><Relationship Id="rId4" Type="http://schemas.openxmlformats.org/officeDocument/2006/relationships/ctrlProp" Target="../ctrlProps/ctrlProp43.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hyperlink" Target="https://biruni.tuik.gov.tr/medas/?kn=119&amp;locale=tr" TargetMode="External"/><Relationship Id="rId4" Type="http://schemas.openxmlformats.org/officeDocument/2006/relationships/ctrlProp" Target="../ctrlProps/ctrlProp45.x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47.vml"/><Relationship Id="rId1" Type="http://schemas.openxmlformats.org/officeDocument/2006/relationships/drawing" Target="../drawings/drawing47.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25.bin"/><Relationship Id="rId4" Type="http://schemas.openxmlformats.org/officeDocument/2006/relationships/ctrlProp" Target="../ctrlProps/ctrlProp47.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49.vml"/><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50.vml"/><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5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52.vml"/><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26.bin"/><Relationship Id="rId4" Type="http://schemas.openxmlformats.org/officeDocument/2006/relationships/ctrlProp" Target="../ctrlProps/ctrlProp52.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hyperlink" Target="https://www.enerjiatlasi.com/gunes/" TargetMode="Externa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hyperlink" Target="https://www.enerjiatlasi.com/hidroelektrik/" TargetMode="External"/><Relationship Id="rId4" Type="http://schemas.openxmlformats.org/officeDocument/2006/relationships/ctrlProp" Target="../ctrlProps/ctrlProp55.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hyperlink" Target="https://www.enerjiatlasi.com/ruzgar/" TargetMode="External"/><Relationship Id="rId4" Type="http://schemas.openxmlformats.org/officeDocument/2006/relationships/ctrlProp" Target="../ctrlProps/ctrlProp56.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hyperlink" Target="https://www.enerjiatlasi.com/biyogaz/" TargetMode="External"/><Relationship Id="rId4" Type="http://schemas.openxmlformats.org/officeDocument/2006/relationships/ctrlProp" Target="../ctrlProps/ctrlProp5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hyperlink" Target="https://www.enerjiatlasi.com/jeotermal/" TargetMode="External"/><Relationship Id="rId4" Type="http://schemas.openxmlformats.org/officeDocument/2006/relationships/ctrlProp" Target="../ctrlProps/ctrlProp5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hyperlink" Target="https://biruni.tuik.gov.tr/medas/?kn=84&amp;locale=tr" TargetMode="External"/><Relationship Id="rId4" Type="http://schemas.openxmlformats.org/officeDocument/2006/relationships/ctrlProp" Target="../ctrlProps/ctrlProp59.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60.vml"/><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61.vml"/><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62.vml"/><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63.vml"/><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64.v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hyperlink" Target="https://biruni.tuik.gov.tr/medas/?kn=102&amp;locale=tr" TargetMode="External"/><Relationship Id="rId4" Type="http://schemas.openxmlformats.org/officeDocument/2006/relationships/ctrlProp" Target="../ctrlProps/ctrlProp65.xml"/></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66.vml"/><Relationship Id="rId1" Type="http://schemas.openxmlformats.org/officeDocument/2006/relationships/drawing" Target="../drawings/drawing66.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67.vml"/><Relationship Id="rId1" Type="http://schemas.openxmlformats.org/officeDocument/2006/relationships/drawing" Target="../drawings/drawing67.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68.vml"/><Relationship Id="rId1" Type="http://schemas.openxmlformats.org/officeDocument/2006/relationships/drawing" Target="../drawings/drawing68.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69.vml"/><Relationship Id="rId1" Type="http://schemas.openxmlformats.org/officeDocument/2006/relationships/drawing" Target="../drawings/drawing69.x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70.vml"/><Relationship Id="rId1" Type="http://schemas.openxmlformats.org/officeDocument/2006/relationships/drawing" Target="../drawings/drawing70.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71.vml"/><Relationship Id="rId1" Type="http://schemas.openxmlformats.org/officeDocument/2006/relationships/drawing" Target="../drawings/drawing71.xml"/></Relationships>
</file>

<file path=xl/worksheets/_rels/sheet77.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72.vml"/><Relationship Id="rId1" Type="http://schemas.openxmlformats.org/officeDocument/2006/relationships/drawing" Target="../drawings/drawing7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27.bin"/><Relationship Id="rId4" Type="http://schemas.openxmlformats.org/officeDocument/2006/relationships/ctrlProp" Target="../ctrlProps/ctrlProp7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28.bin"/><Relationship Id="rId4" Type="http://schemas.openxmlformats.org/officeDocument/2006/relationships/ctrlProp" Target="../ctrlProps/ctrlProp74.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75.vml"/><Relationship Id="rId1" Type="http://schemas.openxmlformats.org/officeDocument/2006/relationships/drawing" Target="../drawings/drawing75.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76.vml"/><Relationship Id="rId1" Type="http://schemas.openxmlformats.org/officeDocument/2006/relationships/drawing" Target="../drawings/drawing76.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77.vml"/><Relationship Id="rId1" Type="http://schemas.openxmlformats.org/officeDocument/2006/relationships/drawing" Target="../drawings/drawing77.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78.vml"/><Relationship Id="rId1" Type="http://schemas.openxmlformats.org/officeDocument/2006/relationships/drawing" Target="../drawings/drawing7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hyperlink" Target="https://www.tim.org.tr/tr/ihracat-rakamlari.html" TargetMode="External"/><Relationship Id="rId4" Type="http://schemas.openxmlformats.org/officeDocument/2006/relationships/ctrlProp" Target="../ctrlProps/ctrlProp79.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29.bin"/><Relationship Id="rId4" Type="http://schemas.openxmlformats.org/officeDocument/2006/relationships/ctrlProp" Target="../ctrlProps/ctrlProp80.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81.xml"/><Relationship Id="rId2" Type="http://schemas.openxmlformats.org/officeDocument/2006/relationships/printerSettings" Target="../printerSettings/printerSettings30.bin"/><Relationship Id="rId1" Type="http://schemas.openxmlformats.org/officeDocument/2006/relationships/hyperlink" Target="http://mgocenoglu.blogspot.com/2014/01/illerin-koordinatlar-ondalk-cinsinden.html" TargetMode="External"/><Relationship Id="rId5" Type="http://schemas.openxmlformats.org/officeDocument/2006/relationships/ctrlProp" Target="../ctrlProps/ctrlProp81.xml"/><Relationship Id="rId4" Type="http://schemas.openxmlformats.org/officeDocument/2006/relationships/vmlDrawing" Target="../drawings/vmlDrawing81.v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82.vml"/><Relationship Id="rId1" Type="http://schemas.openxmlformats.org/officeDocument/2006/relationships/drawing" Target="../drawings/drawing82.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83.vml"/><Relationship Id="rId1" Type="http://schemas.openxmlformats.org/officeDocument/2006/relationships/drawing" Target="../drawings/drawing83.x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84.vml"/><Relationship Id="rId1" Type="http://schemas.openxmlformats.org/officeDocument/2006/relationships/drawing" Target="../drawings/drawing84.x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85.vml"/><Relationship Id="rId1" Type="http://schemas.openxmlformats.org/officeDocument/2006/relationships/drawing" Target="../drawings/drawing85.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86.vml"/><Relationship Id="rId1" Type="http://schemas.openxmlformats.org/officeDocument/2006/relationships/drawing" Target="../drawings/drawing86.x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87.vml"/><Relationship Id="rId1" Type="http://schemas.openxmlformats.org/officeDocument/2006/relationships/drawing" Target="../drawings/drawing87.xml"/></Relationships>
</file>

<file path=xl/worksheets/_rels/sheet93.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88.vml"/><Relationship Id="rId1" Type="http://schemas.openxmlformats.org/officeDocument/2006/relationships/drawing" Target="../drawings/drawing88.xml"/></Relationships>
</file>

<file path=xl/worksheets/_rels/sheet94.xml.rels><?xml version="1.0" encoding="UTF-8" standalone="yes"?>
<Relationships xmlns="http://schemas.openxmlformats.org/package/2006/relationships"><Relationship Id="rId3" Type="http://schemas.openxmlformats.org/officeDocument/2006/relationships/ctrlProp" Target="../ctrlProps/ctrlProp89.xml"/><Relationship Id="rId2" Type="http://schemas.openxmlformats.org/officeDocument/2006/relationships/vmlDrawing" Target="../drawings/vmlDrawing89.vml"/><Relationship Id="rId1" Type="http://schemas.openxmlformats.org/officeDocument/2006/relationships/drawing" Target="../drawings/drawing89.xml"/></Relationships>
</file>

<file path=xl/worksheets/_rels/sheet95.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90.vml"/><Relationship Id="rId1" Type="http://schemas.openxmlformats.org/officeDocument/2006/relationships/drawing" Target="../drawings/drawing90.xml"/></Relationships>
</file>

<file path=xl/worksheets/_rels/sheet96.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91.vml"/><Relationship Id="rId1" Type="http://schemas.openxmlformats.org/officeDocument/2006/relationships/drawing" Target="../drawings/drawing91.xml"/></Relationships>
</file>

<file path=xl/worksheets/_rels/sheet97.xml.rels><?xml version="1.0" encoding="UTF-8" standalone="yes"?>
<Relationships xmlns="http://schemas.openxmlformats.org/package/2006/relationships"><Relationship Id="rId3" Type="http://schemas.openxmlformats.org/officeDocument/2006/relationships/ctrlProp" Target="../ctrlProps/ctrlProp92.xml"/><Relationship Id="rId2" Type="http://schemas.openxmlformats.org/officeDocument/2006/relationships/vmlDrawing" Target="../drawings/vmlDrawing92.vml"/><Relationship Id="rId1" Type="http://schemas.openxmlformats.org/officeDocument/2006/relationships/drawing" Target="../drawings/drawing92.xml"/></Relationships>
</file>

<file path=xl/worksheets/_rels/sheet98.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93.vml"/><Relationship Id="rId1" Type="http://schemas.openxmlformats.org/officeDocument/2006/relationships/drawing" Target="../drawings/drawing93.xml"/></Relationships>
</file>

<file path=xl/worksheets/_rels/sheet99.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94.vml"/><Relationship Id="rId1" Type="http://schemas.openxmlformats.org/officeDocument/2006/relationships/drawing" Target="../drawings/drawing94.xml"/></Relationships>
</file>

<file path=xl/worksheets/_rels/sheet100.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95.vml"/><Relationship Id="rId1" Type="http://schemas.openxmlformats.org/officeDocument/2006/relationships/drawing" Target="../drawings/drawing95.xml"/></Relationships>
</file>

<file path=xl/worksheets/_rels/sheet101.xml.rels><?xml version="1.0" encoding="UTF-8" standalone="yes"?>
<Relationships xmlns="http://schemas.openxmlformats.org/package/2006/relationships"><Relationship Id="rId3" Type="http://schemas.openxmlformats.org/officeDocument/2006/relationships/ctrlProp" Target="../ctrlProps/ctrlProp96.xml"/><Relationship Id="rId2" Type="http://schemas.openxmlformats.org/officeDocument/2006/relationships/vmlDrawing" Target="../drawings/vmlDrawing96.vml"/><Relationship Id="rId1" Type="http://schemas.openxmlformats.org/officeDocument/2006/relationships/drawing" Target="../drawings/drawing96.xml"/></Relationships>
</file>

<file path=xl/worksheets/_rels/sheet102.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97.vml"/><Relationship Id="rId1" Type="http://schemas.openxmlformats.org/officeDocument/2006/relationships/drawing" Target="../drawings/drawing97.xml"/></Relationships>
</file>

<file path=xl/worksheets/_rels/sheet103.xml.rels><?xml version="1.0" encoding="UTF-8" standalone="yes"?>
<Relationships xmlns="http://schemas.openxmlformats.org/package/2006/relationships"><Relationship Id="rId3" Type="http://schemas.openxmlformats.org/officeDocument/2006/relationships/ctrlProp" Target="../ctrlProps/ctrlProp98.xml"/><Relationship Id="rId2" Type="http://schemas.openxmlformats.org/officeDocument/2006/relationships/vmlDrawing" Target="../drawings/vmlDrawing98.vml"/><Relationship Id="rId1" Type="http://schemas.openxmlformats.org/officeDocument/2006/relationships/drawing" Target="../drawings/drawing98.xml"/></Relationships>
</file>

<file path=xl/worksheets/_rels/sheet104.xml.rels><?xml version="1.0" encoding="UTF-8" standalone="yes"?>
<Relationships xmlns="http://schemas.openxmlformats.org/package/2006/relationships"><Relationship Id="rId3" Type="http://schemas.openxmlformats.org/officeDocument/2006/relationships/ctrlProp" Target="../ctrlProps/ctrlProp99.xml"/><Relationship Id="rId2" Type="http://schemas.openxmlformats.org/officeDocument/2006/relationships/vmlDrawing" Target="../drawings/vmlDrawing99.vml"/><Relationship Id="rId1" Type="http://schemas.openxmlformats.org/officeDocument/2006/relationships/drawing" Target="../drawings/drawing99.xml"/></Relationships>
</file>

<file path=xl/worksheets/_rels/sheet105.xml.rels><?xml version="1.0" encoding="UTF-8" standalone="yes"?>
<Relationships xmlns="http://schemas.openxmlformats.org/package/2006/relationships"><Relationship Id="rId3" Type="http://schemas.openxmlformats.org/officeDocument/2006/relationships/ctrlProp" Target="../ctrlProps/ctrlProp100.xml"/><Relationship Id="rId2" Type="http://schemas.openxmlformats.org/officeDocument/2006/relationships/vmlDrawing" Target="../drawings/vmlDrawing100.vml"/><Relationship Id="rId1" Type="http://schemas.openxmlformats.org/officeDocument/2006/relationships/drawing" Target="../drawings/drawing100.xml"/></Relationships>
</file>

<file path=xl/worksheets/_rels/sheet106.xml.rels><?xml version="1.0" encoding="UTF-8" standalone="yes"?>
<Relationships xmlns="http://schemas.openxmlformats.org/package/2006/relationships"><Relationship Id="rId3" Type="http://schemas.openxmlformats.org/officeDocument/2006/relationships/ctrlProp" Target="../ctrlProps/ctrlProp101.xml"/><Relationship Id="rId2" Type="http://schemas.openxmlformats.org/officeDocument/2006/relationships/vmlDrawing" Target="../drawings/vmlDrawing101.vml"/><Relationship Id="rId1" Type="http://schemas.openxmlformats.org/officeDocument/2006/relationships/drawing" Target="../drawings/drawing101.xml"/></Relationships>
</file>

<file path=xl/worksheets/_rels/sheet107.xml.rels><?xml version="1.0" encoding="UTF-8" standalone="yes"?>
<Relationships xmlns="http://schemas.openxmlformats.org/package/2006/relationships"><Relationship Id="rId3" Type="http://schemas.openxmlformats.org/officeDocument/2006/relationships/ctrlProp" Target="../ctrlProps/ctrlProp102.xml"/><Relationship Id="rId2" Type="http://schemas.openxmlformats.org/officeDocument/2006/relationships/vmlDrawing" Target="../drawings/vmlDrawing102.vml"/><Relationship Id="rId1" Type="http://schemas.openxmlformats.org/officeDocument/2006/relationships/drawing" Target="../drawings/drawing102.xml"/></Relationships>
</file>

<file path=xl/worksheets/_rels/sheet108.xml.rels><?xml version="1.0" encoding="UTF-8" standalone="yes"?>
<Relationships xmlns="http://schemas.openxmlformats.org/package/2006/relationships"><Relationship Id="rId3" Type="http://schemas.openxmlformats.org/officeDocument/2006/relationships/ctrlProp" Target="../ctrlProps/ctrlProp103.xml"/><Relationship Id="rId2" Type="http://schemas.openxmlformats.org/officeDocument/2006/relationships/vmlDrawing" Target="../drawings/vmlDrawing103.vml"/><Relationship Id="rId1" Type="http://schemas.openxmlformats.org/officeDocument/2006/relationships/drawing" Target="../drawings/drawing103.xml"/></Relationships>
</file>

<file path=xl/worksheets/_rels/sheet109.xml.rels><?xml version="1.0" encoding="UTF-8" standalone="yes"?>
<Relationships xmlns="http://schemas.openxmlformats.org/package/2006/relationships"><Relationship Id="rId3" Type="http://schemas.openxmlformats.org/officeDocument/2006/relationships/ctrlProp" Target="../ctrlProps/ctrlProp104.xml"/><Relationship Id="rId2" Type="http://schemas.openxmlformats.org/officeDocument/2006/relationships/vmlDrawing" Target="../drawings/vmlDrawing104.vml"/><Relationship Id="rId1" Type="http://schemas.openxmlformats.org/officeDocument/2006/relationships/drawing" Target="../drawings/drawing104.xml"/></Relationships>
</file>

<file path=xl/worksheets/_rels/sheet110.xml.rels><?xml version="1.0" encoding="UTF-8" standalone="yes"?>
<Relationships xmlns="http://schemas.openxmlformats.org/package/2006/relationships"><Relationship Id="rId3" Type="http://schemas.openxmlformats.org/officeDocument/2006/relationships/ctrlProp" Target="../ctrlProps/ctrlProp105.xml"/><Relationship Id="rId2" Type="http://schemas.openxmlformats.org/officeDocument/2006/relationships/vmlDrawing" Target="../drawings/vmlDrawing105.vml"/><Relationship Id="rId1" Type="http://schemas.openxmlformats.org/officeDocument/2006/relationships/drawing" Target="../drawings/drawing105.xml"/></Relationships>
</file>

<file path=xl/worksheets/_rels/sheet111.xml.rels><?xml version="1.0" encoding="UTF-8" standalone="yes"?>
<Relationships xmlns="http://schemas.openxmlformats.org/package/2006/relationships"><Relationship Id="rId3" Type="http://schemas.openxmlformats.org/officeDocument/2006/relationships/ctrlProp" Target="../ctrlProps/ctrlProp106.xml"/><Relationship Id="rId2" Type="http://schemas.openxmlformats.org/officeDocument/2006/relationships/vmlDrawing" Target="../drawings/vmlDrawing106.vml"/><Relationship Id="rId1" Type="http://schemas.openxmlformats.org/officeDocument/2006/relationships/drawing" Target="../drawings/drawing106.xml"/></Relationships>
</file>

<file path=xl/worksheets/_rels/sheet112.xml.rels><?xml version="1.0" encoding="UTF-8" standalone="yes"?>
<Relationships xmlns="http://schemas.openxmlformats.org/package/2006/relationships"><Relationship Id="rId3" Type="http://schemas.openxmlformats.org/officeDocument/2006/relationships/ctrlProp" Target="../ctrlProps/ctrlProp107.xml"/><Relationship Id="rId2" Type="http://schemas.openxmlformats.org/officeDocument/2006/relationships/vmlDrawing" Target="../drawings/vmlDrawing107.vml"/><Relationship Id="rId1" Type="http://schemas.openxmlformats.org/officeDocument/2006/relationships/drawing" Target="../drawings/drawing107.xml"/></Relationships>
</file>

<file path=xl/worksheets/_rels/sheet113.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108.vml"/><Relationship Id="rId1" Type="http://schemas.openxmlformats.org/officeDocument/2006/relationships/drawing" Target="../drawings/drawing108.xml"/></Relationships>
</file>

<file path=xl/worksheets/_rels/sheet114.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109.vml"/><Relationship Id="rId1" Type="http://schemas.openxmlformats.org/officeDocument/2006/relationships/drawing" Target="../drawings/drawing109.xml"/></Relationships>
</file>

<file path=xl/worksheets/_rels/sheet115.xml.rels><?xml version="1.0" encoding="UTF-8" standalone="yes"?>
<Relationships xmlns="http://schemas.openxmlformats.org/package/2006/relationships"><Relationship Id="rId3" Type="http://schemas.openxmlformats.org/officeDocument/2006/relationships/ctrlProp" Target="../ctrlProps/ctrlProp110.xml"/><Relationship Id="rId2" Type="http://schemas.openxmlformats.org/officeDocument/2006/relationships/vmlDrawing" Target="../drawings/vmlDrawing110.vml"/><Relationship Id="rId1" Type="http://schemas.openxmlformats.org/officeDocument/2006/relationships/drawing" Target="../drawings/drawing110.xml"/></Relationships>
</file>

<file path=xl/worksheets/_rels/sheet116.xml.rels><?xml version="1.0" encoding="UTF-8" standalone="yes"?>
<Relationships xmlns="http://schemas.openxmlformats.org/package/2006/relationships"><Relationship Id="rId3" Type="http://schemas.openxmlformats.org/officeDocument/2006/relationships/ctrlProp" Target="../ctrlProps/ctrlProp111.xml"/><Relationship Id="rId2" Type="http://schemas.openxmlformats.org/officeDocument/2006/relationships/vmlDrawing" Target="../drawings/vmlDrawing111.vml"/><Relationship Id="rId1" Type="http://schemas.openxmlformats.org/officeDocument/2006/relationships/drawing" Target="../drawings/drawing1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C80F-1A30-4126-8A63-F08031CE29C6}">
  <sheetPr codeName="Sayfa1">
    <tabColor theme="4" tint="0.39997558519241921"/>
    <pageSetUpPr fitToPage="1"/>
  </sheetPr>
  <dimension ref="A1:F216"/>
  <sheetViews>
    <sheetView workbookViewId="0">
      <selection activeCell="B195" sqref="B195"/>
    </sheetView>
  </sheetViews>
  <sheetFormatPr defaultRowHeight="14.25"/>
  <cols>
    <col min="1" max="1" width="4.25" customWidth="1"/>
    <col min="2" max="2" width="5.25" customWidth="1"/>
    <col min="3" max="3" width="49.5" style="4" customWidth="1"/>
    <col min="4" max="4" width="80.375" bestFit="1" customWidth="1"/>
  </cols>
  <sheetData>
    <row r="1" spans="1:6" s="2" customFormat="1" ht="15">
      <c r="A1" s="880" t="s">
        <v>0</v>
      </c>
      <c r="B1" s="880"/>
      <c r="C1" s="880"/>
      <c r="D1" s="5"/>
    </row>
    <row r="2" spans="1:6">
      <c r="A2" s="1" t="s">
        <v>1</v>
      </c>
      <c r="B2" s="1" t="s">
        <v>2</v>
      </c>
      <c r="C2" s="3"/>
      <c r="D2" s="1"/>
    </row>
    <row r="3" spans="1:6">
      <c r="A3" s="1"/>
      <c r="B3" s="1">
        <v>1</v>
      </c>
      <c r="C3" s="3" t="s">
        <v>3</v>
      </c>
      <c r="D3" s="1"/>
    </row>
    <row r="4" spans="1:6">
      <c r="A4" s="1"/>
      <c r="B4" s="1">
        <v>2</v>
      </c>
      <c r="C4" s="3" t="s">
        <v>4</v>
      </c>
      <c r="D4" s="1"/>
      <c r="F4" s="9"/>
    </row>
    <row r="5" spans="1:6">
      <c r="A5" s="1"/>
      <c r="B5" s="1">
        <v>3</v>
      </c>
      <c r="C5" s="3" t="s">
        <v>195</v>
      </c>
      <c r="D5" s="1" t="s">
        <v>196</v>
      </c>
      <c r="F5" s="9"/>
    </row>
    <row r="6" spans="1:6">
      <c r="A6" s="1"/>
      <c r="B6" s="1">
        <v>4</v>
      </c>
      <c r="C6" s="3" t="s">
        <v>197</v>
      </c>
      <c r="D6" s="1" t="s">
        <v>198</v>
      </c>
      <c r="F6" s="9"/>
    </row>
    <row r="7" spans="1:6">
      <c r="A7" s="1"/>
      <c r="B7" s="1">
        <v>5</v>
      </c>
      <c r="C7" s="3" t="s">
        <v>5</v>
      </c>
      <c r="D7" s="1"/>
      <c r="F7" s="9"/>
    </row>
    <row r="8" spans="1:6">
      <c r="A8" s="1"/>
      <c r="B8" s="1">
        <v>6</v>
      </c>
      <c r="C8" s="3" t="s">
        <v>6</v>
      </c>
      <c r="D8" s="1"/>
      <c r="F8" s="9"/>
    </row>
    <row r="9" spans="1:6">
      <c r="A9" s="1"/>
      <c r="B9" s="1">
        <v>7</v>
      </c>
      <c r="C9" s="3" t="s">
        <v>199</v>
      </c>
      <c r="D9" s="1" t="s">
        <v>200</v>
      </c>
      <c r="F9" s="9"/>
    </row>
    <row r="10" spans="1:6">
      <c r="A10" s="1"/>
      <c r="B10" s="1">
        <v>8</v>
      </c>
      <c r="C10" s="3" t="s">
        <v>201</v>
      </c>
      <c r="D10" s="1" t="s">
        <v>200</v>
      </c>
      <c r="F10" s="9"/>
    </row>
    <row r="11" spans="1:6">
      <c r="A11" s="1"/>
      <c r="B11" s="1">
        <v>9</v>
      </c>
      <c r="C11" s="3" t="s">
        <v>7</v>
      </c>
      <c r="D11" s="1"/>
    </row>
    <row r="12" spans="1:6">
      <c r="A12" s="1"/>
      <c r="B12" s="1">
        <v>10</v>
      </c>
      <c r="C12" s="6" t="s">
        <v>8</v>
      </c>
      <c r="D12" s="1"/>
    </row>
    <row r="13" spans="1:6">
      <c r="A13" s="1"/>
      <c r="B13" s="1">
        <v>11</v>
      </c>
      <c r="C13" s="3" t="s">
        <v>9</v>
      </c>
      <c r="D13" s="1"/>
    </row>
    <row r="14" spans="1:6">
      <c r="A14" s="1"/>
      <c r="B14" s="1">
        <v>12</v>
      </c>
      <c r="C14" s="6" t="s">
        <v>10</v>
      </c>
      <c r="D14" s="1"/>
    </row>
    <row r="15" spans="1:6">
      <c r="A15" s="1"/>
      <c r="B15" s="1">
        <v>13</v>
      </c>
      <c r="C15" s="6" t="s">
        <v>11</v>
      </c>
      <c r="D15" s="1"/>
    </row>
    <row r="16" spans="1:6" ht="28.5">
      <c r="A16" s="1"/>
      <c r="B16" s="1">
        <v>14</v>
      </c>
      <c r="C16" s="6" t="s">
        <v>213</v>
      </c>
      <c r="D16" s="1"/>
    </row>
    <row r="17" spans="1:4">
      <c r="A17" s="1"/>
      <c r="B17" s="1">
        <v>15</v>
      </c>
      <c r="C17" s="3" t="s">
        <v>12</v>
      </c>
      <c r="D17" s="1"/>
    </row>
    <row r="18" spans="1:4">
      <c r="A18" s="1"/>
      <c r="B18" s="1">
        <v>16</v>
      </c>
      <c r="C18" s="6" t="s">
        <v>204</v>
      </c>
      <c r="D18" s="1"/>
    </row>
    <row r="19" spans="1:4">
      <c r="A19" s="1"/>
      <c r="B19" s="1">
        <v>17</v>
      </c>
      <c r="C19" s="6" t="s">
        <v>136</v>
      </c>
      <c r="D19" s="1" t="s">
        <v>205</v>
      </c>
    </row>
    <row r="20" spans="1:4">
      <c r="A20" s="1"/>
      <c r="B20" s="1">
        <v>18</v>
      </c>
      <c r="C20" s="3" t="s">
        <v>135</v>
      </c>
      <c r="D20" s="1" t="s">
        <v>206</v>
      </c>
    </row>
    <row r="21" spans="1:4">
      <c r="A21" s="1"/>
      <c r="B21" s="1">
        <v>19</v>
      </c>
      <c r="C21" s="6" t="s">
        <v>13</v>
      </c>
      <c r="D21" s="1"/>
    </row>
    <row r="22" spans="1:4">
      <c r="A22" s="1"/>
      <c r="B22" s="1">
        <v>20</v>
      </c>
      <c r="C22" s="3" t="s">
        <v>207</v>
      </c>
      <c r="D22" s="1" t="s">
        <v>208</v>
      </c>
    </row>
    <row r="23" spans="1:4">
      <c r="A23" s="1"/>
      <c r="B23" s="1">
        <v>21</v>
      </c>
      <c r="C23" s="3" t="s">
        <v>14</v>
      </c>
      <c r="D23" s="1"/>
    </row>
    <row r="24" spans="1:4">
      <c r="A24" s="1"/>
      <c r="B24" s="1">
        <v>22</v>
      </c>
      <c r="C24" s="3" t="s">
        <v>15</v>
      </c>
      <c r="D24" s="1"/>
    </row>
    <row r="25" spans="1:4" ht="28.5">
      <c r="A25" s="1"/>
      <c r="B25" s="1">
        <v>23</v>
      </c>
      <c r="C25" s="3" t="s">
        <v>16</v>
      </c>
      <c r="D25" s="1"/>
    </row>
    <row r="26" spans="1:4">
      <c r="A26" s="1"/>
      <c r="B26" s="1">
        <v>24</v>
      </c>
      <c r="C26" s="3" t="s">
        <v>17</v>
      </c>
      <c r="D26" s="1"/>
    </row>
    <row r="27" spans="1:4">
      <c r="A27" s="1"/>
      <c r="B27" s="1">
        <v>25</v>
      </c>
      <c r="C27" s="3" t="s">
        <v>18</v>
      </c>
      <c r="D27" s="1"/>
    </row>
    <row r="28" spans="1:4">
      <c r="A28" s="1"/>
      <c r="B28" s="1">
        <v>26</v>
      </c>
      <c r="C28" s="6" t="s">
        <v>19</v>
      </c>
      <c r="D28" s="1"/>
    </row>
    <row r="29" spans="1:4">
      <c r="A29" s="1"/>
      <c r="B29" s="1">
        <v>27</v>
      </c>
      <c r="C29" s="6" t="s">
        <v>212</v>
      </c>
      <c r="D29" s="1"/>
    </row>
    <row r="30" spans="1:4">
      <c r="A30" s="1"/>
      <c r="B30" s="1">
        <v>28</v>
      </c>
      <c r="C30" s="3" t="s">
        <v>20</v>
      </c>
      <c r="D30" s="1"/>
    </row>
    <row r="31" spans="1:4">
      <c r="A31" s="1"/>
      <c r="B31" s="1">
        <v>29</v>
      </c>
      <c r="C31" s="3" t="s">
        <v>21</v>
      </c>
      <c r="D31" s="1"/>
    </row>
    <row r="32" spans="1:4">
      <c r="A32" s="1"/>
      <c r="B32" s="1">
        <v>30</v>
      </c>
      <c r="C32" s="3" t="s">
        <v>22</v>
      </c>
      <c r="D32" s="1"/>
    </row>
    <row r="33" spans="1:4" ht="28.5">
      <c r="A33" s="1"/>
      <c r="B33" s="1">
        <v>31</v>
      </c>
      <c r="C33" s="3" t="s">
        <v>23</v>
      </c>
      <c r="D33" s="1"/>
    </row>
    <row r="34" spans="1:4">
      <c r="A34" s="1"/>
      <c r="B34" s="1">
        <v>32</v>
      </c>
      <c r="C34" s="3" t="s">
        <v>24</v>
      </c>
      <c r="D34" s="1"/>
    </row>
    <row r="35" spans="1:4">
      <c r="A35" s="1"/>
      <c r="B35" s="1">
        <v>33</v>
      </c>
      <c r="C35" s="3" t="s">
        <v>25</v>
      </c>
      <c r="D35" s="1"/>
    </row>
    <row r="36" spans="1:4">
      <c r="A36" s="1"/>
      <c r="B36" s="1">
        <v>34</v>
      </c>
      <c r="C36" s="3" t="s">
        <v>26</v>
      </c>
      <c r="D36" s="1"/>
    </row>
    <row r="37" spans="1:4">
      <c r="A37" s="1"/>
      <c r="B37" s="1">
        <v>35</v>
      </c>
      <c r="C37" s="8" t="s">
        <v>27</v>
      </c>
      <c r="D37" s="1"/>
    </row>
    <row r="38" spans="1:4">
      <c r="A38" s="1"/>
      <c r="B38" s="1">
        <v>36</v>
      </c>
      <c r="C38" s="3" t="s">
        <v>28</v>
      </c>
      <c r="D38" s="1"/>
    </row>
    <row r="39" spans="1:4">
      <c r="A39" s="1"/>
      <c r="B39" s="1">
        <v>37</v>
      </c>
      <c r="D39" s="1"/>
    </row>
    <row r="40" spans="1:4">
      <c r="A40" s="1"/>
      <c r="B40" s="1">
        <v>38</v>
      </c>
      <c r="C40" s="3" t="s">
        <v>30</v>
      </c>
      <c r="D40" s="1"/>
    </row>
    <row r="41" spans="1:4">
      <c r="A41" s="1"/>
      <c r="B41" s="1">
        <v>39</v>
      </c>
      <c r="C41" s="3" t="s">
        <v>31</v>
      </c>
      <c r="D41" s="1"/>
    </row>
    <row r="42" spans="1:4">
      <c r="A42" s="1"/>
      <c r="B42" s="1">
        <v>40</v>
      </c>
      <c r="C42" s="3" t="s">
        <v>32</v>
      </c>
      <c r="D42" s="1"/>
    </row>
    <row r="43" spans="1:4">
      <c r="A43" s="1"/>
      <c r="B43" s="1">
        <v>41</v>
      </c>
      <c r="C43" s="3" t="s">
        <v>33</v>
      </c>
      <c r="D43" s="1"/>
    </row>
    <row r="44" spans="1:4">
      <c r="A44" s="1"/>
      <c r="B44" s="1">
        <v>42</v>
      </c>
      <c r="C44" s="3" t="s">
        <v>34</v>
      </c>
      <c r="D44" s="1"/>
    </row>
    <row r="45" spans="1:4">
      <c r="A45" s="1"/>
      <c r="B45" s="1">
        <v>43</v>
      </c>
      <c r="C45" s="3" t="s">
        <v>35</v>
      </c>
      <c r="D45" s="1"/>
    </row>
    <row r="46" spans="1:4">
      <c r="A46" s="1"/>
      <c r="B46" s="1"/>
      <c r="C46" s="3"/>
      <c r="D46" s="1"/>
    </row>
    <row r="47" spans="1:4">
      <c r="A47" s="1" t="s">
        <v>36</v>
      </c>
      <c r="B47" s="1" t="s">
        <v>37</v>
      </c>
      <c r="C47" s="3"/>
      <c r="D47" s="1"/>
    </row>
    <row r="48" spans="1:4">
      <c r="A48" s="1"/>
      <c r="B48" s="1">
        <v>1</v>
      </c>
      <c r="C48" s="7" t="s">
        <v>38</v>
      </c>
      <c r="D48" s="1"/>
    </row>
    <row r="49" spans="1:4">
      <c r="A49" s="1"/>
      <c r="B49" s="1">
        <v>2</v>
      </c>
      <c r="C49" s="7" t="s">
        <v>39</v>
      </c>
      <c r="D49" s="1"/>
    </row>
    <row r="50" spans="1:4">
      <c r="A50" s="1"/>
      <c r="B50" s="1">
        <v>3</v>
      </c>
      <c r="C50" s="7" t="s">
        <v>40</v>
      </c>
      <c r="D50" s="1"/>
    </row>
    <row r="51" spans="1:4">
      <c r="A51" s="1"/>
      <c r="B51" s="1">
        <v>4</v>
      </c>
      <c r="C51" s="7" t="s">
        <v>41</v>
      </c>
      <c r="D51" s="1"/>
    </row>
    <row r="52" spans="1:4">
      <c r="A52" s="1"/>
      <c r="B52" s="1">
        <v>5</v>
      </c>
      <c r="C52" s="7" t="s">
        <v>42</v>
      </c>
      <c r="D52" s="1"/>
    </row>
    <row r="53" spans="1:4">
      <c r="A53" s="1"/>
      <c r="B53" s="1">
        <v>6</v>
      </c>
      <c r="C53" s="7" t="s">
        <v>43</v>
      </c>
      <c r="D53" s="1"/>
    </row>
    <row r="54" spans="1:4">
      <c r="A54" s="1"/>
      <c r="B54" s="1">
        <v>7</v>
      </c>
      <c r="C54" s="7" t="s">
        <v>44</v>
      </c>
      <c r="D54" s="1"/>
    </row>
    <row r="55" spans="1:4">
      <c r="A55" s="1"/>
      <c r="B55" s="1">
        <v>8</v>
      </c>
      <c r="C55" s="7" t="s">
        <v>45</v>
      </c>
      <c r="D55" s="1"/>
    </row>
    <row r="56" spans="1:4">
      <c r="A56" s="1"/>
      <c r="B56" s="1">
        <v>9</v>
      </c>
      <c r="C56" s="7" t="s">
        <v>46</v>
      </c>
      <c r="D56" s="1"/>
    </row>
    <row r="57" spans="1:4">
      <c r="A57" s="1"/>
      <c r="B57" s="1">
        <v>10</v>
      </c>
      <c r="C57" s="7" t="s">
        <v>47</v>
      </c>
      <c r="D57" s="1"/>
    </row>
    <row r="58" spans="1:4">
      <c r="A58" s="1"/>
      <c r="B58" s="1">
        <v>11</v>
      </c>
      <c r="C58" s="7" t="s">
        <v>48</v>
      </c>
      <c r="D58" s="1"/>
    </row>
    <row r="59" spans="1:4">
      <c r="A59" s="1"/>
      <c r="B59" s="1">
        <v>12</v>
      </c>
      <c r="C59" s="7" t="s">
        <v>49</v>
      </c>
      <c r="D59" s="1"/>
    </row>
    <row r="60" spans="1:4">
      <c r="A60" s="1"/>
      <c r="B60" s="1">
        <v>13</v>
      </c>
      <c r="C60" s="7" t="s">
        <v>50</v>
      </c>
      <c r="D60" s="1"/>
    </row>
    <row r="61" spans="1:4">
      <c r="A61" s="1"/>
      <c r="B61" s="1">
        <v>14</v>
      </c>
      <c r="C61" s="7" t="s">
        <v>51</v>
      </c>
      <c r="D61" s="1"/>
    </row>
    <row r="62" spans="1:4">
      <c r="A62" s="1"/>
      <c r="B62" s="1">
        <v>15</v>
      </c>
      <c r="C62" s="7" t="s">
        <v>52</v>
      </c>
      <c r="D62" s="1"/>
    </row>
    <row r="63" spans="1:4">
      <c r="A63" s="1"/>
      <c r="B63" s="1">
        <v>16</v>
      </c>
      <c r="C63" s="7" t="s">
        <v>53</v>
      </c>
      <c r="D63" s="1"/>
    </row>
    <row r="64" spans="1:4">
      <c r="A64" s="1"/>
      <c r="B64" s="1">
        <v>17</v>
      </c>
      <c r="C64" s="7" t="s">
        <v>54</v>
      </c>
      <c r="D64" s="1"/>
    </row>
    <row r="65" spans="1:4">
      <c r="A65" s="1"/>
      <c r="B65" s="1">
        <v>18</v>
      </c>
      <c r="C65" s="7" t="s">
        <v>55</v>
      </c>
      <c r="D65" s="1"/>
    </row>
    <row r="66" spans="1:4">
      <c r="A66" s="1"/>
      <c r="B66" s="1">
        <v>19</v>
      </c>
      <c r="C66" s="7" t="s">
        <v>56</v>
      </c>
      <c r="D66" s="1"/>
    </row>
    <row r="67" spans="1:4">
      <c r="A67" s="1"/>
      <c r="B67" s="1">
        <v>20</v>
      </c>
      <c r="C67" s="7" t="s">
        <v>57</v>
      </c>
      <c r="D67" s="1"/>
    </row>
    <row r="68" spans="1:4">
      <c r="A68" s="1"/>
      <c r="B68" s="1">
        <v>21</v>
      </c>
      <c r="C68" s="7" t="s">
        <v>58</v>
      </c>
      <c r="D68" s="1"/>
    </row>
    <row r="69" spans="1:4">
      <c r="A69" s="1"/>
      <c r="B69" s="1">
        <v>22</v>
      </c>
      <c r="C69" s="7" t="s">
        <v>59</v>
      </c>
      <c r="D69" s="1"/>
    </row>
    <row r="70" spans="1:4">
      <c r="A70" s="1"/>
      <c r="B70" s="1"/>
      <c r="C70" s="3"/>
      <c r="D70" s="1"/>
    </row>
    <row r="71" spans="1:4" s="2" customFormat="1" ht="15">
      <c r="A71" s="880" t="s">
        <v>60</v>
      </c>
      <c r="B71" s="880"/>
      <c r="C71" s="880"/>
      <c r="D71" s="5"/>
    </row>
    <row r="72" spans="1:4">
      <c r="A72" s="1" t="s">
        <v>202</v>
      </c>
      <c r="B72" s="1" t="s">
        <v>61</v>
      </c>
      <c r="C72" s="3"/>
      <c r="D72" s="1"/>
    </row>
    <row r="73" spans="1:4">
      <c r="A73" s="1"/>
      <c r="B73" s="1">
        <v>1</v>
      </c>
      <c r="C73" s="6" t="s">
        <v>62</v>
      </c>
      <c r="D73" s="1"/>
    </row>
    <row r="74" spans="1:4">
      <c r="A74" s="1"/>
      <c r="B74" s="1">
        <v>2</v>
      </c>
      <c r="C74" s="6" t="s">
        <v>63</v>
      </c>
      <c r="D74" s="1"/>
    </row>
    <row r="75" spans="1:4">
      <c r="A75" s="1"/>
      <c r="B75" s="1">
        <v>3</v>
      </c>
      <c r="C75" s="6" t="s">
        <v>64</v>
      </c>
      <c r="D75" s="1"/>
    </row>
    <row r="76" spans="1:4">
      <c r="A76" s="1"/>
      <c r="B76" s="1">
        <v>4</v>
      </c>
      <c r="C76" s="3" t="s">
        <v>65</v>
      </c>
      <c r="D76" s="1"/>
    </row>
    <row r="77" spans="1:4">
      <c r="A77" s="1"/>
      <c r="B77" s="1">
        <v>5</v>
      </c>
      <c r="C77" s="6" t="s">
        <v>66</v>
      </c>
      <c r="D77" s="1"/>
    </row>
    <row r="78" spans="1:4">
      <c r="A78" s="1"/>
      <c r="B78" s="1">
        <v>6</v>
      </c>
      <c r="C78" s="6" t="s">
        <v>67</v>
      </c>
      <c r="D78" s="1"/>
    </row>
    <row r="79" spans="1:4">
      <c r="A79" s="1"/>
      <c r="B79" s="1">
        <v>7</v>
      </c>
      <c r="C79" s="3" t="s">
        <v>68</v>
      </c>
      <c r="D79" s="1"/>
    </row>
    <row r="80" spans="1:4" ht="28.5">
      <c r="A80" s="1"/>
      <c r="B80" s="1">
        <v>8</v>
      </c>
      <c r="C80" s="3" t="s">
        <v>69</v>
      </c>
      <c r="D80" s="1"/>
    </row>
    <row r="81" spans="1:4">
      <c r="A81" s="1"/>
      <c r="B81" s="1">
        <v>9</v>
      </c>
      <c r="C81" s="7" t="s">
        <v>70</v>
      </c>
      <c r="D81" s="1"/>
    </row>
    <row r="82" spans="1:4">
      <c r="A82" s="1"/>
      <c r="B82" s="1">
        <v>10</v>
      </c>
      <c r="C82" s="7" t="s">
        <v>71</v>
      </c>
      <c r="D82" s="1"/>
    </row>
    <row r="83" spans="1:4">
      <c r="A83" s="1"/>
      <c r="B83" s="1">
        <v>11</v>
      </c>
      <c r="C83" s="7" t="s">
        <v>72</v>
      </c>
      <c r="D83" s="1"/>
    </row>
    <row r="84" spans="1:4">
      <c r="A84" s="1"/>
      <c r="B84" s="1">
        <v>12</v>
      </c>
      <c r="C84" s="7" t="s">
        <v>73</v>
      </c>
      <c r="D84" s="1"/>
    </row>
    <row r="85" spans="1:4">
      <c r="A85" s="1"/>
      <c r="B85" s="1">
        <v>13</v>
      </c>
      <c r="C85" s="7" t="s">
        <v>74</v>
      </c>
      <c r="D85" s="1"/>
    </row>
    <row r="86" spans="1:4">
      <c r="A86" s="1"/>
      <c r="B86" s="1"/>
      <c r="C86" s="6" t="s">
        <v>209</v>
      </c>
      <c r="D86" s="1"/>
    </row>
    <row r="87" spans="1:4">
      <c r="A87" s="1"/>
      <c r="B87" s="1"/>
      <c r="C87" s="6" t="s">
        <v>211</v>
      </c>
      <c r="D87" s="1"/>
    </row>
    <row r="88" spans="1:4">
      <c r="A88" s="1"/>
      <c r="B88" s="1"/>
      <c r="C88" s="6" t="s">
        <v>210</v>
      </c>
      <c r="D88" s="1"/>
    </row>
    <row r="89" spans="1:4" ht="28.5">
      <c r="A89" s="1"/>
      <c r="B89" s="1"/>
      <c r="C89" s="6" t="s">
        <v>29</v>
      </c>
      <c r="D89" s="1"/>
    </row>
    <row r="90" spans="1:4">
      <c r="A90" s="1" t="s">
        <v>203</v>
      </c>
      <c r="B90" s="1" t="s">
        <v>75</v>
      </c>
      <c r="C90" s="3"/>
      <c r="D90" s="1"/>
    </row>
    <row r="91" spans="1:4">
      <c r="A91" s="1"/>
      <c r="B91" s="1">
        <v>1</v>
      </c>
      <c r="C91" s="6" t="s">
        <v>76</v>
      </c>
      <c r="D91" s="1"/>
    </row>
    <row r="92" spans="1:4">
      <c r="A92" s="1"/>
      <c r="B92" s="1">
        <v>2</v>
      </c>
      <c r="C92" s="6" t="s">
        <v>77</v>
      </c>
      <c r="D92" s="1"/>
    </row>
    <row r="93" spans="1:4">
      <c r="A93" s="1"/>
      <c r="B93" s="1">
        <v>3</v>
      </c>
      <c r="C93" s="3" t="s">
        <v>78</v>
      </c>
      <c r="D93" s="1"/>
    </row>
    <row r="94" spans="1:4">
      <c r="A94" s="1"/>
      <c r="B94" s="1">
        <v>4</v>
      </c>
      <c r="C94" s="6" t="s">
        <v>79</v>
      </c>
      <c r="D94" s="1"/>
    </row>
    <row r="95" spans="1:4" ht="28.5">
      <c r="A95" s="1"/>
      <c r="B95" s="1">
        <v>5</v>
      </c>
      <c r="C95" s="3" t="s">
        <v>80</v>
      </c>
      <c r="D95" s="1"/>
    </row>
    <row r="96" spans="1:4">
      <c r="A96" s="1"/>
      <c r="B96" s="1">
        <v>6</v>
      </c>
      <c r="C96" s="6" t="s">
        <v>81</v>
      </c>
      <c r="D96" s="1"/>
    </row>
    <row r="97" spans="1:4">
      <c r="A97" s="1"/>
      <c r="B97" s="1">
        <v>7</v>
      </c>
      <c r="C97" s="3" t="s">
        <v>82</v>
      </c>
      <c r="D97" s="1"/>
    </row>
    <row r="98" spans="1:4">
      <c r="A98" s="1"/>
      <c r="B98" s="1">
        <v>8</v>
      </c>
      <c r="C98" s="6" t="s">
        <v>83</v>
      </c>
      <c r="D98" s="1"/>
    </row>
    <row r="99" spans="1:4">
      <c r="A99" s="1"/>
      <c r="B99" s="1">
        <v>9</v>
      </c>
      <c r="C99" s="6" t="s">
        <v>84</v>
      </c>
      <c r="D99" s="1"/>
    </row>
    <row r="100" spans="1:4">
      <c r="A100" s="1"/>
      <c r="B100" s="1">
        <v>10</v>
      </c>
      <c r="C100" s="3" t="s">
        <v>85</v>
      </c>
      <c r="D100" s="1"/>
    </row>
    <row r="101" spans="1:4">
      <c r="A101" s="1"/>
      <c r="B101" s="1">
        <v>11</v>
      </c>
      <c r="C101" s="6" t="s">
        <v>86</v>
      </c>
      <c r="D101" s="1"/>
    </row>
    <row r="102" spans="1:4">
      <c r="A102" s="1"/>
      <c r="B102" s="1">
        <v>12</v>
      </c>
      <c r="C102" s="6" t="s">
        <v>87</v>
      </c>
      <c r="D102" s="1"/>
    </row>
    <row r="103" spans="1:4" ht="28.5">
      <c r="A103" s="1"/>
      <c r="B103" s="1">
        <v>13</v>
      </c>
      <c r="C103" s="6" t="s">
        <v>88</v>
      </c>
      <c r="D103" s="1"/>
    </row>
    <row r="104" spans="1:4">
      <c r="A104" s="1"/>
      <c r="B104" s="1">
        <v>14</v>
      </c>
      <c r="C104" s="6" t="s">
        <v>89</v>
      </c>
      <c r="D104" s="1"/>
    </row>
    <row r="105" spans="1:4">
      <c r="A105" s="1"/>
      <c r="B105" s="1">
        <v>15</v>
      </c>
      <c r="C105" s="3" t="s">
        <v>90</v>
      </c>
      <c r="D105" s="1"/>
    </row>
    <row r="106" spans="1:4">
      <c r="A106" s="1"/>
      <c r="B106" s="1">
        <v>16</v>
      </c>
      <c r="C106" s="6" t="s">
        <v>91</v>
      </c>
      <c r="D106" s="1"/>
    </row>
    <row r="107" spans="1:4">
      <c r="A107" s="1"/>
      <c r="B107" s="1">
        <v>17</v>
      </c>
      <c r="C107" s="3" t="s">
        <v>92</v>
      </c>
      <c r="D107" s="1"/>
    </row>
    <row r="108" spans="1:4">
      <c r="A108" s="1"/>
      <c r="B108" s="1">
        <v>18</v>
      </c>
      <c r="C108" s="3" t="s">
        <v>93</v>
      </c>
      <c r="D108" s="1"/>
    </row>
    <row r="109" spans="1:4">
      <c r="A109" s="1"/>
      <c r="B109" s="1">
        <v>19</v>
      </c>
      <c r="C109" s="3" t="s">
        <v>94</v>
      </c>
      <c r="D109" s="1"/>
    </row>
    <row r="110" spans="1:4">
      <c r="A110" s="1"/>
      <c r="B110" s="1">
        <v>20</v>
      </c>
      <c r="C110" s="3" t="s">
        <v>95</v>
      </c>
      <c r="D110" s="1"/>
    </row>
    <row r="111" spans="1:4">
      <c r="A111" s="1"/>
      <c r="B111" s="1">
        <v>21</v>
      </c>
      <c r="C111" s="3" t="s">
        <v>96</v>
      </c>
      <c r="D111" s="1"/>
    </row>
    <row r="112" spans="1:4">
      <c r="A112" s="1"/>
      <c r="B112" s="1">
        <v>22</v>
      </c>
      <c r="C112" s="7" t="s">
        <v>97</v>
      </c>
      <c r="D112" s="1"/>
    </row>
    <row r="113" spans="1:4">
      <c r="A113" s="1"/>
      <c r="B113" s="1">
        <v>23</v>
      </c>
      <c r="C113" s="7" t="s">
        <v>98</v>
      </c>
      <c r="D113" s="1"/>
    </row>
    <row r="114" spans="1:4">
      <c r="A114" s="1"/>
      <c r="B114" s="1">
        <v>24</v>
      </c>
      <c r="C114" s="7" t="s">
        <v>99</v>
      </c>
      <c r="D114" s="1"/>
    </row>
    <row r="115" spans="1:4">
      <c r="A115" s="1"/>
      <c r="B115" s="1">
        <v>25</v>
      </c>
      <c r="C115" s="7" t="s">
        <v>100</v>
      </c>
      <c r="D115" s="1"/>
    </row>
    <row r="116" spans="1:4">
      <c r="A116" s="1"/>
      <c r="B116" s="1"/>
      <c r="C116" s="3"/>
      <c r="D116" s="1"/>
    </row>
    <row r="117" spans="1:4" s="2" customFormat="1" ht="15">
      <c r="A117" s="880" t="s">
        <v>101</v>
      </c>
      <c r="B117" s="880"/>
      <c r="C117" s="880"/>
      <c r="D117" s="5"/>
    </row>
    <row r="118" spans="1:4">
      <c r="A118" s="1"/>
      <c r="B118" s="1">
        <v>1</v>
      </c>
      <c r="C118" s="3" t="s">
        <v>102</v>
      </c>
      <c r="D118" s="1"/>
    </row>
    <row r="119" spans="1:4">
      <c r="A119" s="1"/>
      <c r="B119" s="1">
        <v>2</v>
      </c>
      <c r="C119" s="6" t="s">
        <v>103</v>
      </c>
      <c r="D119" s="1"/>
    </row>
    <row r="120" spans="1:4">
      <c r="A120" s="1"/>
      <c r="B120" s="1">
        <v>3</v>
      </c>
      <c r="C120" s="3" t="s">
        <v>104</v>
      </c>
      <c r="D120" s="1"/>
    </row>
    <row r="121" spans="1:4">
      <c r="A121" s="1"/>
      <c r="B121" s="1">
        <v>4</v>
      </c>
      <c r="C121" s="6" t="s">
        <v>105</v>
      </c>
      <c r="D121" s="1"/>
    </row>
    <row r="122" spans="1:4">
      <c r="A122" s="1"/>
      <c r="B122" s="1">
        <v>5</v>
      </c>
      <c r="C122" s="3" t="s">
        <v>106</v>
      </c>
      <c r="D122" s="1"/>
    </row>
    <row r="123" spans="1:4" ht="28.5">
      <c r="A123" s="1"/>
      <c r="B123" s="1">
        <v>6</v>
      </c>
      <c r="C123" s="3" t="s">
        <v>107</v>
      </c>
      <c r="D123" s="1"/>
    </row>
    <row r="124" spans="1:4" ht="28.5">
      <c r="A124" s="1"/>
      <c r="B124" s="1">
        <v>7</v>
      </c>
      <c r="C124" s="3" t="s">
        <v>108</v>
      </c>
      <c r="D124" s="1"/>
    </row>
    <row r="125" spans="1:4" ht="28.5">
      <c r="A125" s="1"/>
      <c r="B125" s="1">
        <v>8</v>
      </c>
      <c r="C125" s="3" t="s">
        <v>109</v>
      </c>
      <c r="D125" s="1"/>
    </row>
    <row r="126" spans="1:4">
      <c r="A126" s="1"/>
      <c r="B126" s="1">
        <v>9</v>
      </c>
      <c r="C126" s="3" t="s">
        <v>110</v>
      </c>
      <c r="D126" s="1"/>
    </row>
    <row r="127" spans="1:4" ht="28.5">
      <c r="A127" s="1"/>
      <c r="B127" s="1">
        <v>10</v>
      </c>
      <c r="C127" s="3" t="s">
        <v>111</v>
      </c>
      <c r="D127" s="1"/>
    </row>
    <row r="128" spans="1:4" ht="42.75">
      <c r="A128" s="1"/>
      <c r="B128" s="1">
        <v>11</v>
      </c>
      <c r="C128" s="3" t="s">
        <v>112</v>
      </c>
      <c r="D128" s="1"/>
    </row>
    <row r="129" spans="1:4" ht="42.75">
      <c r="A129" s="1"/>
      <c r="B129" s="1">
        <v>12</v>
      </c>
      <c r="C129" s="3" t="s">
        <v>113</v>
      </c>
      <c r="D129" s="1"/>
    </row>
    <row r="130" spans="1:4" ht="28.5">
      <c r="A130" s="1"/>
      <c r="B130" s="1">
        <v>13</v>
      </c>
      <c r="C130" s="6" t="s">
        <v>114</v>
      </c>
      <c r="D130" s="1"/>
    </row>
    <row r="131" spans="1:4" ht="28.5">
      <c r="A131" s="1"/>
      <c r="B131" s="1">
        <v>14</v>
      </c>
      <c r="C131" s="6" t="s">
        <v>115</v>
      </c>
      <c r="D131" s="1"/>
    </row>
    <row r="132" spans="1:4" ht="57">
      <c r="A132" s="1"/>
      <c r="B132" s="1">
        <v>15</v>
      </c>
      <c r="C132" s="3" t="s">
        <v>116</v>
      </c>
      <c r="D132" s="1"/>
    </row>
    <row r="133" spans="1:4" ht="28.5">
      <c r="A133" s="1"/>
      <c r="B133" s="1">
        <v>16</v>
      </c>
      <c r="C133" s="3" t="s">
        <v>117</v>
      </c>
      <c r="D133" s="1"/>
    </row>
    <row r="134" spans="1:4" ht="42.75">
      <c r="A134" s="1"/>
      <c r="B134" s="1">
        <v>17</v>
      </c>
      <c r="C134" s="6" t="s">
        <v>118</v>
      </c>
      <c r="D134" s="1"/>
    </row>
    <row r="135" spans="1:4" ht="28.5">
      <c r="A135" s="1"/>
      <c r="B135" s="1">
        <v>18</v>
      </c>
      <c r="C135" s="3" t="s">
        <v>119</v>
      </c>
      <c r="D135" s="1"/>
    </row>
    <row r="136" spans="1:4">
      <c r="A136" s="1"/>
      <c r="B136" s="1">
        <v>19</v>
      </c>
      <c r="C136" s="3" t="s">
        <v>120</v>
      </c>
      <c r="D136" s="1"/>
    </row>
    <row r="137" spans="1:4" ht="28.5">
      <c r="A137" s="1"/>
      <c r="B137" s="1">
        <v>20</v>
      </c>
      <c r="C137" s="6" t="s">
        <v>121</v>
      </c>
      <c r="D137" s="1"/>
    </row>
    <row r="138" spans="1:4">
      <c r="A138" s="1"/>
      <c r="B138" s="1">
        <v>21</v>
      </c>
      <c r="C138" s="6" t="s">
        <v>122</v>
      </c>
      <c r="D138" s="1"/>
    </row>
    <row r="139" spans="1:4">
      <c r="A139" s="1"/>
      <c r="B139" s="1">
        <v>22</v>
      </c>
      <c r="C139" s="6" t="s">
        <v>123</v>
      </c>
      <c r="D139" s="1"/>
    </row>
    <row r="140" spans="1:4">
      <c r="A140" s="1"/>
      <c r="B140" s="1">
        <v>23</v>
      </c>
      <c r="C140" s="3" t="s">
        <v>124</v>
      </c>
      <c r="D140" s="1"/>
    </row>
    <row r="141" spans="1:4" ht="28.5">
      <c r="A141" s="1"/>
      <c r="B141" s="1">
        <v>24</v>
      </c>
      <c r="C141" s="3" t="s">
        <v>125</v>
      </c>
      <c r="D141" s="1"/>
    </row>
    <row r="142" spans="1:4">
      <c r="A142" s="1"/>
      <c r="B142" s="1">
        <v>25</v>
      </c>
      <c r="C142" s="3" t="s">
        <v>126</v>
      </c>
      <c r="D142" s="1"/>
    </row>
    <row r="143" spans="1:4">
      <c r="A143" s="1"/>
      <c r="B143" s="1">
        <v>26</v>
      </c>
      <c r="C143" s="6" t="s">
        <v>127</v>
      </c>
      <c r="D143" s="1"/>
    </row>
    <row r="144" spans="1:4">
      <c r="A144" s="1"/>
      <c r="B144" s="1">
        <v>27</v>
      </c>
      <c r="C144" s="3" t="s">
        <v>128</v>
      </c>
      <c r="D144" s="1"/>
    </row>
    <row r="145" spans="1:4">
      <c r="A145" s="1"/>
      <c r="B145" s="1">
        <v>28</v>
      </c>
      <c r="C145" s="3" t="s">
        <v>129</v>
      </c>
      <c r="D145" s="1"/>
    </row>
    <row r="146" spans="1:4">
      <c r="A146" s="1"/>
      <c r="B146" s="1">
        <v>29</v>
      </c>
      <c r="C146" s="3" t="s">
        <v>130</v>
      </c>
      <c r="D146" s="1"/>
    </row>
    <row r="147" spans="1:4">
      <c r="A147" s="1"/>
      <c r="B147" s="1">
        <v>30</v>
      </c>
      <c r="C147" s="3" t="s">
        <v>131</v>
      </c>
      <c r="D147" s="1"/>
    </row>
    <row r="148" spans="1:4">
      <c r="A148" s="1"/>
      <c r="B148" s="1">
        <v>31</v>
      </c>
      <c r="C148" s="6" t="s">
        <v>132</v>
      </c>
      <c r="D148" s="1"/>
    </row>
    <row r="149" spans="1:4">
      <c r="A149" s="1"/>
      <c r="B149" s="1">
        <v>32</v>
      </c>
      <c r="C149" s="3" t="s">
        <v>133</v>
      </c>
      <c r="D149" s="1"/>
    </row>
    <row r="150" spans="1:4" ht="28.5">
      <c r="A150" s="1"/>
      <c r="B150" s="1">
        <v>33</v>
      </c>
      <c r="C150" s="3" t="s">
        <v>134</v>
      </c>
      <c r="D150" s="1"/>
    </row>
    <row r="151" spans="1:4">
      <c r="A151" s="1"/>
      <c r="B151" s="1">
        <v>34</v>
      </c>
      <c r="C151" s="6" t="s">
        <v>135</v>
      </c>
      <c r="D151" s="1"/>
    </row>
    <row r="152" spans="1:4">
      <c r="A152" s="1"/>
      <c r="B152" s="1">
        <v>35</v>
      </c>
      <c r="C152" s="3" t="s">
        <v>136</v>
      </c>
      <c r="D152" s="1"/>
    </row>
    <row r="153" spans="1:4">
      <c r="A153" s="1"/>
      <c r="B153" s="1">
        <v>36</v>
      </c>
      <c r="C153" s="7" t="s">
        <v>137</v>
      </c>
      <c r="D153" s="1"/>
    </row>
    <row r="154" spans="1:4">
      <c r="A154" s="1"/>
      <c r="B154" s="1">
        <v>37</v>
      </c>
      <c r="C154" s="7" t="s">
        <v>138</v>
      </c>
      <c r="D154" s="1"/>
    </row>
    <row r="155" spans="1:4">
      <c r="A155" s="1"/>
      <c r="B155" s="1">
        <v>38</v>
      </c>
      <c r="C155" s="7" t="s">
        <v>139</v>
      </c>
      <c r="D155" s="1"/>
    </row>
    <row r="156" spans="1:4">
      <c r="A156" s="1"/>
      <c r="B156" s="1">
        <v>39</v>
      </c>
      <c r="C156" s="7" t="s">
        <v>140</v>
      </c>
      <c r="D156" s="1"/>
    </row>
    <row r="157" spans="1:4">
      <c r="A157" s="1"/>
      <c r="B157" s="1">
        <v>40</v>
      </c>
      <c r="C157" s="7" t="s">
        <v>141</v>
      </c>
      <c r="D157" s="1"/>
    </row>
    <row r="158" spans="1:4">
      <c r="A158" s="1"/>
      <c r="B158" s="1">
        <v>41</v>
      </c>
      <c r="C158" s="7" t="s">
        <v>142</v>
      </c>
      <c r="D158" s="1"/>
    </row>
    <row r="159" spans="1:4">
      <c r="A159" s="1"/>
      <c r="B159" s="1">
        <v>42</v>
      </c>
      <c r="C159" s="7" t="s">
        <v>143</v>
      </c>
      <c r="D159" s="1"/>
    </row>
    <row r="160" spans="1:4">
      <c r="A160" s="1"/>
      <c r="B160" s="1">
        <v>43</v>
      </c>
      <c r="C160" s="7" t="s">
        <v>144</v>
      </c>
      <c r="D160" s="1"/>
    </row>
    <row r="161" spans="1:4">
      <c r="A161" s="1"/>
      <c r="B161" s="1">
        <v>44</v>
      </c>
      <c r="C161" s="7" t="s">
        <v>145</v>
      </c>
      <c r="D161" s="1"/>
    </row>
    <row r="162" spans="1:4">
      <c r="A162" s="1"/>
      <c r="B162" s="1">
        <v>45</v>
      </c>
      <c r="C162" s="7" t="s">
        <v>146</v>
      </c>
      <c r="D162" s="1"/>
    </row>
    <row r="163" spans="1:4">
      <c r="A163" s="1"/>
      <c r="B163" s="1">
        <v>46</v>
      </c>
      <c r="C163" s="7" t="s">
        <v>147</v>
      </c>
      <c r="D163" s="1"/>
    </row>
    <row r="164" spans="1:4">
      <c r="A164" s="1"/>
      <c r="B164" s="1">
        <v>47</v>
      </c>
      <c r="C164" s="7" t="s">
        <v>148</v>
      </c>
      <c r="D164" s="1"/>
    </row>
    <row r="165" spans="1:4">
      <c r="A165" s="1"/>
      <c r="B165" s="1">
        <v>48</v>
      </c>
      <c r="C165" s="7" t="s">
        <v>149</v>
      </c>
      <c r="D165" s="1"/>
    </row>
    <row r="166" spans="1:4">
      <c r="A166" s="1"/>
      <c r="B166" s="1">
        <v>49</v>
      </c>
      <c r="C166" s="7" t="s">
        <v>150</v>
      </c>
      <c r="D166" s="1"/>
    </row>
    <row r="167" spans="1:4">
      <c r="A167" s="1"/>
      <c r="B167" s="1">
        <v>50</v>
      </c>
      <c r="C167" s="7" t="s">
        <v>151</v>
      </c>
      <c r="D167" s="1"/>
    </row>
    <row r="168" spans="1:4">
      <c r="A168" s="1"/>
      <c r="B168" s="1">
        <v>51</v>
      </c>
      <c r="C168" s="7" t="s">
        <v>152</v>
      </c>
      <c r="D168" s="1"/>
    </row>
    <row r="169" spans="1:4">
      <c r="A169" s="1"/>
      <c r="B169" s="1">
        <v>52</v>
      </c>
      <c r="C169" s="7" t="s">
        <v>153</v>
      </c>
      <c r="D169" s="1"/>
    </row>
    <row r="170" spans="1:4">
      <c r="A170" s="1"/>
      <c r="B170" s="1">
        <v>53</v>
      </c>
      <c r="C170" s="7" t="s">
        <v>154</v>
      </c>
      <c r="D170" s="1"/>
    </row>
    <row r="171" spans="1:4">
      <c r="A171" s="1"/>
      <c r="B171" s="1">
        <v>54</v>
      </c>
      <c r="C171" s="7" t="s">
        <v>155</v>
      </c>
      <c r="D171" s="1"/>
    </row>
    <row r="172" spans="1:4">
      <c r="A172" s="1"/>
      <c r="B172" s="1">
        <v>55</v>
      </c>
      <c r="C172" s="7" t="s">
        <v>156</v>
      </c>
      <c r="D172" s="1"/>
    </row>
    <row r="173" spans="1:4">
      <c r="A173" s="1"/>
      <c r="B173" s="1">
        <v>56</v>
      </c>
      <c r="C173" s="7" t="s">
        <v>157</v>
      </c>
      <c r="D173" s="1"/>
    </row>
    <row r="174" spans="1:4">
      <c r="A174" s="1"/>
      <c r="B174" s="1">
        <v>57</v>
      </c>
      <c r="C174" s="7" t="s">
        <v>158</v>
      </c>
      <c r="D174" s="1"/>
    </row>
    <row r="175" spans="1:4">
      <c r="A175" s="1"/>
      <c r="B175" s="1">
        <v>58</v>
      </c>
      <c r="C175" s="7" t="s">
        <v>159</v>
      </c>
      <c r="D175" s="1"/>
    </row>
    <row r="176" spans="1:4">
      <c r="A176" s="1"/>
      <c r="B176" s="1">
        <v>59</v>
      </c>
      <c r="C176" s="7" t="s">
        <v>160</v>
      </c>
      <c r="D176" s="1"/>
    </row>
    <row r="177" spans="1:4">
      <c r="A177" s="1"/>
      <c r="B177" s="1">
        <v>60</v>
      </c>
      <c r="C177" s="7" t="s">
        <v>161</v>
      </c>
      <c r="D177" s="1"/>
    </row>
    <row r="178" spans="1:4">
      <c r="A178" s="1"/>
      <c r="B178" s="1">
        <v>61</v>
      </c>
      <c r="C178" s="7" t="s">
        <v>162</v>
      </c>
      <c r="D178" s="1"/>
    </row>
    <row r="179" spans="1:4">
      <c r="A179" s="1"/>
      <c r="B179" s="1">
        <v>62</v>
      </c>
      <c r="C179" s="7" t="s">
        <v>163</v>
      </c>
      <c r="D179" s="1"/>
    </row>
    <row r="180" spans="1:4">
      <c r="A180" s="1"/>
      <c r="B180" s="1">
        <v>63</v>
      </c>
      <c r="C180" s="7" t="s">
        <v>164</v>
      </c>
      <c r="D180" s="1"/>
    </row>
    <row r="181" spans="1:4">
      <c r="A181" s="1"/>
      <c r="B181" s="1"/>
      <c r="C181" s="3"/>
      <c r="D181" s="1"/>
    </row>
    <row r="182" spans="1:4" s="2" customFormat="1" ht="15">
      <c r="A182" s="880" t="s">
        <v>165</v>
      </c>
      <c r="B182" s="880"/>
      <c r="C182" s="880"/>
      <c r="D182" s="5"/>
    </row>
    <row r="183" spans="1:4" ht="28.5">
      <c r="A183" s="1"/>
      <c r="B183" s="1">
        <v>1</v>
      </c>
      <c r="C183" s="3" t="s">
        <v>166</v>
      </c>
      <c r="D183" s="1"/>
    </row>
    <row r="184" spans="1:4" ht="71.25">
      <c r="A184" s="1"/>
      <c r="B184" s="1">
        <v>2</v>
      </c>
      <c r="C184" s="6" t="s">
        <v>167</v>
      </c>
      <c r="D184" s="1"/>
    </row>
    <row r="185" spans="1:4" ht="42.75">
      <c r="A185" s="1"/>
      <c r="B185" s="1">
        <v>3</v>
      </c>
      <c r="C185" s="3" t="s">
        <v>168</v>
      </c>
      <c r="D185" s="1"/>
    </row>
    <row r="186" spans="1:4" ht="42.75">
      <c r="A186" s="1"/>
      <c r="B186" s="1">
        <v>4</v>
      </c>
      <c r="C186" s="6" t="s">
        <v>169</v>
      </c>
      <c r="D186" s="1"/>
    </row>
    <row r="187" spans="1:4">
      <c r="A187" s="1"/>
      <c r="B187" s="1">
        <v>5</v>
      </c>
      <c r="C187" s="6" t="s">
        <v>170</v>
      </c>
      <c r="D187" s="1"/>
    </row>
    <row r="188" spans="1:4">
      <c r="A188" s="1"/>
      <c r="B188" s="1">
        <v>6</v>
      </c>
      <c r="C188" s="3" t="s">
        <v>171</v>
      </c>
      <c r="D188" s="1"/>
    </row>
    <row r="189" spans="1:4">
      <c r="A189" s="1"/>
      <c r="B189" s="1">
        <v>7</v>
      </c>
      <c r="C189" s="6" t="s">
        <v>172</v>
      </c>
      <c r="D189" s="1"/>
    </row>
    <row r="190" spans="1:4">
      <c r="A190" s="1"/>
      <c r="B190" s="1">
        <v>8</v>
      </c>
      <c r="C190" s="3" t="s">
        <v>173</v>
      </c>
      <c r="D190" s="1"/>
    </row>
    <row r="191" spans="1:4">
      <c r="A191" s="1"/>
      <c r="B191" s="1">
        <v>9</v>
      </c>
      <c r="C191" s="3" t="s">
        <v>174</v>
      </c>
      <c r="D191" s="1"/>
    </row>
    <row r="192" spans="1:4">
      <c r="A192" s="1"/>
      <c r="B192" s="1"/>
      <c r="C192" s="3"/>
      <c r="D192" s="1"/>
    </row>
    <row r="193" spans="1:4" s="2" customFormat="1" ht="15">
      <c r="A193" s="880" t="s">
        <v>175</v>
      </c>
      <c r="B193" s="880"/>
      <c r="C193" s="880"/>
      <c r="D193" s="5"/>
    </row>
    <row r="194" spans="1:4">
      <c r="A194" s="1"/>
      <c r="B194" s="1">
        <v>1</v>
      </c>
      <c r="C194" s="6" t="s">
        <v>176</v>
      </c>
      <c r="D194" s="1"/>
    </row>
    <row r="195" spans="1:4">
      <c r="A195" s="1"/>
      <c r="B195" s="1"/>
      <c r="C195" s="6" t="s">
        <v>214</v>
      </c>
      <c r="D195" s="1"/>
    </row>
    <row r="196" spans="1:4">
      <c r="A196" s="1"/>
      <c r="B196" s="1"/>
      <c r="C196" s="6" t="s">
        <v>215</v>
      </c>
      <c r="D196" s="1"/>
    </row>
    <row r="197" spans="1:4">
      <c r="A197" s="1"/>
      <c r="B197" s="1"/>
      <c r="C197" s="6" t="s">
        <v>216</v>
      </c>
      <c r="D197" s="1"/>
    </row>
    <row r="198" spans="1:4">
      <c r="A198" s="1"/>
      <c r="B198" s="1"/>
      <c r="C198" s="6" t="s">
        <v>217</v>
      </c>
      <c r="D198" s="1"/>
    </row>
    <row r="199" spans="1:4">
      <c r="A199" s="1"/>
      <c r="B199" s="1">
        <v>2</v>
      </c>
      <c r="C199" s="3" t="s">
        <v>177</v>
      </c>
      <c r="D199" s="1"/>
    </row>
    <row r="200" spans="1:4" ht="42.75">
      <c r="A200" s="1"/>
      <c r="B200" s="1">
        <v>3</v>
      </c>
      <c r="C200" s="3" t="s">
        <v>178</v>
      </c>
      <c r="D200" s="1"/>
    </row>
    <row r="201" spans="1:4" ht="57">
      <c r="A201" s="1"/>
      <c r="B201" s="1">
        <v>4</v>
      </c>
      <c r="C201" s="3" t="s">
        <v>179</v>
      </c>
      <c r="D201" s="1"/>
    </row>
    <row r="202" spans="1:4" ht="42.75">
      <c r="A202" s="1"/>
      <c r="B202" s="1">
        <v>5</v>
      </c>
      <c r="C202" s="3" t="s">
        <v>180</v>
      </c>
      <c r="D202" s="1"/>
    </row>
    <row r="203" spans="1:4" ht="57">
      <c r="A203" s="1"/>
      <c r="B203" s="1">
        <v>6</v>
      </c>
      <c r="C203" s="3" t="s">
        <v>181</v>
      </c>
      <c r="D203" s="1"/>
    </row>
    <row r="204" spans="1:4" ht="28.5">
      <c r="A204" s="1"/>
      <c r="B204" s="1">
        <v>7</v>
      </c>
      <c r="C204" s="6" t="s">
        <v>182</v>
      </c>
      <c r="D204" s="1"/>
    </row>
    <row r="205" spans="1:4" ht="28.5">
      <c r="A205" s="1"/>
      <c r="B205" s="1">
        <v>8</v>
      </c>
      <c r="C205" s="6" t="s">
        <v>183</v>
      </c>
      <c r="D205" s="1"/>
    </row>
    <row r="206" spans="1:4">
      <c r="A206" s="1"/>
      <c r="B206" s="1">
        <v>9</v>
      </c>
      <c r="C206" s="3" t="s">
        <v>184</v>
      </c>
      <c r="D206" s="1"/>
    </row>
    <row r="207" spans="1:4" ht="28.5">
      <c r="A207" s="1"/>
      <c r="B207" s="1">
        <v>10</v>
      </c>
      <c r="C207" s="3" t="s">
        <v>185</v>
      </c>
      <c r="D207" s="1"/>
    </row>
    <row r="208" spans="1:4">
      <c r="A208" s="1"/>
      <c r="B208" s="1">
        <v>11</v>
      </c>
      <c r="C208" s="6" t="s">
        <v>186</v>
      </c>
      <c r="D208" s="1"/>
    </row>
    <row r="209" spans="1:4">
      <c r="A209" s="1"/>
      <c r="B209" s="1">
        <v>12</v>
      </c>
      <c r="C209" s="6" t="s">
        <v>187</v>
      </c>
      <c r="D209" s="1"/>
    </row>
    <row r="210" spans="1:4">
      <c r="A210" s="1"/>
      <c r="B210" s="1">
        <v>13</v>
      </c>
      <c r="C210" s="3" t="s">
        <v>188</v>
      </c>
      <c r="D210" s="1"/>
    </row>
    <row r="211" spans="1:4">
      <c r="A211" s="1"/>
      <c r="B211" s="1">
        <v>14</v>
      </c>
      <c r="C211" s="6" t="s">
        <v>189</v>
      </c>
      <c r="D211" s="1"/>
    </row>
    <row r="212" spans="1:4">
      <c r="A212" s="1"/>
      <c r="B212" s="1">
        <v>15</v>
      </c>
      <c r="C212" s="3" t="s">
        <v>190</v>
      </c>
      <c r="D212" s="1"/>
    </row>
    <row r="213" spans="1:4">
      <c r="A213" s="1"/>
      <c r="B213" s="1">
        <v>16</v>
      </c>
      <c r="C213" s="6" t="s">
        <v>191</v>
      </c>
      <c r="D213" s="1"/>
    </row>
    <row r="214" spans="1:4">
      <c r="A214" s="1"/>
      <c r="B214" s="1">
        <v>17</v>
      </c>
      <c r="C214" s="3" t="s">
        <v>192</v>
      </c>
      <c r="D214" s="1"/>
    </row>
    <row r="215" spans="1:4">
      <c r="A215" s="1"/>
      <c r="B215" s="1">
        <v>18</v>
      </c>
      <c r="C215" s="3" t="s">
        <v>193</v>
      </c>
      <c r="D215" s="1"/>
    </row>
    <row r="216" spans="1:4" ht="28.5">
      <c r="A216" s="1"/>
      <c r="B216" s="1">
        <v>19</v>
      </c>
      <c r="C216" s="6" t="s">
        <v>194</v>
      </c>
      <c r="D216" s="1"/>
    </row>
  </sheetData>
  <sortState xmlns:xlrd2="http://schemas.microsoft.com/office/spreadsheetml/2017/richdata2" ref="A47:D69">
    <sortCondition ref="D47:D69"/>
  </sortState>
  <mergeCells count="5">
    <mergeCell ref="A1:C1"/>
    <mergeCell ref="A182:C182"/>
    <mergeCell ref="A193:C193"/>
    <mergeCell ref="A117:C117"/>
    <mergeCell ref="A71:C71"/>
  </mergeCells>
  <pageMargins left="0.7" right="0.7" top="0.75" bottom="0.75" header="0.3" footer="0.3"/>
  <pageSetup paperSize="9" scale="68" fitToHeight="0"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CF83-9E01-4D67-8D88-9B753DA2D0F9}">
  <sheetPr codeName="Sayfa2">
    <tabColor theme="5" tint="0.39997558519241921"/>
    <pageSetUpPr fitToPage="1"/>
  </sheetPr>
  <dimension ref="A1:D107"/>
  <sheetViews>
    <sheetView zoomScaleNormal="100" workbookViewId="0">
      <selection activeCell="C4" sqref="C4"/>
    </sheetView>
  </sheetViews>
  <sheetFormatPr defaultRowHeight="14.25"/>
  <cols>
    <col min="1" max="1" width="4.25" customWidth="1"/>
    <col min="2" max="2" width="5.25" customWidth="1"/>
    <col min="3" max="3" width="49.5" style="4" customWidth="1"/>
    <col min="4" max="4" width="80.375" bestFit="1" customWidth="1"/>
  </cols>
  <sheetData>
    <row r="1" spans="1:4" s="2" customFormat="1" ht="15">
      <c r="A1" s="880" t="s">
        <v>0</v>
      </c>
      <c r="B1" s="880"/>
      <c r="C1" s="880"/>
      <c r="D1" s="5"/>
    </row>
    <row r="2" spans="1:4">
      <c r="A2" s="1" t="s">
        <v>1</v>
      </c>
      <c r="B2" s="1" t="s">
        <v>2</v>
      </c>
      <c r="C2" s="3"/>
      <c r="D2" s="1"/>
    </row>
    <row r="3" spans="1:4">
      <c r="A3" s="1"/>
      <c r="B3" s="1">
        <v>1</v>
      </c>
      <c r="C3" s="6" t="s">
        <v>8</v>
      </c>
      <c r="D3" s="1"/>
    </row>
    <row r="4" spans="1:4">
      <c r="A4" s="1"/>
      <c r="B4" s="1">
        <v>2</v>
      </c>
      <c r="C4" s="6" t="s">
        <v>10</v>
      </c>
      <c r="D4" s="1"/>
    </row>
    <row r="5" spans="1:4">
      <c r="A5" s="1"/>
      <c r="B5" s="1">
        <v>3</v>
      </c>
      <c r="C5" s="6" t="s">
        <v>11</v>
      </c>
      <c r="D5" s="1"/>
    </row>
    <row r="6" spans="1:4" ht="28.5">
      <c r="A6" s="1"/>
      <c r="B6" s="1">
        <v>4</v>
      </c>
      <c r="C6" s="6" t="s">
        <v>213</v>
      </c>
      <c r="D6" s="1"/>
    </row>
    <row r="7" spans="1:4">
      <c r="A7" s="1"/>
      <c r="B7" s="1">
        <v>5</v>
      </c>
      <c r="C7" s="6" t="s">
        <v>204</v>
      </c>
      <c r="D7" s="1"/>
    </row>
    <row r="8" spans="1:4">
      <c r="A8" s="1"/>
      <c r="B8" s="1">
        <v>6</v>
      </c>
      <c r="C8" s="6" t="s">
        <v>136</v>
      </c>
      <c r="D8" s="1"/>
    </row>
    <row r="9" spans="1:4">
      <c r="A9" s="1"/>
      <c r="B9" s="1">
        <v>7</v>
      </c>
      <c r="C9" s="6" t="s">
        <v>13</v>
      </c>
      <c r="D9" s="1"/>
    </row>
    <row r="10" spans="1:4">
      <c r="A10" s="1"/>
      <c r="B10" s="1">
        <v>8</v>
      </c>
      <c r="C10" s="6" t="s">
        <v>19</v>
      </c>
      <c r="D10" s="1"/>
    </row>
    <row r="11" spans="1:4">
      <c r="A11" s="1"/>
      <c r="B11" s="1">
        <v>9</v>
      </c>
      <c r="C11" s="6" t="s">
        <v>212</v>
      </c>
      <c r="D11" s="1"/>
    </row>
    <row r="12" spans="1:4">
      <c r="A12" s="1" t="s">
        <v>36</v>
      </c>
      <c r="B12" s="1" t="s">
        <v>37</v>
      </c>
      <c r="C12" s="3"/>
      <c r="D12" s="1"/>
    </row>
    <row r="13" spans="1:4">
      <c r="A13" s="1"/>
      <c r="B13" s="1">
        <v>1</v>
      </c>
      <c r="C13" s="7" t="s">
        <v>38</v>
      </c>
      <c r="D13" s="1"/>
    </row>
    <row r="14" spans="1:4">
      <c r="A14" s="1"/>
      <c r="B14" s="1">
        <v>2</v>
      </c>
      <c r="C14" s="7" t="s">
        <v>39</v>
      </c>
      <c r="D14" s="1"/>
    </row>
    <row r="15" spans="1:4">
      <c r="A15" s="1"/>
      <c r="B15" s="1">
        <v>3</v>
      </c>
      <c r="C15" s="7" t="s">
        <v>40</v>
      </c>
      <c r="D15" s="1"/>
    </row>
    <row r="16" spans="1:4">
      <c r="A16" s="1"/>
      <c r="B16" s="1">
        <v>4</v>
      </c>
      <c r="C16" s="7" t="s">
        <v>41</v>
      </c>
      <c r="D16" s="1"/>
    </row>
    <row r="17" spans="1:4">
      <c r="A17" s="1"/>
      <c r="B17" s="1">
        <v>5</v>
      </c>
      <c r="C17" s="7" t="s">
        <v>42</v>
      </c>
      <c r="D17" s="1"/>
    </row>
    <row r="18" spans="1:4">
      <c r="A18" s="1"/>
      <c r="B18" s="1">
        <v>6</v>
      </c>
      <c r="C18" s="7" t="s">
        <v>43</v>
      </c>
      <c r="D18" s="1"/>
    </row>
    <row r="19" spans="1:4">
      <c r="A19" s="1"/>
      <c r="B19" s="1">
        <v>7</v>
      </c>
      <c r="C19" s="7" t="s">
        <v>44</v>
      </c>
      <c r="D19" s="1"/>
    </row>
    <row r="20" spans="1:4">
      <c r="A20" s="1"/>
      <c r="B20" s="1">
        <v>8</v>
      </c>
      <c r="C20" s="7" t="s">
        <v>45</v>
      </c>
      <c r="D20" s="1"/>
    </row>
    <row r="21" spans="1:4">
      <c r="A21" s="1"/>
      <c r="B21" s="1">
        <v>9</v>
      </c>
      <c r="C21" s="7" t="s">
        <v>46</v>
      </c>
      <c r="D21" s="1"/>
    </row>
    <row r="22" spans="1:4">
      <c r="A22" s="1"/>
      <c r="B22" s="1">
        <v>10</v>
      </c>
      <c r="C22" s="7" t="s">
        <v>47</v>
      </c>
      <c r="D22" s="1"/>
    </row>
    <row r="23" spans="1:4">
      <c r="A23" s="1"/>
      <c r="B23" s="1">
        <v>11</v>
      </c>
      <c r="C23" s="7" t="s">
        <v>48</v>
      </c>
      <c r="D23" s="1"/>
    </row>
    <row r="24" spans="1:4">
      <c r="A24" s="1"/>
      <c r="B24" s="1">
        <v>12</v>
      </c>
      <c r="C24" s="7" t="s">
        <v>49</v>
      </c>
      <c r="D24" s="1"/>
    </row>
    <row r="25" spans="1:4">
      <c r="A25" s="1"/>
      <c r="B25" s="1">
        <v>13</v>
      </c>
      <c r="C25" s="7" t="s">
        <v>50</v>
      </c>
      <c r="D25" s="1"/>
    </row>
    <row r="26" spans="1:4">
      <c r="A26" s="1"/>
      <c r="B26" s="1">
        <v>14</v>
      </c>
      <c r="C26" s="7" t="s">
        <v>51</v>
      </c>
      <c r="D26" s="1"/>
    </row>
    <row r="27" spans="1:4">
      <c r="A27" s="1"/>
      <c r="B27" s="1">
        <v>15</v>
      </c>
      <c r="C27" s="7" t="s">
        <v>52</v>
      </c>
      <c r="D27" s="1"/>
    </row>
    <row r="28" spans="1:4">
      <c r="A28" s="1"/>
      <c r="B28" s="1">
        <v>16</v>
      </c>
      <c r="C28" s="7" t="s">
        <v>53</v>
      </c>
      <c r="D28" s="1"/>
    </row>
    <row r="29" spans="1:4">
      <c r="A29" s="1"/>
      <c r="B29" s="1">
        <v>17</v>
      </c>
      <c r="C29" s="7" t="s">
        <v>54</v>
      </c>
      <c r="D29" s="1"/>
    </row>
    <row r="30" spans="1:4">
      <c r="A30" s="1"/>
      <c r="B30" s="1">
        <v>18</v>
      </c>
      <c r="C30" s="7" t="s">
        <v>55</v>
      </c>
      <c r="D30" s="1"/>
    </row>
    <row r="31" spans="1:4">
      <c r="A31" s="1"/>
      <c r="B31" s="1">
        <v>19</v>
      </c>
      <c r="C31" s="7" t="s">
        <v>56</v>
      </c>
      <c r="D31" s="1"/>
    </row>
    <row r="32" spans="1:4">
      <c r="A32" s="1"/>
      <c r="B32" s="1">
        <v>20</v>
      </c>
      <c r="C32" s="7" t="s">
        <v>57</v>
      </c>
      <c r="D32" s="1"/>
    </row>
    <row r="33" spans="1:4">
      <c r="A33" s="1"/>
      <c r="B33" s="1">
        <v>21</v>
      </c>
      <c r="C33" s="7" t="s">
        <v>58</v>
      </c>
      <c r="D33" s="1"/>
    </row>
    <row r="34" spans="1:4">
      <c r="A34" s="1"/>
      <c r="B34" s="1">
        <v>22</v>
      </c>
      <c r="C34" s="7" t="s">
        <v>59</v>
      </c>
      <c r="D34" s="1"/>
    </row>
    <row r="35" spans="1:4" s="2" customFormat="1" ht="15">
      <c r="A35" s="880" t="s">
        <v>60</v>
      </c>
      <c r="B35" s="880"/>
      <c r="C35" s="880"/>
      <c r="D35" s="5"/>
    </row>
    <row r="36" spans="1:4">
      <c r="A36" s="1" t="s">
        <v>202</v>
      </c>
      <c r="B36" s="1" t="s">
        <v>61</v>
      </c>
      <c r="C36" s="3"/>
      <c r="D36" s="1"/>
    </row>
    <row r="37" spans="1:4">
      <c r="A37" s="1"/>
      <c r="B37" s="1">
        <v>1</v>
      </c>
      <c r="C37" s="6" t="s">
        <v>62</v>
      </c>
      <c r="D37" s="1"/>
    </row>
    <row r="38" spans="1:4">
      <c r="A38" s="1"/>
      <c r="B38" s="1">
        <v>2</v>
      </c>
      <c r="C38" s="6" t="s">
        <v>63</v>
      </c>
      <c r="D38" s="1"/>
    </row>
    <row r="39" spans="1:4">
      <c r="A39" s="1"/>
      <c r="B39" s="1">
        <v>3</v>
      </c>
      <c r="C39" s="6" t="s">
        <v>64</v>
      </c>
      <c r="D39" s="1"/>
    </row>
    <row r="40" spans="1:4">
      <c r="A40" s="1"/>
      <c r="B40" s="1">
        <v>4</v>
      </c>
      <c r="C40" s="6" t="s">
        <v>66</v>
      </c>
      <c r="D40" s="1"/>
    </row>
    <row r="41" spans="1:4">
      <c r="A41" s="1"/>
      <c r="B41" s="1">
        <v>5</v>
      </c>
      <c r="C41" s="6" t="s">
        <v>67</v>
      </c>
      <c r="D41" s="1"/>
    </row>
    <row r="42" spans="1:4">
      <c r="A42" s="1"/>
      <c r="B42" s="1">
        <v>6</v>
      </c>
      <c r="C42" s="7" t="s">
        <v>70</v>
      </c>
      <c r="D42" s="1"/>
    </row>
    <row r="43" spans="1:4">
      <c r="A43" s="1"/>
      <c r="B43" s="1">
        <v>7</v>
      </c>
      <c r="C43" s="7" t="s">
        <v>71</v>
      </c>
      <c r="D43" s="1"/>
    </row>
    <row r="44" spans="1:4">
      <c r="A44" s="1"/>
      <c r="B44" s="1">
        <v>8</v>
      </c>
      <c r="C44" s="7" t="s">
        <v>72</v>
      </c>
      <c r="D44" s="1"/>
    </row>
    <row r="45" spans="1:4">
      <c r="A45" s="1"/>
      <c r="B45" s="1">
        <v>9</v>
      </c>
      <c r="C45" s="7" t="s">
        <v>73</v>
      </c>
      <c r="D45" s="1"/>
    </row>
    <row r="46" spans="1:4">
      <c r="A46" s="1"/>
      <c r="B46" s="1">
        <v>10</v>
      </c>
      <c r="C46" s="7" t="s">
        <v>74</v>
      </c>
      <c r="D46" s="1"/>
    </row>
    <row r="47" spans="1:4">
      <c r="A47" s="1"/>
      <c r="B47" s="1">
        <v>11</v>
      </c>
      <c r="C47" s="6" t="s">
        <v>209</v>
      </c>
      <c r="D47" s="1"/>
    </row>
    <row r="48" spans="1:4">
      <c r="A48" s="1"/>
      <c r="B48" s="1">
        <v>12</v>
      </c>
      <c r="C48" s="6" t="s">
        <v>211</v>
      </c>
      <c r="D48" s="1"/>
    </row>
    <row r="49" spans="1:4">
      <c r="A49" s="1"/>
      <c r="B49" s="1">
        <v>13</v>
      </c>
      <c r="C49" s="6" t="s">
        <v>210</v>
      </c>
      <c r="D49" s="1"/>
    </row>
    <row r="50" spans="1:4" ht="28.5">
      <c r="A50" s="1"/>
      <c r="B50" s="1">
        <v>14</v>
      </c>
      <c r="C50" s="6" t="s">
        <v>29</v>
      </c>
      <c r="D50" s="1"/>
    </row>
    <row r="51" spans="1:4">
      <c r="A51" s="1" t="s">
        <v>203</v>
      </c>
      <c r="B51" s="1" t="s">
        <v>75</v>
      </c>
      <c r="C51" s="3"/>
      <c r="D51" s="1"/>
    </row>
    <row r="52" spans="1:4">
      <c r="A52" s="1"/>
      <c r="B52" s="1">
        <v>1</v>
      </c>
      <c r="C52" s="6" t="s">
        <v>76</v>
      </c>
      <c r="D52" s="1"/>
    </row>
    <row r="53" spans="1:4">
      <c r="A53" s="1"/>
      <c r="B53" s="1">
        <v>2</v>
      </c>
      <c r="C53" s="6" t="s">
        <v>77</v>
      </c>
      <c r="D53" s="1"/>
    </row>
    <row r="54" spans="1:4">
      <c r="A54" s="1"/>
      <c r="B54" s="1">
        <v>3</v>
      </c>
      <c r="C54" s="6" t="s">
        <v>79</v>
      </c>
      <c r="D54" s="1"/>
    </row>
    <row r="55" spans="1:4">
      <c r="A55" s="1"/>
      <c r="B55" s="1">
        <v>4</v>
      </c>
      <c r="C55" s="6" t="s">
        <v>81</v>
      </c>
      <c r="D55" s="1"/>
    </row>
    <row r="56" spans="1:4">
      <c r="A56" s="1"/>
      <c r="B56" s="1">
        <v>5</v>
      </c>
      <c r="C56" s="6" t="s">
        <v>83</v>
      </c>
      <c r="D56" s="1"/>
    </row>
    <row r="57" spans="1:4">
      <c r="A57" s="1"/>
      <c r="B57" s="1">
        <v>6</v>
      </c>
      <c r="C57" s="6" t="s">
        <v>84</v>
      </c>
      <c r="D57" s="1"/>
    </row>
    <row r="58" spans="1:4">
      <c r="A58" s="1"/>
      <c r="B58" s="1">
        <v>7</v>
      </c>
      <c r="C58" s="6" t="s">
        <v>86</v>
      </c>
      <c r="D58" s="1"/>
    </row>
    <row r="59" spans="1:4">
      <c r="A59" s="1"/>
      <c r="B59" s="1">
        <v>8</v>
      </c>
      <c r="C59" s="6" t="s">
        <v>87</v>
      </c>
      <c r="D59" s="1"/>
    </row>
    <row r="60" spans="1:4" ht="28.5">
      <c r="A60" s="1"/>
      <c r="B60" s="1">
        <v>9</v>
      </c>
      <c r="C60" s="6" t="s">
        <v>88</v>
      </c>
      <c r="D60" s="1"/>
    </row>
    <row r="61" spans="1:4">
      <c r="A61" s="1"/>
      <c r="B61" s="1">
        <v>10</v>
      </c>
      <c r="C61" s="6" t="s">
        <v>89</v>
      </c>
      <c r="D61" s="1"/>
    </row>
    <row r="62" spans="1:4">
      <c r="A62" s="1"/>
      <c r="B62" s="1">
        <v>11</v>
      </c>
      <c r="C62" s="6" t="s">
        <v>91</v>
      </c>
      <c r="D62" s="1"/>
    </row>
    <row r="63" spans="1:4">
      <c r="A63" s="1"/>
      <c r="B63" s="1">
        <v>12</v>
      </c>
      <c r="C63" s="7" t="s">
        <v>97</v>
      </c>
      <c r="D63" s="1"/>
    </row>
    <row r="64" spans="1:4">
      <c r="A64" s="1"/>
      <c r="B64" s="1">
        <v>13</v>
      </c>
      <c r="C64" s="7" t="s">
        <v>98</v>
      </c>
      <c r="D64" s="1"/>
    </row>
    <row r="65" spans="1:4">
      <c r="A65" s="1"/>
      <c r="B65" s="1">
        <v>14</v>
      </c>
      <c r="C65" s="7" t="s">
        <v>99</v>
      </c>
      <c r="D65" s="1"/>
    </row>
    <row r="66" spans="1:4">
      <c r="A66" s="1"/>
      <c r="B66" s="1">
        <v>15</v>
      </c>
      <c r="C66" s="7" t="s">
        <v>100</v>
      </c>
      <c r="D66" s="1"/>
    </row>
    <row r="67" spans="1:4" s="2" customFormat="1" ht="15">
      <c r="A67" s="880" t="s">
        <v>101</v>
      </c>
      <c r="B67" s="880"/>
      <c r="C67" s="880"/>
      <c r="D67" s="5"/>
    </row>
    <row r="68" spans="1:4">
      <c r="A68" s="1"/>
      <c r="B68" s="1">
        <v>1</v>
      </c>
      <c r="C68" s="6" t="s">
        <v>103</v>
      </c>
      <c r="D68" s="1"/>
    </row>
    <row r="69" spans="1:4">
      <c r="A69" s="1"/>
      <c r="B69" s="1">
        <v>2</v>
      </c>
      <c r="C69" s="6" t="s">
        <v>105</v>
      </c>
      <c r="D69" s="1"/>
    </row>
    <row r="70" spans="1:4" ht="28.5">
      <c r="A70" s="1"/>
      <c r="B70" s="1">
        <v>3</v>
      </c>
      <c r="C70" s="6" t="s">
        <v>114</v>
      </c>
      <c r="D70" s="1"/>
    </row>
    <row r="71" spans="1:4" ht="28.5">
      <c r="A71" s="1"/>
      <c r="B71" s="1">
        <v>4</v>
      </c>
      <c r="C71" s="6" t="s">
        <v>115</v>
      </c>
      <c r="D71" s="1"/>
    </row>
    <row r="72" spans="1:4" ht="42.75">
      <c r="A72" s="1"/>
      <c r="B72" s="1">
        <v>5</v>
      </c>
      <c r="C72" s="6" t="s">
        <v>118</v>
      </c>
      <c r="D72" s="1"/>
    </row>
    <row r="73" spans="1:4" ht="28.5">
      <c r="A73" s="1"/>
      <c r="B73" s="1">
        <v>6</v>
      </c>
      <c r="C73" s="6" t="s">
        <v>121</v>
      </c>
      <c r="D73" s="1"/>
    </row>
    <row r="74" spans="1:4">
      <c r="A74" s="1"/>
      <c r="B74" s="1">
        <v>7</v>
      </c>
      <c r="C74" s="6" t="s">
        <v>122</v>
      </c>
      <c r="D74" s="1"/>
    </row>
    <row r="75" spans="1:4">
      <c r="A75" s="1"/>
      <c r="B75" s="1">
        <v>8</v>
      </c>
      <c r="C75" s="6" t="s">
        <v>123</v>
      </c>
      <c r="D75" s="1"/>
    </row>
    <row r="76" spans="1:4">
      <c r="A76" s="1"/>
      <c r="B76" s="1">
        <v>9</v>
      </c>
      <c r="C76" s="7" t="s">
        <v>137</v>
      </c>
      <c r="D76" s="1"/>
    </row>
    <row r="77" spans="1:4">
      <c r="A77" s="1"/>
      <c r="B77" s="1">
        <v>10</v>
      </c>
      <c r="C77" s="7" t="s">
        <v>142</v>
      </c>
      <c r="D77" s="1"/>
    </row>
    <row r="78" spans="1:4">
      <c r="A78" s="1"/>
      <c r="B78" s="1">
        <v>11</v>
      </c>
      <c r="C78" s="7" t="s">
        <v>145</v>
      </c>
      <c r="D78" s="1"/>
    </row>
    <row r="79" spans="1:4">
      <c r="A79" s="1"/>
      <c r="B79" s="1">
        <v>12</v>
      </c>
      <c r="C79" s="7" t="s">
        <v>147</v>
      </c>
      <c r="D79" s="1"/>
    </row>
    <row r="80" spans="1:4">
      <c r="A80" s="1"/>
      <c r="B80" s="1">
        <v>13</v>
      </c>
      <c r="C80" s="7" t="s">
        <v>148</v>
      </c>
      <c r="D80" s="1"/>
    </row>
    <row r="81" spans="1:4">
      <c r="A81" s="1"/>
      <c r="B81" s="1">
        <v>14</v>
      </c>
      <c r="C81" s="7" t="s">
        <v>149</v>
      </c>
      <c r="D81" s="1"/>
    </row>
    <row r="82" spans="1:4">
      <c r="A82" s="1"/>
      <c r="B82" s="1">
        <v>15</v>
      </c>
      <c r="C82" s="7" t="s">
        <v>150</v>
      </c>
      <c r="D82" s="1"/>
    </row>
    <row r="83" spans="1:4">
      <c r="A83" s="1"/>
      <c r="B83" s="1">
        <v>16</v>
      </c>
      <c r="C83" s="7" t="s">
        <v>151</v>
      </c>
      <c r="D83" s="1"/>
    </row>
    <row r="84" spans="1:4">
      <c r="A84" s="1"/>
      <c r="B84" s="1">
        <v>17</v>
      </c>
      <c r="C84" s="7" t="s">
        <v>152</v>
      </c>
      <c r="D84" s="1"/>
    </row>
    <row r="85" spans="1:4">
      <c r="A85" s="1"/>
      <c r="B85" s="1">
        <v>18</v>
      </c>
      <c r="C85" s="7" t="s">
        <v>153</v>
      </c>
      <c r="D85" s="1"/>
    </row>
    <row r="86" spans="1:4">
      <c r="A86" s="1"/>
      <c r="B86" s="1">
        <v>19</v>
      </c>
      <c r="C86" s="7" t="s">
        <v>154</v>
      </c>
      <c r="D86" s="1"/>
    </row>
    <row r="87" spans="1:4">
      <c r="A87" s="1"/>
      <c r="B87" s="1">
        <v>20</v>
      </c>
      <c r="C87" s="7" t="s">
        <v>155</v>
      </c>
      <c r="D87" s="1"/>
    </row>
    <row r="88" spans="1:4">
      <c r="A88" s="1"/>
      <c r="B88" s="1">
        <v>21</v>
      </c>
      <c r="C88" s="7" t="s">
        <v>156</v>
      </c>
      <c r="D88" s="1"/>
    </row>
    <row r="89" spans="1:4">
      <c r="A89" s="1"/>
      <c r="B89" s="1">
        <v>22</v>
      </c>
      <c r="C89" s="7" t="s">
        <v>157</v>
      </c>
      <c r="D89" s="1"/>
    </row>
    <row r="90" spans="1:4">
      <c r="A90" s="1"/>
      <c r="B90" s="1">
        <v>23</v>
      </c>
      <c r="C90" s="7" t="s">
        <v>158</v>
      </c>
      <c r="D90" s="1"/>
    </row>
    <row r="91" spans="1:4">
      <c r="A91" s="1"/>
      <c r="B91" s="1">
        <v>24</v>
      </c>
      <c r="C91" s="7" t="s">
        <v>159</v>
      </c>
      <c r="D91" s="1"/>
    </row>
    <row r="92" spans="1:4">
      <c r="A92" s="1"/>
      <c r="B92" s="1">
        <v>25</v>
      </c>
      <c r="C92" s="7" t="s">
        <v>160</v>
      </c>
      <c r="D92" s="1"/>
    </row>
    <row r="93" spans="1:4">
      <c r="A93" s="1"/>
      <c r="B93" s="1">
        <v>26</v>
      </c>
      <c r="C93" s="7" t="s">
        <v>161</v>
      </c>
      <c r="D93" s="1"/>
    </row>
    <row r="94" spans="1:4">
      <c r="A94" s="1"/>
      <c r="B94" s="1">
        <v>27</v>
      </c>
      <c r="C94" s="7" t="s">
        <v>162</v>
      </c>
      <c r="D94" s="1"/>
    </row>
    <row r="95" spans="1:4">
      <c r="A95" s="1"/>
      <c r="B95" s="1">
        <v>28</v>
      </c>
      <c r="C95" s="7" t="s">
        <v>163</v>
      </c>
      <c r="D95" s="1"/>
    </row>
    <row r="96" spans="1:4">
      <c r="A96" s="1"/>
      <c r="B96" s="1">
        <v>29</v>
      </c>
      <c r="C96" s="7" t="s">
        <v>164</v>
      </c>
      <c r="D96" s="1"/>
    </row>
    <row r="97" spans="1:4" ht="71.25">
      <c r="A97" s="1"/>
      <c r="B97" s="1">
        <v>30</v>
      </c>
      <c r="C97" s="6" t="s">
        <v>167</v>
      </c>
      <c r="D97" s="1"/>
    </row>
    <row r="98" spans="1:4" ht="42.75">
      <c r="A98" s="1"/>
      <c r="B98" s="1">
        <v>31</v>
      </c>
      <c r="C98" s="6" t="s">
        <v>169</v>
      </c>
      <c r="D98" s="1"/>
    </row>
    <row r="99" spans="1:4">
      <c r="A99" s="1"/>
      <c r="B99" s="1">
        <v>32</v>
      </c>
      <c r="C99" s="6" t="s">
        <v>170</v>
      </c>
      <c r="D99" s="1"/>
    </row>
    <row r="100" spans="1:4">
      <c r="A100" s="1"/>
      <c r="B100" s="1">
        <v>33</v>
      </c>
      <c r="C100" s="6" t="s">
        <v>172</v>
      </c>
      <c r="D100" s="1"/>
    </row>
    <row r="101" spans="1:4" s="2" customFormat="1" ht="15">
      <c r="A101" s="880" t="s">
        <v>175</v>
      </c>
      <c r="B101" s="880"/>
      <c r="C101" s="880"/>
      <c r="D101" s="5"/>
    </row>
    <row r="102" spans="1:4">
      <c r="A102" s="1"/>
      <c r="B102" s="1">
        <v>1</v>
      </c>
      <c r="C102" s="6" t="s">
        <v>176</v>
      </c>
      <c r="D102" s="1"/>
    </row>
    <row r="103" spans="1:4">
      <c r="A103" s="1"/>
      <c r="B103" s="1">
        <v>2</v>
      </c>
      <c r="C103" s="6" t="s">
        <v>214</v>
      </c>
      <c r="D103" s="1"/>
    </row>
    <row r="104" spans="1:4">
      <c r="A104" s="1"/>
      <c r="B104" s="1">
        <v>3</v>
      </c>
      <c r="C104" s="6" t="s">
        <v>215</v>
      </c>
      <c r="D104" s="1"/>
    </row>
    <row r="105" spans="1:4">
      <c r="A105" s="1"/>
      <c r="B105" s="1">
        <v>4</v>
      </c>
      <c r="C105" s="6" t="s">
        <v>216</v>
      </c>
      <c r="D105" s="1"/>
    </row>
    <row r="106" spans="1:4">
      <c r="A106" s="1"/>
      <c r="B106" s="1">
        <v>5</v>
      </c>
      <c r="C106" s="6" t="s">
        <v>217</v>
      </c>
      <c r="D106" s="1"/>
    </row>
    <row r="107" spans="1:4" ht="28.5">
      <c r="A107" s="1"/>
      <c r="B107" s="1">
        <v>6</v>
      </c>
      <c r="C107" s="6" t="s">
        <v>194</v>
      </c>
      <c r="D107" s="1"/>
    </row>
  </sheetData>
  <mergeCells count="4">
    <mergeCell ref="A1:C1"/>
    <mergeCell ref="A35:C35"/>
    <mergeCell ref="A67:C67"/>
    <mergeCell ref="A101:C101"/>
  </mergeCells>
  <pageMargins left="0.7" right="0.7" top="0.75" bottom="0.75" header="0.3" footer="0.3"/>
  <pageSetup paperSize="9" scale="68"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CA50-EC5F-F34E-B638-E7840B404F22}">
  <sheetPr codeName="Sayfa21">
    <tabColor theme="5" tint="0.39997558519241921"/>
    <pageSetUpPr fitToPage="1"/>
  </sheetPr>
  <dimension ref="A1:C73"/>
  <sheetViews>
    <sheetView zoomScaleNormal="100" workbookViewId="0">
      <selection activeCell="C7" sqref="C7"/>
    </sheetView>
  </sheetViews>
  <sheetFormatPr defaultRowHeight="14.25"/>
  <cols>
    <col min="1" max="1" width="4.25" customWidth="1"/>
    <col min="2" max="2" width="5.25" customWidth="1"/>
    <col min="3" max="3" width="49.5" style="4" customWidth="1"/>
  </cols>
  <sheetData>
    <row r="1" spans="1:3" s="2" customFormat="1" ht="15">
      <c r="A1" s="880" t="s">
        <v>0</v>
      </c>
      <c r="B1" s="880"/>
      <c r="C1" s="880"/>
    </row>
    <row r="2" spans="1:3">
      <c r="A2" s="1" t="s">
        <v>1</v>
      </c>
      <c r="B2" s="1" t="s">
        <v>2</v>
      </c>
      <c r="C2" s="3"/>
    </row>
    <row r="3" spans="1:3">
      <c r="A3" s="1"/>
      <c r="B3" s="1">
        <v>1</v>
      </c>
      <c r="C3" s="6" t="s">
        <v>8</v>
      </c>
    </row>
    <row r="4" spans="1:3">
      <c r="A4" s="1"/>
      <c r="B4" s="1">
        <v>2</v>
      </c>
      <c r="C4" s="6" t="s">
        <v>218</v>
      </c>
    </row>
    <row r="5" spans="1:3" ht="28.5">
      <c r="A5" s="1"/>
      <c r="B5" s="1">
        <v>3</v>
      </c>
      <c r="C5" s="6" t="s">
        <v>213</v>
      </c>
    </row>
    <row r="6" spans="1:3">
      <c r="A6" s="1"/>
      <c r="B6" s="1">
        <v>4</v>
      </c>
      <c r="C6" s="6" t="s">
        <v>204</v>
      </c>
    </row>
    <row r="7" spans="1:3">
      <c r="A7" s="1"/>
      <c r="B7" s="1">
        <v>5</v>
      </c>
      <c r="C7" s="6" t="s">
        <v>136</v>
      </c>
    </row>
    <row r="8" spans="1:3">
      <c r="A8" s="1"/>
      <c r="B8" s="1">
        <v>6</v>
      </c>
      <c r="C8" s="6" t="s">
        <v>13</v>
      </c>
    </row>
    <row r="9" spans="1:3">
      <c r="A9" s="1"/>
      <c r="B9" s="1">
        <v>7</v>
      </c>
      <c r="C9" s="6" t="s">
        <v>19</v>
      </c>
    </row>
    <row r="10" spans="1:3">
      <c r="A10" s="1"/>
      <c r="B10" s="1">
        <v>8</v>
      </c>
      <c r="C10" s="6" t="s">
        <v>223</v>
      </c>
    </row>
    <row r="11" spans="1:3" ht="42.75">
      <c r="A11" s="1"/>
      <c r="B11" s="1">
        <v>9</v>
      </c>
      <c r="C11" s="6" t="s">
        <v>118</v>
      </c>
    </row>
    <row r="12" spans="1:3">
      <c r="A12" s="1"/>
      <c r="B12" s="1">
        <v>10</v>
      </c>
      <c r="C12" s="6" t="s">
        <v>212</v>
      </c>
    </row>
    <row r="13" spans="1:3">
      <c r="A13" s="1" t="s">
        <v>36</v>
      </c>
      <c r="B13" s="1" t="s">
        <v>37</v>
      </c>
      <c r="C13" s="3"/>
    </row>
    <row r="14" spans="1:3">
      <c r="A14" s="1"/>
      <c r="B14" s="1">
        <v>1</v>
      </c>
      <c r="C14" s="7" t="s">
        <v>38</v>
      </c>
    </row>
    <row r="15" spans="1:3">
      <c r="A15" s="1"/>
      <c r="B15" s="1">
        <v>2</v>
      </c>
      <c r="C15" s="7" t="s">
        <v>39</v>
      </c>
    </row>
    <row r="16" spans="1:3">
      <c r="A16" s="1"/>
      <c r="B16" s="1">
        <v>3</v>
      </c>
      <c r="C16" s="7" t="s">
        <v>40</v>
      </c>
    </row>
    <row r="17" spans="1:3">
      <c r="A17" s="1"/>
      <c r="B17" s="1">
        <v>4</v>
      </c>
      <c r="C17" s="7" t="s">
        <v>41</v>
      </c>
    </row>
    <row r="18" spans="1:3">
      <c r="A18" s="1"/>
      <c r="B18" s="1">
        <v>5</v>
      </c>
      <c r="C18" s="7" t="s">
        <v>219</v>
      </c>
    </row>
    <row r="19" spans="1:3">
      <c r="A19" s="1"/>
      <c r="B19" s="1">
        <v>6</v>
      </c>
      <c r="C19" s="7" t="s">
        <v>45</v>
      </c>
    </row>
    <row r="20" spans="1:3">
      <c r="A20" s="1"/>
      <c r="B20" s="1">
        <v>7</v>
      </c>
      <c r="C20" s="7" t="s">
        <v>221</v>
      </c>
    </row>
    <row r="21" spans="1:3">
      <c r="A21" s="1"/>
      <c r="B21" s="1">
        <v>8</v>
      </c>
      <c r="C21" s="7" t="s">
        <v>50</v>
      </c>
    </row>
    <row r="22" spans="1:3">
      <c r="A22" s="1"/>
      <c r="B22" s="1">
        <v>9</v>
      </c>
      <c r="C22" s="7" t="s">
        <v>51</v>
      </c>
    </row>
    <row r="23" spans="1:3">
      <c r="A23" s="1"/>
      <c r="B23" s="1">
        <v>10</v>
      </c>
      <c r="C23" s="7" t="s">
        <v>53</v>
      </c>
    </row>
    <row r="24" spans="1:3">
      <c r="A24" s="1"/>
      <c r="B24" s="1">
        <v>11</v>
      </c>
      <c r="C24" s="7" t="s">
        <v>54</v>
      </c>
    </row>
    <row r="25" spans="1:3">
      <c r="A25" s="1"/>
      <c r="B25" s="1">
        <v>12</v>
      </c>
      <c r="C25" s="7" t="s">
        <v>56</v>
      </c>
    </row>
    <row r="26" spans="1:3">
      <c r="A26" s="1"/>
      <c r="B26" s="1">
        <v>13</v>
      </c>
      <c r="C26" s="7" t="s">
        <v>57</v>
      </c>
    </row>
    <row r="27" spans="1:3">
      <c r="A27" s="1"/>
      <c r="B27" s="1">
        <v>14</v>
      </c>
      <c r="C27" s="7" t="s">
        <v>58</v>
      </c>
    </row>
    <row r="28" spans="1:3">
      <c r="A28" s="1"/>
      <c r="B28" s="1">
        <v>15</v>
      </c>
      <c r="C28" s="7" t="s">
        <v>59</v>
      </c>
    </row>
    <row r="29" spans="1:3" s="2" customFormat="1" ht="15">
      <c r="A29" s="880" t="s">
        <v>60</v>
      </c>
      <c r="B29" s="880"/>
      <c r="C29" s="880"/>
    </row>
    <row r="30" spans="1:3">
      <c r="A30" s="1" t="s">
        <v>202</v>
      </c>
      <c r="B30" s="1" t="s">
        <v>61</v>
      </c>
      <c r="C30" s="3"/>
    </row>
    <row r="31" spans="1:3">
      <c r="A31" s="1"/>
      <c r="B31" s="1">
        <v>1</v>
      </c>
      <c r="C31" s="6" t="s">
        <v>62</v>
      </c>
    </row>
    <row r="32" spans="1:3">
      <c r="A32" s="1"/>
      <c r="B32" s="1">
        <v>2</v>
      </c>
      <c r="C32" s="6" t="s">
        <v>63</v>
      </c>
    </row>
    <row r="33" spans="1:3">
      <c r="A33" s="1"/>
      <c r="B33" s="1">
        <v>3</v>
      </c>
      <c r="C33" s="6" t="s">
        <v>64</v>
      </c>
    </row>
    <row r="34" spans="1:3">
      <c r="A34" s="1"/>
      <c r="B34" s="1">
        <v>4</v>
      </c>
      <c r="C34" s="6" t="s">
        <v>66</v>
      </c>
    </row>
    <row r="35" spans="1:3">
      <c r="A35" s="1"/>
      <c r="B35" s="1">
        <v>5</v>
      </c>
      <c r="C35" s="6" t="s">
        <v>67</v>
      </c>
    </row>
    <row r="36" spans="1:3">
      <c r="A36" s="1"/>
      <c r="B36" s="1">
        <v>6</v>
      </c>
      <c r="C36" s="7" t="s">
        <v>70</v>
      </c>
    </row>
    <row r="37" spans="1:3">
      <c r="A37" s="1"/>
      <c r="B37" s="1">
        <v>7</v>
      </c>
      <c r="C37" s="7" t="s">
        <v>71</v>
      </c>
    </row>
    <row r="38" spans="1:3">
      <c r="A38" s="1"/>
      <c r="B38" s="1">
        <v>8</v>
      </c>
      <c r="C38" s="7" t="s">
        <v>72</v>
      </c>
    </row>
    <row r="39" spans="1:3">
      <c r="A39" s="1"/>
      <c r="B39" s="1">
        <v>9</v>
      </c>
      <c r="C39" s="7" t="s">
        <v>73</v>
      </c>
    </row>
    <row r="40" spans="1:3">
      <c r="A40" s="1"/>
      <c r="B40" s="1">
        <v>10</v>
      </c>
      <c r="C40" s="7" t="s">
        <v>74</v>
      </c>
    </row>
    <row r="41" spans="1:3">
      <c r="A41" s="1"/>
      <c r="B41" s="1">
        <v>11</v>
      </c>
      <c r="C41" s="6" t="s">
        <v>209</v>
      </c>
    </row>
    <row r="42" spans="1:3">
      <c r="A42" s="1"/>
      <c r="B42" s="1">
        <v>12</v>
      </c>
      <c r="C42" s="6" t="s">
        <v>211</v>
      </c>
    </row>
    <row r="43" spans="1:3">
      <c r="A43" s="1"/>
      <c r="B43" s="1">
        <v>13</v>
      </c>
      <c r="C43" s="6" t="s">
        <v>222</v>
      </c>
    </row>
    <row r="44" spans="1:3">
      <c r="A44" s="1" t="s">
        <v>203</v>
      </c>
      <c r="B44" s="1" t="s">
        <v>75</v>
      </c>
      <c r="C44" s="3"/>
    </row>
    <row r="45" spans="1:3">
      <c r="A45" s="1"/>
      <c r="B45" s="1">
        <v>1</v>
      </c>
      <c r="C45" s="6" t="s">
        <v>76</v>
      </c>
    </row>
    <row r="46" spans="1:3">
      <c r="A46" s="1"/>
      <c r="B46" s="1">
        <v>2</v>
      </c>
      <c r="C46" s="6" t="s">
        <v>77</v>
      </c>
    </row>
    <row r="47" spans="1:3">
      <c r="A47" s="1"/>
      <c r="B47" s="1">
        <v>3</v>
      </c>
      <c r="C47" s="6" t="s">
        <v>79</v>
      </c>
    </row>
    <row r="48" spans="1:3">
      <c r="A48" s="1"/>
      <c r="B48" s="1">
        <v>4</v>
      </c>
      <c r="C48" s="6" t="s">
        <v>81</v>
      </c>
    </row>
    <row r="49" spans="1:3">
      <c r="A49" s="1"/>
      <c r="B49" s="1">
        <v>5</v>
      </c>
      <c r="C49" s="6" t="s">
        <v>83</v>
      </c>
    </row>
    <row r="50" spans="1:3">
      <c r="A50" s="1"/>
      <c r="B50" s="1">
        <v>6</v>
      </c>
      <c r="C50" s="6" t="s">
        <v>84</v>
      </c>
    </row>
    <row r="51" spans="1:3">
      <c r="A51" s="1"/>
      <c r="B51" s="1">
        <v>7</v>
      </c>
      <c r="C51" s="6" t="s">
        <v>86</v>
      </c>
    </row>
    <row r="52" spans="1:3">
      <c r="A52" s="1"/>
      <c r="B52" s="1">
        <v>8</v>
      </c>
      <c r="C52" s="6" t="s">
        <v>87</v>
      </c>
    </row>
    <row r="53" spans="1:3" ht="28.5">
      <c r="A53" s="1"/>
      <c r="B53" s="1">
        <v>9</v>
      </c>
      <c r="C53" s="6" t="s">
        <v>88</v>
      </c>
    </row>
    <row r="54" spans="1:3">
      <c r="A54" s="1"/>
      <c r="B54" s="1">
        <v>10</v>
      </c>
      <c r="C54" s="6" t="s">
        <v>89</v>
      </c>
    </row>
    <row r="55" spans="1:3">
      <c r="A55" s="1"/>
      <c r="B55" s="1">
        <v>11</v>
      </c>
      <c r="C55" s="7" t="s">
        <v>98</v>
      </c>
    </row>
    <row r="56" spans="1:3">
      <c r="A56" s="1"/>
      <c r="B56" s="1">
        <v>12</v>
      </c>
      <c r="C56" s="7" t="s">
        <v>99</v>
      </c>
    </row>
    <row r="57" spans="1:3">
      <c r="A57" s="1"/>
      <c r="B57" s="1">
        <v>13</v>
      </c>
      <c r="C57" s="7" t="s">
        <v>100</v>
      </c>
    </row>
    <row r="58" spans="1:3" s="2" customFormat="1" ht="15">
      <c r="A58" s="880" t="s">
        <v>101</v>
      </c>
      <c r="B58" s="880"/>
      <c r="C58" s="880"/>
    </row>
    <row r="59" spans="1:3">
      <c r="A59" s="1"/>
      <c r="B59" s="1">
        <v>1</v>
      </c>
      <c r="C59" s="6" t="s">
        <v>103</v>
      </c>
    </row>
    <row r="60" spans="1:3" ht="28.5">
      <c r="A60" s="1"/>
      <c r="B60" s="1">
        <v>2</v>
      </c>
      <c r="C60" s="6" t="s">
        <v>114</v>
      </c>
    </row>
    <row r="61" spans="1:3">
      <c r="A61" s="1"/>
      <c r="B61" s="1">
        <v>3</v>
      </c>
      <c r="C61" s="6" t="s">
        <v>122</v>
      </c>
    </row>
    <row r="62" spans="1:3">
      <c r="A62" s="1"/>
      <c r="B62" s="1">
        <v>4</v>
      </c>
      <c r="C62" s="6" t="s">
        <v>123</v>
      </c>
    </row>
    <row r="63" spans="1:3">
      <c r="A63" s="1"/>
      <c r="B63" s="1">
        <v>5</v>
      </c>
      <c r="C63" s="7" t="s">
        <v>164</v>
      </c>
    </row>
    <row r="64" spans="1:3" s="2" customFormat="1" ht="15">
      <c r="A64" s="880" t="s">
        <v>175</v>
      </c>
      <c r="B64" s="880"/>
      <c r="C64" s="880"/>
    </row>
    <row r="65" spans="1:3">
      <c r="A65" s="1"/>
      <c r="B65" s="1">
        <v>1</v>
      </c>
      <c r="C65" s="6" t="s">
        <v>176</v>
      </c>
    </row>
    <row r="66" spans="1:3">
      <c r="A66" s="1"/>
      <c r="B66" s="1">
        <v>2</v>
      </c>
      <c r="C66" s="6" t="s">
        <v>214</v>
      </c>
    </row>
    <row r="67" spans="1:3">
      <c r="A67" s="1"/>
      <c r="B67" s="1">
        <v>3</v>
      </c>
      <c r="C67" s="6" t="s">
        <v>215</v>
      </c>
    </row>
    <row r="68" spans="1:3">
      <c r="A68" s="1"/>
      <c r="B68" s="1">
        <v>4</v>
      </c>
      <c r="C68" s="6" t="s">
        <v>220</v>
      </c>
    </row>
    <row r="69" spans="1:3">
      <c r="A69" s="1"/>
      <c r="B69" s="1">
        <v>5</v>
      </c>
      <c r="C69" s="6" t="s">
        <v>217</v>
      </c>
    </row>
    <row r="70" spans="1:3" ht="28.5">
      <c r="A70" s="1"/>
      <c r="B70" s="1">
        <v>6</v>
      </c>
      <c r="C70" s="6" t="s">
        <v>194</v>
      </c>
    </row>
    <row r="71" spans="1:3">
      <c r="B71">
        <v>7</v>
      </c>
      <c r="C71" s="4" t="s">
        <v>46</v>
      </c>
    </row>
    <row r="73" spans="1:3">
      <c r="A73" t="s">
        <v>224</v>
      </c>
      <c r="B73">
        <f>SUM(B71,B63,B57,B43,B28,B12)</f>
        <v>63</v>
      </c>
    </row>
  </sheetData>
  <mergeCells count="4">
    <mergeCell ref="A1:C1"/>
    <mergeCell ref="A29:C29"/>
    <mergeCell ref="A58:C58"/>
    <mergeCell ref="A64:C64"/>
  </mergeCells>
  <pageMargins left="0.7" right="0.7" top="0.75" bottom="0.75" header="0.3" footer="0.3"/>
  <pageSetup paperSize="9" scale="68"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CA6A7-34F5-304F-B991-F6449424AA84}">
  <sheetPr codeName="Sayfa22">
    <tabColor theme="9" tint="-0.249977111117893"/>
    <pageSetUpPr fitToPage="1"/>
  </sheetPr>
  <dimension ref="A1:M84"/>
  <sheetViews>
    <sheetView tabSelected="1" zoomScaleNormal="100" workbookViewId="0">
      <selection activeCell="C47" sqref="C47"/>
    </sheetView>
  </sheetViews>
  <sheetFormatPr defaultRowHeight="14.25"/>
  <cols>
    <col min="1" max="1" width="4.25" customWidth="1"/>
    <col min="2" max="2" width="5.25" customWidth="1"/>
    <col min="3" max="3" width="59.25" style="4" customWidth="1"/>
    <col min="4" max="4" width="10.875" bestFit="1" customWidth="1"/>
    <col min="5" max="5" width="38" bestFit="1" customWidth="1"/>
    <col min="6" max="6" width="39.625" bestFit="1" customWidth="1"/>
    <col min="7" max="7" width="44" bestFit="1" customWidth="1"/>
    <col min="8" max="8" width="40" bestFit="1" customWidth="1"/>
    <col min="9" max="9" width="45.125" bestFit="1" customWidth="1"/>
    <col min="10" max="10" width="37.5" bestFit="1" customWidth="1"/>
    <col min="11" max="11" width="31.75" bestFit="1" customWidth="1"/>
    <col min="12" max="12" width="34.25" bestFit="1" customWidth="1"/>
    <col min="13" max="13" width="32.75" bestFit="1" customWidth="1"/>
  </cols>
  <sheetData>
    <row r="1" spans="1:10" s="2" customFormat="1" ht="15">
      <c r="A1" s="880" t="s">
        <v>0</v>
      </c>
      <c r="B1" s="880"/>
      <c r="C1" s="881"/>
      <c r="D1" s="849" t="s">
        <v>1863</v>
      </c>
      <c r="E1" s="849" t="s">
        <v>226</v>
      </c>
    </row>
    <row r="2" spans="1:10" s="846" customFormat="1">
      <c r="A2" s="844" t="s">
        <v>1</v>
      </c>
      <c r="B2" s="844" t="s">
        <v>1870</v>
      </c>
      <c r="C2" s="845"/>
    </row>
    <row r="3" spans="1:10">
      <c r="A3" s="1"/>
      <c r="B3" s="1">
        <v>1</v>
      </c>
      <c r="C3" s="6" t="s">
        <v>218</v>
      </c>
      <c r="D3" t="s">
        <v>1845</v>
      </c>
      <c r="E3" s="11" t="s">
        <v>1392</v>
      </c>
      <c r="F3" s="11" t="s">
        <v>1210</v>
      </c>
      <c r="G3" s="11" t="s">
        <v>1865</v>
      </c>
      <c r="H3" s="11" t="s">
        <v>1409</v>
      </c>
      <c r="I3" s="11" t="s">
        <v>1866</v>
      </c>
      <c r="J3" s="847" t="s">
        <v>5050</v>
      </c>
    </row>
    <row r="4" spans="1:10">
      <c r="A4" s="1"/>
      <c r="B4" s="1">
        <v>2</v>
      </c>
      <c r="C4" s="555" t="s">
        <v>213</v>
      </c>
      <c r="D4" t="s">
        <v>1846</v>
      </c>
      <c r="E4" s="11" t="s">
        <v>1499</v>
      </c>
      <c r="F4" s="11" t="s">
        <v>1491</v>
      </c>
      <c r="G4" s="11" t="s">
        <v>1520</v>
      </c>
    </row>
    <row r="5" spans="1:10">
      <c r="A5" s="1"/>
      <c r="B5" s="1">
        <v>3</v>
      </c>
      <c r="C5" s="6" t="s">
        <v>13</v>
      </c>
      <c r="D5" t="s">
        <v>1848</v>
      </c>
      <c r="E5" s="11" t="s">
        <v>1558</v>
      </c>
      <c r="F5" s="11" t="s">
        <v>1561</v>
      </c>
      <c r="G5" s="11" t="s">
        <v>1563</v>
      </c>
      <c r="H5" s="11" t="s">
        <v>1575</v>
      </c>
    </row>
    <row r="6" spans="1:10">
      <c r="A6" s="1"/>
      <c r="B6" s="1">
        <v>4</v>
      </c>
      <c r="C6" s="6" t="s">
        <v>8</v>
      </c>
      <c r="D6" t="s">
        <v>1849</v>
      </c>
      <c r="E6" s="11" t="s">
        <v>5093</v>
      </c>
      <c r="F6" s="11" t="s">
        <v>1746</v>
      </c>
      <c r="G6" s="11" t="s">
        <v>5097</v>
      </c>
      <c r="H6" s="11" t="s">
        <v>5096</v>
      </c>
    </row>
    <row r="7" spans="1:10" s="846" customFormat="1">
      <c r="A7" s="844" t="s">
        <v>36</v>
      </c>
      <c r="B7" s="844" t="s">
        <v>37</v>
      </c>
      <c r="C7" s="845"/>
    </row>
    <row r="8" spans="1:10">
      <c r="A8" s="1"/>
      <c r="B8" s="1">
        <v>1</v>
      </c>
      <c r="C8" s="7" t="s">
        <v>38</v>
      </c>
      <c r="E8" s="11" t="s">
        <v>786</v>
      </c>
    </row>
    <row r="9" spans="1:10">
      <c r="A9" s="1"/>
      <c r="B9" s="1">
        <v>2</v>
      </c>
      <c r="C9" s="7" t="s">
        <v>39</v>
      </c>
      <c r="E9" s="11" t="s">
        <v>787</v>
      </c>
      <c r="F9" s="11" t="s">
        <v>788</v>
      </c>
      <c r="G9" s="11" t="s">
        <v>5483</v>
      </c>
    </row>
    <row r="10" spans="1:10">
      <c r="A10" s="1"/>
      <c r="B10" s="1">
        <v>3</v>
      </c>
      <c r="C10" s="7" t="s">
        <v>400</v>
      </c>
      <c r="E10" s="11" t="s">
        <v>530</v>
      </c>
      <c r="F10" s="11" t="s">
        <v>533</v>
      </c>
      <c r="G10" s="11" t="s">
        <v>536</v>
      </c>
      <c r="H10" s="11" t="s">
        <v>5481</v>
      </c>
      <c r="I10" s="11" t="s">
        <v>5564</v>
      </c>
    </row>
    <row r="11" spans="1:10">
      <c r="A11" s="1"/>
      <c r="B11" s="1">
        <v>4</v>
      </c>
      <c r="C11" s="7" t="s">
        <v>219</v>
      </c>
    </row>
    <row r="12" spans="1:10">
      <c r="A12" s="1"/>
      <c r="B12" s="1">
        <v>5</v>
      </c>
      <c r="C12" s="7" t="s">
        <v>5484</v>
      </c>
      <c r="E12" s="11" t="s">
        <v>5587</v>
      </c>
    </row>
    <row r="13" spans="1:10">
      <c r="A13" s="1"/>
      <c r="B13" s="1">
        <v>6</v>
      </c>
      <c r="C13" s="7" t="s">
        <v>221</v>
      </c>
    </row>
    <row r="14" spans="1:10">
      <c r="A14" s="1"/>
      <c r="B14" s="1">
        <v>7</v>
      </c>
      <c r="C14" s="7" t="s">
        <v>53</v>
      </c>
    </row>
    <row r="15" spans="1:10">
      <c r="A15" s="1"/>
      <c r="B15" s="1">
        <v>8</v>
      </c>
      <c r="C15" s="7" t="s">
        <v>54</v>
      </c>
      <c r="E15" s="11" t="s">
        <v>961</v>
      </c>
      <c r="F15" s="11" t="s">
        <v>537</v>
      </c>
      <c r="G15" s="11" t="s">
        <v>5482</v>
      </c>
    </row>
    <row r="16" spans="1:10">
      <c r="A16" s="1"/>
      <c r="B16" s="1">
        <v>9</v>
      </c>
      <c r="C16" s="7" t="s">
        <v>4779</v>
      </c>
      <c r="E16" s="11" t="s">
        <v>534</v>
      </c>
      <c r="F16" s="11" t="s">
        <v>535</v>
      </c>
      <c r="G16" s="11" t="s">
        <v>791</v>
      </c>
      <c r="H16" s="11" t="s">
        <v>790</v>
      </c>
    </row>
    <row r="17" spans="1:13">
      <c r="A17" s="1"/>
      <c r="B17" s="1">
        <v>10</v>
      </c>
      <c r="C17" s="7" t="s">
        <v>5565</v>
      </c>
      <c r="E17" s="868" t="s">
        <v>5582</v>
      </c>
      <c r="G17" s="11"/>
      <c r="H17" s="11"/>
    </row>
    <row r="18" spans="1:13" s="2" customFormat="1" ht="15">
      <c r="A18" s="880" t="s">
        <v>60</v>
      </c>
      <c r="B18" s="880"/>
      <c r="C18" s="880"/>
    </row>
    <row r="19" spans="1:13" s="846" customFormat="1">
      <c r="A19" s="844" t="s">
        <v>202</v>
      </c>
      <c r="B19" s="844" t="s">
        <v>1871</v>
      </c>
      <c r="C19" s="845"/>
    </row>
    <row r="20" spans="1:13">
      <c r="A20" s="1"/>
      <c r="B20" s="1">
        <v>1</v>
      </c>
      <c r="C20" s="6" t="s">
        <v>225</v>
      </c>
      <c r="D20" t="s">
        <v>1848</v>
      </c>
      <c r="E20" s="11" t="s">
        <v>943</v>
      </c>
      <c r="F20" s="11" t="s">
        <v>941</v>
      </c>
      <c r="G20" s="11" t="s">
        <v>827</v>
      </c>
      <c r="H20" s="11" t="s">
        <v>942</v>
      </c>
      <c r="I20" s="11" t="s">
        <v>868</v>
      </c>
      <c r="J20" s="11" t="s">
        <v>889</v>
      </c>
      <c r="K20" s="11" t="s">
        <v>785</v>
      </c>
      <c r="L20" s="11" t="s">
        <v>890</v>
      </c>
      <c r="M20" s="11" t="s">
        <v>1464</v>
      </c>
    </row>
    <row r="21" spans="1:13">
      <c r="A21" s="1"/>
      <c r="B21" s="1">
        <v>2</v>
      </c>
      <c r="C21" s="6" t="s">
        <v>66</v>
      </c>
      <c r="D21" t="s">
        <v>1848</v>
      </c>
    </row>
    <row r="22" spans="1:13">
      <c r="A22" s="1"/>
      <c r="B22" s="1">
        <v>3</v>
      </c>
      <c r="C22" s="7" t="s">
        <v>4505</v>
      </c>
    </row>
    <row r="23" spans="1:13">
      <c r="A23" s="1"/>
      <c r="B23" s="1">
        <v>4</v>
      </c>
      <c r="C23" s="7" t="s">
        <v>5495</v>
      </c>
      <c r="E23" s="867" t="s">
        <v>4806</v>
      </c>
      <c r="F23" s="11" t="s">
        <v>5493</v>
      </c>
      <c r="G23" s="11" t="s">
        <v>5494</v>
      </c>
      <c r="H23" s="867" t="s">
        <v>5500</v>
      </c>
      <c r="I23" s="11" t="s">
        <v>5501</v>
      </c>
    </row>
    <row r="24" spans="1:13">
      <c r="A24" s="1"/>
      <c r="B24" s="1">
        <v>5</v>
      </c>
      <c r="C24" s="6" t="s">
        <v>5098</v>
      </c>
      <c r="D24" t="s">
        <v>5427</v>
      </c>
      <c r="E24" s="11" t="s">
        <v>4429</v>
      </c>
      <c r="F24" s="11" t="s">
        <v>4430</v>
      </c>
      <c r="G24" s="11" t="s">
        <v>4758</v>
      </c>
      <c r="H24" s="11" t="s">
        <v>4759</v>
      </c>
      <c r="I24" s="11" t="s">
        <v>4760</v>
      </c>
      <c r="J24" s="11"/>
      <c r="K24" s="11"/>
      <c r="L24" s="11"/>
      <c r="M24" s="11"/>
    </row>
    <row r="25" spans="1:13">
      <c r="A25" s="1"/>
      <c r="B25" s="1">
        <v>6</v>
      </c>
      <c r="C25" s="7" t="s">
        <v>4506</v>
      </c>
    </row>
    <row r="26" spans="1:13">
      <c r="A26" s="1"/>
      <c r="B26" s="1">
        <v>7</v>
      </c>
      <c r="C26" s="7" t="s">
        <v>211</v>
      </c>
    </row>
    <row r="27" spans="1:13" s="846" customFormat="1">
      <c r="A27" s="844" t="s">
        <v>203</v>
      </c>
      <c r="B27" s="844" t="s">
        <v>1873</v>
      </c>
      <c r="C27" s="845"/>
    </row>
    <row r="28" spans="1:13">
      <c r="A28" s="1"/>
      <c r="B28" s="1">
        <v>1</v>
      </c>
      <c r="C28" s="6" t="s">
        <v>76</v>
      </c>
      <c r="D28" t="s">
        <v>1849</v>
      </c>
      <c r="E28" s="11" t="s">
        <v>4475</v>
      </c>
      <c r="F28" s="11" t="s">
        <v>4477</v>
      </c>
      <c r="G28" s="11" t="s">
        <v>4479</v>
      </c>
    </row>
    <row r="29" spans="1:13">
      <c r="A29" s="1"/>
      <c r="B29" s="1">
        <v>2</v>
      </c>
      <c r="C29" s="6" t="s">
        <v>77</v>
      </c>
      <c r="D29" t="s">
        <v>1849</v>
      </c>
      <c r="E29" s="11" t="s">
        <v>4482</v>
      </c>
      <c r="F29" s="11" t="s">
        <v>4483</v>
      </c>
      <c r="G29" s="11" t="s">
        <v>4484</v>
      </c>
    </row>
    <row r="30" spans="1:13">
      <c r="A30" s="1"/>
      <c r="B30" s="1">
        <v>3</v>
      </c>
      <c r="C30" s="7" t="s">
        <v>5099</v>
      </c>
      <c r="E30" s="11" t="s">
        <v>5100</v>
      </c>
      <c r="F30" s="11" t="s">
        <v>5147</v>
      </c>
    </row>
    <row r="31" spans="1:13" ht="15" customHeight="1">
      <c r="A31" s="1"/>
      <c r="B31" s="1">
        <v>4</v>
      </c>
      <c r="C31" s="6" t="s">
        <v>81</v>
      </c>
      <c r="D31" t="s">
        <v>1850</v>
      </c>
    </row>
    <row r="32" spans="1:13">
      <c r="A32" s="1"/>
      <c r="B32" s="1">
        <v>5</v>
      </c>
      <c r="C32" s="6" t="s">
        <v>86</v>
      </c>
      <c r="D32" t="s">
        <v>1851</v>
      </c>
    </row>
    <row r="33" spans="1:10">
      <c r="A33" s="1"/>
      <c r="B33" s="1">
        <v>6</v>
      </c>
      <c r="C33" s="6" t="s">
        <v>89</v>
      </c>
      <c r="D33" t="s">
        <v>1852</v>
      </c>
    </row>
    <row r="34" spans="1:10" s="2" customFormat="1" ht="15">
      <c r="A34" s="880" t="s">
        <v>101</v>
      </c>
      <c r="B34" s="880"/>
      <c r="C34" s="880"/>
    </row>
    <row r="35" spans="1:10">
      <c r="A35" s="1"/>
      <c r="B35" s="1">
        <v>1</v>
      </c>
      <c r="C35" s="6" t="s">
        <v>103</v>
      </c>
      <c r="E35" s="11" t="s">
        <v>1843</v>
      </c>
      <c r="F35" s="11" t="s">
        <v>1844</v>
      </c>
      <c r="G35" s="11" t="s">
        <v>4764</v>
      </c>
      <c r="H35" s="11" t="s">
        <v>4777</v>
      </c>
      <c r="I35" s="11" t="s">
        <v>4766</v>
      </c>
      <c r="J35" s="11" t="s">
        <v>4768</v>
      </c>
    </row>
    <row r="36" spans="1:10">
      <c r="A36" s="1"/>
      <c r="B36" s="1">
        <v>2</v>
      </c>
      <c r="C36" s="6" t="s">
        <v>1874</v>
      </c>
      <c r="E36" s="11" t="s">
        <v>4775</v>
      </c>
      <c r="F36" s="11"/>
    </row>
    <row r="37" spans="1:10">
      <c r="A37" s="1"/>
      <c r="B37" s="1">
        <v>3</v>
      </c>
      <c r="C37" s="6" t="s">
        <v>1875</v>
      </c>
      <c r="E37" s="11" t="s">
        <v>4845</v>
      </c>
      <c r="F37" s="11" t="s">
        <v>5048</v>
      </c>
    </row>
    <row r="38" spans="1:10">
      <c r="A38" s="1"/>
      <c r="B38" s="1">
        <v>4</v>
      </c>
      <c r="C38" s="6" t="s">
        <v>136</v>
      </c>
      <c r="D38" t="s">
        <v>1847</v>
      </c>
      <c r="E38" s="11" t="s">
        <v>1417</v>
      </c>
      <c r="F38" s="11" t="s">
        <v>1466</v>
      </c>
      <c r="G38" s="11" t="s">
        <v>1470</v>
      </c>
      <c r="H38" s="11" t="s">
        <v>1472</v>
      </c>
    </row>
    <row r="39" spans="1:10">
      <c r="A39" s="1"/>
      <c r="B39" s="1">
        <v>5</v>
      </c>
      <c r="C39" s="6" t="s">
        <v>123</v>
      </c>
      <c r="E39" s="11" t="s">
        <v>1044</v>
      </c>
      <c r="F39" s="11" t="s">
        <v>4522</v>
      </c>
      <c r="G39" s="11" t="s">
        <v>4523</v>
      </c>
      <c r="H39" s="11" t="s">
        <v>4524</v>
      </c>
    </row>
    <row r="40" spans="1:10" s="2" customFormat="1" ht="15">
      <c r="A40" s="880" t="s">
        <v>1872</v>
      </c>
      <c r="B40" s="880"/>
      <c r="C40" s="880"/>
    </row>
    <row r="41" spans="1:10">
      <c r="B41" s="1">
        <v>6</v>
      </c>
      <c r="C41" s="10" t="s">
        <v>46</v>
      </c>
      <c r="E41" s="11" t="s">
        <v>1869</v>
      </c>
    </row>
    <row r="43" spans="1:10">
      <c r="A43" t="s">
        <v>224</v>
      </c>
      <c r="B43">
        <f>B6+B16+B26+B33+B39+B41</f>
        <v>37</v>
      </c>
    </row>
    <row r="45" spans="1:10" s="2" customFormat="1" ht="15">
      <c r="A45" s="880" t="s">
        <v>5049</v>
      </c>
      <c r="B45" s="880"/>
      <c r="C45" s="880" t="s">
        <v>1867</v>
      </c>
    </row>
    <row r="46" spans="1:10">
      <c r="B46">
        <v>1</v>
      </c>
      <c r="C46" s="713" t="s">
        <v>1868</v>
      </c>
    </row>
    <row r="47" spans="1:10">
      <c r="B47">
        <v>2</v>
      </c>
      <c r="C47" s="713" t="s">
        <v>4480</v>
      </c>
    </row>
    <row r="48" spans="1:10">
      <c r="B48">
        <v>3</v>
      </c>
      <c r="C48" s="713" t="s">
        <v>5480</v>
      </c>
    </row>
    <row r="49" spans="1:3">
      <c r="B49">
        <v>4</v>
      </c>
    </row>
    <row r="55" spans="1:3" s="2" customFormat="1" ht="15">
      <c r="A55" s="880"/>
      <c r="B55" s="880"/>
      <c r="C55" s="880"/>
    </row>
    <row r="56" spans="1:3">
      <c r="B56">
        <v>1</v>
      </c>
    </row>
    <row r="57" spans="1:3">
      <c r="B57">
        <v>2</v>
      </c>
    </row>
    <row r="58" spans="1:3">
      <c r="B58">
        <v>3</v>
      </c>
    </row>
    <row r="59" spans="1:3">
      <c r="B59">
        <v>4</v>
      </c>
    </row>
    <row r="60" spans="1:3">
      <c r="B60">
        <v>5</v>
      </c>
    </row>
    <row r="61" spans="1:3">
      <c r="B61">
        <v>6</v>
      </c>
    </row>
    <row r="62" spans="1:3">
      <c r="B62">
        <v>7</v>
      </c>
    </row>
    <row r="63" spans="1:3">
      <c r="B63">
        <v>8</v>
      </c>
    </row>
    <row r="64" spans="1:3">
      <c r="B64">
        <v>9</v>
      </c>
    </row>
    <row r="65" spans="2:2">
      <c r="B65">
        <v>10</v>
      </c>
    </row>
    <row r="66" spans="2:2">
      <c r="B66">
        <v>11</v>
      </c>
    </row>
    <row r="67" spans="2:2">
      <c r="B67">
        <v>12</v>
      </c>
    </row>
    <row r="68" spans="2:2">
      <c r="B68">
        <v>13</v>
      </c>
    </row>
    <row r="69" spans="2:2">
      <c r="B69">
        <v>14</v>
      </c>
    </row>
    <row r="70" spans="2:2">
      <c r="B70">
        <v>15</v>
      </c>
    </row>
    <row r="71" spans="2:2">
      <c r="B71">
        <v>16</v>
      </c>
    </row>
    <row r="72" spans="2:2">
      <c r="B72">
        <v>17</v>
      </c>
    </row>
    <row r="73" spans="2:2">
      <c r="B73">
        <v>18</v>
      </c>
    </row>
    <row r="74" spans="2:2">
      <c r="B74">
        <v>19</v>
      </c>
    </row>
    <row r="75" spans="2:2">
      <c r="B75">
        <v>20</v>
      </c>
    </row>
    <row r="76" spans="2:2">
      <c r="B76">
        <v>21</v>
      </c>
    </row>
    <row r="77" spans="2:2">
      <c r="B77">
        <v>22</v>
      </c>
    </row>
    <row r="78" spans="2:2">
      <c r="B78">
        <v>23</v>
      </c>
    </row>
    <row r="79" spans="2:2">
      <c r="B79">
        <v>24</v>
      </c>
    </row>
    <row r="80" spans="2:2">
      <c r="B80">
        <v>25</v>
      </c>
    </row>
    <row r="81" spans="2:2">
      <c r="B81">
        <v>26</v>
      </c>
    </row>
    <row r="82" spans="2:2">
      <c r="B82">
        <v>27</v>
      </c>
    </row>
    <row r="83" spans="2:2">
      <c r="B83">
        <v>28</v>
      </c>
    </row>
    <row r="84" spans="2:2">
      <c r="B84">
        <v>29</v>
      </c>
    </row>
  </sheetData>
  <mergeCells count="6">
    <mergeCell ref="A55:C55"/>
    <mergeCell ref="A1:C1"/>
    <mergeCell ref="A18:C18"/>
    <mergeCell ref="A34:C34"/>
    <mergeCell ref="A40:C40"/>
    <mergeCell ref="A45:C45"/>
  </mergeCells>
  <hyperlinks>
    <hyperlink ref="E29" location="GSYH!A1" display="data" xr:uid="{B7821A5D-963D-446F-A9B2-9D5A5A303FC2}"/>
    <hyperlink ref="E10" location="'GENEL SICAKLIK VERİLERİ'!A1" display="GENEL SICAKLIK VERİLERİ" xr:uid="{B3B4FDE0-22E6-4D17-8A52-FDFEC76502FC}"/>
    <hyperlink ref="F10" location="'ORTALAMA SICAKLIK (°C)'!A1" display="ORTALAMA SICAKLIK" xr:uid="{E0AD57C2-A313-4A3A-B530-7AD5298F7E76}"/>
    <hyperlink ref="E16" location="'ORTALAMA EN YÜK. SICAKLIK (°C)'!A1" display="ORTALAMA EN YÜK. SICAKLIK" xr:uid="{F12ED191-6607-492F-B95D-5F9AF6BB2771}"/>
    <hyperlink ref="F16" location="'ORTALAMA EN DÜŞÜK SICAKLIK (°C)'!A1" display="ORTALAMA EN DÜŞÜK SICAKLIK" xr:uid="{99C51A5A-3B42-4BD1-B25D-C442981AFD38}"/>
    <hyperlink ref="G10" location="'ORTALAMA GÜNEŞLENME SÜRESİ (SA)'!A1" display="ORTALAMA GÜNEŞLENME SÜRESİ" xr:uid="{57AF0943-6022-4D7B-A4EA-FD14F392BDEB}"/>
    <hyperlink ref="F15" location="'ORTALAMA YAĞIŞLI GÜN SAYISI'!A1" display="ORTALAMA YAĞIŞLI GÜN SAYISI" xr:uid="{6EAF5CC9-E953-4D4A-A76A-1141D6FB2AB5}"/>
    <hyperlink ref="G16" location="'EN DÜŞÜK SICAKLIK (°C)'!A1" display="EN DÜŞÜK SICAKLIK (°C)" xr:uid="{5920870C-0AC2-4EEA-891E-521C8D07AF09}"/>
    <hyperlink ref="H16" location="'EN YÜKSEK SICAKLIK (°C)'!A1" display="EN YÜKSEK SICAKLIK (°C)" xr:uid="{06A5A435-A9BB-42FA-9AB2-A5BC8ABFBE68}"/>
    <hyperlink ref="E8" location="'IŞIMA VERİLERİ'!A1" display="IŞIMA VERİLERİ" xr:uid="{5FB31606-700D-4159-A5F2-52A99A27678E}"/>
    <hyperlink ref="E9" location="'RÜZGAR HIZI'!A1" display="RÜZGAR HIZI" xr:uid="{9D028E1C-8F17-4093-B217-2CA3231582B6}"/>
    <hyperlink ref="F9" location="'RÜZGAR HIZI RENKLER'!A1" display="RÜZGAR HIZI RENKLER" xr:uid="{5097D563-0DD4-4D07-BC36-8D678D707132}"/>
    <hyperlink ref="G29" location="'YATIRIM DAĞILIMI'!A1" display="YATIRIM DAĞILIMI" xr:uid="{17879571-60EA-4DB8-9C92-9991A43A0DC9}"/>
    <hyperlink ref="F29" location="'GELİR DAĞILIMI'!A1" display="GELİR DAĞILIMI" xr:uid="{04378FB7-ABF2-4398-B8BD-322E041DCF0B}"/>
    <hyperlink ref="G20" location="'ELEKTRİK PİYASASI GENEL DURUMU'!A1" display="ELEK. PİYASASI GNL DURUMU" xr:uid="{15A270AB-5A45-465A-BCB4-06D6503E994B}"/>
    <hyperlink ref="H20" location="'LİSANSLI ELEK. ÜRT. BİLGİLERİ'!A1" display="LİSANSLI ELEK. ÜRT. ÜRETİMİ" xr:uid="{0AA188DA-7249-4A5E-9B1D-B35FEB3B18C5}"/>
    <hyperlink ref="I20" location="'LİSANSSIZ ELEK. ÜRT. BİLGİLERİ'!A1" display="LİSANSSIZ ELEK. ÜRT. BİLGİLERİ" xr:uid="{4183D650-4BD8-4541-A04B-473E14C226C5}"/>
    <hyperlink ref="K20" location="'ELEKTR. TÜK. TÜKETİCİ BAZ. DAĞ.'!_Toc482195665" display="ELEKTR. TÜK. TÜKETİCİ BAZ. DAĞ." xr:uid="{361C28AE-B7A2-4C84-B88C-9FA0D029FDCD}"/>
    <hyperlink ref="L20" location="'ELEK. TÜK. TÜRÜ BAZ DAĞ KARŞLTR'!A1" display="ELEK. TÜK. TÜRÜ BAZ DAĞ KARŞLTR" xr:uid="{92CCA634-6FF3-4060-98E4-46B4EC8B5F2C}"/>
    <hyperlink ref="J20" location="'ELEK. TÜK. DAĞ. KARŞILAŞTIRMASI'!A1" display="ELEK. TÜK. DAĞ. KARŞILAŞTIRMASI" xr:uid="{0166A238-B53F-4D1E-B1CB-F093960F735C}"/>
    <hyperlink ref="F20" location="'ELEK. ÜRT. İTHL. İHRC. BRÜT DAĞ'!A1" display="ELEK. ÜRT. İTHL. İHRC. BRÜT DAĞ" xr:uid="{9F2720B7-931B-409B-8410-8C3142818822}"/>
    <hyperlink ref="E20" location="'ELEK. ÜRT. KAYNK. GÖRE DAĞILIM'!A1" display="ELEK. ÜRT. KAYNK. GÖRE DAĞILIM" xr:uid="{06C7176D-CBF3-4485-BD35-D0FA31DFD90D}"/>
    <hyperlink ref="E15" location="'TOP. YAĞIŞ MİK. ORT (mm)'!A1" display="TOP. YAĞIŞ MİK. ORT (mm)" xr:uid="{1A06897D-5479-4005-8F56-CF6C34405FF9}"/>
    <hyperlink ref="G3" location="'İLLERE GÖRE TARIM ALANLARI'!A1" display="İLLERE GÖRE TARIM ALANLARI" xr:uid="{29958CC1-B30A-48EF-AF61-C46A15E65C2B}"/>
    <hyperlink ref="F3" location="'YILLARA GÖRE TARIM VE ORMN ALAN'!A1" display="YILLARA GÖRE TARIM VE ORMAN ALANLARI" xr:uid="{A4A87EE8-3F5C-49EE-8E3A-D40188DC76CD}"/>
    <hyperlink ref="E3" location="'İL BAZINDA TARIM ALANLARI'!A1" display="İL BAZINDA TARIM ALANLARI" xr:uid="{0FA7ACE8-48B3-4A0C-8AFE-DBA9935EF93D}"/>
    <hyperlink ref="H3" location="'YILLARA GÖRE TARIM ALANLARI'!A1" display="YILLARA GÖRE TARIM ALANLARI" xr:uid="{9478DA24-707B-41BF-A4F3-9E9B39AF03F2}"/>
    <hyperlink ref="E38" location="'İÇMESU ŞEBEKESİ İÇİN ÇEKİLEN SU'!A1" display="İÇMESU ŞEBEKESİ İÇİN ÇEKİLEN SU" xr:uid="{0F9E9C4A-0B56-4B25-9A96-B62CE64D4366}"/>
    <hyperlink ref="M20" location="'NET ELEKT. TÜK. SEKTOR DAĞILIMI'!A1" display="NET ELEKT. TÜK. SEKTOR DAĞILIMI" xr:uid="{8BEF6A41-1C64-4B00-9CE6-3F29635CDE96}"/>
    <hyperlink ref="F38" location="'İL BAZINDA KULL-DAĞIT. SU MİKT.'!A1" display="İL BAZINDA KULL-DAĞIT. SU MİKT." xr:uid="{AD9A0F77-670B-4EBA-9CB8-2F938C4859CC}"/>
    <hyperlink ref="G38" location="'DAĞITILAN SUYUN ABONE SAYISI'!A1" display="DAĞITILAN SUYUN ABONE SAYISI" xr:uid="{96109EF7-45EA-4738-8F49-35D61045D97F}"/>
    <hyperlink ref="H38" location="'KİŞİ BAŞI TOPLAM SU MİKTARI'!A1" display="KİŞİ BAŞI TOPLAM SU MİKTARI" xr:uid="{CDB87C22-18DE-47DC-9CB0-F874A04A997D}"/>
    <hyperlink ref="F4" location="'SEKT. GÖRE SERA GAZI EMİSY.'!A1" display="SEKT. GÖRE SERA GAZI EMİSYONU" xr:uid="{161CBB56-CD27-4BD6-8F0F-7F27FAFB1F24}"/>
    <hyperlink ref="E4" location="'SERA GAZI EMİSYONLARI'!A1" display="SERA GAZI EMİSYONLARI" xr:uid="{FE16A4C6-51D6-4D74-9C08-3A512A9613CC}"/>
    <hyperlink ref="G4" location="'CO2 EMİSYONLARI'!A1" display="CO2 EMİSYONLARI" xr:uid="{15A990A4-48C5-473A-9180-501D5D855413}"/>
    <hyperlink ref="E5" location="'ATIK BERTARAF VE GERİ KAZANIM'!A1" display="ATIK BERTARAF VE GERİ KAZANIM" xr:uid="{391A2902-301B-4C27-88BD-CA53EA1D5AD3}"/>
    <hyperlink ref="F5" location="'İL BAZINDA ATIK MİKTARI'!A1" display="İL BAZINDA ATIK MİKTARI" xr:uid="{9F9F6F48-2ABC-424C-86A6-3DAD01A1CB79}"/>
    <hyperlink ref="G5" location="'İL BAZINDA KİŞİ BAŞI ATIK MİKT.'!A1" display="İL BAZINDA KİŞİ BAŞI ATIK MİKT." xr:uid="{B1D3F8E1-36B9-443E-9134-DD5CE5F77ED0}"/>
    <hyperlink ref="H5" location="'İL BERT. ETM. YÖNT. GÖR. ATK '!A1" display="İL BAZ BERT. ETM. YÖNT. GÖR. ATIK MİK. " xr:uid="{675811E2-0044-4E59-8125-81EF8E495283}"/>
    <hyperlink ref="E6" location="'İLLERE GÖRE PM2,5 ÖLÇÜM'!A1" display="İLLERE GÖRE PM2.5 ÖLÇÜM" xr:uid="{B5DADB0B-D8AE-4F1E-8654-69FC43D9A102}"/>
    <hyperlink ref="E35" location="'İŞ GÜCÜ GİRDİ ENDEKSLERİ'!A1" display="İŞ GÜCÜ GİRDİ ENDEKSLERİ" xr:uid="{7B733132-32B7-479D-8042-74243ABE5F72}"/>
    <hyperlink ref="F35" location="'İŞGÜCÜ MALİYET ENDEKSLERİ'!A1" display="İŞGÜCÜ MALİYET ENDEKSLERİ" xr:uid="{11E3C7D1-D573-44B9-81BD-B16998DE5D69}"/>
    <hyperlink ref="I3" location="'İLLERE GÖRE TARIM ALAN. ÇEŞİT.'!A1" display="İLLERE GÖRE TARIM ALAN. ÇEŞİT." xr:uid="{6E3BC0AC-07BE-4BDD-A77E-57B000A5C13B}"/>
    <hyperlink ref="E41" location="'PANEL GÖLGELEME HESABI'!A1" display="PANEL GÖLGELEME HESABI" xr:uid="{4391E28D-DEA4-4365-8E68-578D258FF0DF}"/>
    <hyperlink ref="C46" location="'İL BAZINDA NÜFUS DAĞILIMI'!A1" display="İL BAZINDA NÜFUS DAĞILIMI" xr:uid="{1E8936B6-AE1D-40A4-9BCC-9C7DC1FB75B3}"/>
    <hyperlink ref="C47" location="'İL ALAN BİLGİLERİ &amp; KM2 DÜŞ NÜF'!A1" display="İLLERİN ALAN BİLGİLERİ  VE M2 DÜŞEN NÜFUS" xr:uid="{2D33EF5A-154E-46D4-9518-17606F7E00CD}"/>
    <hyperlink ref="E24" location="'GÜNEŞ ENERJİ SANTRALLERİ'!A1" display="GÜNEŞ ENERJİ SANTRALLERİ" xr:uid="{67D84782-8447-4326-B91B-4699E5E4E26F}"/>
    <hyperlink ref="F24" location="'HİDROELEKTRİK SANTRALLERİ'!A1" display="HİDROELEKTRİK SANTRALLERİ" xr:uid="{5E375611-62F7-4718-95AC-36600D720FFA}"/>
    <hyperlink ref="E28" location="TÜFE!A1" display="TÜFE (İL BAZINDA)" xr:uid="{39530D77-073A-460E-9842-9AA59BB5F171}"/>
    <hyperlink ref="F28" location="'TÜFE AYLIK DEĞİŞİM (%)'!A1" display="TÜFE AYLIK DEĞİŞİM (%)" xr:uid="{E436A916-D8B4-4BCD-BAAA-F1BC139C1382}"/>
    <hyperlink ref="G28" location="'TÜFE BİR ÖN. YIL. ARALIK AY. G '!A1" display="TÜFE BİR ÖN. YIL. ARALIK AY. GR. DEĞİŞİMİ " xr:uid="{C9B4736D-0F95-4385-A7A9-02BED9E6D8A9}"/>
    <hyperlink ref="G24" location="'RÜZGAR ENERJİ SANTRALLERİ'!A1" display="RÜZGAR ENERJİ SANTRALLERİ" xr:uid="{7E2B368D-50CB-44A0-A8F5-D9C75CEC7BF9}"/>
    <hyperlink ref="H24" location="'BİYOGAZ ENERJİ SANTRALLERİ'!A1" display="BİYOGAZ ENERJİ SANTRALLERİ" xr:uid="{8BF313F0-6E5C-42A0-912E-7FF3C159BCC1}"/>
    <hyperlink ref="I24" location="'JEOTERMAL ENERJİ SANTRALLERİ'!A1" display="JEOTERMAL ENERJİ SANTRALLERİ" xr:uid="{64B29714-E39D-40C5-A4DE-A6EF043E0062}"/>
    <hyperlink ref="G35" location="'İŞ GÜCÜ'!A1" display="İŞ GÜCÜ" xr:uid="{AF51D73C-D0F3-4135-8754-51047060F9B1}"/>
    <hyperlink ref="I35" location="İŞSİZ!A1" display="İŞSİZ" xr:uid="{9089A87A-03F8-4C93-B470-167EE4E86F78}"/>
    <hyperlink ref="J35" location="'İŞSİZLİK ORANI'!A1" display="İŞSİZLİK ORANI" xr:uid="{E0287F74-E33C-4180-85CE-145962D8E020}"/>
    <hyperlink ref="E36" location="'İNSANİ GELİŞME ENDEKSİ'!A1" display="İNSANİ GELİŞME ENDEKSİ" xr:uid="{2BEE78B4-1EBC-4E55-A17C-E89479F90BB0}"/>
    <hyperlink ref="H35" location="'İSTİHDAM ORANI'!A1" display="İSTİHDAM ORANI" xr:uid="{0A3763DF-67F1-49C1-A9CF-A23F0349D583}"/>
    <hyperlink ref="E23" location="'ŞİRKT. BAZINDA HAT UZUNLULARI'!A1" display="ŞİRKT. BAZINDA HAT UZUNLULARI" xr:uid="{572E88C0-5C09-44A1-BFCE-8CF503E7561E}"/>
    <hyperlink ref="E37" location="'HASTANE SAYISI'!A1" display="HASTANE SAYISI" xr:uid="{9DB87B8A-5006-473C-8239-BF1C41883B3E}"/>
    <hyperlink ref="H39" location="'P80-P20 ORANI'!A1" display="P80-P20 ORANI" xr:uid="{B840CFE0-55AF-45F1-A5E5-FFC6BDB600E2}"/>
    <hyperlink ref="G39" location="'BÖLG. YOKSUL SAYILARI VE ORANLR'!A1" display="BÖLG. YOKSUL SAYILARI VE ORANLR" xr:uid="{2CC0D98B-39BB-402F-AE28-25C3D44994F7}"/>
    <hyperlink ref="F39" location="'GİNİ KATSAYISI'!A1" display="GİNİ KATSAYISI" xr:uid="{AB0D40FC-8ADB-4041-8DA8-0E00CA7F577D}"/>
    <hyperlink ref="E39" location="'GELİR DAĞILIMI EŞİTSİZLİĞİ'!A1" display="GELİR DAĞILIMI EŞİTSİZLİĞİ" xr:uid="{5804B132-B452-4CCA-8507-34A78E5578D1}"/>
    <hyperlink ref="F37" location="'İL BAZINDA ÜNİ ÖĞR SAY'!A1" display="İL BAZINDA ÜNİ ÖĞR SAY" xr:uid="{DBD19375-3691-42BC-A3C8-A9B55E155EAA}"/>
    <hyperlink ref="F6" location="'İLLERE GÖRE PM10 ÖLÇÜM'!A1" display="İLLERE GÖRE PM10 ÖLÇÜM" xr:uid="{8A06A8C8-5C21-49F2-AA00-1C2644199471}"/>
    <hyperlink ref="G6" location="'İLLERE GÖRE SO2 ÖLÇÜM'!A1" display="İLLERE GÖRE SO2 ÖLÇÜM" xr:uid="{D33B1F48-3773-404E-9C51-A55569F4D520}"/>
    <hyperlink ref="H6" location="'İLLERE GÖRE NO2 ÖLÇÜM'!A1" display="İLLERE GÖRE NO2 ÖLÇÜM" xr:uid="{C36CF16F-16E0-4538-8B01-29E97BF181A9}"/>
    <hyperlink ref="E30" location="'İHRCÇI FİRMALARIN İHRACAT PERF.'!A1" display="FİRMALARIN KAN. BAZDA  İHRACAT PERF." xr:uid="{928C4B69-6778-47DD-B9AD-983AB4CA9D0C}"/>
    <hyperlink ref="F30" location="'ELEKTRİK-ELEKTRONİK İHRACATI'!A1" display="ELEKTRİK-ELEKTRONİK İHRACATI" xr:uid="{A0A53186-8BDB-44ED-A2F0-99DF47471D64}"/>
    <hyperlink ref="C48" location="'İL KOORDİNAT BİLGİLERİ'!A1" display="İL KOORDİNAT BİLGİLERİ" xr:uid="{2759636C-2C17-4CF9-8AAB-A46B7FAA1089}"/>
    <hyperlink ref="H10" location="'T2M HAVA SICAKLIĞI (C)'!A1" display="2M YÜKSEKLİKTE HAVA SICAKLIĞI" xr:uid="{098D694E-240B-446F-A07F-070A659E56A1}"/>
    <hyperlink ref="G15" location="'BAĞIL NEM'!A1" display="BAĞIL NEM" xr:uid="{ABD34747-07C5-4D42-8D23-0BB978ED4629}"/>
    <hyperlink ref="G9" location="'10M YÜKSEKLİKTE RÜZGAR HIZI'!A1" display="10M YÜKSEKLİKTE RÜZGAR HIZI (JRC)" xr:uid="{454D892D-62C1-4E92-8574-FBDDFDC219C8}"/>
    <hyperlink ref="E12" location="'YÜZEY BASINCI'!A1" display="YÜZEY BASINCI" xr:uid="{BC39BEAA-43BC-4D83-95E2-D707C70D0AA2}"/>
    <hyperlink ref="F23" location="'İL BAZINDA HAT UZUNLUKLRI NÜFUS'!A1" display="İL BAZINDA KİŞİ BAŞI HAT UZUNLUKLARI" xr:uid="{EB545A4E-3BFE-477C-A1B3-D2E10EAEFDE2}"/>
    <hyperlink ref="G23" location="'İL BAZINDA HAT UZUNLUKLRI ABONE'!A1" display="İL BAZINDA ABONEYE DÜŞEN HAT UZUNLUKLARI" xr:uid="{95AD6B14-0A1F-403B-A5F5-7DAC366E810E}"/>
    <hyperlink ref="H23" location="'ABONEYE DÜŞEN TRAFO SAYISI'!A1" display="İL BAZINDA ABONEYE DÜŞEN TRAFO SAYISI" xr:uid="{0C23D6ED-4D13-4265-912F-316F40CC0D5B}"/>
    <hyperlink ref="I23" location="'ABONEYE DÜŞEN TRAFO KAPASİTESİ'!A1" display="İL BAZINDA ABONEYE DÜŞEN TRAFO KAPASİTESİ" xr:uid="{757CB77C-39D1-48E0-98EE-78433AB6C122}"/>
    <hyperlink ref="I10" location="'TOPRAK SICAKLIĞI'!A1" display="100cm DERİNLİKTE TOPRAK SICAKLIĞI" xr:uid="{9B1E4CF1-27F8-4440-86AC-2AEA0857A489}"/>
    <hyperlink ref="E17" location="'REFERANS TOP. BUHARLAŞMA (ETo)'!A1" display="'REFERANS TOP. BUHARLAŞMA (ETo)'!A1" xr:uid="{BAF44DFE-CA42-47A0-8417-3ED1FCFA4567}"/>
  </hyperlinks>
  <pageMargins left="0.7" right="0.7" top="0.75" bottom="0.75" header="0.3" footer="0.3"/>
  <pageSetup paperSize="9" scale="68" fitToHeight="0" orientation="landscape"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25216-4F0B-44E6-89F0-3996F56CE4D4}">
  <sheetPr codeName="Sayfa31"/>
  <dimension ref="A1:B10"/>
  <sheetViews>
    <sheetView workbookViewId="0">
      <selection activeCell="A2" sqref="A2"/>
    </sheetView>
  </sheetViews>
  <sheetFormatPr defaultRowHeight="14.25"/>
  <cols>
    <col min="2" max="2" width="44.875" customWidth="1"/>
  </cols>
  <sheetData>
    <row r="1" spans="1:2">
      <c r="A1" t="s">
        <v>1853</v>
      </c>
    </row>
    <row r="2" spans="1:2" ht="28.5">
      <c r="A2">
        <v>1</v>
      </c>
      <c r="B2" s="4" t="s">
        <v>1854</v>
      </c>
    </row>
    <row r="3" spans="1:2" ht="42.75">
      <c r="A3">
        <v>2</v>
      </c>
      <c r="B3" s="4" t="s">
        <v>1855</v>
      </c>
    </row>
    <row r="4" spans="1:2" ht="28.5">
      <c r="A4">
        <v>3</v>
      </c>
      <c r="B4" s="4" t="s">
        <v>1856</v>
      </c>
    </row>
    <row r="5" spans="1:2" ht="42.75">
      <c r="A5">
        <v>4</v>
      </c>
      <c r="B5" s="4" t="s">
        <v>1857</v>
      </c>
    </row>
    <row r="6" spans="1:2" ht="28.5">
      <c r="A6">
        <v>5</v>
      </c>
      <c r="B6" s="4" t="s">
        <v>1858</v>
      </c>
    </row>
    <row r="7" spans="1:2">
      <c r="A7">
        <v>6</v>
      </c>
      <c r="B7" t="s">
        <v>1859</v>
      </c>
    </row>
    <row r="8" spans="1:2" ht="42.75">
      <c r="A8">
        <v>7</v>
      </c>
      <c r="B8" s="4" t="s">
        <v>1860</v>
      </c>
    </row>
    <row r="9" spans="1:2" ht="28.5">
      <c r="A9">
        <v>8</v>
      </c>
      <c r="B9" s="4" t="s">
        <v>1861</v>
      </c>
    </row>
    <row r="10" spans="1:2" ht="42.75">
      <c r="A10">
        <v>9</v>
      </c>
      <c r="B10" s="4" t="s">
        <v>1862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358B7-8871-45BA-AB6D-B7122D62E091}">
  <sheetPr codeName="Sheet1"/>
  <dimension ref="A1:P84"/>
  <sheetViews>
    <sheetView workbookViewId="0">
      <selection activeCell="S13" sqref="S13"/>
    </sheetView>
  </sheetViews>
  <sheetFormatPr defaultRowHeight="14.25"/>
  <cols>
    <col min="2" max="2" width="17.25" bestFit="1" customWidth="1"/>
  </cols>
  <sheetData>
    <row r="1" spans="1:16">
      <c r="A1" t="s">
        <v>955</v>
      </c>
      <c r="B1" t="s">
        <v>5578</v>
      </c>
    </row>
    <row r="2" spans="1:16">
      <c r="A2" t="s">
        <v>5579</v>
      </c>
      <c r="B2" t="s">
        <v>5580</v>
      </c>
    </row>
    <row r="3" spans="1:16">
      <c r="A3" t="s">
        <v>5566</v>
      </c>
      <c r="B3" t="s">
        <v>5581</v>
      </c>
      <c r="C3" t="s">
        <v>5567</v>
      </c>
      <c r="D3" t="s">
        <v>5568</v>
      </c>
      <c r="E3" t="s">
        <v>404</v>
      </c>
      <c r="F3" t="s">
        <v>5569</v>
      </c>
      <c r="G3" t="s">
        <v>5570</v>
      </c>
      <c r="H3" t="s">
        <v>5571</v>
      </c>
      <c r="I3" t="s">
        <v>5572</v>
      </c>
      <c r="J3" t="s">
        <v>5573</v>
      </c>
      <c r="K3" t="s">
        <v>5574</v>
      </c>
      <c r="L3" t="s">
        <v>411</v>
      </c>
      <c r="M3" t="s">
        <v>5575</v>
      </c>
      <c r="N3" t="s">
        <v>5576</v>
      </c>
      <c r="O3" t="s">
        <v>5577</v>
      </c>
    </row>
    <row r="4" spans="1:16">
      <c r="A4">
        <v>1</v>
      </c>
      <c r="B4" t="s">
        <v>401</v>
      </c>
      <c r="C4">
        <v>22.537984182529598</v>
      </c>
      <c r="D4">
        <v>34.594461761140501</v>
      </c>
      <c r="E4">
        <v>65.532729099187705</v>
      </c>
      <c r="F4">
        <v>89.953493125197497</v>
      </c>
      <c r="G4">
        <v>112.830162581374</v>
      </c>
      <c r="H4">
        <v>133.09128023073501</v>
      </c>
      <c r="I4">
        <v>148.14316381879101</v>
      </c>
      <c r="J4">
        <v>132.48913762964099</v>
      </c>
      <c r="K4">
        <v>113.039760299094</v>
      </c>
      <c r="L4">
        <v>70.431075923516701</v>
      </c>
      <c r="M4">
        <v>44.822757716276399</v>
      </c>
      <c r="N4">
        <v>29.1140936395926</v>
      </c>
      <c r="O4">
        <v>996.580100007076</v>
      </c>
      <c r="P4">
        <v>996.58010000000002</v>
      </c>
    </row>
    <row r="5" spans="1:16">
      <c r="A5">
        <v>2</v>
      </c>
      <c r="B5" t="s">
        <v>424</v>
      </c>
      <c r="C5">
        <v>23.002313722350799</v>
      </c>
      <c r="D5">
        <v>28.109011396000799</v>
      </c>
      <c r="E5">
        <v>63.4334800090882</v>
      </c>
      <c r="F5">
        <v>86.479750036065099</v>
      </c>
      <c r="G5">
        <v>123.334227200179</v>
      </c>
      <c r="H5">
        <v>150.187430875687</v>
      </c>
      <c r="I5">
        <v>167.70322859118701</v>
      </c>
      <c r="J5">
        <v>148.580019683454</v>
      </c>
      <c r="K5">
        <v>119.85980776710799</v>
      </c>
      <c r="L5">
        <v>68.507732594590294</v>
      </c>
      <c r="M5">
        <v>31.552890815328102</v>
      </c>
      <c r="N5">
        <v>20.720809684005999</v>
      </c>
      <c r="O5">
        <v>1031.47070237504</v>
      </c>
      <c r="P5">
        <v>1031.4707020000001</v>
      </c>
    </row>
    <row r="6" spans="1:16">
      <c r="A6">
        <v>3</v>
      </c>
      <c r="B6" t="s">
        <v>1878</v>
      </c>
      <c r="C6">
        <v>17.4099859299833</v>
      </c>
      <c r="D6">
        <v>20.143630593126201</v>
      </c>
      <c r="E6">
        <v>46.144371594896597</v>
      </c>
      <c r="F6">
        <v>76.694289479594801</v>
      </c>
      <c r="G6">
        <v>86.248020521752906</v>
      </c>
      <c r="H6">
        <v>130.583631498796</v>
      </c>
      <c r="I6">
        <v>145.89523617989599</v>
      </c>
      <c r="J6">
        <v>119.107666949277</v>
      </c>
      <c r="K6">
        <v>106.14418688054199</v>
      </c>
      <c r="L6">
        <v>56.097834516307103</v>
      </c>
      <c r="M6">
        <v>27.623999940848201</v>
      </c>
      <c r="N6">
        <v>16.8842813342415</v>
      </c>
      <c r="O6">
        <v>848.97713541926203</v>
      </c>
      <c r="P6">
        <v>848.97713539999995</v>
      </c>
    </row>
    <row r="7" spans="1:16">
      <c r="A7">
        <v>4</v>
      </c>
      <c r="B7" t="s">
        <v>713</v>
      </c>
      <c r="C7">
        <v>5.7965913275872003</v>
      </c>
      <c r="D7">
        <v>11.5447699599688</v>
      </c>
      <c r="E7">
        <v>36.137978293053202</v>
      </c>
      <c r="F7">
        <v>59.870241014990803</v>
      </c>
      <c r="G7">
        <v>98.161146714523099</v>
      </c>
      <c r="H7">
        <v>138.76690952260299</v>
      </c>
      <c r="I7">
        <v>138.543434868068</v>
      </c>
      <c r="J7">
        <v>121.52986746715401</v>
      </c>
      <c r="K7">
        <v>90.857159576369199</v>
      </c>
      <c r="L7">
        <v>59.511122958608098</v>
      </c>
      <c r="M7">
        <v>19.523994284226202</v>
      </c>
      <c r="N7">
        <v>7.31890433603958</v>
      </c>
      <c r="O7">
        <v>787.56212032319104</v>
      </c>
      <c r="P7">
        <v>787.56212029999995</v>
      </c>
    </row>
    <row r="8" spans="1:16">
      <c r="A8">
        <v>5</v>
      </c>
      <c r="B8" t="s">
        <v>430</v>
      </c>
      <c r="C8">
        <v>7.9225016494491598</v>
      </c>
      <c r="D8">
        <v>27.888394509121301</v>
      </c>
      <c r="E8">
        <v>43.195700272470397</v>
      </c>
      <c r="F8">
        <v>70.907808197979307</v>
      </c>
      <c r="G8">
        <v>98.858140355789502</v>
      </c>
      <c r="H8">
        <v>99.893978193539695</v>
      </c>
      <c r="I8">
        <v>125.853419215907</v>
      </c>
      <c r="J8">
        <v>109.887975856491</v>
      </c>
      <c r="K8">
        <v>95.609083135686504</v>
      </c>
      <c r="L8">
        <v>44.312847457710198</v>
      </c>
      <c r="M8">
        <v>34.833702899293598</v>
      </c>
      <c r="N8">
        <v>14.5032125175407</v>
      </c>
      <c r="O8">
        <v>773.66676426097797</v>
      </c>
      <c r="P8">
        <v>773.66676429999995</v>
      </c>
    </row>
    <row r="9" spans="1:16">
      <c r="A9">
        <v>6</v>
      </c>
      <c r="B9" t="s">
        <v>432</v>
      </c>
      <c r="C9">
        <v>16.2744350128931</v>
      </c>
      <c r="D9">
        <v>26.118970368541</v>
      </c>
      <c r="E9">
        <v>34.748873176695902</v>
      </c>
      <c r="F9">
        <v>71.736954465470305</v>
      </c>
      <c r="G9">
        <v>87.077879169210803</v>
      </c>
      <c r="H9">
        <v>125.65826471180399</v>
      </c>
      <c r="I9">
        <v>143.69859299836699</v>
      </c>
      <c r="J9">
        <v>137.22813149720599</v>
      </c>
      <c r="K9">
        <v>81.537041325782496</v>
      </c>
      <c r="L9">
        <v>65.119093111574003</v>
      </c>
      <c r="M9">
        <v>32.847792179255798</v>
      </c>
      <c r="N9">
        <v>16.325504585783499</v>
      </c>
      <c r="O9">
        <v>838.37153260258401</v>
      </c>
      <c r="P9">
        <v>838.37153260000002</v>
      </c>
    </row>
    <row r="10" spans="1:16">
      <c r="A10">
        <v>7</v>
      </c>
      <c r="B10" t="s">
        <v>434</v>
      </c>
      <c r="C10">
        <v>20.802416153175901</v>
      </c>
      <c r="D10">
        <v>30.401650463761602</v>
      </c>
      <c r="E10">
        <v>60.334095356680002</v>
      </c>
      <c r="F10">
        <v>88.733527821573801</v>
      </c>
      <c r="G10">
        <v>95.087093653689706</v>
      </c>
      <c r="H10">
        <v>129.10077371309399</v>
      </c>
      <c r="I10">
        <v>146.683674458171</v>
      </c>
      <c r="J10">
        <v>132.569640972901</v>
      </c>
      <c r="K10">
        <v>103.729829520276</v>
      </c>
      <c r="L10">
        <v>66.636008162952194</v>
      </c>
      <c r="M10">
        <v>38.775295522747399</v>
      </c>
      <c r="N10">
        <v>26.616715457522702</v>
      </c>
      <c r="O10">
        <v>939.47072125654495</v>
      </c>
      <c r="P10">
        <v>939.47072130000004</v>
      </c>
    </row>
    <row r="11" spans="1:16">
      <c r="A11">
        <v>8</v>
      </c>
      <c r="B11" t="s">
        <v>712</v>
      </c>
      <c r="C11">
        <v>13.3856381264068</v>
      </c>
      <c r="D11">
        <v>25.6080872222267</v>
      </c>
      <c r="E11">
        <v>44.572660609209898</v>
      </c>
      <c r="F11">
        <v>62.220892159063098</v>
      </c>
      <c r="G11">
        <v>96.811356700524996</v>
      </c>
      <c r="H11">
        <v>125.542433856252</v>
      </c>
      <c r="I11">
        <v>108.705673614152</v>
      </c>
      <c r="J11">
        <v>90.310461793552903</v>
      </c>
      <c r="K11">
        <v>92.926260758430203</v>
      </c>
      <c r="L11">
        <v>43.112905208723397</v>
      </c>
      <c r="M11">
        <v>26.5655652013576</v>
      </c>
      <c r="N11">
        <v>17.530605932435499</v>
      </c>
      <c r="O11">
        <v>747.29254118233496</v>
      </c>
      <c r="P11">
        <v>747.29254119999996</v>
      </c>
    </row>
    <row r="12" spans="1:16">
      <c r="A12">
        <v>9</v>
      </c>
      <c r="B12" t="s">
        <v>440</v>
      </c>
      <c r="C12">
        <v>32.671786002023701</v>
      </c>
      <c r="D12">
        <v>43.7158259873611</v>
      </c>
      <c r="E12">
        <v>53.233194054243398</v>
      </c>
      <c r="F12">
        <v>104.873846224174</v>
      </c>
      <c r="G12">
        <v>128.00439798090599</v>
      </c>
      <c r="H12">
        <v>142.33248859031499</v>
      </c>
      <c r="I12">
        <v>165.41620125779301</v>
      </c>
      <c r="J12">
        <v>153.38034446487899</v>
      </c>
      <c r="K12">
        <v>104.744884815825</v>
      </c>
      <c r="L12">
        <v>73.775771404861899</v>
      </c>
      <c r="M12">
        <v>51.153588816731499</v>
      </c>
      <c r="N12">
        <v>27.615272265646801</v>
      </c>
      <c r="O12">
        <v>1080.9176018647599</v>
      </c>
      <c r="P12">
        <v>1080.917602</v>
      </c>
    </row>
    <row r="13" spans="1:16">
      <c r="A13">
        <v>10</v>
      </c>
      <c r="B13" t="s">
        <v>665</v>
      </c>
      <c r="C13">
        <v>18.9225323366739</v>
      </c>
      <c r="D13">
        <v>32.374787550008698</v>
      </c>
      <c r="E13">
        <v>45.438232922002499</v>
      </c>
      <c r="F13">
        <v>50.104705877927401</v>
      </c>
      <c r="G13">
        <v>87.481120857573998</v>
      </c>
      <c r="H13">
        <v>114.623595565949</v>
      </c>
      <c r="I13">
        <v>137.63251748775099</v>
      </c>
      <c r="J13">
        <v>125.662417546651</v>
      </c>
      <c r="K13">
        <v>85.986710204342998</v>
      </c>
      <c r="L13">
        <v>51.816596413449403</v>
      </c>
      <c r="M13">
        <v>31.951055946100102</v>
      </c>
      <c r="N13">
        <v>17.794958136683</v>
      </c>
      <c r="O13">
        <v>799.78923084511302</v>
      </c>
      <c r="P13">
        <v>799.78923080000004</v>
      </c>
    </row>
    <row r="14" spans="1:16">
      <c r="A14">
        <v>11</v>
      </c>
      <c r="B14" t="s">
        <v>666</v>
      </c>
      <c r="C14">
        <v>18.0714898924133</v>
      </c>
      <c r="D14">
        <v>32.459436357523003</v>
      </c>
      <c r="E14">
        <v>35.415278144292898</v>
      </c>
      <c r="F14">
        <v>60.380085306501599</v>
      </c>
      <c r="G14">
        <v>91.033105230144201</v>
      </c>
      <c r="H14">
        <v>133.77928863014</v>
      </c>
      <c r="I14">
        <v>137.800643891443</v>
      </c>
      <c r="J14">
        <v>129.79236330838401</v>
      </c>
      <c r="K14">
        <v>92.786790372737499</v>
      </c>
      <c r="L14">
        <v>42.367256530152702</v>
      </c>
      <c r="M14">
        <v>29.215319887554099</v>
      </c>
      <c r="N14">
        <v>15.0937821503867</v>
      </c>
      <c r="O14">
        <v>818.194839701673</v>
      </c>
      <c r="P14">
        <v>818.19483969999999</v>
      </c>
    </row>
    <row r="15" spans="1:16">
      <c r="A15">
        <v>12</v>
      </c>
      <c r="B15" t="s">
        <v>667</v>
      </c>
      <c r="C15">
        <v>5.47564689917954</v>
      </c>
      <c r="D15">
        <v>12.0702800216699</v>
      </c>
      <c r="E15">
        <v>31.705585259042302</v>
      </c>
      <c r="F15">
        <v>64.239159033016506</v>
      </c>
      <c r="G15">
        <v>103.595817220295</v>
      </c>
      <c r="H15">
        <v>120.68983051854001</v>
      </c>
      <c r="I15">
        <v>164.245000706952</v>
      </c>
      <c r="J15">
        <v>136.725454372766</v>
      </c>
      <c r="K15">
        <v>109.269999844241</v>
      </c>
      <c r="L15">
        <v>64.825206635430206</v>
      </c>
      <c r="M15">
        <v>30.997502219213001</v>
      </c>
      <c r="N15">
        <v>16.586243387682199</v>
      </c>
      <c r="O15">
        <v>860.425726118027</v>
      </c>
      <c r="P15">
        <v>860.42572610000002</v>
      </c>
    </row>
    <row r="16" spans="1:16">
      <c r="A16">
        <v>13</v>
      </c>
      <c r="B16" t="s">
        <v>668</v>
      </c>
      <c r="C16">
        <v>11.460027132278199</v>
      </c>
      <c r="D16">
        <v>29.341823081292802</v>
      </c>
      <c r="E16">
        <v>22.6418183876469</v>
      </c>
      <c r="F16">
        <v>63.756647155846203</v>
      </c>
      <c r="G16">
        <v>98.476834746985105</v>
      </c>
      <c r="H16">
        <v>144.45213527160399</v>
      </c>
      <c r="I16">
        <v>157.65725423108299</v>
      </c>
      <c r="J16">
        <v>140.308313390238</v>
      </c>
      <c r="K16">
        <v>86.156261804577497</v>
      </c>
      <c r="L16">
        <v>55.406174036534999</v>
      </c>
      <c r="M16">
        <v>20.508551803390599</v>
      </c>
      <c r="N16">
        <v>7.5602631895358199</v>
      </c>
      <c r="O16">
        <v>837.72610423101196</v>
      </c>
      <c r="P16">
        <v>837.72610420000001</v>
      </c>
    </row>
    <row r="17" spans="1:16">
      <c r="A17">
        <v>14</v>
      </c>
      <c r="B17" t="s">
        <v>454</v>
      </c>
      <c r="C17">
        <v>18.889432264888701</v>
      </c>
      <c r="D17">
        <v>33.412622760309098</v>
      </c>
      <c r="E17">
        <v>34.601032759661301</v>
      </c>
      <c r="F17">
        <v>52.922895154203303</v>
      </c>
      <c r="G17">
        <v>77.9857879627247</v>
      </c>
      <c r="H17">
        <v>108.187106489275</v>
      </c>
      <c r="I17">
        <v>123.438870518728</v>
      </c>
      <c r="J17">
        <v>122.25183749663699</v>
      </c>
      <c r="K17">
        <v>60.367667320219901</v>
      </c>
      <c r="L17">
        <v>41.768223577456702</v>
      </c>
      <c r="M17">
        <v>25.2109072430117</v>
      </c>
      <c r="N17">
        <v>13.581489070187301</v>
      </c>
      <c r="O17">
        <v>712.61787261730296</v>
      </c>
      <c r="P17">
        <v>712.61787260000006</v>
      </c>
    </row>
    <row r="18" spans="1:16">
      <c r="A18">
        <v>15</v>
      </c>
      <c r="B18" t="s">
        <v>455</v>
      </c>
      <c r="C18">
        <v>28.736986101176601</v>
      </c>
      <c r="D18">
        <v>28.018551487729301</v>
      </c>
      <c r="E18">
        <v>55.357497779039797</v>
      </c>
      <c r="F18">
        <v>83.790193867960696</v>
      </c>
      <c r="G18">
        <v>96.144602244245206</v>
      </c>
      <c r="H18">
        <v>122.955713348495</v>
      </c>
      <c r="I18">
        <v>146.05944426488301</v>
      </c>
      <c r="J18">
        <v>133.80615641519501</v>
      </c>
      <c r="K18">
        <v>103.117193059041</v>
      </c>
      <c r="L18">
        <v>58.055510777572898</v>
      </c>
      <c r="M18">
        <v>41.736499283305299</v>
      </c>
      <c r="N18">
        <v>23.748252143503102</v>
      </c>
      <c r="O18">
        <v>921.52660077214705</v>
      </c>
      <c r="P18">
        <v>921.52660079999998</v>
      </c>
    </row>
    <row r="19" spans="1:16">
      <c r="A19">
        <v>16</v>
      </c>
      <c r="B19" t="s">
        <v>457</v>
      </c>
      <c r="C19">
        <v>13.6545009362728</v>
      </c>
      <c r="D19">
        <v>22.797394276991302</v>
      </c>
      <c r="E19">
        <v>41.200532597226598</v>
      </c>
      <c r="F19">
        <v>58.923925952098998</v>
      </c>
      <c r="G19">
        <v>76.329539763326693</v>
      </c>
      <c r="H19">
        <v>125.803699603197</v>
      </c>
      <c r="I19">
        <v>119.516852760508</v>
      </c>
      <c r="J19">
        <v>116.48875252225901</v>
      </c>
      <c r="K19">
        <v>87.699834156123103</v>
      </c>
      <c r="L19">
        <v>62.189982864240903</v>
      </c>
      <c r="M19">
        <v>23.331359386256601</v>
      </c>
      <c r="N19">
        <v>18.4910980912884</v>
      </c>
      <c r="O19">
        <v>766.42747290979003</v>
      </c>
      <c r="P19">
        <v>766.4274729</v>
      </c>
    </row>
    <row r="20" spans="1:16">
      <c r="A20">
        <v>17</v>
      </c>
      <c r="B20" t="s">
        <v>669</v>
      </c>
      <c r="C20">
        <v>21.4199050591616</v>
      </c>
      <c r="D20">
        <v>27.256292183177202</v>
      </c>
      <c r="E20">
        <v>47.036356393613197</v>
      </c>
      <c r="F20">
        <v>73.847077276999201</v>
      </c>
      <c r="G20">
        <v>102.101025515564</v>
      </c>
      <c r="H20">
        <v>103.501380204079</v>
      </c>
      <c r="I20">
        <v>137.51884572718799</v>
      </c>
      <c r="J20">
        <v>121.813233182704</v>
      </c>
      <c r="K20">
        <v>81.221694255225202</v>
      </c>
      <c r="L20">
        <v>40.756332762500598</v>
      </c>
      <c r="M20">
        <v>34.750604151841102</v>
      </c>
      <c r="N20">
        <v>16.4905264529222</v>
      </c>
      <c r="O20">
        <v>807.71327316497502</v>
      </c>
      <c r="P20">
        <v>807.7132732</v>
      </c>
    </row>
    <row r="21" spans="1:16">
      <c r="A21">
        <v>18</v>
      </c>
      <c r="B21" t="s">
        <v>670</v>
      </c>
      <c r="C21">
        <v>7.2744624678705403</v>
      </c>
      <c r="D21">
        <v>23.1638257767165</v>
      </c>
      <c r="E21">
        <v>44.336977004243799</v>
      </c>
      <c r="F21">
        <v>74.088092025641203</v>
      </c>
      <c r="G21">
        <v>108.266711314189</v>
      </c>
      <c r="H21">
        <v>120.215695056672</v>
      </c>
      <c r="I21">
        <v>143.29282041918</v>
      </c>
      <c r="J21">
        <v>120.95963838562599</v>
      </c>
      <c r="K21">
        <v>101.826605003642</v>
      </c>
      <c r="L21">
        <v>45.805884386347998</v>
      </c>
      <c r="M21">
        <v>28.723776367027199</v>
      </c>
      <c r="N21">
        <v>16.329313253105799</v>
      </c>
      <c r="O21">
        <v>834.28380146026302</v>
      </c>
      <c r="P21">
        <v>834.28380149999998</v>
      </c>
    </row>
    <row r="22" spans="1:16">
      <c r="A22">
        <v>19</v>
      </c>
      <c r="B22" t="s">
        <v>671</v>
      </c>
      <c r="C22">
        <v>7.9552297874768199</v>
      </c>
      <c r="D22">
        <v>21.379542923548701</v>
      </c>
      <c r="E22">
        <v>32.473199952553898</v>
      </c>
      <c r="F22">
        <v>78.078271988537793</v>
      </c>
      <c r="G22">
        <v>102.404951932402</v>
      </c>
      <c r="H22">
        <v>127.980217773128</v>
      </c>
      <c r="I22">
        <v>136.598986836264</v>
      </c>
      <c r="J22">
        <v>133.302815391118</v>
      </c>
      <c r="K22">
        <v>99.808659919979505</v>
      </c>
      <c r="L22">
        <v>62.531449266297997</v>
      </c>
      <c r="M22">
        <v>31.7144960248499</v>
      </c>
      <c r="N22">
        <v>18.9725709319322</v>
      </c>
      <c r="O22">
        <v>853.20039272808697</v>
      </c>
      <c r="P22">
        <v>853.20039269999995</v>
      </c>
    </row>
    <row r="23" spans="1:16">
      <c r="A23">
        <v>20</v>
      </c>
      <c r="B23" t="s">
        <v>672</v>
      </c>
      <c r="C23">
        <v>20.597962731400099</v>
      </c>
      <c r="D23">
        <v>33.180965441363298</v>
      </c>
      <c r="E23">
        <v>50.375928554521899</v>
      </c>
      <c r="F23">
        <v>77.630745995792907</v>
      </c>
      <c r="G23">
        <v>97.195035931414495</v>
      </c>
      <c r="H23">
        <v>147.96731509533799</v>
      </c>
      <c r="I23">
        <v>164.60979755243099</v>
      </c>
      <c r="J23">
        <v>138.00631745569001</v>
      </c>
      <c r="K23">
        <v>110.899931410113</v>
      </c>
      <c r="L23">
        <v>64.565348229764794</v>
      </c>
      <c r="M23">
        <v>44.755080601511203</v>
      </c>
      <c r="N23">
        <v>22.750559876416801</v>
      </c>
      <c r="O23">
        <v>972.53498887575699</v>
      </c>
      <c r="P23">
        <v>972.53498890000003</v>
      </c>
    </row>
    <row r="24" spans="1:16">
      <c r="A24">
        <v>21</v>
      </c>
      <c r="B24" t="s">
        <v>673</v>
      </c>
      <c r="C24">
        <v>21.559641580906401</v>
      </c>
      <c r="D24">
        <v>30.986899692867599</v>
      </c>
      <c r="E24">
        <v>50.994839388981703</v>
      </c>
      <c r="F24">
        <v>94.338050542402698</v>
      </c>
      <c r="G24">
        <v>127.104082364093</v>
      </c>
      <c r="H24">
        <v>160.45365803678399</v>
      </c>
      <c r="I24">
        <v>173.377907759821</v>
      </c>
      <c r="J24">
        <v>150.05850583009499</v>
      </c>
      <c r="K24">
        <v>108.706325626382</v>
      </c>
      <c r="L24">
        <v>74.560304493263601</v>
      </c>
      <c r="M24">
        <v>52.650505206869198</v>
      </c>
      <c r="N24">
        <v>23.251179749884798</v>
      </c>
      <c r="O24">
        <v>1068.0419002723499</v>
      </c>
      <c r="P24">
        <v>1068.0418999999999</v>
      </c>
    </row>
    <row r="25" spans="1:16">
      <c r="A25">
        <v>22</v>
      </c>
      <c r="B25" t="s">
        <v>675</v>
      </c>
      <c r="C25">
        <v>15.1380069539097</v>
      </c>
      <c r="D25">
        <v>21.951514731919701</v>
      </c>
      <c r="E25">
        <v>36.761878557519999</v>
      </c>
      <c r="F25">
        <v>66.575266257563399</v>
      </c>
      <c r="G25">
        <v>92.056027806226297</v>
      </c>
      <c r="H25">
        <v>100.157736075947</v>
      </c>
      <c r="I25">
        <v>112.14714268543599</v>
      </c>
      <c r="J25">
        <v>114.209193480389</v>
      </c>
      <c r="K25">
        <v>77.730337157999202</v>
      </c>
      <c r="L25">
        <v>38.842068079485898</v>
      </c>
      <c r="M25">
        <v>26.463094169546899</v>
      </c>
      <c r="N25">
        <v>12.4347270452273</v>
      </c>
      <c r="O25">
        <v>714.46699300117098</v>
      </c>
      <c r="P25">
        <v>714.466993</v>
      </c>
    </row>
    <row r="26" spans="1:16">
      <c r="A26">
        <v>23</v>
      </c>
      <c r="B26" t="s">
        <v>676</v>
      </c>
      <c r="C26">
        <v>17.051546590738901</v>
      </c>
      <c r="D26">
        <v>17.614437006738701</v>
      </c>
      <c r="E26">
        <v>43.375382123563703</v>
      </c>
      <c r="F26">
        <v>76.161428545235097</v>
      </c>
      <c r="G26">
        <v>105.562929925437</v>
      </c>
      <c r="H26">
        <v>143.92331581875601</v>
      </c>
      <c r="I26">
        <v>148.07117997782899</v>
      </c>
      <c r="J26">
        <v>133.920342353633</v>
      </c>
      <c r="K26">
        <v>115.24653668071601</v>
      </c>
      <c r="L26">
        <v>56.432941350253898</v>
      </c>
      <c r="M26">
        <v>35.440485372309602</v>
      </c>
      <c r="N26">
        <v>23.0660354473459</v>
      </c>
      <c r="O26">
        <v>915.86656119255599</v>
      </c>
      <c r="P26">
        <v>915.86656119999998</v>
      </c>
    </row>
    <row r="27" spans="1:16">
      <c r="A27">
        <v>24</v>
      </c>
      <c r="B27" t="s">
        <v>677</v>
      </c>
      <c r="C27">
        <v>10.8035829118505</v>
      </c>
      <c r="D27">
        <v>21.1289789010366</v>
      </c>
      <c r="E27">
        <v>35.288385738729801</v>
      </c>
      <c r="F27">
        <v>67.466248590319395</v>
      </c>
      <c r="G27">
        <v>100.008323132999</v>
      </c>
      <c r="H27">
        <v>137.51645777087199</v>
      </c>
      <c r="I27">
        <v>145.36749926693</v>
      </c>
      <c r="J27">
        <v>123.32444772744201</v>
      </c>
      <c r="K27">
        <v>115.954773501936</v>
      </c>
      <c r="L27">
        <v>48.909807753366103</v>
      </c>
      <c r="M27">
        <v>25.033987480622098</v>
      </c>
      <c r="N27">
        <v>23.757364483936101</v>
      </c>
      <c r="O27">
        <v>854.55985726003996</v>
      </c>
      <c r="P27">
        <v>854.55985729999998</v>
      </c>
    </row>
    <row r="28" spans="1:16">
      <c r="A28">
        <v>25</v>
      </c>
      <c r="B28" t="s">
        <v>469</v>
      </c>
      <c r="C28">
        <v>9.5610270374285999</v>
      </c>
      <c r="D28">
        <v>11.861358833597601</v>
      </c>
      <c r="E28">
        <v>19.6255217420881</v>
      </c>
      <c r="F28">
        <v>41.554180613312198</v>
      </c>
      <c r="G28">
        <v>71.195788791622903</v>
      </c>
      <c r="H28">
        <v>107.18600717957</v>
      </c>
      <c r="I28">
        <v>110.42216220447899</v>
      </c>
      <c r="J28">
        <v>120.154534347186</v>
      </c>
      <c r="K28">
        <v>80.265512932509694</v>
      </c>
      <c r="L28">
        <v>36.667570091747301</v>
      </c>
      <c r="M28">
        <v>17.2829044908658</v>
      </c>
      <c r="N28">
        <v>9.7175795098128805</v>
      </c>
      <c r="O28">
        <v>635.49414777421998</v>
      </c>
      <c r="P28">
        <v>635.49414779999995</v>
      </c>
    </row>
    <row r="29" spans="1:16">
      <c r="A29">
        <v>26</v>
      </c>
      <c r="B29" t="s">
        <v>678</v>
      </c>
      <c r="C29">
        <v>21.182663057276901</v>
      </c>
      <c r="D29">
        <v>22.926656407359999</v>
      </c>
      <c r="E29">
        <v>42.730644271155199</v>
      </c>
      <c r="F29">
        <v>71.647534565122598</v>
      </c>
      <c r="G29">
        <v>90.831358058070194</v>
      </c>
      <c r="H29">
        <v>138.065709855254</v>
      </c>
      <c r="I29">
        <v>140.15085181133401</v>
      </c>
      <c r="J29">
        <v>117.034296549194</v>
      </c>
      <c r="K29">
        <v>103.304605251135</v>
      </c>
      <c r="L29">
        <v>47.8369544709915</v>
      </c>
      <c r="M29">
        <v>26.832846438742099</v>
      </c>
      <c r="N29">
        <v>17.440604350481099</v>
      </c>
      <c r="O29">
        <v>839.98472508611599</v>
      </c>
      <c r="P29">
        <v>839.98472509999999</v>
      </c>
    </row>
    <row r="30" spans="1:16">
      <c r="A30">
        <v>27</v>
      </c>
      <c r="B30" t="s">
        <v>679</v>
      </c>
      <c r="C30">
        <v>20.200020190076199</v>
      </c>
      <c r="D30">
        <v>24.5196185913506</v>
      </c>
      <c r="E30">
        <v>49.045487370142702</v>
      </c>
      <c r="F30">
        <v>80.849266420835207</v>
      </c>
      <c r="G30">
        <v>111.31233401476899</v>
      </c>
      <c r="H30">
        <v>144.54442467267</v>
      </c>
      <c r="I30">
        <v>149.566267544341</v>
      </c>
      <c r="J30">
        <v>135.64186567683001</v>
      </c>
      <c r="K30">
        <v>111.648487943769</v>
      </c>
      <c r="L30">
        <v>65.780575747816002</v>
      </c>
      <c r="M30">
        <v>32.156941363872399</v>
      </c>
      <c r="N30">
        <v>25.0667019217776</v>
      </c>
      <c r="O30">
        <v>950.33199145824995</v>
      </c>
      <c r="P30">
        <v>950.33199149999996</v>
      </c>
    </row>
    <row r="31" spans="1:16">
      <c r="A31">
        <v>28</v>
      </c>
      <c r="B31" t="s">
        <v>711</v>
      </c>
      <c r="C31">
        <v>14.5954567747679</v>
      </c>
      <c r="D31">
        <v>24.480361722223002</v>
      </c>
      <c r="E31">
        <v>34.6085953716048</v>
      </c>
      <c r="F31">
        <v>66.242515395599497</v>
      </c>
      <c r="G31">
        <v>74.642881996956504</v>
      </c>
      <c r="H31">
        <v>90.937151444980898</v>
      </c>
      <c r="I31">
        <v>96.199703964906803</v>
      </c>
      <c r="J31">
        <v>58.491829411755504</v>
      </c>
      <c r="K31">
        <v>57.3415255367578</v>
      </c>
      <c r="L31">
        <v>38.118259145790198</v>
      </c>
      <c r="M31">
        <v>27.215945521983102</v>
      </c>
      <c r="N31">
        <v>16.229876162187601</v>
      </c>
      <c r="O31">
        <v>599.10410244951299</v>
      </c>
      <c r="P31">
        <v>599.10410239999999</v>
      </c>
    </row>
    <row r="32" spans="1:16">
      <c r="A32">
        <v>29</v>
      </c>
      <c r="B32" t="s">
        <v>680</v>
      </c>
      <c r="C32">
        <v>11.2987285232398</v>
      </c>
      <c r="D32">
        <v>16.170321117851898</v>
      </c>
      <c r="E32">
        <v>39.268701736252901</v>
      </c>
      <c r="F32">
        <v>46.605054061528399</v>
      </c>
      <c r="G32">
        <v>80.100914579453899</v>
      </c>
      <c r="H32">
        <v>118.11380737658</v>
      </c>
      <c r="I32">
        <v>129.80195642815499</v>
      </c>
      <c r="J32">
        <v>118.158016222849</v>
      </c>
      <c r="K32">
        <v>80.747315251579394</v>
      </c>
      <c r="L32">
        <v>45.261768379754102</v>
      </c>
      <c r="M32">
        <v>21.3102792217719</v>
      </c>
      <c r="N32">
        <v>12.4689143136873</v>
      </c>
      <c r="O32">
        <v>719.30577721270299</v>
      </c>
      <c r="P32">
        <v>719.30577719999997</v>
      </c>
    </row>
    <row r="33" spans="1:16">
      <c r="A33">
        <v>30</v>
      </c>
      <c r="B33" t="s">
        <v>710</v>
      </c>
      <c r="C33">
        <v>14.837021727622799</v>
      </c>
      <c r="D33">
        <v>16.844374026484701</v>
      </c>
      <c r="E33">
        <v>41.616265698091901</v>
      </c>
      <c r="F33">
        <v>53.748883035517501</v>
      </c>
      <c r="G33">
        <v>90.287964886152395</v>
      </c>
      <c r="H33">
        <v>118.63311159654999</v>
      </c>
      <c r="I33">
        <v>131.90233576588301</v>
      </c>
      <c r="J33">
        <v>136.86291684018599</v>
      </c>
      <c r="K33">
        <v>103.51450304672299</v>
      </c>
      <c r="L33">
        <v>56.978237078012199</v>
      </c>
      <c r="M33">
        <v>23.670077572406498</v>
      </c>
      <c r="N33">
        <v>18.806929320478002</v>
      </c>
      <c r="O33">
        <v>807.70262059410697</v>
      </c>
      <c r="P33">
        <v>807.70262060000005</v>
      </c>
    </row>
    <row r="34" spans="1:16">
      <c r="A34">
        <v>31</v>
      </c>
      <c r="B34" t="s">
        <v>475</v>
      </c>
      <c r="C34">
        <v>23.753641371284001</v>
      </c>
      <c r="D34">
        <v>36.204198743362703</v>
      </c>
      <c r="E34">
        <v>70.431673438403905</v>
      </c>
      <c r="F34">
        <v>91.760625677267598</v>
      </c>
      <c r="G34">
        <v>124.647034842312</v>
      </c>
      <c r="H34">
        <v>151.835327886698</v>
      </c>
      <c r="I34">
        <v>157.921661463297</v>
      </c>
      <c r="J34">
        <v>149.48498635346499</v>
      </c>
      <c r="K34">
        <v>115.51650390803201</v>
      </c>
      <c r="L34">
        <v>73.6948169401754</v>
      </c>
      <c r="M34">
        <v>45.469913988196701</v>
      </c>
      <c r="N34">
        <v>25.0250307094677</v>
      </c>
      <c r="O34">
        <v>1065.7454153219601</v>
      </c>
      <c r="P34">
        <v>1065.7454150000001</v>
      </c>
    </row>
    <row r="35" spans="1:16">
      <c r="A35">
        <v>32</v>
      </c>
      <c r="B35" t="s">
        <v>477</v>
      </c>
      <c r="C35">
        <v>15.168254304700399</v>
      </c>
      <c r="D35">
        <v>31.215994801709801</v>
      </c>
      <c r="E35">
        <v>46.929789260968803</v>
      </c>
      <c r="F35">
        <v>69.569458949699595</v>
      </c>
      <c r="G35">
        <v>85.737870077979494</v>
      </c>
      <c r="H35">
        <v>122.15704361272699</v>
      </c>
      <c r="I35">
        <v>142.96851794259399</v>
      </c>
      <c r="J35">
        <v>121.306530145804</v>
      </c>
      <c r="K35">
        <v>108.06926092817</v>
      </c>
      <c r="L35">
        <v>57.153880298917898</v>
      </c>
      <c r="M35">
        <v>32.5901297525782</v>
      </c>
      <c r="N35">
        <v>22.772198688477101</v>
      </c>
      <c r="O35">
        <v>855.63892876432703</v>
      </c>
      <c r="P35">
        <v>855.63892880000003</v>
      </c>
    </row>
    <row r="36" spans="1:16">
      <c r="A36">
        <v>33</v>
      </c>
      <c r="B36" t="s">
        <v>693</v>
      </c>
      <c r="C36">
        <v>20.475106289079701</v>
      </c>
      <c r="D36">
        <v>40.995699461144298</v>
      </c>
      <c r="E36">
        <v>52.0123790115166</v>
      </c>
      <c r="F36">
        <v>86.1299951575553</v>
      </c>
      <c r="G36">
        <v>97.992067426136799</v>
      </c>
      <c r="H36">
        <v>119.50459129956801</v>
      </c>
      <c r="I36">
        <v>134.04523401530199</v>
      </c>
      <c r="J36">
        <v>126.325463799614</v>
      </c>
      <c r="K36">
        <v>92.365392308562804</v>
      </c>
      <c r="L36">
        <v>68.357313475552104</v>
      </c>
      <c r="M36">
        <v>37.879730970273201</v>
      </c>
      <c r="N36">
        <v>25.1062514858863</v>
      </c>
      <c r="O36">
        <v>901.18922470019095</v>
      </c>
      <c r="P36">
        <v>901.18922469999995</v>
      </c>
    </row>
    <row r="37" spans="1:16">
      <c r="A37">
        <v>34</v>
      </c>
      <c r="B37" t="s">
        <v>681</v>
      </c>
      <c r="C37">
        <v>14.844998485322501</v>
      </c>
      <c r="D37">
        <v>25.177233459009699</v>
      </c>
      <c r="E37">
        <v>38.886328169374302</v>
      </c>
      <c r="F37">
        <v>64.981554438194607</v>
      </c>
      <c r="G37">
        <v>97.392368945243106</v>
      </c>
      <c r="H37">
        <v>130.16480143153501</v>
      </c>
      <c r="I37">
        <v>134.06750237187501</v>
      </c>
      <c r="J37">
        <v>106.206487404245</v>
      </c>
      <c r="K37">
        <v>70.546325671935406</v>
      </c>
      <c r="L37">
        <v>35.204219614077999</v>
      </c>
      <c r="M37">
        <v>31.0112892088659</v>
      </c>
      <c r="N37">
        <v>14.6498395893333</v>
      </c>
      <c r="O37">
        <v>763.13294878901195</v>
      </c>
      <c r="P37">
        <v>763.13294880000001</v>
      </c>
    </row>
    <row r="38" spans="1:16">
      <c r="A38">
        <v>35</v>
      </c>
      <c r="B38" t="s">
        <v>682</v>
      </c>
      <c r="C38">
        <v>23.127228729671199</v>
      </c>
      <c r="D38">
        <v>41.529942206777598</v>
      </c>
      <c r="E38">
        <v>55.089192170883003</v>
      </c>
      <c r="F38">
        <v>83.201025213062493</v>
      </c>
      <c r="G38">
        <v>104.325259701595</v>
      </c>
      <c r="H38">
        <v>137.13236561412299</v>
      </c>
      <c r="I38">
        <v>151.664989011107</v>
      </c>
      <c r="J38">
        <v>137.173154187314</v>
      </c>
      <c r="K38">
        <v>109.107312222209</v>
      </c>
      <c r="L38">
        <v>73.224973919075495</v>
      </c>
      <c r="M38">
        <v>42.012718734602601</v>
      </c>
      <c r="N38">
        <v>21.655698644727899</v>
      </c>
      <c r="O38">
        <v>979.24386035514897</v>
      </c>
      <c r="P38">
        <v>979.24386040000002</v>
      </c>
    </row>
    <row r="39" spans="1:16">
      <c r="A39">
        <v>36</v>
      </c>
      <c r="B39" t="s">
        <v>485</v>
      </c>
      <c r="C39">
        <v>12.793870022348401</v>
      </c>
      <c r="D39">
        <v>11.658339842916201</v>
      </c>
      <c r="E39">
        <v>19.751630790971902</v>
      </c>
      <c r="F39">
        <v>54.291825631914897</v>
      </c>
      <c r="G39">
        <v>81.454731708912504</v>
      </c>
      <c r="H39">
        <v>121.16598454694299</v>
      </c>
      <c r="I39">
        <v>118.60710826067201</v>
      </c>
      <c r="J39">
        <v>122.703675105472</v>
      </c>
      <c r="K39">
        <v>97.157526197469906</v>
      </c>
      <c r="L39">
        <v>45.092768129096399</v>
      </c>
      <c r="M39">
        <v>19.911806468743499</v>
      </c>
      <c r="N39">
        <v>10.1859021620044</v>
      </c>
      <c r="O39">
        <v>714.77516886746503</v>
      </c>
      <c r="P39">
        <v>714.77516890000004</v>
      </c>
    </row>
    <row r="40" spans="1:16">
      <c r="A40">
        <v>37</v>
      </c>
      <c r="B40" t="s">
        <v>487</v>
      </c>
      <c r="C40">
        <v>19.801026459113999</v>
      </c>
      <c r="D40">
        <v>20.8158989812048</v>
      </c>
      <c r="E40">
        <v>36.183074342584298</v>
      </c>
      <c r="F40">
        <v>48.754346192988898</v>
      </c>
      <c r="G40">
        <v>73.982856564140505</v>
      </c>
      <c r="H40">
        <v>83.133699666013101</v>
      </c>
      <c r="I40">
        <v>122.15808704507801</v>
      </c>
      <c r="J40">
        <v>104.634410356411</v>
      </c>
      <c r="K40">
        <v>90.045914928446706</v>
      </c>
      <c r="L40">
        <v>41.513978933453302</v>
      </c>
      <c r="M40">
        <v>26.415306510466099</v>
      </c>
      <c r="N40">
        <v>15.6495283887777</v>
      </c>
      <c r="O40">
        <v>683.08812836867799</v>
      </c>
      <c r="P40">
        <v>683.08812839999996</v>
      </c>
    </row>
    <row r="41" spans="1:16">
      <c r="A41">
        <v>38</v>
      </c>
      <c r="B41" t="s">
        <v>685</v>
      </c>
      <c r="C41">
        <v>15.9116020839218</v>
      </c>
      <c r="D41">
        <v>20.258893905826799</v>
      </c>
      <c r="E41">
        <v>39.164936922603403</v>
      </c>
      <c r="F41">
        <v>56.621579507299302</v>
      </c>
      <c r="G41">
        <v>77.199542210739295</v>
      </c>
      <c r="H41">
        <v>107.323003417297</v>
      </c>
      <c r="I41">
        <v>133.05704378048699</v>
      </c>
      <c r="J41">
        <v>125.620938349257</v>
      </c>
      <c r="K41">
        <v>93.096615895628503</v>
      </c>
      <c r="L41">
        <v>55.380290927731501</v>
      </c>
      <c r="M41">
        <v>27.227043560401501</v>
      </c>
      <c r="N41">
        <v>16.6258785182909</v>
      </c>
      <c r="O41">
        <v>767.48736907948296</v>
      </c>
      <c r="P41">
        <v>767.48736910000002</v>
      </c>
    </row>
    <row r="42" spans="1:16">
      <c r="A42">
        <v>39</v>
      </c>
      <c r="B42" t="s">
        <v>686</v>
      </c>
      <c r="C42">
        <v>13.515351542249901</v>
      </c>
      <c r="D42">
        <v>23.943583502043101</v>
      </c>
      <c r="E42">
        <v>35.521481730515802</v>
      </c>
      <c r="F42">
        <v>65.308968795124102</v>
      </c>
      <c r="G42">
        <v>90.344983494307101</v>
      </c>
      <c r="H42">
        <v>112.899383662991</v>
      </c>
      <c r="I42">
        <v>139.96872757782401</v>
      </c>
      <c r="J42">
        <v>111.79319890993401</v>
      </c>
      <c r="K42">
        <v>76.650190291751898</v>
      </c>
      <c r="L42">
        <v>29.358766068148601</v>
      </c>
      <c r="M42">
        <v>29.638839468293899</v>
      </c>
      <c r="N42">
        <v>13.322655503521901</v>
      </c>
      <c r="O42">
        <v>742.26613054670599</v>
      </c>
      <c r="P42">
        <v>742.26613050000003</v>
      </c>
    </row>
    <row r="43" spans="1:16">
      <c r="A43">
        <v>40</v>
      </c>
      <c r="B43" t="s">
        <v>687</v>
      </c>
      <c r="C43">
        <v>9.2182897969385102</v>
      </c>
      <c r="D43">
        <v>24.675454803186</v>
      </c>
      <c r="E43">
        <v>44.161323060725501</v>
      </c>
      <c r="F43">
        <v>73.9047635035638</v>
      </c>
      <c r="G43">
        <v>109.469014005864</v>
      </c>
      <c r="H43">
        <v>131.447159842395</v>
      </c>
      <c r="I43">
        <v>141.19625529551499</v>
      </c>
      <c r="J43">
        <v>130.825430320371</v>
      </c>
      <c r="K43">
        <v>106.54074269508</v>
      </c>
      <c r="L43">
        <v>44.734093634437997</v>
      </c>
      <c r="M43">
        <v>37.321666267606602</v>
      </c>
      <c r="N43">
        <v>18.046838054777499</v>
      </c>
      <c r="O43">
        <v>871.54103128046097</v>
      </c>
      <c r="P43">
        <v>871.54103129999999</v>
      </c>
    </row>
    <row r="44" spans="1:16">
      <c r="A44">
        <v>41</v>
      </c>
      <c r="B44" t="s">
        <v>689</v>
      </c>
      <c r="C44">
        <v>15.1163669529983</v>
      </c>
      <c r="D44">
        <v>31.596278653505099</v>
      </c>
      <c r="E44">
        <v>39.855041849811499</v>
      </c>
      <c r="F44">
        <v>58.6418021676823</v>
      </c>
      <c r="G44">
        <v>69.2964219835861</v>
      </c>
      <c r="H44">
        <v>116.238837673316</v>
      </c>
      <c r="I44">
        <v>131.06585863647899</v>
      </c>
      <c r="J44">
        <v>115.060078313099</v>
      </c>
      <c r="K44">
        <v>64.644692702845404</v>
      </c>
      <c r="L44">
        <v>55.5943499527623</v>
      </c>
      <c r="M44">
        <v>26.543615045375699</v>
      </c>
      <c r="N44">
        <v>14.455990510474599</v>
      </c>
      <c r="O44">
        <v>738.10933444193597</v>
      </c>
      <c r="P44">
        <v>738.10933439999997</v>
      </c>
    </row>
    <row r="45" spans="1:16">
      <c r="A45">
        <v>42</v>
      </c>
      <c r="B45" t="s">
        <v>494</v>
      </c>
      <c r="C45">
        <v>10.3192002780079</v>
      </c>
      <c r="D45">
        <v>24.537137569753401</v>
      </c>
      <c r="E45">
        <v>48.922039966956198</v>
      </c>
      <c r="F45">
        <v>67.634642029141702</v>
      </c>
      <c r="G45">
        <v>82.806800625983001</v>
      </c>
      <c r="H45">
        <v>130.667184685812</v>
      </c>
      <c r="I45">
        <v>122.693497871646</v>
      </c>
      <c r="J45">
        <v>126.67572253895101</v>
      </c>
      <c r="K45">
        <v>106.33389666423</v>
      </c>
      <c r="L45">
        <v>55.147968992943802</v>
      </c>
      <c r="M45">
        <v>29.605562952997399</v>
      </c>
      <c r="N45">
        <v>17.435834005719901</v>
      </c>
      <c r="O45">
        <v>822.77948818214202</v>
      </c>
      <c r="P45">
        <v>822.77948819999995</v>
      </c>
    </row>
    <row r="46" spans="1:16">
      <c r="A46">
        <v>43</v>
      </c>
      <c r="B46" t="s">
        <v>690</v>
      </c>
      <c r="C46">
        <v>24.8755205379125</v>
      </c>
      <c r="D46">
        <v>28.993310656192399</v>
      </c>
      <c r="E46">
        <v>38.018080334633801</v>
      </c>
      <c r="F46">
        <v>71.562887803620598</v>
      </c>
      <c r="G46">
        <v>82.253684289456302</v>
      </c>
      <c r="H46">
        <v>131.264428994079</v>
      </c>
      <c r="I46">
        <v>143.40075845124699</v>
      </c>
      <c r="J46">
        <v>120.982198225773</v>
      </c>
      <c r="K46">
        <v>102.522738781063</v>
      </c>
      <c r="L46">
        <v>63.786520115380398</v>
      </c>
      <c r="M46">
        <v>30.2855638485619</v>
      </c>
      <c r="N46">
        <v>18.819868761601501</v>
      </c>
      <c r="O46">
        <v>856.76556079952104</v>
      </c>
      <c r="P46">
        <v>856.7655608</v>
      </c>
    </row>
    <row r="47" spans="1:16">
      <c r="A47">
        <v>44</v>
      </c>
      <c r="B47" t="s">
        <v>496</v>
      </c>
      <c r="C47">
        <v>12.457062078821901</v>
      </c>
      <c r="D47">
        <v>19.293605918443401</v>
      </c>
      <c r="E47">
        <v>37.806069701838098</v>
      </c>
      <c r="F47">
        <v>74.589424359561505</v>
      </c>
      <c r="G47">
        <v>104.132078614242</v>
      </c>
      <c r="H47">
        <v>150.120683834169</v>
      </c>
      <c r="I47">
        <v>142.65007261068499</v>
      </c>
      <c r="J47">
        <v>142.174388359365</v>
      </c>
      <c r="K47">
        <v>116.99837884134401</v>
      </c>
      <c r="L47">
        <v>62.271513454736102</v>
      </c>
      <c r="M47">
        <v>31.028128511967498</v>
      </c>
      <c r="N47">
        <v>19.096599078006701</v>
      </c>
      <c r="O47">
        <v>912.61800536318003</v>
      </c>
      <c r="P47">
        <v>912.61800540000002</v>
      </c>
    </row>
    <row r="48" spans="1:16">
      <c r="A48">
        <v>45</v>
      </c>
      <c r="B48" t="s">
        <v>691</v>
      </c>
      <c r="C48">
        <v>24.288107881746601</v>
      </c>
      <c r="D48">
        <v>29.537227126214901</v>
      </c>
      <c r="E48">
        <v>45.721396880271101</v>
      </c>
      <c r="F48">
        <v>68.523254008946793</v>
      </c>
      <c r="G48">
        <v>89.751628096471606</v>
      </c>
      <c r="H48">
        <v>132.946391521843</v>
      </c>
      <c r="I48">
        <v>151.43023183402801</v>
      </c>
      <c r="J48">
        <v>140.11461248037801</v>
      </c>
      <c r="K48">
        <v>98.038781260315503</v>
      </c>
      <c r="L48">
        <v>69.418923039533894</v>
      </c>
      <c r="M48">
        <v>41.134182222414999</v>
      </c>
      <c r="N48">
        <v>21.992535614326101</v>
      </c>
      <c r="O48">
        <v>912.89727196649005</v>
      </c>
      <c r="P48">
        <v>912.89727200000004</v>
      </c>
    </row>
    <row r="49" spans="1:16">
      <c r="A49">
        <v>46</v>
      </c>
      <c r="B49" t="s">
        <v>683</v>
      </c>
      <c r="C49">
        <v>6.4713376851298197</v>
      </c>
      <c r="D49">
        <v>31.277627329429301</v>
      </c>
      <c r="E49">
        <v>55.833678050386801</v>
      </c>
      <c r="F49">
        <v>87.237085056747205</v>
      </c>
      <c r="G49">
        <v>118.800773543951</v>
      </c>
      <c r="H49">
        <v>146.74623898025601</v>
      </c>
      <c r="I49">
        <v>163.292030869976</v>
      </c>
      <c r="J49">
        <v>149.61160052710099</v>
      </c>
      <c r="K49">
        <v>106.35808387057401</v>
      </c>
      <c r="L49">
        <v>70.064177360169893</v>
      </c>
      <c r="M49">
        <v>32.396181503236903</v>
      </c>
      <c r="N49">
        <v>28.193738724915299</v>
      </c>
      <c r="O49">
        <v>996.28255350187305</v>
      </c>
      <c r="P49">
        <v>996.28255349999995</v>
      </c>
    </row>
    <row r="50" spans="1:16">
      <c r="A50">
        <v>47</v>
      </c>
      <c r="B50" t="s">
        <v>692</v>
      </c>
      <c r="C50">
        <v>24.816193113019001</v>
      </c>
      <c r="D50">
        <v>43.745333086868399</v>
      </c>
      <c r="E50">
        <v>50.009611999435101</v>
      </c>
      <c r="F50">
        <v>82.5531558997004</v>
      </c>
      <c r="G50">
        <v>128.61619834931</v>
      </c>
      <c r="H50">
        <v>155.53706235936301</v>
      </c>
      <c r="I50">
        <v>163.91385958456999</v>
      </c>
      <c r="J50">
        <v>149.255287270184</v>
      </c>
      <c r="K50">
        <v>115.668974470602</v>
      </c>
      <c r="L50">
        <v>71.631055045987793</v>
      </c>
      <c r="M50">
        <v>43.901842815438002</v>
      </c>
      <c r="N50">
        <v>20.384252472507299</v>
      </c>
      <c r="O50">
        <v>1050.0328264669899</v>
      </c>
      <c r="P50">
        <v>1050.0328260000001</v>
      </c>
    </row>
    <row r="51" spans="1:16">
      <c r="A51">
        <v>48</v>
      </c>
      <c r="B51" t="s">
        <v>694</v>
      </c>
      <c r="C51">
        <v>25.036347986480699</v>
      </c>
      <c r="D51">
        <v>40.688753105669797</v>
      </c>
      <c r="E51">
        <v>55.942296261214103</v>
      </c>
      <c r="F51">
        <v>72.449976369844606</v>
      </c>
      <c r="G51">
        <v>97.564881654979303</v>
      </c>
      <c r="H51">
        <v>135.51884121187899</v>
      </c>
      <c r="I51">
        <v>154.18125161005901</v>
      </c>
      <c r="J51">
        <v>138.17310104829201</v>
      </c>
      <c r="K51">
        <v>110.98405399263</v>
      </c>
      <c r="L51">
        <v>60.089950811006403</v>
      </c>
      <c r="M51">
        <v>42.667192859264098</v>
      </c>
      <c r="N51">
        <v>22.698115310271</v>
      </c>
      <c r="O51">
        <v>955.99476222159103</v>
      </c>
      <c r="P51">
        <v>955.99476219999997</v>
      </c>
    </row>
    <row r="52" spans="1:16">
      <c r="A52">
        <v>49</v>
      </c>
      <c r="B52" t="s">
        <v>695</v>
      </c>
      <c r="C52">
        <v>4.4599210624732999</v>
      </c>
      <c r="D52">
        <v>13.058062194774401</v>
      </c>
      <c r="E52">
        <v>34.633616882374596</v>
      </c>
      <c r="F52">
        <v>55.1355628807557</v>
      </c>
      <c r="G52">
        <v>86.819424688727594</v>
      </c>
      <c r="H52">
        <v>116.90393092972801</v>
      </c>
      <c r="I52">
        <v>137.34340454273899</v>
      </c>
      <c r="J52">
        <v>127.730998894379</v>
      </c>
      <c r="K52">
        <v>94.456302474162101</v>
      </c>
      <c r="L52">
        <v>53.674974947841299</v>
      </c>
      <c r="M52">
        <v>21.8581976725775</v>
      </c>
      <c r="N52">
        <v>3.8060521473451598</v>
      </c>
      <c r="O52">
        <v>749.88044931787795</v>
      </c>
      <c r="P52">
        <v>749.88044930000001</v>
      </c>
    </row>
    <row r="53" spans="1:16">
      <c r="A53">
        <v>50</v>
      </c>
      <c r="B53" t="s">
        <v>696</v>
      </c>
      <c r="C53">
        <v>24.853925764370398</v>
      </c>
      <c r="D53">
        <v>21.294636340183299</v>
      </c>
      <c r="E53">
        <v>34.068332411659</v>
      </c>
      <c r="F53">
        <v>84.174036622681896</v>
      </c>
      <c r="G53">
        <v>87.6378500131583</v>
      </c>
      <c r="H53">
        <v>122.7551434369</v>
      </c>
      <c r="I53">
        <v>139.88014190911801</v>
      </c>
      <c r="J53">
        <v>122.312202280778</v>
      </c>
      <c r="K53">
        <v>108.33012559091</v>
      </c>
      <c r="L53">
        <v>57.919288799099903</v>
      </c>
      <c r="M53">
        <v>26.185702598447101</v>
      </c>
      <c r="N53">
        <v>23.583374394872099</v>
      </c>
      <c r="O53">
        <v>852.99476016217795</v>
      </c>
      <c r="P53">
        <v>852.99476019999997</v>
      </c>
    </row>
    <row r="54" spans="1:16">
      <c r="A54">
        <v>51</v>
      </c>
      <c r="B54" t="s">
        <v>697</v>
      </c>
      <c r="C54">
        <v>9.9040855964576906</v>
      </c>
      <c r="D54">
        <v>24.781133623612099</v>
      </c>
      <c r="E54">
        <v>54.465616124183398</v>
      </c>
      <c r="F54">
        <v>74.518792081198001</v>
      </c>
      <c r="G54">
        <v>108.477444138919</v>
      </c>
      <c r="H54">
        <v>127.34695379404199</v>
      </c>
      <c r="I54">
        <v>144.48381403049501</v>
      </c>
      <c r="J54">
        <v>128.58698251138799</v>
      </c>
      <c r="K54">
        <v>109.730392077011</v>
      </c>
      <c r="L54">
        <v>70.617621217655298</v>
      </c>
      <c r="M54">
        <v>32.189287221537903</v>
      </c>
      <c r="N54">
        <v>19.733201014678901</v>
      </c>
      <c r="O54">
        <v>904.83532343117702</v>
      </c>
      <c r="P54">
        <v>904.83532339999999</v>
      </c>
    </row>
    <row r="55" spans="1:16">
      <c r="A55">
        <v>52</v>
      </c>
      <c r="B55" t="s">
        <v>506</v>
      </c>
      <c r="C55">
        <v>8.7576685507771206</v>
      </c>
      <c r="D55">
        <v>22.440769805058402</v>
      </c>
      <c r="E55">
        <v>38.152866547072499</v>
      </c>
      <c r="F55">
        <v>67.941590737268498</v>
      </c>
      <c r="G55">
        <v>80.689061888402705</v>
      </c>
      <c r="H55">
        <v>101.338070272287</v>
      </c>
      <c r="I55">
        <v>87.445505358473696</v>
      </c>
      <c r="J55">
        <v>65.255911010822501</v>
      </c>
      <c r="K55">
        <v>63.703260456513497</v>
      </c>
      <c r="L55">
        <v>56.917720794409902</v>
      </c>
      <c r="M55">
        <v>19.830455454467</v>
      </c>
      <c r="N55">
        <v>17.420425859687999</v>
      </c>
      <c r="O55">
        <v>629.89330673524103</v>
      </c>
      <c r="P55">
        <v>629.89330670000004</v>
      </c>
    </row>
    <row r="56" spans="1:16">
      <c r="A56">
        <v>53</v>
      </c>
      <c r="B56" t="s">
        <v>699</v>
      </c>
      <c r="C56">
        <v>22.5275449549531</v>
      </c>
      <c r="D56">
        <v>32.976595332802901</v>
      </c>
      <c r="E56">
        <v>40.737492415790399</v>
      </c>
      <c r="F56">
        <v>68.2633031682374</v>
      </c>
      <c r="G56">
        <v>76.137242104669497</v>
      </c>
      <c r="H56">
        <v>85.338678388754602</v>
      </c>
      <c r="I56">
        <v>87.978673054265997</v>
      </c>
      <c r="J56">
        <v>69.229681698393406</v>
      </c>
      <c r="K56">
        <v>55.052094744526997</v>
      </c>
      <c r="L56">
        <v>40.896752104047799</v>
      </c>
      <c r="M56">
        <v>27.681012594678801</v>
      </c>
      <c r="N56">
        <v>22.052845302156499</v>
      </c>
      <c r="O56">
        <v>628.87191586327697</v>
      </c>
      <c r="P56">
        <v>628.87191589999998</v>
      </c>
    </row>
    <row r="57" spans="1:16">
      <c r="A57">
        <v>54</v>
      </c>
      <c r="B57" t="s">
        <v>510</v>
      </c>
      <c r="C57">
        <v>17.897903053503398</v>
      </c>
      <c r="D57">
        <v>33.701569225555403</v>
      </c>
      <c r="E57">
        <v>37.426132210691101</v>
      </c>
      <c r="F57">
        <v>61.031431955481203</v>
      </c>
      <c r="G57">
        <v>88.966967955798196</v>
      </c>
      <c r="H57">
        <v>118.912722505075</v>
      </c>
      <c r="I57">
        <v>118.70739036025699</v>
      </c>
      <c r="J57">
        <v>116.64970062340601</v>
      </c>
      <c r="K57">
        <v>90.035975016456007</v>
      </c>
      <c r="L57">
        <v>58.888879647261803</v>
      </c>
      <c r="M57">
        <v>32.3053384283591</v>
      </c>
      <c r="N57">
        <v>16.1410284799877</v>
      </c>
      <c r="O57">
        <v>790.66503946183195</v>
      </c>
      <c r="P57">
        <v>790.66503950000003</v>
      </c>
    </row>
    <row r="58" spans="1:16">
      <c r="A58">
        <v>55</v>
      </c>
      <c r="B58" t="s">
        <v>511</v>
      </c>
      <c r="C58">
        <v>16.553429638273201</v>
      </c>
      <c r="D58">
        <v>19.755090524836</v>
      </c>
      <c r="E58">
        <v>39.2773083587972</v>
      </c>
      <c r="F58">
        <v>74.235786476509602</v>
      </c>
      <c r="G58">
        <v>80.121857228560302</v>
      </c>
      <c r="H58">
        <v>106.78821736046901</v>
      </c>
      <c r="I58">
        <v>96.796744973679296</v>
      </c>
      <c r="J58">
        <v>117.540662472685</v>
      </c>
      <c r="K58">
        <v>65.834201718395406</v>
      </c>
      <c r="L58">
        <v>37.500640908398204</v>
      </c>
      <c r="M58">
        <v>37.058396801323703</v>
      </c>
      <c r="N58">
        <v>21.402676004645802</v>
      </c>
      <c r="O58">
        <v>712.86501246657303</v>
      </c>
      <c r="P58">
        <v>712.86501250000003</v>
      </c>
    </row>
    <row r="59" spans="1:16">
      <c r="A59">
        <v>56</v>
      </c>
      <c r="B59" t="s">
        <v>700</v>
      </c>
      <c r="C59">
        <v>23.626431582941599</v>
      </c>
      <c r="D59">
        <v>31.581728831577902</v>
      </c>
      <c r="E59">
        <v>48.173139397507697</v>
      </c>
      <c r="F59">
        <v>87.684882791236205</v>
      </c>
      <c r="G59">
        <v>126.044697118963</v>
      </c>
      <c r="H59">
        <v>162.927152773149</v>
      </c>
      <c r="I59">
        <v>167.29517587395699</v>
      </c>
      <c r="J59">
        <v>154.132323491406</v>
      </c>
      <c r="K59">
        <v>109.99382639578801</v>
      </c>
      <c r="L59">
        <v>73.808103137754898</v>
      </c>
      <c r="M59">
        <v>34.136076803656302</v>
      </c>
      <c r="N59">
        <v>25.679897337357499</v>
      </c>
      <c r="O59">
        <v>1045.0834355352899</v>
      </c>
      <c r="P59">
        <v>1045.0834359999999</v>
      </c>
    </row>
    <row r="60" spans="1:16">
      <c r="A60">
        <v>57</v>
      </c>
      <c r="B60" t="s">
        <v>701</v>
      </c>
      <c r="C60">
        <v>16.099744136694198</v>
      </c>
      <c r="D60">
        <v>19.452119532410801</v>
      </c>
      <c r="E60">
        <v>31.4661289195443</v>
      </c>
      <c r="F60">
        <v>64.137048012293505</v>
      </c>
      <c r="G60">
        <v>77.072630333478003</v>
      </c>
      <c r="H60">
        <v>88.434411116501707</v>
      </c>
      <c r="I60">
        <v>114.51189477251199</v>
      </c>
      <c r="J60">
        <v>104.803560263115</v>
      </c>
      <c r="K60">
        <v>61.884061036626598</v>
      </c>
      <c r="L60">
        <v>35.551828153333901</v>
      </c>
      <c r="M60">
        <v>22.683682749253698</v>
      </c>
      <c r="N60">
        <v>16.606828329978999</v>
      </c>
      <c r="O60">
        <v>652.70393735574305</v>
      </c>
      <c r="P60">
        <v>652.70393739999997</v>
      </c>
    </row>
    <row r="61" spans="1:16">
      <c r="A61">
        <v>58</v>
      </c>
      <c r="B61" t="s">
        <v>702</v>
      </c>
      <c r="C61">
        <v>4.1042603486411702</v>
      </c>
      <c r="D61">
        <v>30.570011763599599</v>
      </c>
      <c r="E61">
        <v>38.857304719316502</v>
      </c>
      <c r="F61">
        <v>53.048565914478203</v>
      </c>
      <c r="G61">
        <v>89.361721465693606</v>
      </c>
      <c r="H61">
        <v>109.75130382316</v>
      </c>
      <c r="I61">
        <v>121.589547116313</v>
      </c>
      <c r="J61">
        <v>117.876084077096</v>
      </c>
      <c r="K61">
        <v>75.433318510227707</v>
      </c>
      <c r="L61">
        <v>45.167751736554997</v>
      </c>
      <c r="M61">
        <v>22.3327572535432</v>
      </c>
      <c r="N61">
        <v>9.9359171281709706</v>
      </c>
      <c r="O61">
        <v>718.02854385679495</v>
      </c>
      <c r="P61">
        <v>718.02854390000005</v>
      </c>
    </row>
    <row r="62" spans="1:16">
      <c r="A62">
        <v>59</v>
      </c>
      <c r="B62" t="s">
        <v>704</v>
      </c>
      <c r="C62">
        <v>12.510121379663101</v>
      </c>
      <c r="D62">
        <v>21.942792794004099</v>
      </c>
      <c r="E62">
        <v>35.619140032900297</v>
      </c>
      <c r="F62">
        <v>67.326163566174998</v>
      </c>
      <c r="G62">
        <v>95.381958413286199</v>
      </c>
      <c r="H62">
        <v>99.254871856529107</v>
      </c>
      <c r="I62">
        <v>113.29633788576299</v>
      </c>
      <c r="J62">
        <v>101.913466729685</v>
      </c>
      <c r="K62">
        <v>78.689245636991004</v>
      </c>
      <c r="L62">
        <v>33.441161704739102</v>
      </c>
      <c r="M62">
        <v>21.8978205553123</v>
      </c>
      <c r="N62">
        <v>11.941277194765799</v>
      </c>
      <c r="O62">
        <v>693.21435774981501</v>
      </c>
      <c r="P62">
        <v>693.21435770000005</v>
      </c>
    </row>
    <row r="63" spans="1:16">
      <c r="A63">
        <v>60</v>
      </c>
      <c r="B63" t="s">
        <v>520</v>
      </c>
      <c r="C63">
        <v>11.6024942151587</v>
      </c>
      <c r="D63">
        <v>36.183733565170002</v>
      </c>
      <c r="E63">
        <v>42.657412219516097</v>
      </c>
      <c r="F63">
        <v>77.948834689159298</v>
      </c>
      <c r="G63">
        <v>96.1294876486579</v>
      </c>
      <c r="H63">
        <v>117.059457303971</v>
      </c>
      <c r="I63">
        <v>123.49798249769201</v>
      </c>
      <c r="J63">
        <v>100.04023501632101</v>
      </c>
      <c r="K63">
        <v>69.085821576425801</v>
      </c>
      <c r="L63">
        <v>40.676698553082801</v>
      </c>
      <c r="M63">
        <v>20.290318131478099</v>
      </c>
      <c r="N63">
        <v>14.7230417789595</v>
      </c>
      <c r="O63">
        <v>749.89551719559199</v>
      </c>
      <c r="P63">
        <v>749.89551719999997</v>
      </c>
    </row>
    <row r="64" spans="1:16">
      <c r="A64">
        <v>61</v>
      </c>
      <c r="B64" t="s">
        <v>521</v>
      </c>
      <c r="C64">
        <v>19.440817471847701</v>
      </c>
      <c r="D64">
        <v>21.598276023306099</v>
      </c>
      <c r="E64">
        <v>44.479070668788196</v>
      </c>
      <c r="F64">
        <v>71.281821306470405</v>
      </c>
      <c r="G64">
        <v>78.395344685640495</v>
      </c>
      <c r="H64">
        <v>88.266508267823198</v>
      </c>
      <c r="I64">
        <v>103.104359769233</v>
      </c>
      <c r="J64">
        <v>77.659178838055098</v>
      </c>
      <c r="K64">
        <v>59.118997770821998</v>
      </c>
      <c r="L64">
        <v>56.2354906475665</v>
      </c>
      <c r="M64">
        <v>31.3203330209247</v>
      </c>
      <c r="N64">
        <v>23.3089401885778</v>
      </c>
      <c r="O64">
        <v>674.20913865905504</v>
      </c>
      <c r="P64">
        <v>674.20913870000004</v>
      </c>
    </row>
    <row r="65" spans="1:16">
      <c r="A65">
        <v>62</v>
      </c>
      <c r="B65" t="s">
        <v>705</v>
      </c>
      <c r="C65">
        <v>9.2103436263810199</v>
      </c>
      <c r="D65">
        <v>14.043421036168301</v>
      </c>
      <c r="E65">
        <v>32.9200388413607</v>
      </c>
      <c r="F65">
        <v>58.238028100009103</v>
      </c>
      <c r="G65">
        <v>81.070392627178506</v>
      </c>
      <c r="H65">
        <v>115.85417180968</v>
      </c>
      <c r="I65">
        <v>150.79408425026699</v>
      </c>
      <c r="J65">
        <v>129.88796885766601</v>
      </c>
      <c r="K65">
        <v>99.629597072839204</v>
      </c>
      <c r="L65">
        <v>53.253897398183497</v>
      </c>
      <c r="M65">
        <v>27.6271189121065</v>
      </c>
      <c r="N65">
        <v>12.551842043154201</v>
      </c>
      <c r="O65">
        <v>785.08090457499395</v>
      </c>
      <c r="P65">
        <v>785.08090460000005</v>
      </c>
    </row>
    <row r="66" spans="1:16">
      <c r="A66">
        <v>63</v>
      </c>
      <c r="B66" t="s">
        <v>703</v>
      </c>
      <c r="C66">
        <v>17.024804021965501</v>
      </c>
      <c r="D66">
        <v>34.337507643705301</v>
      </c>
      <c r="E66">
        <v>69.158010381338698</v>
      </c>
      <c r="F66">
        <v>84.113058130160198</v>
      </c>
      <c r="G66">
        <v>112.535807736843</v>
      </c>
      <c r="H66">
        <v>153.69936541599</v>
      </c>
      <c r="I66">
        <v>165.586386486208</v>
      </c>
      <c r="J66">
        <v>148.46649201919399</v>
      </c>
      <c r="K66">
        <v>106.75051611860501</v>
      </c>
      <c r="L66">
        <v>73.732272158136098</v>
      </c>
      <c r="M66">
        <v>42.554915883548802</v>
      </c>
      <c r="N66">
        <v>23.226767063379199</v>
      </c>
      <c r="O66">
        <v>1031.1859030590799</v>
      </c>
      <c r="P66">
        <v>1031.1859030000001</v>
      </c>
    </row>
    <row r="67" spans="1:16">
      <c r="A67">
        <v>64</v>
      </c>
      <c r="B67" t="s">
        <v>706</v>
      </c>
      <c r="C67">
        <v>8.0048316084817692</v>
      </c>
      <c r="D67">
        <v>24.493452898625002</v>
      </c>
      <c r="E67">
        <v>49.750220165389401</v>
      </c>
      <c r="F67">
        <v>76.121514047942796</v>
      </c>
      <c r="G67">
        <v>89.658285562903302</v>
      </c>
      <c r="H67">
        <v>111.74943842923</v>
      </c>
      <c r="I67">
        <v>151.18389019488899</v>
      </c>
      <c r="J67">
        <v>139.935749235598</v>
      </c>
      <c r="K67">
        <v>105.52042968496799</v>
      </c>
      <c r="L67">
        <v>57.745692642742</v>
      </c>
      <c r="M67">
        <v>36.681309320600398</v>
      </c>
      <c r="N67">
        <v>20.913700057794699</v>
      </c>
      <c r="O67">
        <v>871.75851384916302</v>
      </c>
      <c r="P67">
        <v>871.75851379999995</v>
      </c>
    </row>
    <row r="68" spans="1:16">
      <c r="A68">
        <v>65</v>
      </c>
      <c r="B68" t="s">
        <v>525</v>
      </c>
      <c r="C68">
        <v>5.9815264820788396</v>
      </c>
      <c r="D68">
        <v>15.0684516241186</v>
      </c>
      <c r="E68">
        <v>46.826675076403397</v>
      </c>
      <c r="F68">
        <v>73.699997786320196</v>
      </c>
      <c r="G68">
        <v>97.368017489297898</v>
      </c>
      <c r="H68">
        <v>115.096377353818</v>
      </c>
      <c r="I68">
        <v>142.70953497053699</v>
      </c>
      <c r="J68">
        <v>135.66146512864199</v>
      </c>
      <c r="K68">
        <v>89.204312739487193</v>
      </c>
      <c r="L68">
        <v>57.010401568350403</v>
      </c>
      <c r="M68">
        <v>34.017353444393898</v>
      </c>
      <c r="N68">
        <v>10.134170074361201</v>
      </c>
      <c r="O68">
        <v>822.77828373780801</v>
      </c>
      <c r="P68">
        <v>822.77828369999997</v>
      </c>
    </row>
    <row r="69" spans="1:16">
      <c r="A69">
        <v>66</v>
      </c>
      <c r="B69" t="s">
        <v>527</v>
      </c>
      <c r="C69">
        <v>11.6933817405978</v>
      </c>
      <c r="D69">
        <v>20.656355465070199</v>
      </c>
      <c r="E69">
        <v>29.274061033111</v>
      </c>
      <c r="F69">
        <v>63.130771262790702</v>
      </c>
      <c r="G69">
        <v>77.716240807308296</v>
      </c>
      <c r="H69">
        <v>113.51163811067001</v>
      </c>
      <c r="I69">
        <v>122.837215358275</v>
      </c>
      <c r="J69">
        <v>122.48800233802601</v>
      </c>
      <c r="K69">
        <v>94.173295028053801</v>
      </c>
      <c r="L69">
        <v>59.250595614706903</v>
      </c>
      <c r="M69">
        <v>25.143355153740099</v>
      </c>
      <c r="N69">
        <v>12.3419687284327</v>
      </c>
      <c r="O69">
        <v>752.21688064078205</v>
      </c>
      <c r="P69">
        <v>752.21688059999997</v>
      </c>
    </row>
    <row r="70" spans="1:16">
      <c r="A70">
        <v>67</v>
      </c>
      <c r="B70" t="s">
        <v>528</v>
      </c>
      <c r="C70">
        <v>13.2142154024886</v>
      </c>
      <c r="D70">
        <v>18.347323922253</v>
      </c>
      <c r="E70">
        <v>30.8451942289289</v>
      </c>
      <c r="F70">
        <v>77.096752161927</v>
      </c>
      <c r="G70">
        <v>89.634454468374003</v>
      </c>
      <c r="H70">
        <v>129.19756209560401</v>
      </c>
      <c r="I70">
        <v>125.42129120539001</v>
      </c>
      <c r="J70">
        <v>104.645834801503</v>
      </c>
      <c r="K70">
        <v>88.352042053319707</v>
      </c>
      <c r="L70">
        <v>38.331625815998997</v>
      </c>
      <c r="M70">
        <v>22.0852958028212</v>
      </c>
      <c r="N70">
        <v>15.8296912099746</v>
      </c>
      <c r="O70">
        <v>753.001283168584</v>
      </c>
      <c r="P70">
        <v>753.00128319999999</v>
      </c>
    </row>
    <row r="71" spans="1:16">
      <c r="A71">
        <v>68</v>
      </c>
      <c r="B71" t="s">
        <v>429</v>
      </c>
      <c r="C71">
        <v>17.382025295572301</v>
      </c>
      <c r="D71">
        <v>27.1897948587856</v>
      </c>
      <c r="E71">
        <v>57.548787356871102</v>
      </c>
      <c r="F71">
        <v>71.507839084675894</v>
      </c>
      <c r="G71">
        <v>116.634220814348</v>
      </c>
      <c r="H71">
        <v>139.463656633813</v>
      </c>
      <c r="I71">
        <v>153.918451106182</v>
      </c>
      <c r="J71">
        <v>128.257934078489</v>
      </c>
      <c r="K71">
        <v>109.018724867887</v>
      </c>
      <c r="L71">
        <v>58.937976715168801</v>
      </c>
      <c r="M71">
        <v>40.230703644949699</v>
      </c>
      <c r="N71">
        <v>17.0126848764308</v>
      </c>
      <c r="O71">
        <v>937.10279933317202</v>
      </c>
      <c r="P71">
        <v>937.10279930000002</v>
      </c>
    </row>
    <row r="72" spans="1:16">
      <c r="A72">
        <v>69</v>
      </c>
      <c r="B72" t="s">
        <v>447</v>
      </c>
      <c r="C72">
        <v>8.1198912156795693</v>
      </c>
      <c r="D72">
        <v>15.874433153775</v>
      </c>
      <c r="E72">
        <v>28.3096585637388</v>
      </c>
      <c r="F72">
        <v>60.720942674437097</v>
      </c>
      <c r="G72">
        <v>93.961846378908305</v>
      </c>
      <c r="H72">
        <v>118.70159658608701</v>
      </c>
      <c r="I72">
        <v>124.240283513031</v>
      </c>
      <c r="J72">
        <v>126.350666532429</v>
      </c>
      <c r="K72">
        <v>100.865864061469</v>
      </c>
      <c r="L72">
        <v>49.280270810927398</v>
      </c>
      <c r="M72">
        <v>38.679498191837098</v>
      </c>
      <c r="N72">
        <v>13.381436742237501</v>
      </c>
      <c r="O72">
        <v>778.48638842455603</v>
      </c>
      <c r="P72">
        <v>778.48638840000001</v>
      </c>
    </row>
    <row r="73" spans="1:16">
      <c r="A73">
        <v>70</v>
      </c>
      <c r="B73" t="s">
        <v>483</v>
      </c>
      <c r="C73">
        <v>16.400078347761301</v>
      </c>
      <c r="D73">
        <v>20.866704360106599</v>
      </c>
      <c r="E73">
        <v>46.7837818505119</v>
      </c>
      <c r="F73">
        <v>76.398193483696005</v>
      </c>
      <c r="G73">
        <v>115.25515565005701</v>
      </c>
      <c r="H73">
        <v>131.312779063812</v>
      </c>
      <c r="I73">
        <v>136.40015440734101</v>
      </c>
      <c r="J73">
        <v>133.24542124139899</v>
      </c>
      <c r="K73">
        <v>110.283223638046</v>
      </c>
      <c r="L73">
        <v>59.8770395355657</v>
      </c>
      <c r="M73">
        <v>25.611822548485701</v>
      </c>
      <c r="N73">
        <v>18.729588413579702</v>
      </c>
      <c r="O73">
        <v>891.163942540363</v>
      </c>
      <c r="P73">
        <v>891.16394249999996</v>
      </c>
    </row>
    <row r="74" spans="1:16">
      <c r="A74">
        <v>71</v>
      </c>
      <c r="B74" t="s">
        <v>489</v>
      </c>
      <c r="C74">
        <v>10.428269183304399</v>
      </c>
      <c r="D74">
        <v>23.004684180022199</v>
      </c>
      <c r="E74">
        <v>48.8339865937469</v>
      </c>
      <c r="F74">
        <v>76.631539454551103</v>
      </c>
      <c r="G74">
        <v>96.2995282993096</v>
      </c>
      <c r="H74">
        <v>130.45901499579</v>
      </c>
      <c r="I74">
        <v>149.521644303062</v>
      </c>
      <c r="J74">
        <v>124.902062842264</v>
      </c>
      <c r="K74">
        <v>105.035504738913</v>
      </c>
      <c r="L74">
        <v>52.975981938024702</v>
      </c>
      <c r="M74">
        <v>34.019689875083998</v>
      </c>
      <c r="N74">
        <v>19.4542589928549</v>
      </c>
      <c r="O74">
        <v>871.56616539692595</v>
      </c>
      <c r="P74">
        <v>871.56616540000005</v>
      </c>
    </row>
    <row r="75" spans="1:16">
      <c r="A75">
        <v>72</v>
      </c>
      <c r="B75" t="s">
        <v>445</v>
      </c>
      <c r="C75">
        <v>9.8285478561819808</v>
      </c>
      <c r="D75">
        <v>35.602275625584298</v>
      </c>
      <c r="E75">
        <v>48.727609481752701</v>
      </c>
      <c r="F75">
        <v>95.679550303086401</v>
      </c>
      <c r="G75">
        <v>107.83327666951701</v>
      </c>
      <c r="H75">
        <v>164.48982174205699</v>
      </c>
      <c r="I75">
        <v>170.23111798327901</v>
      </c>
      <c r="J75">
        <v>150.05902967889099</v>
      </c>
      <c r="K75">
        <v>110.77213538937301</v>
      </c>
      <c r="L75">
        <v>76.675068156504096</v>
      </c>
      <c r="M75">
        <v>56.1126512504704</v>
      </c>
      <c r="N75">
        <v>19.679346411011998</v>
      </c>
      <c r="O75">
        <v>1045.6904305477101</v>
      </c>
      <c r="P75">
        <v>1045.690431</v>
      </c>
    </row>
    <row r="76" spans="1:16">
      <c r="A76">
        <v>73</v>
      </c>
      <c r="B76" t="s">
        <v>708</v>
      </c>
      <c r="C76">
        <v>14.292849450867299</v>
      </c>
      <c r="D76">
        <v>21.824226931092301</v>
      </c>
      <c r="E76">
        <v>34.895185786623301</v>
      </c>
      <c r="F76">
        <v>83.9565929563487</v>
      </c>
      <c r="G76">
        <v>101.433860437747</v>
      </c>
      <c r="H76">
        <v>148.17114092340699</v>
      </c>
      <c r="I76">
        <v>162.42344611145401</v>
      </c>
      <c r="J76">
        <v>140.77473941557</v>
      </c>
      <c r="K76">
        <v>105.71514436177</v>
      </c>
      <c r="L76">
        <v>60.293828045191397</v>
      </c>
      <c r="M76">
        <v>30.3302426766674</v>
      </c>
      <c r="N76">
        <v>21.912654994785399</v>
      </c>
      <c r="O76">
        <v>926.02391209152404</v>
      </c>
      <c r="P76">
        <v>926.02391209999996</v>
      </c>
    </row>
    <row r="77" spans="1:16">
      <c r="A77">
        <v>74</v>
      </c>
      <c r="B77" t="s">
        <v>444</v>
      </c>
      <c r="C77">
        <v>17.490705777334501</v>
      </c>
      <c r="D77">
        <v>18.599846893447602</v>
      </c>
      <c r="E77">
        <v>37.774368220439698</v>
      </c>
      <c r="F77">
        <v>73.481567158790398</v>
      </c>
      <c r="G77">
        <v>93.427788555323104</v>
      </c>
      <c r="H77">
        <v>102.816388739977</v>
      </c>
      <c r="I77">
        <v>121.916052991143</v>
      </c>
      <c r="J77">
        <v>111.94678366148599</v>
      </c>
      <c r="K77">
        <v>88.286143033223695</v>
      </c>
      <c r="L77">
        <v>40.243854026775203</v>
      </c>
      <c r="M77">
        <v>21.061357577515501</v>
      </c>
      <c r="N77">
        <v>17.1747431211923</v>
      </c>
      <c r="O77">
        <v>744.21959975664799</v>
      </c>
      <c r="P77">
        <v>744.21959979999997</v>
      </c>
    </row>
    <row r="78" spans="1:16">
      <c r="A78">
        <v>75</v>
      </c>
      <c r="B78" t="s">
        <v>436</v>
      </c>
      <c r="C78">
        <v>6.5561768119753001</v>
      </c>
      <c r="D78">
        <v>16.250473992640998</v>
      </c>
      <c r="E78">
        <v>18.155975026834799</v>
      </c>
      <c r="F78">
        <v>41.924423610141403</v>
      </c>
      <c r="G78">
        <v>82.180135531492496</v>
      </c>
      <c r="H78">
        <v>119.391002315915</v>
      </c>
      <c r="I78">
        <v>121.14360503808901</v>
      </c>
      <c r="J78">
        <v>119.11492216208499</v>
      </c>
      <c r="K78">
        <v>64.0095519877854</v>
      </c>
      <c r="L78">
        <v>39.119918581110298</v>
      </c>
      <c r="M78">
        <v>15.6637121463909</v>
      </c>
      <c r="N78">
        <v>18.303551581035499</v>
      </c>
      <c r="O78">
        <v>661.81344878549703</v>
      </c>
      <c r="P78">
        <v>661.81344879999995</v>
      </c>
    </row>
    <row r="79" spans="1:16">
      <c r="A79">
        <v>76</v>
      </c>
      <c r="B79" t="s">
        <v>709</v>
      </c>
      <c r="C79">
        <v>11.6874630169536</v>
      </c>
      <c r="D79">
        <v>30.128013068224998</v>
      </c>
      <c r="E79">
        <v>54.084935697736903</v>
      </c>
      <c r="F79">
        <v>57.973977935940198</v>
      </c>
      <c r="G79">
        <v>90.655305596978707</v>
      </c>
      <c r="H79">
        <v>148.05601390699101</v>
      </c>
      <c r="I79">
        <v>147.599857798236</v>
      </c>
      <c r="J79">
        <v>134.70906524207999</v>
      </c>
      <c r="K79">
        <v>101.820359766404</v>
      </c>
      <c r="L79">
        <v>63.997512900210602</v>
      </c>
      <c r="M79">
        <v>26.696988744522901</v>
      </c>
      <c r="N79">
        <v>16.295166733041398</v>
      </c>
      <c r="O79">
        <v>883.70466040731901</v>
      </c>
      <c r="P79">
        <v>883.70466039999997</v>
      </c>
    </row>
    <row r="80" spans="1:16">
      <c r="A80">
        <v>77</v>
      </c>
      <c r="B80" t="s">
        <v>526</v>
      </c>
      <c r="C80">
        <v>13.8336805421853</v>
      </c>
      <c r="D80">
        <v>26.198961030651699</v>
      </c>
      <c r="E80">
        <v>41.580316481306902</v>
      </c>
      <c r="F80">
        <v>71.056083149180097</v>
      </c>
      <c r="G80">
        <v>90.912106069399996</v>
      </c>
      <c r="H80">
        <v>127.874115140206</v>
      </c>
      <c r="I80">
        <v>126.384782288168</v>
      </c>
      <c r="J80">
        <v>112.576842398746</v>
      </c>
      <c r="K80">
        <v>71.813271821341303</v>
      </c>
      <c r="L80">
        <v>32.974689031844299</v>
      </c>
      <c r="M80">
        <v>29.229457923074602</v>
      </c>
      <c r="N80">
        <v>16.2377609036159</v>
      </c>
      <c r="O80">
        <v>760.67206677972104</v>
      </c>
      <c r="P80">
        <v>760.67206680000004</v>
      </c>
    </row>
    <row r="81" spans="1:16">
      <c r="A81">
        <v>78</v>
      </c>
      <c r="B81" t="s">
        <v>684</v>
      </c>
      <c r="C81">
        <v>17.200314102278501</v>
      </c>
      <c r="D81">
        <v>27.331201831703801</v>
      </c>
      <c r="E81">
        <v>42.196547498546501</v>
      </c>
      <c r="F81">
        <v>74.591945996896797</v>
      </c>
      <c r="G81">
        <v>78.308836201803402</v>
      </c>
      <c r="H81">
        <v>107.980114333118</v>
      </c>
      <c r="I81">
        <v>120.703871394572</v>
      </c>
      <c r="J81">
        <v>118.935673588776</v>
      </c>
      <c r="K81">
        <v>83.470081926329399</v>
      </c>
      <c r="L81">
        <v>64.645628276095593</v>
      </c>
      <c r="M81">
        <v>24.057823433484899</v>
      </c>
      <c r="N81">
        <v>19.9561148980079</v>
      </c>
      <c r="O81">
        <v>779.378153481612</v>
      </c>
      <c r="P81">
        <v>779.37815350000005</v>
      </c>
    </row>
    <row r="82" spans="1:16">
      <c r="A82">
        <v>79</v>
      </c>
      <c r="B82" t="s">
        <v>688</v>
      </c>
      <c r="C82">
        <v>20.684094828884</v>
      </c>
      <c r="D82">
        <v>32.156357569665801</v>
      </c>
      <c r="E82">
        <v>66.716568036489093</v>
      </c>
      <c r="F82">
        <v>74.420360217542097</v>
      </c>
      <c r="G82">
        <v>123.74282710358</v>
      </c>
      <c r="H82">
        <v>141.525501559221</v>
      </c>
      <c r="I82">
        <v>152.87616156068901</v>
      </c>
      <c r="J82">
        <v>132.309056205079</v>
      </c>
      <c r="K82">
        <v>104.374747738244</v>
      </c>
      <c r="L82">
        <v>64.191076834243603</v>
      </c>
      <c r="M82">
        <v>40.251845502597597</v>
      </c>
      <c r="N82">
        <v>25.973630880965398</v>
      </c>
      <c r="O82">
        <v>979.22222803720001</v>
      </c>
      <c r="P82">
        <v>979.22222799999997</v>
      </c>
    </row>
    <row r="83" spans="1:16">
      <c r="A83">
        <v>80</v>
      </c>
      <c r="B83" t="s">
        <v>698</v>
      </c>
      <c r="C83">
        <v>27.622378316392499</v>
      </c>
      <c r="D83">
        <v>31.784680114094499</v>
      </c>
      <c r="E83">
        <v>62.886693509534503</v>
      </c>
      <c r="F83">
        <v>91.404997584104095</v>
      </c>
      <c r="G83">
        <v>105.412543838293</v>
      </c>
      <c r="H83">
        <v>122.616426065829</v>
      </c>
      <c r="I83">
        <v>144.34709293463899</v>
      </c>
      <c r="J83">
        <v>144.25338603553499</v>
      </c>
      <c r="K83">
        <v>110.05852728062101</v>
      </c>
      <c r="L83">
        <v>74.304228303821503</v>
      </c>
      <c r="M83">
        <v>46.964418496027697</v>
      </c>
      <c r="N83">
        <v>28.568671143993601</v>
      </c>
      <c r="O83">
        <v>990.22404362288603</v>
      </c>
      <c r="P83">
        <v>990.22404359999996</v>
      </c>
    </row>
    <row r="84" spans="1:16">
      <c r="A84">
        <v>81</v>
      </c>
      <c r="B84" t="s">
        <v>674</v>
      </c>
      <c r="C84">
        <v>21.983349231563299</v>
      </c>
      <c r="D84">
        <v>17.3351905955668</v>
      </c>
      <c r="E84">
        <v>32.701083954906203</v>
      </c>
      <c r="F84">
        <v>80.176731974288899</v>
      </c>
      <c r="G84">
        <v>83.462560904797897</v>
      </c>
      <c r="H84">
        <v>111.96349600748199</v>
      </c>
      <c r="I84">
        <v>124.919656015462</v>
      </c>
      <c r="J84">
        <v>105.216392742699</v>
      </c>
      <c r="K84">
        <v>91.233205693621301</v>
      </c>
      <c r="L84">
        <v>42.4193971347892</v>
      </c>
      <c r="M84">
        <v>31.788438000607599</v>
      </c>
      <c r="N84">
        <v>16.068633084829301</v>
      </c>
      <c r="O84">
        <v>759.26813534061398</v>
      </c>
      <c r="P84">
        <v>759.26813530000004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Dugme1_Tikla">
                <anchor moveWithCells="1" sizeWithCells="1">
                  <from>
                    <xdr:col>18</xdr:col>
                    <xdr:colOff>142875</xdr:colOff>
                    <xdr:row>2</xdr:row>
                    <xdr:rowOff>57150</xdr:rowOff>
                  </from>
                  <to>
                    <xdr:col>20</xdr:col>
                    <xdr:colOff>352425</xdr:colOff>
                    <xdr:row>4</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D20A3-C877-4DD0-85BB-8D5BFC495C84}">
  <sheetPr codeName="Sayfa3">
    <tabColor theme="0"/>
  </sheetPr>
  <dimension ref="A1:S91"/>
  <sheetViews>
    <sheetView showGridLines="0" zoomScaleNormal="100" zoomScaleSheetLayoutView="100" workbookViewId="0">
      <selection activeCell="I6" sqref="I6"/>
    </sheetView>
  </sheetViews>
  <sheetFormatPr defaultColWidth="8.125" defaultRowHeight="14.25"/>
  <cols>
    <col min="1" max="1" width="8.5" style="14" customWidth="1"/>
    <col min="2" max="2" width="14" style="14" bestFit="1" customWidth="1"/>
    <col min="3" max="5" width="8.25" style="27" bestFit="1" customWidth="1"/>
    <col min="6" max="8" width="8.25" style="14" bestFit="1" customWidth="1"/>
    <col min="9" max="9" width="8.125" style="14"/>
    <col min="10" max="10" width="6.125" style="14" bestFit="1" customWidth="1"/>
    <col min="11" max="11" width="16.125" style="14" customWidth="1"/>
    <col min="12" max="12" width="8.125" style="14"/>
    <col min="13" max="13" width="20" style="14" bestFit="1" customWidth="1"/>
    <col min="14" max="18" width="8.125" style="14"/>
    <col min="20" max="16384" width="8.125" style="14"/>
  </cols>
  <sheetData>
    <row r="1" spans="1:13">
      <c r="A1" s="14" t="s">
        <v>793</v>
      </c>
      <c r="B1" s="14" t="s">
        <v>228</v>
      </c>
    </row>
    <row r="3" spans="1:13" s="13" customFormat="1" ht="15">
      <c r="A3" s="886" t="s">
        <v>394</v>
      </c>
      <c r="B3" s="886"/>
      <c r="C3" s="886"/>
      <c r="D3" s="886"/>
      <c r="E3" s="886"/>
      <c r="F3" s="886"/>
      <c r="G3" s="886"/>
      <c r="H3" s="886"/>
      <c r="I3" s="12"/>
      <c r="J3" s="13" t="s">
        <v>395</v>
      </c>
      <c r="K3" s="13" t="s">
        <v>396</v>
      </c>
    </row>
    <row r="4" spans="1:13" s="13" customFormat="1" ht="15" thickBot="1">
      <c r="A4" s="885" t="s">
        <v>393</v>
      </c>
      <c r="B4" s="885"/>
      <c r="C4" s="885"/>
      <c r="D4" s="885"/>
      <c r="E4" s="885"/>
      <c r="F4" s="885"/>
      <c r="G4" s="885"/>
      <c r="H4" s="885"/>
    </row>
    <row r="5" spans="1:13" ht="36.75" customHeight="1">
      <c r="A5" s="882" t="s">
        <v>397</v>
      </c>
      <c r="B5" s="882"/>
      <c r="C5" s="884" t="s">
        <v>398</v>
      </c>
      <c r="D5" s="884"/>
      <c r="E5" s="884"/>
      <c r="F5" s="884" t="s">
        <v>399</v>
      </c>
      <c r="G5" s="884"/>
      <c r="H5" s="884"/>
    </row>
    <row r="6" spans="1:13" ht="15.2" customHeight="1" thickBot="1">
      <c r="A6" s="883"/>
      <c r="B6" s="883"/>
      <c r="C6" s="15">
        <v>2015</v>
      </c>
      <c r="D6" s="15">
        <v>2016</v>
      </c>
      <c r="E6" s="15">
        <v>2017</v>
      </c>
      <c r="F6" s="15">
        <v>2015</v>
      </c>
      <c r="G6" s="15">
        <v>2016</v>
      </c>
      <c r="H6" s="15">
        <v>2017</v>
      </c>
      <c r="K6" s="160" t="s">
        <v>967</v>
      </c>
      <c r="L6" s="160" t="s">
        <v>968</v>
      </c>
      <c r="M6" s="160" t="s">
        <v>969</v>
      </c>
    </row>
    <row r="7" spans="1:13" ht="15.2" customHeight="1" thickTop="1">
      <c r="A7" s="16" t="s">
        <v>392</v>
      </c>
      <c r="B7" s="16" t="s">
        <v>391</v>
      </c>
      <c r="C7" s="17">
        <v>29898.913128092936</v>
      </c>
      <c r="D7" s="17">
        <v>32903.541962047384</v>
      </c>
      <c r="E7" s="17">
        <v>38680.372435903097</v>
      </c>
      <c r="F7" s="17">
        <v>11018.870122512842</v>
      </c>
      <c r="G7" s="17">
        <v>10882.54067001896</v>
      </c>
      <c r="H7" s="17">
        <v>10602.212500318665</v>
      </c>
      <c r="K7" s="14" t="s">
        <v>970</v>
      </c>
      <c r="L7" s="14">
        <v>249</v>
      </c>
      <c r="M7" s="14">
        <v>31.266999999999999</v>
      </c>
    </row>
    <row r="8" spans="1:13" ht="15.2" customHeight="1">
      <c r="A8" s="16" t="s">
        <v>390</v>
      </c>
      <c r="B8" s="16" t="s">
        <v>389</v>
      </c>
      <c r="C8" s="18">
        <v>49773.079207719973</v>
      </c>
      <c r="D8" s="18">
        <v>54933.080019677451</v>
      </c>
      <c r="E8" s="18">
        <v>65040.570689440581</v>
      </c>
      <c r="F8" s="18">
        <v>18343.245222251742</v>
      </c>
      <c r="G8" s="18">
        <v>18168.60562103289</v>
      </c>
      <c r="H8" s="18">
        <v>17827.422932329839</v>
      </c>
      <c r="K8" s="14" t="s">
        <v>971</v>
      </c>
      <c r="L8" s="14">
        <v>254</v>
      </c>
      <c r="M8" s="14">
        <v>20.538</v>
      </c>
    </row>
    <row r="9" spans="1:13" ht="15.2" customHeight="1">
      <c r="A9" s="16" t="s">
        <v>388</v>
      </c>
      <c r="B9" s="16" t="s">
        <v>387</v>
      </c>
      <c r="C9" s="18">
        <v>36413.626507824876</v>
      </c>
      <c r="D9" s="18">
        <v>40083.129990069508</v>
      </c>
      <c r="E9" s="18">
        <v>47478.727919850069</v>
      </c>
      <c r="F9" s="18">
        <v>13419.786179532121</v>
      </c>
      <c r="G9" s="18">
        <v>13257.12267699722</v>
      </c>
      <c r="H9" s="18">
        <v>13013.77515516791</v>
      </c>
      <c r="K9" s="14" t="s">
        <v>972</v>
      </c>
      <c r="L9" s="14">
        <v>269</v>
      </c>
      <c r="M9" s="14">
        <v>17.887</v>
      </c>
    </row>
    <row r="10" spans="1:13" ht="15.2" customHeight="1">
      <c r="A10" s="16" t="s">
        <v>386</v>
      </c>
      <c r="B10" s="16" t="s">
        <v>385</v>
      </c>
      <c r="C10" s="18">
        <v>25396.031143735105</v>
      </c>
      <c r="D10" s="18">
        <v>27802.694865822617</v>
      </c>
      <c r="E10" s="18">
        <v>31550.620099639069</v>
      </c>
      <c r="F10" s="18">
        <v>9359.3893397140109</v>
      </c>
      <c r="G10" s="18">
        <v>9195.4829046196464</v>
      </c>
      <c r="H10" s="18">
        <v>8647.9291668461537</v>
      </c>
      <c r="K10" s="14" t="s">
        <v>973</v>
      </c>
      <c r="L10" s="14">
        <v>283</v>
      </c>
      <c r="M10" s="14">
        <v>29.460999999999999</v>
      </c>
    </row>
    <row r="11" spans="1:13" ht="15.2" customHeight="1">
      <c r="A11" s="16" t="s">
        <v>384</v>
      </c>
      <c r="B11" s="16" t="s">
        <v>383</v>
      </c>
      <c r="C11" s="18">
        <v>30391.838337908252</v>
      </c>
      <c r="D11" s="18">
        <v>33299.54696569041</v>
      </c>
      <c r="E11" s="18">
        <v>38619.140883818567</v>
      </c>
      <c r="F11" s="18">
        <v>11200.531537554845</v>
      </c>
      <c r="G11" s="18">
        <v>11013.515644161469</v>
      </c>
      <c r="H11" s="18">
        <v>10585.389250448867</v>
      </c>
      <c r="K11" s="14" t="s">
        <v>974</v>
      </c>
      <c r="L11" s="14">
        <v>291</v>
      </c>
      <c r="M11" s="14">
        <v>33.700000000000003</v>
      </c>
    </row>
    <row r="12" spans="1:13" ht="15.2" customHeight="1">
      <c r="A12" s="16" t="s">
        <v>382</v>
      </c>
      <c r="B12" s="16" t="s">
        <v>381</v>
      </c>
      <c r="C12" s="18">
        <v>24171.794060765329</v>
      </c>
      <c r="D12" s="18">
        <v>27425.122319984861</v>
      </c>
      <c r="E12" s="18">
        <v>32126.70777937564</v>
      </c>
      <c r="F12" s="18">
        <v>8908.2120892696439</v>
      </c>
      <c r="G12" s="18">
        <v>9070.6042945690479</v>
      </c>
      <c r="H12" s="18">
        <v>8805.8330505898393</v>
      </c>
      <c r="K12" s="14" t="s">
        <v>975</v>
      </c>
      <c r="L12" s="14">
        <v>292</v>
      </c>
      <c r="M12" s="14">
        <v>9.032</v>
      </c>
    </row>
    <row r="13" spans="1:13" ht="15.2" customHeight="1">
      <c r="A13" s="16" t="s">
        <v>380</v>
      </c>
      <c r="B13" s="16" t="s">
        <v>379</v>
      </c>
      <c r="C13" s="18">
        <v>29236.283989454234</v>
      </c>
      <c r="D13" s="18">
        <v>32852.354460785893</v>
      </c>
      <c r="E13" s="18">
        <v>38292.206241253385</v>
      </c>
      <c r="F13" s="18">
        <v>10774.666449062515</v>
      </c>
      <c r="G13" s="18">
        <v>10865.610879757551</v>
      </c>
      <c r="H13" s="18">
        <v>10495.777457648501</v>
      </c>
      <c r="K13" s="14" t="s">
        <v>976</v>
      </c>
      <c r="L13" s="14">
        <v>316</v>
      </c>
      <c r="M13" s="14">
        <v>22.029</v>
      </c>
    </row>
    <row r="14" spans="1:13" ht="15.2" customHeight="1">
      <c r="A14" s="16" t="s">
        <v>378</v>
      </c>
      <c r="B14" s="16" t="s">
        <v>377</v>
      </c>
      <c r="C14" s="18">
        <v>34260.855092185317</v>
      </c>
      <c r="D14" s="18">
        <v>37817.142685850049</v>
      </c>
      <c r="E14" s="18">
        <v>45034.213738137194</v>
      </c>
      <c r="F14" s="18">
        <v>12626.409225300895</v>
      </c>
      <c r="G14" s="18">
        <v>12507.668438169114</v>
      </c>
      <c r="H14" s="18">
        <v>12343.741240650785</v>
      </c>
      <c r="K14" s="14" t="s">
        <v>977</v>
      </c>
      <c r="L14" s="14">
        <v>327</v>
      </c>
      <c r="M14" s="14">
        <v>30.385999999999999</v>
      </c>
    </row>
    <row r="15" spans="1:13" ht="15.2" customHeight="1">
      <c r="A15" s="16" t="s">
        <v>376</v>
      </c>
      <c r="B15" s="16" t="s">
        <v>375</v>
      </c>
      <c r="C15" s="18">
        <v>21291.616622652833</v>
      </c>
      <c r="D15" s="18">
        <v>23595.443048347406</v>
      </c>
      <c r="E15" s="18">
        <v>28072.092014593345</v>
      </c>
      <c r="F15" s="18">
        <v>7846.7587520065581</v>
      </c>
      <c r="G15" s="18">
        <v>7803.973471820691</v>
      </c>
      <c r="H15" s="18">
        <v>7694.475181176168</v>
      </c>
      <c r="K15" s="14" t="s">
        <v>978</v>
      </c>
      <c r="L15" s="14">
        <v>337</v>
      </c>
      <c r="M15" s="14">
        <v>35.633000000000003</v>
      </c>
    </row>
    <row r="16" spans="1:13" ht="15.2" customHeight="1">
      <c r="A16" s="16" t="s">
        <v>374</v>
      </c>
      <c r="B16" s="16" t="s">
        <v>373</v>
      </c>
      <c r="C16" s="18">
        <v>26835.878275325598</v>
      </c>
      <c r="D16" s="18">
        <v>30198.645784209675</v>
      </c>
      <c r="E16" s="18">
        <v>35744.611423109818</v>
      </c>
      <c r="F16" s="18">
        <v>9890.0269743095341</v>
      </c>
      <c r="G16" s="18">
        <v>9987.921400839643</v>
      </c>
      <c r="H16" s="18">
        <v>9797.4894536868323</v>
      </c>
      <c r="K16" s="14" t="s">
        <v>979</v>
      </c>
      <c r="L16" s="14">
        <v>343</v>
      </c>
      <c r="M16" s="14">
        <v>23.381</v>
      </c>
    </row>
    <row r="17" spans="1:13" ht="15.2" customHeight="1">
      <c r="A17" s="16" t="s">
        <v>372</v>
      </c>
      <c r="B17" s="16" t="s">
        <v>371</v>
      </c>
      <c r="C17" s="18">
        <v>29968.013616439137</v>
      </c>
      <c r="D17" s="18">
        <v>32017.35301066055</v>
      </c>
      <c r="E17" s="18">
        <v>37461.264691927616</v>
      </c>
      <c r="F17" s="18">
        <v>11044.336242409137</v>
      </c>
      <c r="G17" s="18">
        <v>10589.44191135302</v>
      </c>
      <c r="H17" s="18">
        <v>10268.018902106171</v>
      </c>
      <c r="K17" s="14" t="s">
        <v>980</v>
      </c>
      <c r="L17" s="14">
        <v>344</v>
      </c>
      <c r="M17" s="14">
        <v>4.3369999999999997</v>
      </c>
    </row>
    <row r="18" spans="1:13" ht="15.2" customHeight="1">
      <c r="A18" s="16" t="s">
        <v>370</v>
      </c>
      <c r="B18" s="16" t="s">
        <v>369</v>
      </c>
      <c r="C18" s="18">
        <v>27331.163097289904</v>
      </c>
      <c r="D18" s="18">
        <v>30342.171839761373</v>
      </c>
      <c r="E18" s="18">
        <v>35366.621560165288</v>
      </c>
      <c r="F18" s="18">
        <v>10072.557994868564</v>
      </c>
      <c r="G18" s="18">
        <v>10035.391309658287</v>
      </c>
      <c r="H18" s="18">
        <v>9693.8835800080578</v>
      </c>
      <c r="K18" s="14" t="s">
        <v>981</v>
      </c>
      <c r="L18" s="14">
        <v>347</v>
      </c>
      <c r="M18" s="14">
        <v>27.169</v>
      </c>
    </row>
    <row r="19" spans="1:13" ht="15.2" customHeight="1">
      <c r="A19" s="16" t="s">
        <v>368</v>
      </c>
      <c r="B19" s="16" t="s">
        <v>367</v>
      </c>
      <c r="C19" s="18">
        <v>20568.497858865216</v>
      </c>
      <c r="D19" s="18">
        <v>22774.762085046532</v>
      </c>
      <c r="E19" s="18">
        <v>25725.452000620222</v>
      </c>
      <c r="F19" s="18">
        <v>7580.2623844900718</v>
      </c>
      <c r="G19" s="18">
        <v>7532.5408713263832</v>
      </c>
      <c r="H19" s="18">
        <v>7051.26827884468</v>
      </c>
      <c r="K19" s="14" t="s">
        <v>982</v>
      </c>
      <c r="L19" s="14">
        <v>352</v>
      </c>
      <c r="M19" s="14">
        <v>31.794</v>
      </c>
    </row>
    <row r="20" spans="1:13" ht="15.2" customHeight="1">
      <c r="A20" s="16" t="s">
        <v>366</v>
      </c>
      <c r="B20" s="16" t="s">
        <v>365</v>
      </c>
      <c r="C20" s="18">
        <v>22102.255872787686</v>
      </c>
      <c r="D20" s="18">
        <v>24364.557967649966</v>
      </c>
      <c r="E20" s="18">
        <v>28471.470816777884</v>
      </c>
      <c r="F20" s="18">
        <v>8145.5096990787561</v>
      </c>
      <c r="G20" s="18">
        <v>8058.3510825618923</v>
      </c>
      <c r="H20" s="18">
        <v>7803.9436981537874</v>
      </c>
      <c r="K20" s="14" t="s">
        <v>983</v>
      </c>
      <c r="L20" s="14">
        <v>360</v>
      </c>
      <c r="M20" s="14">
        <v>33.238</v>
      </c>
    </row>
    <row r="21" spans="1:13" ht="15.2" customHeight="1">
      <c r="A21" s="16" t="s">
        <v>364</v>
      </c>
      <c r="B21" s="16" t="s">
        <v>363</v>
      </c>
      <c r="C21" s="18">
        <v>23606.828426980101</v>
      </c>
      <c r="D21" s="18">
        <v>26530.11218130726</v>
      </c>
      <c r="E21" s="18">
        <v>31486.698848563763</v>
      </c>
      <c r="F21" s="18">
        <v>8700.0010778629021</v>
      </c>
      <c r="G21" s="18">
        <v>8774.5880101984203</v>
      </c>
      <c r="H21" s="18">
        <v>8630.4085460212791</v>
      </c>
      <c r="K21" s="14" t="s">
        <v>984</v>
      </c>
      <c r="L21" s="14">
        <v>360</v>
      </c>
      <c r="M21" s="14">
        <v>28.529</v>
      </c>
    </row>
    <row r="22" spans="1:13" ht="15.2" customHeight="1">
      <c r="A22" s="16" t="s">
        <v>362</v>
      </c>
      <c r="B22" s="16" t="s">
        <v>361</v>
      </c>
      <c r="C22" s="18">
        <v>33501.200392246268</v>
      </c>
      <c r="D22" s="18">
        <v>36780.023215085072</v>
      </c>
      <c r="E22" s="18">
        <v>43706.619946608844</v>
      </c>
      <c r="F22" s="18">
        <v>12346.447995916944</v>
      </c>
      <c r="G22" s="18">
        <v>12164.650813097418</v>
      </c>
      <c r="H22" s="18">
        <v>11979.85181358963</v>
      </c>
      <c r="K22" s="14" t="s">
        <v>985</v>
      </c>
      <c r="L22" s="14">
        <v>368</v>
      </c>
      <c r="M22" s="14">
        <v>3.452</v>
      </c>
    </row>
    <row r="23" spans="1:13" ht="15.2" customHeight="1">
      <c r="A23" s="16" t="s">
        <v>360</v>
      </c>
      <c r="B23" s="16" t="s">
        <v>359</v>
      </c>
      <c r="C23" s="18">
        <v>32083.869586122415</v>
      </c>
      <c r="D23" s="18">
        <v>35207.315433889293</v>
      </c>
      <c r="E23" s="18">
        <v>40639.443303138949</v>
      </c>
      <c r="F23" s="18">
        <v>11824.108471185486</v>
      </c>
      <c r="G23" s="18">
        <v>11644.492332570921</v>
      </c>
      <c r="H23" s="18">
        <v>11139.148008999873</v>
      </c>
      <c r="K23" s="14" t="s">
        <v>986</v>
      </c>
      <c r="L23" s="14">
        <v>399</v>
      </c>
      <c r="M23" s="14">
        <v>10.845000000000001</v>
      </c>
    </row>
    <row r="24" spans="1:13" ht="15.2" customHeight="1">
      <c r="A24" s="16" t="s">
        <v>358</v>
      </c>
      <c r="B24" s="16" t="s">
        <v>357</v>
      </c>
      <c r="C24" s="18">
        <v>35508.469743816946</v>
      </c>
      <c r="D24" s="18">
        <v>38273.981253910548</v>
      </c>
      <c r="E24" s="18">
        <v>43230.435098179019</v>
      </c>
      <c r="F24" s="18">
        <v>13086.201986006836</v>
      </c>
      <c r="G24" s="18">
        <v>12658.763548303034</v>
      </c>
      <c r="H24" s="18">
        <v>11849.330992555319</v>
      </c>
      <c r="K24" s="14" t="s">
        <v>987</v>
      </c>
      <c r="L24" s="14">
        <v>408</v>
      </c>
      <c r="M24" s="14">
        <v>41.89</v>
      </c>
    </row>
    <row r="25" spans="1:13" ht="15.2" customHeight="1">
      <c r="A25" s="16" t="s">
        <v>356</v>
      </c>
      <c r="B25" s="16" t="s">
        <v>355</v>
      </c>
      <c r="C25" s="18">
        <v>48806.354714473142</v>
      </c>
      <c r="D25" s="18">
        <v>53266.933876463845</v>
      </c>
      <c r="E25" s="18">
        <v>64659.291358879746</v>
      </c>
      <c r="F25" s="18">
        <v>17986.971012894945</v>
      </c>
      <c r="G25" s="18">
        <v>17617.543270765811</v>
      </c>
      <c r="H25" s="18">
        <v>17722.9154255658</v>
      </c>
      <c r="K25" s="14" t="s">
        <v>988</v>
      </c>
      <c r="L25" s="14">
        <v>430</v>
      </c>
      <c r="M25" s="14">
        <v>7.968</v>
      </c>
    </row>
    <row r="26" spans="1:13" ht="15.2" customHeight="1">
      <c r="A26" s="16" t="s">
        <v>354</v>
      </c>
      <c r="B26" s="16" t="s">
        <v>353</v>
      </c>
      <c r="C26" s="18">
        <v>28006.229594586192</v>
      </c>
      <c r="D26" s="18">
        <v>30493.058578291068</v>
      </c>
      <c r="E26" s="18">
        <v>36314.383551354535</v>
      </c>
      <c r="F26" s="18">
        <v>10321.345301146206</v>
      </c>
      <c r="G26" s="18">
        <v>10085.295695955358</v>
      </c>
      <c r="H26" s="18">
        <v>9953.6622639435755</v>
      </c>
      <c r="K26" s="14" t="s">
        <v>391</v>
      </c>
      <c r="L26" s="14">
        <v>436</v>
      </c>
      <c r="M26" s="14">
        <v>8.407</v>
      </c>
    </row>
    <row r="27" spans="1:13" ht="15.2" customHeight="1">
      <c r="A27" s="16" t="s">
        <v>352</v>
      </c>
      <c r="B27" s="16" t="s">
        <v>351</v>
      </c>
      <c r="C27" s="18">
        <v>28162.603103425787</v>
      </c>
      <c r="D27" s="18">
        <v>29759.681515561839</v>
      </c>
      <c r="E27" s="18">
        <v>33857.278256720143</v>
      </c>
      <c r="F27" s="18">
        <v>10378.974800155858</v>
      </c>
      <c r="G27" s="18">
        <v>9842.7380490972919</v>
      </c>
      <c r="H27" s="18">
        <v>9280.1771636071808</v>
      </c>
      <c r="K27" s="14" t="s">
        <v>989</v>
      </c>
      <c r="L27" s="14">
        <v>461</v>
      </c>
      <c r="M27" s="14">
        <v>10.750999999999999</v>
      </c>
    </row>
    <row r="28" spans="1:13" ht="15.2" customHeight="1">
      <c r="A28" s="16" t="s">
        <v>350</v>
      </c>
      <c r="B28" s="16" t="s">
        <v>349</v>
      </c>
      <c r="C28" s="18">
        <v>33600.188069405631</v>
      </c>
      <c r="D28" s="18">
        <v>35413.376417987543</v>
      </c>
      <c r="E28" s="18">
        <v>40202.461766462118</v>
      </c>
      <c r="F28" s="18">
        <v>12382.928665086265</v>
      </c>
      <c r="G28" s="18">
        <v>11712.645087752717</v>
      </c>
      <c r="H28" s="18">
        <v>11019.372696677436</v>
      </c>
      <c r="K28" s="14" t="s">
        <v>990</v>
      </c>
      <c r="L28" s="14">
        <v>469</v>
      </c>
      <c r="M28" s="14">
        <v>6.7569999999999997</v>
      </c>
    </row>
    <row r="29" spans="1:13" s="19" customFormat="1" ht="15.2" customHeight="1">
      <c r="A29" s="16" t="s">
        <v>348</v>
      </c>
      <c r="B29" s="16" t="s">
        <v>347</v>
      </c>
      <c r="C29" s="18">
        <v>32276.731659446606</v>
      </c>
      <c r="D29" s="18">
        <v>35880.480604175435</v>
      </c>
      <c r="E29" s="18">
        <v>42117.418124111675</v>
      </c>
      <c r="F29" s="18">
        <v>11895.185373827848</v>
      </c>
      <c r="G29" s="18">
        <v>11867.135455664753</v>
      </c>
      <c r="H29" s="18">
        <v>11544.256419604471</v>
      </c>
      <c r="K29" s="19" t="s">
        <v>991</v>
      </c>
      <c r="L29" s="19">
        <v>492</v>
      </c>
      <c r="M29" s="19">
        <v>10.882</v>
      </c>
    </row>
    <row r="30" spans="1:13" ht="15.2" customHeight="1">
      <c r="A30" s="16" t="s">
        <v>346</v>
      </c>
      <c r="B30" s="16" t="s">
        <v>345</v>
      </c>
      <c r="C30" s="18">
        <v>40678.792068702103</v>
      </c>
      <c r="D30" s="18">
        <v>45247.262732779091</v>
      </c>
      <c r="E30" s="18">
        <v>52000.145296092109</v>
      </c>
      <c r="F30" s="18">
        <v>14991.659550479582</v>
      </c>
      <c r="G30" s="18">
        <v>14965.111581739944</v>
      </c>
      <c r="H30" s="18">
        <v>14253.081928854295</v>
      </c>
      <c r="K30" s="14" t="s">
        <v>992</v>
      </c>
      <c r="L30" s="14">
        <v>513</v>
      </c>
      <c r="M30" s="14">
        <v>14.28</v>
      </c>
    </row>
    <row r="31" spans="1:13" ht="15.2" customHeight="1">
      <c r="A31" s="16" t="s">
        <v>344</v>
      </c>
      <c r="B31" s="16" t="s">
        <v>343</v>
      </c>
      <c r="C31" s="18">
        <v>23658.71767049242</v>
      </c>
      <c r="D31" s="18">
        <v>25957.969757178282</v>
      </c>
      <c r="E31" s="18">
        <v>30460.842042963824</v>
      </c>
      <c r="F31" s="18">
        <v>8719.1242089469033</v>
      </c>
      <c r="G31" s="18">
        <v>8585.3572214034448</v>
      </c>
      <c r="H31" s="18">
        <v>8349.2243105882371</v>
      </c>
      <c r="K31" s="14" t="s">
        <v>993</v>
      </c>
      <c r="L31" s="14">
        <v>570</v>
      </c>
      <c r="M31" s="14">
        <v>8.4019999999999992</v>
      </c>
    </row>
    <row r="32" spans="1:13" ht="15.2" customHeight="1">
      <c r="A32" s="16" t="s">
        <v>342</v>
      </c>
      <c r="B32" s="16" t="s">
        <v>341</v>
      </c>
      <c r="C32" s="18">
        <v>27739.325195713223</v>
      </c>
      <c r="D32" s="18">
        <v>29369.285076408003</v>
      </c>
      <c r="E32" s="18">
        <v>35343.704487177049</v>
      </c>
      <c r="F32" s="18">
        <v>10222.981026374451</v>
      </c>
      <c r="G32" s="18">
        <v>9713.6180555287374</v>
      </c>
      <c r="H32" s="18">
        <v>9687.6020798889531</v>
      </c>
    </row>
    <row r="33" spans="1:12" ht="15.2" customHeight="1">
      <c r="A33" s="16" t="s">
        <v>340</v>
      </c>
      <c r="B33" s="16" t="s">
        <v>339</v>
      </c>
      <c r="C33" s="18">
        <v>33027.502502823445</v>
      </c>
      <c r="D33" s="18">
        <v>32916.436701617451</v>
      </c>
      <c r="E33" s="18">
        <v>38408.011392722969</v>
      </c>
      <c r="F33" s="18">
        <v>12171.872569094683</v>
      </c>
      <c r="G33" s="18">
        <v>10886.805485276913</v>
      </c>
      <c r="H33" s="18">
        <v>10527.519298027617</v>
      </c>
      <c r="K33" s="14" t="s">
        <v>793</v>
      </c>
      <c r="L33" s="14" t="s">
        <v>994</v>
      </c>
    </row>
    <row r="34" spans="1:12" ht="15.2" customHeight="1">
      <c r="A34" s="16" t="s">
        <v>338</v>
      </c>
      <c r="B34" s="16" t="s">
        <v>337</v>
      </c>
      <c r="C34" s="18">
        <v>22698.100395648838</v>
      </c>
      <c r="D34" s="18">
        <v>26445.076620277869</v>
      </c>
      <c r="E34" s="18">
        <v>29797.48281859405</v>
      </c>
      <c r="F34" s="18">
        <v>8365.1007384750592</v>
      </c>
      <c r="G34" s="18">
        <v>8746.4632887818734</v>
      </c>
      <c r="H34" s="18">
        <v>8167.3995614578889</v>
      </c>
    </row>
    <row r="35" spans="1:12" ht="15.2" customHeight="1">
      <c r="A35" s="16" t="s">
        <v>336</v>
      </c>
      <c r="B35" s="16" t="s">
        <v>335</v>
      </c>
      <c r="C35" s="18">
        <v>26152.908580378706</v>
      </c>
      <c r="D35" s="18">
        <v>28457.270417299376</v>
      </c>
      <c r="E35" s="18">
        <v>31693.508123685657</v>
      </c>
      <c r="F35" s="18">
        <v>9638.3270434795741</v>
      </c>
      <c r="G35" s="18">
        <v>9411.9776840802424</v>
      </c>
      <c r="H35" s="18">
        <v>8687.0943403623351</v>
      </c>
    </row>
    <row r="36" spans="1:12" ht="15.2" customHeight="1">
      <c r="A36" s="16" t="s">
        <v>334</v>
      </c>
      <c r="B36" s="16" t="s">
        <v>333</v>
      </c>
      <c r="C36" s="18">
        <v>21682.400219853447</v>
      </c>
      <c r="D36" s="18">
        <v>24157.102517008818</v>
      </c>
      <c r="E36" s="18">
        <v>28220.659884277949</v>
      </c>
      <c r="F36" s="18">
        <v>7990.7771544519655</v>
      </c>
      <c r="G36" s="18">
        <v>7989.7371205324107</v>
      </c>
      <c r="H36" s="18">
        <v>7735.1971831350575</v>
      </c>
    </row>
    <row r="37" spans="1:12" ht="15.2" customHeight="1">
      <c r="A37" s="16" t="s">
        <v>332</v>
      </c>
      <c r="B37" s="16" t="s">
        <v>331</v>
      </c>
      <c r="C37" s="18">
        <v>24127.690038342629</v>
      </c>
      <c r="D37" s="18">
        <v>26871.515531306115</v>
      </c>
      <c r="E37" s="18">
        <v>31150.52190044308</v>
      </c>
      <c r="F37" s="18">
        <v>8891.9581039533859</v>
      </c>
      <c r="G37" s="18">
        <v>8887.5039949130351</v>
      </c>
      <c r="H37" s="18">
        <v>8538.263465332122</v>
      </c>
    </row>
    <row r="38" spans="1:12" ht="15.2" customHeight="1">
      <c r="A38" s="16" t="s">
        <v>330</v>
      </c>
      <c r="B38" s="16" t="s">
        <v>329</v>
      </c>
      <c r="C38" s="18">
        <v>18990.560397797617</v>
      </c>
      <c r="D38" s="18">
        <v>21412.228031736358</v>
      </c>
      <c r="E38" s="18">
        <v>25846.095620436572</v>
      </c>
      <c r="F38" s="18">
        <v>6998.7332877479321</v>
      </c>
      <c r="G38" s="18">
        <v>7081.8953977619594</v>
      </c>
      <c r="H38" s="18">
        <v>7084.3363287057873</v>
      </c>
    </row>
    <row r="39" spans="1:12" ht="15.2" customHeight="1">
      <c r="A39" s="16" t="s">
        <v>328</v>
      </c>
      <c r="B39" s="16" t="s">
        <v>327</v>
      </c>
      <c r="C39" s="18">
        <v>17913.64817014314</v>
      </c>
      <c r="D39" s="18">
        <v>19554.183310078188</v>
      </c>
      <c r="E39" s="18">
        <v>22967.898553421484</v>
      </c>
      <c r="F39" s="18">
        <v>6601.8507683388561</v>
      </c>
      <c r="G39" s="18">
        <v>6467.3643763454156</v>
      </c>
      <c r="H39" s="18">
        <v>6295.4312521917573</v>
      </c>
    </row>
    <row r="40" spans="1:12" ht="15.2" customHeight="1">
      <c r="A40" s="16" t="s">
        <v>326</v>
      </c>
      <c r="B40" s="16" t="s">
        <v>325</v>
      </c>
      <c r="C40" s="18">
        <v>17441.584520605575</v>
      </c>
      <c r="D40" s="18">
        <v>19758.086583030854</v>
      </c>
      <c r="E40" s="18">
        <v>23760.201710972044</v>
      </c>
      <c r="F40" s="18">
        <v>6427.8776201669098</v>
      </c>
      <c r="G40" s="18">
        <v>6534.8034886214382</v>
      </c>
      <c r="H40" s="18">
        <v>6512.5991418727654</v>
      </c>
    </row>
    <row r="41" spans="1:12" ht="15.2" customHeight="1">
      <c r="A41" s="16" t="s">
        <v>324</v>
      </c>
      <c r="B41" s="16" t="s">
        <v>323</v>
      </c>
      <c r="C41" s="18">
        <v>22239.965284691541</v>
      </c>
      <c r="D41" s="18">
        <v>24152.10821305944</v>
      </c>
      <c r="E41" s="18">
        <v>31878.520796019086</v>
      </c>
      <c r="F41" s="18">
        <v>8196.2607788225359</v>
      </c>
      <c r="G41" s="18">
        <v>7988.0853009225248</v>
      </c>
      <c r="H41" s="18">
        <v>8737.8057520637703</v>
      </c>
    </row>
    <row r="42" spans="1:12" ht="15.2" customHeight="1">
      <c r="A42" s="16" t="s">
        <v>322</v>
      </c>
      <c r="B42" s="16" t="s">
        <v>321</v>
      </c>
      <c r="C42" s="18">
        <v>21210.907038594647</v>
      </c>
      <c r="D42" s="18">
        <v>22672.925818731448</v>
      </c>
      <c r="E42" s="18">
        <v>26621.530522075205</v>
      </c>
      <c r="F42" s="18">
        <v>7817.0142452223445</v>
      </c>
      <c r="G42" s="18">
        <v>7498.8594727968548</v>
      </c>
      <c r="H42" s="18">
        <v>7296.8806806612629</v>
      </c>
    </row>
    <row r="43" spans="1:12" ht="15.2" customHeight="1">
      <c r="A43" s="16" t="s">
        <v>320</v>
      </c>
      <c r="B43" s="16" t="s">
        <v>319</v>
      </c>
      <c r="C43" s="18">
        <v>20648.604832835525</v>
      </c>
      <c r="D43" s="18">
        <v>21631.622081398156</v>
      </c>
      <c r="E43" s="18">
        <v>25005.517426077779</v>
      </c>
      <c r="F43" s="18">
        <v>7609.7848068706007</v>
      </c>
      <c r="G43" s="18">
        <v>7154.4579404498736</v>
      </c>
      <c r="H43" s="18">
        <v>6853.9363980212729</v>
      </c>
    </row>
    <row r="44" spans="1:12" ht="15.2" customHeight="1">
      <c r="A44" s="16" t="s">
        <v>318</v>
      </c>
      <c r="B44" s="16" t="s">
        <v>317</v>
      </c>
      <c r="C44" s="18">
        <v>21773.98776166025</v>
      </c>
      <c r="D44" s="18">
        <v>22917.636336649306</v>
      </c>
      <c r="E44" s="18">
        <v>25929.543343490735</v>
      </c>
      <c r="F44" s="18">
        <v>8024.5305963809669</v>
      </c>
      <c r="G44" s="18">
        <v>7579.7952020473467</v>
      </c>
      <c r="H44" s="18">
        <v>7107.2090962085485</v>
      </c>
    </row>
    <row r="45" spans="1:12" ht="15.2" customHeight="1">
      <c r="A45" s="16" t="s">
        <v>316</v>
      </c>
      <c r="B45" s="16" t="s">
        <v>315</v>
      </c>
      <c r="C45" s="18">
        <v>19915.136972116681</v>
      </c>
      <c r="D45" s="18">
        <v>22650.968085112301</v>
      </c>
      <c r="E45" s="18">
        <v>27475.719191628246</v>
      </c>
      <c r="F45" s="18">
        <v>7339.4744092426536</v>
      </c>
      <c r="G45" s="18">
        <v>7491.5971564964575</v>
      </c>
      <c r="H45" s="18">
        <v>7531.0112012687414</v>
      </c>
    </row>
    <row r="46" spans="1:12" ht="15.2" customHeight="1">
      <c r="A46" s="16" t="s">
        <v>314</v>
      </c>
      <c r="B46" s="16" t="s">
        <v>313</v>
      </c>
      <c r="C46" s="18">
        <v>25499.503977303633</v>
      </c>
      <c r="D46" s="18">
        <v>28185.622795547741</v>
      </c>
      <c r="E46" s="18">
        <v>33027.45547230346</v>
      </c>
      <c r="F46" s="18">
        <v>9397.5229571273048</v>
      </c>
      <c r="G46" s="18">
        <v>9322.1327581134283</v>
      </c>
      <c r="H46" s="18">
        <v>9052.7252581293342</v>
      </c>
    </row>
    <row r="47" spans="1:12" ht="15.2" customHeight="1">
      <c r="A47" s="16" t="s">
        <v>312</v>
      </c>
      <c r="B47" s="16" t="s">
        <v>311</v>
      </c>
      <c r="C47" s="18">
        <v>20830.85246661659</v>
      </c>
      <c r="D47" s="18">
        <v>23154.703148143701</v>
      </c>
      <c r="E47" s="18">
        <v>26860.762772504811</v>
      </c>
      <c r="F47" s="18">
        <v>7676.949890703765</v>
      </c>
      <c r="G47" s="18">
        <v>7658.202846445487</v>
      </c>
      <c r="H47" s="18">
        <v>7362.4535140828184</v>
      </c>
    </row>
    <row r="48" spans="1:12" ht="15.2" customHeight="1">
      <c r="A48" s="16" t="s">
        <v>310</v>
      </c>
      <c r="B48" s="16" t="s">
        <v>309</v>
      </c>
      <c r="C48" s="18">
        <v>18165.023813115822</v>
      </c>
      <c r="D48" s="18">
        <v>20385.449098791472</v>
      </c>
      <c r="E48" s="18">
        <v>22886.421389618219</v>
      </c>
      <c r="F48" s="18">
        <v>6694.4921145313556</v>
      </c>
      <c r="G48" s="18">
        <v>6742.2978094603704</v>
      </c>
      <c r="H48" s="18">
        <v>6273.0986089961261</v>
      </c>
    </row>
    <row r="49" spans="1:8" ht="15.2" customHeight="1">
      <c r="A49" s="16" t="s">
        <v>308</v>
      </c>
      <c r="B49" s="16" t="s">
        <v>307</v>
      </c>
      <c r="C49" s="18">
        <v>20436.108818341931</v>
      </c>
      <c r="D49" s="18">
        <v>23073.378336699319</v>
      </c>
      <c r="E49" s="18">
        <v>27661.831812005039</v>
      </c>
      <c r="F49" s="18">
        <v>7531.4720610117402</v>
      </c>
      <c r="G49" s="18">
        <v>7631.305420963271</v>
      </c>
      <c r="H49" s="18">
        <v>7582.0241053889067</v>
      </c>
    </row>
    <row r="50" spans="1:8" ht="15.2" customHeight="1">
      <c r="A50" s="16" t="s">
        <v>306</v>
      </c>
      <c r="B50" s="16" t="s">
        <v>305</v>
      </c>
      <c r="C50" s="18">
        <v>23261.391834729919</v>
      </c>
      <c r="D50" s="18">
        <v>25662.12404051518</v>
      </c>
      <c r="E50" s="18">
        <v>30658.385075980685</v>
      </c>
      <c r="F50" s="18">
        <v>8572.6947463831857</v>
      </c>
      <c r="G50" s="18">
        <v>8487.5090004626491</v>
      </c>
      <c r="H50" s="18">
        <v>8403.3702561049577</v>
      </c>
    </row>
    <row r="51" spans="1:8" ht="15.2" customHeight="1">
      <c r="A51" s="16" t="s">
        <v>304</v>
      </c>
      <c r="B51" s="16" t="s">
        <v>303</v>
      </c>
      <c r="C51" s="18">
        <v>19208.237378081194</v>
      </c>
      <c r="D51" s="18">
        <v>21224.540521991043</v>
      </c>
      <c r="E51" s="18">
        <v>24187.779581341805</v>
      </c>
      <c r="F51" s="18">
        <v>7078.9554136870802</v>
      </c>
      <c r="G51" s="18">
        <v>7019.8194984434622</v>
      </c>
      <c r="H51" s="18">
        <v>6629.7969378143716</v>
      </c>
    </row>
    <row r="52" spans="1:8" ht="15.2" customHeight="1">
      <c r="A52" s="16" t="s">
        <v>302</v>
      </c>
      <c r="B52" s="16" t="s">
        <v>301</v>
      </c>
      <c r="C52" s="18">
        <v>22061.828793368797</v>
      </c>
      <c r="D52" s="18">
        <v>24254.467174763417</v>
      </c>
      <c r="E52" s="18">
        <v>28188.43327071382</v>
      </c>
      <c r="F52" s="18">
        <v>8130.6108050741213</v>
      </c>
      <c r="G52" s="18">
        <v>8021.9395760935486</v>
      </c>
      <c r="H52" s="18">
        <v>7726.3639662122287</v>
      </c>
    </row>
    <row r="53" spans="1:8" ht="15.2" customHeight="1">
      <c r="A53" s="16" t="s">
        <v>300</v>
      </c>
      <c r="B53" s="16" t="s">
        <v>299</v>
      </c>
      <c r="C53" s="18">
        <v>21997.022412271632</v>
      </c>
      <c r="D53" s="18">
        <v>24816.486075795157</v>
      </c>
      <c r="E53" s="18">
        <v>27127.060883833925</v>
      </c>
      <c r="F53" s="18">
        <v>8106.727224645615</v>
      </c>
      <c r="G53" s="18">
        <v>8207.8221037208787</v>
      </c>
      <c r="H53" s="18">
        <v>7435.4450177922954</v>
      </c>
    </row>
    <row r="54" spans="1:8" ht="15.2" customHeight="1">
      <c r="A54" s="16" t="s">
        <v>298</v>
      </c>
      <c r="B54" s="16" t="s">
        <v>297</v>
      </c>
      <c r="C54" s="18">
        <v>18872.685031543999</v>
      </c>
      <c r="D54" s="18">
        <v>21197.470299259505</v>
      </c>
      <c r="E54" s="18">
        <v>23629.480287086019</v>
      </c>
      <c r="F54" s="18">
        <v>6955.2917972219157</v>
      </c>
      <c r="G54" s="18">
        <v>7010.8662738890289</v>
      </c>
      <c r="H54" s="18">
        <v>6476.7687965170944</v>
      </c>
    </row>
    <row r="55" spans="1:8" ht="15.2" customHeight="1">
      <c r="A55" s="16" t="s">
        <v>296</v>
      </c>
      <c r="B55" s="16" t="s">
        <v>295</v>
      </c>
      <c r="C55" s="18">
        <v>22026.067773845592</v>
      </c>
      <c r="D55" s="18">
        <v>23822.534423095723</v>
      </c>
      <c r="E55" s="18">
        <v>27271.907374726059</v>
      </c>
      <c r="F55" s="18">
        <v>8117.4315290286459</v>
      </c>
      <c r="G55" s="18">
        <v>7879.0818332353874</v>
      </c>
      <c r="H55" s="18">
        <v>7475.147001124019</v>
      </c>
    </row>
    <row r="56" spans="1:8" ht="15.2" customHeight="1">
      <c r="A56" s="16" t="s">
        <v>294</v>
      </c>
      <c r="B56" s="16" t="s">
        <v>293</v>
      </c>
      <c r="C56" s="18">
        <v>16598.043974065127</v>
      </c>
      <c r="D56" s="18">
        <v>17885.921866010165</v>
      </c>
      <c r="E56" s="18">
        <v>20171.122987212239</v>
      </c>
      <c r="F56" s="18">
        <v>6117.0013122027503</v>
      </c>
      <c r="G56" s="18">
        <v>5915.6024099821698</v>
      </c>
      <c r="H56" s="18">
        <v>5528.8435618147851</v>
      </c>
    </row>
    <row r="57" spans="1:8" ht="15.2" customHeight="1">
      <c r="A57" s="16" t="s">
        <v>292</v>
      </c>
      <c r="B57" s="16" t="s">
        <v>291</v>
      </c>
      <c r="C57" s="18">
        <v>19417.961007748752</v>
      </c>
      <c r="D57" s="18">
        <v>21586.937176814245</v>
      </c>
      <c r="E57" s="18">
        <v>24896.834780279103</v>
      </c>
      <c r="F57" s="18">
        <v>7156.2464318263819</v>
      </c>
      <c r="G57" s="18">
        <v>7139.6788235988306</v>
      </c>
      <c r="H57" s="18">
        <v>6824.1468148192889</v>
      </c>
    </row>
    <row r="58" spans="1:8" ht="15.2" customHeight="1">
      <c r="A58" s="16" t="s">
        <v>290</v>
      </c>
      <c r="B58" s="16" t="s">
        <v>289</v>
      </c>
      <c r="C58" s="18">
        <v>22366.690682085227</v>
      </c>
      <c r="D58" s="18">
        <v>24469.327215324123</v>
      </c>
      <c r="E58" s="18">
        <v>27809.503778308386</v>
      </c>
      <c r="F58" s="18">
        <v>8242.9638375298055</v>
      </c>
      <c r="G58" s="18">
        <v>8093.0025374142724</v>
      </c>
      <c r="H58" s="18">
        <v>7622.5005429513749</v>
      </c>
    </row>
    <row r="59" spans="1:8" ht="15.2" customHeight="1">
      <c r="A59" s="16" t="s">
        <v>288</v>
      </c>
      <c r="B59" s="16" t="s">
        <v>287</v>
      </c>
      <c r="C59" s="18">
        <v>24937.345191567973</v>
      </c>
      <c r="D59" s="18">
        <v>27227.772988566558</v>
      </c>
      <c r="E59" s="18">
        <v>30788.887449709368</v>
      </c>
      <c r="F59" s="18">
        <v>9190.3463744297042</v>
      </c>
      <c r="G59" s="18">
        <v>9005.332837537524</v>
      </c>
      <c r="H59" s="18">
        <v>8439.1405604776392</v>
      </c>
    </row>
    <row r="60" spans="1:8" ht="15.2" customHeight="1">
      <c r="A60" s="16" t="s">
        <v>286</v>
      </c>
      <c r="B60" s="16" t="s">
        <v>285</v>
      </c>
      <c r="C60" s="18">
        <v>19265.048367935782</v>
      </c>
      <c r="D60" s="18">
        <v>18432.661934081796</v>
      </c>
      <c r="E60" s="18">
        <v>21867.486164934715</v>
      </c>
      <c r="F60" s="18">
        <v>7099.8923927691367</v>
      </c>
      <c r="G60" s="18">
        <v>6096.4316056226089</v>
      </c>
      <c r="H60" s="18">
        <v>5993.8115578751176</v>
      </c>
    </row>
    <row r="61" spans="1:8" ht="15.2" customHeight="1">
      <c r="A61" s="16" t="s">
        <v>284</v>
      </c>
      <c r="B61" s="16" t="s">
        <v>283</v>
      </c>
      <c r="C61" s="18">
        <v>19360.548297810208</v>
      </c>
      <c r="D61" s="18">
        <v>18970.153597010984</v>
      </c>
      <c r="E61" s="18">
        <v>22238.180971833088</v>
      </c>
      <c r="F61" s="18">
        <v>7135.0876963404453</v>
      </c>
      <c r="G61" s="18">
        <v>6274.2019772248477</v>
      </c>
      <c r="H61" s="18">
        <v>6095.4178788428489</v>
      </c>
    </row>
    <row r="62" spans="1:8" ht="15.2" customHeight="1">
      <c r="A62" s="16" t="s">
        <v>282</v>
      </c>
      <c r="B62" s="16" t="s">
        <v>281</v>
      </c>
      <c r="C62" s="18">
        <v>24996.4039646655</v>
      </c>
      <c r="D62" s="18">
        <v>27516.349290385235</v>
      </c>
      <c r="E62" s="18">
        <v>32149.203499416031</v>
      </c>
      <c r="F62" s="18">
        <v>9212.1117458854678</v>
      </c>
      <c r="G62" s="18">
        <v>9100.7767670867433</v>
      </c>
      <c r="H62" s="18">
        <v>8811.9990591453643</v>
      </c>
    </row>
    <row r="63" spans="1:8" ht="15.2" customHeight="1">
      <c r="A63" s="16" t="s">
        <v>280</v>
      </c>
      <c r="B63" s="16" t="s">
        <v>279</v>
      </c>
      <c r="C63" s="18">
        <v>24927.086924524909</v>
      </c>
      <c r="D63" s="18">
        <v>27482.601972830311</v>
      </c>
      <c r="E63" s="18">
        <v>32485.903179442277</v>
      </c>
      <c r="F63" s="18">
        <v>9186.5658185364064</v>
      </c>
      <c r="G63" s="18">
        <v>9089.615155482159</v>
      </c>
      <c r="H63" s="18">
        <v>8904.2874190625789</v>
      </c>
    </row>
    <row r="64" spans="1:8" ht="15.2" customHeight="1">
      <c r="A64" s="16" t="s">
        <v>278</v>
      </c>
      <c r="B64" s="16" t="s">
        <v>277</v>
      </c>
      <c r="C64" s="18">
        <v>19525.821607523194</v>
      </c>
      <c r="D64" s="18">
        <v>19510.022017377767</v>
      </c>
      <c r="E64" s="18">
        <v>20923.144578374398</v>
      </c>
      <c r="F64" s="18">
        <v>7195.9971055434862</v>
      </c>
      <c r="G64" s="18">
        <v>6452.7584392579356</v>
      </c>
      <c r="H64" s="18">
        <v>5734.9703964624405</v>
      </c>
    </row>
    <row r="65" spans="1:8" ht="15.2" customHeight="1">
      <c r="A65" s="16" t="s">
        <v>276</v>
      </c>
      <c r="B65" s="16" t="s">
        <v>275</v>
      </c>
      <c r="C65" s="18">
        <v>17479.391995423044</v>
      </c>
      <c r="D65" s="18">
        <v>19825.150457393094</v>
      </c>
      <c r="E65" s="18">
        <v>23122.441626145079</v>
      </c>
      <c r="F65" s="18">
        <v>6441.8110916910782</v>
      </c>
      <c r="G65" s="18">
        <v>6556.9842417171976</v>
      </c>
      <c r="H65" s="18">
        <v>6337.791039160119</v>
      </c>
    </row>
    <row r="66" spans="1:8" ht="15.2" customHeight="1">
      <c r="A66" s="16" t="s">
        <v>274</v>
      </c>
      <c r="B66" s="16" t="s">
        <v>273</v>
      </c>
      <c r="C66" s="18">
        <v>24425.391191036655</v>
      </c>
      <c r="D66" s="18">
        <v>27205.713873957626</v>
      </c>
      <c r="E66" s="18">
        <v>31990.048324817424</v>
      </c>
      <c r="F66" s="18">
        <v>9001.6721367947885</v>
      </c>
      <c r="G66" s="18">
        <v>8998.0369904170766</v>
      </c>
      <c r="H66" s="18">
        <v>8768.3751090575643</v>
      </c>
    </row>
    <row r="67" spans="1:8" ht="15.2" customHeight="1">
      <c r="A67" s="16" t="s">
        <v>272</v>
      </c>
      <c r="B67" s="16" t="s">
        <v>271</v>
      </c>
      <c r="C67" s="18">
        <v>17951.586682369463</v>
      </c>
      <c r="D67" s="18">
        <v>19432.748778906775</v>
      </c>
      <c r="E67" s="18">
        <v>21246.612933161057</v>
      </c>
      <c r="F67" s="18">
        <v>6615.8325320595732</v>
      </c>
      <c r="G67" s="18">
        <v>6427.20103387785</v>
      </c>
      <c r="H67" s="18">
        <v>5823.632090307985</v>
      </c>
    </row>
    <row r="68" spans="1:8" ht="15.2" customHeight="1">
      <c r="A68" s="16" t="s">
        <v>270</v>
      </c>
      <c r="B68" s="16" t="s">
        <v>269</v>
      </c>
      <c r="C68" s="18">
        <v>9657.3832414343233</v>
      </c>
      <c r="D68" s="18">
        <v>11124.993525491485</v>
      </c>
      <c r="E68" s="18">
        <v>12728.77809215201</v>
      </c>
      <c r="F68" s="18">
        <v>3559.1076907980005</v>
      </c>
      <c r="G68" s="18">
        <v>3679.4882032610608</v>
      </c>
      <c r="H68" s="18">
        <v>3488.9194245248118</v>
      </c>
    </row>
    <row r="69" spans="1:8" ht="15.2" customHeight="1">
      <c r="A69" s="16" t="s">
        <v>268</v>
      </c>
      <c r="B69" s="16" t="s">
        <v>267</v>
      </c>
      <c r="C69" s="18">
        <v>15251.77622183594</v>
      </c>
      <c r="D69" s="18">
        <v>16783.504748118874</v>
      </c>
      <c r="E69" s="18">
        <v>20276.07470561182</v>
      </c>
      <c r="F69" s="18">
        <v>5620.8511863307021</v>
      </c>
      <c r="G69" s="18">
        <v>5550.9881950561576</v>
      </c>
      <c r="H69" s="18">
        <v>5557.6105091455211</v>
      </c>
    </row>
    <row r="70" spans="1:8" ht="15.2" customHeight="1">
      <c r="A70" s="16" t="s">
        <v>266</v>
      </c>
      <c r="B70" s="16" t="s">
        <v>265</v>
      </c>
      <c r="C70" s="18">
        <v>16190.23097906295</v>
      </c>
      <c r="D70" s="18">
        <v>17506.358716246326</v>
      </c>
      <c r="E70" s="18">
        <v>22247.93246397248</v>
      </c>
      <c r="F70" s="18">
        <v>5966.7069383922253</v>
      </c>
      <c r="G70" s="18">
        <v>5790.0654261854133</v>
      </c>
      <c r="H70" s="18">
        <v>6098.0907332281568</v>
      </c>
    </row>
    <row r="71" spans="1:8" ht="15.2" customHeight="1">
      <c r="A71" s="16" t="s">
        <v>264</v>
      </c>
      <c r="B71" s="16" t="s">
        <v>263</v>
      </c>
      <c r="C71" s="18">
        <v>17703.481338301652</v>
      </c>
      <c r="D71" s="18">
        <v>19764.930896698606</v>
      </c>
      <c r="E71" s="18">
        <v>23291.750107943026</v>
      </c>
      <c r="F71" s="18">
        <v>6524.3964135868946</v>
      </c>
      <c r="G71" s="18">
        <v>6537.067181750087</v>
      </c>
      <c r="H71" s="18">
        <v>6384.1979799210594</v>
      </c>
    </row>
    <row r="72" spans="1:8" ht="15.2" customHeight="1">
      <c r="A72" s="16" t="s">
        <v>262</v>
      </c>
      <c r="B72" s="16" t="s">
        <v>261</v>
      </c>
      <c r="C72" s="18">
        <v>17909.875834822131</v>
      </c>
      <c r="D72" s="18">
        <v>19640.169128773399</v>
      </c>
      <c r="E72" s="18">
        <v>22545.525912063571</v>
      </c>
      <c r="F72" s="18">
        <v>6600.4605213829655</v>
      </c>
      <c r="G72" s="18">
        <v>6495.8033866524174</v>
      </c>
      <c r="H72" s="18">
        <v>6179.6601937167852</v>
      </c>
    </row>
    <row r="73" spans="1:8" ht="15.2" customHeight="1">
      <c r="A73" s="16" t="s">
        <v>260</v>
      </c>
      <c r="B73" s="16" t="s">
        <v>259</v>
      </c>
      <c r="C73" s="18">
        <v>19115.930733186447</v>
      </c>
      <c r="D73" s="18">
        <v>21091.278721763912</v>
      </c>
      <c r="E73" s="18">
        <v>24347.63726395859</v>
      </c>
      <c r="F73" s="18">
        <v>7044.9369553176211</v>
      </c>
      <c r="G73" s="18">
        <v>6975.7443966685696</v>
      </c>
      <c r="H73" s="18">
        <v>6673.6134432168092</v>
      </c>
    </row>
    <row r="74" spans="1:8" ht="15.2" customHeight="1">
      <c r="A74" s="16" t="s">
        <v>258</v>
      </c>
      <c r="B74" s="16" t="s">
        <v>257</v>
      </c>
      <c r="C74" s="18">
        <v>14684.867020409987</v>
      </c>
      <c r="D74" s="18">
        <v>16719.158175690987</v>
      </c>
      <c r="E74" s="18">
        <v>19205.016353207324</v>
      </c>
      <c r="F74" s="18">
        <v>5411.9238974019063</v>
      </c>
      <c r="G74" s="18">
        <v>5529.7061643182342</v>
      </c>
      <c r="H74" s="18">
        <v>5264.0366669864252</v>
      </c>
    </row>
    <row r="75" spans="1:8" ht="15.2" customHeight="1">
      <c r="A75" s="16" t="s">
        <v>256</v>
      </c>
      <c r="B75" s="16" t="s">
        <v>255</v>
      </c>
      <c r="C75" s="18">
        <v>24767.769813971623</v>
      </c>
      <c r="D75" s="18">
        <v>28612.617133249336</v>
      </c>
      <c r="E75" s="18">
        <v>33845.617659109885</v>
      </c>
      <c r="F75" s="18">
        <v>9127.8514919667487</v>
      </c>
      <c r="G75" s="18">
        <v>9463.3571664541851</v>
      </c>
      <c r="H75" s="18">
        <v>9276.9810292092479</v>
      </c>
    </row>
    <row r="76" spans="1:8" ht="15.2" customHeight="1">
      <c r="A76" s="16" t="s">
        <v>254</v>
      </c>
      <c r="B76" s="16" t="s">
        <v>253</v>
      </c>
      <c r="C76" s="18">
        <v>10547.715704791055</v>
      </c>
      <c r="D76" s="18">
        <v>12377.952953449301</v>
      </c>
      <c r="E76" s="18">
        <v>14080.289852545529</v>
      </c>
      <c r="F76" s="18">
        <v>3887.2285739068539</v>
      </c>
      <c r="G76" s="18">
        <v>4093.8928879713685</v>
      </c>
      <c r="H76" s="18">
        <v>3859.3646942257524</v>
      </c>
    </row>
    <row r="77" spans="1:8" ht="15.2" customHeight="1">
      <c r="A77" s="16" t="s">
        <v>252</v>
      </c>
      <c r="B77" s="16" t="s">
        <v>251</v>
      </c>
      <c r="C77" s="18">
        <v>12957.225339454779</v>
      </c>
      <c r="D77" s="18">
        <v>14247.699063900276</v>
      </c>
      <c r="E77" s="18">
        <v>16131.179645289511</v>
      </c>
      <c r="F77" s="18">
        <v>4775.2231845991255</v>
      </c>
      <c r="G77" s="18">
        <v>4712.2940349683222</v>
      </c>
      <c r="H77" s="18">
        <v>4421.5073589545709</v>
      </c>
    </row>
    <row r="78" spans="1:8" ht="15.2" customHeight="1">
      <c r="A78" s="16" t="s">
        <v>250</v>
      </c>
      <c r="B78" s="16" t="s">
        <v>249</v>
      </c>
      <c r="C78" s="18">
        <v>13161.654337058553</v>
      </c>
      <c r="D78" s="18">
        <v>14144.939239339399</v>
      </c>
      <c r="E78" s="18">
        <v>15536.243361209246</v>
      </c>
      <c r="F78" s="18">
        <v>4850.5629323759422</v>
      </c>
      <c r="G78" s="18">
        <v>4678.3071781333456</v>
      </c>
      <c r="H78" s="18">
        <v>4258.4371299934719</v>
      </c>
    </row>
    <row r="79" spans="1:8" ht="15.2" customHeight="1">
      <c r="A79" s="16" t="s">
        <v>248</v>
      </c>
      <c r="B79" s="16" t="s">
        <v>247</v>
      </c>
      <c r="C79" s="18">
        <v>12845.472642306728</v>
      </c>
      <c r="D79" s="18">
        <v>15092.686335023436</v>
      </c>
      <c r="E79" s="18">
        <v>17805.16438998645</v>
      </c>
      <c r="F79" s="18">
        <v>4734.038127120969</v>
      </c>
      <c r="G79" s="18">
        <v>4991.76572085104</v>
      </c>
      <c r="H79" s="18">
        <v>4880.3414944740125</v>
      </c>
    </row>
    <row r="80" spans="1:8" ht="15.2" customHeight="1">
      <c r="A80" s="16" t="s">
        <v>246</v>
      </c>
      <c r="B80" s="16" t="s">
        <v>245</v>
      </c>
      <c r="C80" s="18">
        <v>21730.628739873773</v>
      </c>
      <c r="D80" s="18">
        <v>23789.343637733906</v>
      </c>
      <c r="E80" s="18">
        <v>27933.089528615877</v>
      </c>
      <c r="F80" s="18">
        <v>8008.5511717223671</v>
      </c>
      <c r="G80" s="18">
        <v>7868.1042894807824</v>
      </c>
      <c r="H80" s="18">
        <v>7656.3750218464174</v>
      </c>
    </row>
    <row r="81" spans="1:8" ht="15.2" customHeight="1">
      <c r="A81" s="16" t="s">
        <v>244</v>
      </c>
      <c r="B81" s="16" t="s">
        <v>243</v>
      </c>
      <c r="C81" s="18">
        <v>14957.629435181054</v>
      </c>
      <c r="D81" s="18">
        <v>16300.210298891223</v>
      </c>
      <c r="E81" s="18">
        <v>18706.431474318269</v>
      </c>
      <c r="F81" s="18">
        <v>5512.4470705951608</v>
      </c>
      <c r="G81" s="18">
        <v>5391.1430481300031</v>
      </c>
      <c r="H81" s="18">
        <v>5127.3760656202267</v>
      </c>
    </row>
    <row r="82" spans="1:8" ht="15.2" customHeight="1">
      <c r="A82" s="16" t="s">
        <v>242</v>
      </c>
      <c r="B82" s="16" t="s">
        <v>241</v>
      </c>
      <c r="C82" s="18">
        <v>17489.31478032294</v>
      </c>
      <c r="D82" s="18">
        <v>18577.213194645188</v>
      </c>
      <c r="E82" s="18">
        <v>22064.298619225359</v>
      </c>
      <c r="F82" s="18">
        <v>6445.4680098404815</v>
      </c>
      <c r="G82" s="18">
        <v>6144.2405914697292</v>
      </c>
      <c r="H82" s="18">
        <v>6047.75725398136</v>
      </c>
    </row>
    <row r="83" spans="1:8" ht="15.2" customHeight="1">
      <c r="A83" s="16" t="s">
        <v>240</v>
      </c>
      <c r="B83" s="16" t="s">
        <v>239</v>
      </c>
      <c r="C83" s="18">
        <v>11255.791210793479</v>
      </c>
      <c r="D83" s="18">
        <v>12161.233499516382</v>
      </c>
      <c r="E83" s="18">
        <v>14184.708824682013</v>
      </c>
      <c r="F83" s="18">
        <v>4148.1809370963492</v>
      </c>
      <c r="G83" s="18">
        <v>4022.2149429607784</v>
      </c>
      <c r="H83" s="18">
        <v>3887.9856174234396</v>
      </c>
    </row>
    <row r="84" spans="1:8" ht="15.2" customHeight="1">
      <c r="A84" s="16" t="s">
        <v>238</v>
      </c>
      <c r="B84" s="16" t="s">
        <v>237</v>
      </c>
      <c r="C84" s="18">
        <v>14309.89748351333</v>
      </c>
      <c r="D84" s="18">
        <v>15811.826555771697</v>
      </c>
      <c r="E84" s="18">
        <v>18251.336633128893</v>
      </c>
      <c r="F84" s="18">
        <v>5273.7335689019428</v>
      </c>
      <c r="G84" s="18">
        <v>5229.6146645534036</v>
      </c>
      <c r="H84" s="18">
        <v>5002.6359515313816</v>
      </c>
    </row>
    <row r="85" spans="1:8" ht="15.2" customHeight="1">
      <c r="A85" s="16" t="s">
        <v>236</v>
      </c>
      <c r="B85" s="16" t="s">
        <v>235</v>
      </c>
      <c r="C85" s="18">
        <v>15258.854393692107</v>
      </c>
      <c r="D85" s="18">
        <v>16673.734019022155</v>
      </c>
      <c r="E85" s="18">
        <v>19757.831182125643</v>
      </c>
      <c r="F85" s="18">
        <v>5623.4597579551555</v>
      </c>
      <c r="G85" s="18">
        <v>5514.6825467113495</v>
      </c>
      <c r="H85" s="18">
        <v>5415.5615329881066</v>
      </c>
    </row>
    <row r="86" spans="1:8" ht="15.2" customHeight="1">
      <c r="A86" s="16" t="s">
        <v>234</v>
      </c>
      <c r="B86" s="16" t="s">
        <v>233</v>
      </c>
      <c r="C86" s="18">
        <v>12574.640166402949</v>
      </c>
      <c r="D86" s="18">
        <v>14015.04355128205</v>
      </c>
      <c r="E86" s="18">
        <v>16942.511237146962</v>
      </c>
      <c r="F86" s="18">
        <v>4634.2262087359386</v>
      </c>
      <c r="G86" s="18">
        <v>4635.3453866710552</v>
      </c>
      <c r="H86" s="18">
        <v>4643.8908846998547</v>
      </c>
    </row>
    <row r="87" spans="1:8" ht="15.2" customHeight="1">
      <c r="A87" s="16" t="s">
        <v>232</v>
      </c>
      <c r="B87" s="16" t="s">
        <v>231</v>
      </c>
      <c r="C87" s="18">
        <v>13909.689256223495</v>
      </c>
      <c r="D87" s="18">
        <v>15737.140589940347</v>
      </c>
      <c r="E87" s="18">
        <v>18878.278112829201</v>
      </c>
      <c r="F87" s="18">
        <v>5126.2418370261003</v>
      </c>
      <c r="G87" s="18">
        <v>5204.9129755505346</v>
      </c>
      <c r="H87" s="18">
        <v>5174.4787074291644</v>
      </c>
    </row>
    <row r="88" spans="1:8" ht="15.2" customHeight="1" thickBot="1">
      <c r="A88" s="20" t="s">
        <v>230</v>
      </c>
      <c r="B88" s="20" t="s">
        <v>229</v>
      </c>
      <c r="C88" s="21">
        <v>13061.634989410473</v>
      </c>
      <c r="D88" s="21">
        <v>14438.505459239348</v>
      </c>
      <c r="E88" s="21">
        <v>16606.677223494982</v>
      </c>
      <c r="F88" s="21">
        <v>4813.7020539637051</v>
      </c>
      <c r="G88" s="21">
        <v>4775.4014767073386</v>
      </c>
      <c r="H88" s="21">
        <v>4551.8398013072601</v>
      </c>
    </row>
    <row r="89" spans="1:8" s="23" customFormat="1" ht="15.2" customHeight="1">
      <c r="A89" s="22" t="s">
        <v>228</v>
      </c>
      <c r="C89" s="24"/>
      <c r="D89" s="24"/>
      <c r="E89" s="24"/>
    </row>
    <row r="90" spans="1:8" ht="15.2" customHeight="1">
      <c r="A90" s="25" t="s">
        <v>227</v>
      </c>
      <c r="C90" s="26"/>
      <c r="D90" s="26"/>
      <c r="E90" s="26"/>
    </row>
    <row r="91" spans="1:8" ht="15.2" customHeight="1">
      <c r="C91" s="26"/>
      <c r="D91" s="26"/>
      <c r="E91" s="26"/>
    </row>
  </sheetData>
  <mergeCells count="5">
    <mergeCell ref="A5:B6"/>
    <mergeCell ref="C5:E5"/>
    <mergeCell ref="F5:H5"/>
    <mergeCell ref="A4:H4"/>
    <mergeCell ref="A3:H3"/>
  </mergeCells>
  <pageMargins left="0.70866141732283472" right="0.70866141732283472" top="0.74803149606299213" bottom="0.74803149606299213" header="0.31496062992125984" footer="0.31496062992125984"/>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ugme1_Tikla">
                <anchor moveWithCells="1" sizeWithCells="1">
                  <from>
                    <xdr:col>5</xdr:col>
                    <xdr:colOff>628650</xdr:colOff>
                    <xdr:row>0</xdr:row>
                    <xdr:rowOff>95250</xdr:rowOff>
                  </from>
                  <to>
                    <xdr:col>8</xdr:col>
                    <xdr:colOff>323850</xdr:colOff>
                    <xdr:row>2</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F57A1-DBC0-437D-B02D-112E30E15E7D}">
  <sheetPr codeName="Sayfa4">
    <tabColor theme="0"/>
  </sheetPr>
  <dimension ref="A1:N1136"/>
  <sheetViews>
    <sheetView zoomScaleNormal="100" workbookViewId="0"/>
  </sheetViews>
  <sheetFormatPr defaultColWidth="8.875" defaultRowHeight="14.25"/>
  <cols>
    <col min="1" max="1" width="33.625" style="28" bestFit="1" customWidth="1"/>
    <col min="2" max="16384" width="8.875" style="28"/>
  </cols>
  <sheetData>
    <row r="1" spans="1:14">
      <c r="A1" s="49" t="s">
        <v>793</v>
      </c>
      <c r="B1" s="11" t="s">
        <v>797</v>
      </c>
    </row>
    <row r="3" spans="1:14">
      <c r="A3" s="28" t="s">
        <v>401</v>
      </c>
      <c r="B3" s="28" t="s">
        <v>402</v>
      </c>
      <c r="C3" s="28" t="s">
        <v>403</v>
      </c>
      <c r="D3" s="28" t="s">
        <v>404</v>
      </c>
      <c r="E3" s="28" t="s">
        <v>405</v>
      </c>
      <c r="F3" s="28" t="s">
        <v>406</v>
      </c>
      <c r="G3" s="28" t="s">
        <v>407</v>
      </c>
      <c r="H3" s="28" t="s">
        <v>408</v>
      </c>
      <c r="I3" s="28" t="s">
        <v>409</v>
      </c>
      <c r="J3" s="28" t="s">
        <v>410</v>
      </c>
      <c r="K3" s="28" t="s">
        <v>411</v>
      </c>
      <c r="L3" s="28" t="s">
        <v>412</v>
      </c>
      <c r="M3" s="28" t="s">
        <v>413</v>
      </c>
      <c r="N3" s="28" t="s">
        <v>414</v>
      </c>
    </row>
    <row r="4" spans="1:14">
      <c r="B4" s="28" t="s">
        <v>415</v>
      </c>
    </row>
    <row r="5" spans="1:14">
      <c r="A5" s="28" t="s">
        <v>416</v>
      </c>
      <c r="B5" s="28">
        <v>9.5</v>
      </c>
      <c r="C5" s="28">
        <v>10.5</v>
      </c>
      <c r="D5" s="28">
        <v>13.4</v>
      </c>
      <c r="E5" s="28">
        <v>17.5</v>
      </c>
      <c r="F5" s="28">
        <v>21.7</v>
      </c>
      <c r="G5" s="28">
        <v>25.6</v>
      </c>
      <c r="H5" s="28">
        <v>28.2</v>
      </c>
      <c r="I5" s="28">
        <v>28.7</v>
      </c>
      <c r="J5" s="28">
        <v>26.1</v>
      </c>
      <c r="K5" s="28">
        <v>21.6</v>
      </c>
      <c r="L5" s="28">
        <v>15.8</v>
      </c>
      <c r="M5" s="28">
        <v>11.2</v>
      </c>
      <c r="N5" s="28">
        <v>19.100000000000001</v>
      </c>
    </row>
    <row r="6" spans="1:14">
      <c r="A6" s="28" t="s">
        <v>417</v>
      </c>
      <c r="B6" s="28">
        <v>14.8</v>
      </c>
      <c r="C6" s="28">
        <v>16.100000000000001</v>
      </c>
      <c r="D6" s="28">
        <v>19.399999999999999</v>
      </c>
      <c r="E6" s="28">
        <v>23.7</v>
      </c>
      <c r="F6" s="28">
        <v>28.2</v>
      </c>
      <c r="G6" s="28">
        <v>31.7</v>
      </c>
      <c r="H6" s="28">
        <v>33.9</v>
      </c>
      <c r="I6" s="28">
        <v>34.700000000000003</v>
      </c>
      <c r="J6" s="28">
        <v>33.1</v>
      </c>
      <c r="K6" s="28">
        <v>29</v>
      </c>
      <c r="L6" s="28">
        <v>22.6</v>
      </c>
      <c r="M6" s="28">
        <v>16.7</v>
      </c>
      <c r="N6" s="28">
        <v>25.3</v>
      </c>
    </row>
    <row r="7" spans="1:14">
      <c r="A7" s="28" t="s">
        <v>418</v>
      </c>
      <c r="B7" s="28">
        <v>5.2</v>
      </c>
      <c r="C7" s="28">
        <v>6</v>
      </c>
      <c r="D7" s="28">
        <v>8.1999999999999993</v>
      </c>
      <c r="E7" s="28">
        <v>11.8</v>
      </c>
      <c r="F7" s="28">
        <v>15.7</v>
      </c>
      <c r="G7" s="28">
        <v>19.7</v>
      </c>
      <c r="H7" s="28">
        <v>22.9</v>
      </c>
      <c r="I7" s="28">
        <v>23.3</v>
      </c>
      <c r="J7" s="28">
        <v>20.100000000000001</v>
      </c>
      <c r="K7" s="28">
        <v>15.7</v>
      </c>
      <c r="L7" s="28">
        <v>10.7</v>
      </c>
      <c r="M7" s="28">
        <v>6.9</v>
      </c>
      <c r="N7" s="28">
        <v>13.8</v>
      </c>
    </row>
    <row r="8" spans="1:14">
      <c r="A8" s="28" t="s">
        <v>419</v>
      </c>
      <c r="B8" s="28">
        <v>4.5999999999999996</v>
      </c>
      <c r="C8" s="28">
        <v>5.3</v>
      </c>
      <c r="D8" s="28">
        <v>6.1</v>
      </c>
      <c r="E8" s="28">
        <v>7.2</v>
      </c>
      <c r="F8" s="28">
        <v>9.1</v>
      </c>
      <c r="G8" s="28">
        <v>10.6</v>
      </c>
      <c r="H8" s="28">
        <v>10.8</v>
      </c>
      <c r="I8" s="28">
        <v>10.4</v>
      </c>
      <c r="J8" s="28">
        <v>9.1</v>
      </c>
      <c r="K8" s="28">
        <v>7.5</v>
      </c>
      <c r="L8" s="28">
        <v>5.9</v>
      </c>
      <c r="M8" s="28">
        <v>4.4000000000000004</v>
      </c>
      <c r="N8" s="28">
        <v>91</v>
      </c>
    </row>
    <row r="9" spans="1:14">
      <c r="A9" s="28" t="s">
        <v>420</v>
      </c>
      <c r="B9" s="28">
        <v>10.6</v>
      </c>
      <c r="C9" s="28">
        <v>10.1</v>
      </c>
      <c r="D9" s="28">
        <v>9.6</v>
      </c>
      <c r="E9" s="28">
        <v>8.6</v>
      </c>
      <c r="F9" s="28">
        <v>6.3</v>
      </c>
      <c r="G9" s="28">
        <v>2.9</v>
      </c>
      <c r="H9" s="28">
        <v>0.9</v>
      </c>
      <c r="I9" s="28">
        <v>0.7</v>
      </c>
      <c r="J9" s="28">
        <v>2.6</v>
      </c>
      <c r="K9" s="28">
        <v>5.4</v>
      </c>
      <c r="L9" s="28">
        <v>6.9</v>
      </c>
      <c r="M9" s="28">
        <v>10.199999999999999</v>
      </c>
      <c r="N9" s="28">
        <v>74.8</v>
      </c>
    </row>
    <row r="10" spans="1:14">
      <c r="A10" s="28" t="s">
        <v>421</v>
      </c>
      <c r="B10" s="28">
        <v>110</v>
      </c>
      <c r="C10" s="28">
        <v>89.7</v>
      </c>
      <c r="D10" s="28">
        <v>65.099999999999994</v>
      </c>
      <c r="E10" s="28">
        <v>51.1</v>
      </c>
      <c r="F10" s="28">
        <v>47.1</v>
      </c>
      <c r="G10" s="28">
        <v>20.5</v>
      </c>
      <c r="H10" s="28">
        <v>6.2</v>
      </c>
      <c r="I10" s="28">
        <v>5.5</v>
      </c>
      <c r="J10" s="28">
        <v>17.600000000000001</v>
      </c>
      <c r="K10" s="28">
        <v>42.4</v>
      </c>
      <c r="L10" s="28">
        <v>71.099999999999994</v>
      </c>
      <c r="M10" s="28">
        <v>121.2</v>
      </c>
      <c r="N10" s="28">
        <v>647.5</v>
      </c>
    </row>
    <row r="11" spans="1:14">
      <c r="B11" s="28" t="s">
        <v>415</v>
      </c>
    </row>
    <row r="12" spans="1:14">
      <c r="A12" s="28" t="s">
        <v>422</v>
      </c>
      <c r="B12" s="28">
        <v>26.5</v>
      </c>
      <c r="C12" s="28">
        <v>28.5</v>
      </c>
      <c r="D12" s="28">
        <v>32</v>
      </c>
      <c r="E12" s="28">
        <v>37.5</v>
      </c>
      <c r="F12" s="28">
        <v>41.3</v>
      </c>
      <c r="G12" s="28">
        <v>42.8</v>
      </c>
      <c r="H12" s="28">
        <v>44.4</v>
      </c>
      <c r="I12" s="28">
        <v>45.6</v>
      </c>
      <c r="J12" s="28">
        <v>43.2</v>
      </c>
      <c r="K12" s="28">
        <v>41.5</v>
      </c>
      <c r="L12" s="28">
        <v>34.299999999999997</v>
      </c>
      <c r="M12" s="28">
        <v>30.2</v>
      </c>
      <c r="N12" s="28">
        <v>45.6</v>
      </c>
    </row>
    <row r="13" spans="1:14">
      <c r="A13" s="28" t="s">
        <v>423</v>
      </c>
      <c r="B13" s="28">
        <v>-8.1</v>
      </c>
      <c r="C13" s="28">
        <v>-6.6</v>
      </c>
      <c r="D13" s="28">
        <v>-4.9000000000000004</v>
      </c>
      <c r="E13" s="28">
        <v>-1.3</v>
      </c>
      <c r="F13" s="28">
        <v>5.6</v>
      </c>
      <c r="G13" s="28">
        <v>9.1999999999999993</v>
      </c>
      <c r="H13" s="28">
        <v>11.5</v>
      </c>
      <c r="I13" s="28">
        <v>14.8</v>
      </c>
      <c r="J13" s="28">
        <v>9.3000000000000007</v>
      </c>
      <c r="K13" s="28">
        <v>3.5</v>
      </c>
      <c r="L13" s="28">
        <v>-4.3</v>
      </c>
      <c r="M13" s="28">
        <v>-4.4000000000000004</v>
      </c>
      <c r="N13" s="28">
        <v>-8.1</v>
      </c>
    </row>
    <row r="17" spans="1:14">
      <c r="A17" s="28" t="s">
        <v>424</v>
      </c>
      <c r="B17" s="28" t="s">
        <v>402</v>
      </c>
      <c r="C17" s="28" t="s">
        <v>403</v>
      </c>
      <c r="D17" s="28" t="s">
        <v>404</v>
      </c>
      <c r="E17" s="28" t="s">
        <v>405</v>
      </c>
      <c r="F17" s="28" t="s">
        <v>406</v>
      </c>
      <c r="G17" s="28" t="s">
        <v>407</v>
      </c>
      <c r="H17" s="28" t="s">
        <v>408</v>
      </c>
      <c r="I17" s="28" t="s">
        <v>409</v>
      </c>
      <c r="J17" s="28" t="s">
        <v>410</v>
      </c>
      <c r="K17" s="28" t="s">
        <v>411</v>
      </c>
      <c r="L17" s="28" t="s">
        <v>412</v>
      </c>
      <c r="M17" s="28" t="s">
        <v>413</v>
      </c>
      <c r="N17" s="28" t="s">
        <v>414</v>
      </c>
    </row>
    <row r="18" spans="1:14" ht="15.2" customHeight="1">
      <c r="B18" s="28" t="s">
        <v>425</v>
      </c>
    </row>
    <row r="19" spans="1:14">
      <c r="A19" s="28" t="s">
        <v>416</v>
      </c>
      <c r="B19" s="28">
        <v>4.5999999999999996</v>
      </c>
      <c r="C19" s="28">
        <v>5.9</v>
      </c>
      <c r="D19" s="28">
        <v>10.1</v>
      </c>
      <c r="E19" s="28">
        <v>15.2</v>
      </c>
      <c r="F19" s="28">
        <v>20.6</v>
      </c>
      <c r="G19" s="28">
        <v>26.8</v>
      </c>
      <c r="H19" s="28">
        <v>31.1</v>
      </c>
      <c r="I19" s="28">
        <v>30.6</v>
      </c>
      <c r="J19" s="28">
        <v>25.8</v>
      </c>
      <c r="K19" s="28">
        <v>19</v>
      </c>
      <c r="L19" s="28">
        <v>11.6</v>
      </c>
      <c r="M19" s="28">
        <v>6.5</v>
      </c>
      <c r="N19" s="28">
        <v>17.3</v>
      </c>
    </row>
    <row r="20" spans="1:14">
      <c r="A20" s="28" t="s">
        <v>417</v>
      </c>
      <c r="B20" s="28">
        <v>8.6</v>
      </c>
      <c r="C20" s="28">
        <v>10.4</v>
      </c>
      <c r="D20" s="28">
        <v>15</v>
      </c>
      <c r="E20" s="28">
        <v>20.7</v>
      </c>
      <c r="F20" s="28">
        <v>26.6</v>
      </c>
      <c r="G20" s="28">
        <v>33.200000000000003</v>
      </c>
      <c r="H20" s="28">
        <v>37.6</v>
      </c>
      <c r="I20" s="28">
        <v>37.5</v>
      </c>
      <c r="J20" s="28">
        <v>33</v>
      </c>
      <c r="K20" s="28">
        <v>25.5</v>
      </c>
      <c r="L20" s="28">
        <v>17</v>
      </c>
      <c r="M20" s="28">
        <v>10.7</v>
      </c>
      <c r="N20" s="28">
        <v>23</v>
      </c>
    </row>
    <row r="21" spans="1:14">
      <c r="A21" s="28" t="s">
        <v>418</v>
      </c>
      <c r="B21" s="28">
        <v>1.3</v>
      </c>
      <c r="C21" s="28">
        <v>2.2999999999999998</v>
      </c>
      <c r="D21" s="28">
        <v>5.6</v>
      </c>
      <c r="E21" s="28">
        <v>9.9</v>
      </c>
      <c r="F21" s="28">
        <v>14.3</v>
      </c>
      <c r="G21" s="28">
        <v>19.7</v>
      </c>
      <c r="H21" s="28">
        <v>23.7</v>
      </c>
      <c r="I21" s="28">
        <v>23.4</v>
      </c>
      <c r="J21" s="28">
        <v>19</v>
      </c>
      <c r="K21" s="28">
        <v>13.6</v>
      </c>
      <c r="L21" s="28">
        <v>7.5</v>
      </c>
      <c r="M21" s="28">
        <v>3.3</v>
      </c>
      <c r="N21" s="28">
        <v>12</v>
      </c>
    </row>
    <row r="22" spans="1:14">
      <c r="A22" s="28" t="s">
        <v>419</v>
      </c>
      <c r="B22" s="28">
        <v>3.8</v>
      </c>
      <c r="C22" s="28">
        <v>4.5999999999999996</v>
      </c>
      <c r="D22" s="28">
        <v>5.8</v>
      </c>
      <c r="E22" s="28">
        <v>7.3</v>
      </c>
      <c r="F22" s="28">
        <v>9.4</v>
      </c>
      <c r="G22" s="28">
        <v>11.7</v>
      </c>
      <c r="H22" s="28">
        <v>12.2</v>
      </c>
      <c r="I22" s="28">
        <v>11.4</v>
      </c>
      <c r="J22" s="28">
        <v>9.6999999999999993</v>
      </c>
      <c r="K22" s="28">
        <v>7.2</v>
      </c>
      <c r="L22" s="28">
        <v>5.4</v>
      </c>
      <c r="M22" s="28">
        <v>3.8</v>
      </c>
      <c r="N22" s="28">
        <v>92.3</v>
      </c>
    </row>
    <row r="23" spans="1:14">
      <c r="A23" s="28" t="s">
        <v>420</v>
      </c>
      <c r="B23" s="28">
        <v>12.5</v>
      </c>
      <c r="C23" s="28">
        <v>11.9</v>
      </c>
      <c r="D23" s="28">
        <v>12</v>
      </c>
      <c r="E23" s="28">
        <v>11.3</v>
      </c>
      <c r="F23" s="28">
        <v>8.6</v>
      </c>
      <c r="G23" s="28">
        <v>2.6</v>
      </c>
      <c r="H23" s="28">
        <v>0.6</v>
      </c>
      <c r="I23" s="28">
        <v>0.4</v>
      </c>
      <c r="J23" s="28">
        <v>1.4</v>
      </c>
      <c r="K23" s="28">
        <v>6.7</v>
      </c>
      <c r="L23" s="28">
        <v>8.9</v>
      </c>
      <c r="M23" s="28">
        <v>11.9</v>
      </c>
      <c r="N23" s="28">
        <v>88.8</v>
      </c>
    </row>
    <row r="24" spans="1:14">
      <c r="A24" s="28" t="s">
        <v>531</v>
      </c>
      <c r="B24" s="28">
        <v>136.69999999999999</v>
      </c>
      <c r="C24" s="28">
        <v>101.8</v>
      </c>
      <c r="D24" s="28">
        <v>89.4</v>
      </c>
      <c r="E24" s="28">
        <v>65.400000000000006</v>
      </c>
      <c r="F24" s="28">
        <v>43.3</v>
      </c>
      <c r="G24" s="28">
        <v>8.1999999999999993</v>
      </c>
      <c r="H24" s="28">
        <v>1</v>
      </c>
      <c r="I24" s="28">
        <v>0.7</v>
      </c>
      <c r="J24" s="28">
        <v>6</v>
      </c>
      <c r="K24" s="28">
        <v>46.5</v>
      </c>
      <c r="L24" s="28">
        <v>76.2</v>
      </c>
      <c r="M24" s="28">
        <v>135.69999999999999</v>
      </c>
      <c r="N24" s="28">
        <v>710.9</v>
      </c>
    </row>
    <row r="25" spans="1:14" ht="15.2" customHeight="1">
      <c r="B25" s="28" t="s">
        <v>425</v>
      </c>
    </row>
    <row r="26" spans="1:14">
      <c r="A26" s="28" t="s">
        <v>422</v>
      </c>
      <c r="B26" s="28">
        <v>19.899999999999999</v>
      </c>
      <c r="C26" s="28">
        <v>23.8</v>
      </c>
      <c r="D26" s="28">
        <v>28.3</v>
      </c>
      <c r="E26" s="28">
        <v>34.5</v>
      </c>
      <c r="F26" s="28">
        <v>39</v>
      </c>
      <c r="G26" s="28">
        <v>41.4</v>
      </c>
      <c r="H26" s="28">
        <v>45.3</v>
      </c>
      <c r="I26" s="28">
        <v>44.5</v>
      </c>
      <c r="J26" s="28">
        <v>42.2</v>
      </c>
      <c r="K26" s="28">
        <v>36.1</v>
      </c>
      <c r="L26" s="28">
        <v>29.4</v>
      </c>
      <c r="M26" s="28">
        <v>25.8</v>
      </c>
      <c r="N26" s="28">
        <v>45.3</v>
      </c>
    </row>
    <row r="27" spans="1:14">
      <c r="A27" s="28" t="s">
        <v>423</v>
      </c>
      <c r="B27" s="28">
        <v>-14.4</v>
      </c>
      <c r="C27" s="28">
        <v>-10</v>
      </c>
      <c r="D27" s="28">
        <v>-7</v>
      </c>
      <c r="E27" s="28">
        <v>-2</v>
      </c>
      <c r="F27" s="28">
        <v>3.4</v>
      </c>
      <c r="G27" s="28">
        <v>10.6</v>
      </c>
      <c r="H27" s="28">
        <v>15</v>
      </c>
      <c r="I27" s="28">
        <v>15.8</v>
      </c>
      <c r="J27" s="28">
        <v>10</v>
      </c>
      <c r="K27" s="28">
        <v>2.2000000000000002</v>
      </c>
      <c r="L27" s="28">
        <v>-3.5</v>
      </c>
      <c r="M27" s="28">
        <v>-8.4</v>
      </c>
      <c r="N27" s="28">
        <v>-14.4</v>
      </c>
    </row>
    <row r="31" spans="1:14">
      <c r="A31" s="28" t="s">
        <v>426</v>
      </c>
      <c r="B31" s="28" t="s">
        <v>402</v>
      </c>
      <c r="C31" s="28" t="s">
        <v>403</v>
      </c>
      <c r="D31" s="28" t="s">
        <v>404</v>
      </c>
      <c r="E31" s="28" t="s">
        <v>405</v>
      </c>
      <c r="F31" s="28" t="s">
        <v>406</v>
      </c>
      <c r="G31" s="28" t="s">
        <v>407</v>
      </c>
      <c r="H31" s="28" t="s">
        <v>408</v>
      </c>
      <c r="I31" s="28" t="s">
        <v>409</v>
      </c>
      <c r="J31" s="28" t="s">
        <v>410</v>
      </c>
      <c r="K31" s="28" t="s">
        <v>411</v>
      </c>
      <c r="L31" s="28" t="s">
        <v>412</v>
      </c>
      <c r="M31" s="28" t="s">
        <v>413</v>
      </c>
      <c r="N31" s="28" t="s">
        <v>414</v>
      </c>
    </row>
    <row r="32" spans="1:14" ht="15.2" customHeight="1">
      <c r="B32" s="28" t="s">
        <v>415</v>
      </c>
    </row>
    <row r="33" spans="1:14">
      <c r="A33" s="28" t="s">
        <v>416</v>
      </c>
      <c r="B33" s="28">
        <v>0.3</v>
      </c>
      <c r="C33" s="28">
        <v>1.7</v>
      </c>
      <c r="D33" s="28">
        <v>5.2</v>
      </c>
      <c r="E33" s="28">
        <v>10.4</v>
      </c>
      <c r="F33" s="28">
        <v>15</v>
      </c>
      <c r="G33" s="28">
        <v>18.899999999999999</v>
      </c>
      <c r="H33" s="28">
        <v>22.1</v>
      </c>
      <c r="I33" s="28">
        <v>22.1</v>
      </c>
      <c r="J33" s="28">
        <v>17.8</v>
      </c>
      <c r="K33" s="28">
        <v>12.4</v>
      </c>
      <c r="L33" s="28">
        <v>6.9</v>
      </c>
      <c r="M33" s="28">
        <v>2.2999999999999998</v>
      </c>
      <c r="N33" s="28">
        <v>11.3</v>
      </c>
    </row>
    <row r="34" spans="1:14">
      <c r="A34" s="28" t="s">
        <v>417</v>
      </c>
      <c r="B34" s="28">
        <v>4.5</v>
      </c>
      <c r="C34" s="28">
        <v>6.4</v>
      </c>
      <c r="D34" s="28">
        <v>10.9</v>
      </c>
      <c r="E34" s="28">
        <v>16.399999999999999</v>
      </c>
      <c r="F34" s="28">
        <v>21.3</v>
      </c>
      <c r="G34" s="28">
        <v>25.7</v>
      </c>
      <c r="H34" s="28">
        <v>29.5</v>
      </c>
      <c r="I34" s="28">
        <v>29.6</v>
      </c>
      <c r="J34" s="28">
        <v>25.3</v>
      </c>
      <c r="K34" s="28">
        <v>19.3</v>
      </c>
      <c r="L34" s="28">
        <v>12.7</v>
      </c>
      <c r="M34" s="28">
        <v>6.5</v>
      </c>
      <c r="N34" s="28">
        <v>17.3</v>
      </c>
    </row>
    <row r="35" spans="1:14">
      <c r="A35" s="28" t="s">
        <v>418</v>
      </c>
      <c r="B35" s="28">
        <v>-3.5</v>
      </c>
      <c r="C35" s="28">
        <v>-2.5</v>
      </c>
      <c r="D35" s="28">
        <v>0.1</v>
      </c>
      <c r="E35" s="28">
        <v>4.2</v>
      </c>
      <c r="F35" s="28">
        <v>8.1</v>
      </c>
      <c r="G35" s="28">
        <v>11.2</v>
      </c>
      <c r="H35" s="28">
        <v>13.7</v>
      </c>
      <c r="I35" s="28">
        <v>13.6</v>
      </c>
      <c r="J35" s="28">
        <v>9.8000000000000007</v>
      </c>
      <c r="K35" s="28">
        <v>5.7</v>
      </c>
      <c r="L35" s="28">
        <v>1.7</v>
      </c>
      <c r="M35" s="28">
        <v>-1.4</v>
      </c>
      <c r="N35" s="28">
        <v>5.0999999999999996</v>
      </c>
    </row>
    <row r="36" spans="1:14">
      <c r="A36" s="28" t="s">
        <v>419</v>
      </c>
      <c r="B36" s="28">
        <v>3</v>
      </c>
      <c r="C36" s="28">
        <v>4.0999999999999996</v>
      </c>
      <c r="D36" s="28">
        <v>5.2</v>
      </c>
      <c r="E36" s="28">
        <v>6.5</v>
      </c>
      <c r="F36" s="28">
        <v>8.1999999999999993</v>
      </c>
      <c r="G36" s="28">
        <v>10</v>
      </c>
      <c r="H36" s="28">
        <v>11.2</v>
      </c>
      <c r="I36" s="28">
        <v>10.7</v>
      </c>
      <c r="J36" s="28">
        <v>8.8000000000000007</v>
      </c>
      <c r="K36" s="28">
        <v>6.5</v>
      </c>
      <c r="L36" s="28">
        <v>4.8</v>
      </c>
      <c r="M36" s="28">
        <v>2.8</v>
      </c>
      <c r="N36" s="28">
        <v>81.8</v>
      </c>
    </row>
    <row r="37" spans="1:14">
      <c r="A37" s="28" t="s">
        <v>420</v>
      </c>
      <c r="B37" s="28">
        <v>12.5</v>
      </c>
      <c r="C37" s="28">
        <v>12</v>
      </c>
      <c r="D37" s="28">
        <v>12</v>
      </c>
      <c r="E37" s="28">
        <v>11.5</v>
      </c>
      <c r="F37" s="28">
        <v>12.2</v>
      </c>
      <c r="G37" s="28">
        <v>7.8</v>
      </c>
      <c r="H37" s="28">
        <v>3.7</v>
      </c>
      <c r="I37" s="28">
        <v>3.2</v>
      </c>
      <c r="J37" s="28">
        <v>4.4000000000000004</v>
      </c>
      <c r="K37" s="28">
        <v>7.4</v>
      </c>
      <c r="L37" s="28">
        <v>8.5</v>
      </c>
      <c r="M37" s="28">
        <v>12.4</v>
      </c>
      <c r="N37" s="28">
        <v>107.6</v>
      </c>
    </row>
    <row r="38" spans="1:14">
      <c r="A38" s="28" t="s">
        <v>531</v>
      </c>
      <c r="B38" s="28">
        <v>43.9</v>
      </c>
      <c r="C38" s="28">
        <v>39.6</v>
      </c>
      <c r="D38" s="28">
        <v>45.1</v>
      </c>
      <c r="E38" s="28">
        <v>46.1</v>
      </c>
      <c r="F38" s="28">
        <v>55.2</v>
      </c>
      <c r="G38" s="28">
        <v>39.700000000000003</v>
      </c>
      <c r="H38" s="28">
        <v>20.5</v>
      </c>
      <c r="I38" s="28">
        <v>12.2</v>
      </c>
      <c r="J38" s="28">
        <v>20.3</v>
      </c>
      <c r="K38" s="28">
        <v>35.5</v>
      </c>
      <c r="L38" s="28">
        <v>33.799999999999997</v>
      </c>
      <c r="M38" s="28">
        <v>47</v>
      </c>
      <c r="N38" s="28">
        <v>438.9</v>
      </c>
    </row>
    <row r="39" spans="1:14" ht="15.2" customHeight="1">
      <c r="B39" s="28" t="s">
        <v>415</v>
      </c>
    </row>
    <row r="40" spans="1:14">
      <c r="A40" s="28" t="s">
        <v>422</v>
      </c>
      <c r="B40" s="28">
        <v>18</v>
      </c>
      <c r="C40" s="28">
        <v>21.8</v>
      </c>
      <c r="D40" s="28">
        <v>26.4</v>
      </c>
      <c r="E40" s="28">
        <v>30.2</v>
      </c>
      <c r="F40" s="28">
        <v>33</v>
      </c>
      <c r="G40" s="28">
        <v>35.799999999999997</v>
      </c>
      <c r="H40" s="28">
        <v>39.799999999999997</v>
      </c>
      <c r="I40" s="28">
        <v>38</v>
      </c>
      <c r="J40" s="28">
        <v>36.1</v>
      </c>
      <c r="K40" s="28">
        <v>31.3</v>
      </c>
      <c r="L40" s="28">
        <v>25.3</v>
      </c>
      <c r="M40" s="28">
        <v>21</v>
      </c>
      <c r="N40" s="28">
        <v>39.799999999999997</v>
      </c>
    </row>
    <row r="41" spans="1:14">
      <c r="A41" s="28" t="s">
        <v>423</v>
      </c>
      <c r="B41" s="28">
        <v>-27</v>
      </c>
      <c r="C41" s="28">
        <v>-25.3</v>
      </c>
      <c r="D41" s="28">
        <v>-17</v>
      </c>
      <c r="E41" s="28">
        <v>-7.6</v>
      </c>
      <c r="F41" s="28">
        <v>-3.1</v>
      </c>
      <c r="G41" s="28">
        <v>1</v>
      </c>
      <c r="H41" s="28">
        <v>4</v>
      </c>
      <c r="I41" s="28">
        <v>2.4</v>
      </c>
      <c r="J41" s="28">
        <v>-3.2</v>
      </c>
      <c r="K41" s="28">
        <v>-7.9</v>
      </c>
      <c r="L41" s="28">
        <v>-23.1</v>
      </c>
      <c r="M41" s="28">
        <v>-27.2</v>
      </c>
      <c r="N41" s="28">
        <v>-27.2</v>
      </c>
    </row>
    <row r="45" spans="1:14">
      <c r="A45" s="28" t="s">
        <v>427</v>
      </c>
      <c r="B45" s="28" t="s">
        <v>402</v>
      </c>
      <c r="C45" s="28" t="s">
        <v>403</v>
      </c>
      <c r="D45" s="28" t="s">
        <v>404</v>
      </c>
      <c r="E45" s="28" t="s">
        <v>405</v>
      </c>
      <c r="F45" s="28" t="s">
        <v>406</v>
      </c>
      <c r="G45" s="28" t="s">
        <v>407</v>
      </c>
      <c r="H45" s="28" t="s">
        <v>408</v>
      </c>
      <c r="I45" s="28" t="s">
        <v>409</v>
      </c>
      <c r="J45" s="28" t="s">
        <v>410</v>
      </c>
      <c r="K45" s="28" t="s">
        <v>411</v>
      </c>
      <c r="L45" s="28" t="s">
        <v>412</v>
      </c>
      <c r="M45" s="28" t="s">
        <v>413</v>
      </c>
      <c r="N45" s="28" t="s">
        <v>414</v>
      </c>
    </row>
    <row r="46" spans="1:14" ht="15.2" customHeight="1">
      <c r="B46" s="28" t="s">
        <v>428</v>
      </c>
    </row>
    <row r="47" spans="1:14">
      <c r="A47" s="28" t="s">
        <v>416</v>
      </c>
      <c r="B47" s="28">
        <v>-10.6</v>
      </c>
      <c r="C47" s="28">
        <v>-9.1999999999999993</v>
      </c>
      <c r="D47" s="28">
        <v>-3.1</v>
      </c>
      <c r="E47" s="28">
        <v>6.1</v>
      </c>
      <c r="F47" s="28">
        <v>12.1</v>
      </c>
      <c r="G47" s="28">
        <v>16.600000000000001</v>
      </c>
      <c r="H47" s="28">
        <v>21.2</v>
      </c>
      <c r="I47" s="28">
        <v>21.2</v>
      </c>
      <c r="J47" s="28">
        <v>16.2</v>
      </c>
      <c r="K47" s="28">
        <v>9.1</v>
      </c>
      <c r="L47" s="28">
        <v>1.6</v>
      </c>
      <c r="M47" s="28">
        <v>-6.5</v>
      </c>
      <c r="N47" s="28">
        <v>6.2</v>
      </c>
    </row>
    <row r="48" spans="1:14">
      <c r="A48" s="28" t="s">
        <v>417</v>
      </c>
      <c r="B48" s="28">
        <v>-5.5</v>
      </c>
      <c r="C48" s="28">
        <v>-3.5</v>
      </c>
      <c r="D48" s="28">
        <v>2</v>
      </c>
      <c r="E48" s="28">
        <v>11.7</v>
      </c>
      <c r="F48" s="28">
        <v>18.600000000000001</v>
      </c>
      <c r="G48" s="28">
        <v>24.1</v>
      </c>
      <c r="H48" s="28">
        <v>29.3</v>
      </c>
      <c r="I48" s="28">
        <v>30.1</v>
      </c>
      <c r="J48" s="28">
        <v>25.3</v>
      </c>
      <c r="K48" s="28">
        <v>17.2</v>
      </c>
      <c r="L48" s="28">
        <v>7.8</v>
      </c>
      <c r="M48" s="28">
        <v>-1.8</v>
      </c>
      <c r="N48" s="28">
        <v>12.9</v>
      </c>
    </row>
    <row r="49" spans="1:14">
      <c r="A49" s="28" t="s">
        <v>418</v>
      </c>
      <c r="B49" s="28">
        <v>-15.6</v>
      </c>
      <c r="C49" s="28">
        <v>-14.5</v>
      </c>
      <c r="D49" s="28">
        <v>-8</v>
      </c>
      <c r="E49" s="28">
        <v>0.6</v>
      </c>
      <c r="F49" s="28">
        <v>5.3</v>
      </c>
      <c r="G49" s="28">
        <v>8.1999999999999993</v>
      </c>
      <c r="H49" s="28">
        <v>12.1</v>
      </c>
      <c r="I49" s="28">
        <v>11.8</v>
      </c>
      <c r="J49" s="28">
        <v>6.8</v>
      </c>
      <c r="K49" s="28">
        <v>1.9</v>
      </c>
      <c r="L49" s="28">
        <v>-3.5</v>
      </c>
      <c r="M49" s="28">
        <v>-10.8</v>
      </c>
      <c r="N49" s="28">
        <v>-0.5</v>
      </c>
    </row>
    <row r="50" spans="1:14">
      <c r="A50" s="28" t="s">
        <v>419</v>
      </c>
      <c r="B50" s="28">
        <v>2.1</v>
      </c>
      <c r="C50" s="28">
        <v>3.1</v>
      </c>
      <c r="D50" s="28">
        <v>4.4000000000000004</v>
      </c>
      <c r="E50" s="28">
        <v>5.9</v>
      </c>
      <c r="F50" s="28">
        <v>7.7</v>
      </c>
      <c r="G50" s="28">
        <v>9.8000000000000007</v>
      </c>
      <c r="H50" s="28">
        <v>10.4</v>
      </c>
      <c r="I50" s="28">
        <v>10.1</v>
      </c>
      <c r="J50" s="28">
        <v>9.1</v>
      </c>
      <c r="K50" s="28">
        <v>6.6</v>
      </c>
      <c r="L50" s="28">
        <v>4.3</v>
      </c>
      <c r="M50" s="28">
        <v>2.1</v>
      </c>
      <c r="N50" s="28">
        <v>75.599999999999994</v>
      </c>
    </row>
    <row r="51" spans="1:14">
      <c r="A51" s="28" t="s">
        <v>420</v>
      </c>
      <c r="B51" s="28">
        <v>11.9</v>
      </c>
      <c r="C51" s="28">
        <v>11.3</v>
      </c>
      <c r="D51" s="28">
        <v>12.2</v>
      </c>
      <c r="E51" s="28">
        <v>14.2</v>
      </c>
      <c r="F51" s="28">
        <v>15.8</v>
      </c>
      <c r="G51" s="28">
        <v>10.199999999999999</v>
      </c>
      <c r="H51" s="28">
        <v>5.6</v>
      </c>
      <c r="I51" s="28">
        <v>3.9</v>
      </c>
      <c r="J51" s="28">
        <v>4.4000000000000004</v>
      </c>
      <c r="K51" s="28">
        <v>9</v>
      </c>
      <c r="L51" s="28">
        <v>8.5</v>
      </c>
      <c r="M51" s="28">
        <v>10.9</v>
      </c>
      <c r="N51" s="28">
        <v>117.9</v>
      </c>
    </row>
    <row r="52" spans="1:14">
      <c r="A52" s="28" t="s">
        <v>531</v>
      </c>
      <c r="B52" s="28">
        <v>44.3</v>
      </c>
      <c r="C52" s="28">
        <v>47.7</v>
      </c>
      <c r="D52" s="28">
        <v>51</v>
      </c>
      <c r="E52" s="28">
        <v>69</v>
      </c>
      <c r="F52" s="28">
        <v>69.7</v>
      </c>
      <c r="G52" s="28">
        <v>43.9</v>
      </c>
      <c r="H52" s="28">
        <v>21</v>
      </c>
      <c r="I52" s="28">
        <v>11.7</v>
      </c>
      <c r="J52" s="28">
        <v>17.5</v>
      </c>
      <c r="K52" s="28">
        <v>56.3</v>
      </c>
      <c r="L52" s="28">
        <v>45.9</v>
      </c>
      <c r="M52" s="28">
        <v>44</v>
      </c>
      <c r="N52" s="28">
        <v>522</v>
      </c>
    </row>
    <row r="53" spans="1:14" ht="15.2" customHeight="1">
      <c r="B53" s="28" t="s">
        <v>428</v>
      </c>
    </row>
    <row r="54" spans="1:14">
      <c r="A54" s="28" t="s">
        <v>422</v>
      </c>
      <c r="B54" s="28">
        <v>9.6</v>
      </c>
      <c r="C54" s="28">
        <v>13</v>
      </c>
      <c r="D54" s="28">
        <v>21.5</v>
      </c>
      <c r="E54" s="28">
        <v>27.2</v>
      </c>
      <c r="F54" s="28">
        <v>32.700000000000003</v>
      </c>
      <c r="G54" s="28">
        <v>39.799999999999997</v>
      </c>
      <c r="H54" s="28">
        <v>39.799999999999997</v>
      </c>
      <c r="I54" s="28">
        <v>39.9</v>
      </c>
      <c r="J54" s="28">
        <v>36.200000000000003</v>
      </c>
      <c r="K54" s="28">
        <v>29.2</v>
      </c>
      <c r="L54" s="28">
        <v>19.8</v>
      </c>
      <c r="M54" s="28">
        <v>16</v>
      </c>
      <c r="N54" s="28">
        <v>39.9</v>
      </c>
    </row>
    <row r="55" spans="1:14">
      <c r="A55" s="28" t="s">
        <v>423</v>
      </c>
      <c r="B55" s="28">
        <v>-45.6</v>
      </c>
      <c r="C55" s="28">
        <v>-42.8</v>
      </c>
      <c r="D55" s="28">
        <v>-39.6</v>
      </c>
      <c r="E55" s="28">
        <v>-25.6</v>
      </c>
      <c r="F55" s="28">
        <v>-9</v>
      </c>
      <c r="G55" s="28">
        <v>-3</v>
      </c>
      <c r="H55" s="28">
        <v>1.7</v>
      </c>
      <c r="I55" s="28">
        <v>1.2</v>
      </c>
      <c r="J55" s="28">
        <v>-4.0999999999999996</v>
      </c>
      <c r="K55" s="28">
        <v>-20.100000000000001</v>
      </c>
      <c r="L55" s="28">
        <v>-31.6</v>
      </c>
      <c r="M55" s="28">
        <v>-39.799999999999997</v>
      </c>
      <c r="N55" s="28">
        <v>-45.6</v>
      </c>
    </row>
    <row r="59" spans="1:14">
      <c r="A59" s="28" t="s">
        <v>429</v>
      </c>
      <c r="B59" s="28" t="s">
        <v>402</v>
      </c>
      <c r="C59" s="28" t="s">
        <v>403</v>
      </c>
      <c r="D59" s="28" t="s">
        <v>404</v>
      </c>
      <c r="E59" s="28" t="s">
        <v>405</v>
      </c>
      <c r="F59" s="28" t="s">
        <v>406</v>
      </c>
      <c r="G59" s="28" t="s">
        <v>407</v>
      </c>
      <c r="H59" s="28" t="s">
        <v>408</v>
      </c>
      <c r="I59" s="28" t="s">
        <v>409</v>
      </c>
      <c r="J59" s="28" t="s">
        <v>410</v>
      </c>
      <c r="K59" s="28" t="s">
        <v>411</v>
      </c>
      <c r="L59" s="28" t="s">
        <v>412</v>
      </c>
      <c r="M59" s="28" t="s">
        <v>413</v>
      </c>
      <c r="N59" s="28" t="s">
        <v>414</v>
      </c>
    </row>
    <row r="60" spans="1:14" ht="15.2" customHeight="1">
      <c r="B60" s="28" t="s">
        <v>415</v>
      </c>
    </row>
    <row r="61" spans="1:14">
      <c r="A61" s="28" t="s">
        <v>416</v>
      </c>
      <c r="B61" s="28">
        <v>0.4</v>
      </c>
      <c r="C61" s="28">
        <v>2.2000000000000002</v>
      </c>
      <c r="D61" s="28">
        <v>6.6</v>
      </c>
      <c r="E61" s="28">
        <v>11.6</v>
      </c>
      <c r="F61" s="28">
        <v>16.100000000000001</v>
      </c>
      <c r="G61" s="28">
        <v>20.2</v>
      </c>
      <c r="H61" s="28">
        <v>23.6</v>
      </c>
      <c r="I61" s="28">
        <v>23.3</v>
      </c>
      <c r="J61" s="28">
        <v>19</v>
      </c>
      <c r="K61" s="28">
        <v>13.3</v>
      </c>
      <c r="L61" s="28">
        <v>7.1</v>
      </c>
      <c r="M61" s="28">
        <v>2.4</v>
      </c>
      <c r="N61" s="28">
        <v>12.1</v>
      </c>
    </row>
    <row r="62" spans="1:14">
      <c r="A62" s="28" t="s">
        <v>417</v>
      </c>
      <c r="B62" s="28">
        <v>5.4</v>
      </c>
      <c r="C62" s="28">
        <v>7.4</v>
      </c>
      <c r="D62" s="28">
        <v>12.5</v>
      </c>
      <c r="E62" s="28">
        <v>18</v>
      </c>
      <c r="F62" s="28">
        <v>23</v>
      </c>
      <c r="G62" s="28">
        <v>27.1</v>
      </c>
      <c r="H62" s="28">
        <v>30.6</v>
      </c>
      <c r="I62" s="28">
        <v>30.7</v>
      </c>
      <c r="J62" s="28">
        <v>26.6</v>
      </c>
      <c r="K62" s="28">
        <v>20.9</v>
      </c>
      <c r="L62" s="28">
        <v>13.7</v>
      </c>
      <c r="M62" s="28">
        <v>7.6</v>
      </c>
      <c r="N62" s="28">
        <v>18.600000000000001</v>
      </c>
    </row>
    <row r="63" spans="1:14">
      <c r="A63" s="28" t="s">
        <v>418</v>
      </c>
      <c r="B63" s="28">
        <v>-3.7</v>
      </c>
      <c r="C63" s="28">
        <v>-2.2999999999999998</v>
      </c>
      <c r="D63" s="28">
        <v>1.3</v>
      </c>
      <c r="E63" s="28">
        <v>5.5</v>
      </c>
      <c r="F63" s="28">
        <v>9.6</v>
      </c>
      <c r="G63" s="28">
        <v>13</v>
      </c>
      <c r="H63" s="28">
        <v>16.100000000000001</v>
      </c>
      <c r="I63" s="28">
        <v>15.8</v>
      </c>
      <c r="J63" s="28">
        <v>11.2</v>
      </c>
      <c r="K63" s="28">
        <v>6.7</v>
      </c>
      <c r="L63" s="28">
        <v>1.9</v>
      </c>
      <c r="M63" s="28">
        <v>-1.5</v>
      </c>
      <c r="N63" s="28">
        <v>6.1</v>
      </c>
    </row>
    <row r="64" spans="1:14">
      <c r="A64" s="28" t="s">
        <v>419</v>
      </c>
      <c r="B64" s="28">
        <v>3.2</v>
      </c>
      <c r="C64" s="28">
        <v>4.5</v>
      </c>
      <c r="D64" s="28">
        <v>5.8</v>
      </c>
      <c r="E64" s="28">
        <v>7.2</v>
      </c>
      <c r="F64" s="28">
        <v>9.1</v>
      </c>
      <c r="G64" s="28">
        <v>11.2</v>
      </c>
      <c r="H64" s="28">
        <v>12.2</v>
      </c>
      <c r="I64" s="28">
        <v>11.7</v>
      </c>
      <c r="J64" s="28">
        <v>9.9</v>
      </c>
      <c r="K64" s="28">
        <v>7.1</v>
      </c>
      <c r="L64" s="28">
        <v>5.0999999999999996</v>
      </c>
      <c r="M64" s="28">
        <v>3.2</v>
      </c>
      <c r="N64" s="28">
        <v>90.2</v>
      </c>
    </row>
    <row r="65" spans="1:14">
      <c r="A65" s="28" t="s">
        <v>420</v>
      </c>
      <c r="B65" s="28">
        <v>9.9</v>
      </c>
      <c r="C65" s="28">
        <v>10</v>
      </c>
      <c r="D65" s="28">
        <v>10.6</v>
      </c>
      <c r="E65" s="28">
        <v>10.6</v>
      </c>
      <c r="F65" s="28">
        <v>10.5</v>
      </c>
      <c r="G65" s="28">
        <v>6.1</v>
      </c>
      <c r="H65" s="28">
        <v>1.5</v>
      </c>
      <c r="I65" s="28">
        <v>1.4</v>
      </c>
      <c r="J65" s="28">
        <v>2.7</v>
      </c>
      <c r="K65" s="28">
        <v>5.7</v>
      </c>
      <c r="L65" s="28">
        <v>7.3</v>
      </c>
      <c r="M65" s="28">
        <v>10.6</v>
      </c>
      <c r="N65" s="28">
        <v>86.9</v>
      </c>
    </row>
    <row r="66" spans="1:14">
      <c r="A66" s="28" t="s">
        <v>531</v>
      </c>
      <c r="B66" s="28">
        <v>39.200000000000003</v>
      </c>
      <c r="C66" s="28">
        <v>33.1</v>
      </c>
      <c r="D66" s="28">
        <v>40.9</v>
      </c>
      <c r="E66" s="28">
        <v>45.4</v>
      </c>
      <c r="F66" s="28">
        <v>41.9</v>
      </c>
      <c r="G66" s="28">
        <v>25.6</v>
      </c>
      <c r="H66" s="28">
        <v>5.8</v>
      </c>
      <c r="I66" s="28">
        <v>3.9</v>
      </c>
      <c r="J66" s="28">
        <v>8.1999999999999993</v>
      </c>
      <c r="K66" s="28">
        <v>25.9</v>
      </c>
      <c r="L66" s="28">
        <v>32.1</v>
      </c>
      <c r="M66" s="28">
        <v>44.5</v>
      </c>
      <c r="N66" s="28">
        <v>346.5</v>
      </c>
    </row>
    <row r="67" spans="1:14" ht="15.2" customHeight="1">
      <c r="B67" s="28" t="s">
        <v>415</v>
      </c>
    </row>
    <row r="68" spans="1:14">
      <c r="A68" s="28" t="s">
        <v>422</v>
      </c>
      <c r="B68" s="28">
        <v>19.2</v>
      </c>
      <c r="C68" s="28">
        <v>21.8</v>
      </c>
      <c r="D68" s="28">
        <v>29</v>
      </c>
      <c r="E68" s="28">
        <v>31.8</v>
      </c>
      <c r="F68" s="28">
        <v>33.799999999999997</v>
      </c>
      <c r="G68" s="28">
        <v>36.9</v>
      </c>
      <c r="H68" s="28">
        <v>40</v>
      </c>
      <c r="I68" s="28">
        <v>38.4</v>
      </c>
      <c r="J68" s="28">
        <v>37.299999999999997</v>
      </c>
      <c r="K68" s="28">
        <v>34.5</v>
      </c>
      <c r="L68" s="28">
        <v>35</v>
      </c>
      <c r="M68" s="28">
        <v>21.6</v>
      </c>
      <c r="N68" s="28">
        <v>40</v>
      </c>
    </row>
    <row r="69" spans="1:14">
      <c r="A69" s="28" t="s">
        <v>423</v>
      </c>
      <c r="B69" s="28">
        <v>-26.4</v>
      </c>
      <c r="C69" s="28">
        <v>-29</v>
      </c>
      <c r="D69" s="28">
        <v>-19</v>
      </c>
      <c r="E69" s="28">
        <v>-7.5</v>
      </c>
      <c r="F69" s="28">
        <v>-0.2</v>
      </c>
      <c r="G69" s="28">
        <v>2.9</v>
      </c>
      <c r="H69" s="28">
        <v>6.8</v>
      </c>
      <c r="I69" s="28">
        <v>5.9</v>
      </c>
      <c r="J69" s="28">
        <v>1</v>
      </c>
      <c r="K69" s="28">
        <v>-6</v>
      </c>
      <c r="L69" s="28">
        <v>-14</v>
      </c>
      <c r="M69" s="28">
        <v>-21.9</v>
      </c>
      <c r="N69" s="28">
        <v>-29</v>
      </c>
    </row>
    <row r="73" spans="1:14">
      <c r="A73" s="28" t="s">
        <v>430</v>
      </c>
      <c r="B73" s="28" t="s">
        <v>402</v>
      </c>
      <c r="C73" s="28" t="s">
        <v>403</v>
      </c>
      <c r="D73" s="28" t="s">
        <v>404</v>
      </c>
      <c r="E73" s="28" t="s">
        <v>405</v>
      </c>
      <c r="F73" s="28" t="s">
        <v>406</v>
      </c>
      <c r="G73" s="28" t="s">
        <v>407</v>
      </c>
      <c r="H73" s="28" t="s">
        <v>408</v>
      </c>
      <c r="I73" s="28" t="s">
        <v>409</v>
      </c>
      <c r="J73" s="28" t="s">
        <v>410</v>
      </c>
      <c r="K73" s="28" t="s">
        <v>411</v>
      </c>
      <c r="L73" s="28" t="s">
        <v>412</v>
      </c>
      <c r="M73" s="28" t="s">
        <v>413</v>
      </c>
      <c r="N73" s="28" t="s">
        <v>414</v>
      </c>
    </row>
    <row r="74" spans="1:14" ht="15.2" customHeight="1">
      <c r="B74" s="28" t="s">
        <v>431</v>
      </c>
    </row>
    <row r="75" spans="1:14">
      <c r="A75" s="28" t="s">
        <v>416</v>
      </c>
      <c r="B75" s="28">
        <v>2.7</v>
      </c>
      <c r="C75" s="28">
        <v>4.7</v>
      </c>
      <c r="D75" s="28">
        <v>8.6</v>
      </c>
      <c r="E75" s="28">
        <v>13.6</v>
      </c>
      <c r="F75" s="28">
        <v>18</v>
      </c>
      <c r="G75" s="28">
        <v>21.7</v>
      </c>
      <c r="H75" s="28">
        <v>24.2</v>
      </c>
      <c r="I75" s="28">
        <v>24.1</v>
      </c>
      <c r="J75" s="28">
        <v>20.2</v>
      </c>
      <c r="K75" s="28">
        <v>14.7</v>
      </c>
      <c r="L75" s="28">
        <v>8.6</v>
      </c>
      <c r="M75" s="28">
        <v>4.5999999999999996</v>
      </c>
      <c r="N75" s="28">
        <v>13.8</v>
      </c>
    </row>
    <row r="76" spans="1:14">
      <c r="A76" s="28" t="s">
        <v>417</v>
      </c>
      <c r="B76" s="28">
        <v>6.9</v>
      </c>
      <c r="C76" s="28">
        <v>9.6999999999999993</v>
      </c>
      <c r="D76" s="28">
        <v>14.6</v>
      </c>
      <c r="E76" s="28">
        <v>20.399999999999999</v>
      </c>
      <c r="F76" s="28">
        <v>25</v>
      </c>
      <c r="G76" s="28">
        <v>28.7</v>
      </c>
      <c r="H76" s="28">
        <v>31.1</v>
      </c>
      <c r="I76" s="28">
        <v>31.4</v>
      </c>
      <c r="J76" s="28">
        <v>27.9</v>
      </c>
      <c r="K76" s="28">
        <v>21.8</v>
      </c>
      <c r="L76" s="28">
        <v>14.5</v>
      </c>
      <c r="M76" s="28">
        <v>8.6999999999999993</v>
      </c>
      <c r="N76" s="28">
        <v>20.100000000000001</v>
      </c>
    </row>
    <row r="77" spans="1:14">
      <c r="A77" s="28" t="s">
        <v>418</v>
      </c>
      <c r="B77" s="28">
        <v>-0.8</v>
      </c>
      <c r="C77" s="28">
        <v>0.2</v>
      </c>
      <c r="D77" s="28">
        <v>3.1</v>
      </c>
      <c r="E77" s="28">
        <v>7.2</v>
      </c>
      <c r="F77" s="28">
        <v>11.1</v>
      </c>
      <c r="G77" s="28">
        <v>14.4</v>
      </c>
      <c r="H77" s="28">
        <v>16.7</v>
      </c>
      <c r="I77" s="28">
        <v>16.7</v>
      </c>
      <c r="J77" s="28">
        <v>12.9</v>
      </c>
      <c r="K77" s="28">
        <v>8.6</v>
      </c>
      <c r="L77" s="28">
        <v>3.8</v>
      </c>
      <c r="M77" s="28">
        <v>1.2</v>
      </c>
      <c r="N77" s="28">
        <v>7.9</v>
      </c>
    </row>
    <row r="78" spans="1:14">
      <c r="A78" s="28" t="s">
        <v>419</v>
      </c>
      <c r="B78" s="28">
        <v>2.1</v>
      </c>
      <c r="C78" s="28">
        <v>3.3</v>
      </c>
      <c r="D78" s="28">
        <v>4.5</v>
      </c>
      <c r="E78" s="28">
        <v>5.9</v>
      </c>
      <c r="F78" s="28">
        <v>7.3</v>
      </c>
      <c r="G78" s="28">
        <v>8.6999999999999993</v>
      </c>
      <c r="H78" s="28">
        <v>9.5</v>
      </c>
      <c r="I78" s="28">
        <v>9.1999999999999993</v>
      </c>
      <c r="J78" s="28">
        <v>7.5</v>
      </c>
      <c r="K78" s="28">
        <v>4.8</v>
      </c>
      <c r="L78" s="28">
        <v>3.3</v>
      </c>
      <c r="M78" s="28">
        <v>2</v>
      </c>
      <c r="N78" s="28">
        <v>68.099999999999994</v>
      </c>
    </row>
    <row r="79" spans="1:14">
      <c r="A79" s="28" t="s">
        <v>420</v>
      </c>
      <c r="B79" s="28">
        <v>12.2</v>
      </c>
      <c r="C79" s="28">
        <v>11.1</v>
      </c>
      <c r="D79" s="28">
        <v>12.6</v>
      </c>
      <c r="E79" s="28">
        <v>13.1</v>
      </c>
      <c r="F79" s="28">
        <v>13</v>
      </c>
      <c r="G79" s="28">
        <v>8.9</v>
      </c>
      <c r="H79" s="28">
        <v>3.3</v>
      </c>
      <c r="I79" s="28">
        <v>2.6</v>
      </c>
      <c r="J79" s="28">
        <v>4.7</v>
      </c>
      <c r="K79" s="28">
        <v>8.1</v>
      </c>
      <c r="L79" s="28">
        <v>9.3000000000000007</v>
      </c>
      <c r="M79" s="28">
        <v>12.6</v>
      </c>
      <c r="N79" s="28">
        <v>111.5</v>
      </c>
    </row>
    <row r="80" spans="1:14">
      <c r="A80" s="28" t="s">
        <v>531</v>
      </c>
      <c r="B80" s="28">
        <v>49.5</v>
      </c>
      <c r="C80" s="28">
        <v>37.1</v>
      </c>
      <c r="D80" s="28">
        <v>48.6</v>
      </c>
      <c r="E80" s="28">
        <v>54.9</v>
      </c>
      <c r="F80" s="28">
        <v>53.2</v>
      </c>
      <c r="G80" s="28">
        <v>38.200000000000003</v>
      </c>
      <c r="H80" s="28">
        <v>14.5</v>
      </c>
      <c r="I80" s="28">
        <v>8.9</v>
      </c>
      <c r="J80" s="28">
        <v>20</v>
      </c>
      <c r="K80" s="28">
        <v>35.9</v>
      </c>
      <c r="L80" s="28">
        <v>44</v>
      </c>
      <c r="M80" s="28">
        <v>56</v>
      </c>
      <c r="N80" s="28">
        <v>460.8</v>
      </c>
    </row>
    <row r="81" spans="1:14" ht="15.2" customHeight="1">
      <c r="B81" s="28" t="s">
        <v>431</v>
      </c>
    </row>
    <row r="82" spans="1:14">
      <c r="A82" s="28" t="s">
        <v>422</v>
      </c>
      <c r="B82" s="28">
        <v>21.3</v>
      </c>
      <c r="C82" s="28">
        <v>25</v>
      </c>
      <c r="D82" s="28">
        <v>31.2</v>
      </c>
      <c r="E82" s="28">
        <v>35.799999999999997</v>
      </c>
      <c r="F82" s="28">
        <v>37.5</v>
      </c>
      <c r="G82" s="28">
        <v>41.8</v>
      </c>
      <c r="H82" s="28">
        <v>45</v>
      </c>
      <c r="I82" s="28">
        <v>42.2</v>
      </c>
      <c r="J82" s="28">
        <v>40.299999999999997</v>
      </c>
      <c r="K82" s="28">
        <v>36</v>
      </c>
      <c r="L82" s="28">
        <v>29.7</v>
      </c>
      <c r="M82" s="28">
        <v>22.9</v>
      </c>
      <c r="N82" s="28">
        <v>45</v>
      </c>
    </row>
    <row r="83" spans="1:14">
      <c r="A83" s="28" t="s">
        <v>423</v>
      </c>
      <c r="B83" s="28">
        <v>-21</v>
      </c>
      <c r="C83" s="28">
        <v>-20.399999999999999</v>
      </c>
      <c r="D83" s="28">
        <v>-15.3</v>
      </c>
      <c r="E83" s="28">
        <v>-5.0999999999999996</v>
      </c>
      <c r="F83" s="28">
        <v>-0.1</v>
      </c>
      <c r="G83" s="28">
        <v>4.8</v>
      </c>
      <c r="H83" s="28">
        <v>8.5</v>
      </c>
      <c r="I83" s="28">
        <v>8.8000000000000007</v>
      </c>
      <c r="J83" s="28">
        <v>3</v>
      </c>
      <c r="K83" s="28">
        <v>-2.9</v>
      </c>
      <c r="L83" s="28">
        <v>-9.5</v>
      </c>
      <c r="M83" s="28">
        <v>-12.7</v>
      </c>
      <c r="N83" s="28">
        <v>-21</v>
      </c>
    </row>
    <row r="87" spans="1:14">
      <c r="A87" s="28" t="s">
        <v>432</v>
      </c>
      <c r="B87" s="28" t="s">
        <v>402</v>
      </c>
      <c r="C87" s="28" t="s">
        <v>403</v>
      </c>
      <c r="D87" s="28" t="s">
        <v>404</v>
      </c>
      <c r="E87" s="28" t="s">
        <v>405</v>
      </c>
      <c r="F87" s="28" t="s">
        <v>406</v>
      </c>
      <c r="G87" s="28" t="s">
        <v>407</v>
      </c>
      <c r="H87" s="28" t="s">
        <v>408</v>
      </c>
      <c r="I87" s="28" t="s">
        <v>409</v>
      </c>
      <c r="J87" s="28" t="s">
        <v>410</v>
      </c>
      <c r="K87" s="28" t="s">
        <v>411</v>
      </c>
      <c r="L87" s="28" t="s">
        <v>412</v>
      </c>
      <c r="M87" s="28" t="s">
        <v>413</v>
      </c>
      <c r="N87" s="28" t="s">
        <v>414</v>
      </c>
    </row>
    <row r="88" spans="1:14" ht="15.2" customHeight="1">
      <c r="B88" s="28" t="s">
        <v>433</v>
      </c>
    </row>
    <row r="89" spans="1:14">
      <c r="A89" s="28" t="s">
        <v>416</v>
      </c>
      <c r="B89" s="28">
        <v>0.2</v>
      </c>
      <c r="C89" s="28">
        <v>1.7</v>
      </c>
      <c r="D89" s="28">
        <v>5.8</v>
      </c>
      <c r="E89" s="28">
        <v>11.3</v>
      </c>
      <c r="F89" s="28">
        <v>16.100000000000001</v>
      </c>
      <c r="G89" s="28">
        <v>20.100000000000001</v>
      </c>
      <c r="H89" s="28">
        <v>23.5</v>
      </c>
      <c r="I89" s="28">
        <v>23.4</v>
      </c>
      <c r="J89" s="28">
        <v>18.8</v>
      </c>
      <c r="K89" s="28">
        <v>13</v>
      </c>
      <c r="L89" s="28">
        <v>7.1</v>
      </c>
      <c r="M89" s="28">
        <v>2.5</v>
      </c>
      <c r="N89" s="28">
        <v>12</v>
      </c>
    </row>
    <row r="90" spans="1:14">
      <c r="A90" s="28" t="s">
        <v>417</v>
      </c>
      <c r="B90" s="28">
        <v>4.2</v>
      </c>
      <c r="C90" s="28">
        <v>6.4</v>
      </c>
      <c r="D90" s="28">
        <v>11.5</v>
      </c>
      <c r="E90" s="28">
        <v>17.399999999999999</v>
      </c>
      <c r="F90" s="28">
        <v>22.4</v>
      </c>
      <c r="G90" s="28">
        <v>26.6</v>
      </c>
      <c r="H90" s="28">
        <v>30.3</v>
      </c>
      <c r="I90" s="28">
        <v>30.4</v>
      </c>
      <c r="J90" s="28">
        <v>26</v>
      </c>
      <c r="K90" s="28">
        <v>19.899999999999999</v>
      </c>
      <c r="L90" s="28">
        <v>13</v>
      </c>
      <c r="M90" s="28">
        <v>6.4</v>
      </c>
      <c r="N90" s="28">
        <v>17.899999999999999</v>
      </c>
    </row>
    <row r="91" spans="1:14">
      <c r="A91" s="28" t="s">
        <v>418</v>
      </c>
      <c r="B91" s="28">
        <v>-3.3</v>
      </c>
      <c r="C91" s="28">
        <v>-2.4</v>
      </c>
      <c r="D91" s="28">
        <v>0.6</v>
      </c>
      <c r="E91" s="28">
        <v>5.3</v>
      </c>
      <c r="F91" s="28">
        <v>9.6</v>
      </c>
      <c r="G91" s="28">
        <v>12.9</v>
      </c>
      <c r="H91" s="28">
        <v>15.8</v>
      </c>
      <c r="I91" s="28">
        <v>15.9</v>
      </c>
      <c r="J91" s="28">
        <v>11.8</v>
      </c>
      <c r="K91" s="28">
        <v>7</v>
      </c>
      <c r="L91" s="28">
        <v>2.5</v>
      </c>
      <c r="M91" s="28">
        <v>-0.9</v>
      </c>
      <c r="N91" s="28">
        <v>6.2</v>
      </c>
    </row>
    <row r="92" spans="1:14">
      <c r="A92" s="28" t="s">
        <v>419</v>
      </c>
      <c r="B92" s="28">
        <v>2.7</v>
      </c>
      <c r="C92" s="28">
        <v>3.9</v>
      </c>
      <c r="D92" s="28">
        <v>5.2</v>
      </c>
      <c r="E92" s="28">
        <v>6.6</v>
      </c>
      <c r="F92" s="28">
        <v>8.5</v>
      </c>
      <c r="G92" s="28">
        <v>10.199999999999999</v>
      </c>
      <c r="H92" s="28">
        <v>11.4</v>
      </c>
      <c r="I92" s="28">
        <v>10.8</v>
      </c>
      <c r="J92" s="28">
        <v>9.1999999999999993</v>
      </c>
      <c r="K92" s="28">
        <v>6.7</v>
      </c>
      <c r="L92" s="28">
        <v>4.5999999999999996</v>
      </c>
      <c r="M92" s="28">
        <v>2.6</v>
      </c>
      <c r="N92" s="28">
        <v>82.4</v>
      </c>
    </row>
    <row r="93" spans="1:14">
      <c r="A93" s="28" t="s">
        <v>420</v>
      </c>
      <c r="B93" s="28">
        <v>12.2</v>
      </c>
      <c r="C93" s="28">
        <v>11.3</v>
      </c>
      <c r="D93" s="28">
        <v>10.7</v>
      </c>
      <c r="E93" s="28">
        <v>11.1</v>
      </c>
      <c r="F93" s="28">
        <v>12.3</v>
      </c>
      <c r="G93" s="28">
        <v>8.6</v>
      </c>
      <c r="H93" s="28">
        <v>3.5</v>
      </c>
      <c r="I93" s="28">
        <v>2.7</v>
      </c>
      <c r="J93" s="28">
        <v>4</v>
      </c>
      <c r="K93" s="28">
        <v>6.9</v>
      </c>
      <c r="L93" s="28">
        <v>8.1999999999999993</v>
      </c>
      <c r="M93" s="28">
        <v>11.7</v>
      </c>
      <c r="N93" s="28">
        <v>103.2</v>
      </c>
    </row>
    <row r="94" spans="1:14">
      <c r="A94" s="28" t="s">
        <v>531</v>
      </c>
      <c r="B94" s="28">
        <v>39.700000000000003</v>
      </c>
      <c r="C94" s="28">
        <v>35.1</v>
      </c>
      <c r="D94" s="28">
        <v>39.1</v>
      </c>
      <c r="E94" s="28">
        <v>41.9</v>
      </c>
      <c r="F94" s="28">
        <v>51.8</v>
      </c>
      <c r="G94" s="28">
        <v>34.299999999999997</v>
      </c>
      <c r="H94" s="28">
        <v>13.5</v>
      </c>
      <c r="I94" s="28">
        <v>11.4</v>
      </c>
      <c r="J94" s="28">
        <v>17.600000000000001</v>
      </c>
      <c r="K94" s="28">
        <v>27.9</v>
      </c>
      <c r="L94" s="28">
        <v>31.7</v>
      </c>
      <c r="M94" s="28">
        <v>44.1</v>
      </c>
      <c r="N94" s="28">
        <v>388.1</v>
      </c>
    </row>
    <row r="95" spans="1:14" ht="15.2" customHeight="1">
      <c r="B95" s="28" t="s">
        <v>433</v>
      </c>
    </row>
    <row r="96" spans="1:14">
      <c r="A96" s="28" t="s">
        <v>422</v>
      </c>
      <c r="B96" s="28">
        <v>16.600000000000001</v>
      </c>
      <c r="C96" s="28">
        <v>21.3</v>
      </c>
      <c r="D96" s="28">
        <v>27.8</v>
      </c>
      <c r="E96" s="28">
        <v>31.6</v>
      </c>
      <c r="F96" s="28">
        <v>34.4</v>
      </c>
      <c r="G96" s="28">
        <v>37</v>
      </c>
      <c r="H96" s="28">
        <v>41</v>
      </c>
      <c r="I96" s="28">
        <v>40</v>
      </c>
      <c r="J96" s="28">
        <v>37.700000000000003</v>
      </c>
      <c r="K96" s="28">
        <v>33.299999999999997</v>
      </c>
      <c r="L96" s="28">
        <v>24.7</v>
      </c>
      <c r="M96" s="28">
        <v>20.399999999999999</v>
      </c>
      <c r="N96" s="28">
        <v>41</v>
      </c>
    </row>
    <row r="97" spans="1:14">
      <c r="A97" s="28" t="s">
        <v>423</v>
      </c>
      <c r="B97" s="28">
        <v>-24.9</v>
      </c>
      <c r="C97" s="28">
        <v>-24.2</v>
      </c>
      <c r="D97" s="28">
        <v>-19.2</v>
      </c>
      <c r="E97" s="28">
        <v>-7.2</v>
      </c>
      <c r="F97" s="28">
        <v>-1.6</v>
      </c>
      <c r="G97" s="28">
        <v>3.8</v>
      </c>
      <c r="H97" s="28">
        <v>4.5</v>
      </c>
      <c r="I97" s="28">
        <v>5.5</v>
      </c>
      <c r="J97" s="28">
        <v>-1.5</v>
      </c>
      <c r="K97" s="28">
        <v>-9.8000000000000007</v>
      </c>
      <c r="L97" s="28">
        <v>-17.5</v>
      </c>
      <c r="M97" s="28">
        <v>-24.2</v>
      </c>
      <c r="N97" s="28">
        <v>-24.9</v>
      </c>
    </row>
    <row r="101" spans="1:14">
      <c r="A101" s="28" t="s">
        <v>434</v>
      </c>
      <c r="B101" s="28" t="s">
        <v>402</v>
      </c>
      <c r="C101" s="28" t="s">
        <v>403</v>
      </c>
      <c r="D101" s="28" t="s">
        <v>404</v>
      </c>
      <c r="E101" s="28" t="s">
        <v>405</v>
      </c>
      <c r="F101" s="28" t="s">
        <v>406</v>
      </c>
      <c r="G101" s="28" t="s">
        <v>407</v>
      </c>
      <c r="H101" s="28" t="s">
        <v>408</v>
      </c>
      <c r="I101" s="28" t="s">
        <v>409</v>
      </c>
      <c r="J101" s="28" t="s">
        <v>410</v>
      </c>
      <c r="K101" s="28" t="s">
        <v>411</v>
      </c>
      <c r="L101" s="28" t="s">
        <v>412</v>
      </c>
      <c r="M101" s="28" t="s">
        <v>413</v>
      </c>
      <c r="N101" s="28" t="s">
        <v>414</v>
      </c>
    </row>
    <row r="102" spans="1:14" ht="15.2" customHeight="1">
      <c r="B102" s="28" t="s">
        <v>435</v>
      </c>
    </row>
    <row r="103" spans="1:14">
      <c r="A103" s="28" t="s">
        <v>416</v>
      </c>
      <c r="B103" s="28">
        <v>10</v>
      </c>
      <c r="C103" s="28">
        <v>10.7</v>
      </c>
      <c r="D103" s="28">
        <v>12.9</v>
      </c>
      <c r="E103" s="28">
        <v>16.399999999999999</v>
      </c>
      <c r="F103" s="28">
        <v>20.6</v>
      </c>
      <c r="G103" s="28">
        <v>25.3</v>
      </c>
      <c r="H103" s="28">
        <v>28.4</v>
      </c>
      <c r="I103" s="28">
        <v>28.4</v>
      </c>
      <c r="J103" s="28">
        <v>25.2</v>
      </c>
      <c r="K103" s="28">
        <v>20.5</v>
      </c>
      <c r="L103" s="28">
        <v>15.4</v>
      </c>
      <c r="M103" s="28">
        <v>11.6</v>
      </c>
      <c r="N103" s="28">
        <v>18.8</v>
      </c>
    </row>
    <row r="104" spans="1:14">
      <c r="A104" s="28" t="s">
        <v>417</v>
      </c>
      <c r="B104" s="28">
        <v>14.9</v>
      </c>
      <c r="C104" s="28">
        <v>15.6</v>
      </c>
      <c r="D104" s="28">
        <v>18</v>
      </c>
      <c r="E104" s="28">
        <v>21.4</v>
      </c>
      <c r="F104" s="28">
        <v>25.6</v>
      </c>
      <c r="G104" s="28">
        <v>30.7</v>
      </c>
      <c r="H104" s="28">
        <v>34.1</v>
      </c>
      <c r="I104" s="28">
        <v>34</v>
      </c>
      <c r="J104" s="28">
        <v>31.1</v>
      </c>
      <c r="K104" s="28">
        <v>26.5</v>
      </c>
      <c r="L104" s="28">
        <v>21.2</v>
      </c>
      <c r="M104" s="28">
        <v>16.7</v>
      </c>
      <c r="N104" s="28">
        <v>24.2</v>
      </c>
    </row>
    <row r="105" spans="1:14">
      <c r="A105" s="28" t="s">
        <v>418</v>
      </c>
      <c r="B105" s="28">
        <v>6</v>
      </c>
      <c r="C105" s="28">
        <v>6.4</v>
      </c>
      <c r="D105" s="28">
        <v>8</v>
      </c>
      <c r="E105" s="28">
        <v>11.2</v>
      </c>
      <c r="F105" s="28">
        <v>15.2</v>
      </c>
      <c r="G105" s="28">
        <v>19.600000000000001</v>
      </c>
      <c r="H105" s="28">
        <v>22.7</v>
      </c>
      <c r="I105" s="28">
        <v>22.7</v>
      </c>
      <c r="J105" s="28">
        <v>19.399999999999999</v>
      </c>
      <c r="K105" s="28">
        <v>15.2</v>
      </c>
      <c r="L105" s="28">
        <v>10.8</v>
      </c>
      <c r="M105" s="28">
        <v>7.6</v>
      </c>
      <c r="N105" s="28">
        <v>13.7</v>
      </c>
    </row>
    <row r="106" spans="1:14">
      <c r="A106" s="28" t="s">
        <v>419</v>
      </c>
      <c r="B106" s="28">
        <v>5.0999999999999996</v>
      </c>
      <c r="C106" s="28">
        <v>5.8</v>
      </c>
      <c r="D106" s="28">
        <v>6.7</v>
      </c>
      <c r="E106" s="28">
        <v>7.9</v>
      </c>
      <c r="F106" s="28">
        <v>9.6999999999999993</v>
      </c>
      <c r="G106" s="28">
        <v>11.3</v>
      </c>
      <c r="H106" s="28">
        <v>11.7</v>
      </c>
      <c r="I106" s="28">
        <v>11.2</v>
      </c>
      <c r="J106" s="28">
        <v>9.6999999999999993</v>
      </c>
      <c r="K106" s="28">
        <v>7.8</v>
      </c>
      <c r="L106" s="28">
        <v>6.3</v>
      </c>
      <c r="M106" s="28">
        <v>4.8</v>
      </c>
      <c r="N106" s="28">
        <v>98</v>
      </c>
    </row>
    <row r="107" spans="1:14">
      <c r="A107" s="28" t="s">
        <v>420</v>
      </c>
      <c r="B107" s="28">
        <v>12.5</v>
      </c>
      <c r="C107" s="28">
        <v>10.6</v>
      </c>
      <c r="D107" s="28">
        <v>8.6</v>
      </c>
      <c r="E107" s="28">
        <v>6.6</v>
      </c>
      <c r="F107" s="28">
        <v>5.3</v>
      </c>
      <c r="G107" s="28">
        <v>2.5</v>
      </c>
      <c r="H107" s="28">
        <v>0.6</v>
      </c>
      <c r="I107" s="28">
        <v>0.6</v>
      </c>
      <c r="J107" s="28">
        <v>1.7</v>
      </c>
      <c r="K107" s="28">
        <v>5.6</v>
      </c>
      <c r="L107" s="28">
        <v>7.5</v>
      </c>
      <c r="M107" s="28">
        <v>11.9</v>
      </c>
      <c r="N107" s="28">
        <v>74</v>
      </c>
    </row>
    <row r="108" spans="1:14">
      <c r="A108" s="28" t="s">
        <v>531</v>
      </c>
      <c r="B108" s="28">
        <v>234.2</v>
      </c>
      <c r="C108" s="28">
        <v>154.5</v>
      </c>
      <c r="D108" s="28">
        <v>97</v>
      </c>
      <c r="E108" s="28">
        <v>51.8</v>
      </c>
      <c r="F108" s="28">
        <v>31.9</v>
      </c>
      <c r="G108" s="28">
        <v>10</v>
      </c>
      <c r="H108" s="28">
        <v>2.5</v>
      </c>
      <c r="I108" s="28">
        <v>2.6</v>
      </c>
      <c r="J108" s="28">
        <v>14.3</v>
      </c>
      <c r="K108" s="28">
        <v>71.3</v>
      </c>
      <c r="L108" s="28">
        <v>129.69999999999999</v>
      </c>
      <c r="M108" s="28">
        <v>258.5</v>
      </c>
      <c r="N108" s="28">
        <v>1058.3</v>
      </c>
    </row>
    <row r="109" spans="1:14" ht="15.2" customHeight="1">
      <c r="B109" s="28" t="s">
        <v>435</v>
      </c>
    </row>
    <row r="110" spans="1:14">
      <c r="A110" s="28" t="s">
        <v>422</v>
      </c>
      <c r="B110" s="28">
        <v>23.9</v>
      </c>
      <c r="C110" s="28">
        <v>26.7</v>
      </c>
      <c r="D110" s="28">
        <v>28.8</v>
      </c>
      <c r="E110" s="28">
        <v>36.4</v>
      </c>
      <c r="F110" s="28">
        <v>38.700000000000003</v>
      </c>
      <c r="G110" s="28">
        <v>44.8</v>
      </c>
      <c r="H110" s="28">
        <v>45.4</v>
      </c>
      <c r="I110" s="28">
        <v>44.6</v>
      </c>
      <c r="J110" s="28">
        <v>42.5</v>
      </c>
      <c r="K110" s="28">
        <v>38.700000000000003</v>
      </c>
      <c r="L110" s="28">
        <v>33</v>
      </c>
      <c r="M110" s="28">
        <v>25.4</v>
      </c>
      <c r="N110" s="28">
        <v>45.4</v>
      </c>
    </row>
    <row r="111" spans="1:14">
      <c r="A111" s="28" t="s">
        <v>423</v>
      </c>
      <c r="B111" s="28">
        <v>-4.3</v>
      </c>
      <c r="C111" s="28">
        <v>-4.5999999999999996</v>
      </c>
      <c r="D111" s="28">
        <v>-1.6</v>
      </c>
      <c r="E111" s="28">
        <v>1.4</v>
      </c>
      <c r="F111" s="28">
        <v>6.7</v>
      </c>
      <c r="G111" s="28">
        <v>11.1</v>
      </c>
      <c r="H111" s="28">
        <v>14.8</v>
      </c>
      <c r="I111" s="28">
        <v>13.6</v>
      </c>
      <c r="J111" s="28">
        <v>10.3</v>
      </c>
      <c r="K111" s="28">
        <v>0.9</v>
      </c>
      <c r="L111" s="28">
        <v>0</v>
      </c>
      <c r="M111" s="28">
        <v>-1.9</v>
      </c>
      <c r="N111" s="28">
        <v>-4.5999999999999996</v>
      </c>
    </row>
    <row r="115" spans="1:14">
      <c r="A115" s="28" t="s">
        <v>436</v>
      </c>
      <c r="B115" s="28" t="s">
        <v>402</v>
      </c>
      <c r="C115" s="28" t="s">
        <v>403</v>
      </c>
      <c r="D115" s="28" t="s">
        <v>404</v>
      </c>
      <c r="E115" s="28" t="s">
        <v>405</v>
      </c>
      <c r="F115" s="28" t="s">
        <v>406</v>
      </c>
      <c r="G115" s="28" t="s">
        <v>407</v>
      </c>
      <c r="H115" s="28" t="s">
        <v>408</v>
      </c>
      <c r="I115" s="28" t="s">
        <v>409</v>
      </c>
      <c r="J115" s="28" t="s">
        <v>410</v>
      </c>
      <c r="K115" s="28" t="s">
        <v>411</v>
      </c>
      <c r="L115" s="28" t="s">
        <v>412</v>
      </c>
      <c r="M115" s="28" t="s">
        <v>413</v>
      </c>
      <c r="N115" s="28" t="s">
        <v>414</v>
      </c>
    </row>
    <row r="116" spans="1:14" ht="15.2" customHeight="1">
      <c r="B116" s="28" t="s">
        <v>437</v>
      </c>
    </row>
    <row r="117" spans="1:14">
      <c r="A117" s="28" t="s">
        <v>416</v>
      </c>
      <c r="B117" s="28">
        <v>-11.2</v>
      </c>
      <c r="C117" s="28">
        <v>-9.8000000000000007</v>
      </c>
      <c r="D117" s="28">
        <v>-3.3</v>
      </c>
      <c r="E117" s="28">
        <v>4.5999999999999996</v>
      </c>
      <c r="F117" s="28">
        <v>9.5</v>
      </c>
      <c r="G117" s="28">
        <v>13</v>
      </c>
      <c r="H117" s="28">
        <v>16.399999999999999</v>
      </c>
      <c r="I117" s="28">
        <v>16.3</v>
      </c>
      <c r="J117" s="28">
        <v>12.3</v>
      </c>
      <c r="K117" s="28">
        <v>6.7</v>
      </c>
      <c r="L117" s="28">
        <v>-0.1</v>
      </c>
      <c r="M117" s="28">
        <v>-7.6</v>
      </c>
      <c r="N117" s="28">
        <v>3.9</v>
      </c>
    </row>
    <row r="118" spans="1:14">
      <c r="A118" s="28" t="s">
        <v>417</v>
      </c>
      <c r="B118" s="28">
        <v>-5</v>
      </c>
      <c r="C118" s="28">
        <v>-3.3</v>
      </c>
      <c r="D118" s="28">
        <v>2.7</v>
      </c>
      <c r="E118" s="28">
        <v>10.8</v>
      </c>
      <c r="F118" s="28">
        <v>16.100000000000001</v>
      </c>
      <c r="G118" s="28">
        <v>20.100000000000001</v>
      </c>
      <c r="H118" s="28">
        <v>23.9</v>
      </c>
      <c r="I118" s="28">
        <v>24.6</v>
      </c>
      <c r="J118" s="28">
        <v>20.7</v>
      </c>
      <c r="K118" s="28">
        <v>14.3</v>
      </c>
      <c r="L118" s="28">
        <v>6.3</v>
      </c>
      <c r="M118" s="28">
        <v>-2</v>
      </c>
      <c r="N118" s="28">
        <v>10.8</v>
      </c>
    </row>
    <row r="119" spans="1:14">
      <c r="A119" s="28" t="s">
        <v>418</v>
      </c>
      <c r="B119" s="28">
        <v>-16.8</v>
      </c>
      <c r="C119" s="28">
        <v>-15.9</v>
      </c>
      <c r="D119" s="28">
        <v>-8.9</v>
      </c>
      <c r="E119" s="28">
        <v>-1.2</v>
      </c>
      <c r="F119" s="28">
        <v>3.2</v>
      </c>
      <c r="G119" s="28">
        <v>5.8</v>
      </c>
      <c r="H119" s="28">
        <v>8.8000000000000007</v>
      </c>
      <c r="I119" s="28">
        <v>8.5</v>
      </c>
      <c r="J119" s="28">
        <v>4.3</v>
      </c>
      <c r="K119" s="28">
        <v>-0.1</v>
      </c>
      <c r="L119" s="28">
        <v>-5.5</v>
      </c>
      <c r="M119" s="28">
        <v>-12.7</v>
      </c>
      <c r="N119" s="28">
        <v>-2.5</v>
      </c>
    </row>
    <row r="120" spans="1:14">
      <c r="A120" s="28" t="s">
        <v>419</v>
      </c>
      <c r="B120" s="28">
        <v>2.5</v>
      </c>
      <c r="C120" s="28">
        <v>3.4</v>
      </c>
      <c r="D120" s="28">
        <v>4.7</v>
      </c>
      <c r="E120" s="28">
        <v>5.0999999999999996</v>
      </c>
      <c r="F120" s="28">
        <v>6.3</v>
      </c>
      <c r="G120" s="28">
        <v>7.9</v>
      </c>
      <c r="H120" s="28">
        <v>8.3000000000000007</v>
      </c>
      <c r="I120" s="28">
        <v>8</v>
      </c>
      <c r="J120" s="28">
        <v>7.1</v>
      </c>
      <c r="K120" s="28">
        <v>5.0999999999999996</v>
      </c>
      <c r="L120" s="28">
        <v>3.7</v>
      </c>
      <c r="M120" s="28">
        <v>2.4</v>
      </c>
      <c r="N120" s="28">
        <v>64.5</v>
      </c>
    </row>
    <row r="121" spans="1:14">
      <c r="A121" s="28" t="s">
        <v>420</v>
      </c>
      <c r="B121" s="28">
        <v>9.6</v>
      </c>
      <c r="C121" s="28">
        <v>9.8000000000000007</v>
      </c>
      <c r="D121" s="28">
        <v>11.6</v>
      </c>
      <c r="E121" s="28">
        <v>13.7</v>
      </c>
      <c r="F121" s="28">
        <v>17.100000000000001</v>
      </c>
      <c r="G121" s="28">
        <v>15.5</v>
      </c>
      <c r="H121" s="28">
        <v>11.5</v>
      </c>
      <c r="I121" s="28">
        <v>11</v>
      </c>
      <c r="J121" s="28">
        <v>7.7</v>
      </c>
      <c r="K121" s="28">
        <v>9.8000000000000007</v>
      </c>
      <c r="L121" s="28">
        <v>9</v>
      </c>
      <c r="M121" s="28">
        <v>9.8000000000000007</v>
      </c>
      <c r="N121" s="28">
        <v>136.1</v>
      </c>
    </row>
    <row r="122" spans="1:14">
      <c r="A122" s="28" t="s">
        <v>531</v>
      </c>
      <c r="B122" s="28">
        <v>19.8</v>
      </c>
      <c r="C122" s="28">
        <v>20.5</v>
      </c>
      <c r="D122" s="28">
        <v>31</v>
      </c>
      <c r="E122" s="28">
        <v>51.2</v>
      </c>
      <c r="F122" s="28">
        <v>83.6</v>
      </c>
      <c r="G122" s="28">
        <v>93.7</v>
      </c>
      <c r="H122" s="28">
        <v>69.900000000000006</v>
      </c>
      <c r="I122" s="28">
        <v>62.6</v>
      </c>
      <c r="J122" s="28">
        <v>35.299999999999997</v>
      </c>
      <c r="K122" s="28">
        <v>37.5</v>
      </c>
      <c r="L122" s="28">
        <v>27.9</v>
      </c>
      <c r="M122" s="28">
        <v>22.8</v>
      </c>
      <c r="N122" s="28">
        <v>555.79999999999995</v>
      </c>
    </row>
    <row r="123" spans="1:14" ht="15.2" customHeight="1">
      <c r="B123" s="28" t="s">
        <v>437</v>
      </c>
    </row>
    <row r="124" spans="1:14">
      <c r="A124" s="28" t="s">
        <v>422</v>
      </c>
      <c r="B124" s="28">
        <v>11</v>
      </c>
      <c r="C124" s="28">
        <v>11</v>
      </c>
      <c r="D124" s="28">
        <v>18.399999999999999</v>
      </c>
      <c r="E124" s="28">
        <v>25</v>
      </c>
      <c r="F124" s="28">
        <v>26.4</v>
      </c>
      <c r="G124" s="28">
        <v>29.1</v>
      </c>
      <c r="H124" s="28">
        <v>34.299999999999997</v>
      </c>
      <c r="I124" s="28">
        <v>35</v>
      </c>
      <c r="J124" s="28">
        <v>31.3</v>
      </c>
      <c r="K124" s="28">
        <v>26</v>
      </c>
      <c r="L124" s="28">
        <v>18.2</v>
      </c>
      <c r="M124" s="28">
        <v>14</v>
      </c>
      <c r="N124" s="28">
        <v>35</v>
      </c>
    </row>
    <row r="125" spans="1:14">
      <c r="A125" s="28" t="s">
        <v>423</v>
      </c>
      <c r="B125" s="28">
        <v>-39.799999999999997</v>
      </c>
      <c r="C125" s="28">
        <v>-38.700000000000003</v>
      </c>
      <c r="D125" s="28">
        <v>-33.200000000000003</v>
      </c>
      <c r="E125" s="28">
        <v>-22.2</v>
      </c>
      <c r="F125" s="28">
        <v>-8.5</v>
      </c>
      <c r="G125" s="28">
        <v>-4.5</v>
      </c>
      <c r="H125" s="28">
        <v>-2.2000000000000002</v>
      </c>
      <c r="I125" s="28">
        <v>-2.8</v>
      </c>
      <c r="J125" s="28">
        <v>-5.8</v>
      </c>
      <c r="K125" s="28">
        <v>-15</v>
      </c>
      <c r="L125" s="28">
        <v>-28.9</v>
      </c>
      <c r="M125" s="28">
        <v>-36.299999999999997</v>
      </c>
      <c r="N125" s="28">
        <v>-39.799999999999997</v>
      </c>
    </row>
    <row r="129" spans="1:14">
      <c r="A129" s="28" t="s">
        <v>438</v>
      </c>
      <c r="B129" s="28" t="s">
        <v>402</v>
      </c>
      <c r="C129" s="28" t="s">
        <v>403</v>
      </c>
      <c r="D129" s="28" t="s">
        <v>404</v>
      </c>
      <c r="E129" s="28" t="s">
        <v>405</v>
      </c>
      <c r="F129" s="28" t="s">
        <v>406</v>
      </c>
      <c r="G129" s="28" t="s">
        <v>407</v>
      </c>
      <c r="H129" s="28" t="s">
        <v>408</v>
      </c>
      <c r="I129" s="28" t="s">
        <v>409</v>
      </c>
      <c r="J129" s="28" t="s">
        <v>410</v>
      </c>
      <c r="K129" s="28" t="s">
        <v>411</v>
      </c>
      <c r="L129" s="28" t="s">
        <v>412</v>
      </c>
      <c r="M129" s="28" t="s">
        <v>413</v>
      </c>
      <c r="N129" s="28" t="s">
        <v>414</v>
      </c>
    </row>
    <row r="130" spans="1:14" ht="15.2" customHeight="1">
      <c r="B130" s="28" t="s">
        <v>439</v>
      </c>
    </row>
    <row r="131" spans="1:14">
      <c r="A131" s="28" t="s">
        <v>416</v>
      </c>
      <c r="B131" s="28">
        <v>2.8</v>
      </c>
      <c r="C131" s="28">
        <v>4</v>
      </c>
      <c r="D131" s="28">
        <v>7.1</v>
      </c>
      <c r="E131" s="28">
        <v>12</v>
      </c>
      <c r="F131" s="28">
        <v>15.9</v>
      </c>
      <c r="G131" s="28">
        <v>18.8</v>
      </c>
      <c r="H131" s="28">
        <v>20.9</v>
      </c>
      <c r="I131" s="28">
        <v>21.1</v>
      </c>
      <c r="J131" s="28">
        <v>18.2</v>
      </c>
      <c r="K131" s="28">
        <v>14</v>
      </c>
      <c r="L131" s="28">
        <v>9.1</v>
      </c>
      <c r="M131" s="28">
        <v>4.5</v>
      </c>
      <c r="N131" s="28">
        <v>12.4</v>
      </c>
    </row>
    <row r="132" spans="1:14">
      <c r="A132" s="28" t="s">
        <v>417</v>
      </c>
      <c r="B132" s="28">
        <v>6.2</v>
      </c>
      <c r="C132" s="28">
        <v>8.3000000000000007</v>
      </c>
      <c r="D132" s="28">
        <v>12.4</v>
      </c>
      <c r="E132" s="28">
        <v>17.899999999999999</v>
      </c>
      <c r="F132" s="28">
        <v>21.9</v>
      </c>
      <c r="G132" s="28">
        <v>24.2</v>
      </c>
      <c r="H132" s="28">
        <v>25.8</v>
      </c>
      <c r="I132" s="28">
        <v>26.3</v>
      </c>
      <c r="J132" s="28">
        <v>23.9</v>
      </c>
      <c r="K132" s="28">
        <v>19.600000000000001</v>
      </c>
      <c r="L132" s="28">
        <v>13.3</v>
      </c>
      <c r="M132" s="28">
        <v>7.8</v>
      </c>
      <c r="N132" s="28">
        <v>17.3</v>
      </c>
    </row>
    <row r="133" spans="1:14">
      <c r="A133" s="28" t="s">
        <v>418</v>
      </c>
      <c r="B133" s="28">
        <v>-0.2</v>
      </c>
      <c r="C133" s="28">
        <v>0.4</v>
      </c>
      <c r="D133" s="28">
        <v>2.9</v>
      </c>
      <c r="E133" s="28">
        <v>7.2</v>
      </c>
      <c r="F133" s="28">
        <v>11.2</v>
      </c>
      <c r="G133" s="28">
        <v>14.3</v>
      </c>
      <c r="H133" s="28">
        <v>16.899999999999999</v>
      </c>
      <c r="I133" s="28">
        <v>17.100000000000001</v>
      </c>
      <c r="J133" s="28">
        <v>14.2</v>
      </c>
      <c r="K133" s="28">
        <v>10.199999999999999</v>
      </c>
      <c r="L133" s="28">
        <v>5.7</v>
      </c>
      <c r="M133" s="28">
        <v>1.7</v>
      </c>
      <c r="N133" s="28">
        <v>8.5</v>
      </c>
    </row>
    <row r="134" spans="1:14">
      <c r="A134" s="28" t="s">
        <v>419</v>
      </c>
      <c r="B134" s="28">
        <v>2.2999999999999998</v>
      </c>
      <c r="C134" s="28">
        <v>3.4</v>
      </c>
      <c r="D134" s="28">
        <v>4.4000000000000004</v>
      </c>
      <c r="E134" s="28">
        <v>5.3</v>
      </c>
      <c r="F134" s="28">
        <v>6.4</v>
      </c>
      <c r="G134" s="28">
        <v>7.1</v>
      </c>
      <c r="H134" s="28">
        <v>6.8</v>
      </c>
      <c r="I134" s="28">
        <v>6.9</v>
      </c>
      <c r="J134" s="28">
        <v>6.4</v>
      </c>
      <c r="K134" s="28">
        <v>4.7</v>
      </c>
      <c r="L134" s="28">
        <v>3.2</v>
      </c>
      <c r="M134" s="28">
        <v>2.1</v>
      </c>
      <c r="N134" s="28">
        <v>59</v>
      </c>
    </row>
    <row r="135" spans="1:14">
      <c r="A135" s="28" t="s">
        <v>420</v>
      </c>
      <c r="B135" s="28">
        <v>13.2</v>
      </c>
      <c r="C135" s="28">
        <v>12.8</v>
      </c>
      <c r="D135" s="28">
        <v>13.3</v>
      </c>
      <c r="E135" s="28">
        <v>12.8</v>
      </c>
      <c r="F135" s="28">
        <v>14.3</v>
      </c>
      <c r="G135" s="28">
        <v>12.7</v>
      </c>
      <c r="H135" s="28">
        <v>8.1999999999999993</v>
      </c>
      <c r="I135" s="28">
        <v>8.1999999999999993</v>
      </c>
      <c r="J135" s="28">
        <v>8.6</v>
      </c>
      <c r="K135" s="28">
        <v>11.1</v>
      </c>
      <c r="L135" s="28">
        <v>11</v>
      </c>
      <c r="M135" s="28">
        <v>11.9</v>
      </c>
      <c r="N135" s="28">
        <v>138.1</v>
      </c>
    </row>
    <row r="136" spans="1:14">
      <c r="A136" s="28" t="s">
        <v>531</v>
      </c>
      <c r="B136" s="28">
        <v>85.5</v>
      </c>
      <c r="C136" s="28">
        <v>71.900000000000006</v>
      </c>
      <c r="D136" s="28">
        <v>60</v>
      </c>
      <c r="E136" s="28">
        <v>53.2</v>
      </c>
      <c r="F136" s="28">
        <v>53.2</v>
      </c>
      <c r="G136" s="28">
        <v>49.7</v>
      </c>
      <c r="H136" s="28">
        <v>30.6</v>
      </c>
      <c r="I136" s="28">
        <v>29</v>
      </c>
      <c r="J136" s="28">
        <v>36.4</v>
      </c>
      <c r="K136" s="28">
        <v>61.6</v>
      </c>
      <c r="L136" s="28">
        <v>76</v>
      </c>
      <c r="M136" s="28">
        <v>87.7</v>
      </c>
      <c r="N136" s="28">
        <v>694.8</v>
      </c>
    </row>
    <row r="137" spans="1:14" ht="15.2" customHeight="1">
      <c r="B137" s="28" t="s">
        <v>439</v>
      </c>
    </row>
    <row r="138" spans="1:14">
      <c r="A138" s="28" t="s">
        <v>422</v>
      </c>
      <c r="B138" s="28">
        <v>18.899999999999999</v>
      </c>
      <c r="C138" s="28">
        <v>21.5</v>
      </c>
      <c r="D138" s="28">
        <v>28.4</v>
      </c>
      <c r="E138" s="28">
        <v>34.4</v>
      </c>
      <c r="F138" s="28">
        <v>36.4</v>
      </c>
      <c r="G138" s="28">
        <v>39</v>
      </c>
      <c r="H138" s="28">
        <v>42</v>
      </c>
      <c r="I138" s="28">
        <v>43</v>
      </c>
      <c r="J138" s="28">
        <v>38.4</v>
      </c>
      <c r="K138" s="28">
        <v>33.9</v>
      </c>
      <c r="L138" s="28">
        <v>27.9</v>
      </c>
      <c r="M138" s="28">
        <v>20.9</v>
      </c>
      <c r="N138" s="28">
        <v>43</v>
      </c>
    </row>
    <row r="139" spans="1:14">
      <c r="A139" s="28" t="s">
        <v>423</v>
      </c>
      <c r="B139" s="28">
        <v>-16.100000000000001</v>
      </c>
      <c r="C139" s="28">
        <v>-11.9</v>
      </c>
      <c r="D139" s="28">
        <v>-9.8000000000000007</v>
      </c>
      <c r="E139" s="28">
        <v>-7.1</v>
      </c>
      <c r="F139" s="28">
        <v>-0.6</v>
      </c>
      <c r="G139" s="28">
        <v>3.7</v>
      </c>
      <c r="H139" s="28">
        <v>9.5</v>
      </c>
      <c r="I139" s="28">
        <v>9.5</v>
      </c>
      <c r="J139" s="28">
        <v>4.5999999999999996</v>
      </c>
      <c r="K139" s="28">
        <v>-1.6</v>
      </c>
      <c r="L139" s="28">
        <v>-8.1999999999999993</v>
      </c>
      <c r="M139" s="28">
        <v>-10.8</v>
      </c>
      <c r="N139" s="28">
        <v>-16.100000000000001</v>
      </c>
    </row>
    <row r="144" spans="1:14">
      <c r="A144" s="28" t="s">
        <v>440</v>
      </c>
      <c r="B144" s="28" t="s">
        <v>402</v>
      </c>
      <c r="C144" s="28" t="s">
        <v>403</v>
      </c>
      <c r="D144" s="28" t="s">
        <v>404</v>
      </c>
      <c r="E144" s="28" t="s">
        <v>405</v>
      </c>
      <c r="F144" s="28" t="s">
        <v>406</v>
      </c>
      <c r="G144" s="28" t="s">
        <v>407</v>
      </c>
      <c r="H144" s="28" t="s">
        <v>408</v>
      </c>
      <c r="I144" s="28" t="s">
        <v>409</v>
      </c>
      <c r="J144" s="28" t="s">
        <v>410</v>
      </c>
      <c r="K144" s="28" t="s">
        <v>411</v>
      </c>
      <c r="L144" s="28" t="s">
        <v>412</v>
      </c>
      <c r="M144" s="28" t="s">
        <v>413</v>
      </c>
      <c r="N144" s="28" t="s">
        <v>414</v>
      </c>
    </row>
    <row r="145" spans="1:14" ht="15.2" customHeight="1">
      <c r="B145" s="28" t="s">
        <v>441</v>
      </c>
    </row>
    <row r="146" spans="1:14">
      <c r="A146" s="28" t="s">
        <v>416</v>
      </c>
      <c r="B146" s="28">
        <v>8.1</v>
      </c>
      <c r="C146" s="28">
        <v>9.4</v>
      </c>
      <c r="D146" s="28">
        <v>11.8</v>
      </c>
      <c r="E146" s="28">
        <v>15.9</v>
      </c>
      <c r="F146" s="28">
        <v>20.9</v>
      </c>
      <c r="G146" s="28">
        <v>25.8</v>
      </c>
      <c r="H146" s="28">
        <v>28.4</v>
      </c>
      <c r="I146" s="28">
        <v>27.6</v>
      </c>
      <c r="J146" s="28">
        <v>23.5</v>
      </c>
      <c r="K146" s="28">
        <v>18.399999999999999</v>
      </c>
      <c r="L146" s="28">
        <v>13.4</v>
      </c>
      <c r="M146" s="28">
        <v>9.5</v>
      </c>
      <c r="N146" s="28">
        <v>17.7</v>
      </c>
    </row>
    <row r="147" spans="1:14">
      <c r="A147" s="28" t="s">
        <v>417</v>
      </c>
      <c r="B147" s="28">
        <v>13</v>
      </c>
      <c r="C147" s="28">
        <v>14.7</v>
      </c>
      <c r="D147" s="28">
        <v>17.8</v>
      </c>
      <c r="E147" s="28">
        <v>22.7</v>
      </c>
      <c r="F147" s="28">
        <v>28.2</v>
      </c>
      <c r="G147" s="28">
        <v>33.299999999999997</v>
      </c>
      <c r="H147" s="28">
        <v>36</v>
      </c>
      <c r="I147" s="28">
        <v>35.700000000000003</v>
      </c>
      <c r="J147" s="28">
        <v>32</v>
      </c>
      <c r="K147" s="28">
        <v>26.2</v>
      </c>
      <c r="L147" s="28">
        <v>19.8</v>
      </c>
      <c r="M147" s="28">
        <v>14.4</v>
      </c>
      <c r="N147" s="28">
        <v>24.5</v>
      </c>
    </row>
    <row r="148" spans="1:14">
      <c r="A148" s="28" t="s">
        <v>418</v>
      </c>
      <c r="B148" s="28">
        <v>4.3</v>
      </c>
      <c r="C148" s="28">
        <v>5</v>
      </c>
      <c r="D148" s="28">
        <v>6.7</v>
      </c>
      <c r="E148" s="28">
        <v>10.1</v>
      </c>
      <c r="F148" s="28">
        <v>14.2</v>
      </c>
      <c r="G148" s="28">
        <v>18.100000000000001</v>
      </c>
      <c r="H148" s="28">
        <v>20.5</v>
      </c>
      <c r="I148" s="28">
        <v>20.3</v>
      </c>
      <c r="J148" s="28">
        <v>16.7</v>
      </c>
      <c r="K148" s="28">
        <v>12.7</v>
      </c>
      <c r="L148" s="28">
        <v>8.8000000000000007</v>
      </c>
      <c r="M148" s="28">
        <v>5.7</v>
      </c>
      <c r="N148" s="28">
        <v>11.9</v>
      </c>
    </row>
    <row r="149" spans="1:14">
      <c r="A149" s="28" t="s">
        <v>419</v>
      </c>
      <c r="B149" s="28">
        <v>4.0999999999999996</v>
      </c>
      <c r="C149" s="28">
        <v>4.5999999999999996</v>
      </c>
      <c r="D149" s="28">
        <v>5.9</v>
      </c>
      <c r="E149" s="28">
        <v>7.2</v>
      </c>
      <c r="F149" s="28">
        <v>8.5</v>
      </c>
      <c r="G149" s="28">
        <v>10.1</v>
      </c>
      <c r="H149" s="28">
        <v>10.8</v>
      </c>
      <c r="I149" s="28">
        <v>10.3</v>
      </c>
      <c r="J149" s="28">
        <v>9</v>
      </c>
      <c r="K149" s="28">
        <v>6.9</v>
      </c>
      <c r="L149" s="28">
        <v>5</v>
      </c>
      <c r="M149" s="28">
        <v>4.0999999999999996</v>
      </c>
      <c r="N149" s="28">
        <v>86.5</v>
      </c>
    </row>
    <row r="150" spans="1:14">
      <c r="A150" s="28" t="s">
        <v>420</v>
      </c>
      <c r="B150" s="28">
        <v>12.8</v>
      </c>
      <c r="C150" s="28">
        <v>10.5</v>
      </c>
      <c r="D150" s="28">
        <v>9.6999999999999993</v>
      </c>
      <c r="E150" s="28">
        <v>8.3000000000000007</v>
      </c>
      <c r="F150" s="28">
        <v>6.2</v>
      </c>
      <c r="G150" s="28">
        <v>2.4</v>
      </c>
      <c r="H150" s="28">
        <v>0.7</v>
      </c>
      <c r="I150" s="28">
        <v>0.6</v>
      </c>
      <c r="J150" s="28">
        <v>2</v>
      </c>
      <c r="K150" s="28">
        <v>5.6</v>
      </c>
      <c r="L150" s="28">
        <v>8.1999999999999993</v>
      </c>
      <c r="M150" s="28">
        <v>12.8</v>
      </c>
      <c r="N150" s="28">
        <v>79.8</v>
      </c>
    </row>
    <row r="151" spans="1:14">
      <c r="A151" s="28" t="s">
        <v>531</v>
      </c>
      <c r="B151" s="28">
        <v>116.5</v>
      </c>
      <c r="C151" s="28">
        <v>93.8</v>
      </c>
      <c r="D151" s="28">
        <v>71.099999999999994</v>
      </c>
      <c r="E151" s="28">
        <v>48.2</v>
      </c>
      <c r="F151" s="28">
        <v>35.700000000000003</v>
      </c>
      <c r="G151" s="28">
        <v>13.9</v>
      </c>
      <c r="H151" s="28">
        <v>3.7</v>
      </c>
      <c r="I151" s="28">
        <v>2.5</v>
      </c>
      <c r="J151" s="28">
        <v>12.8</v>
      </c>
      <c r="K151" s="28">
        <v>43.8</v>
      </c>
      <c r="L151" s="28">
        <v>83.3</v>
      </c>
      <c r="M151" s="28">
        <v>121.7</v>
      </c>
      <c r="N151" s="28">
        <v>647</v>
      </c>
    </row>
    <row r="152" spans="1:14" ht="15.2" customHeight="1">
      <c r="B152" s="28" t="s">
        <v>441</v>
      </c>
    </row>
    <row r="153" spans="1:14">
      <c r="A153" s="28" t="s">
        <v>422</v>
      </c>
      <c r="B153" s="28">
        <v>23.2</v>
      </c>
      <c r="C153" s="28">
        <v>27.4</v>
      </c>
      <c r="D153" s="28">
        <v>32.4</v>
      </c>
      <c r="E153" s="28">
        <v>35.4</v>
      </c>
      <c r="F153" s="28">
        <v>41.5</v>
      </c>
      <c r="G153" s="28">
        <v>44.4</v>
      </c>
      <c r="H153" s="28">
        <v>44.8</v>
      </c>
      <c r="I153" s="28">
        <v>43.8</v>
      </c>
      <c r="J153" s="28">
        <v>43.3</v>
      </c>
      <c r="K153" s="28">
        <v>38</v>
      </c>
      <c r="L153" s="28">
        <v>30.7</v>
      </c>
      <c r="M153" s="28">
        <v>25.9</v>
      </c>
      <c r="N153" s="28">
        <v>44.8</v>
      </c>
    </row>
    <row r="154" spans="1:14">
      <c r="A154" s="28" t="s">
        <v>423</v>
      </c>
      <c r="B154" s="28">
        <v>-11</v>
      </c>
      <c r="C154" s="28">
        <v>-5.4</v>
      </c>
      <c r="D154" s="28">
        <v>-5</v>
      </c>
      <c r="E154" s="28">
        <v>-0.8</v>
      </c>
      <c r="F154" s="28">
        <v>4.5999999999999996</v>
      </c>
      <c r="G154" s="28">
        <v>8.4</v>
      </c>
      <c r="H154" s="28">
        <v>13.4</v>
      </c>
      <c r="I154" s="28">
        <v>11.8</v>
      </c>
      <c r="J154" s="28">
        <v>7.6</v>
      </c>
      <c r="K154" s="28">
        <v>1.6</v>
      </c>
      <c r="L154" s="28">
        <v>-4.7</v>
      </c>
      <c r="M154" s="28">
        <v>-5.3</v>
      </c>
      <c r="N154" s="28">
        <v>-11</v>
      </c>
    </row>
    <row r="158" spans="1:14">
      <c r="A158" s="28" t="s">
        <v>442</v>
      </c>
      <c r="B158" s="28" t="s">
        <v>402</v>
      </c>
      <c r="C158" s="28" t="s">
        <v>403</v>
      </c>
      <c r="D158" s="28" t="s">
        <v>404</v>
      </c>
      <c r="E158" s="28" t="s">
        <v>405</v>
      </c>
      <c r="F158" s="28" t="s">
        <v>406</v>
      </c>
      <c r="G158" s="28" t="s">
        <v>407</v>
      </c>
      <c r="H158" s="28" t="s">
        <v>408</v>
      </c>
      <c r="I158" s="28" t="s">
        <v>409</v>
      </c>
      <c r="J158" s="28" t="s">
        <v>410</v>
      </c>
      <c r="K158" s="28" t="s">
        <v>411</v>
      </c>
      <c r="L158" s="28" t="s">
        <v>412</v>
      </c>
      <c r="M158" s="28" t="s">
        <v>413</v>
      </c>
      <c r="N158" s="28" t="s">
        <v>414</v>
      </c>
    </row>
    <row r="159" spans="1:14" ht="15.2" customHeight="1">
      <c r="B159" s="28" t="s">
        <v>443</v>
      </c>
    </row>
    <row r="160" spans="1:14">
      <c r="A160" s="28" t="s">
        <v>416</v>
      </c>
      <c r="B160" s="28">
        <v>4.8</v>
      </c>
      <c r="C160" s="28">
        <v>5.9</v>
      </c>
      <c r="D160" s="28">
        <v>8.1999999999999993</v>
      </c>
      <c r="E160" s="28">
        <v>12.9</v>
      </c>
      <c r="F160" s="28">
        <v>17.8</v>
      </c>
      <c r="G160" s="28">
        <v>22.4</v>
      </c>
      <c r="H160" s="28">
        <v>24.8</v>
      </c>
      <c r="I160" s="28">
        <v>24.6</v>
      </c>
      <c r="J160" s="28">
        <v>20.7</v>
      </c>
      <c r="K160" s="28">
        <v>15.7</v>
      </c>
      <c r="L160" s="28">
        <v>10.5</v>
      </c>
      <c r="M160" s="28">
        <v>6.6</v>
      </c>
      <c r="N160" s="28">
        <v>14.6</v>
      </c>
    </row>
    <row r="161" spans="1:14">
      <c r="A161" s="28" t="s">
        <v>417</v>
      </c>
      <c r="B161" s="28">
        <v>8.8000000000000007</v>
      </c>
      <c r="C161" s="28">
        <v>10.5</v>
      </c>
      <c r="D161" s="28">
        <v>13.6</v>
      </c>
      <c r="E161" s="28">
        <v>19.3</v>
      </c>
      <c r="F161" s="28">
        <v>24.5</v>
      </c>
      <c r="G161" s="28">
        <v>29.2</v>
      </c>
      <c r="H161" s="28">
        <v>31.2</v>
      </c>
      <c r="I161" s="28">
        <v>31.2</v>
      </c>
      <c r="J161" s="28">
        <v>27.7</v>
      </c>
      <c r="K161" s="28">
        <v>22</v>
      </c>
      <c r="L161" s="28">
        <v>15.9</v>
      </c>
      <c r="M161" s="28">
        <v>10.6</v>
      </c>
      <c r="N161" s="28">
        <v>20.399999999999999</v>
      </c>
    </row>
    <row r="162" spans="1:14">
      <c r="A162" s="28" t="s">
        <v>418</v>
      </c>
      <c r="B162" s="28">
        <v>1.3</v>
      </c>
      <c r="C162" s="28">
        <v>1.9</v>
      </c>
      <c r="D162" s="28">
        <v>3.3</v>
      </c>
      <c r="E162" s="28">
        <v>6.9</v>
      </c>
      <c r="F162" s="28">
        <v>11</v>
      </c>
      <c r="G162" s="28">
        <v>15</v>
      </c>
      <c r="H162" s="28">
        <v>17.7</v>
      </c>
      <c r="I162" s="28">
        <v>17.899999999999999</v>
      </c>
      <c r="J162" s="28">
        <v>14.1</v>
      </c>
      <c r="K162" s="28">
        <v>10.199999999999999</v>
      </c>
      <c r="L162" s="28">
        <v>6</v>
      </c>
      <c r="M162" s="28">
        <v>3.1</v>
      </c>
      <c r="N162" s="28">
        <v>9</v>
      </c>
    </row>
    <row r="163" spans="1:14">
      <c r="A163" s="28" t="s">
        <v>419</v>
      </c>
      <c r="B163" s="28">
        <v>2.9</v>
      </c>
      <c r="C163" s="28">
        <v>3.9</v>
      </c>
      <c r="D163" s="28">
        <v>5.0999999999999996</v>
      </c>
      <c r="E163" s="28">
        <v>6.5</v>
      </c>
      <c r="F163" s="28">
        <v>8.6999999999999993</v>
      </c>
      <c r="G163" s="28">
        <v>10.3</v>
      </c>
      <c r="H163" s="28">
        <v>11.4</v>
      </c>
      <c r="I163" s="28">
        <v>10.4</v>
      </c>
      <c r="J163" s="28">
        <v>8.1</v>
      </c>
      <c r="K163" s="28">
        <v>6</v>
      </c>
      <c r="L163" s="28">
        <v>4.0999999999999996</v>
      </c>
      <c r="M163" s="28">
        <v>2.8</v>
      </c>
      <c r="N163" s="28">
        <v>80.2</v>
      </c>
    </row>
    <row r="164" spans="1:14">
      <c r="A164" s="28" t="s">
        <v>420</v>
      </c>
      <c r="B164" s="28">
        <v>14</v>
      </c>
      <c r="C164" s="28">
        <v>11.9</v>
      </c>
      <c r="D164" s="28">
        <v>11.4</v>
      </c>
      <c r="E164" s="28">
        <v>9.5</v>
      </c>
      <c r="F164" s="28">
        <v>7.5</v>
      </c>
      <c r="G164" s="28">
        <v>4.8</v>
      </c>
      <c r="H164" s="28">
        <v>1.4</v>
      </c>
      <c r="I164" s="28">
        <v>1.4</v>
      </c>
      <c r="J164" s="28">
        <v>3.8</v>
      </c>
      <c r="K164" s="28">
        <v>7.1</v>
      </c>
      <c r="L164" s="28">
        <v>9.1</v>
      </c>
      <c r="M164" s="28">
        <v>13.2</v>
      </c>
      <c r="N164" s="28">
        <v>95.1</v>
      </c>
    </row>
    <row r="165" spans="1:14">
      <c r="A165" s="28" t="s">
        <v>531</v>
      </c>
      <c r="B165" s="28">
        <v>84.4</v>
      </c>
      <c r="C165" s="28">
        <v>69</v>
      </c>
      <c r="D165" s="28">
        <v>61.3</v>
      </c>
      <c r="E165" s="28">
        <v>49.7</v>
      </c>
      <c r="F165" s="28">
        <v>41.1</v>
      </c>
      <c r="G165" s="28">
        <v>25.3</v>
      </c>
      <c r="H165" s="28">
        <v>8.6</v>
      </c>
      <c r="I165" s="28">
        <v>5.9</v>
      </c>
      <c r="J165" s="28">
        <v>21.8</v>
      </c>
      <c r="K165" s="28">
        <v>45.4</v>
      </c>
      <c r="L165" s="28">
        <v>75.5</v>
      </c>
      <c r="M165" s="28">
        <v>95.2</v>
      </c>
      <c r="N165" s="28">
        <v>583.20000000000005</v>
      </c>
    </row>
    <row r="166" spans="1:14" ht="15.2" customHeight="1">
      <c r="B166" s="28" t="s">
        <v>443</v>
      </c>
    </row>
    <row r="167" spans="1:14">
      <c r="A167" s="28" t="s">
        <v>422</v>
      </c>
      <c r="B167" s="28">
        <v>23.5</v>
      </c>
      <c r="C167" s="28">
        <v>25.2</v>
      </c>
      <c r="D167" s="28">
        <v>30.7</v>
      </c>
      <c r="E167" s="28">
        <v>35.200000000000003</v>
      </c>
      <c r="F167" s="28">
        <v>38.5</v>
      </c>
      <c r="G167" s="28">
        <v>42.5</v>
      </c>
      <c r="H167" s="28">
        <v>43.2</v>
      </c>
      <c r="I167" s="28">
        <v>43.7</v>
      </c>
      <c r="J167" s="28">
        <v>40.299999999999997</v>
      </c>
      <c r="K167" s="28">
        <v>36.4</v>
      </c>
      <c r="L167" s="28">
        <v>29</v>
      </c>
      <c r="M167" s="28">
        <v>26.1</v>
      </c>
      <c r="N167" s="28">
        <v>43.7</v>
      </c>
    </row>
    <row r="168" spans="1:14">
      <c r="A168" s="28" t="s">
        <v>423</v>
      </c>
      <c r="B168" s="28">
        <v>-21.8</v>
      </c>
      <c r="C168" s="28">
        <v>-18.8</v>
      </c>
      <c r="D168" s="28">
        <v>-8</v>
      </c>
      <c r="E168" s="28">
        <v>-4</v>
      </c>
      <c r="F168" s="28">
        <v>0.6</v>
      </c>
      <c r="G168" s="28">
        <v>4</v>
      </c>
      <c r="H168" s="28">
        <v>9.1</v>
      </c>
      <c r="I168" s="28">
        <v>6</v>
      </c>
      <c r="J168" s="28">
        <v>4</v>
      </c>
      <c r="K168" s="28">
        <v>-2.2999999999999998</v>
      </c>
      <c r="L168" s="28">
        <v>-7.9</v>
      </c>
      <c r="M168" s="28">
        <v>-12.9</v>
      </c>
      <c r="N168" s="28">
        <v>-21.8</v>
      </c>
    </row>
    <row r="172" spans="1:14">
      <c r="A172" s="28" t="s">
        <v>444</v>
      </c>
      <c r="B172" s="28" t="s">
        <v>402</v>
      </c>
      <c r="C172" s="28" t="s">
        <v>403</v>
      </c>
      <c r="D172" s="28" t="s">
        <v>404</v>
      </c>
      <c r="E172" s="28" t="s">
        <v>405</v>
      </c>
      <c r="F172" s="28" t="s">
        <v>406</v>
      </c>
      <c r="G172" s="28" t="s">
        <v>407</v>
      </c>
      <c r="H172" s="28" t="s">
        <v>408</v>
      </c>
      <c r="I172" s="28" t="s">
        <v>409</v>
      </c>
      <c r="J172" s="28" t="s">
        <v>410</v>
      </c>
      <c r="K172" s="28" t="s">
        <v>411</v>
      </c>
      <c r="L172" s="28" t="s">
        <v>412</v>
      </c>
      <c r="M172" s="28" t="s">
        <v>413</v>
      </c>
      <c r="N172" s="28" t="s">
        <v>414</v>
      </c>
    </row>
    <row r="173" spans="1:14" ht="15.2" customHeight="1">
      <c r="B173" s="28" t="s">
        <v>431</v>
      </c>
    </row>
    <row r="174" spans="1:14">
      <c r="A174" s="28" t="s">
        <v>416</v>
      </c>
      <c r="B174" s="28">
        <v>4.0999999999999996</v>
      </c>
      <c r="C174" s="28">
        <v>4.9000000000000004</v>
      </c>
      <c r="D174" s="28">
        <v>7.2</v>
      </c>
      <c r="E174" s="28">
        <v>11.3</v>
      </c>
      <c r="F174" s="28">
        <v>15.7</v>
      </c>
      <c r="G174" s="28">
        <v>19.899999999999999</v>
      </c>
      <c r="H174" s="28">
        <v>22.1</v>
      </c>
      <c r="I174" s="28">
        <v>21.8</v>
      </c>
      <c r="J174" s="28">
        <v>17.8</v>
      </c>
      <c r="K174" s="28">
        <v>13.7</v>
      </c>
      <c r="L174" s="28">
        <v>9.1999999999999993</v>
      </c>
      <c r="M174" s="28">
        <v>5.9</v>
      </c>
      <c r="N174" s="28">
        <v>12.8</v>
      </c>
    </row>
    <row r="175" spans="1:14">
      <c r="A175" s="28" t="s">
        <v>417</v>
      </c>
      <c r="B175" s="28">
        <v>9.1</v>
      </c>
      <c r="C175" s="28">
        <v>10.5</v>
      </c>
      <c r="D175" s="28">
        <v>13.3</v>
      </c>
      <c r="E175" s="28">
        <v>18</v>
      </c>
      <c r="F175" s="28">
        <v>22.2</v>
      </c>
      <c r="G175" s="28">
        <v>26.1</v>
      </c>
      <c r="H175" s="28">
        <v>28.2</v>
      </c>
      <c r="I175" s="28">
        <v>28.3</v>
      </c>
      <c r="J175" s="28">
        <v>25</v>
      </c>
      <c r="K175" s="28">
        <v>20.5</v>
      </c>
      <c r="L175" s="28">
        <v>15.8</v>
      </c>
      <c r="M175" s="28">
        <v>11.1</v>
      </c>
      <c r="N175" s="28">
        <v>19</v>
      </c>
    </row>
    <row r="176" spans="1:14">
      <c r="A176" s="28" t="s">
        <v>418</v>
      </c>
      <c r="B176" s="28">
        <v>0.3</v>
      </c>
      <c r="C176" s="28">
        <v>0.6</v>
      </c>
      <c r="D176" s="28">
        <v>2.5</v>
      </c>
      <c r="E176" s="28">
        <v>6</v>
      </c>
      <c r="F176" s="28">
        <v>10</v>
      </c>
      <c r="G176" s="28">
        <v>13.5</v>
      </c>
      <c r="H176" s="28">
        <v>15.7</v>
      </c>
      <c r="I176" s="28">
        <v>15.7</v>
      </c>
      <c r="J176" s="28">
        <v>12.2</v>
      </c>
      <c r="K176" s="28">
        <v>8.8000000000000007</v>
      </c>
      <c r="L176" s="28">
        <v>4.5999999999999996</v>
      </c>
      <c r="M176" s="28">
        <v>2</v>
      </c>
      <c r="N176" s="28">
        <v>7.7</v>
      </c>
    </row>
    <row r="177" spans="1:14">
      <c r="A177" s="28" t="s">
        <v>419</v>
      </c>
      <c r="B177" s="28">
        <v>2.2000000000000002</v>
      </c>
      <c r="C177" s="28">
        <v>3.2</v>
      </c>
      <c r="D177" s="28">
        <v>4.2</v>
      </c>
      <c r="E177" s="28">
        <v>5.8</v>
      </c>
      <c r="F177" s="28">
        <v>7.2</v>
      </c>
      <c r="G177" s="28">
        <v>9</v>
      </c>
      <c r="H177" s="28">
        <v>9.8000000000000007</v>
      </c>
      <c r="I177" s="28">
        <v>9.3000000000000007</v>
      </c>
      <c r="J177" s="28">
        <v>7.4</v>
      </c>
      <c r="K177" s="28">
        <v>5.0999999999999996</v>
      </c>
      <c r="L177" s="28">
        <v>3.5</v>
      </c>
      <c r="M177" s="28">
        <v>2.2999999999999998</v>
      </c>
      <c r="N177" s="28">
        <v>69</v>
      </c>
    </row>
    <row r="178" spans="1:14">
      <c r="A178" s="28" t="s">
        <v>420</v>
      </c>
      <c r="B178" s="28">
        <v>16.3</v>
      </c>
      <c r="C178" s="28">
        <v>14.6</v>
      </c>
      <c r="D178" s="28">
        <v>14.1</v>
      </c>
      <c r="E178" s="28">
        <v>11.9</v>
      </c>
      <c r="F178" s="28">
        <v>10.4</v>
      </c>
      <c r="G178" s="28">
        <v>8.9</v>
      </c>
      <c r="H178" s="28">
        <v>6.9</v>
      </c>
      <c r="I178" s="28">
        <v>6.4</v>
      </c>
      <c r="J178" s="28">
        <v>8.6999999999999993</v>
      </c>
      <c r="K178" s="28">
        <v>12</v>
      </c>
      <c r="L178" s="28">
        <v>13.1</v>
      </c>
      <c r="M178" s="28">
        <v>17.3</v>
      </c>
      <c r="N178" s="28">
        <v>140.6</v>
      </c>
    </row>
    <row r="179" spans="1:14">
      <c r="A179" s="28" t="s">
        <v>531</v>
      </c>
      <c r="B179" s="28">
        <v>115.5</v>
      </c>
      <c r="C179" s="28">
        <v>84.2</v>
      </c>
      <c r="D179" s="28">
        <v>77.599999999999994</v>
      </c>
      <c r="E179" s="28">
        <v>59</v>
      </c>
      <c r="F179" s="28">
        <v>54</v>
      </c>
      <c r="G179" s="28">
        <v>71.2</v>
      </c>
      <c r="H179" s="28">
        <v>59.6</v>
      </c>
      <c r="I179" s="28">
        <v>77.2</v>
      </c>
      <c r="J179" s="28">
        <v>86.3</v>
      </c>
      <c r="K179" s="28">
        <v>113.5</v>
      </c>
      <c r="L179" s="28">
        <v>113.9</v>
      </c>
      <c r="M179" s="28">
        <v>134.19999999999999</v>
      </c>
      <c r="N179" s="28">
        <v>1046.2</v>
      </c>
    </row>
    <row r="180" spans="1:14" ht="15.2" customHeight="1">
      <c r="B180" s="28" t="s">
        <v>431</v>
      </c>
    </row>
    <row r="181" spans="1:14">
      <c r="A181" s="28" t="s">
        <v>422</v>
      </c>
      <c r="B181" s="28">
        <v>23.2</v>
      </c>
      <c r="C181" s="28">
        <v>27.2</v>
      </c>
      <c r="D181" s="28">
        <v>31.6</v>
      </c>
      <c r="E181" s="28">
        <v>34.1</v>
      </c>
      <c r="F181" s="28">
        <v>39.1</v>
      </c>
      <c r="G181" s="28">
        <v>38</v>
      </c>
      <c r="H181" s="28">
        <v>42.8</v>
      </c>
      <c r="I181" s="28">
        <v>41.3</v>
      </c>
      <c r="J181" s="28">
        <v>40.5</v>
      </c>
      <c r="K181" s="28">
        <v>37.1</v>
      </c>
      <c r="L181" s="28">
        <v>29</v>
      </c>
      <c r="M181" s="28">
        <v>27.4</v>
      </c>
      <c r="N181" s="28">
        <v>42.8</v>
      </c>
    </row>
    <row r="182" spans="1:14">
      <c r="A182" s="28" t="s">
        <v>423</v>
      </c>
      <c r="B182" s="28">
        <v>-15.4</v>
      </c>
      <c r="C182" s="28">
        <v>-18.600000000000001</v>
      </c>
      <c r="D182" s="28">
        <v>-13.1</v>
      </c>
      <c r="E182" s="28">
        <v>-4.5</v>
      </c>
      <c r="F182" s="28">
        <v>-1.3</v>
      </c>
      <c r="G182" s="28">
        <v>5.3</v>
      </c>
      <c r="H182" s="28">
        <v>8</v>
      </c>
      <c r="I182" s="28">
        <v>6.7</v>
      </c>
      <c r="J182" s="28">
        <v>1.5</v>
      </c>
      <c r="K182" s="28">
        <v>-3.2</v>
      </c>
      <c r="L182" s="28">
        <v>-5.6</v>
      </c>
      <c r="M182" s="28">
        <v>-10.6</v>
      </c>
      <c r="N182" s="28">
        <v>-18.600000000000001</v>
      </c>
    </row>
    <row r="186" spans="1:14">
      <c r="A186" s="28" t="s">
        <v>445</v>
      </c>
      <c r="B186" s="28" t="s">
        <v>402</v>
      </c>
      <c r="C186" s="28" t="s">
        <v>403</v>
      </c>
      <c r="D186" s="28" t="s">
        <v>404</v>
      </c>
      <c r="E186" s="28" t="s">
        <v>405</v>
      </c>
      <c r="F186" s="28" t="s">
        <v>406</v>
      </c>
      <c r="G186" s="28" t="s">
        <v>407</v>
      </c>
      <c r="H186" s="28" t="s">
        <v>408</v>
      </c>
      <c r="I186" s="28" t="s">
        <v>409</v>
      </c>
      <c r="J186" s="28" t="s">
        <v>410</v>
      </c>
      <c r="K186" s="28" t="s">
        <v>411</v>
      </c>
      <c r="L186" s="28" t="s">
        <v>412</v>
      </c>
      <c r="M186" s="28" t="s">
        <v>413</v>
      </c>
      <c r="N186" s="28" t="s">
        <v>414</v>
      </c>
    </row>
    <row r="187" spans="1:14" ht="15.2" customHeight="1">
      <c r="B187" s="28" t="s">
        <v>446</v>
      </c>
    </row>
    <row r="188" spans="1:14">
      <c r="A188" s="28" t="s">
        <v>416</v>
      </c>
      <c r="B188" s="28">
        <v>2.6</v>
      </c>
      <c r="C188" s="28">
        <v>5</v>
      </c>
      <c r="D188" s="28">
        <v>9.6</v>
      </c>
      <c r="E188" s="28">
        <v>14.6</v>
      </c>
      <c r="F188" s="28">
        <v>19.8</v>
      </c>
      <c r="G188" s="28">
        <v>26.6</v>
      </c>
      <c r="H188" s="28">
        <v>31.2</v>
      </c>
      <c r="I188" s="28">
        <v>30.2</v>
      </c>
      <c r="J188" s="28">
        <v>24.9</v>
      </c>
      <c r="K188" s="28">
        <v>17.7</v>
      </c>
      <c r="L188" s="28">
        <v>9.8000000000000007</v>
      </c>
      <c r="M188" s="28">
        <v>4.5999999999999996</v>
      </c>
      <c r="N188" s="28">
        <v>16.399999999999999</v>
      </c>
    </row>
    <row r="189" spans="1:14">
      <c r="A189" s="28" t="s">
        <v>417</v>
      </c>
      <c r="B189" s="28">
        <v>7.6</v>
      </c>
      <c r="C189" s="28">
        <v>10.6</v>
      </c>
      <c r="D189" s="28">
        <v>15.9</v>
      </c>
      <c r="E189" s="28">
        <v>21.7</v>
      </c>
      <c r="F189" s="28">
        <v>27.7</v>
      </c>
      <c r="G189" s="28">
        <v>34.9</v>
      </c>
      <c r="H189" s="28">
        <v>39.200000000000003</v>
      </c>
      <c r="I189" s="28">
        <v>39.200000000000003</v>
      </c>
      <c r="J189" s="28">
        <v>34.5</v>
      </c>
      <c r="K189" s="28">
        <v>26.6</v>
      </c>
      <c r="L189" s="28">
        <v>17</v>
      </c>
      <c r="M189" s="28">
        <v>9.6</v>
      </c>
      <c r="N189" s="28">
        <v>23.7</v>
      </c>
    </row>
    <row r="190" spans="1:14">
      <c r="A190" s="28" t="s">
        <v>418</v>
      </c>
      <c r="B190" s="28">
        <v>-1.5</v>
      </c>
      <c r="C190" s="28">
        <v>0</v>
      </c>
      <c r="D190" s="28">
        <v>3.7</v>
      </c>
      <c r="E190" s="28">
        <v>7.9</v>
      </c>
      <c r="F190" s="28">
        <v>11.5</v>
      </c>
      <c r="G190" s="28">
        <v>16</v>
      </c>
      <c r="H190" s="28">
        <v>20.3</v>
      </c>
      <c r="I190" s="28">
        <v>19.8</v>
      </c>
      <c r="J190" s="28">
        <v>15.1</v>
      </c>
      <c r="K190" s="28">
        <v>10.1</v>
      </c>
      <c r="L190" s="28">
        <v>4.0999999999999996</v>
      </c>
      <c r="M190" s="28">
        <v>0.4</v>
      </c>
      <c r="N190" s="28">
        <v>8.9</v>
      </c>
    </row>
    <row r="191" spans="1:14">
      <c r="A191" s="28" t="s">
        <v>419</v>
      </c>
      <c r="B191" s="28">
        <v>3.2</v>
      </c>
      <c r="C191" s="28">
        <v>4.5999999999999996</v>
      </c>
      <c r="D191" s="28">
        <v>5.6</v>
      </c>
      <c r="E191" s="28">
        <v>7.3</v>
      </c>
      <c r="F191" s="28">
        <v>9</v>
      </c>
      <c r="G191" s="28">
        <v>11.5</v>
      </c>
      <c r="H191" s="28">
        <v>11.9</v>
      </c>
      <c r="I191" s="28">
        <v>11.2</v>
      </c>
      <c r="J191" s="28">
        <v>9.8000000000000007</v>
      </c>
      <c r="K191" s="28">
        <v>6.9</v>
      </c>
      <c r="L191" s="28">
        <v>5.2</v>
      </c>
      <c r="M191" s="28">
        <v>3</v>
      </c>
      <c r="N191" s="28">
        <v>89.2</v>
      </c>
    </row>
    <row r="192" spans="1:14">
      <c r="A192" s="28" t="s">
        <v>420</v>
      </c>
      <c r="B192" s="28">
        <v>11.1</v>
      </c>
      <c r="C192" s="28">
        <v>10.4</v>
      </c>
      <c r="D192" s="28">
        <v>11.7</v>
      </c>
      <c r="E192" s="28">
        <v>11.5</v>
      </c>
      <c r="F192" s="28">
        <v>8.5</v>
      </c>
      <c r="G192" s="28">
        <v>2.2999999999999998</v>
      </c>
      <c r="H192" s="28">
        <v>0.4</v>
      </c>
      <c r="I192" s="28">
        <v>0.4</v>
      </c>
      <c r="J192" s="28">
        <v>1.1000000000000001</v>
      </c>
      <c r="K192" s="28">
        <v>5.9</v>
      </c>
      <c r="L192" s="28">
        <v>7.6</v>
      </c>
      <c r="M192" s="28">
        <v>10.199999999999999</v>
      </c>
      <c r="N192" s="28">
        <v>81.099999999999994</v>
      </c>
    </row>
    <row r="193" spans="1:14">
      <c r="A193" s="28" t="s">
        <v>531</v>
      </c>
      <c r="B193" s="28">
        <v>61.2</v>
      </c>
      <c r="C193" s="28">
        <v>66.8</v>
      </c>
      <c r="D193" s="28">
        <v>75</v>
      </c>
      <c r="E193" s="28">
        <v>72.8</v>
      </c>
      <c r="F193" s="28">
        <v>47.3</v>
      </c>
      <c r="G193" s="28">
        <v>7.1</v>
      </c>
      <c r="H193" s="28">
        <v>0.6</v>
      </c>
      <c r="I193" s="28">
        <v>0.6</v>
      </c>
      <c r="J193" s="28">
        <v>3.7</v>
      </c>
      <c r="K193" s="28">
        <v>33.299999999999997</v>
      </c>
      <c r="L193" s="28">
        <v>55</v>
      </c>
      <c r="M193" s="28">
        <v>66</v>
      </c>
      <c r="N193" s="28">
        <v>489.4</v>
      </c>
    </row>
    <row r="194" spans="1:14" ht="15.2" customHeight="1">
      <c r="B194" s="28" t="s">
        <v>446</v>
      </c>
    </row>
    <row r="195" spans="1:14">
      <c r="A195" s="28" t="s">
        <v>422</v>
      </c>
      <c r="B195" s="28">
        <v>18.600000000000001</v>
      </c>
      <c r="C195" s="28">
        <v>24.6</v>
      </c>
      <c r="D195" s="28">
        <v>30.6</v>
      </c>
      <c r="E195" s="28">
        <v>35.799999999999997</v>
      </c>
      <c r="F195" s="28">
        <v>42</v>
      </c>
      <c r="G195" s="28">
        <v>45.1</v>
      </c>
      <c r="H195" s="28">
        <v>48.8</v>
      </c>
      <c r="I195" s="28">
        <v>46.2</v>
      </c>
      <c r="J195" s="28">
        <v>43.8</v>
      </c>
      <c r="K195" s="28">
        <v>37</v>
      </c>
      <c r="L195" s="28">
        <v>36.6</v>
      </c>
      <c r="M195" s="28">
        <v>23</v>
      </c>
      <c r="N195" s="28">
        <v>48.8</v>
      </c>
    </row>
    <row r="196" spans="1:14">
      <c r="A196" s="28" t="s">
        <v>423</v>
      </c>
      <c r="B196" s="28">
        <v>-24</v>
      </c>
      <c r="C196" s="28">
        <v>-22.2</v>
      </c>
      <c r="D196" s="28">
        <v>-17</v>
      </c>
      <c r="E196" s="28">
        <v>-9</v>
      </c>
      <c r="F196" s="28">
        <v>0.9</v>
      </c>
      <c r="G196" s="28">
        <v>5</v>
      </c>
      <c r="H196" s="28">
        <v>11.8</v>
      </c>
      <c r="I196" s="28">
        <v>11.5</v>
      </c>
      <c r="J196" s="28">
        <v>4.0999999999999996</v>
      </c>
      <c r="K196" s="28">
        <v>-3</v>
      </c>
      <c r="L196" s="28">
        <v>-7.6</v>
      </c>
      <c r="M196" s="28">
        <v>-23</v>
      </c>
      <c r="N196" s="28">
        <v>-24</v>
      </c>
    </row>
    <row r="201" spans="1:14">
      <c r="A201" s="28" t="s">
        <v>447</v>
      </c>
      <c r="B201" s="28" t="s">
        <v>402</v>
      </c>
      <c r="C201" s="28" t="s">
        <v>403</v>
      </c>
      <c r="D201" s="28" t="s">
        <v>404</v>
      </c>
      <c r="E201" s="28" t="s">
        <v>405</v>
      </c>
      <c r="F201" s="28" t="s">
        <v>406</v>
      </c>
      <c r="G201" s="28" t="s">
        <v>407</v>
      </c>
      <c r="H201" s="28" t="s">
        <v>408</v>
      </c>
      <c r="I201" s="28" t="s">
        <v>409</v>
      </c>
      <c r="J201" s="28" t="s">
        <v>410</v>
      </c>
      <c r="K201" s="28" t="s">
        <v>411</v>
      </c>
      <c r="L201" s="28" t="s">
        <v>412</v>
      </c>
      <c r="M201" s="28" t="s">
        <v>413</v>
      </c>
      <c r="N201" s="28" t="s">
        <v>414</v>
      </c>
    </row>
    <row r="202" spans="1:14" ht="15.2" customHeight="1">
      <c r="B202" s="28" t="s">
        <v>446</v>
      </c>
    </row>
    <row r="203" spans="1:14">
      <c r="A203" s="28" t="s">
        <v>416</v>
      </c>
      <c r="B203" s="28">
        <v>-6.3</v>
      </c>
      <c r="C203" s="28">
        <v>-4.9000000000000004</v>
      </c>
      <c r="D203" s="28">
        <v>0.4</v>
      </c>
      <c r="E203" s="28">
        <v>7.1</v>
      </c>
      <c r="F203" s="28">
        <v>11.8</v>
      </c>
      <c r="G203" s="28">
        <v>15.5</v>
      </c>
      <c r="H203" s="28">
        <v>19.2</v>
      </c>
      <c r="I203" s="28">
        <v>19</v>
      </c>
      <c r="J203" s="28">
        <v>14.8</v>
      </c>
      <c r="K203" s="28">
        <v>9.3000000000000007</v>
      </c>
      <c r="L203" s="28">
        <v>2.6</v>
      </c>
      <c r="M203" s="28">
        <v>-3.2</v>
      </c>
      <c r="N203" s="28">
        <v>7.1</v>
      </c>
    </row>
    <row r="204" spans="1:14">
      <c r="A204" s="28" t="s">
        <v>417</v>
      </c>
      <c r="B204" s="28">
        <v>-1</v>
      </c>
      <c r="C204" s="28">
        <v>0.5</v>
      </c>
      <c r="D204" s="28">
        <v>5.8</v>
      </c>
      <c r="E204" s="28">
        <v>13.1</v>
      </c>
      <c r="F204" s="28">
        <v>18.2</v>
      </c>
      <c r="G204" s="28">
        <v>22.7</v>
      </c>
      <c r="H204" s="28">
        <v>27.1</v>
      </c>
      <c r="I204" s="28">
        <v>27.6</v>
      </c>
      <c r="J204" s="28">
        <v>23.5</v>
      </c>
      <c r="K204" s="28">
        <v>16.7</v>
      </c>
      <c r="L204" s="28">
        <v>8.6999999999999993</v>
      </c>
      <c r="M204" s="28">
        <v>1.7</v>
      </c>
      <c r="N204" s="28">
        <v>13.7</v>
      </c>
    </row>
    <row r="205" spans="1:14">
      <c r="A205" s="28" t="s">
        <v>418</v>
      </c>
      <c r="B205" s="28">
        <v>-10.6</v>
      </c>
      <c r="C205" s="28">
        <v>-9.4</v>
      </c>
      <c r="D205" s="28">
        <v>-4.2</v>
      </c>
      <c r="E205" s="28">
        <v>1.7</v>
      </c>
      <c r="F205" s="28">
        <v>5.7</v>
      </c>
      <c r="G205" s="28">
        <v>8.3000000000000007</v>
      </c>
      <c r="H205" s="28">
        <v>11.2</v>
      </c>
      <c r="I205" s="28">
        <v>11</v>
      </c>
      <c r="J205" s="28">
        <v>7.3</v>
      </c>
      <c r="K205" s="28">
        <v>3.5</v>
      </c>
      <c r="L205" s="28">
        <v>-1.8</v>
      </c>
      <c r="M205" s="28">
        <v>-7.1</v>
      </c>
      <c r="N205" s="28">
        <v>1.3</v>
      </c>
    </row>
    <row r="206" spans="1:14">
      <c r="A206" s="28" t="s">
        <v>419</v>
      </c>
      <c r="B206" s="28" t="s">
        <v>448</v>
      </c>
      <c r="C206" s="28" t="s">
        <v>448</v>
      </c>
      <c r="D206" s="28" t="s">
        <v>448</v>
      </c>
      <c r="E206" s="28" t="s">
        <v>448</v>
      </c>
      <c r="F206" s="28" t="s">
        <v>448</v>
      </c>
      <c r="G206" s="28" t="s">
        <v>448</v>
      </c>
      <c r="H206" s="28" t="s">
        <v>448</v>
      </c>
      <c r="I206" s="28" t="s">
        <v>448</v>
      </c>
      <c r="J206" s="28" t="s">
        <v>448</v>
      </c>
      <c r="K206" s="28" t="s">
        <v>448</v>
      </c>
      <c r="L206" s="28" t="s">
        <v>448</v>
      </c>
      <c r="M206" s="28" t="s">
        <v>448</v>
      </c>
      <c r="N206" s="28" t="s">
        <v>449</v>
      </c>
    </row>
    <row r="207" spans="1:14">
      <c r="A207" s="28" t="s">
        <v>420</v>
      </c>
      <c r="B207" s="28">
        <v>11.3</v>
      </c>
      <c r="C207" s="28">
        <v>10.8</v>
      </c>
      <c r="D207" s="28">
        <v>12.7</v>
      </c>
      <c r="E207" s="28">
        <v>13.8</v>
      </c>
      <c r="F207" s="28">
        <v>16</v>
      </c>
      <c r="G207" s="28">
        <v>10.7</v>
      </c>
      <c r="H207" s="28">
        <v>5</v>
      </c>
      <c r="I207" s="28">
        <v>4.4000000000000004</v>
      </c>
      <c r="J207" s="28">
        <v>5</v>
      </c>
      <c r="K207" s="28">
        <v>8.9</v>
      </c>
      <c r="L207" s="28">
        <v>9</v>
      </c>
      <c r="M207" s="28">
        <v>11</v>
      </c>
      <c r="N207" s="28">
        <v>118.6</v>
      </c>
    </row>
    <row r="208" spans="1:14">
      <c r="A208" s="28" t="s">
        <v>531</v>
      </c>
      <c r="B208" s="28">
        <v>27.3</v>
      </c>
      <c r="C208" s="28">
        <v>27.2</v>
      </c>
      <c r="D208" s="28">
        <v>40.799999999999997</v>
      </c>
      <c r="E208" s="28">
        <v>61.8</v>
      </c>
      <c r="F208" s="28">
        <v>71.8</v>
      </c>
      <c r="G208" s="28">
        <v>50.5</v>
      </c>
      <c r="H208" s="28">
        <v>20.2</v>
      </c>
      <c r="I208" s="28">
        <v>13.9</v>
      </c>
      <c r="J208" s="28">
        <v>20.5</v>
      </c>
      <c r="K208" s="28">
        <v>44.3</v>
      </c>
      <c r="L208" s="28">
        <v>33.6</v>
      </c>
      <c r="M208" s="28">
        <v>29.9</v>
      </c>
      <c r="N208" s="28">
        <v>441.8</v>
      </c>
    </row>
    <row r="209" spans="1:14" ht="15.2" customHeight="1">
      <c r="B209" s="28" t="s">
        <v>446</v>
      </c>
    </row>
    <row r="210" spans="1:14">
      <c r="A210" s="28" t="s">
        <v>422</v>
      </c>
      <c r="B210" s="28">
        <v>10.5</v>
      </c>
      <c r="C210" s="28">
        <v>13.9</v>
      </c>
      <c r="D210" s="28">
        <v>21.2</v>
      </c>
      <c r="E210" s="28">
        <v>25.3</v>
      </c>
      <c r="F210" s="28">
        <v>29.6</v>
      </c>
      <c r="G210" s="28">
        <v>32.9</v>
      </c>
      <c r="H210" s="28">
        <v>37</v>
      </c>
      <c r="I210" s="28">
        <v>37.200000000000003</v>
      </c>
      <c r="J210" s="28">
        <v>33.700000000000003</v>
      </c>
      <c r="K210" s="28">
        <v>28.8</v>
      </c>
      <c r="L210" s="28">
        <v>20</v>
      </c>
      <c r="M210" s="28">
        <v>18.2</v>
      </c>
      <c r="N210" s="28">
        <v>37.200000000000003</v>
      </c>
    </row>
    <row r="211" spans="1:14">
      <c r="A211" s="28" t="s">
        <v>423</v>
      </c>
      <c r="B211" s="28">
        <v>-31.3</v>
      </c>
      <c r="C211" s="28">
        <v>-27.6</v>
      </c>
      <c r="D211" s="28">
        <v>-28.3</v>
      </c>
      <c r="E211" s="28">
        <v>-12.7</v>
      </c>
      <c r="F211" s="28">
        <v>-4.4000000000000004</v>
      </c>
      <c r="G211" s="28">
        <v>-1.6</v>
      </c>
      <c r="H211" s="28">
        <v>0.2</v>
      </c>
      <c r="I211" s="28">
        <v>2.4</v>
      </c>
      <c r="J211" s="28">
        <v>-2.1</v>
      </c>
      <c r="K211" s="28">
        <v>-10.6</v>
      </c>
      <c r="L211" s="28">
        <v>-23.6</v>
      </c>
      <c r="M211" s="28">
        <v>-29</v>
      </c>
      <c r="N211" s="28">
        <v>-31.3</v>
      </c>
    </row>
    <row r="215" spans="1:14">
      <c r="A215" s="28" t="s">
        <v>450</v>
      </c>
      <c r="B215" s="28" t="s">
        <v>402</v>
      </c>
      <c r="C215" s="28" t="s">
        <v>403</v>
      </c>
      <c r="D215" s="28" t="s">
        <v>404</v>
      </c>
      <c r="E215" s="28" t="s">
        <v>405</v>
      </c>
      <c r="F215" s="28" t="s">
        <v>406</v>
      </c>
      <c r="G215" s="28" t="s">
        <v>407</v>
      </c>
      <c r="H215" s="28" t="s">
        <v>408</v>
      </c>
      <c r="I215" s="28" t="s">
        <v>409</v>
      </c>
      <c r="J215" s="28" t="s">
        <v>410</v>
      </c>
      <c r="K215" s="28" t="s">
        <v>411</v>
      </c>
      <c r="L215" s="28" t="s">
        <v>412</v>
      </c>
      <c r="M215" s="28" t="s">
        <v>413</v>
      </c>
      <c r="N215" s="28" t="s">
        <v>414</v>
      </c>
    </row>
    <row r="216" spans="1:14" ht="15.2" customHeight="1">
      <c r="B216" s="28" t="s">
        <v>451</v>
      </c>
    </row>
    <row r="217" spans="1:14">
      <c r="A217" s="28" t="s">
        <v>416</v>
      </c>
      <c r="B217" s="28">
        <v>2.5</v>
      </c>
      <c r="C217" s="28">
        <v>3.7</v>
      </c>
      <c r="D217" s="28">
        <v>6.5</v>
      </c>
      <c r="E217" s="28">
        <v>11.6</v>
      </c>
      <c r="F217" s="28">
        <v>16.2</v>
      </c>
      <c r="G217" s="28">
        <v>19.899999999999999</v>
      </c>
      <c r="H217" s="28">
        <v>22.1</v>
      </c>
      <c r="I217" s="28">
        <v>22</v>
      </c>
      <c r="J217" s="28">
        <v>18.399999999999999</v>
      </c>
      <c r="K217" s="28">
        <v>13.8</v>
      </c>
      <c r="L217" s="28">
        <v>9.1</v>
      </c>
      <c r="M217" s="28">
        <v>4.5999999999999996</v>
      </c>
      <c r="N217" s="28">
        <v>12.5</v>
      </c>
    </row>
    <row r="218" spans="1:14">
      <c r="A218" s="28" t="s">
        <v>417</v>
      </c>
      <c r="B218" s="28">
        <v>5.9</v>
      </c>
      <c r="C218" s="28">
        <v>7.8</v>
      </c>
      <c r="D218" s="28">
        <v>11.4</v>
      </c>
      <c r="E218" s="28">
        <v>17.100000000000001</v>
      </c>
      <c r="F218" s="28">
        <v>21.9</v>
      </c>
      <c r="G218" s="28">
        <v>25.8</v>
      </c>
      <c r="H218" s="28">
        <v>28.3</v>
      </c>
      <c r="I218" s="28">
        <v>28.5</v>
      </c>
      <c r="J218" s="28">
        <v>24.8</v>
      </c>
      <c r="K218" s="28">
        <v>19.3</v>
      </c>
      <c r="L218" s="28">
        <v>13.5</v>
      </c>
      <c r="M218" s="28">
        <v>7.9</v>
      </c>
      <c r="N218" s="28">
        <v>17.7</v>
      </c>
    </row>
    <row r="219" spans="1:14">
      <c r="A219" s="28" t="s">
        <v>418</v>
      </c>
      <c r="B219" s="28">
        <v>-0.4</v>
      </c>
      <c r="C219" s="28">
        <v>0.4</v>
      </c>
      <c r="D219" s="28">
        <v>2.4</v>
      </c>
      <c r="E219" s="28">
        <v>6.7</v>
      </c>
      <c r="F219" s="28">
        <v>10.9</v>
      </c>
      <c r="G219" s="28">
        <v>14.2</v>
      </c>
      <c r="H219" s="28">
        <v>16.2</v>
      </c>
      <c r="I219" s="28">
        <v>16.399999999999999</v>
      </c>
      <c r="J219" s="28">
        <v>13.1</v>
      </c>
      <c r="K219" s="28">
        <v>9.5</v>
      </c>
      <c r="L219" s="28">
        <v>5.6</v>
      </c>
      <c r="M219" s="28">
        <v>1.8</v>
      </c>
      <c r="N219" s="28">
        <v>8.1</v>
      </c>
    </row>
    <row r="220" spans="1:14">
      <c r="A220" s="28" t="s">
        <v>419</v>
      </c>
      <c r="B220" s="28">
        <v>3.2</v>
      </c>
      <c r="C220" s="28">
        <v>3.9</v>
      </c>
      <c r="D220" s="28">
        <v>4.8</v>
      </c>
      <c r="E220" s="28">
        <v>6.3</v>
      </c>
      <c r="F220" s="28">
        <v>8</v>
      </c>
      <c r="G220" s="28">
        <v>9.6999999999999993</v>
      </c>
      <c r="H220" s="28">
        <v>10.5</v>
      </c>
      <c r="I220" s="28">
        <v>10</v>
      </c>
      <c r="J220" s="28">
        <v>8.3000000000000007</v>
      </c>
      <c r="K220" s="28">
        <v>5.7</v>
      </c>
      <c r="L220" s="28">
        <v>4.2</v>
      </c>
      <c r="M220" s="28">
        <v>3</v>
      </c>
      <c r="N220" s="28">
        <v>77.599999999999994</v>
      </c>
    </row>
    <row r="221" spans="1:14">
      <c r="A221" s="28" t="s">
        <v>420</v>
      </c>
      <c r="B221" s="28">
        <v>14.3</v>
      </c>
      <c r="C221" s="28">
        <v>13</v>
      </c>
      <c r="D221" s="28">
        <v>13.1</v>
      </c>
      <c r="E221" s="28">
        <v>10.8</v>
      </c>
      <c r="F221" s="28">
        <v>10.4</v>
      </c>
      <c r="G221" s="28">
        <v>7.8</v>
      </c>
      <c r="H221" s="28">
        <v>4</v>
      </c>
      <c r="I221" s="28">
        <v>3.4</v>
      </c>
      <c r="J221" s="28">
        <v>5.0999999999999996</v>
      </c>
      <c r="K221" s="28">
        <v>8.5</v>
      </c>
      <c r="L221" s="28">
        <v>9.8000000000000007</v>
      </c>
      <c r="M221" s="28">
        <v>13.3</v>
      </c>
      <c r="N221" s="28">
        <v>113.5</v>
      </c>
    </row>
    <row r="222" spans="1:14">
      <c r="A222" s="28" t="s">
        <v>531</v>
      </c>
      <c r="B222" s="28">
        <v>50.1</v>
      </c>
      <c r="C222" s="28">
        <v>42</v>
      </c>
      <c r="D222" s="28">
        <v>47.2</v>
      </c>
      <c r="E222" s="28">
        <v>41.8</v>
      </c>
      <c r="F222" s="28">
        <v>47.7</v>
      </c>
      <c r="G222" s="28">
        <v>39.299999999999997</v>
      </c>
      <c r="H222" s="28">
        <v>17.899999999999999</v>
      </c>
      <c r="I222" s="28">
        <v>11.9</v>
      </c>
      <c r="J222" s="28">
        <v>22.3</v>
      </c>
      <c r="K222" s="28">
        <v>40.5</v>
      </c>
      <c r="L222" s="28">
        <v>37.200000000000003</v>
      </c>
      <c r="M222" s="28">
        <v>56</v>
      </c>
      <c r="N222" s="28">
        <v>453.9</v>
      </c>
    </row>
    <row r="223" spans="1:14" ht="15.2" customHeight="1">
      <c r="B223" s="28" t="s">
        <v>451</v>
      </c>
    </row>
    <row r="224" spans="1:14">
      <c r="A224" s="28" t="s">
        <v>422</v>
      </c>
      <c r="B224" s="28">
        <v>22</v>
      </c>
      <c r="C224" s="28">
        <v>24.6</v>
      </c>
      <c r="D224" s="28">
        <v>30.2</v>
      </c>
      <c r="E224" s="28">
        <v>33.299999999999997</v>
      </c>
      <c r="F224" s="28">
        <v>35.799999999999997</v>
      </c>
      <c r="G224" s="28">
        <v>38.200000000000003</v>
      </c>
      <c r="H224" s="28">
        <v>41</v>
      </c>
      <c r="I224" s="28">
        <v>40.6</v>
      </c>
      <c r="J224" s="28">
        <v>38.4</v>
      </c>
      <c r="K224" s="28">
        <v>34.299999999999997</v>
      </c>
      <c r="L224" s="28">
        <v>27.4</v>
      </c>
      <c r="M224" s="28">
        <v>25</v>
      </c>
      <c r="N224" s="28">
        <v>41</v>
      </c>
    </row>
    <row r="225" spans="1:14">
      <c r="A225" s="28" t="s">
        <v>423</v>
      </c>
      <c r="B225" s="28">
        <v>-16</v>
      </c>
      <c r="C225" s="28">
        <v>-14.3</v>
      </c>
      <c r="D225" s="28">
        <v>-11.6</v>
      </c>
      <c r="E225" s="28">
        <v>-6</v>
      </c>
      <c r="F225" s="28">
        <v>1</v>
      </c>
      <c r="G225" s="28">
        <v>6</v>
      </c>
      <c r="H225" s="28">
        <v>7.7</v>
      </c>
      <c r="I225" s="28">
        <v>8.1999999999999993</v>
      </c>
      <c r="J225" s="28">
        <v>3.2</v>
      </c>
      <c r="K225" s="28">
        <v>-0.8</v>
      </c>
      <c r="L225" s="28">
        <v>-9.1999999999999993</v>
      </c>
      <c r="M225" s="28">
        <v>-14.5</v>
      </c>
      <c r="N225" s="28">
        <v>-16</v>
      </c>
    </row>
    <row r="230" spans="1:14">
      <c r="A230" s="28" t="s">
        <v>452</v>
      </c>
      <c r="B230" s="28" t="s">
        <v>402</v>
      </c>
      <c r="C230" s="28" t="s">
        <v>403</v>
      </c>
      <c r="D230" s="28" t="s">
        <v>404</v>
      </c>
      <c r="E230" s="28" t="s">
        <v>405</v>
      </c>
      <c r="F230" s="28" t="s">
        <v>406</v>
      </c>
      <c r="G230" s="28" t="s">
        <v>407</v>
      </c>
      <c r="H230" s="28" t="s">
        <v>408</v>
      </c>
      <c r="I230" s="28" t="s">
        <v>409</v>
      </c>
      <c r="J230" s="28" t="s">
        <v>410</v>
      </c>
      <c r="K230" s="28" t="s">
        <v>411</v>
      </c>
      <c r="L230" s="28" t="s">
        <v>412</v>
      </c>
      <c r="M230" s="28" t="s">
        <v>413</v>
      </c>
      <c r="N230" s="28" t="s">
        <v>414</v>
      </c>
    </row>
    <row r="231" spans="1:14" ht="15.2" customHeight="1">
      <c r="B231" s="28" t="s">
        <v>431</v>
      </c>
    </row>
    <row r="232" spans="1:14">
      <c r="A232" s="28" t="s">
        <v>416</v>
      </c>
      <c r="B232" s="28">
        <v>-2.4</v>
      </c>
      <c r="C232" s="28">
        <v>-1.2</v>
      </c>
      <c r="D232" s="28">
        <v>4.0999999999999996</v>
      </c>
      <c r="E232" s="28">
        <v>10.7</v>
      </c>
      <c r="F232" s="28">
        <v>16.100000000000001</v>
      </c>
      <c r="G232" s="28">
        <v>21.9</v>
      </c>
      <c r="H232" s="28">
        <v>26.6</v>
      </c>
      <c r="I232" s="28">
        <v>26.4</v>
      </c>
      <c r="J232" s="28">
        <v>21.2</v>
      </c>
      <c r="K232" s="28">
        <v>14.2</v>
      </c>
      <c r="L232" s="28">
        <v>6.7</v>
      </c>
      <c r="M232" s="28">
        <v>0.5</v>
      </c>
      <c r="N232" s="28">
        <v>12.1</v>
      </c>
    </row>
    <row r="233" spans="1:14">
      <c r="A233" s="28" t="s">
        <v>417</v>
      </c>
      <c r="B233" s="28">
        <v>2.2000000000000002</v>
      </c>
      <c r="C233" s="28">
        <v>3.7</v>
      </c>
      <c r="D233" s="28">
        <v>9.4</v>
      </c>
      <c r="E233" s="28">
        <v>16.600000000000001</v>
      </c>
      <c r="F233" s="28">
        <v>22.8</v>
      </c>
      <c r="G233" s="28">
        <v>29.3</v>
      </c>
      <c r="H233" s="28">
        <v>34.5</v>
      </c>
      <c r="I233" s="28">
        <v>34.700000000000003</v>
      </c>
      <c r="J233" s="28">
        <v>29.7</v>
      </c>
      <c r="K233" s="28">
        <v>21.4</v>
      </c>
      <c r="L233" s="28">
        <v>12.5</v>
      </c>
      <c r="M233" s="28">
        <v>5</v>
      </c>
      <c r="N233" s="28">
        <v>18.5</v>
      </c>
    </row>
    <row r="234" spans="1:14">
      <c r="A234" s="28" t="s">
        <v>418</v>
      </c>
      <c r="B234" s="28">
        <v>-6</v>
      </c>
      <c r="C234" s="28">
        <v>-5</v>
      </c>
      <c r="D234" s="28">
        <v>-0.2</v>
      </c>
      <c r="E234" s="28">
        <v>5.7</v>
      </c>
      <c r="F234" s="28">
        <v>10.1</v>
      </c>
      <c r="G234" s="28">
        <v>14.7</v>
      </c>
      <c r="H234" s="28">
        <v>19</v>
      </c>
      <c r="I234" s="28">
        <v>18.600000000000001</v>
      </c>
      <c r="J234" s="28">
        <v>13.6</v>
      </c>
      <c r="K234" s="28">
        <v>8.1999999999999993</v>
      </c>
      <c r="L234" s="28">
        <v>2.2000000000000002</v>
      </c>
      <c r="M234" s="28">
        <v>-2.9</v>
      </c>
      <c r="N234" s="28">
        <v>6.5</v>
      </c>
    </row>
    <row r="235" spans="1:14">
      <c r="A235" s="28" t="s">
        <v>419</v>
      </c>
      <c r="B235" s="28">
        <v>3.3</v>
      </c>
      <c r="C235" s="28">
        <v>4.3</v>
      </c>
      <c r="D235" s="28">
        <v>4.9000000000000004</v>
      </c>
      <c r="E235" s="28">
        <v>5.6</v>
      </c>
      <c r="F235" s="28">
        <v>7.1</v>
      </c>
      <c r="G235" s="28">
        <v>9.1999999999999993</v>
      </c>
      <c r="H235" s="28">
        <v>9.5</v>
      </c>
      <c r="I235" s="28">
        <v>9</v>
      </c>
      <c r="J235" s="28">
        <v>8.1999999999999993</v>
      </c>
      <c r="K235" s="28">
        <v>6</v>
      </c>
      <c r="L235" s="28">
        <v>4.4000000000000004</v>
      </c>
      <c r="M235" s="28">
        <v>3.1</v>
      </c>
      <c r="N235" s="28">
        <v>74.599999999999994</v>
      </c>
    </row>
    <row r="236" spans="1:14">
      <c r="A236" s="28" t="s">
        <v>420</v>
      </c>
      <c r="B236" s="28">
        <v>12.8</v>
      </c>
      <c r="C236" s="28">
        <v>12.4</v>
      </c>
      <c r="D236" s="28">
        <v>13.8</v>
      </c>
      <c r="E236" s="28">
        <v>14.9</v>
      </c>
      <c r="F236" s="28">
        <v>14</v>
      </c>
      <c r="G236" s="28">
        <v>5.5</v>
      </c>
      <c r="H236" s="28">
        <v>1.7</v>
      </c>
      <c r="I236" s="28">
        <v>1.3</v>
      </c>
      <c r="J236" s="28">
        <v>2.6</v>
      </c>
      <c r="K236" s="28">
        <v>8.5</v>
      </c>
      <c r="L236" s="28">
        <v>9.3000000000000007</v>
      </c>
      <c r="M236" s="28">
        <v>12.8</v>
      </c>
      <c r="N236" s="28">
        <v>109.6</v>
      </c>
    </row>
    <row r="237" spans="1:14">
      <c r="A237" s="28" t="s">
        <v>531</v>
      </c>
      <c r="B237" s="28">
        <v>138.4</v>
      </c>
      <c r="C237" s="28">
        <v>131.9</v>
      </c>
      <c r="D237" s="28">
        <v>127.5</v>
      </c>
      <c r="E237" s="28">
        <v>116.5</v>
      </c>
      <c r="F237" s="28">
        <v>75.900000000000006</v>
      </c>
      <c r="G237" s="28">
        <v>21.3</v>
      </c>
      <c r="H237" s="28">
        <v>5.6</v>
      </c>
      <c r="I237" s="28">
        <v>3.1</v>
      </c>
      <c r="J237" s="28">
        <v>11.5</v>
      </c>
      <c r="K237" s="28">
        <v>66.7</v>
      </c>
      <c r="L237" s="28">
        <v>107.3</v>
      </c>
      <c r="M237" s="28">
        <v>137.6</v>
      </c>
      <c r="N237" s="28">
        <v>943.3</v>
      </c>
    </row>
    <row r="238" spans="1:14" ht="15.2" customHeight="1">
      <c r="B238" s="28" t="s">
        <v>431</v>
      </c>
    </row>
    <row r="239" spans="1:14">
      <c r="A239" s="28" t="s">
        <v>422</v>
      </c>
      <c r="B239" s="28">
        <v>13.6</v>
      </c>
      <c r="C239" s="28">
        <v>16.100000000000001</v>
      </c>
      <c r="D239" s="28">
        <v>22.3</v>
      </c>
      <c r="E239" s="28">
        <v>30.3</v>
      </c>
      <c r="F239" s="28">
        <v>33.4</v>
      </c>
      <c r="G239" s="28">
        <v>37.200000000000003</v>
      </c>
      <c r="H239" s="28">
        <v>42</v>
      </c>
      <c r="I239" s="28">
        <v>41.3</v>
      </c>
      <c r="J239" s="28">
        <v>37.799999999999997</v>
      </c>
      <c r="K239" s="28">
        <v>32.1</v>
      </c>
      <c r="L239" s="28">
        <v>25.5</v>
      </c>
      <c r="M239" s="28">
        <v>20</v>
      </c>
      <c r="N239" s="28">
        <v>42</v>
      </c>
    </row>
    <row r="240" spans="1:14">
      <c r="A240" s="28" t="s">
        <v>423</v>
      </c>
      <c r="B240" s="28">
        <v>-23.2</v>
      </c>
      <c r="C240" s="28">
        <v>-21.6</v>
      </c>
      <c r="D240" s="28">
        <v>-20.3</v>
      </c>
      <c r="E240" s="28">
        <v>-9.1999999999999993</v>
      </c>
      <c r="F240" s="28">
        <v>1</v>
      </c>
      <c r="G240" s="28">
        <v>3.5</v>
      </c>
      <c r="H240" s="28">
        <v>8.8000000000000007</v>
      </c>
      <c r="I240" s="28">
        <v>7.8</v>
      </c>
      <c r="J240" s="28">
        <v>4.2</v>
      </c>
      <c r="K240" s="28">
        <v>-2.4</v>
      </c>
      <c r="L240" s="28">
        <v>-15</v>
      </c>
      <c r="M240" s="28">
        <v>-25.1</v>
      </c>
      <c r="N240" s="28">
        <v>-25.1</v>
      </c>
    </row>
    <row r="244" spans="1:14">
      <c r="A244" s="28" t="s">
        <v>453</v>
      </c>
      <c r="B244" s="28" t="s">
        <v>402</v>
      </c>
      <c r="C244" s="28" t="s">
        <v>403</v>
      </c>
      <c r="D244" s="28" t="s">
        <v>404</v>
      </c>
      <c r="E244" s="28" t="s">
        <v>405</v>
      </c>
      <c r="F244" s="28" t="s">
        <v>406</v>
      </c>
      <c r="G244" s="28" t="s">
        <v>407</v>
      </c>
      <c r="H244" s="28" t="s">
        <v>408</v>
      </c>
      <c r="I244" s="28" t="s">
        <v>409</v>
      </c>
      <c r="J244" s="28" t="s">
        <v>410</v>
      </c>
      <c r="K244" s="28" t="s">
        <v>411</v>
      </c>
      <c r="L244" s="28" t="s">
        <v>412</v>
      </c>
      <c r="M244" s="28" t="s">
        <v>413</v>
      </c>
      <c r="N244" s="28" t="s">
        <v>414</v>
      </c>
    </row>
    <row r="245" spans="1:14" ht="15.2" customHeight="1">
      <c r="B245" s="28" t="s">
        <v>446</v>
      </c>
    </row>
    <row r="246" spans="1:14">
      <c r="A246" s="28" t="s">
        <v>416</v>
      </c>
      <c r="B246" s="28">
        <v>-3.1</v>
      </c>
      <c r="C246" s="28">
        <v>-2.2000000000000002</v>
      </c>
      <c r="D246" s="28">
        <v>1.7</v>
      </c>
      <c r="E246" s="28">
        <v>7.6</v>
      </c>
      <c r="F246" s="28">
        <v>13.1</v>
      </c>
      <c r="G246" s="28">
        <v>18.399999999999999</v>
      </c>
      <c r="H246" s="28">
        <v>22.8</v>
      </c>
      <c r="I246" s="28">
        <v>22.4</v>
      </c>
      <c r="J246" s="28">
        <v>17.7</v>
      </c>
      <c r="K246" s="28">
        <v>11.2</v>
      </c>
      <c r="L246" s="28">
        <v>4.5</v>
      </c>
      <c r="M246" s="28">
        <v>-0.9</v>
      </c>
      <c r="N246" s="28">
        <v>9.4</v>
      </c>
    </row>
    <row r="247" spans="1:14">
      <c r="A247" s="28" t="s">
        <v>417</v>
      </c>
      <c r="B247" s="28">
        <v>1.1000000000000001</v>
      </c>
      <c r="C247" s="28">
        <v>2.2000000000000002</v>
      </c>
      <c r="D247" s="28">
        <v>6.1</v>
      </c>
      <c r="E247" s="28">
        <v>12.9</v>
      </c>
      <c r="F247" s="28">
        <v>19.2</v>
      </c>
      <c r="G247" s="28">
        <v>25.3</v>
      </c>
      <c r="H247" s="28">
        <v>30.4</v>
      </c>
      <c r="I247" s="28">
        <v>30.7</v>
      </c>
      <c r="J247" s="28">
        <v>26.2</v>
      </c>
      <c r="K247" s="28">
        <v>18.5</v>
      </c>
      <c r="L247" s="28">
        <v>10.1</v>
      </c>
      <c r="M247" s="28">
        <v>3.2</v>
      </c>
      <c r="N247" s="28">
        <v>15.5</v>
      </c>
    </row>
    <row r="248" spans="1:14">
      <c r="A248" s="28" t="s">
        <v>418</v>
      </c>
      <c r="B248" s="28">
        <v>-6.6</v>
      </c>
      <c r="C248" s="28">
        <v>-5.8</v>
      </c>
      <c r="D248" s="28">
        <v>-2</v>
      </c>
      <c r="E248" s="28">
        <v>3.2</v>
      </c>
      <c r="F248" s="28">
        <v>7.4</v>
      </c>
      <c r="G248" s="28">
        <v>11.5</v>
      </c>
      <c r="H248" s="28">
        <v>15.6</v>
      </c>
      <c r="I248" s="28">
        <v>15.1</v>
      </c>
      <c r="J248" s="28">
        <v>10.7</v>
      </c>
      <c r="K248" s="28">
        <v>6.3</v>
      </c>
      <c r="L248" s="28">
        <v>0.9</v>
      </c>
      <c r="M248" s="28">
        <v>-4.3</v>
      </c>
      <c r="N248" s="28">
        <v>4.3</v>
      </c>
    </row>
    <row r="249" spans="1:14">
      <c r="A249" s="28" t="s">
        <v>419</v>
      </c>
      <c r="B249" s="28">
        <v>2.4</v>
      </c>
      <c r="C249" s="28">
        <v>3.3</v>
      </c>
      <c r="D249" s="28">
        <v>5</v>
      </c>
      <c r="E249" s="28">
        <v>5.9</v>
      </c>
      <c r="F249" s="28">
        <v>7.4</v>
      </c>
      <c r="G249" s="28">
        <v>9.3000000000000007</v>
      </c>
      <c r="H249" s="28">
        <v>9.8000000000000007</v>
      </c>
      <c r="I249" s="28">
        <v>9.6999999999999993</v>
      </c>
      <c r="J249" s="28">
        <v>9.1999999999999993</v>
      </c>
      <c r="K249" s="28">
        <v>5.4</v>
      </c>
      <c r="L249" s="28">
        <v>2.9</v>
      </c>
      <c r="M249" s="28">
        <v>2</v>
      </c>
      <c r="N249" s="28">
        <v>72.3</v>
      </c>
    </row>
    <row r="250" spans="1:14">
      <c r="A250" s="28" t="s">
        <v>420</v>
      </c>
      <c r="B250" s="28">
        <v>13.5</v>
      </c>
      <c r="C250" s="28">
        <v>13.3</v>
      </c>
      <c r="D250" s="28">
        <v>15.5</v>
      </c>
      <c r="E250" s="28">
        <v>15.7</v>
      </c>
      <c r="F250" s="28">
        <v>14.2</v>
      </c>
      <c r="G250" s="28">
        <v>5.6</v>
      </c>
      <c r="H250" s="28">
        <v>1.7</v>
      </c>
      <c r="I250" s="28">
        <v>1.4</v>
      </c>
      <c r="J250" s="28">
        <v>2.7</v>
      </c>
      <c r="K250" s="28">
        <v>9.8000000000000007</v>
      </c>
      <c r="L250" s="28">
        <v>11</v>
      </c>
      <c r="M250" s="28">
        <v>13.2</v>
      </c>
      <c r="N250" s="28">
        <v>117.6</v>
      </c>
    </row>
    <row r="251" spans="1:14">
      <c r="A251" s="28" t="s">
        <v>531</v>
      </c>
      <c r="B251" s="28">
        <v>155.4</v>
      </c>
      <c r="C251" s="28">
        <v>167.8</v>
      </c>
      <c r="D251" s="28">
        <v>171.8</v>
      </c>
      <c r="E251" s="28">
        <v>161.9</v>
      </c>
      <c r="F251" s="28">
        <v>105.3</v>
      </c>
      <c r="G251" s="28">
        <v>24.2</v>
      </c>
      <c r="H251" s="28">
        <v>5.9</v>
      </c>
      <c r="I251" s="28">
        <v>4.2</v>
      </c>
      <c r="J251" s="28">
        <v>17.5</v>
      </c>
      <c r="K251" s="28">
        <v>99.9</v>
      </c>
      <c r="L251" s="28">
        <v>143.5</v>
      </c>
      <c r="M251" s="28">
        <v>159.6</v>
      </c>
      <c r="N251" s="28">
        <v>1217</v>
      </c>
    </row>
    <row r="252" spans="1:14" ht="15.2" customHeight="1">
      <c r="B252" s="28" t="s">
        <v>446</v>
      </c>
    </row>
    <row r="253" spans="1:14">
      <c r="A253" s="28" t="s">
        <v>422</v>
      </c>
      <c r="B253" s="28">
        <v>15.1</v>
      </c>
      <c r="C253" s="28">
        <v>21.9</v>
      </c>
      <c r="D253" s="28">
        <v>23</v>
      </c>
      <c r="E253" s="28">
        <v>27.8</v>
      </c>
      <c r="F253" s="28">
        <v>29.4</v>
      </c>
      <c r="G253" s="28">
        <v>34</v>
      </c>
      <c r="H253" s="28">
        <v>38</v>
      </c>
      <c r="I253" s="28">
        <v>37.4</v>
      </c>
      <c r="J253" s="28">
        <v>35.200000000000003</v>
      </c>
      <c r="K253" s="28">
        <v>30.2</v>
      </c>
      <c r="L253" s="28">
        <v>22</v>
      </c>
      <c r="M253" s="28">
        <v>15.6</v>
      </c>
      <c r="N253" s="28">
        <v>38</v>
      </c>
    </row>
    <row r="254" spans="1:14">
      <c r="A254" s="28" t="s">
        <v>423</v>
      </c>
      <c r="B254" s="28">
        <v>-24.1</v>
      </c>
      <c r="C254" s="28">
        <v>-22</v>
      </c>
      <c r="D254" s="28">
        <v>-20.3</v>
      </c>
      <c r="E254" s="28">
        <v>-15.6</v>
      </c>
      <c r="F254" s="28">
        <v>-2.5</v>
      </c>
      <c r="G254" s="28">
        <v>1</v>
      </c>
      <c r="H254" s="28">
        <v>7</v>
      </c>
      <c r="I254" s="28">
        <v>7</v>
      </c>
      <c r="J254" s="28">
        <v>1.8</v>
      </c>
      <c r="K254" s="28">
        <v>-6</v>
      </c>
      <c r="L254" s="28">
        <v>-17</v>
      </c>
      <c r="M254" s="28">
        <v>-21.9</v>
      </c>
      <c r="N254" s="28">
        <v>-24.1</v>
      </c>
    </row>
    <row r="258" spans="1:14">
      <c r="A258" s="28" t="s">
        <v>454</v>
      </c>
      <c r="B258" s="28" t="s">
        <v>402</v>
      </c>
      <c r="C258" s="28" t="s">
        <v>403</v>
      </c>
      <c r="D258" s="28" t="s">
        <v>404</v>
      </c>
      <c r="E258" s="28" t="s">
        <v>405</v>
      </c>
      <c r="F258" s="28" t="s">
        <v>406</v>
      </c>
      <c r="G258" s="28" t="s">
        <v>407</v>
      </c>
      <c r="H258" s="28" t="s">
        <v>408</v>
      </c>
      <c r="I258" s="28" t="s">
        <v>409</v>
      </c>
      <c r="J258" s="28" t="s">
        <v>410</v>
      </c>
      <c r="K258" s="28" t="s">
        <v>411</v>
      </c>
      <c r="L258" s="28" t="s">
        <v>412</v>
      </c>
      <c r="M258" s="28" t="s">
        <v>413</v>
      </c>
      <c r="N258" s="28" t="s">
        <v>414</v>
      </c>
    </row>
    <row r="259" spans="1:14" ht="15.2" customHeight="1">
      <c r="B259" s="28" t="s">
        <v>415</v>
      </c>
    </row>
    <row r="260" spans="1:14">
      <c r="A260" s="28" t="s">
        <v>416</v>
      </c>
      <c r="B260" s="28">
        <v>0.6</v>
      </c>
      <c r="C260" s="28">
        <v>1.9</v>
      </c>
      <c r="D260" s="28">
        <v>4.8</v>
      </c>
      <c r="E260" s="28">
        <v>9.6</v>
      </c>
      <c r="F260" s="28">
        <v>14.1</v>
      </c>
      <c r="G260" s="28">
        <v>17.399999999999999</v>
      </c>
      <c r="H260" s="28">
        <v>19.8</v>
      </c>
      <c r="I260" s="28">
        <v>19.899999999999999</v>
      </c>
      <c r="J260" s="28">
        <v>16.100000000000001</v>
      </c>
      <c r="K260" s="28">
        <v>11.8</v>
      </c>
      <c r="L260" s="28">
        <v>6.9</v>
      </c>
      <c r="M260" s="28">
        <v>2.8</v>
      </c>
      <c r="N260" s="28">
        <v>10.5</v>
      </c>
    </row>
    <row r="261" spans="1:14">
      <c r="A261" s="28" t="s">
        <v>417</v>
      </c>
      <c r="B261" s="28">
        <v>5.2</v>
      </c>
      <c r="C261" s="28">
        <v>7.1</v>
      </c>
      <c r="D261" s="28">
        <v>11</v>
      </c>
      <c r="E261" s="28">
        <v>16.7</v>
      </c>
      <c r="F261" s="28">
        <v>21.4</v>
      </c>
      <c r="G261" s="28">
        <v>24.7</v>
      </c>
      <c r="H261" s="28">
        <v>27.4</v>
      </c>
      <c r="I261" s="28">
        <v>27.9</v>
      </c>
      <c r="J261" s="28">
        <v>24.3</v>
      </c>
      <c r="K261" s="28">
        <v>19.2</v>
      </c>
      <c r="L261" s="28">
        <v>13.2</v>
      </c>
      <c r="M261" s="28">
        <v>7.4</v>
      </c>
      <c r="N261" s="28">
        <v>17.100000000000001</v>
      </c>
    </row>
    <row r="262" spans="1:14">
      <c r="A262" s="28" t="s">
        <v>418</v>
      </c>
      <c r="B262" s="28">
        <v>-3.6</v>
      </c>
      <c r="C262" s="28">
        <v>-2.7</v>
      </c>
      <c r="D262" s="28">
        <v>-0.5</v>
      </c>
      <c r="E262" s="28">
        <v>3.5</v>
      </c>
      <c r="F262" s="28">
        <v>7.6</v>
      </c>
      <c r="G262" s="28">
        <v>10.3</v>
      </c>
      <c r="H262" s="28">
        <v>12.4</v>
      </c>
      <c r="I262" s="28">
        <v>12.6</v>
      </c>
      <c r="J262" s="28">
        <v>9.4</v>
      </c>
      <c r="K262" s="28">
        <v>6.1</v>
      </c>
      <c r="L262" s="28">
        <v>2.1</v>
      </c>
      <c r="M262" s="28">
        <v>-1.3</v>
      </c>
      <c r="N262" s="28">
        <v>4.7</v>
      </c>
    </row>
    <row r="263" spans="1:14">
      <c r="A263" s="28" t="s">
        <v>419</v>
      </c>
      <c r="B263" s="28">
        <v>2.1</v>
      </c>
      <c r="C263" s="28">
        <v>3</v>
      </c>
      <c r="D263" s="28">
        <v>4.2</v>
      </c>
      <c r="E263" s="28">
        <v>5.6</v>
      </c>
      <c r="F263" s="28">
        <v>7</v>
      </c>
      <c r="G263" s="28">
        <v>8.3000000000000007</v>
      </c>
      <c r="H263" s="28">
        <v>9.1999999999999993</v>
      </c>
      <c r="I263" s="28">
        <v>8.8000000000000007</v>
      </c>
      <c r="J263" s="28">
        <v>7</v>
      </c>
      <c r="K263" s="28">
        <v>4.9000000000000004</v>
      </c>
      <c r="L263" s="28">
        <v>3.5</v>
      </c>
      <c r="M263" s="28">
        <v>2.1</v>
      </c>
      <c r="N263" s="28">
        <v>65.7</v>
      </c>
    </row>
    <row r="264" spans="1:14">
      <c r="A264" s="28" t="s">
        <v>420</v>
      </c>
      <c r="B264" s="28">
        <v>15.6</v>
      </c>
      <c r="C264" s="28">
        <v>14.5</v>
      </c>
      <c r="D264" s="28">
        <v>14.7</v>
      </c>
      <c r="E264" s="28">
        <v>13.2</v>
      </c>
      <c r="F264" s="28">
        <v>14</v>
      </c>
      <c r="G264" s="28">
        <v>11.6</v>
      </c>
      <c r="H264" s="28">
        <v>6.2</v>
      </c>
      <c r="I264" s="28">
        <v>5.2</v>
      </c>
      <c r="J264" s="28">
        <v>7.2</v>
      </c>
      <c r="K264" s="28">
        <v>10.7</v>
      </c>
      <c r="L264" s="28">
        <v>12</v>
      </c>
      <c r="M264" s="28">
        <v>14.8</v>
      </c>
      <c r="N264" s="28">
        <v>139.69999999999999</v>
      </c>
    </row>
    <row r="265" spans="1:14">
      <c r="A265" s="28" t="s">
        <v>531</v>
      </c>
      <c r="B265" s="28">
        <v>57.6</v>
      </c>
      <c r="C265" s="28">
        <v>48.1</v>
      </c>
      <c r="D265" s="28">
        <v>50.4</v>
      </c>
      <c r="E265" s="28">
        <v>50.8</v>
      </c>
      <c r="F265" s="28">
        <v>59.6</v>
      </c>
      <c r="G265" s="28">
        <v>55.3</v>
      </c>
      <c r="H265" s="28">
        <v>27.8</v>
      </c>
      <c r="I265" s="28">
        <v>22.3</v>
      </c>
      <c r="J265" s="28">
        <v>28.6</v>
      </c>
      <c r="K265" s="28">
        <v>41.2</v>
      </c>
      <c r="L265" s="28">
        <v>45.7</v>
      </c>
      <c r="M265" s="28">
        <v>59.4</v>
      </c>
      <c r="N265" s="28">
        <v>546.79999999999995</v>
      </c>
    </row>
    <row r="266" spans="1:14" ht="15.2" customHeight="1">
      <c r="B266" s="28" t="s">
        <v>415</v>
      </c>
    </row>
    <row r="267" spans="1:14">
      <c r="A267" s="28" t="s">
        <v>422</v>
      </c>
      <c r="B267" s="28">
        <v>19.8</v>
      </c>
      <c r="C267" s="28">
        <v>24</v>
      </c>
      <c r="D267" s="28">
        <v>29.3</v>
      </c>
      <c r="E267" s="28">
        <v>31.8</v>
      </c>
      <c r="F267" s="28">
        <v>34.4</v>
      </c>
      <c r="G267" s="28">
        <v>37</v>
      </c>
      <c r="H267" s="28">
        <v>39.299999999999997</v>
      </c>
      <c r="I267" s="28">
        <v>39.799999999999997</v>
      </c>
      <c r="J267" s="28">
        <v>37.299999999999997</v>
      </c>
      <c r="K267" s="28">
        <v>34.4</v>
      </c>
      <c r="L267" s="28">
        <v>27</v>
      </c>
      <c r="M267" s="28">
        <v>22.7</v>
      </c>
      <c r="N267" s="28">
        <v>39.799999999999997</v>
      </c>
    </row>
    <row r="268" spans="1:14">
      <c r="A268" s="28" t="s">
        <v>423</v>
      </c>
      <c r="B268" s="28">
        <v>-31.5</v>
      </c>
      <c r="C268" s="28">
        <v>-34</v>
      </c>
      <c r="D268" s="28">
        <v>-19.8</v>
      </c>
      <c r="E268" s="28">
        <v>-11.5</v>
      </c>
      <c r="F268" s="28">
        <v>-2.2999999999999998</v>
      </c>
      <c r="G268" s="28">
        <v>0</v>
      </c>
      <c r="H268" s="28">
        <v>2.8</v>
      </c>
      <c r="I268" s="28">
        <v>1.4</v>
      </c>
      <c r="J268" s="28">
        <v>-2.5</v>
      </c>
      <c r="K268" s="28">
        <v>-5.8</v>
      </c>
      <c r="L268" s="28">
        <v>-24.8</v>
      </c>
      <c r="M268" s="28">
        <v>-29.1</v>
      </c>
      <c r="N268" s="28">
        <v>-34</v>
      </c>
    </row>
    <row r="272" spans="1:14">
      <c r="A272" s="28" t="s">
        <v>455</v>
      </c>
      <c r="B272" s="28" t="s">
        <v>402</v>
      </c>
      <c r="C272" s="28" t="s">
        <v>403</v>
      </c>
      <c r="D272" s="28" t="s">
        <v>404</v>
      </c>
      <c r="E272" s="28" t="s">
        <v>405</v>
      </c>
      <c r="F272" s="28" t="s">
        <v>406</v>
      </c>
      <c r="G272" s="28" t="s">
        <v>407</v>
      </c>
      <c r="H272" s="28" t="s">
        <v>408</v>
      </c>
      <c r="I272" s="28" t="s">
        <v>409</v>
      </c>
      <c r="J272" s="28" t="s">
        <v>410</v>
      </c>
      <c r="K272" s="28" t="s">
        <v>411</v>
      </c>
      <c r="L272" s="28" t="s">
        <v>412</v>
      </c>
      <c r="M272" s="28" t="s">
        <v>413</v>
      </c>
      <c r="N272" s="28" t="s">
        <v>414</v>
      </c>
    </row>
    <row r="273" spans="1:14" ht="15.2" customHeight="1">
      <c r="B273" s="28" t="s">
        <v>456</v>
      </c>
    </row>
    <row r="274" spans="1:14">
      <c r="A274" s="28" t="s">
        <v>416</v>
      </c>
      <c r="B274" s="28">
        <v>2.6</v>
      </c>
      <c r="C274" s="28">
        <v>3.8</v>
      </c>
      <c r="D274" s="28">
        <v>6.9</v>
      </c>
      <c r="E274" s="28">
        <v>11.7</v>
      </c>
      <c r="F274" s="28">
        <v>16.5</v>
      </c>
      <c r="G274" s="28">
        <v>21.2</v>
      </c>
      <c r="H274" s="28">
        <v>24.7</v>
      </c>
      <c r="I274" s="28">
        <v>24.5</v>
      </c>
      <c r="J274" s="28">
        <v>20</v>
      </c>
      <c r="K274" s="28">
        <v>14.2</v>
      </c>
      <c r="L274" s="28">
        <v>8.6999999999999993</v>
      </c>
      <c r="M274" s="28">
        <v>4.3</v>
      </c>
      <c r="N274" s="28">
        <v>13.3</v>
      </c>
    </row>
    <row r="275" spans="1:14">
      <c r="A275" s="28" t="s">
        <v>417</v>
      </c>
      <c r="B275" s="28">
        <v>6.7</v>
      </c>
      <c r="C275" s="28">
        <v>8.6999999999999993</v>
      </c>
      <c r="D275" s="28">
        <v>12.6</v>
      </c>
      <c r="E275" s="28">
        <v>17.8</v>
      </c>
      <c r="F275" s="28">
        <v>23</v>
      </c>
      <c r="G275" s="28">
        <v>28</v>
      </c>
      <c r="H275" s="28">
        <v>31.9</v>
      </c>
      <c r="I275" s="28">
        <v>32.1</v>
      </c>
      <c r="J275" s="28">
        <v>27.8</v>
      </c>
      <c r="K275" s="28">
        <v>21.4</v>
      </c>
      <c r="L275" s="28">
        <v>14.3</v>
      </c>
      <c r="M275" s="28">
        <v>8.4</v>
      </c>
      <c r="N275" s="28">
        <v>19.399999999999999</v>
      </c>
    </row>
    <row r="276" spans="1:14">
      <c r="A276" s="28" t="s">
        <v>418</v>
      </c>
      <c r="B276" s="28">
        <v>-1</v>
      </c>
      <c r="C276" s="28">
        <v>-0.3</v>
      </c>
      <c r="D276" s="28">
        <v>1.9</v>
      </c>
      <c r="E276" s="28">
        <v>6</v>
      </c>
      <c r="F276" s="28">
        <v>10.199999999999999</v>
      </c>
      <c r="G276" s="28">
        <v>13.9</v>
      </c>
      <c r="H276" s="28">
        <v>17</v>
      </c>
      <c r="I276" s="28">
        <v>16.899999999999999</v>
      </c>
      <c r="J276" s="28">
        <v>12.8</v>
      </c>
      <c r="K276" s="28">
        <v>8.4</v>
      </c>
      <c r="L276" s="28">
        <v>4</v>
      </c>
      <c r="M276" s="28">
        <v>0.8</v>
      </c>
      <c r="N276" s="28">
        <v>7.5</v>
      </c>
    </row>
    <row r="277" spans="1:14">
      <c r="A277" s="28" t="s">
        <v>419</v>
      </c>
      <c r="B277" s="28">
        <v>3.8</v>
      </c>
      <c r="C277" s="28">
        <v>4.9000000000000004</v>
      </c>
      <c r="D277" s="28">
        <v>5.9</v>
      </c>
      <c r="E277" s="28">
        <v>7.1</v>
      </c>
      <c r="F277" s="28">
        <v>8.9</v>
      </c>
      <c r="G277" s="28">
        <v>10.9</v>
      </c>
      <c r="H277" s="28">
        <v>11.8</v>
      </c>
      <c r="I277" s="28">
        <v>11</v>
      </c>
      <c r="J277" s="28">
        <v>9.1999999999999993</v>
      </c>
      <c r="K277" s="28">
        <v>7.2</v>
      </c>
      <c r="L277" s="28">
        <v>5.5</v>
      </c>
      <c r="M277" s="28">
        <v>3.3</v>
      </c>
      <c r="N277" s="28">
        <v>89.5</v>
      </c>
    </row>
    <row r="278" spans="1:14">
      <c r="A278" s="28" t="s">
        <v>420</v>
      </c>
      <c r="B278" s="28">
        <v>11.3</v>
      </c>
      <c r="C278" s="28">
        <v>9.8000000000000007</v>
      </c>
      <c r="D278" s="28">
        <v>10</v>
      </c>
      <c r="E278" s="28">
        <v>9.5</v>
      </c>
      <c r="F278" s="28">
        <v>9.6999999999999993</v>
      </c>
      <c r="G278" s="28">
        <v>5.9</v>
      </c>
      <c r="H278" s="28">
        <v>2.8</v>
      </c>
      <c r="I278" s="28">
        <v>2.2000000000000002</v>
      </c>
      <c r="J278" s="28">
        <v>3.1</v>
      </c>
      <c r="K278" s="28">
        <v>6.1</v>
      </c>
      <c r="L278" s="28">
        <v>7.1</v>
      </c>
      <c r="M278" s="28">
        <v>11.2</v>
      </c>
      <c r="N278" s="28">
        <v>88.7</v>
      </c>
    </row>
    <row r="279" spans="1:14">
      <c r="A279" s="28" t="s">
        <v>531</v>
      </c>
      <c r="B279" s="28">
        <v>57</v>
      </c>
      <c r="C279" s="28">
        <v>41.7</v>
      </c>
      <c r="D279" s="28">
        <v>45.3</v>
      </c>
      <c r="E279" s="28">
        <v>43.3</v>
      </c>
      <c r="F279" s="28">
        <v>45.3</v>
      </c>
      <c r="G279" s="28">
        <v>27.8</v>
      </c>
      <c r="H279" s="28">
        <v>11.9</v>
      </c>
      <c r="I279" s="28">
        <v>8.1999999999999993</v>
      </c>
      <c r="J279" s="28">
        <v>14.9</v>
      </c>
      <c r="K279" s="28">
        <v>32.4</v>
      </c>
      <c r="L279" s="28">
        <v>36.9</v>
      </c>
      <c r="M279" s="28">
        <v>62.2</v>
      </c>
      <c r="N279" s="28">
        <v>426.9</v>
      </c>
    </row>
    <row r="280" spans="1:14" ht="15.2" customHeight="1">
      <c r="B280" s="28" t="s">
        <v>456</v>
      </c>
    </row>
    <row r="281" spans="1:14">
      <c r="A281" s="28" t="s">
        <v>422</v>
      </c>
      <c r="B281" s="28">
        <v>16.8</v>
      </c>
      <c r="C281" s="28">
        <v>23.4</v>
      </c>
      <c r="D281" s="28">
        <v>27.8</v>
      </c>
      <c r="E281" s="28">
        <v>30.7</v>
      </c>
      <c r="F281" s="28">
        <v>34.5</v>
      </c>
      <c r="G281" s="28">
        <v>38.700000000000003</v>
      </c>
      <c r="H281" s="28">
        <v>41</v>
      </c>
      <c r="I281" s="28">
        <v>41</v>
      </c>
      <c r="J281" s="28">
        <v>39</v>
      </c>
      <c r="K281" s="28">
        <v>32.4</v>
      </c>
      <c r="L281" s="28">
        <v>25.6</v>
      </c>
      <c r="M281" s="28">
        <v>19.899999999999999</v>
      </c>
      <c r="N281" s="28">
        <v>41</v>
      </c>
    </row>
    <row r="282" spans="1:14">
      <c r="A282" s="28" t="s">
        <v>423</v>
      </c>
      <c r="B282" s="28">
        <v>-16.7</v>
      </c>
      <c r="C282" s="28">
        <v>-15</v>
      </c>
      <c r="D282" s="28">
        <v>-11.6</v>
      </c>
      <c r="E282" s="28">
        <v>-7</v>
      </c>
      <c r="F282" s="28">
        <v>-0.4</v>
      </c>
      <c r="G282" s="28">
        <v>3.8</v>
      </c>
      <c r="H282" s="28">
        <v>9</v>
      </c>
      <c r="I282" s="28">
        <v>8.8000000000000007</v>
      </c>
      <c r="J282" s="28">
        <v>3.4</v>
      </c>
      <c r="K282" s="28">
        <v>-2.4</v>
      </c>
      <c r="L282" s="28">
        <v>-12</v>
      </c>
      <c r="M282" s="28">
        <v>-15.3</v>
      </c>
      <c r="N282" s="28">
        <v>-16.7</v>
      </c>
    </row>
    <row r="286" spans="1:14">
      <c r="A286" s="28" t="s">
        <v>457</v>
      </c>
      <c r="B286" s="28" t="s">
        <v>402</v>
      </c>
      <c r="C286" s="28" t="s">
        <v>403</v>
      </c>
      <c r="D286" s="28" t="s">
        <v>404</v>
      </c>
      <c r="E286" s="28" t="s">
        <v>405</v>
      </c>
      <c r="F286" s="28" t="s">
        <v>406</v>
      </c>
      <c r="G286" s="28" t="s">
        <v>407</v>
      </c>
      <c r="H286" s="28" t="s">
        <v>408</v>
      </c>
      <c r="I286" s="28" t="s">
        <v>409</v>
      </c>
      <c r="J286" s="28" t="s">
        <v>410</v>
      </c>
      <c r="K286" s="28" t="s">
        <v>411</v>
      </c>
      <c r="L286" s="28" t="s">
        <v>412</v>
      </c>
      <c r="M286" s="28" t="s">
        <v>413</v>
      </c>
      <c r="N286" s="28" t="s">
        <v>414</v>
      </c>
    </row>
    <row r="287" spans="1:14" ht="15.2" customHeight="1">
      <c r="B287" s="28" t="s">
        <v>458</v>
      </c>
    </row>
    <row r="288" spans="1:14">
      <c r="A288" s="28" t="s">
        <v>416</v>
      </c>
      <c r="B288" s="28">
        <v>5.3</v>
      </c>
      <c r="C288" s="28">
        <v>6.2</v>
      </c>
      <c r="D288" s="28">
        <v>8.3000000000000007</v>
      </c>
      <c r="E288" s="28">
        <v>12.9</v>
      </c>
      <c r="F288" s="28">
        <v>17.7</v>
      </c>
      <c r="G288" s="28">
        <v>22.1</v>
      </c>
      <c r="H288" s="28">
        <v>24.5</v>
      </c>
      <c r="I288" s="28">
        <v>24.3</v>
      </c>
      <c r="J288" s="28">
        <v>20.100000000000001</v>
      </c>
      <c r="K288" s="28">
        <v>15.4</v>
      </c>
      <c r="L288" s="28">
        <v>10.9</v>
      </c>
      <c r="M288" s="28">
        <v>7.3</v>
      </c>
      <c r="N288" s="28">
        <v>14.6</v>
      </c>
    </row>
    <row r="289" spans="1:14">
      <c r="A289" s="28" t="s">
        <v>417</v>
      </c>
      <c r="B289" s="28">
        <v>9.5</v>
      </c>
      <c r="C289" s="28">
        <v>10.8</v>
      </c>
      <c r="D289" s="28">
        <v>13.8</v>
      </c>
      <c r="E289" s="28">
        <v>18.899999999999999</v>
      </c>
      <c r="F289" s="28">
        <v>23.8</v>
      </c>
      <c r="G289" s="28">
        <v>28.3</v>
      </c>
      <c r="H289" s="28">
        <v>30.8</v>
      </c>
      <c r="I289" s="28">
        <v>31</v>
      </c>
      <c r="J289" s="28">
        <v>27.1</v>
      </c>
      <c r="K289" s="28">
        <v>21.9</v>
      </c>
      <c r="L289" s="28">
        <v>16.5</v>
      </c>
      <c r="M289" s="28">
        <v>11.5</v>
      </c>
      <c r="N289" s="28">
        <v>20.3</v>
      </c>
    </row>
    <row r="290" spans="1:14">
      <c r="A290" s="28" t="s">
        <v>418</v>
      </c>
      <c r="B290" s="28">
        <v>1.7</v>
      </c>
      <c r="C290" s="28">
        <v>2.2000000000000002</v>
      </c>
      <c r="D290" s="28">
        <v>3.6</v>
      </c>
      <c r="E290" s="28">
        <v>7.2</v>
      </c>
      <c r="F290" s="28">
        <v>11.4</v>
      </c>
      <c r="G290" s="28">
        <v>14.9</v>
      </c>
      <c r="H290" s="28">
        <v>17.2</v>
      </c>
      <c r="I290" s="28">
        <v>17.2</v>
      </c>
      <c r="J290" s="28">
        <v>13.6</v>
      </c>
      <c r="K290" s="28">
        <v>10.1</v>
      </c>
      <c r="L290" s="28">
        <v>6.4</v>
      </c>
      <c r="M290" s="28">
        <v>3.5</v>
      </c>
      <c r="N290" s="28">
        <v>9.1</v>
      </c>
    </row>
    <row r="291" spans="1:14">
      <c r="A291" s="28" t="s">
        <v>419</v>
      </c>
      <c r="B291" s="28">
        <v>2.9</v>
      </c>
      <c r="C291" s="28">
        <v>3.4</v>
      </c>
      <c r="D291" s="28">
        <v>4.2</v>
      </c>
      <c r="E291" s="28">
        <v>5.8</v>
      </c>
      <c r="F291" s="28">
        <v>7.8</v>
      </c>
      <c r="G291" s="28">
        <v>9.9</v>
      </c>
      <c r="H291" s="28">
        <v>10.8</v>
      </c>
      <c r="I291" s="28">
        <v>10.1</v>
      </c>
      <c r="J291" s="28">
        <v>7.9</v>
      </c>
      <c r="K291" s="28">
        <v>5.6</v>
      </c>
      <c r="L291" s="28">
        <v>4.0999999999999996</v>
      </c>
      <c r="M291" s="28">
        <v>2.9</v>
      </c>
      <c r="N291" s="28">
        <v>75.400000000000006</v>
      </c>
    </row>
    <row r="292" spans="1:14">
      <c r="A292" s="28" t="s">
        <v>420</v>
      </c>
      <c r="B292" s="28">
        <v>14.9</v>
      </c>
      <c r="C292" s="28">
        <v>13.5</v>
      </c>
      <c r="D292" s="28">
        <v>12.6</v>
      </c>
      <c r="E292" s="28">
        <v>11.2</v>
      </c>
      <c r="F292" s="28">
        <v>9</v>
      </c>
      <c r="G292" s="28">
        <v>6</v>
      </c>
      <c r="H292" s="28">
        <v>3.1</v>
      </c>
      <c r="I292" s="28">
        <v>2.9</v>
      </c>
      <c r="J292" s="28">
        <v>5.0999999999999996</v>
      </c>
      <c r="K292" s="28">
        <v>9.1</v>
      </c>
      <c r="L292" s="28">
        <v>11.2</v>
      </c>
      <c r="M292" s="28">
        <v>14.3</v>
      </c>
      <c r="N292" s="28">
        <v>112.9</v>
      </c>
    </row>
    <row r="293" spans="1:14">
      <c r="A293" s="28" t="s">
        <v>531</v>
      </c>
      <c r="B293" s="28">
        <v>89.1</v>
      </c>
      <c r="C293" s="28">
        <v>76</v>
      </c>
      <c r="D293" s="28">
        <v>70.3</v>
      </c>
      <c r="E293" s="28">
        <v>62.4</v>
      </c>
      <c r="F293" s="28">
        <v>50.1</v>
      </c>
      <c r="G293" s="28">
        <v>34.1</v>
      </c>
      <c r="H293" s="28">
        <v>21.4</v>
      </c>
      <c r="I293" s="28">
        <v>16.3</v>
      </c>
      <c r="J293" s="28">
        <v>41.7</v>
      </c>
      <c r="K293" s="28">
        <v>67</v>
      </c>
      <c r="L293" s="28">
        <v>77.8</v>
      </c>
      <c r="M293" s="28">
        <v>101.4</v>
      </c>
      <c r="N293" s="28">
        <v>707.6</v>
      </c>
    </row>
    <row r="294" spans="1:14" ht="15.2" customHeight="1">
      <c r="B294" s="28" t="s">
        <v>458</v>
      </c>
    </row>
    <row r="295" spans="1:14">
      <c r="A295" s="28" t="s">
        <v>422</v>
      </c>
      <c r="B295" s="28">
        <v>25.2</v>
      </c>
      <c r="C295" s="28">
        <v>26.9</v>
      </c>
      <c r="D295" s="28">
        <v>32.5</v>
      </c>
      <c r="E295" s="28">
        <v>36.200000000000003</v>
      </c>
      <c r="F295" s="28">
        <v>37</v>
      </c>
      <c r="G295" s="28">
        <v>41.3</v>
      </c>
      <c r="H295" s="28">
        <v>43.8</v>
      </c>
      <c r="I295" s="28">
        <v>42.6</v>
      </c>
      <c r="J295" s="28">
        <v>40.299999999999997</v>
      </c>
      <c r="K295" s="28">
        <v>37.299999999999997</v>
      </c>
      <c r="L295" s="28">
        <v>31</v>
      </c>
      <c r="M295" s="28">
        <v>27.2</v>
      </c>
      <c r="N295" s="28">
        <v>43.8</v>
      </c>
    </row>
    <row r="296" spans="1:14">
      <c r="A296" s="28" t="s">
        <v>423</v>
      </c>
      <c r="B296" s="28">
        <v>-20.5</v>
      </c>
      <c r="C296" s="28">
        <v>-25.7</v>
      </c>
      <c r="D296" s="28">
        <v>-10.5</v>
      </c>
      <c r="E296" s="28">
        <v>-4.2</v>
      </c>
      <c r="F296" s="28">
        <v>0.8</v>
      </c>
      <c r="G296" s="28">
        <v>4</v>
      </c>
      <c r="H296" s="28">
        <v>8.3000000000000007</v>
      </c>
      <c r="I296" s="28">
        <v>7.6</v>
      </c>
      <c r="J296" s="28">
        <v>3.3</v>
      </c>
      <c r="K296" s="28">
        <v>-1</v>
      </c>
      <c r="L296" s="28">
        <v>-8.4</v>
      </c>
      <c r="M296" s="28">
        <v>-17.899999999999999</v>
      </c>
      <c r="N296" s="28">
        <v>-25.7</v>
      </c>
    </row>
    <row r="300" spans="1:14">
      <c r="A300" s="28" t="s">
        <v>459</v>
      </c>
      <c r="B300" s="28" t="s">
        <v>402</v>
      </c>
      <c r="C300" s="28" t="s">
        <v>403</v>
      </c>
      <c r="D300" s="28" t="s">
        <v>404</v>
      </c>
      <c r="E300" s="28" t="s">
        <v>405</v>
      </c>
      <c r="F300" s="28" t="s">
        <v>406</v>
      </c>
      <c r="G300" s="28" t="s">
        <v>407</v>
      </c>
      <c r="H300" s="28" t="s">
        <v>408</v>
      </c>
      <c r="I300" s="28" t="s">
        <v>409</v>
      </c>
      <c r="J300" s="28" t="s">
        <v>410</v>
      </c>
      <c r="K300" s="28" t="s">
        <v>411</v>
      </c>
      <c r="L300" s="28" t="s">
        <v>412</v>
      </c>
      <c r="M300" s="28" t="s">
        <v>413</v>
      </c>
      <c r="N300" s="28" t="s">
        <v>414</v>
      </c>
    </row>
    <row r="301" spans="1:14" ht="15.2" customHeight="1">
      <c r="B301" s="28" t="s">
        <v>415</v>
      </c>
    </row>
    <row r="302" spans="1:14">
      <c r="A302" s="28" t="s">
        <v>416</v>
      </c>
      <c r="B302" s="28">
        <v>6.2</v>
      </c>
      <c r="C302" s="28">
        <v>6.6</v>
      </c>
      <c r="D302" s="28">
        <v>8.3000000000000007</v>
      </c>
      <c r="E302" s="28">
        <v>12.6</v>
      </c>
      <c r="F302" s="28">
        <v>17.5</v>
      </c>
      <c r="G302" s="28">
        <v>22.3</v>
      </c>
      <c r="H302" s="28">
        <v>25.1</v>
      </c>
      <c r="I302" s="28">
        <v>24.9</v>
      </c>
      <c r="J302" s="28">
        <v>20.9</v>
      </c>
      <c r="K302" s="28">
        <v>16.100000000000001</v>
      </c>
      <c r="L302" s="28">
        <v>11.9</v>
      </c>
      <c r="M302" s="28">
        <v>8.3000000000000007</v>
      </c>
      <c r="N302" s="28">
        <v>15.1</v>
      </c>
    </row>
    <row r="303" spans="1:14">
      <c r="A303" s="28" t="s">
        <v>417</v>
      </c>
      <c r="B303" s="28">
        <v>9.5</v>
      </c>
      <c r="C303" s="28">
        <v>10.199999999999999</v>
      </c>
      <c r="D303" s="28">
        <v>12.4</v>
      </c>
      <c r="E303" s="28">
        <v>17.2</v>
      </c>
      <c r="F303" s="28">
        <v>22.6</v>
      </c>
      <c r="G303" s="28">
        <v>27.7</v>
      </c>
      <c r="H303" s="28">
        <v>30.7</v>
      </c>
      <c r="I303" s="28">
        <v>30.6</v>
      </c>
      <c r="J303" s="28">
        <v>26.3</v>
      </c>
      <c r="K303" s="28">
        <v>20.7</v>
      </c>
      <c r="L303" s="28">
        <v>15.9</v>
      </c>
      <c r="M303" s="28">
        <v>11.6</v>
      </c>
      <c r="N303" s="28">
        <v>19.600000000000001</v>
      </c>
    </row>
    <row r="304" spans="1:14">
      <c r="A304" s="28" t="s">
        <v>418</v>
      </c>
      <c r="B304" s="28">
        <v>3.1</v>
      </c>
      <c r="C304" s="28">
        <v>3.3</v>
      </c>
      <c r="D304" s="28">
        <v>4.7</v>
      </c>
      <c r="E304" s="28">
        <v>8.3000000000000007</v>
      </c>
      <c r="F304" s="28">
        <v>12.7</v>
      </c>
      <c r="G304" s="28">
        <v>16.5</v>
      </c>
      <c r="H304" s="28">
        <v>19.2</v>
      </c>
      <c r="I304" s="28">
        <v>19.5</v>
      </c>
      <c r="J304" s="28">
        <v>15.9</v>
      </c>
      <c r="K304" s="28">
        <v>12.1</v>
      </c>
      <c r="L304" s="28">
        <v>8.4</v>
      </c>
      <c r="M304" s="28">
        <v>5.2</v>
      </c>
      <c r="N304" s="28">
        <v>10.7</v>
      </c>
    </row>
    <row r="305" spans="1:14">
      <c r="A305" s="28" t="s">
        <v>419</v>
      </c>
      <c r="B305" s="28">
        <v>3.5</v>
      </c>
      <c r="C305" s="28">
        <v>4.3</v>
      </c>
      <c r="D305" s="28">
        <v>5.4</v>
      </c>
      <c r="E305" s="28">
        <v>7.3</v>
      </c>
      <c r="F305" s="28">
        <v>9.5</v>
      </c>
      <c r="G305" s="28">
        <v>11.1</v>
      </c>
      <c r="H305" s="28">
        <v>11.8</v>
      </c>
      <c r="I305" s="28">
        <v>11.2</v>
      </c>
      <c r="J305" s="28">
        <v>8.9</v>
      </c>
      <c r="K305" s="28">
        <v>6.4</v>
      </c>
      <c r="L305" s="28">
        <v>4.4000000000000004</v>
      </c>
      <c r="M305" s="28">
        <v>3.2</v>
      </c>
      <c r="N305" s="28">
        <v>87</v>
      </c>
    </row>
    <row r="306" spans="1:14">
      <c r="A306" s="28" t="s">
        <v>420</v>
      </c>
      <c r="B306" s="28">
        <v>12.3</v>
      </c>
      <c r="C306" s="28">
        <v>10.4</v>
      </c>
      <c r="D306" s="28">
        <v>9.8000000000000007</v>
      </c>
      <c r="E306" s="28">
        <v>7.8</v>
      </c>
      <c r="F306" s="28">
        <v>5.6</v>
      </c>
      <c r="G306" s="28">
        <v>4</v>
      </c>
      <c r="H306" s="28">
        <v>1.7</v>
      </c>
      <c r="I306" s="28">
        <v>1.3</v>
      </c>
      <c r="J306" s="28">
        <v>3.3</v>
      </c>
      <c r="K306" s="28">
        <v>6.5</v>
      </c>
      <c r="L306" s="28">
        <v>8.9</v>
      </c>
      <c r="M306" s="28">
        <v>12.4</v>
      </c>
      <c r="N306" s="28">
        <v>84</v>
      </c>
    </row>
    <row r="307" spans="1:14">
      <c r="A307" s="28" t="s">
        <v>531</v>
      </c>
      <c r="B307" s="28">
        <v>91.7</v>
      </c>
      <c r="C307" s="28">
        <v>72.099999999999994</v>
      </c>
      <c r="D307" s="28">
        <v>66.099999999999994</v>
      </c>
      <c r="E307" s="28">
        <v>44.7</v>
      </c>
      <c r="F307" s="28">
        <v>30.1</v>
      </c>
      <c r="G307" s="28">
        <v>23.8</v>
      </c>
      <c r="H307" s="28">
        <v>10.9</v>
      </c>
      <c r="I307" s="28">
        <v>6.3</v>
      </c>
      <c r="J307" s="28">
        <v>23.4</v>
      </c>
      <c r="K307" s="28">
        <v>53.6</v>
      </c>
      <c r="L307" s="28">
        <v>87.3</v>
      </c>
      <c r="M307" s="28">
        <v>106.7</v>
      </c>
      <c r="N307" s="28">
        <v>616.70000000000005</v>
      </c>
    </row>
    <row r="308" spans="1:14" ht="15.2" customHeight="1">
      <c r="B308" s="28" t="s">
        <v>415</v>
      </c>
    </row>
    <row r="309" spans="1:14">
      <c r="A309" s="28" t="s">
        <v>422</v>
      </c>
      <c r="B309" s="28">
        <v>20</v>
      </c>
      <c r="C309" s="28">
        <v>21.3</v>
      </c>
      <c r="D309" s="28">
        <v>27.3</v>
      </c>
      <c r="E309" s="28">
        <v>30.8</v>
      </c>
      <c r="F309" s="28">
        <v>39</v>
      </c>
      <c r="G309" s="28">
        <v>36.799999999999997</v>
      </c>
      <c r="H309" s="28">
        <v>39</v>
      </c>
      <c r="I309" s="28">
        <v>39.1</v>
      </c>
      <c r="J309" s="28">
        <v>35.799999999999997</v>
      </c>
      <c r="K309" s="28">
        <v>31.7</v>
      </c>
      <c r="L309" s="28">
        <v>26.2</v>
      </c>
      <c r="M309" s="28">
        <v>22.6</v>
      </c>
      <c r="N309" s="28">
        <v>39.1</v>
      </c>
    </row>
    <row r="310" spans="1:14">
      <c r="A310" s="28" t="s">
        <v>423</v>
      </c>
      <c r="B310" s="28">
        <v>-11</v>
      </c>
      <c r="C310" s="28">
        <v>-11.5</v>
      </c>
      <c r="D310" s="28">
        <v>-8.5</v>
      </c>
      <c r="E310" s="28">
        <v>-1.6</v>
      </c>
      <c r="F310" s="28">
        <v>2.2999999999999998</v>
      </c>
      <c r="G310" s="28">
        <v>6.6</v>
      </c>
      <c r="H310" s="28">
        <v>11.2</v>
      </c>
      <c r="I310" s="28">
        <v>9.4</v>
      </c>
      <c r="J310" s="28">
        <v>5.9</v>
      </c>
      <c r="K310" s="28">
        <v>0.4</v>
      </c>
      <c r="L310" s="28">
        <v>-7</v>
      </c>
      <c r="M310" s="28">
        <v>-10.5</v>
      </c>
      <c r="N310" s="28">
        <v>-11.5</v>
      </c>
    </row>
    <row r="314" spans="1:14">
      <c r="A314" s="28" t="s">
        <v>460</v>
      </c>
      <c r="B314" s="28" t="s">
        <v>402</v>
      </c>
      <c r="C314" s="28" t="s">
        <v>403</v>
      </c>
      <c r="D314" s="28" t="s">
        <v>404</v>
      </c>
      <c r="E314" s="28" t="s">
        <v>405</v>
      </c>
      <c r="F314" s="28" t="s">
        <v>406</v>
      </c>
      <c r="G314" s="28" t="s">
        <v>407</v>
      </c>
      <c r="H314" s="28" t="s">
        <v>408</v>
      </c>
      <c r="I314" s="28" t="s">
        <v>409</v>
      </c>
      <c r="J314" s="28" t="s">
        <v>410</v>
      </c>
      <c r="K314" s="28" t="s">
        <v>411</v>
      </c>
      <c r="L314" s="28" t="s">
        <v>412</v>
      </c>
      <c r="M314" s="28" t="s">
        <v>413</v>
      </c>
      <c r="N314" s="28" t="s">
        <v>414</v>
      </c>
    </row>
    <row r="315" spans="1:14" ht="15.2" customHeight="1">
      <c r="B315" s="28" t="s">
        <v>415</v>
      </c>
    </row>
    <row r="316" spans="1:14">
      <c r="A316" s="28" t="s">
        <v>416</v>
      </c>
      <c r="B316" s="28">
        <v>-0.5</v>
      </c>
      <c r="C316" s="28">
        <v>1.2</v>
      </c>
      <c r="D316" s="28">
        <v>5.7</v>
      </c>
      <c r="E316" s="28">
        <v>11.3</v>
      </c>
      <c r="F316" s="28">
        <v>15.8</v>
      </c>
      <c r="G316" s="28">
        <v>19.899999999999999</v>
      </c>
      <c r="H316" s="28">
        <v>23.2</v>
      </c>
      <c r="I316" s="28">
        <v>22.7</v>
      </c>
      <c r="J316" s="28">
        <v>17.8</v>
      </c>
      <c r="K316" s="28">
        <v>11.9</v>
      </c>
      <c r="L316" s="28">
        <v>5.7</v>
      </c>
      <c r="M316" s="28">
        <v>1.5</v>
      </c>
      <c r="N316" s="28">
        <v>11.3</v>
      </c>
    </row>
    <row r="317" spans="1:14">
      <c r="A317" s="28" t="s">
        <v>417</v>
      </c>
      <c r="B317" s="28">
        <v>3.5</v>
      </c>
      <c r="C317" s="28">
        <v>6.1</v>
      </c>
      <c r="D317" s="28">
        <v>11.8</v>
      </c>
      <c r="E317" s="28">
        <v>18</v>
      </c>
      <c r="F317" s="28">
        <v>22.9</v>
      </c>
      <c r="G317" s="28">
        <v>27.1</v>
      </c>
      <c r="H317" s="28">
        <v>31</v>
      </c>
      <c r="I317" s="28">
        <v>31.2</v>
      </c>
      <c r="J317" s="28">
        <v>26.6</v>
      </c>
      <c r="K317" s="28">
        <v>20.100000000000001</v>
      </c>
      <c r="L317" s="28">
        <v>12.2</v>
      </c>
      <c r="M317" s="28">
        <v>5.5</v>
      </c>
      <c r="N317" s="28">
        <v>18</v>
      </c>
    </row>
    <row r="318" spans="1:14">
      <c r="A318" s="28" t="s">
        <v>418</v>
      </c>
      <c r="B318" s="28">
        <v>-4</v>
      </c>
      <c r="C318" s="28">
        <v>-3.2</v>
      </c>
      <c r="D318" s="28">
        <v>-0.1</v>
      </c>
      <c r="E318" s="28">
        <v>4.5</v>
      </c>
      <c r="F318" s="28">
        <v>8.6999999999999993</v>
      </c>
      <c r="G318" s="28">
        <v>11.8</v>
      </c>
      <c r="H318" s="28">
        <v>14.2</v>
      </c>
      <c r="I318" s="28">
        <v>13.9</v>
      </c>
      <c r="J318" s="28">
        <v>9.6</v>
      </c>
      <c r="K318" s="28">
        <v>5.0999999999999996</v>
      </c>
      <c r="L318" s="28">
        <v>0.5</v>
      </c>
      <c r="M318" s="28">
        <v>-1.9</v>
      </c>
      <c r="N318" s="28">
        <v>4.9000000000000004</v>
      </c>
    </row>
    <row r="319" spans="1:14">
      <c r="A319" s="28" t="s">
        <v>419</v>
      </c>
      <c r="B319" s="28">
        <v>2.1</v>
      </c>
      <c r="C319" s="28">
        <v>3.4</v>
      </c>
      <c r="D319" s="28">
        <v>5</v>
      </c>
      <c r="E319" s="28">
        <v>6.2</v>
      </c>
      <c r="F319" s="28">
        <v>7.8</v>
      </c>
      <c r="G319" s="28">
        <v>9.5</v>
      </c>
      <c r="H319" s="28">
        <v>10.6</v>
      </c>
      <c r="I319" s="28">
        <v>9.9</v>
      </c>
      <c r="J319" s="28">
        <v>8.4</v>
      </c>
      <c r="K319" s="28">
        <v>6.1</v>
      </c>
      <c r="L319" s="28">
        <v>3.8</v>
      </c>
      <c r="M319" s="28">
        <v>1.9</v>
      </c>
      <c r="N319" s="28">
        <v>74.7</v>
      </c>
    </row>
    <row r="320" spans="1:14">
      <c r="A320" s="28" t="s">
        <v>420</v>
      </c>
      <c r="B320" s="28">
        <v>12</v>
      </c>
      <c r="C320" s="28">
        <v>10.3</v>
      </c>
      <c r="D320" s="28">
        <v>9.9</v>
      </c>
      <c r="E320" s="28">
        <v>11.5</v>
      </c>
      <c r="F320" s="28">
        <v>13.7</v>
      </c>
      <c r="G320" s="28">
        <v>10.199999999999999</v>
      </c>
      <c r="H320" s="28">
        <v>4.4000000000000004</v>
      </c>
      <c r="I320" s="28">
        <v>3.6</v>
      </c>
      <c r="J320" s="28">
        <v>4.5999999999999996</v>
      </c>
      <c r="K320" s="28">
        <v>7</v>
      </c>
      <c r="L320" s="28">
        <v>7.7</v>
      </c>
      <c r="M320" s="28">
        <v>11.2</v>
      </c>
      <c r="N320" s="28">
        <v>106.1</v>
      </c>
    </row>
    <row r="321" spans="1:14">
      <c r="A321" s="28" t="s">
        <v>531</v>
      </c>
      <c r="B321" s="28">
        <v>44.4</v>
      </c>
      <c r="C321" s="28">
        <v>34.9</v>
      </c>
      <c r="D321" s="28">
        <v>38.5</v>
      </c>
      <c r="E321" s="28">
        <v>44.1</v>
      </c>
      <c r="F321" s="28">
        <v>58.5</v>
      </c>
      <c r="G321" s="28">
        <v>43.1</v>
      </c>
      <c r="H321" s="28">
        <v>17.7</v>
      </c>
      <c r="I321" s="28">
        <v>17.8</v>
      </c>
      <c r="J321" s="28">
        <v>17.3</v>
      </c>
      <c r="K321" s="28">
        <v>26.5</v>
      </c>
      <c r="L321" s="28">
        <v>26.2</v>
      </c>
      <c r="M321" s="28">
        <v>45.2</v>
      </c>
      <c r="N321" s="28">
        <v>414.2</v>
      </c>
    </row>
    <row r="322" spans="1:14" ht="15.2" customHeight="1">
      <c r="B322" s="28" t="s">
        <v>415</v>
      </c>
    </row>
    <row r="323" spans="1:14">
      <c r="A323" s="28" t="s">
        <v>422</v>
      </c>
      <c r="B323" s="28">
        <v>15.4</v>
      </c>
      <c r="C323" s="28">
        <v>22</v>
      </c>
      <c r="D323" s="28">
        <v>29</v>
      </c>
      <c r="E323" s="28">
        <v>31</v>
      </c>
      <c r="F323" s="28">
        <v>34.799999999999997</v>
      </c>
      <c r="G323" s="28">
        <v>39.6</v>
      </c>
      <c r="H323" s="28">
        <v>42.4</v>
      </c>
      <c r="I323" s="28">
        <v>41.8</v>
      </c>
      <c r="J323" s="28">
        <v>37.9</v>
      </c>
      <c r="K323" s="28">
        <v>34.200000000000003</v>
      </c>
      <c r="L323" s="28">
        <v>24.4</v>
      </c>
      <c r="M323" s="28">
        <v>18.2</v>
      </c>
      <c r="N323" s="28">
        <v>42.4</v>
      </c>
    </row>
    <row r="324" spans="1:14">
      <c r="A324" s="28" t="s">
        <v>423</v>
      </c>
      <c r="B324" s="28">
        <v>-25</v>
      </c>
      <c r="C324" s="28">
        <v>-24</v>
      </c>
      <c r="D324" s="28">
        <v>-20.5</v>
      </c>
      <c r="E324" s="28">
        <v>-8.9</v>
      </c>
      <c r="F324" s="28">
        <v>-3</v>
      </c>
      <c r="G324" s="28">
        <v>1.6</v>
      </c>
      <c r="H324" s="28">
        <v>4.3</v>
      </c>
      <c r="I324" s="28">
        <v>4.5999999999999996</v>
      </c>
      <c r="J324" s="28">
        <v>-2</v>
      </c>
      <c r="K324" s="28">
        <v>-6.3</v>
      </c>
      <c r="L324" s="28">
        <v>-19.399999999999999</v>
      </c>
      <c r="M324" s="28">
        <v>-18.8</v>
      </c>
      <c r="N324" s="28">
        <v>-25</v>
      </c>
    </row>
    <row r="328" spans="1:14">
      <c r="A328" s="28" t="s">
        <v>461</v>
      </c>
      <c r="B328" s="28" t="s">
        <v>402</v>
      </c>
      <c r="C328" s="28" t="s">
        <v>403</v>
      </c>
      <c r="D328" s="28" t="s">
        <v>404</v>
      </c>
      <c r="E328" s="28" t="s">
        <v>405</v>
      </c>
      <c r="F328" s="28" t="s">
        <v>406</v>
      </c>
      <c r="G328" s="28" t="s">
        <v>407</v>
      </c>
      <c r="H328" s="28" t="s">
        <v>408</v>
      </c>
      <c r="I328" s="28" t="s">
        <v>409</v>
      </c>
      <c r="J328" s="28" t="s">
        <v>410</v>
      </c>
      <c r="K328" s="28" t="s">
        <v>411</v>
      </c>
      <c r="L328" s="28" t="s">
        <v>412</v>
      </c>
      <c r="M328" s="28" t="s">
        <v>413</v>
      </c>
      <c r="N328" s="28" t="s">
        <v>414</v>
      </c>
    </row>
    <row r="329" spans="1:14" ht="15.2" customHeight="1">
      <c r="B329" s="28" t="s">
        <v>415</v>
      </c>
    </row>
    <row r="330" spans="1:14">
      <c r="A330" s="28" t="s">
        <v>416</v>
      </c>
      <c r="B330" s="28">
        <v>-0.4</v>
      </c>
      <c r="C330" s="28">
        <v>1.1000000000000001</v>
      </c>
      <c r="D330" s="28">
        <v>4.9000000000000004</v>
      </c>
      <c r="E330" s="28">
        <v>10.5</v>
      </c>
      <c r="F330" s="28">
        <v>15.1</v>
      </c>
      <c r="G330" s="28">
        <v>18.600000000000001</v>
      </c>
      <c r="H330" s="28">
        <v>21.3</v>
      </c>
      <c r="I330" s="28">
        <v>21.3</v>
      </c>
      <c r="J330" s="28">
        <v>17.2</v>
      </c>
      <c r="K330" s="28">
        <v>11.9</v>
      </c>
      <c r="L330" s="28">
        <v>6.1</v>
      </c>
      <c r="M330" s="28">
        <v>1.7</v>
      </c>
      <c r="N330" s="28">
        <v>10.8</v>
      </c>
    </row>
    <row r="331" spans="1:14">
      <c r="A331" s="28" t="s">
        <v>417</v>
      </c>
      <c r="B331" s="28">
        <v>4.0999999999999996</v>
      </c>
      <c r="C331" s="28">
        <v>6.3</v>
      </c>
      <c r="D331" s="28">
        <v>11.3</v>
      </c>
      <c r="E331" s="28">
        <v>17.399999999999999</v>
      </c>
      <c r="F331" s="28">
        <v>22.1</v>
      </c>
      <c r="G331" s="28">
        <v>25.9</v>
      </c>
      <c r="H331" s="28">
        <v>29</v>
      </c>
      <c r="I331" s="28">
        <v>29.4</v>
      </c>
      <c r="J331" s="28">
        <v>25.5</v>
      </c>
      <c r="K331" s="28">
        <v>19.8</v>
      </c>
      <c r="L331" s="28">
        <v>12.8</v>
      </c>
      <c r="M331" s="28">
        <v>6.2</v>
      </c>
      <c r="N331" s="28">
        <v>17.5</v>
      </c>
    </row>
    <row r="332" spans="1:14">
      <c r="A332" s="28" t="s">
        <v>418</v>
      </c>
      <c r="B332" s="28">
        <v>-4.4000000000000004</v>
      </c>
      <c r="C332" s="28">
        <v>-3.5</v>
      </c>
      <c r="D332" s="28">
        <v>-0.8</v>
      </c>
      <c r="E332" s="28">
        <v>3.6</v>
      </c>
      <c r="F332" s="28">
        <v>7.4</v>
      </c>
      <c r="G332" s="28">
        <v>10.199999999999999</v>
      </c>
      <c r="H332" s="28">
        <v>12.4</v>
      </c>
      <c r="I332" s="28">
        <v>12.5</v>
      </c>
      <c r="J332" s="28">
        <v>9.1</v>
      </c>
      <c r="K332" s="28">
        <v>5.0999999999999996</v>
      </c>
      <c r="L332" s="28">
        <v>0.8</v>
      </c>
      <c r="M332" s="28">
        <v>-2.1</v>
      </c>
      <c r="N332" s="28">
        <v>4.2</v>
      </c>
    </row>
    <row r="333" spans="1:14">
      <c r="A333" s="28" t="s">
        <v>419</v>
      </c>
      <c r="B333" s="28">
        <v>2.2999999999999998</v>
      </c>
      <c r="C333" s="28">
        <v>3.5</v>
      </c>
      <c r="D333" s="28">
        <v>4.8</v>
      </c>
      <c r="E333" s="28">
        <v>6.2</v>
      </c>
      <c r="F333" s="28">
        <v>7.4</v>
      </c>
      <c r="G333" s="28">
        <v>8.9</v>
      </c>
      <c r="H333" s="28">
        <v>10.1</v>
      </c>
      <c r="I333" s="28">
        <v>9.9</v>
      </c>
      <c r="J333" s="28">
        <v>8.1999999999999993</v>
      </c>
      <c r="K333" s="28">
        <v>5.5</v>
      </c>
      <c r="L333" s="28">
        <v>3.6</v>
      </c>
      <c r="M333" s="28">
        <v>2</v>
      </c>
      <c r="N333" s="28">
        <v>72.400000000000006</v>
      </c>
    </row>
    <row r="334" spans="1:14">
      <c r="A334" s="28" t="s">
        <v>420</v>
      </c>
      <c r="B334" s="28">
        <v>12.4</v>
      </c>
      <c r="C334" s="28">
        <v>11.1</v>
      </c>
      <c r="D334" s="28">
        <v>11.5</v>
      </c>
      <c r="E334" s="28">
        <v>11.9</v>
      </c>
      <c r="F334" s="28">
        <v>13.4</v>
      </c>
      <c r="G334" s="28">
        <v>9.9</v>
      </c>
      <c r="H334" s="28">
        <v>4</v>
      </c>
      <c r="I334" s="28">
        <v>3</v>
      </c>
      <c r="J334" s="28">
        <v>4.5</v>
      </c>
      <c r="K334" s="28">
        <v>7.1</v>
      </c>
      <c r="L334" s="28">
        <v>8.3000000000000007</v>
      </c>
      <c r="M334" s="28">
        <v>11.9</v>
      </c>
      <c r="N334" s="28">
        <v>109</v>
      </c>
    </row>
    <row r="335" spans="1:14">
      <c r="A335" s="28" t="s">
        <v>531</v>
      </c>
      <c r="B335" s="28">
        <v>38.9</v>
      </c>
      <c r="C335" s="28">
        <v>29.4</v>
      </c>
      <c r="D335" s="28">
        <v>38.6</v>
      </c>
      <c r="E335" s="28">
        <v>47.4</v>
      </c>
      <c r="F335" s="28">
        <v>61.8</v>
      </c>
      <c r="G335" s="28">
        <v>52.6</v>
      </c>
      <c r="H335" s="28">
        <v>18.8</v>
      </c>
      <c r="I335" s="28">
        <v>13.6</v>
      </c>
      <c r="J335" s="28">
        <v>21.7</v>
      </c>
      <c r="K335" s="28">
        <v>27.3</v>
      </c>
      <c r="L335" s="28">
        <v>33.700000000000003</v>
      </c>
      <c r="M335" s="28">
        <v>43.3</v>
      </c>
      <c r="N335" s="28">
        <v>427.1</v>
      </c>
    </row>
    <row r="336" spans="1:14" ht="15.2" customHeight="1">
      <c r="B336" s="28" t="s">
        <v>415</v>
      </c>
    </row>
    <row r="337" spans="1:14">
      <c r="A337" s="28" t="s">
        <v>422</v>
      </c>
      <c r="B337" s="28">
        <v>17.5</v>
      </c>
      <c r="C337" s="28">
        <v>20.399999999999999</v>
      </c>
      <c r="D337" s="28">
        <v>28.6</v>
      </c>
      <c r="E337" s="28">
        <v>30.4</v>
      </c>
      <c r="F337" s="28">
        <v>35.1</v>
      </c>
      <c r="G337" s="28">
        <v>37.5</v>
      </c>
      <c r="H337" s="28">
        <v>42.6</v>
      </c>
      <c r="I337" s="28">
        <v>40.200000000000003</v>
      </c>
      <c r="J337" s="28">
        <v>38.700000000000003</v>
      </c>
      <c r="K337" s="28">
        <v>33.6</v>
      </c>
      <c r="L337" s="28">
        <v>25.6</v>
      </c>
      <c r="M337" s="28">
        <v>19.2</v>
      </c>
      <c r="N337" s="28">
        <v>42.6</v>
      </c>
    </row>
    <row r="338" spans="1:14">
      <c r="A338" s="28" t="s">
        <v>423</v>
      </c>
      <c r="B338" s="28">
        <v>-25.6</v>
      </c>
      <c r="C338" s="28">
        <v>-27.2</v>
      </c>
      <c r="D338" s="28">
        <v>-23.3</v>
      </c>
      <c r="E338" s="28">
        <v>-9.4</v>
      </c>
      <c r="F338" s="28">
        <v>-4.3</v>
      </c>
      <c r="G338" s="28">
        <v>0.2</v>
      </c>
      <c r="H338" s="28">
        <v>3.4</v>
      </c>
      <c r="I338" s="28">
        <v>3</v>
      </c>
      <c r="J338" s="28">
        <v>-3</v>
      </c>
      <c r="K338" s="28">
        <v>-6.3</v>
      </c>
      <c r="L338" s="28">
        <v>-15.7</v>
      </c>
      <c r="M338" s="28">
        <v>-21.6</v>
      </c>
      <c r="N338" s="28">
        <v>-27.2</v>
      </c>
    </row>
    <row r="342" spans="1:14">
      <c r="A342" s="28" t="s">
        <v>462</v>
      </c>
      <c r="B342" s="28" t="s">
        <v>402</v>
      </c>
      <c r="C342" s="28" t="s">
        <v>403</v>
      </c>
      <c r="D342" s="28" t="s">
        <v>404</v>
      </c>
      <c r="E342" s="28" t="s">
        <v>405</v>
      </c>
      <c r="F342" s="28" t="s">
        <v>406</v>
      </c>
      <c r="G342" s="28" t="s">
        <v>407</v>
      </c>
      <c r="H342" s="28" t="s">
        <v>408</v>
      </c>
      <c r="I342" s="28" t="s">
        <v>409</v>
      </c>
      <c r="J342" s="28" t="s">
        <v>410</v>
      </c>
      <c r="K342" s="28" t="s">
        <v>411</v>
      </c>
      <c r="L342" s="28" t="s">
        <v>412</v>
      </c>
      <c r="M342" s="28" t="s">
        <v>413</v>
      </c>
      <c r="N342" s="28" t="s">
        <v>414</v>
      </c>
    </row>
    <row r="343" spans="1:14" ht="15.2" customHeight="1">
      <c r="B343" s="28" t="s">
        <v>463</v>
      </c>
    </row>
    <row r="344" spans="1:14">
      <c r="A344" s="28" t="s">
        <v>416</v>
      </c>
      <c r="B344" s="28">
        <v>5.9</v>
      </c>
      <c r="C344" s="28">
        <v>7.1</v>
      </c>
      <c r="D344" s="28">
        <v>10.199999999999999</v>
      </c>
      <c r="E344" s="28">
        <v>14.8</v>
      </c>
      <c r="F344" s="28">
        <v>19.8</v>
      </c>
      <c r="G344" s="28">
        <v>24.7</v>
      </c>
      <c r="H344" s="28">
        <v>27.6</v>
      </c>
      <c r="I344" s="28">
        <v>27</v>
      </c>
      <c r="J344" s="28">
        <v>22.5</v>
      </c>
      <c r="K344" s="28">
        <v>16.899999999999999</v>
      </c>
      <c r="L344" s="28">
        <v>11.5</v>
      </c>
      <c r="M344" s="28">
        <v>7.6</v>
      </c>
      <c r="N344" s="28">
        <v>16.3</v>
      </c>
    </row>
    <row r="345" spans="1:14">
      <c r="A345" s="28" t="s">
        <v>417</v>
      </c>
      <c r="B345" s="28">
        <v>10.5</v>
      </c>
      <c r="C345" s="28">
        <v>12.3</v>
      </c>
      <c r="D345" s="28">
        <v>16</v>
      </c>
      <c r="E345" s="28">
        <v>20.9</v>
      </c>
      <c r="F345" s="28">
        <v>26.3</v>
      </c>
      <c r="G345" s="28">
        <v>31.3</v>
      </c>
      <c r="H345" s="28">
        <v>34.5</v>
      </c>
      <c r="I345" s="28">
        <v>34.4</v>
      </c>
      <c r="J345" s="28">
        <v>30</v>
      </c>
      <c r="K345" s="28">
        <v>23.8</v>
      </c>
      <c r="L345" s="28">
        <v>17.3</v>
      </c>
      <c r="M345" s="28">
        <v>12.1</v>
      </c>
      <c r="N345" s="28">
        <v>22.5</v>
      </c>
    </row>
    <row r="346" spans="1:14">
      <c r="A346" s="28" t="s">
        <v>418</v>
      </c>
      <c r="B346" s="28">
        <v>2.2999999999999998</v>
      </c>
      <c r="C346" s="28">
        <v>3</v>
      </c>
      <c r="D346" s="28">
        <v>5.3</v>
      </c>
      <c r="E346" s="28">
        <v>9.1</v>
      </c>
      <c r="F346" s="28">
        <v>13.2</v>
      </c>
      <c r="G346" s="28">
        <v>17.399999999999999</v>
      </c>
      <c r="H346" s="28">
        <v>20.2</v>
      </c>
      <c r="I346" s="28">
        <v>19.8</v>
      </c>
      <c r="J346" s="28">
        <v>15.8</v>
      </c>
      <c r="K346" s="28">
        <v>11.4</v>
      </c>
      <c r="L346" s="28">
        <v>7</v>
      </c>
      <c r="M346" s="28">
        <v>4</v>
      </c>
      <c r="N346" s="28">
        <v>10.7</v>
      </c>
    </row>
    <row r="347" spans="1:14">
      <c r="A347" s="28" t="s">
        <v>419</v>
      </c>
      <c r="B347" s="28">
        <v>3.7</v>
      </c>
      <c r="C347" s="28">
        <v>4.5</v>
      </c>
      <c r="D347" s="28">
        <v>5.6</v>
      </c>
      <c r="E347" s="28">
        <v>7</v>
      </c>
      <c r="F347" s="28">
        <v>9.1</v>
      </c>
      <c r="G347" s="28">
        <v>11</v>
      </c>
      <c r="H347" s="28">
        <v>11.8</v>
      </c>
      <c r="I347" s="28">
        <v>10.9</v>
      </c>
      <c r="J347" s="28">
        <v>9.3000000000000007</v>
      </c>
      <c r="K347" s="28">
        <v>6.8</v>
      </c>
      <c r="L347" s="28">
        <v>5</v>
      </c>
      <c r="M347" s="28">
        <v>3.5</v>
      </c>
      <c r="N347" s="28">
        <v>88.2</v>
      </c>
    </row>
    <row r="348" spans="1:14">
      <c r="A348" s="28" t="s">
        <v>420</v>
      </c>
      <c r="B348" s="28">
        <v>11.9</v>
      </c>
      <c r="C348" s="28">
        <v>10.8</v>
      </c>
      <c r="D348" s="28">
        <v>11.2</v>
      </c>
      <c r="E348" s="28">
        <v>10.199999999999999</v>
      </c>
      <c r="F348" s="28">
        <v>9</v>
      </c>
      <c r="G348" s="28">
        <v>5</v>
      </c>
      <c r="H348" s="28">
        <v>2.1</v>
      </c>
      <c r="I348" s="28">
        <v>2</v>
      </c>
      <c r="J348" s="28">
        <v>3</v>
      </c>
      <c r="K348" s="28">
        <v>5.9</v>
      </c>
      <c r="L348" s="28">
        <v>7.6</v>
      </c>
      <c r="M348" s="28">
        <v>12.3</v>
      </c>
      <c r="N348" s="28">
        <v>91</v>
      </c>
    </row>
    <row r="349" spans="1:14">
      <c r="A349" s="28" t="s">
        <v>531</v>
      </c>
      <c r="B349" s="28">
        <v>91.1</v>
      </c>
      <c r="C349" s="28">
        <v>71.900000000000006</v>
      </c>
      <c r="D349" s="28">
        <v>63.7</v>
      </c>
      <c r="E349" s="28">
        <v>52.6</v>
      </c>
      <c r="F349" s="28">
        <v>43.3</v>
      </c>
      <c r="G349" s="28">
        <v>27</v>
      </c>
      <c r="H349" s="28">
        <v>13</v>
      </c>
      <c r="I349" s="28">
        <v>8.4</v>
      </c>
      <c r="J349" s="28">
        <v>14.1</v>
      </c>
      <c r="K349" s="28">
        <v>35.299999999999997</v>
      </c>
      <c r="L349" s="28">
        <v>55.9</v>
      </c>
      <c r="M349" s="28">
        <v>88.7</v>
      </c>
      <c r="N349" s="28">
        <v>565</v>
      </c>
    </row>
    <row r="350" spans="1:14" ht="15.2" customHeight="1">
      <c r="B350" s="28" t="s">
        <v>463</v>
      </c>
    </row>
    <row r="351" spans="1:14">
      <c r="A351" s="28" t="s">
        <v>422</v>
      </c>
      <c r="B351" s="28">
        <v>22.6</v>
      </c>
      <c r="C351" s="28">
        <v>25.9</v>
      </c>
      <c r="D351" s="28">
        <v>30.8</v>
      </c>
      <c r="E351" s="28">
        <v>35.799999999999997</v>
      </c>
      <c r="F351" s="28">
        <v>37</v>
      </c>
      <c r="G351" s="28">
        <v>42.4</v>
      </c>
      <c r="H351" s="28">
        <v>43.9</v>
      </c>
      <c r="I351" s="28">
        <v>44.4</v>
      </c>
      <c r="J351" s="28">
        <v>41.6</v>
      </c>
      <c r="K351" s="28">
        <v>34.4</v>
      </c>
      <c r="L351" s="28">
        <v>29.9</v>
      </c>
      <c r="M351" s="28">
        <v>26.6</v>
      </c>
      <c r="N351" s="28">
        <v>44.4</v>
      </c>
    </row>
    <row r="352" spans="1:14">
      <c r="A352" s="28" t="s">
        <v>423</v>
      </c>
      <c r="B352" s="28">
        <v>-10.5</v>
      </c>
      <c r="C352" s="28">
        <v>-11.4</v>
      </c>
      <c r="D352" s="28">
        <v>-7</v>
      </c>
      <c r="E352" s="28">
        <v>-2</v>
      </c>
      <c r="F352" s="28">
        <v>2.7</v>
      </c>
      <c r="G352" s="28">
        <v>7.9</v>
      </c>
      <c r="H352" s="28">
        <v>12.6</v>
      </c>
      <c r="I352" s="28">
        <v>11.6</v>
      </c>
      <c r="J352" s="28">
        <v>6.6</v>
      </c>
      <c r="K352" s="28">
        <v>-0.8</v>
      </c>
      <c r="L352" s="28">
        <v>-4.5</v>
      </c>
      <c r="M352" s="28">
        <v>-10.4</v>
      </c>
      <c r="N352" s="28">
        <v>-11.4</v>
      </c>
    </row>
    <row r="356" spans="1:14">
      <c r="A356" s="28" t="s">
        <v>464</v>
      </c>
      <c r="B356" s="28" t="s">
        <v>402</v>
      </c>
      <c r="C356" s="28" t="s">
        <v>403</v>
      </c>
      <c r="D356" s="28" t="s">
        <v>404</v>
      </c>
      <c r="E356" s="28" t="s">
        <v>405</v>
      </c>
      <c r="F356" s="28" t="s">
        <v>406</v>
      </c>
      <c r="G356" s="28" t="s">
        <v>407</v>
      </c>
      <c r="H356" s="28" t="s">
        <v>408</v>
      </c>
      <c r="I356" s="28" t="s">
        <v>409</v>
      </c>
      <c r="J356" s="28" t="s">
        <v>410</v>
      </c>
      <c r="K356" s="28" t="s">
        <v>411</v>
      </c>
      <c r="L356" s="28" t="s">
        <v>412</v>
      </c>
      <c r="M356" s="28" t="s">
        <v>413</v>
      </c>
      <c r="N356" s="28" t="s">
        <v>414</v>
      </c>
    </row>
    <row r="357" spans="1:14" ht="15.2" customHeight="1">
      <c r="B357" s="28" t="s">
        <v>415</v>
      </c>
    </row>
    <row r="358" spans="1:14">
      <c r="A358" s="28" t="s">
        <v>416</v>
      </c>
      <c r="B358" s="28">
        <v>1.7</v>
      </c>
      <c r="C358" s="28">
        <v>3.6</v>
      </c>
      <c r="D358" s="28">
        <v>8.4</v>
      </c>
      <c r="E358" s="28">
        <v>13.8</v>
      </c>
      <c r="F358" s="28">
        <v>19.2</v>
      </c>
      <c r="G358" s="28">
        <v>26.2</v>
      </c>
      <c r="H358" s="28">
        <v>31.1</v>
      </c>
      <c r="I358" s="28">
        <v>30.4</v>
      </c>
      <c r="J358" s="28">
        <v>24.9</v>
      </c>
      <c r="K358" s="28">
        <v>17.3</v>
      </c>
      <c r="L358" s="28">
        <v>9.5</v>
      </c>
      <c r="M358" s="28">
        <v>3.9</v>
      </c>
      <c r="N358" s="28">
        <v>15.8</v>
      </c>
    </row>
    <row r="359" spans="1:14">
      <c r="A359" s="28" t="s">
        <v>417</v>
      </c>
      <c r="B359" s="28">
        <v>6.6</v>
      </c>
      <c r="C359" s="28">
        <v>9</v>
      </c>
      <c r="D359" s="28">
        <v>14.4</v>
      </c>
      <c r="E359" s="28">
        <v>20.3</v>
      </c>
      <c r="F359" s="28">
        <v>26.6</v>
      </c>
      <c r="G359" s="28">
        <v>33.5</v>
      </c>
      <c r="H359" s="28">
        <v>38.299999999999997</v>
      </c>
      <c r="I359" s="28">
        <v>38.200000000000003</v>
      </c>
      <c r="J359" s="28">
        <v>33.200000000000003</v>
      </c>
      <c r="K359" s="28">
        <v>25.3</v>
      </c>
      <c r="L359" s="28">
        <v>16.2</v>
      </c>
      <c r="M359" s="28">
        <v>9.1</v>
      </c>
      <c r="N359" s="28">
        <v>22.6</v>
      </c>
    </row>
    <row r="360" spans="1:14">
      <c r="A360" s="28" t="s">
        <v>418</v>
      </c>
      <c r="B360" s="28">
        <v>-2.2999999999999998</v>
      </c>
      <c r="C360" s="28">
        <v>-1.1000000000000001</v>
      </c>
      <c r="D360" s="28">
        <v>2.2999999999999998</v>
      </c>
      <c r="E360" s="28">
        <v>6.9</v>
      </c>
      <c r="F360" s="28">
        <v>11.2</v>
      </c>
      <c r="G360" s="28">
        <v>16.5</v>
      </c>
      <c r="H360" s="28">
        <v>21.6</v>
      </c>
      <c r="I360" s="28">
        <v>21</v>
      </c>
      <c r="J360" s="28">
        <v>15.9</v>
      </c>
      <c r="K360" s="28">
        <v>9.9</v>
      </c>
      <c r="L360" s="28">
        <v>4</v>
      </c>
      <c r="M360" s="28">
        <v>-0.3</v>
      </c>
      <c r="N360" s="28">
        <v>8.8000000000000007</v>
      </c>
    </row>
    <row r="361" spans="1:14">
      <c r="A361" s="28" t="s">
        <v>419</v>
      </c>
      <c r="B361" s="28">
        <v>3.8</v>
      </c>
      <c r="C361" s="28">
        <v>4.8</v>
      </c>
      <c r="D361" s="28">
        <v>5.6</v>
      </c>
      <c r="E361" s="28">
        <v>7.1</v>
      </c>
      <c r="F361" s="28">
        <v>9.6</v>
      </c>
      <c r="G361" s="28">
        <v>12.2</v>
      </c>
      <c r="H361" s="28">
        <v>12.4</v>
      </c>
      <c r="I361" s="28">
        <v>11.7</v>
      </c>
      <c r="J361" s="28">
        <v>10</v>
      </c>
      <c r="K361" s="28">
        <v>7.5</v>
      </c>
      <c r="L361" s="28">
        <v>5.6</v>
      </c>
      <c r="M361" s="28">
        <v>3.9</v>
      </c>
      <c r="N361" s="28">
        <v>94.2</v>
      </c>
    </row>
    <row r="362" spans="1:14">
      <c r="A362" s="28" t="s">
        <v>420</v>
      </c>
      <c r="B362" s="28">
        <v>12.4</v>
      </c>
      <c r="C362" s="28">
        <v>11.5</v>
      </c>
      <c r="D362" s="28">
        <v>11.9</v>
      </c>
      <c r="E362" s="28">
        <v>11.4</v>
      </c>
      <c r="F362" s="28">
        <v>8.8000000000000007</v>
      </c>
      <c r="G362" s="28">
        <v>2.7</v>
      </c>
      <c r="H362" s="28">
        <v>0.4</v>
      </c>
      <c r="I362" s="28">
        <v>0.2</v>
      </c>
      <c r="J362" s="28">
        <v>1</v>
      </c>
      <c r="K362" s="28">
        <v>5.7</v>
      </c>
      <c r="L362" s="28">
        <v>8.1999999999999993</v>
      </c>
      <c r="M362" s="28">
        <v>11.5</v>
      </c>
      <c r="N362" s="28">
        <v>85.7</v>
      </c>
    </row>
    <row r="363" spans="1:14">
      <c r="A363" s="28" t="s">
        <v>531</v>
      </c>
      <c r="B363" s="28">
        <v>70.3</v>
      </c>
      <c r="C363" s="28">
        <v>68</v>
      </c>
      <c r="D363" s="28">
        <v>65.099999999999994</v>
      </c>
      <c r="E363" s="28">
        <v>68.3</v>
      </c>
      <c r="F363" s="28">
        <v>44.1</v>
      </c>
      <c r="G363" s="28">
        <v>8.1</v>
      </c>
      <c r="H363" s="28">
        <v>0.7</v>
      </c>
      <c r="I363" s="28">
        <v>0.4</v>
      </c>
      <c r="J363" s="28">
        <v>3.9</v>
      </c>
      <c r="K363" s="28">
        <v>32.200000000000003</v>
      </c>
      <c r="L363" s="28">
        <v>54.2</v>
      </c>
      <c r="M363" s="28">
        <v>71.400000000000006</v>
      </c>
      <c r="N363" s="28">
        <v>486.7</v>
      </c>
    </row>
    <row r="364" spans="1:14" ht="15.2" customHeight="1">
      <c r="B364" s="28" t="s">
        <v>415</v>
      </c>
    </row>
    <row r="365" spans="1:14">
      <c r="A365" s="28" t="s">
        <v>422</v>
      </c>
      <c r="B365" s="28">
        <v>16.899999999999999</v>
      </c>
      <c r="C365" s="28">
        <v>21.8</v>
      </c>
      <c r="D365" s="28">
        <v>28.3</v>
      </c>
      <c r="E365" s="28">
        <v>35.299999999999997</v>
      </c>
      <c r="F365" s="28">
        <v>39.799999999999997</v>
      </c>
      <c r="G365" s="28">
        <v>42</v>
      </c>
      <c r="H365" s="28">
        <v>46.2</v>
      </c>
      <c r="I365" s="28">
        <v>45.9</v>
      </c>
      <c r="J365" s="28">
        <v>42</v>
      </c>
      <c r="K365" s="28">
        <v>35.700000000000003</v>
      </c>
      <c r="L365" s="28">
        <v>28.4</v>
      </c>
      <c r="M365" s="28">
        <v>22.5</v>
      </c>
      <c r="N365" s="28">
        <v>46.2</v>
      </c>
    </row>
    <row r="366" spans="1:14">
      <c r="A366" s="28" t="s">
        <v>423</v>
      </c>
      <c r="B366" s="28">
        <v>-24.2</v>
      </c>
      <c r="C366" s="28">
        <v>-21</v>
      </c>
      <c r="D366" s="28">
        <v>-14</v>
      </c>
      <c r="E366" s="28">
        <v>-6.1</v>
      </c>
      <c r="F366" s="28">
        <v>0.8</v>
      </c>
      <c r="G366" s="28">
        <v>3.5</v>
      </c>
      <c r="H366" s="28">
        <v>9.9</v>
      </c>
      <c r="I366" s="28">
        <v>11.4</v>
      </c>
      <c r="J366" s="28">
        <v>4</v>
      </c>
      <c r="K366" s="28">
        <v>-1.8</v>
      </c>
      <c r="L366" s="28">
        <v>-12.9</v>
      </c>
      <c r="M366" s="28">
        <v>-23.4</v>
      </c>
      <c r="N366" s="28">
        <v>-24.2</v>
      </c>
    </row>
    <row r="370" spans="1:14">
      <c r="A370" s="28" t="s">
        <v>465</v>
      </c>
      <c r="B370" s="28" t="s">
        <v>402</v>
      </c>
      <c r="C370" s="28" t="s">
        <v>403</v>
      </c>
      <c r="D370" s="28" t="s">
        <v>404</v>
      </c>
      <c r="E370" s="28" t="s">
        <v>405</v>
      </c>
      <c r="F370" s="28" t="s">
        <v>406</v>
      </c>
      <c r="G370" s="28" t="s">
        <v>407</v>
      </c>
      <c r="H370" s="28" t="s">
        <v>408</v>
      </c>
      <c r="I370" s="28" t="s">
        <v>409</v>
      </c>
      <c r="J370" s="28" t="s">
        <v>410</v>
      </c>
      <c r="K370" s="28" t="s">
        <v>411</v>
      </c>
      <c r="L370" s="28" t="s">
        <v>412</v>
      </c>
      <c r="M370" s="28" t="s">
        <v>413</v>
      </c>
      <c r="N370" s="28" t="s">
        <v>414</v>
      </c>
    </row>
    <row r="371" spans="1:14" ht="15.2" customHeight="1">
      <c r="B371" s="28" t="s">
        <v>446</v>
      </c>
    </row>
    <row r="372" spans="1:14">
      <c r="A372" s="28" t="s">
        <v>416</v>
      </c>
      <c r="B372" s="28">
        <v>3.8</v>
      </c>
      <c r="C372" s="28">
        <v>5.3</v>
      </c>
      <c r="D372" s="28">
        <v>7.9</v>
      </c>
      <c r="E372" s="28">
        <v>12.4</v>
      </c>
      <c r="F372" s="28">
        <v>16.7</v>
      </c>
      <c r="G372" s="28">
        <v>20.6</v>
      </c>
      <c r="H372" s="28">
        <v>22.6</v>
      </c>
      <c r="I372" s="28">
        <v>22.4</v>
      </c>
      <c r="J372" s="28">
        <v>18.8</v>
      </c>
      <c r="K372" s="28">
        <v>14.3</v>
      </c>
      <c r="L372" s="28">
        <v>9.6</v>
      </c>
      <c r="M372" s="28">
        <v>5.8</v>
      </c>
      <c r="N372" s="28">
        <v>13.4</v>
      </c>
    </row>
    <row r="373" spans="1:14">
      <c r="A373" s="28" t="s">
        <v>417</v>
      </c>
      <c r="B373" s="28">
        <v>8.1</v>
      </c>
      <c r="C373" s="28">
        <v>10.199999999999999</v>
      </c>
      <c r="D373" s="28">
        <v>13.6</v>
      </c>
      <c r="E373" s="28">
        <v>18.899999999999999</v>
      </c>
      <c r="F373" s="28">
        <v>23.3</v>
      </c>
      <c r="G373" s="28">
        <v>27.1</v>
      </c>
      <c r="H373" s="28">
        <v>29</v>
      </c>
      <c r="I373" s="28">
        <v>29.1</v>
      </c>
      <c r="J373" s="28">
        <v>25.9</v>
      </c>
      <c r="K373" s="28">
        <v>20.7</v>
      </c>
      <c r="L373" s="28">
        <v>15.5</v>
      </c>
      <c r="M373" s="28">
        <v>10.1</v>
      </c>
      <c r="N373" s="28">
        <v>19.3</v>
      </c>
    </row>
    <row r="374" spans="1:14">
      <c r="A374" s="28" t="s">
        <v>418</v>
      </c>
      <c r="B374" s="28">
        <v>0.4</v>
      </c>
      <c r="C374" s="28">
        <v>1.3</v>
      </c>
      <c r="D374" s="28">
        <v>3.5</v>
      </c>
      <c r="E374" s="28">
        <v>7.2</v>
      </c>
      <c r="F374" s="28">
        <v>11.2</v>
      </c>
      <c r="G374" s="28">
        <v>14.6</v>
      </c>
      <c r="H374" s="28">
        <v>16.8</v>
      </c>
      <c r="I374" s="28">
        <v>16.899999999999999</v>
      </c>
      <c r="J374" s="28">
        <v>13.3</v>
      </c>
      <c r="K374" s="28">
        <v>9.6999999999999993</v>
      </c>
      <c r="L374" s="28">
        <v>5.2</v>
      </c>
      <c r="M374" s="28">
        <v>2.2999999999999998</v>
      </c>
      <c r="N374" s="28">
        <v>8.5</v>
      </c>
    </row>
    <row r="375" spans="1:14">
      <c r="A375" s="28" t="s">
        <v>419</v>
      </c>
      <c r="B375" s="28">
        <v>1.8</v>
      </c>
      <c r="C375" s="28">
        <v>2.9</v>
      </c>
      <c r="D375" s="28">
        <v>3.8</v>
      </c>
      <c r="E375" s="28">
        <v>5.3</v>
      </c>
      <c r="F375" s="28">
        <v>6.9</v>
      </c>
      <c r="G375" s="28">
        <v>8.5</v>
      </c>
      <c r="H375" s="28">
        <v>9</v>
      </c>
      <c r="I375" s="28">
        <v>8.4</v>
      </c>
      <c r="J375" s="28">
        <v>6.4</v>
      </c>
      <c r="K375" s="28">
        <v>4.3</v>
      </c>
      <c r="L375" s="28">
        <v>2.7</v>
      </c>
      <c r="M375" s="28">
        <v>1.7</v>
      </c>
      <c r="N375" s="28">
        <v>61.7</v>
      </c>
    </row>
    <row r="376" spans="1:14">
      <c r="A376" s="28" t="s">
        <v>420</v>
      </c>
      <c r="B376" s="28">
        <v>15.2</v>
      </c>
      <c r="C376" s="28">
        <v>13.4</v>
      </c>
      <c r="D376" s="28">
        <v>13.7</v>
      </c>
      <c r="E376" s="28">
        <v>12</v>
      </c>
      <c r="F376" s="28">
        <v>11.5</v>
      </c>
      <c r="G376" s="28">
        <v>9.5</v>
      </c>
      <c r="H376" s="28">
        <v>6.2</v>
      </c>
      <c r="I376" s="28">
        <v>6</v>
      </c>
      <c r="J376" s="28">
        <v>7.7</v>
      </c>
      <c r="K376" s="28">
        <v>11</v>
      </c>
      <c r="L376" s="28">
        <v>11.9</v>
      </c>
      <c r="M376" s="28">
        <v>15.4</v>
      </c>
      <c r="N376" s="28">
        <v>133.5</v>
      </c>
    </row>
    <row r="377" spans="1:14">
      <c r="A377" s="28" t="s">
        <v>531</v>
      </c>
      <c r="B377" s="28">
        <v>89.4</v>
      </c>
      <c r="C377" s="28">
        <v>69.099999999999994</v>
      </c>
      <c r="D377" s="28">
        <v>74.099999999999994</v>
      </c>
      <c r="E377" s="28">
        <v>60.6</v>
      </c>
      <c r="F377" s="28">
        <v>63.1</v>
      </c>
      <c r="G377" s="28">
        <v>60.9</v>
      </c>
      <c r="H377" s="28">
        <v>42.8</v>
      </c>
      <c r="I377" s="28">
        <v>50.6</v>
      </c>
      <c r="J377" s="28">
        <v>51.6</v>
      </c>
      <c r="K377" s="28">
        <v>81.599999999999994</v>
      </c>
      <c r="L377" s="28">
        <v>80.7</v>
      </c>
      <c r="M377" s="28">
        <v>102.9</v>
      </c>
      <c r="N377" s="28">
        <v>827.4</v>
      </c>
    </row>
    <row r="378" spans="1:14" ht="15.2" customHeight="1">
      <c r="B378" s="28" t="s">
        <v>446</v>
      </c>
    </row>
    <row r="379" spans="1:14">
      <c r="A379" s="28" t="s">
        <v>422</v>
      </c>
      <c r="B379" s="28">
        <v>24.5</v>
      </c>
      <c r="C379" s="28">
        <v>26.8</v>
      </c>
      <c r="D379" s="28">
        <v>32.200000000000003</v>
      </c>
      <c r="E379" s="28">
        <v>34.700000000000003</v>
      </c>
      <c r="F379" s="28">
        <v>39</v>
      </c>
      <c r="G379" s="28">
        <v>39</v>
      </c>
      <c r="H379" s="28">
        <v>42.4</v>
      </c>
      <c r="I379" s="28">
        <v>42</v>
      </c>
      <c r="J379" s="28">
        <v>38.700000000000003</v>
      </c>
      <c r="K379" s="28">
        <v>38.200000000000003</v>
      </c>
      <c r="L379" s="28">
        <v>30.2</v>
      </c>
      <c r="M379" s="28">
        <v>28.9</v>
      </c>
      <c r="N379" s="28">
        <v>42.4</v>
      </c>
    </row>
    <row r="380" spans="1:14">
      <c r="A380" s="28" t="s">
        <v>423</v>
      </c>
      <c r="B380" s="28">
        <v>-20.5</v>
      </c>
      <c r="C380" s="28">
        <v>-17.3</v>
      </c>
      <c r="D380" s="28">
        <v>-13.6</v>
      </c>
      <c r="E380" s="28">
        <v>-3</v>
      </c>
      <c r="F380" s="28">
        <v>0.4</v>
      </c>
      <c r="G380" s="28">
        <v>6.6</v>
      </c>
      <c r="H380" s="28">
        <v>8.8000000000000007</v>
      </c>
      <c r="I380" s="28">
        <v>7.6</v>
      </c>
      <c r="J380" s="28">
        <v>4.5</v>
      </c>
      <c r="K380" s="28">
        <v>-1.2</v>
      </c>
      <c r="L380" s="28">
        <v>-6.8</v>
      </c>
      <c r="M380" s="28">
        <v>-16.5</v>
      </c>
      <c r="N380" s="28">
        <v>-20.5</v>
      </c>
    </row>
    <row r="384" spans="1:14">
      <c r="A384" s="28" t="s">
        <v>466</v>
      </c>
      <c r="B384" s="28" t="s">
        <v>402</v>
      </c>
      <c r="C384" s="28" t="s">
        <v>403</v>
      </c>
      <c r="D384" s="28" t="s">
        <v>404</v>
      </c>
      <c r="E384" s="28" t="s">
        <v>405</v>
      </c>
      <c r="F384" s="28" t="s">
        <v>406</v>
      </c>
      <c r="G384" s="28" t="s">
        <v>407</v>
      </c>
      <c r="H384" s="28" t="s">
        <v>408</v>
      </c>
      <c r="I384" s="28" t="s">
        <v>409</v>
      </c>
      <c r="J384" s="28" t="s">
        <v>410</v>
      </c>
      <c r="K384" s="28" t="s">
        <v>411</v>
      </c>
      <c r="L384" s="28" t="s">
        <v>412</v>
      </c>
      <c r="M384" s="28" t="s">
        <v>413</v>
      </c>
      <c r="N384" s="28" t="s">
        <v>414</v>
      </c>
    </row>
    <row r="385" spans="1:14" ht="15.2" customHeight="1">
      <c r="B385" s="28" t="s">
        <v>435</v>
      </c>
    </row>
    <row r="386" spans="1:14">
      <c r="A386" s="28" t="s">
        <v>416</v>
      </c>
      <c r="B386" s="28">
        <v>2.7</v>
      </c>
      <c r="C386" s="28">
        <v>4.5999999999999996</v>
      </c>
      <c r="D386" s="28">
        <v>7.7</v>
      </c>
      <c r="E386" s="28">
        <v>13</v>
      </c>
      <c r="F386" s="28">
        <v>18.2</v>
      </c>
      <c r="G386" s="28">
        <v>22.4</v>
      </c>
      <c r="H386" s="28">
        <v>24.8</v>
      </c>
      <c r="I386" s="28">
        <v>24.4</v>
      </c>
      <c r="J386" s="28">
        <v>19.899999999999999</v>
      </c>
      <c r="K386" s="28">
        <v>14.2</v>
      </c>
      <c r="L386" s="28">
        <v>9.1</v>
      </c>
      <c r="M386" s="28">
        <v>4.5999999999999996</v>
      </c>
      <c r="N386" s="28">
        <v>13.8</v>
      </c>
    </row>
    <row r="387" spans="1:14">
      <c r="A387" s="28" t="s">
        <v>417</v>
      </c>
      <c r="B387" s="28">
        <v>6.5</v>
      </c>
      <c r="C387" s="28">
        <v>9.1999999999999993</v>
      </c>
      <c r="D387" s="28">
        <v>13.2</v>
      </c>
      <c r="E387" s="28">
        <v>19.3</v>
      </c>
      <c r="F387" s="28">
        <v>24.7</v>
      </c>
      <c r="G387" s="28">
        <v>29.1</v>
      </c>
      <c r="H387" s="28">
        <v>31.8</v>
      </c>
      <c r="I387" s="28">
        <v>31.8</v>
      </c>
      <c r="J387" s="28">
        <v>27.3</v>
      </c>
      <c r="K387" s="28">
        <v>20.6</v>
      </c>
      <c r="L387" s="28">
        <v>14</v>
      </c>
      <c r="M387" s="28">
        <v>8.4</v>
      </c>
      <c r="N387" s="28">
        <v>19.7</v>
      </c>
    </row>
    <row r="388" spans="1:14">
      <c r="A388" s="28" t="s">
        <v>418</v>
      </c>
      <c r="B388" s="28">
        <v>-0.6</v>
      </c>
      <c r="C388" s="28">
        <v>0.4</v>
      </c>
      <c r="D388" s="28">
        <v>2.8</v>
      </c>
      <c r="E388" s="28">
        <v>7.1</v>
      </c>
      <c r="F388" s="28">
        <v>11.7</v>
      </c>
      <c r="G388" s="28">
        <v>15.4</v>
      </c>
      <c r="H388" s="28">
        <v>17.3</v>
      </c>
      <c r="I388" s="28">
        <v>17.100000000000001</v>
      </c>
      <c r="J388" s="28">
        <v>13.4</v>
      </c>
      <c r="K388" s="28">
        <v>9.1999999999999993</v>
      </c>
      <c r="L388" s="28">
        <v>5.0999999999999996</v>
      </c>
      <c r="M388" s="28">
        <v>1.2</v>
      </c>
      <c r="N388" s="28">
        <v>8.3000000000000007</v>
      </c>
    </row>
    <row r="389" spans="1:14">
      <c r="A389" s="28" t="s">
        <v>419</v>
      </c>
      <c r="B389" s="28">
        <v>2.5</v>
      </c>
      <c r="C389" s="28">
        <v>3.7</v>
      </c>
      <c r="D389" s="28">
        <v>4.7</v>
      </c>
      <c r="E389" s="28">
        <v>6.6</v>
      </c>
      <c r="F389" s="28">
        <v>8.6</v>
      </c>
      <c r="G389" s="28">
        <v>9.9</v>
      </c>
      <c r="H389" s="28">
        <v>11</v>
      </c>
      <c r="I389" s="28">
        <v>10.5</v>
      </c>
      <c r="J389" s="28">
        <v>8.1</v>
      </c>
      <c r="K389" s="28">
        <v>5.5</v>
      </c>
      <c r="L389" s="28">
        <v>3.4</v>
      </c>
      <c r="M389" s="28">
        <v>2.4</v>
      </c>
      <c r="N389" s="28">
        <v>76.900000000000006</v>
      </c>
    </row>
    <row r="390" spans="1:14">
      <c r="A390" s="28" t="s">
        <v>420</v>
      </c>
      <c r="B390" s="28">
        <v>12.4</v>
      </c>
      <c r="C390" s="28">
        <v>9.6999999999999993</v>
      </c>
      <c r="D390" s="28">
        <v>10</v>
      </c>
      <c r="E390" s="28">
        <v>10</v>
      </c>
      <c r="F390" s="28">
        <v>10.199999999999999</v>
      </c>
      <c r="G390" s="28">
        <v>8.5</v>
      </c>
      <c r="H390" s="28">
        <v>5.6</v>
      </c>
      <c r="I390" s="28">
        <v>3.9</v>
      </c>
      <c r="J390" s="28">
        <v>4.8</v>
      </c>
      <c r="K390" s="28">
        <v>7.7</v>
      </c>
      <c r="L390" s="28">
        <v>10.5</v>
      </c>
      <c r="M390" s="28">
        <v>13.1</v>
      </c>
      <c r="N390" s="28">
        <v>106.4</v>
      </c>
    </row>
    <row r="391" spans="1:14">
      <c r="A391" s="28" t="s">
        <v>531</v>
      </c>
      <c r="B391" s="28">
        <v>66.5</v>
      </c>
      <c r="C391" s="28">
        <v>53.2</v>
      </c>
      <c r="D391" s="28">
        <v>53.1</v>
      </c>
      <c r="E391" s="28">
        <v>46.6</v>
      </c>
      <c r="F391" s="28">
        <v>52.9</v>
      </c>
      <c r="G391" s="28">
        <v>47.4</v>
      </c>
      <c r="H391" s="28">
        <v>32.799999999999997</v>
      </c>
      <c r="I391" s="28">
        <v>22.2</v>
      </c>
      <c r="J391" s="28">
        <v>36.799999999999997</v>
      </c>
      <c r="K391" s="28">
        <v>57.5</v>
      </c>
      <c r="L391" s="28">
        <v>69.7</v>
      </c>
      <c r="M391" s="28">
        <v>69.400000000000006</v>
      </c>
      <c r="N391" s="28">
        <v>608.1</v>
      </c>
    </row>
    <row r="392" spans="1:14" ht="15.2" customHeight="1">
      <c r="B392" s="28" t="s">
        <v>435</v>
      </c>
    </row>
    <row r="393" spans="1:14">
      <c r="A393" s="28" t="s">
        <v>422</v>
      </c>
      <c r="B393" s="28">
        <v>20.5</v>
      </c>
      <c r="C393" s="28">
        <v>23.3</v>
      </c>
      <c r="D393" s="28">
        <v>28</v>
      </c>
      <c r="E393" s="28">
        <v>33.5</v>
      </c>
      <c r="F393" s="28">
        <v>37.1</v>
      </c>
      <c r="G393" s="28">
        <v>42.6</v>
      </c>
      <c r="H393" s="28">
        <v>44.1</v>
      </c>
      <c r="I393" s="28">
        <v>41.9</v>
      </c>
      <c r="J393" s="28">
        <v>37.799999999999997</v>
      </c>
      <c r="K393" s="28">
        <v>35.799999999999997</v>
      </c>
      <c r="L393" s="28">
        <v>28</v>
      </c>
      <c r="M393" s="28">
        <v>21.5</v>
      </c>
      <c r="N393" s="28">
        <v>44.1</v>
      </c>
    </row>
    <row r="394" spans="1:14">
      <c r="A394" s="28" t="s">
        <v>423</v>
      </c>
      <c r="B394" s="28">
        <v>-19.5</v>
      </c>
      <c r="C394" s="28">
        <v>-19</v>
      </c>
      <c r="D394" s="28">
        <v>-12</v>
      </c>
      <c r="E394" s="28">
        <v>-4.0999999999999996</v>
      </c>
      <c r="F394" s="28">
        <v>0.7</v>
      </c>
      <c r="G394" s="28">
        <v>6</v>
      </c>
      <c r="H394" s="28">
        <v>8</v>
      </c>
      <c r="I394" s="28">
        <v>8.9</v>
      </c>
      <c r="J394" s="28">
        <v>0.2</v>
      </c>
      <c r="K394" s="28">
        <v>-3.7</v>
      </c>
      <c r="L394" s="28">
        <v>-9.4</v>
      </c>
      <c r="M394" s="28">
        <v>-14.9</v>
      </c>
      <c r="N394" s="28">
        <v>-19.5</v>
      </c>
    </row>
    <row r="398" spans="1:14">
      <c r="A398" s="28" t="s">
        <v>467</v>
      </c>
      <c r="B398" s="28" t="s">
        <v>402</v>
      </c>
      <c r="C398" s="28" t="s">
        <v>403</v>
      </c>
      <c r="D398" s="28" t="s">
        <v>404</v>
      </c>
      <c r="E398" s="28" t="s">
        <v>405</v>
      </c>
      <c r="F398" s="28" t="s">
        <v>406</v>
      </c>
      <c r="G398" s="28" t="s">
        <v>407</v>
      </c>
      <c r="H398" s="28" t="s">
        <v>408</v>
      </c>
      <c r="I398" s="28" t="s">
        <v>409</v>
      </c>
      <c r="J398" s="28" t="s">
        <v>410</v>
      </c>
      <c r="K398" s="28" t="s">
        <v>411</v>
      </c>
      <c r="L398" s="28" t="s">
        <v>412</v>
      </c>
      <c r="M398" s="28" t="s">
        <v>413</v>
      </c>
      <c r="N398" s="28" t="s">
        <v>414</v>
      </c>
    </row>
    <row r="399" spans="1:14" ht="15.2" customHeight="1">
      <c r="B399" s="28" t="s">
        <v>443</v>
      </c>
    </row>
    <row r="400" spans="1:14">
      <c r="A400" s="28" t="s">
        <v>416</v>
      </c>
      <c r="B400" s="28">
        <v>-0.9</v>
      </c>
      <c r="C400" s="28">
        <v>0.6</v>
      </c>
      <c r="D400" s="28">
        <v>5.5</v>
      </c>
      <c r="E400" s="28">
        <v>11.9</v>
      </c>
      <c r="F400" s="28">
        <v>17.2</v>
      </c>
      <c r="G400" s="28">
        <v>22.7</v>
      </c>
      <c r="H400" s="28">
        <v>27.1</v>
      </c>
      <c r="I400" s="28">
        <v>26.9</v>
      </c>
      <c r="J400" s="28">
        <v>22</v>
      </c>
      <c r="K400" s="28">
        <v>14.8</v>
      </c>
      <c r="L400" s="28">
        <v>7.4</v>
      </c>
      <c r="M400" s="28">
        <v>1.8</v>
      </c>
      <c r="N400" s="28">
        <v>13.1</v>
      </c>
    </row>
    <row r="401" spans="1:14">
      <c r="A401" s="28" t="s">
        <v>417</v>
      </c>
      <c r="B401" s="28">
        <v>2.9</v>
      </c>
      <c r="C401" s="28">
        <v>5</v>
      </c>
      <c r="D401" s="28">
        <v>10.8</v>
      </c>
      <c r="E401" s="28">
        <v>17.8</v>
      </c>
      <c r="F401" s="28">
        <v>23.6</v>
      </c>
      <c r="G401" s="28">
        <v>29.7</v>
      </c>
      <c r="H401" s="28">
        <v>34.200000000000003</v>
      </c>
      <c r="I401" s="28">
        <v>34.200000000000003</v>
      </c>
      <c r="J401" s="28">
        <v>29.4</v>
      </c>
      <c r="K401" s="28">
        <v>21.4</v>
      </c>
      <c r="L401" s="28">
        <v>12.6</v>
      </c>
      <c r="M401" s="28">
        <v>5.6</v>
      </c>
      <c r="N401" s="28">
        <v>18.899999999999999</v>
      </c>
    </row>
    <row r="402" spans="1:14">
      <c r="A402" s="28" t="s">
        <v>418</v>
      </c>
      <c r="B402" s="28">
        <v>-4</v>
      </c>
      <c r="C402" s="28">
        <v>-3.1</v>
      </c>
      <c r="D402" s="28">
        <v>0.9</v>
      </c>
      <c r="E402" s="28">
        <v>6.4</v>
      </c>
      <c r="F402" s="28">
        <v>10.9</v>
      </c>
      <c r="G402" s="28">
        <v>15.3</v>
      </c>
      <c r="H402" s="28">
        <v>19.399999999999999</v>
      </c>
      <c r="I402" s="28">
        <v>19.2</v>
      </c>
      <c r="J402" s="28">
        <v>14.6</v>
      </c>
      <c r="K402" s="28">
        <v>8.9</v>
      </c>
      <c r="L402" s="28">
        <v>3.1</v>
      </c>
      <c r="M402" s="28">
        <v>-1.3</v>
      </c>
      <c r="N402" s="28">
        <v>7.5</v>
      </c>
    </row>
    <row r="403" spans="1:14">
      <c r="A403" s="28" t="s">
        <v>419</v>
      </c>
      <c r="B403" s="28">
        <v>2.6</v>
      </c>
      <c r="C403" s="28">
        <v>3.6</v>
      </c>
      <c r="D403" s="28">
        <v>5</v>
      </c>
      <c r="E403" s="28">
        <v>6.5</v>
      </c>
      <c r="F403" s="28">
        <v>8.6999999999999993</v>
      </c>
      <c r="G403" s="28">
        <v>11</v>
      </c>
      <c r="H403" s="28">
        <v>11.7</v>
      </c>
      <c r="I403" s="28">
        <v>11</v>
      </c>
      <c r="J403" s="28">
        <v>9.1999999999999993</v>
      </c>
      <c r="K403" s="28">
        <v>6.7</v>
      </c>
      <c r="L403" s="28">
        <v>4.5</v>
      </c>
      <c r="M403" s="28">
        <v>2.2999999999999998</v>
      </c>
      <c r="N403" s="28">
        <v>82.8</v>
      </c>
    </row>
    <row r="404" spans="1:14">
      <c r="A404" s="28" t="s">
        <v>420</v>
      </c>
      <c r="B404" s="28">
        <v>12.1</v>
      </c>
      <c r="C404" s="28">
        <v>11.5</v>
      </c>
      <c r="D404" s="28">
        <v>12.4</v>
      </c>
      <c r="E404" s="28">
        <v>12.2</v>
      </c>
      <c r="F404" s="28">
        <v>10.9</v>
      </c>
      <c r="G404" s="28">
        <v>4.0999999999999996</v>
      </c>
      <c r="H404" s="28">
        <v>1.1000000000000001</v>
      </c>
      <c r="I404" s="28">
        <v>0.7</v>
      </c>
      <c r="J404" s="28">
        <v>2.2000000000000002</v>
      </c>
      <c r="K404" s="28">
        <v>7.2</v>
      </c>
      <c r="L404" s="28">
        <v>9.1</v>
      </c>
      <c r="M404" s="28">
        <v>11.7</v>
      </c>
      <c r="N404" s="28">
        <v>95.2</v>
      </c>
    </row>
    <row r="405" spans="1:14">
      <c r="A405" s="28" t="s">
        <v>531</v>
      </c>
      <c r="B405" s="28">
        <v>40.799999999999997</v>
      </c>
      <c r="C405" s="28">
        <v>42.3</v>
      </c>
      <c r="D405" s="28">
        <v>53.5</v>
      </c>
      <c r="E405" s="28">
        <v>63.3</v>
      </c>
      <c r="F405" s="28">
        <v>51.8</v>
      </c>
      <c r="G405" s="28">
        <v>12</v>
      </c>
      <c r="H405" s="28">
        <v>2.2000000000000002</v>
      </c>
      <c r="I405" s="28">
        <v>0.7</v>
      </c>
      <c r="J405" s="28">
        <v>7.8</v>
      </c>
      <c r="K405" s="28">
        <v>40.5</v>
      </c>
      <c r="L405" s="28">
        <v>48.7</v>
      </c>
      <c r="M405" s="28">
        <v>44.6</v>
      </c>
      <c r="N405" s="28">
        <v>408.2</v>
      </c>
    </row>
    <row r="406" spans="1:14" ht="15.2" customHeight="1">
      <c r="B406" s="28" t="s">
        <v>443</v>
      </c>
    </row>
    <row r="407" spans="1:14">
      <c r="A407" s="28" t="s">
        <v>422</v>
      </c>
      <c r="B407" s="28">
        <v>12.4</v>
      </c>
      <c r="C407" s="28">
        <v>18.600000000000001</v>
      </c>
      <c r="D407" s="28">
        <v>26.4</v>
      </c>
      <c r="E407" s="28">
        <v>32.200000000000003</v>
      </c>
      <c r="F407" s="28">
        <v>34.4</v>
      </c>
      <c r="G407" s="28">
        <v>38.6</v>
      </c>
      <c r="H407" s="28">
        <v>42.2</v>
      </c>
      <c r="I407" s="28">
        <v>41.3</v>
      </c>
      <c r="J407" s="28">
        <v>37.799999999999997</v>
      </c>
      <c r="K407" s="28">
        <v>32.1</v>
      </c>
      <c r="L407" s="28">
        <v>24.3</v>
      </c>
      <c r="M407" s="28">
        <v>24.6</v>
      </c>
      <c r="N407" s="28">
        <v>42.2</v>
      </c>
    </row>
    <row r="408" spans="1:14">
      <c r="A408" s="28" t="s">
        <v>423</v>
      </c>
      <c r="B408" s="28">
        <v>-22.6</v>
      </c>
      <c r="C408" s="28">
        <v>-21.4</v>
      </c>
      <c r="D408" s="28">
        <v>-17</v>
      </c>
      <c r="E408" s="28">
        <v>-7</v>
      </c>
      <c r="F408" s="28">
        <v>0</v>
      </c>
      <c r="G408" s="28">
        <v>4</v>
      </c>
      <c r="H408" s="28">
        <v>6.7</v>
      </c>
      <c r="I408" s="28">
        <v>10.199999999999999</v>
      </c>
      <c r="J408" s="28">
        <v>1</v>
      </c>
      <c r="K408" s="28">
        <v>-2.2000000000000002</v>
      </c>
      <c r="L408" s="28">
        <v>-15.2</v>
      </c>
      <c r="M408" s="28">
        <v>-22.6</v>
      </c>
      <c r="N408" s="28">
        <v>-22.6</v>
      </c>
    </row>
    <row r="412" spans="1:14">
      <c r="A412" s="28" t="s">
        <v>468</v>
      </c>
      <c r="B412" s="28" t="s">
        <v>402</v>
      </c>
      <c r="C412" s="28" t="s">
        <v>403</v>
      </c>
      <c r="D412" s="28" t="s">
        <v>404</v>
      </c>
      <c r="E412" s="28" t="s">
        <v>405</v>
      </c>
      <c r="F412" s="28" t="s">
        <v>406</v>
      </c>
      <c r="G412" s="28" t="s">
        <v>407</v>
      </c>
      <c r="H412" s="28" t="s">
        <v>408</v>
      </c>
      <c r="I412" s="28" t="s">
        <v>409</v>
      </c>
      <c r="J412" s="28" t="s">
        <v>410</v>
      </c>
      <c r="K412" s="28" t="s">
        <v>411</v>
      </c>
      <c r="L412" s="28" t="s">
        <v>412</v>
      </c>
      <c r="M412" s="28" t="s">
        <v>413</v>
      </c>
      <c r="N412" s="28" t="s">
        <v>414</v>
      </c>
    </row>
    <row r="413" spans="1:14" ht="15.2" customHeight="1">
      <c r="B413" s="28" t="s">
        <v>415</v>
      </c>
    </row>
    <row r="414" spans="1:14">
      <c r="A414" s="28" t="s">
        <v>416</v>
      </c>
      <c r="B414" s="28">
        <v>-3</v>
      </c>
      <c r="C414" s="28">
        <v>-1.3</v>
      </c>
      <c r="D414" s="28">
        <v>4</v>
      </c>
      <c r="E414" s="28">
        <v>10.7</v>
      </c>
      <c r="F414" s="28">
        <v>15.6</v>
      </c>
      <c r="G414" s="28">
        <v>20</v>
      </c>
      <c r="H414" s="28">
        <v>24</v>
      </c>
      <c r="I414" s="28">
        <v>24.1</v>
      </c>
      <c r="J414" s="28">
        <v>19.100000000000001</v>
      </c>
      <c r="K414" s="28">
        <v>12.3</v>
      </c>
      <c r="L414" s="28">
        <v>5.5</v>
      </c>
      <c r="M414" s="28">
        <v>-0.2</v>
      </c>
      <c r="N414" s="28">
        <v>10.9</v>
      </c>
    </row>
    <row r="415" spans="1:14">
      <c r="A415" s="28" t="s">
        <v>417</v>
      </c>
      <c r="B415" s="28">
        <v>1.6</v>
      </c>
      <c r="C415" s="28">
        <v>3.6</v>
      </c>
      <c r="D415" s="28">
        <v>9.5</v>
      </c>
      <c r="E415" s="28">
        <v>16.7</v>
      </c>
      <c r="F415" s="28">
        <v>22.2</v>
      </c>
      <c r="G415" s="28">
        <v>27</v>
      </c>
      <c r="H415" s="28">
        <v>31.5</v>
      </c>
      <c r="I415" s="28">
        <v>32</v>
      </c>
      <c r="J415" s="28">
        <v>27.4</v>
      </c>
      <c r="K415" s="28">
        <v>19.899999999999999</v>
      </c>
      <c r="L415" s="28">
        <v>11.6</v>
      </c>
      <c r="M415" s="28">
        <v>4.3</v>
      </c>
      <c r="N415" s="28">
        <v>17.3</v>
      </c>
    </row>
    <row r="416" spans="1:14">
      <c r="A416" s="28" t="s">
        <v>418</v>
      </c>
      <c r="B416" s="28">
        <v>-7</v>
      </c>
      <c r="C416" s="28">
        <v>-5.5</v>
      </c>
      <c r="D416" s="28">
        <v>-0.8</v>
      </c>
      <c r="E416" s="28">
        <v>4.7</v>
      </c>
      <c r="F416" s="28">
        <v>8.8000000000000007</v>
      </c>
      <c r="G416" s="28">
        <v>12.1</v>
      </c>
      <c r="H416" s="28">
        <v>15.5</v>
      </c>
      <c r="I416" s="28">
        <v>15.3</v>
      </c>
      <c r="J416" s="28">
        <v>10.8</v>
      </c>
      <c r="K416" s="28">
        <v>5.8</v>
      </c>
      <c r="L416" s="28">
        <v>0.7</v>
      </c>
      <c r="M416" s="28">
        <v>-4.0999999999999996</v>
      </c>
      <c r="N416" s="28">
        <v>4.7</v>
      </c>
    </row>
    <row r="417" spans="1:14">
      <c r="A417" s="28" t="s">
        <v>419</v>
      </c>
      <c r="B417" s="28">
        <v>3</v>
      </c>
      <c r="C417" s="28">
        <v>4</v>
      </c>
      <c r="D417" s="28">
        <v>5.0999999999999996</v>
      </c>
      <c r="E417" s="28">
        <v>6</v>
      </c>
      <c r="F417" s="28">
        <v>7.6</v>
      </c>
      <c r="G417" s="28">
        <v>9.8000000000000007</v>
      </c>
      <c r="H417" s="28">
        <v>10.9</v>
      </c>
      <c r="I417" s="28">
        <v>10.3</v>
      </c>
      <c r="J417" s="28">
        <v>8.8000000000000007</v>
      </c>
      <c r="K417" s="28">
        <v>6.4</v>
      </c>
      <c r="L417" s="28">
        <v>4.5</v>
      </c>
      <c r="M417" s="28">
        <v>2.8</v>
      </c>
      <c r="N417" s="28">
        <v>79.2</v>
      </c>
    </row>
    <row r="418" spans="1:14">
      <c r="A418" s="28" t="s">
        <v>420</v>
      </c>
      <c r="B418" s="28">
        <v>9.6</v>
      </c>
      <c r="C418" s="28">
        <v>9.1</v>
      </c>
      <c r="D418" s="28">
        <v>11.6</v>
      </c>
      <c r="E418" s="28">
        <v>12.8</v>
      </c>
      <c r="F418" s="28">
        <v>14.1</v>
      </c>
      <c r="G418" s="28">
        <v>8.9</v>
      </c>
      <c r="H418" s="28">
        <v>3.3</v>
      </c>
      <c r="I418" s="28">
        <v>2.4</v>
      </c>
      <c r="J418" s="28">
        <v>4.3</v>
      </c>
      <c r="K418" s="28">
        <v>8.3000000000000007</v>
      </c>
      <c r="L418" s="28">
        <v>8.6</v>
      </c>
      <c r="M418" s="28">
        <v>9.5</v>
      </c>
      <c r="N418" s="28">
        <v>102.5</v>
      </c>
    </row>
    <row r="419" spans="1:14">
      <c r="A419" s="28" t="s">
        <v>531</v>
      </c>
      <c r="B419" s="28">
        <v>27.1</v>
      </c>
      <c r="C419" s="28">
        <v>30.2</v>
      </c>
      <c r="D419" s="28">
        <v>41.9</v>
      </c>
      <c r="E419" s="28">
        <v>52.3</v>
      </c>
      <c r="F419" s="28">
        <v>53.4</v>
      </c>
      <c r="G419" s="28">
        <v>30.7</v>
      </c>
      <c r="H419" s="28">
        <v>10.9</v>
      </c>
      <c r="I419" s="28">
        <v>6.4</v>
      </c>
      <c r="J419" s="28">
        <v>14.7</v>
      </c>
      <c r="K419" s="28">
        <v>40.299999999999997</v>
      </c>
      <c r="L419" s="28">
        <v>35.700000000000003</v>
      </c>
      <c r="M419" s="28">
        <v>28.5</v>
      </c>
      <c r="N419" s="28">
        <v>372.1</v>
      </c>
    </row>
    <row r="420" spans="1:14" ht="15.2" customHeight="1">
      <c r="B420" s="28" t="s">
        <v>415</v>
      </c>
    </row>
    <row r="421" spans="1:14">
      <c r="A421" s="28" t="s">
        <v>422</v>
      </c>
      <c r="B421" s="28">
        <v>14</v>
      </c>
      <c r="C421" s="28">
        <v>17.2</v>
      </c>
      <c r="D421" s="28">
        <v>25.2</v>
      </c>
      <c r="E421" s="28">
        <v>30</v>
      </c>
      <c r="F421" s="28">
        <v>33.799999999999997</v>
      </c>
      <c r="G421" s="28">
        <v>37</v>
      </c>
      <c r="H421" s="28">
        <v>40.6</v>
      </c>
      <c r="I421" s="28">
        <v>40.5</v>
      </c>
      <c r="J421" s="28">
        <v>36.6</v>
      </c>
      <c r="K421" s="28">
        <v>31.4</v>
      </c>
      <c r="L421" s="28">
        <v>24.9</v>
      </c>
      <c r="M421" s="28">
        <v>19</v>
      </c>
      <c r="N421" s="28">
        <v>40.6</v>
      </c>
    </row>
    <row r="422" spans="1:14">
      <c r="A422" s="28" t="s">
        <v>423</v>
      </c>
      <c r="B422" s="28">
        <v>-32.5</v>
      </c>
      <c r="C422" s="28">
        <v>-32.4</v>
      </c>
      <c r="D422" s="28">
        <v>-22.4</v>
      </c>
      <c r="E422" s="28">
        <v>-11.1</v>
      </c>
      <c r="F422" s="28">
        <v>-4.2</v>
      </c>
      <c r="G422" s="28">
        <v>2</v>
      </c>
      <c r="H422" s="28">
        <v>5</v>
      </c>
      <c r="I422" s="28">
        <v>5.9</v>
      </c>
      <c r="J422" s="28">
        <v>0.3</v>
      </c>
      <c r="K422" s="28">
        <v>-6.8</v>
      </c>
      <c r="L422" s="28">
        <v>-17.399999999999999</v>
      </c>
      <c r="M422" s="28">
        <v>-25.9</v>
      </c>
      <c r="N422" s="28">
        <v>-32.5</v>
      </c>
    </row>
    <row r="426" spans="1:14">
      <c r="A426" s="28" t="s">
        <v>469</v>
      </c>
      <c r="B426" s="28" t="s">
        <v>402</v>
      </c>
      <c r="C426" s="28" t="s">
        <v>403</v>
      </c>
      <c r="D426" s="28" t="s">
        <v>404</v>
      </c>
      <c r="E426" s="28" t="s">
        <v>405</v>
      </c>
      <c r="F426" s="28" t="s">
        <v>406</v>
      </c>
      <c r="G426" s="28" t="s">
        <v>407</v>
      </c>
      <c r="H426" s="28" t="s">
        <v>408</v>
      </c>
      <c r="I426" s="28" t="s">
        <v>409</v>
      </c>
      <c r="J426" s="28" t="s">
        <v>410</v>
      </c>
      <c r="K426" s="28" t="s">
        <v>411</v>
      </c>
      <c r="L426" s="28" t="s">
        <v>412</v>
      </c>
      <c r="M426" s="28" t="s">
        <v>413</v>
      </c>
      <c r="N426" s="28" t="s">
        <v>414</v>
      </c>
    </row>
    <row r="427" spans="1:14" ht="15.2" customHeight="1">
      <c r="B427" s="28" t="s">
        <v>415</v>
      </c>
    </row>
    <row r="428" spans="1:14">
      <c r="A428" s="28" t="s">
        <v>416</v>
      </c>
      <c r="B428" s="28">
        <v>-9.1999999999999993</v>
      </c>
      <c r="C428" s="28">
        <v>-7.7</v>
      </c>
      <c r="D428" s="28">
        <v>-2.4</v>
      </c>
      <c r="E428" s="28">
        <v>5.4</v>
      </c>
      <c r="F428" s="28">
        <v>10.7</v>
      </c>
      <c r="G428" s="28">
        <v>14.9</v>
      </c>
      <c r="H428" s="28">
        <v>19.3</v>
      </c>
      <c r="I428" s="28">
        <v>19.5</v>
      </c>
      <c r="J428" s="28">
        <v>14.7</v>
      </c>
      <c r="K428" s="28">
        <v>8.1</v>
      </c>
      <c r="L428" s="28">
        <v>1</v>
      </c>
      <c r="M428" s="28">
        <v>-5.9</v>
      </c>
      <c r="N428" s="28">
        <v>5.7</v>
      </c>
    </row>
    <row r="429" spans="1:14">
      <c r="A429" s="28" t="s">
        <v>417</v>
      </c>
      <c r="B429" s="28">
        <v>-4</v>
      </c>
      <c r="C429" s="28">
        <v>-2.4</v>
      </c>
      <c r="D429" s="28">
        <v>2.6</v>
      </c>
      <c r="E429" s="28">
        <v>10.9</v>
      </c>
      <c r="F429" s="28">
        <v>16.8</v>
      </c>
      <c r="G429" s="28">
        <v>21.7</v>
      </c>
      <c r="H429" s="28">
        <v>26.5</v>
      </c>
      <c r="I429" s="28">
        <v>27.2</v>
      </c>
      <c r="J429" s="28">
        <v>22.6</v>
      </c>
      <c r="K429" s="28">
        <v>15.1</v>
      </c>
      <c r="L429" s="28">
        <v>6.8</v>
      </c>
      <c r="M429" s="28">
        <v>-1</v>
      </c>
      <c r="N429" s="28">
        <v>11.9</v>
      </c>
    </row>
    <row r="430" spans="1:14">
      <c r="A430" s="28" t="s">
        <v>418</v>
      </c>
      <c r="B430" s="28">
        <v>-14</v>
      </c>
      <c r="C430" s="28">
        <v>-12.6</v>
      </c>
      <c r="D430" s="28">
        <v>-7.1</v>
      </c>
      <c r="E430" s="28">
        <v>0</v>
      </c>
      <c r="F430" s="28">
        <v>4.4000000000000004</v>
      </c>
      <c r="G430" s="28">
        <v>7.3</v>
      </c>
      <c r="H430" s="28">
        <v>11.2</v>
      </c>
      <c r="I430" s="28">
        <v>11.2</v>
      </c>
      <c r="J430" s="28">
        <v>6.5</v>
      </c>
      <c r="K430" s="28">
        <v>1.8</v>
      </c>
      <c r="L430" s="28">
        <v>-3.7</v>
      </c>
      <c r="M430" s="28">
        <v>-10.3</v>
      </c>
      <c r="N430" s="28">
        <v>-0.4</v>
      </c>
    </row>
    <row r="431" spans="1:14">
      <c r="A431" s="28" t="s">
        <v>419</v>
      </c>
      <c r="B431" s="28">
        <v>3.2</v>
      </c>
      <c r="C431" s="28">
        <v>4.4000000000000004</v>
      </c>
      <c r="D431" s="28">
        <v>5.0999999999999996</v>
      </c>
      <c r="E431" s="28">
        <v>6.3</v>
      </c>
      <c r="F431" s="28">
        <v>7.9</v>
      </c>
      <c r="G431" s="28">
        <v>10.199999999999999</v>
      </c>
      <c r="H431" s="28">
        <v>11.2</v>
      </c>
      <c r="I431" s="28">
        <v>10.7</v>
      </c>
      <c r="J431" s="28">
        <v>9</v>
      </c>
      <c r="K431" s="28">
        <v>6.8</v>
      </c>
      <c r="L431" s="28">
        <v>4.8</v>
      </c>
      <c r="M431" s="28">
        <v>3.1</v>
      </c>
      <c r="N431" s="28">
        <v>82.7</v>
      </c>
    </row>
    <row r="432" spans="1:14">
      <c r="A432" s="28" t="s">
        <v>420</v>
      </c>
      <c r="B432" s="28">
        <v>11.3</v>
      </c>
      <c r="C432" s="28">
        <v>11.1</v>
      </c>
      <c r="D432" s="28">
        <v>12.4</v>
      </c>
      <c r="E432" s="28">
        <v>13.7</v>
      </c>
      <c r="F432" s="28">
        <v>16.2</v>
      </c>
      <c r="G432" s="28">
        <v>11</v>
      </c>
      <c r="H432" s="28">
        <v>6.7</v>
      </c>
      <c r="I432" s="28">
        <v>5.2</v>
      </c>
      <c r="J432" s="28">
        <v>5.2</v>
      </c>
      <c r="K432" s="28">
        <v>9.6999999999999993</v>
      </c>
      <c r="L432" s="28">
        <v>9.3000000000000007</v>
      </c>
      <c r="M432" s="28">
        <v>10.7</v>
      </c>
      <c r="N432" s="28">
        <v>122.5</v>
      </c>
    </row>
    <row r="433" spans="1:14">
      <c r="A433" s="28" t="s">
        <v>531</v>
      </c>
      <c r="B433" s="28">
        <v>22.5</v>
      </c>
      <c r="C433" s="28">
        <v>26.8</v>
      </c>
      <c r="D433" s="28">
        <v>34.9</v>
      </c>
      <c r="E433" s="28">
        <v>53</v>
      </c>
      <c r="F433" s="28">
        <v>73.8</v>
      </c>
      <c r="G433" s="28">
        <v>49</v>
      </c>
      <c r="H433" s="28">
        <v>26.6</v>
      </c>
      <c r="I433" s="28">
        <v>17.7</v>
      </c>
      <c r="J433" s="28">
        <v>23.5</v>
      </c>
      <c r="K433" s="28">
        <v>48.3</v>
      </c>
      <c r="L433" s="28">
        <v>33.1</v>
      </c>
      <c r="M433" s="28">
        <v>22.8</v>
      </c>
      <c r="N433" s="28">
        <v>432</v>
      </c>
    </row>
    <row r="434" spans="1:14" ht="15.2" customHeight="1">
      <c r="B434" s="28" t="s">
        <v>415</v>
      </c>
    </row>
    <row r="435" spans="1:14">
      <c r="A435" s="28" t="s">
        <v>422</v>
      </c>
      <c r="B435" s="28">
        <v>8</v>
      </c>
      <c r="C435" s="28">
        <v>10.6</v>
      </c>
      <c r="D435" s="28">
        <v>21.4</v>
      </c>
      <c r="E435" s="28">
        <v>26.5</v>
      </c>
      <c r="F435" s="28">
        <v>29.6</v>
      </c>
      <c r="G435" s="28">
        <v>32.200000000000003</v>
      </c>
      <c r="H435" s="28">
        <v>35.6</v>
      </c>
      <c r="I435" s="28">
        <v>36.5</v>
      </c>
      <c r="J435" s="28">
        <v>33.299999999999997</v>
      </c>
      <c r="K435" s="28">
        <v>27</v>
      </c>
      <c r="L435" s="28">
        <v>20.7</v>
      </c>
      <c r="M435" s="28">
        <v>14</v>
      </c>
      <c r="N435" s="28">
        <v>36.5</v>
      </c>
    </row>
    <row r="436" spans="1:14">
      <c r="A436" s="28" t="s">
        <v>423</v>
      </c>
      <c r="B436" s="28">
        <v>-36</v>
      </c>
      <c r="C436" s="28">
        <v>-37</v>
      </c>
      <c r="D436" s="28">
        <v>-33.200000000000003</v>
      </c>
      <c r="E436" s="28">
        <v>-22.4</v>
      </c>
      <c r="F436" s="28">
        <v>-7.1</v>
      </c>
      <c r="G436" s="28">
        <v>-5.6</v>
      </c>
      <c r="H436" s="28">
        <v>-1.8</v>
      </c>
      <c r="I436" s="28">
        <v>-1.1000000000000001</v>
      </c>
      <c r="J436" s="28">
        <v>-6.8</v>
      </c>
      <c r="K436" s="28">
        <v>-14.1</v>
      </c>
      <c r="L436" s="28">
        <v>-34.299999999999997</v>
      </c>
      <c r="M436" s="28">
        <v>-37.200000000000003</v>
      </c>
      <c r="N436" s="28">
        <v>-37.200000000000003</v>
      </c>
    </row>
    <row r="440" spans="1:14">
      <c r="A440" s="28" t="s">
        <v>470</v>
      </c>
      <c r="B440" s="28" t="s">
        <v>402</v>
      </c>
      <c r="C440" s="28" t="s">
        <v>403</v>
      </c>
      <c r="D440" s="28" t="s">
        <v>404</v>
      </c>
      <c r="E440" s="28" t="s">
        <v>405</v>
      </c>
      <c r="F440" s="28" t="s">
        <v>406</v>
      </c>
      <c r="G440" s="28" t="s">
        <v>407</v>
      </c>
      <c r="H440" s="28" t="s">
        <v>408</v>
      </c>
      <c r="I440" s="28" t="s">
        <v>409</v>
      </c>
      <c r="J440" s="28" t="s">
        <v>410</v>
      </c>
      <c r="K440" s="28" t="s">
        <v>411</v>
      </c>
      <c r="L440" s="28" t="s">
        <v>412</v>
      </c>
      <c r="M440" s="28" t="s">
        <v>413</v>
      </c>
      <c r="N440" s="28" t="s">
        <v>414</v>
      </c>
    </row>
    <row r="441" spans="1:14" ht="15.2" customHeight="1">
      <c r="B441" s="28" t="s">
        <v>458</v>
      </c>
    </row>
    <row r="442" spans="1:14">
      <c r="A442" s="28" t="s">
        <v>416</v>
      </c>
      <c r="B442" s="28">
        <v>-0.2</v>
      </c>
      <c r="C442" s="28">
        <v>1.4</v>
      </c>
      <c r="D442" s="28">
        <v>5</v>
      </c>
      <c r="E442" s="28">
        <v>10.199999999999999</v>
      </c>
      <c r="F442" s="28">
        <v>15</v>
      </c>
      <c r="G442" s="28">
        <v>18.8</v>
      </c>
      <c r="H442" s="28">
        <v>21.5</v>
      </c>
      <c r="I442" s="28">
        <v>21.4</v>
      </c>
      <c r="J442" s="28">
        <v>17.2</v>
      </c>
      <c r="K442" s="28">
        <v>11.9</v>
      </c>
      <c r="L442" s="28">
        <v>6.4</v>
      </c>
      <c r="M442" s="28">
        <v>2</v>
      </c>
      <c r="N442" s="28">
        <v>10.9</v>
      </c>
    </row>
    <row r="443" spans="1:14">
      <c r="A443" s="28" t="s">
        <v>417</v>
      </c>
      <c r="B443" s="28">
        <v>3.8</v>
      </c>
      <c r="C443" s="28">
        <v>6.2</v>
      </c>
      <c r="D443" s="28">
        <v>11.3</v>
      </c>
      <c r="E443" s="28">
        <v>17.2</v>
      </c>
      <c r="F443" s="28">
        <v>22</v>
      </c>
      <c r="G443" s="28">
        <v>25.9</v>
      </c>
      <c r="H443" s="28">
        <v>29</v>
      </c>
      <c r="I443" s="28">
        <v>29.3</v>
      </c>
      <c r="J443" s="28">
        <v>25.4</v>
      </c>
      <c r="K443" s="28">
        <v>19.399999999999999</v>
      </c>
      <c r="L443" s="28">
        <v>12.7</v>
      </c>
      <c r="M443" s="28">
        <v>6.1</v>
      </c>
      <c r="N443" s="28">
        <v>17.399999999999999</v>
      </c>
    </row>
    <row r="444" spans="1:14">
      <c r="A444" s="28" t="s">
        <v>418</v>
      </c>
      <c r="B444" s="28">
        <v>-3.4</v>
      </c>
      <c r="C444" s="28">
        <v>-2.4</v>
      </c>
      <c r="D444" s="28">
        <v>0</v>
      </c>
      <c r="E444" s="28">
        <v>4.2</v>
      </c>
      <c r="F444" s="28">
        <v>8.5</v>
      </c>
      <c r="G444" s="28">
        <v>11.8</v>
      </c>
      <c r="H444" s="28">
        <v>14.2</v>
      </c>
      <c r="I444" s="28">
        <v>14.1</v>
      </c>
      <c r="J444" s="28">
        <v>10.199999999999999</v>
      </c>
      <c r="K444" s="28">
        <v>5.8</v>
      </c>
      <c r="L444" s="28">
        <v>1.9</v>
      </c>
      <c r="M444" s="28">
        <v>-1.2</v>
      </c>
      <c r="N444" s="28">
        <v>5.3</v>
      </c>
    </row>
    <row r="445" spans="1:14">
      <c r="A445" s="28" t="s">
        <v>419</v>
      </c>
      <c r="B445" s="28">
        <v>2.6</v>
      </c>
      <c r="C445" s="28">
        <v>3.8</v>
      </c>
      <c r="D445" s="28">
        <v>5.3</v>
      </c>
      <c r="E445" s="28">
        <v>6.4</v>
      </c>
      <c r="F445" s="28">
        <v>8.5</v>
      </c>
      <c r="G445" s="28">
        <v>10.199999999999999</v>
      </c>
      <c r="H445" s="28">
        <v>11.2</v>
      </c>
      <c r="I445" s="28">
        <v>10.7</v>
      </c>
      <c r="J445" s="28">
        <v>8.6999999999999993</v>
      </c>
      <c r="K445" s="28">
        <v>6.2</v>
      </c>
      <c r="L445" s="28">
        <v>4.3</v>
      </c>
      <c r="M445" s="28">
        <v>2.2999999999999998</v>
      </c>
      <c r="N445" s="28">
        <v>80.2</v>
      </c>
    </row>
    <row r="446" spans="1:14">
      <c r="A446" s="28" t="s">
        <v>420</v>
      </c>
      <c r="B446" s="28">
        <v>11.1</v>
      </c>
      <c r="C446" s="28">
        <v>9.9</v>
      </c>
      <c r="D446" s="28">
        <v>8.9</v>
      </c>
      <c r="E446" s="28">
        <v>8.1999999999999993</v>
      </c>
      <c r="F446" s="28">
        <v>8.6999999999999993</v>
      </c>
      <c r="G446" s="28">
        <v>5.8</v>
      </c>
      <c r="H446" s="28">
        <v>2.7</v>
      </c>
      <c r="I446" s="28">
        <v>1.9</v>
      </c>
      <c r="J446" s="28">
        <v>2.8</v>
      </c>
      <c r="K446" s="28">
        <v>5.2</v>
      </c>
      <c r="L446" s="28">
        <v>7.3</v>
      </c>
      <c r="M446" s="28">
        <v>10.5</v>
      </c>
      <c r="N446" s="28">
        <v>83</v>
      </c>
    </row>
    <row r="447" spans="1:14">
      <c r="A447" s="28" t="s">
        <v>531</v>
      </c>
      <c r="B447" s="28">
        <v>40</v>
      </c>
      <c r="C447" s="28">
        <v>32.700000000000003</v>
      </c>
      <c r="D447" s="28">
        <v>35.299999999999997</v>
      </c>
      <c r="E447" s="28">
        <v>38.299999999999997</v>
      </c>
      <c r="F447" s="28">
        <v>44.8</v>
      </c>
      <c r="G447" s="28">
        <v>33.299999999999997</v>
      </c>
      <c r="H447" s="28">
        <v>13.1</v>
      </c>
      <c r="I447" s="28">
        <v>8.6999999999999993</v>
      </c>
      <c r="J447" s="28">
        <v>15.7</v>
      </c>
      <c r="K447" s="28">
        <v>28.1</v>
      </c>
      <c r="L447" s="28">
        <v>30.1</v>
      </c>
      <c r="M447" s="28">
        <v>46</v>
      </c>
      <c r="N447" s="28">
        <v>366.1</v>
      </c>
    </row>
    <row r="448" spans="1:14" ht="15.2" customHeight="1">
      <c r="B448" s="28" t="s">
        <v>458</v>
      </c>
    </row>
    <row r="449" spans="1:14">
      <c r="A449" s="28" t="s">
        <v>422</v>
      </c>
      <c r="B449" s="28">
        <v>20.2</v>
      </c>
      <c r="C449" s="28">
        <v>22.3</v>
      </c>
      <c r="D449" s="28">
        <v>29.1</v>
      </c>
      <c r="E449" s="28">
        <v>31.2</v>
      </c>
      <c r="F449" s="28">
        <v>34.299999999999997</v>
      </c>
      <c r="G449" s="28">
        <v>36.799999999999997</v>
      </c>
      <c r="H449" s="28">
        <v>40.6</v>
      </c>
      <c r="I449" s="28">
        <v>39</v>
      </c>
      <c r="J449" s="28">
        <v>36.4</v>
      </c>
      <c r="K449" s="28">
        <v>33</v>
      </c>
      <c r="L449" s="28">
        <v>25.6</v>
      </c>
      <c r="M449" s="28">
        <v>21.4</v>
      </c>
      <c r="N449" s="28">
        <v>40.6</v>
      </c>
    </row>
    <row r="450" spans="1:14">
      <c r="A450" s="28" t="s">
        <v>423</v>
      </c>
      <c r="B450" s="28">
        <v>-27.8</v>
      </c>
      <c r="C450" s="28">
        <v>-23.8</v>
      </c>
      <c r="D450" s="28">
        <v>-16.5</v>
      </c>
      <c r="E450" s="28">
        <v>-10.4</v>
      </c>
      <c r="F450" s="28">
        <v>-2.2000000000000002</v>
      </c>
      <c r="G450" s="28">
        <v>0.5</v>
      </c>
      <c r="H450" s="28">
        <v>5</v>
      </c>
      <c r="I450" s="28">
        <v>2.2000000000000002</v>
      </c>
      <c r="J450" s="28">
        <v>-3.7</v>
      </c>
      <c r="K450" s="28">
        <v>-7.1</v>
      </c>
      <c r="L450" s="28">
        <v>-16.7</v>
      </c>
      <c r="M450" s="28">
        <v>-26.3</v>
      </c>
      <c r="N450" s="28">
        <v>-27.8</v>
      </c>
    </row>
    <row r="454" spans="1:14">
      <c r="A454" s="28" t="s">
        <v>471</v>
      </c>
      <c r="B454" s="28" t="s">
        <v>402</v>
      </c>
      <c r="C454" s="28" t="s">
        <v>403</v>
      </c>
      <c r="D454" s="28" t="s">
        <v>404</v>
      </c>
      <c r="E454" s="28" t="s">
        <v>405</v>
      </c>
      <c r="F454" s="28" t="s">
        <v>406</v>
      </c>
      <c r="G454" s="28" t="s">
        <v>407</v>
      </c>
      <c r="H454" s="28" t="s">
        <v>408</v>
      </c>
      <c r="I454" s="28" t="s">
        <v>409</v>
      </c>
      <c r="J454" s="28" t="s">
        <v>410</v>
      </c>
      <c r="K454" s="28" t="s">
        <v>411</v>
      </c>
      <c r="L454" s="28" t="s">
        <v>412</v>
      </c>
      <c r="M454" s="28" t="s">
        <v>413</v>
      </c>
      <c r="N454" s="28" t="s">
        <v>414</v>
      </c>
    </row>
    <row r="455" spans="1:14" ht="15.2" customHeight="1">
      <c r="B455" s="28" t="s">
        <v>428</v>
      </c>
    </row>
    <row r="456" spans="1:14">
      <c r="A456" s="28" t="s">
        <v>416</v>
      </c>
      <c r="B456" s="28">
        <v>3</v>
      </c>
      <c r="C456" s="28">
        <v>4.3</v>
      </c>
      <c r="D456" s="28">
        <v>8</v>
      </c>
      <c r="E456" s="28">
        <v>13.2</v>
      </c>
      <c r="F456" s="28">
        <v>18.600000000000001</v>
      </c>
      <c r="G456" s="28">
        <v>24</v>
      </c>
      <c r="H456" s="28">
        <v>27.7</v>
      </c>
      <c r="I456" s="28">
        <v>27.4</v>
      </c>
      <c r="J456" s="28">
        <v>22.8</v>
      </c>
      <c r="K456" s="28">
        <v>16.100000000000001</v>
      </c>
      <c r="L456" s="28">
        <v>9.4</v>
      </c>
      <c r="M456" s="28">
        <v>4.8</v>
      </c>
      <c r="N456" s="28">
        <v>14.9</v>
      </c>
    </row>
    <row r="457" spans="1:14">
      <c r="A457" s="28" t="s">
        <v>417</v>
      </c>
      <c r="B457" s="28">
        <v>7.5</v>
      </c>
      <c r="C457" s="28">
        <v>9.4</v>
      </c>
      <c r="D457" s="28">
        <v>13.9</v>
      </c>
      <c r="E457" s="28">
        <v>19.7</v>
      </c>
      <c r="F457" s="28">
        <v>25.4</v>
      </c>
      <c r="G457" s="28">
        <v>31.2</v>
      </c>
      <c r="H457" s="28">
        <v>35.1</v>
      </c>
      <c r="I457" s="28">
        <v>35.1</v>
      </c>
      <c r="J457" s="28">
        <v>31.1</v>
      </c>
      <c r="K457" s="28">
        <v>24.1</v>
      </c>
      <c r="L457" s="28">
        <v>16.2</v>
      </c>
      <c r="M457" s="28">
        <v>9.6999999999999993</v>
      </c>
      <c r="N457" s="28">
        <v>21.5</v>
      </c>
    </row>
    <row r="458" spans="1:14">
      <c r="A458" s="28" t="s">
        <v>418</v>
      </c>
      <c r="B458" s="28">
        <v>-0.7</v>
      </c>
      <c r="C458" s="28">
        <v>0.1</v>
      </c>
      <c r="D458" s="28">
        <v>3</v>
      </c>
      <c r="E458" s="28">
        <v>7.3</v>
      </c>
      <c r="F458" s="28">
        <v>11.9</v>
      </c>
      <c r="G458" s="28">
        <v>17.100000000000001</v>
      </c>
      <c r="H458" s="28">
        <v>21.1</v>
      </c>
      <c r="I458" s="28">
        <v>20.9</v>
      </c>
      <c r="J458" s="28">
        <v>16.2</v>
      </c>
      <c r="K458" s="28">
        <v>10</v>
      </c>
      <c r="L458" s="28">
        <v>4.5</v>
      </c>
      <c r="M458" s="28">
        <v>1</v>
      </c>
      <c r="N458" s="28">
        <v>9.4</v>
      </c>
    </row>
    <row r="459" spans="1:14">
      <c r="A459" s="28" t="s">
        <v>419</v>
      </c>
      <c r="B459" s="28">
        <v>3.7</v>
      </c>
      <c r="C459" s="28">
        <v>4.5</v>
      </c>
      <c r="D459" s="28">
        <v>5.7</v>
      </c>
      <c r="E459" s="28">
        <v>7.2</v>
      </c>
      <c r="F459" s="28">
        <v>8.6999999999999993</v>
      </c>
      <c r="G459" s="28">
        <v>10.6</v>
      </c>
      <c r="H459" s="28">
        <v>10.8</v>
      </c>
      <c r="I459" s="28">
        <v>10.199999999999999</v>
      </c>
      <c r="J459" s="28">
        <v>8.9</v>
      </c>
      <c r="K459" s="28">
        <v>7.1</v>
      </c>
      <c r="L459" s="28">
        <v>5.4</v>
      </c>
      <c r="M459" s="28">
        <v>3.6</v>
      </c>
      <c r="N459" s="28">
        <v>86.4</v>
      </c>
    </row>
    <row r="460" spans="1:14">
      <c r="A460" s="28" t="s">
        <v>420</v>
      </c>
      <c r="B460" s="28">
        <v>13.2</v>
      </c>
      <c r="C460" s="28">
        <v>12</v>
      </c>
      <c r="D460" s="28">
        <v>11.9</v>
      </c>
      <c r="E460" s="28">
        <v>9.9</v>
      </c>
      <c r="F460" s="28">
        <v>7.2</v>
      </c>
      <c r="G460" s="28">
        <v>2.1</v>
      </c>
      <c r="H460" s="28">
        <v>0.5</v>
      </c>
      <c r="I460" s="28">
        <v>0.5</v>
      </c>
      <c r="J460" s="28">
        <v>1.5</v>
      </c>
      <c r="K460" s="28">
        <v>6.2</v>
      </c>
      <c r="L460" s="28">
        <v>8.3000000000000007</v>
      </c>
      <c r="M460" s="28">
        <v>12.1</v>
      </c>
      <c r="N460" s="28">
        <v>85.4</v>
      </c>
    </row>
    <row r="461" spans="1:14">
      <c r="A461" s="28" t="s">
        <v>531</v>
      </c>
      <c r="B461" s="28">
        <v>102.1</v>
      </c>
      <c r="C461" s="28">
        <v>82.6</v>
      </c>
      <c r="D461" s="28">
        <v>71.3</v>
      </c>
      <c r="E461" s="28">
        <v>52.6</v>
      </c>
      <c r="F461" s="28">
        <v>31.3</v>
      </c>
      <c r="G461" s="28">
        <v>6.9</v>
      </c>
      <c r="H461" s="28">
        <v>2.7</v>
      </c>
      <c r="I461" s="28">
        <v>1.8</v>
      </c>
      <c r="J461" s="28">
        <v>5.7</v>
      </c>
      <c r="K461" s="28">
        <v>36.4</v>
      </c>
      <c r="L461" s="28">
        <v>61.8</v>
      </c>
      <c r="M461" s="28">
        <v>97.6</v>
      </c>
      <c r="N461" s="28">
        <v>552.79999999999995</v>
      </c>
    </row>
    <row r="462" spans="1:14" ht="15.2" customHeight="1">
      <c r="B462" s="28" t="s">
        <v>428</v>
      </c>
    </row>
    <row r="463" spans="1:14">
      <c r="A463" s="28" t="s">
        <v>422</v>
      </c>
      <c r="B463" s="28">
        <v>19</v>
      </c>
      <c r="C463" s="28">
        <v>24.3</v>
      </c>
      <c r="D463" s="28">
        <v>28.1</v>
      </c>
      <c r="E463" s="28">
        <v>34</v>
      </c>
      <c r="F463" s="28">
        <v>37.799999999999997</v>
      </c>
      <c r="G463" s="28">
        <v>39.6</v>
      </c>
      <c r="H463" s="28">
        <v>44</v>
      </c>
      <c r="I463" s="28">
        <v>42.8</v>
      </c>
      <c r="J463" s="28">
        <v>40.799999999999997</v>
      </c>
      <c r="K463" s="28">
        <v>36.4</v>
      </c>
      <c r="L463" s="28">
        <v>27.3</v>
      </c>
      <c r="M463" s="28">
        <v>24.4</v>
      </c>
      <c r="N463" s="28">
        <v>44</v>
      </c>
    </row>
    <row r="464" spans="1:14">
      <c r="A464" s="28" t="s">
        <v>423</v>
      </c>
      <c r="B464" s="28">
        <v>-17.5</v>
      </c>
      <c r="C464" s="28">
        <v>-15.6</v>
      </c>
      <c r="D464" s="28">
        <v>-11</v>
      </c>
      <c r="E464" s="28">
        <v>-4.3</v>
      </c>
      <c r="F464" s="28">
        <v>0.4</v>
      </c>
      <c r="G464" s="28">
        <v>4.5</v>
      </c>
      <c r="H464" s="28">
        <v>9</v>
      </c>
      <c r="I464" s="28">
        <v>10.8</v>
      </c>
      <c r="J464" s="28">
        <v>3.4</v>
      </c>
      <c r="K464" s="28">
        <v>-3.9</v>
      </c>
      <c r="L464" s="28">
        <v>-9.6999999999999993</v>
      </c>
      <c r="M464" s="28">
        <v>-15</v>
      </c>
      <c r="N464" s="28">
        <v>-17.5</v>
      </c>
    </row>
    <row r="468" spans="1:14">
      <c r="A468" s="28" t="s">
        <v>472</v>
      </c>
      <c r="B468" s="28" t="s">
        <v>402</v>
      </c>
      <c r="C468" s="28" t="s">
        <v>403</v>
      </c>
      <c r="D468" s="28" t="s">
        <v>404</v>
      </c>
      <c r="E468" s="28" t="s">
        <v>405</v>
      </c>
      <c r="F468" s="28" t="s">
        <v>406</v>
      </c>
      <c r="G468" s="28" t="s">
        <v>407</v>
      </c>
      <c r="H468" s="28" t="s">
        <v>408</v>
      </c>
      <c r="I468" s="28" t="s">
        <v>409</v>
      </c>
      <c r="J468" s="28" t="s">
        <v>410</v>
      </c>
      <c r="K468" s="28" t="s">
        <v>411</v>
      </c>
      <c r="L468" s="28" t="s">
        <v>412</v>
      </c>
      <c r="M468" s="28" t="s">
        <v>413</v>
      </c>
      <c r="N468" s="28" t="s">
        <v>414</v>
      </c>
    </row>
    <row r="469" spans="1:14" ht="15.2" customHeight="1">
      <c r="B469" s="28" t="s">
        <v>415</v>
      </c>
    </row>
    <row r="470" spans="1:14">
      <c r="A470" s="28" t="s">
        <v>416</v>
      </c>
      <c r="B470" s="28">
        <v>7.2</v>
      </c>
      <c r="C470" s="28">
        <v>7.1</v>
      </c>
      <c r="D470" s="28">
        <v>8.1</v>
      </c>
      <c r="E470" s="28">
        <v>11.3</v>
      </c>
      <c r="F470" s="28">
        <v>15.6</v>
      </c>
      <c r="G470" s="28">
        <v>20.100000000000001</v>
      </c>
      <c r="H470" s="28">
        <v>22.8</v>
      </c>
      <c r="I470" s="28">
        <v>23.1</v>
      </c>
      <c r="J470" s="28">
        <v>20</v>
      </c>
      <c r="K470" s="28">
        <v>16.3</v>
      </c>
      <c r="L470" s="28">
        <v>12.6</v>
      </c>
      <c r="M470" s="28">
        <v>9.4</v>
      </c>
      <c r="N470" s="28">
        <v>14.5</v>
      </c>
    </row>
    <row r="471" spans="1:14">
      <c r="A471" s="28" t="s">
        <v>417</v>
      </c>
      <c r="B471" s="28">
        <v>10.6</v>
      </c>
      <c r="C471" s="28">
        <v>10.6</v>
      </c>
      <c r="D471" s="28">
        <v>11.8</v>
      </c>
      <c r="E471" s="28">
        <v>15.1</v>
      </c>
      <c r="F471" s="28">
        <v>18.899999999999999</v>
      </c>
      <c r="G471" s="28">
        <v>23.4</v>
      </c>
      <c r="H471" s="28">
        <v>26.1</v>
      </c>
      <c r="I471" s="28">
        <v>26.6</v>
      </c>
      <c r="J471" s="28">
        <v>23.6</v>
      </c>
      <c r="K471" s="28">
        <v>19.899999999999999</v>
      </c>
      <c r="L471" s="28">
        <v>16.3</v>
      </c>
      <c r="M471" s="28">
        <v>12.8</v>
      </c>
      <c r="N471" s="28">
        <v>18</v>
      </c>
    </row>
    <row r="472" spans="1:14">
      <c r="A472" s="28" t="s">
        <v>418</v>
      </c>
      <c r="B472" s="28">
        <v>4.5999999999999996</v>
      </c>
      <c r="C472" s="28">
        <v>4.3</v>
      </c>
      <c r="D472" s="28">
        <v>5.2</v>
      </c>
      <c r="E472" s="28">
        <v>8.4</v>
      </c>
      <c r="F472" s="28">
        <v>12.8</v>
      </c>
      <c r="G472" s="28">
        <v>17</v>
      </c>
      <c r="H472" s="28">
        <v>19.8</v>
      </c>
      <c r="I472" s="28">
        <v>20.3</v>
      </c>
      <c r="J472" s="28">
        <v>17.3</v>
      </c>
      <c r="K472" s="28">
        <v>13.7</v>
      </c>
      <c r="L472" s="28">
        <v>10</v>
      </c>
      <c r="M472" s="28">
        <v>6.7</v>
      </c>
      <c r="N472" s="28">
        <v>11.7</v>
      </c>
    </row>
    <row r="473" spans="1:14">
      <c r="A473" s="28" t="s">
        <v>419</v>
      </c>
      <c r="B473" s="28">
        <v>1.3</v>
      </c>
      <c r="C473" s="28">
        <v>1.8</v>
      </c>
      <c r="D473" s="28">
        <v>1.7</v>
      </c>
      <c r="E473" s="28">
        <v>2.4</v>
      </c>
      <c r="F473" s="28">
        <v>2.9</v>
      </c>
      <c r="G473" s="28">
        <v>3.8</v>
      </c>
      <c r="H473" s="28">
        <v>3.4</v>
      </c>
      <c r="I473" s="28">
        <v>2.9</v>
      </c>
      <c r="J473" s="28">
        <v>2.2999999999999998</v>
      </c>
      <c r="K473" s="28">
        <v>1.6</v>
      </c>
      <c r="L473" s="28">
        <v>2</v>
      </c>
      <c r="M473" s="28">
        <v>1.3</v>
      </c>
      <c r="N473" s="28">
        <v>27.4</v>
      </c>
    </row>
    <row r="474" spans="1:14">
      <c r="A474" s="28" t="s">
        <v>420</v>
      </c>
      <c r="B474" s="28">
        <v>14.7</v>
      </c>
      <c r="C474" s="28">
        <v>14.2</v>
      </c>
      <c r="D474" s="28">
        <v>15.8</v>
      </c>
      <c r="E474" s="28">
        <v>14.7</v>
      </c>
      <c r="F474" s="28">
        <v>14.1</v>
      </c>
      <c r="G474" s="28">
        <v>12</v>
      </c>
      <c r="H474" s="28">
        <v>10.6</v>
      </c>
      <c r="I474" s="28">
        <v>10.8</v>
      </c>
      <c r="J474" s="28">
        <v>12.4</v>
      </c>
      <c r="K474" s="28">
        <v>14</v>
      </c>
      <c r="L474" s="28">
        <v>13.3</v>
      </c>
      <c r="M474" s="28">
        <v>14.3</v>
      </c>
      <c r="N474" s="28">
        <v>160.9</v>
      </c>
    </row>
    <row r="475" spans="1:14">
      <c r="A475" s="28" t="s">
        <v>531</v>
      </c>
      <c r="B475" s="28">
        <v>128.30000000000001</v>
      </c>
      <c r="C475" s="28">
        <v>100.9</v>
      </c>
      <c r="D475" s="28">
        <v>97.9</v>
      </c>
      <c r="E475" s="28">
        <v>75.5</v>
      </c>
      <c r="F475" s="28">
        <v>68</v>
      </c>
      <c r="G475" s="28">
        <v>77</v>
      </c>
      <c r="H475" s="28">
        <v>78.5</v>
      </c>
      <c r="I475" s="28">
        <v>89.6</v>
      </c>
      <c r="J475" s="28">
        <v>129.5</v>
      </c>
      <c r="K475" s="28">
        <v>163.4</v>
      </c>
      <c r="L475" s="28">
        <v>151.6</v>
      </c>
      <c r="M475" s="28">
        <v>127.8</v>
      </c>
      <c r="N475" s="28">
        <v>1288</v>
      </c>
    </row>
    <row r="476" spans="1:14" ht="15.2" customHeight="1">
      <c r="B476" s="28" t="s">
        <v>415</v>
      </c>
    </row>
    <row r="477" spans="1:14">
      <c r="A477" s="28" t="s">
        <v>422</v>
      </c>
      <c r="B477" s="28">
        <v>25.5</v>
      </c>
      <c r="C477" s="28">
        <v>29.5</v>
      </c>
      <c r="D477" s="28">
        <v>34.9</v>
      </c>
      <c r="E477" s="28">
        <v>36</v>
      </c>
      <c r="F477" s="28">
        <v>35.4</v>
      </c>
      <c r="G477" s="28">
        <v>36.200000000000003</v>
      </c>
      <c r="H477" s="28">
        <v>35.299999999999997</v>
      </c>
      <c r="I477" s="28">
        <v>35.200000000000003</v>
      </c>
      <c r="J477" s="28">
        <v>32.9</v>
      </c>
      <c r="K477" s="28">
        <v>37.299999999999997</v>
      </c>
      <c r="L477" s="28">
        <v>32.799999999999997</v>
      </c>
      <c r="M477" s="28">
        <v>28</v>
      </c>
      <c r="N477" s="28">
        <v>37.299999999999997</v>
      </c>
    </row>
    <row r="478" spans="1:14">
      <c r="A478" s="28" t="s">
        <v>423</v>
      </c>
      <c r="B478" s="28">
        <v>-6.2</v>
      </c>
      <c r="C478" s="28">
        <v>-9.8000000000000007</v>
      </c>
      <c r="D478" s="28">
        <v>-5.8</v>
      </c>
      <c r="E478" s="28">
        <v>-1.4</v>
      </c>
      <c r="F478" s="28">
        <v>4</v>
      </c>
      <c r="G478" s="28">
        <v>6.8</v>
      </c>
      <c r="H478" s="28">
        <v>12.1</v>
      </c>
      <c r="I478" s="28">
        <v>12.1</v>
      </c>
      <c r="J478" s="28">
        <v>4.8</v>
      </c>
      <c r="K478" s="28">
        <v>4.2</v>
      </c>
      <c r="L478" s="28">
        <v>-4.7</v>
      </c>
      <c r="M478" s="28">
        <v>-2.4</v>
      </c>
      <c r="N478" s="28">
        <v>-9.8000000000000007</v>
      </c>
    </row>
    <row r="482" spans="1:14">
      <c r="A482" s="28" t="s">
        <v>473</v>
      </c>
      <c r="B482" s="28" t="s">
        <v>402</v>
      </c>
      <c r="C482" s="28" t="s">
        <v>403</v>
      </c>
      <c r="D482" s="28" t="s">
        <v>404</v>
      </c>
      <c r="E482" s="28" t="s">
        <v>405</v>
      </c>
      <c r="F482" s="28" t="s">
        <v>406</v>
      </c>
      <c r="G482" s="28" t="s">
        <v>407</v>
      </c>
      <c r="H482" s="28" t="s">
        <v>408</v>
      </c>
      <c r="I482" s="28" t="s">
        <v>409</v>
      </c>
      <c r="J482" s="28" t="s">
        <v>410</v>
      </c>
      <c r="K482" s="28" t="s">
        <v>411</v>
      </c>
      <c r="L482" s="28" t="s">
        <v>412</v>
      </c>
      <c r="M482" s="28" t="s">
        <v>413</v>
      </c>
      <c r="N482" s="28" t="s">
        <v>414</v>
      </c>
    </row>
    <row r="483" spans="1:14" ht="15.2" customHeight="1">
      <c r="B483" s="28" t="s">
        <v>431</v>
      </c>
    </row>
    <row r="484" spans="1:14">
      <c r="A484" s="28" t="s">
        <v>416</v>
      </c>
      <c r="B484" s="28">
        <v>-1.6</v>
      </c>
      <c r="C484" s="28">
        <v>-0.3</v>
      </c>
      <c r="D484" s="28">
        <v>3.9</v>
      </c>
      <c r="E484" s="28">
        <v>9.5</v>
      </c>
      <c r="F484" s="28">
        <v>13.7</v>
      </c>
      <c r="G484" s="28">
        <v>17.3</v>
      </c>
      <c r="H484" s="28">
        <v>20.3</v>
      </c>
      <c r="I484" s="28">
        <v>20.399999999999999</v>
      </c>
      <c r="J484" s="28">
        <v>16.8</v>
      </c>
      <c r="K484" s="28">
        <v>11.4</v>
      </c>
      <c r="L484" s="28">
        <v>5.0999999999999996</v>
      </c>
      <c r="M484" s="28">
        <v>0.5</v>
      </c>
      <c r="N484" s="28">
        <v>9.6999999999999993</v>
      </c>
    </row>
    <row r="485" spans="1:14">
      <c r="A485" s="28" t="s">
        <v>417</v>
      </c>
      <c r="B485" s="28">
        <v>2.9</v>
      </c>
      <c r="C485" s="28">
        <v>5.2</v>
      </c>
      <c r="D485" s="28">
        <v>9.9</v>
      </c>
      <c r="E485" s="28">
        <v>16.3</v>
      </c>
      <c r="F485" s="28">
        <v>21.1</v>
      </c>
      <c r="G485" s="28">
        <v>24.9</v>
      </c>
      <c r="H485" s="28">
        <v>28.2</v>
      </c>
      <c r="I485" s="28">
        <v>28.8</v>
      </c>
      <c r="J485" s="28">
        <v>25.3</v>
      </c>
      <c r="K485" s="28">
        <v>18.8</v>
      </c>
      <c r="L485" s="28">
        <v>10.6</v>
      </c>
      <c r="M485" s="28">
        <v>4.7</v>
      </c>
      <c r="N485" s="28">
        <v>16.399999999999999</v>
      </c>
    </row>
    <row r="486" spans="1:14">
      <c r="A486" s="28" t="s">
        <v>418</v>
      </c>
      <c r="B486" s="28">
        <v>-5.6</v>
      </c>
      <c r="C486" s="28">
        <v>-4.9000000000000004</v>
      </c>
      <c r="D486" s="28">
        <v>-1.1000000000000001</v>
      </c>
      <c r="E486" s="28">
        <v>3.8</v>
      </c>
      <c r="F486" s="28">
        <v>7.7</v>
      </c>
      <c r="G486" s="28">
        <v>10.7</v>
      </c>
      <c r="H486" s="28">
        <v>13.8</v>
      </c>
      <c r="I486" s="28">
        <v>13.8</v>
      </c>
      <c r="J486" s="28">
        <v>10.1</v>
      </c>
      <c r="K486" s="28">
        <v>5.9</v>
      </c>
      <c r="L486" s="28">
        <v>0.8</v>
      </c>
      <c r="M486" s="28">
        <v>-3.2</v>
      </c>
      <c r="N486" s="28">
        <v>4.3</v>
      </c>
    </row>
    <row r="487" spans="1:14">
      <c r="A487" s="28" t="s">
        <v>419</v>
      </c>
      <c r="B487" s="28">
        <v>1.3</v>
      </c>
      <c r="C487" s="28">
        <v>3.8</v>
      </c>
      <c r="D487" s="28">
        <v>5</v>
      </c>
      <c r="E487" s="28">
        <v>6.1</v>
      </c>
      <c r="F487" s="28">
        <v>7.4</v>
      </c>
      <c r="G487" s="28">
        <v>9</v>
      </c>
      <c r="H487" s="28">
        <v>10.1</v>
      </c>
      <c r="I487" s="28">
        <v>9.6999999999999993</v>
      </c>
      <c r="J487" s="28">
        <v>7.9</v>
      </c>
      <c r="K487" s="28">
        <v>5.5</v>
      </c>
      <c r="L487" s="28">
        <v>2.2999999999999998</v>
      </c>
      <c r="M487" s="28">
        <v>0.9</v>
      </c>
      <c r="N487" s="28">
        <v>69</v>
      </c>
    </row>
    <row r="488" spans="1:14">
      <c r="A488" s="28" t="s">
        <v>420</v>
      </c>
      <c r="B488" s="28">
        <v>11.3</v>
      </c>
      <c r="C488" s="28">
        <v>10.6</v>
      </c>
      <c r="D488" s="28">
        <v>12.7</v>
      </c>
      <c r="E488" s="28">
        <v>13.7</v>
      </c>
      <c r="F488" s="28">
        <v>15.8</v>
      </c>
      <c r="G488" s="28">
        <v>10.4</v>
      </c>
      <c r="H488" s="28">
        <v>4</v>
      </c>
      <c r="I488" s="28">
        <v>3.7</v>
      </c>
      <c r="J488" s="28">
        <v>5.5</v>
      </c>
      <c r="K488" s="28">
        <v>9.6</v>
      </c>
      <c r="L488" s="28">
        <v>10.199999999999999</v>
      </c>
      <c r="M488" s="28">
        <v>11.6</v>
      </c>
      <c r="N488" s="28">
        <v>119.1</v>
      </c>
    </row>
    <row r="489" spans="1:14">
      <c r="A489" s="28" t="s">
        <v>531</v>
      </c>
      <c r="B489" s="28">
        <v>35.799999999999997</v>
      </c>
      <c r="C489" s="28">
        <v>31.8</v>
      </c>
      <c r="D489" s="28">
        <v>44</v>
      </c>
      <c r="E489" s="28">
        <v>59.4</v>
      </c>
      <c r="F489" s="28">
        <v>69.3</v>
      </c>
      <c r="G489" s="28">
        <v>47.6</v>
      </c>
      <c r="H489" s="28">
        <v>12.2</v>
      </c>
      <c r="I489" s="28">
        <v>12.7</v>
      </c>
      <c r="J489" s="28">
        <v>21.8</v>
      </c>
      <c r="K489" s="28">
        <v>45.2</v>
      </c>
      <c r="L489" s="28">
        <v>41.8</v>
      </c>
      <c r="M489" s="28">
        <v>42.1</v>
      </c>
      <c r="N489" s="28">
        <v>463.7</v>
      </c>
    </row>
    <row r="490" spans="1:14" ht="15.2" customHeight="1">
      <c r="B490" s="28" t="s">
        <v>431</v>
      </c>
    </row>
    <row r="491" spans="1:14">
      <c r="A491" s="28" t="s">
        <v>422</v>
      </c>
      <c r="B491" s="28">
        <v>14.8</v>
      </c>
      <c r="C491" s="28">
        <v>18</v>
      </c>
      <c r="D491" s="28">
        <v>24</v>
      </c>
      <c r="E491" s="28">
        <v>29</v>
      </c>
      <c r="F491" s="28">
        <v>32.5</v>
      </c>
      <c r="G491" s="28">
        <v>36.200000000000003</v>
      </c>
      <c r="H491" s="28">
        <v>41</v>
      </c>
      <c r="I491" s="28">
        <v>41.1</v>
      </c>
      <c r="J491" s="28">
        <v>37</v>
      </c>
      <c r="K491" s="28">
        <v>32</v>
      </c>
      <c r="L491" s="28">
        <v>22.1</v>
      </c>
      <c r="M491" s="28">
        <v>18.899999999999999</v>
      </c>
      <c r="N491" s="28">
        <v>41.1</v>
      </c>
    </row>
    <row r="492" spans="1:14">
      <c r="A492" s="28" t="s">
        <v>423</v>
      </c>
      <c r="B492" s="28">
        <v>-23.6</v>
      </c>
      <c r="C492" s="28">
        <v>-25.7</v>
      </c>
      <c r="D492" s="28">
        <v>-22.6</v>
      </c>
      <c r="E492" s="28">
        <v>-11</v>
      </c>
      <c r="F492" s="28">
        <v>-2.8</v>
      </c>
      <c r="G492" s="28">
        <v>1.8</v>
      </c>
      <c r="H492" s="28">
        <v>4.5</v>
      </c>
      <c r="I492" s="28">
        <v>4.9000000000000004</v>
      </c>
      <c r="J492" s="28">
        <v>-1</v>
      </c>
      <c r="K492" s="28">
        <v>-4.8</v>
      </c>
      <c r="L492" s="28">
        <v>-15</v>
      </c>
      <c r="M492" s="28">
        <v>-21</v>
      </c>
      <c r="N492" s="28">
        <v>-25.7</v>
      </c>
    </row>
    <row r="496" spans="1:14">
      <c r="A496" s="28" t="s">
        <v>474</v>
      </c>
      <c r="B496" s="28" t="s">
        <v>402</v>
      </c>
      <c r="C496" s="28" t="s">
        <v>403</v>
      </c>
      <c r="D496" s="28" t="s">
        <v>404</v>
      </c>
      <c r="E496" s="28" t="s">
        <v>405</v>
      </c>
      <c r="F496" s="28" t="s">
        <v>406</v>
      </c>
      <c r="G496" s="28" t="s">
        <v>407</v>
      </c>
      <c r="H496" s="28" t="s">
        <v>408</v>
      </c>
      <c r="I496" s="28" t="s">
        <v>409</v>
      </c>
      <c r="J496" s="28" t="s">
        <v>410</v>
      </c>
      <c r="K496" s="28" t="s">
        <v>411</v>
      </c>
      <c r="L496" s="28" t="s">
        <v>412</v>
      </c>
      <c r="M496" s="28" t="s">
        <v>413</v>
      </c>
      <c r="N496" s="28" t="s">
        <v>414</v>
      </c>
    </row>
    <row r="497" spans="1:14" ht="15.2" customHeight="1">
      <c r="B497" s="28" t="s">
        <v>431</v>
      </c>
    </row>
    <row r="498" spans="1:14">
      <c r="A498" s="28" t="s">
        <v>416</v>
      </c>
      <c r="B498" s="28">
        <v>-4.5999999999999996</v>
      </c>
      <c r="C498" s="28">
        <v>-3.1</v>
      </c>
      <c r="D498" s="28">
        <v>2.2000000000000002</v>
      </c>
      <c r="E498" s="28">
        <v>8.3000000000000007</v>
      </c>
      <c r="F498" s="28">
        <v>14.3</v>
      </c>
      <c r="G498" s="28">
        <v>20.399999999999999</v>
      </c>
      <c r="H498" s="28">
        <v>25</v>
      </c>
      <c r="I498" s="28">
        <v>24.9</v>
      </c>
      <c r="J498" s="28">
        <v>20.3</v>
      </c>
      <c r="K498" s="28">
        <v>13</v>
      </c>
      <c r="L498" s="28">
        <v>5.3</v>
      </c>
      <c r="M498" s="28">
        <v>-1.5</v>
      </c>
      <c r="N498" s="28">
        <v>10.4</v>
      </c>
    </row>
    <row r="499" spans="1:14">
      <c r="A499" s="28" t="s">
        <v>417</v>
      </c>
      <c r="B499" s="28">
        <v>-0.3</v>
      </c>
      <c r="C499" s="28">
        <v>1.3</v>
      </c>
      <c r="D499" s="28">
        <v>6.7</v>
      </c>
      <c r="E499" s="28">
        <v>13</v>
      </c>
      <c r="F499" s="28">
        <v>19.399999999999999</v>
      </c>
      <c r="G499" s="28">
        <v>25.9</v>
      </c>
      <c r="H499" s="28">
        <v>30.9</v>
      </c>
      <c r="I499" s="28">
        <v>31</v>
      </c>
      <c r="J499" s="28">
        <v>26.5</v>
      </c>
      <c r="K499" s="28">
        <v>18.600000000000001</v>
      </c>
      <c r="L499" s="28">
        <v>9.9</v>
      </c>
      <c r="M499" s="28">
        <v>2.5</v>
      </c>
      <c r="N499" s="28">
        <v>15.5</v>
      </c>
    </row>
    <row r="500" spans="1:14">
      <c r="A500" s="28" t="s">
        <v>418</v>
      </c>
      <c r="B500" s="28">
        <v>-8</v>
      </c>
      <c r="C500" s="28">
        <v>-6.8</v>
      </c>
      <c r="D500" s="28">
        <v>-1.8</v>
      </c>
      <c r="E500" s="28">
        <v>4</v>
      </c>
      <c r="F500" s="28">
        <v>9.1999999999999993</v>
      </c>
      <c r="G500" s="28">
        <v>14</v>
      </c>
      <c r="H500" s="28">
        <v>18.3</v>
      </c>
      <c r="I500" s="28">
        <v>18.100000000000001</v>
      </c>
      <c r="J500" s="28">
        <v>13.9</v>
      </c>
      <c r="K500" s="28">
        <v>7.8</v>
      </c>
      <c r="L500" s="28">
        <v>1.2</v>
      </c>
      <c r="M500" s="28">
        <v>-4.8</v>
      </c>
      <c r="N500" s="28">
        <v>5.4</v>
      </c>
    </row>
    <row r="501" spans="1:14">
      <c r="A501" s="28" t="s">
        <v>419</v>
      </c>
      <c r="B501" s="28">
        <v>4.0999999999999996</v>
      </c>
      <c r="C501" s="28">
        <v>5.3</v>
      </c>
      <c r="D501" s="28">
        <v>5.9</v>
      </c>
      <c r="E501" s="28">
        <v>6.7</v>
      </c>
      <c r="F501" s="28">
        <v>8.9</v>
      </c>
      <c r="G501" s="28">
        <v>11.8</v>
      </c>
      <c r="H501" s="28">
        <v>12.2</v>
      </c>
      <c r="I501" s="28">
        <v>11.5</v>
      </c>
      <c r="J501" s="28">
        <v>10.1</v>
      </c>
      <c r="K501" s="28">
        <v>7.3</v>
      </c>
      <c r="L501" s="28">
        <v>5.3</v>
      </c>
      <c r="M501" s="28">
        <v>3.9</v>
      </c>
      <c r="N501" s="28">
        <v>93</v>
      </c>
    </row>
    <row r="502" spans="1:14">
      <c r="A502" s="28" t="s">
        <v>420</v>
      </c>
      <c r="B502" s="28">
        <v>11.2</v>
      </c>
      <c r="C502" s="28">
        <v>10.9</v>
      </c>
      <c r="D502" s="28">
        <v>13.2</v>
      </c>
      <c r="E502" s="28">
        <v>13.4</v>
      </c>
      <c r="F502" s="28">
        <v>12.2</v>
      </c>
      <c r="G502" s="28">
        <v>4.0999999999999996</v>
      </c>
      <c r="H502" s="28">
        <v>1.5</v>
      </c>
      <c r="I502" s="28">
        <v>1.1000000000000001</v>
      </c>
      <c r="J502" s="28">
        <v>2</v>
      </c>
      <c r="K502" s="28">
        <v>8.6</v>
      </c>
      <c r="L502" s="28">
        <v>8.6</v>
      </c>
      <c r="M502" s="28">
        <v>10.1</v>
      </c>
      <c r="N502" s="28">
        <v>96.9</v>
      </c>
    </row>
    <row r="503" spans="1:14">
      <c r="A503" s="28" t="s">
        <v>531</v>
      </c>
      <c r="B503" s="28">
        <v>89.3</v>
      </c>
      <c r="C503" s="28">
        <v>104.9</v>
      </c>
      <c r="D503" s="28">
        <v>119.7</v>
      </c>
      <c r="E503" s="28">
        <v>125.9</v>
      </c>
      <c r="F503" s="28">
        <v>66.599999999999994</v>
      </c>
      <c r="G503" s="28">
        <v>15.8</v>
      </c>
      <c r="H503" s="28">
        <v>4</v>
      </c>
      <c r="I503" s="28">
        <v>2.8</v>
      </c>
      <c r="J503" s="28">
        <v>7</v>
      </c>
      <c r="K503" s="28">
        <v>63.2</v>
      </c>
      <c r="L503" s="28">
        <v>87.3</v>
      </c>
      <c r="M503" s="28">
        <v>96.4</v>
      </c>
      <c r="N503" s="28">
        <v>782.9</v>
      </c>
    </row>
    <row r="504" spans="1:14" ht="15.2" customHeight="1">
      <c r="B504" s="28" t="s">
        <v>431</v>
      </c>
    </row>
    <row r="505" spans="1:14">
      <c r="A505" s="28" t="s">
        <v>422</v>
      </c>
      <c r="B505" s="28">
        <v>11.8</v>
      </c>
      <c r="C505" s="28">
        <v>12.9</v>
      </c>
      <c r="D505" s="28">
        <v>19.7</v>
      </c>
      <c r="E505" s="28">
        <v>25</v>
      </c>
      <c r="F505" s="28">
        <v>28.7</v>
      </c>
      <c r="G505" s="28">
        <v>34.4</v>
      </c>
      <c r="H505" s="28">
        <v>38.799999999999997</v>
      </c>
      <c r="I505" s="28">
        <v>38</v>
      </c>
      <c r="J505" s="28">
        <v>34.6</v>
      </c>
      <c r="K505" s="28">
        <v>29.3</v>
      </c>
      <c r="L505" s="28">
        <v>20.8</v>
      </c>
      <c r="M505" s="28">
        <v>17.8</v>
      </c>
      <c r="N505" s="28">
        <v>38.799999999999997</v>
      </c>
    </row>
    <row r="506" spans="1:14">
      <c r="A506" s="28" t="s">
        <v>423</v>
      </c>
      <c r="B506" s="28">
        <v>-23.4</v>
      </c>
      <c r="C506" s="28">
        <v>-22.7</v>
      </c>
      <c r="D506" s="28">
        <v>-19</v>
      </c>
      <c r="E506" s="28">
        <v>-8.3000000000000007</v>
      </c>
      <c r="F506" s="28">
        <v>-0.8</v>
      </c>
      <c r="G506" s="28">
        <v>5</v>
      </c>
      <c r="H506" s="28">
        <v>10</v>
      </c>
      <c r="I506" s="28">
        <v>2.1</v>
      </c>
      <c r="J506" s="28">
        <v>4.3</v>
      </c>
      <c r="K506" s="28">
        <v>-5.8</v>
      </c>
      <c r="L506" s="28">
        <v>-15</v>
      </c>
      <c r="M506" s="28">
        <v>-21.3</v>
      </c>
      <c r="N506" s="28">
        <v>-23.4</v>
      </c>
    </row>
    <row r="510" spans="1:14">
      <c r="A510" s="28" t="s">
        <v>475</v>
      </c>
      <c r="B510" s="28" t="s">
        <v>402</v>
      </c>
      <c r="C510" s="28" t="s">
        <v>403</v>
      </c>
      <c r="D510" s="28" t="s">
        <v>404</v>
      </c>
      <c r="E510" s="28" t="s">
        <v>405</v>
      </c>
      <c r="F510" s="28" t="s">
        <v>406</v>
      </c>
      <c r="G510" s="28" t="s">
        <v>407</v>
      </c>
      <c r="H510" s="28" t="s">
        <v>408</v>
      </c>
      <c r="I510" s="28" t="s">
        <v>409</v>
      </c>
      <c r="J510" s="28" t="s">
        <v>410</v>
      </c>
      <c r="K510" s="28" t="s">
        <v>411</v>
      </c>
      <c r="L510" s="28" t="s">
        <v>412</v>
      </c>
      <c r="M510" s="28" t="s">
        <v>413</v>
      </c>
      <c r="N510" s="28" t="s">
        <v>414</v>
      </c>
    </row>
    <row r="511" spans="1:14" ht="15.2" customHeight="1">
      <c r="B511" s="28" t="s">
        <v>428</v>
      </c>
    </row>
    <row r="512" spans="1:14">
      <c r="A512" s="28" t="s">
        <v>416</v>
      </c>
      <c r="B512" s="28">
        <v>8.1999999999999993</v>
      </c>
      <c r="C512" s="28">
        <v>9.9</v>
      </c>
      <c r="D512" s="28">
        <v>13.1</v>
      </c>
      <c r="E512" s="28">
        <v>17.2</v>
      </c>
      <c r="F512" s="28">
        <v>21.2</v>
      </c>
      <c r="G512" s="28">
        <v>24.8</v>
      </c>
      <c r="H512" s="28">
        <v>27.1</v>
      </c>
      <c r="I512" s="28">
        <v>27.8</v>
      </c>
      <c r="J512" s="28">
        <v>25.6</v>
      </c>
      <c r="K512" s="28">
        <v>20.6</v>
      </c>
      <c r="L512" s="28">
        <v>14.2</v>
      </c>
      <c r="M512" s="28">
        <v>9.5</v>
      </c>
      <c r="N512" s="28">
        <v>18.3</v>
      </c>
    </row>
    <row r="513" spans="1:14">
      <c r="A513" s="28" t="s">
        <v>417</v>
      </c>
      <c r="B513" s="28">
        <v>12</v>
      </c>
      <c r="C513" s="28">
        <v>14.4</v>
      </c>
      <c r="D513" s="28">
        <v>18.100000000000001</v>
      </c>
      <c r="E513" s="28">
        <v>22.6</v>
      </c>
      <c r="F513" s="28">
        <v>26.5</v>
      </c>
      <c r="G513" s="28">
        <v>29.2</v>
      </c>
      <c r="H513" s="28">
        <v>31.1</v>
      </c>
      <c r="I513" s="28">
        <v>32</v>
      </c>
      <c r="J513" s="28">
        <v>31</v>
      </c>
      <c r="K513" s="28">
        <v>27.3</v>
      </c>
      <c r="L513" s="28">
        <v>20.100000000000001</v>
      </c>
      <c r="M513" s="28">
        <v>13.7</v>
      </c>
      <c r="N513" s="28">
        <v>23.2</v>
      </c>
    </row>
    <row r="514" spans="1:14">
      <c r="A514" s="28" t="s">
        <v>418</v>
      </c>
      <c r="B514" s="28">
        <v>4.5999999999999996</v>
      </c>
      <c r="C514" s="28">
        <v>5.8</v>
      </c>
      <c r="D514" s="28">
        <v>8.5</v>
      </c>
      <c r="E514" s="28">
        <v>12.2</v>
      </c>
      <c r="F514" s="28">
        <v>16.399999999999999</v>
      </c>
      <c r="G514" s="28">
        <v>20.8</v>
      </c>
      <c r="H514" s="28">
        <v>23.9</v>
      </c>
      <c r="I514" s="28">
        <v>24.6</v>
      </c>
      <c r="J514" s="28">
        <v>21.1</v>
      </c>
      <c r="K514" s="28">
        <v>15.2</v>
      </c>
      <c r="L514" s="28">
        <v>9.5</v>
      </c>
      <c r="M514" s="28">
        <v>5.9</v>
      </c>
      <c r="N514" s="28">
        <v>14</v>
      </c>
    </row>
    <row r="515" spans="1:14">
      <c r="A515" s="28" t="s">
        <v>419</v>
      </c>
      <c r="B515" s="28">
        <v>3.3</v>
      </c>
      <c r="C515" s="28">
        <v>4.5</v>
      </c>
      <c r="D515" s="28">
        <v>6</v>
      </c>
      <c r="E515" s="28">
        <v>7.4</v>
      </c>
      <c r="F515" s="28">
        <v>9.1</v>
      </c>
      <c r="G515" s="28">
        <v>10.6</v>
      </c>
      <c r="H515" s="28">
        <v>11.1</v>
      </c>
      <c r="I515" s="28">
        <v>10.4</v>
      </c>
      <c r="J515" s="28">
        <v>9.3000000000000007</v>
      </c>
      <c r="K515" s="28">
        <v>6.9</v>
      </c>
      <c r="L515" s="28">
        <v>4.9000000000000004</v>
      </c>
      <c r="M515" s="28">
        <v>3.2</v>
      </c>
      <c r="N515" s="28">
        <v>86.7</v>
      </c>
    </row>
    <row r="516" spans="1:14">
      <c r="A516" s="28" t="s">
        <v>420</v>
      </c>
      <c r="B516" s="28">
        <v>15.2</v>
      </c>
      <c r="C516" s="28">
        <v>13.4</v>
      </c>
      <c r="D516" s="28">
        <v>13.2</v>
      </c>
      <c r="E516" s="28">
        <v>9.1999999999999993</v>
      </c>
      <c r="F516" s="28">
        <v>5.7</v>
      </c>
      <c r="G516" s="28">
        <v>2.1</v>
      </c>
      <c r="H516" s="28">
        <v>0.6</v>
      </c>
      <c r="I516" s="28">
        <v>0.6</v>
      </c>
      <c r="J516" s="28">
        <v>3.4</v>
      </c>
      <c r="K516" s="28">
        <v>7.3</v>
      </c>
      <c r="L516" s="28">
        <v>8.9</v>
      </c>
      <c r="M516" s="28">
        <v>13.6</v>
      </c>
      <c r="N516" s="28">
        <v>93.2</v>
      </c>
    </row>
    <row r="517" spans="1:14">
      <c r="A517" s="28" t="s">
        <v>531</v>
      </c>
      <c r="B517" s="28">
        <v>193</v>
      </c>
      <c r="C517" s="28">
        <v>167.6</v>
      </c>
      <c r="D517" s="28">
        <v>142.30000000000001</v>
      </c>
      <c r="E517" s="28">
        <v>102.7</v>
      </c>
      <c r="F517" s="28">
        <v>80.099999999999994</v>
      </c>
      <c r="G517" s="28">
        <v>24.2</v>
      </c>
      <c r="H517" s="28">
        <v>6.7</v>
      </c>
      <c r="I517" s="28">
        <v>6.6</v>
      </c>
      <c r="J517" s="28">
        <v>38.5</v>
      </c>
      <c r="K517" s="28">
        <v>78</v>
      </c>
      <c r="L517" s="28">
        <v>101.6</v>
      </c>
      <c r="M517" s="28">
        <v>183.7</v>
      </c>
      <c r="N517" s="28">
        <v>1125</v>
      </c>
    </row>
    <row r="518" spans="1:14" ht="15.2" customHeight="1">
      <c r="B518" s="28" t="s">
        <v>428</v>
      </c>
    </row>
    <row r="519" spans="1:14">
      <c r="A519" s="28" t="s">
        <v>422</v>
      </c>
      <c r="B519" s="28">
        <v>20.7</v>
      </c>
      <c r="C519" s="28">
        <v>26.6</v>
      </c>
      <c r="D519" s="28">
        <v>30.5</v>
      </c>
      <c r="E519" s="28">
        <v>37.5</v>
      </c>
      <c r="F519" s="28">
        <v>42.5</v>
      </c>
      <c r="G519" s="28">
        <v>43.2</v>
      </c>
      <c r="H519" s="28">
        <v>44.6</v>
      </c>
      <c r="I519" s="28">
        <v>43.9</v>
      </c>
      <c r="J519" s="28">
        <v>42.6</v>
      </c>
      <c r="K519" s="28">
        <v>39.200000000000003</v>
      </c>
      <c r="L519" s="28">
        <v>32.5</v>
      </c>
      <c r="M519" s="28">
        <v>24</v>
      </c>
      <c r="N519" s="28">
        <v>44.6</v>
      </c>
    </row>
    <row r="520" spans="1:14">
      <c r="A520" s="28" t="s">
        <v>423</v>
      </c>
      <c r="B520" s="28">
        <v>-14.6</v>
      </c>
      <c r="C520" s="28">
        <v>-6.8</v>
      </c>
      <c r="D520" s="28">
        <v>-4.2</v>
      </c>
      <c r="E520" s="28">
        <v>1.5</v>
      </c>
      <c r="F520" s="28">
        <v>7.7</v>
      </c>
      <c r="G520" s="28">
        <v>11.6</v>
      </c>
      <c r="H520" s="28">
        <v>15.9</v>
      </c>
      <c r="I520" s="28">
        <v>15.4</v>
      </c>
      <c r="J520" s="28">
        <v>7.9</v>
      </c>
      <c r="K520" s="28">
        <v>2.2999999999999998</v>
      </c>
      <c r="L520" s="28">
        <v>-3</v>
      </c>
      <c r="M520" s="28">
        <v>-6.6</v>
      </c>
      <c r="N520" s="28">
        <v>-14.6</v>
      </c>
    </row>
    <row r="524" spans="1:14">
      <c r="A524" s="28" t="s">
        <v>476</v>
      </c>
      <c r="B524" s="28" t="s">
        <v>402</v>
      </c>
      <c r="C524" s="28" t="s">
        <v>403</v>
      </c>
      <c r="D524" s="28" t="s">
        <v>404</v>
      </c>
      <c r="E524" s="28" t="s">
        <v>405</v>
      </c>
      <c r="F524" s="28" t="s">
        <v>406</v>
      </c>
      <c r="G524" s="28" t="s">
        <v>407</v>
      </c>
      <c r="H524" s="28" t="s">
        <v>408</v>
      </c>
      <c r="I524" s="28" t="s">
        <v>409</v>
      </c>
      <c r="J524" s="28" t="s">
        <v>410</v>
      </c>
      <c r="K524" s="28" t="s">
        <v>411</v>
      </c>
      <c r="L524" s="28" t="s">
        <v>412</v>
      </c>
      <c r="M524" s="28" t="s">
        <v>413</v>
      </c>
      <c r="N524" s="28" t="s">
        <v>414</v>
      </c>
    </row>
    <row r="525" spans="1:14" ht="15.2" customHeight="1">
      <c r="B525" s="28" t="s">
        <v>441</v>
      </c>
    </row>
    <row r="526" spans="1:14">
      <c r="A526" s="28" t="s">
        <v>416</v>
      </c>
      <c r="B526" s="28">
        <v>-3.3</v>
      </c>
      <c r="C526" s="28">
        <v>-0.3</v>
      </c>
      <c r="D526" s="28">
        <v>6.4</v>
      </c>
      <c r="E526" s="28">
        <v>13.3</v>
      </c>
      <c r="F526" s="28">
        <v>17.899999999999999</v>
      </c>
      <c r="G526" s="28">
        <v>22.2</v>
      </c>
      <c r="H526" s="28">
        <v>26</v>
      </c>
      <c r="I526" s="28">
        <v>25.2</v>
      </c>
      <c r="J526" s="28">
        <v>20.2</v>
      </c>
      <c r="K526" s="28">
        <v>12.8</v>
      </c>
      <c r="L526" s="28">
        <v>5.8</v>
      </c>
      <c r="M526" s="28">
        <v>-0.3</v>
      </c>
      <c r="N526" s="28">
        <v>12.2</v>
      </c>
    </row>
    <row r="527" spans="1:14">
      <c r="A527" s="28" t="s">
        <v>417</v>
      </c>
      <c r="B527" s="28">
        <v>1.9</v>
      </c>
      <c r="C527" s="28">
        <v>5.4</v>
      </c>
      <c r="D527" s="28">
        <v>12.6</v>
      </c>
      <c r="E527" s="28">
        <v>19.8</v>
      </c>
      <c r="F527" s="28">
        <v>24.6</v>
      </c>
      <c r="G527" s="28">
        <v>29.4</v>
      </c>
      <c r="H527" s="28">
        <v>33.299999999999997</v>
      </c>
      <c r="I527" s="28">
        <v>33.1</v>
      </c>
      <c r="J527" s="28">
        <v>28.9</v>
      </c>
      <c r="K527" s="28">
        <v>21.1</v>
      </c>
      <c r="L527" s="28">
        <v>12.7</v>
      </c>
      <c r="M527" s="28">
        <v>4.7</v>
      </c>
      <c r="N527" s="28">
        <v>19</v>
      </c>
    </row>
    <row r="528" spans="1:14">
      <c r="A528" s="28" t="s">
        <v>418</v>
      </c>
      <c r="B528" s="28">
        <v>-8.1</v>
      </c>
      <c r="C528" s="28">
        <v>-5.6</v>
      </c>
      <c r="D528" s="28">
        <v>0.1</v>
      </c>
      <c r="E528" s="28">
        <v>6.1</v>
      </c>
      <c r="F528" s="28">
        <v>10.6</v>
      </c>
      <c r="G528" s="28">
        <v>14.3</v>
      </c>
      <c r="H528" s="28">
        <v>18</v>
      </c>
      <c r="I528" s="28">
        <v>17.2</v>
      </c>
      <c r="J528" s="28">
        <v>12.2</v>
      </c>
      <c r="K528" s="28">
        <v>6</v>
      </c>
      <c r="L528" s="28">
        <v>0.3</v>
      </c>
      <c r="M528" s="28">
        <v>-4.7</v>
      </c>
      <c r="N528" s="28">
        <v>5.5</v>
      </c>
    </row>
    <row r="529" spans="1:14">
      <c r="A529" s="28" t="s">
        <v>419</v>
      </c>
      <c r="B529" s="28">
        <v>2.5</v>
      </c>
      <c r="C529" s="28">
        <v>4.0999999999999996</v>
      </c>
      <c r="D529" s="28">
        <v>5.3</v>
      </c>
      <c r="E529" s="28">
        <v>6</v>
      </c>
      <c r="F529" s="28">
        <v>7.4</v>
      </c>
      <c r="G529" s="28">
        <v>9.5</v>
      </c>
      <c r="H529" s="28">
        <v>10</v>
      </c>
      <c r="I529" s="28">
        <v>9.6</v>
      </c>
      <c r="J529" s="28">
        <v>8.5</v>
      </c>
      <c r="K529" s="28">
        <v>6.1</v>
      </c>
      <c r="L529" s="28">
        <v>4.3</v>
      </c>
      <c r="M529" s="28">
        <v>2.5</v>
      </c>
      <c r="N529" s="28">
        <v>75.8</v>
      </c>
    </row>
    <row r="530" spans="1:14">
      <c r="A530" s="28" t="s">
        <v>420</v>
      </c>
      <c r="B530" s="28">
        <v>6</v>
      </c>
      <c r="C530" s="28">
        <v>6.1</v>
      </c>
      <c r="D530" s="28">
        <v>6.8</v>
      </c>
      <c r="E530" s="28">
        <v>10.4</v>
      </c>
      <c r="F530" s="28">
        <v>13.6</v>
      </c>
      <c r="G530" s="28">
        <v>10</v>
      </c>
      <c r="H530" s="28">
        <v>5.2</v>
      </c>
      <c r="I530" s="28">
        <v>3.7</v>
      </c>
      <c r="J530" s="28">
        <v>3.8</v>
      </c>
      <c r="K530" s="28">
        <v>7.8</v>
      </c>
      <c r="L530" s="28">
        <v>6.1</v>
      </c>
      <c r="M530" s="28">
        <v>6</v>
      </c>
      <c r="N530" s="28">
        <v>85.5</v>
      </c>
    </row>
    <row r="531" spans="1:14">
      <c r="A531" s="28" t="s">
        <v>531</v>
      </c>
      <c r="B531" s="28">
        <v>15.1</v>
      </c>
      <c r="C531" s="28">
        <v>16.399999999999999</v>
      </c>
      <c r="D531" s="28">
        <v>21.8</v>
      </c>
      <c r="E531" s="28">
        <v>33.700000000000003</v>
      </c>
      <c r="F531" s="28">
        <v>46.8</v>
      </c>
      <c r="G531" s="28">
        <v>32.200000000000003</v>
      </c>
      <c r="H531" s="28">
        <v>13.6</v>
      </c>
      <c r="I531" s="28">
        <v>9.3000000000000007</v>
      </c>
      <c r="J531" s="28">
        <v>10.6</v>
      </c>
      <c r="K531" s="28">
        <v>25.9</v>
      </c>
      <c r="L531" s="28">
        <v>18.2</v>
      </c>
      <c r="M531" s="28">
        <v>13.6</v>
      </c>
      <c r="N531" s="28">
        <v>257.2</v>
      </c>
    </row>
    <row r="532" spans="1:14" ht="15.2" customHeight="1">
      <c r="B532" s="28" t="s">
        <v>441</v>
      </c>
    </row>
    <row r="533" spans="1:14">
      <c r="A533" s="28" t="s">
        <v>422</v>
      </c>
      <c r="B533" s="28">
        <v>18.3</v>
      </c>
      <c r="C533" s="28">
        <v>22.2</v>
      </c>
      <c r="D533" s="28">
        <v>29.5</v>
      </c>
      <c r="E533" s="28">
        <v>33.4</v>
      </c>
      <c r="F533" s="28">
        <v>35</v>
      </c>
      <c r="G533" s="28">
        <v>39.200000000000003</v>
      </c>
      <c r="H533" s="28">
        <v>41.5</v>
      </c>
      <c r="I533" s="28">
        <v>42</v>
      </c>
      <c r="J533" s="28">
        <v>38.4</v>
      </c>
      <c r="K533" s="28">
        <v>33</v>
      </c>
      <c r="L533" s="28">
        <v>26.2</v>
      </c>
      <c r="M533" s="28">
        <v>22.2</v>
      </c>
      <c r="N533" s="28">
        <v>42</v>
      </c>
    </row>
    <row r="534" spans="1:14">
      <c r="A534" s="28" t="s">
        <v>423</v>
      </c>
      <c r="B534" s="28">
        <v>-28.4</v>
      </c>
      <c r="C534" s="28">
        <v>-28</v>
      </c>
      <c r="D534" s="28">
        <v>-22.2</v>
      </c>
      <c r="E534" s="28">
        <v>-7.6</v>
      </c>
      <c r="F534" s="28">
        <v>0.1</v>
      </c>
      <c r="G534" s="28">
        <v>2.4</v>
      </c>
      <c r="H534" s="28">
        <v>8</v>
      </c>
      <c r="I534" s="28">
        <v>7.2</v>
      </c>
      <c r="J534" s="28">
        <v>1.6</v>
      </c>
      <c r="K534" s="28">
        <v>-7</v>
      </c>
      <c r="L534" s="28">
        <v>-15.6</v>
      </c>
      <c r="M534" s="28">
        <v>-30.3</v>
      </c>
      <c r="N534" s="28">
        <v>-30.3</v>
      </c>
    </row>
    <row r="538" spans="1:14">
      <c r="A538" s="28" t="s">
        <v>477</v>
      </c>
      <c r="B538" s="28" t="s">
        <v>402</v>
      </c>
      <c r="C538" s="28" t="s">
        <v>403</v>
      </c>
      <c r="D538" s="28" t="s">
        <v>404</v>
      </c>
      <c r="E538" s="28" t="s">
        <v>405</v>
      </c>
      <c r="F538" s="28" t="s">
        <v>406</v>
      </c>
      <c r="G538" s="28" t="s">
        <v>407</v>
      </c>
      <c r="H538" s="28" t="s">
        <v>408</v>
      </c>
      <c r="I538" s="28" t="s">
        <v>409</v>
      </c>
      <c r="J538" s="28" t="s">
        <v>410</v>
      </c>
      <c r="K538" s="28" t="s">
        <v>411</v>
      </c>
      <c r="L538" s="28" t="s">
        <v>412</v>
      </c>
      <c r="M538" s="28" t="s">
        <v>413</v>
      </c>
      <c r="N538" s="28" t="s">
        <v>414</v>
      </c>
    </row>
    <row r="539" spans="1:14" ht="15.2" customHeight="1">
      <c r="B539" s="28" t="s">
        <v>415</v>
      </c>
    </row>
    <row r="540" spans="1:14">
      <c r="A540" s="28" t="s">
        <v>416</v>
      </c>
      <c r="B540" s="28">
        <v>1.8</v>
      </c>
      <c r="C540" s="28">
        <v>2.9</v>
      </c>
      <c r="D540" s="28">
        <v>6</v>
      </c>
      <c r="E540" s="28">
        <v>10.8</v>
      </c>
      <c r="F540" s="28">
        <v>15.5</v>
      </c>
      <c r="G540" s="28">
        <v>20</v>
      </c>
      <c r="H540" s="28">
        <v>23.5</v>
      </c>
      <c r="I540" s="28">
        <v>23.2</v>
      </c>
      <c r="J540" s="28">
        <v>18.7</v>
      </c>
      <c r="K540" s="28">
        <v>13.1</v>
      </c>
      <c r="L540" s="28">
        <v>7.6</v>
      </c>
      <c r="M540" s="28">
        <v>3.5</v>
      </c>
      <c r="N540" s="28">
        <v>12.2</v>
      </c>
    </row>
    <row r="541" spans="1:14">
      <c r="A541" s="28" t="s">
        <v>417</v>
      </c>
      <c r="B541" s="28">
        <v>6.2</v>
      </c>
      <c r="C541" s="28">
        <v>7.7</v>
      </c>
      <c r="D541" s="28">
        <v>11.6</v>
      </c>
      <c r="E541" s="28">
        <v>16.7</v>
      </c>
      <c r="F541" s="28">
        <v>21.8</v>
      </c>
      <c r="G541" s="28">
        <v>26.5</v>
      </c>
      <c r="H541" s="28">
        <v>30.3</v>
      </c>
      <c r="I541" s="28">
        <v>30.6</v>
      </c>
      <c r="J541" s="28">
        <v>26.4</v>
      </c>
      <c r="K541" s="28">
        <v>20.5</v>
      </c>
      <c r="L541" s="28">
        <v>13.9</v>
      </c>
      <c r="M541" s="28">
        <v>8.1</v>
      </c>
      <c r="N541" s="28">
        <v>18.399999999999999</v>
      </c>
    </row>
    <row r="542" spans="1:14">
      <c r="A542" s="28" t="s">
        <v>418</v>
      </c>
      <c r="B542" s="28">
        <v>-2</v>
      </c>
      <c r="C542" s="28">
        <v>-1.2</v>
      </c>
      <c r="D542" s="28">
        <v>0.9</v>
      </c>
      <c r="E542" s="28">
        <v>4.8</v>
      </c>
      <c r="F542" s="28">
        <v>8.6</v>
      </c>
      <c r="G542" s="28">
        <v>12.3</v>
      </c>
      <c r="H542" s="28">
        <v>15.3</v>
      </c>
      <c r="I542" s="28">
        <v>15.1</v>
      </c>
      <c r="J542" s="28">
        <v>10.9</v>
      </c>
      <c r="K542" s="28">
        <v>6.7</v>
      </c>
      <c r="L542" s="28">
        <v>2.6</v>
      </c>
      <c r="M542" s="28">
        <v>-0.3</v>
      </c>
      <c r="N542" s="28">
        <v>6.1</v>
      </c>
    </row>
    <row r="543" spans="1:14">
      <c r="A543" s="28" t="s">
        <v>419</v>
      </c>
      <c r="B543" s="28">
        <v>3.8</v>
      </c>
      <c r="C543" s="28">
        <v>4.7</v>
      </c>
      <c r="D543" s="28">
        <v>5.7</v>
      </c>
      <c r="E543" s="28">
        <v>6.8</v>
      </c>
      <c r="F543" s="28">
        <v>8.3000000000000007</v>
      </c>
      <c r="G543" s="28">
        <v>10.3</v>
      </c>
      <c r="H543" s="28">
        <v>11.2</v>
      </c>
      <c r="I543" s="28">
        <v>10.7</v>
      </c>
      <c r="J543" s="28">
        <v>9.4</v>
      </c>
      <c r="K543" s="28">
        <v>7</v>
      </c>
      <c r="L543" s="28">
        <v>5.3</v>
      </c>
      <c r="M543" s="28">
        <v>3.3</v>
      </c>
      <c r="N543" s="28">
        <v>86.5</v>
      </c>
    </row>
    <row r="544" spans="1:14">
      <c r="A544" s="28" t="s">
        <v>420</v>
      </c>
      <c r="B544" s="28">
        <v>13.1</v>
      </c>
      <c r="C544" s="28">
        <v>11.5</v>
      </c>
      <c r="D544" s="28">
        <v>11</v>
      </c>
      <c r="E544" s="28">
        <v>10.199999999999999</v>
      </c>
      <c r="F544" s="28">
        <v>10.9</v>
      </c>
      <c r="G544" s="28">
        <v>6.6</v>
      </c>
      <c r="H544" s="28">
        <v>2.9</v>
      </c>
      <c r="I544" s="28">
        <v>2.2999999999999998</v>
      </c>
      <c r="J544" s="28">
        <v>3.7</v>
      </c>
      <c r="K544" s="28">
        <v>6.5</v>
      </c>
      <c r="L544" s="28">
        <v>7.9</v>
      </c>
      <c r="M544" s="28">
        <v>12.5</v>
      </c>
      <c r="N544" s="28">
        <v>99.1</v>
      </c>
    </row>
    <row r="545" spans="1:14">
      <c r="A545" s="28" t="s">
        <v>531</v>
      </c>
      <c r="B545" s="28">
        <v>80.8</v>
      </c>
      <c r="C545" s="28">
        <v>67.7</v>
      </c>
      <c r="D545" s="28">
        <v>59.2</v>
      </c>
      <c r="E545" s="28">
        <v>52.4</v>
      </c>
      <c r="F545" s="28">
        <v>56.8</v>
      </c>
      <c r="G545" s="28">
        <v>33.6</v>
      </c>
      <c r="H545" s="28">
        <v>13.5</v>
      </c>
      <c r="I545" s="28">
        <v>12.1</v>
      </c>
      <c r="J545" s="28">
        <v>18.3</v>
      </c>
      <c r="K545" s="28">
        <v>37.700000000000003</v>
      </c>
      <c r="L545" s="28">
        <v>45.2</v>
      </c>
      <c r="M545" s="28">
        <v>86.7</v>
      </c>
      <c r="N545" s="28">
        <v>564</v>
      </c>
    </row>
    <row r="546" spans="1:14" ht="15.2" customHeight="1">
      <c r="B546" s="28" t="s">
        <v>415</v>
      </c>
    </row>
    <row r="547" spans="1:14">
      <c r="A547" s="28" t="s">
        <v>422</v>
      </c>
      <c r="B547" s="28">
        <v>17.600000000000001</v>
      </c>
      <c r="C547" s="28">
        <v>22.5</v>
      </c>
      <c r="D547" s="28">
        <v>26.8</v>
      </c>
      <c r="E547" s="28">
        <v>29.5</v>
      </c>
      <c r="F547" s="28">
        <v>33</v>
      </c>
      <c r="G547" s="28">
        <v>36.200000000000003</v>
      </c>
      <c r="H547" s="28">
        <v>42.3</v>
      </c>
      <c r="I547" s="28">
        <v>41.2</v>
      </c>
      <c r="J547" s="28">
        <v>37.1</v>
      </c>
      <c r="K547" s="28">
        <v>32.200000000000003</v>
      </c>
      <c r="L547" s="28">
        <v>25.4</v>
      </c>
      <c r="M547" s="28">
        <v>20</v>
      </c>
      <c r="N547" s="28">
        <v>42.3</v>
      </c>
    </row>
    <row r="548" spans="1:14">
      <c r="A548" s="28" t="s">
        <v>423</v>
      </c>
      <c r="B548" s="28">
        <v>-19.2</v>
      </c>
      <c r="C548" s="28">
        <v>-21</v>
      </c>
      <c r="D548" s="28">
        <v>-18.5</v>
      </c>
      <c r="E548" s="28">
        <v>-7.7</v>
      </c>
      <c r="F548" s="28">
        <v>-1.2</v>
      </c>
      <c r="G548" s="28">
        <v>4.3</v>
      </c>
      <c r="H548" s="28">
        <v>4.9000000000000004</v>
      </c>
      <c r="I548" s="28">
        <v>7</v>
      </c>
      <c r="J548" s="28">
        <v>-0.8</v>
      </c>
      <c r="K548" s="28">
        <v>-4.2</v>
      </c>
      <c r="L548" s="28">
        <v>-11.5</v>
      </c>
      <c r="M548" s="28">
        <v>-15.4</v>
      </c>
      <c r="N548" s="28">
        <v>-21</v>
      </c>
    </row>
    <row r="552" spans="1:14">
      <c r="A552" s="28" t="s">
        <v>478</v>
      </c>
      <c r="B552" s="28" t="s">
        <v>402</v>
      </c>
      <c r="C552" s="28" t="s">
        <v>403</v>
      </c>
      <c r="D552" s="28" t="s">
        <v>404</v>
      </c>
      <c r="E552" s="28" t="s">
        <v>405</v>
      </c>
      <c r="F552" s="28" t="s">
        <v>406</v>
      </c>
      <c r="G552" s="28" t="s">
        <v>407</v>
      </c>
      <c r="H552" s="28" t="s">
        <v>408</v>
      </c>
      <c r="I552" s="28" t="s">
        <v>409</v>
      </c>
      <c r="J552" s="28" t="s">
        <v>410</v>
      </c>
      <c r="K552" s="28" t="s">
        <v>411</v>
      </c>
      <c r="L552" s="28" t="s">
        <v>412</v>
      </c>
      <c r="M552" s="28" t="s">
        <v>413</v>
      </c>
      <c r="N552" s="28" t="s">
        <v>414</v>
      </c>
    </row>
    <row r="553" spans="1:14" ht="15.2" customHeight="1">
      <c r="B553" s="28" t="s">
        <v>415</v>
      </c>
    </row>
    <row r="554" spans="1:14">
      <c r="A554" s="28" t="s">
        <v>416</v>
      </c>
      <c r="B554" s="28">
        <v>6</v>
      </c>
      <c r="C554" s="28">
        <v>6.1</v>
      </c>
      <c r="D554" s="28">
        <v>7.7</v>
      </c>
      <c r="E554" s="28">
        <v>12</v>
      </c>
      <c r="F554" s="28">
        <v>16.7</v>
      </c>
      <c r="G554" s="28">
        <v>21.4</v>
      </c>
      <c r="H554" s="28">
        <v>23.8</v>
      </c>
      <c r="I554" s="28">
        <v>23.8</v>
      </c>
      <c r="J554" s="28">
        <v>20.100000000000001</v>
      </c>
      <c r="K554" s="28">
        <v>15.7</v>
      </c>
      <c r="L554" s="28">
        <v>11.7</v>
      </c>
      <c r="M554" s="28">
        <v>8.1999999999999993</v>
      </c>
      <c r="N554" s="28">
        <v>14.4</v>
      </c>
    </row>
    <row r="555" spans="1:14">
      <c r="A555" s="28" t="s">
        <v>417</v>
      </c>
      <c r="B555" s="28">
        <v>8.5</v>
      </c>
      <c r="C555" s="28">
        <v>9</v>
      </c>
      <c r="D555" s="28">
        <v>11</v>
      </c>
      <c r="E555" s="28">
        <v>15.5</v>
      </c>
      <c r="F555" s="28">
        <v>20.100000000000001</v>
      </c>
      <c r="G555" s="28">
        <v>24.7</v>
      </c>
      <c r="H555" s="28">
        <v>26.7</v>
      </c>
      <c r="I555" s="28">
        <v>26.9</v>
      </c>
      <c r="J555" s="28">
        <v>23.8</v>
      </c>
      <c r="K555" s="28">
        <v>19.2</v>
      </c>
      <c r="L555" s="28">
        <v>14.9</v>
      </c>
      <c r="M555" s="28">
        <v>10.9</v>
      </c>
      <c r="N555" s="28">
        <v>17.600000000000001</v>
      </c>
    </row>
    <row r="556" spans="1:14">
      <c r="A556" s="28" t="s">
        <v>418</v>
      </c>
      <c r="B556" s="28">
        <v>3.2</v>
      </c>
      <c r="C556" s="28">
        <v>3.1</v>
      </c>
      <c r="D556" s="28">
        <v>4.3</v>
      </c>
      <c r="E556" s="28">
        <v>7.7</v>
      </c>
      <c r="F556" s="28">
        <v>12.2</v>
      </c>
      <c r="G556" s="28">
        <v>16.600000000000001</v>
      </c>
      <c r="H556" s="28">
        <v>19.5</v>
      </c>
      <c r="I556" s="28">
        <v>20.2</v>
      </c>
      <c r="J556" s="28">
        <v>16.899999999999999</v>
      </c>
      <c r="K556" s="28">
        <v>13</v>
      </c>
      <c r="L556" s="28">
        <v>9</v>
      </c>
      <c r="M556" s="28">
        <v>5.5</v>
      </c>
      <c r="N556" s="28">
        <v>10.9</v>
      </c>
    </row>
    <row r="557" spans="1:14">
      <c r="A557" s="28" t="s">
        <v>419</v>
      </c>
      <c r="B557" s="28">
        <v>2.9</v>
      </c>
      <c r="C557" s="28">
        <v>3.6</v>
      </c>
      <c r="D557" s="28">
        <v>4.5999999999999996</v>
      </c>
      <c r="E557" s="28">
        <v>6.4</v>
      </c>
      <c r="F557" s="28">
        <v>8.6999999999999993</v>
      </c>
      <c r="G557" s="28">
        <v>10.5</v>
      </c>
      <c r="H557" s="28">
        <v>11.4</v>
      </c>
      <c r="I557" s="28">
        <v>10.5</v>
      </c>
      <c r="J557" s="28">
        <v>8.1999999999999993</v>
      </c>
      <c r="K557" s="28">
        <v>5.6</v>
      </c>
      <c r="L557" s="28">
        <v>4</v>
      </c>
      <c r="M557" s="28">
        <v>2.7</v>
      </c>
      <c r="N557" s="28">
        <v>79.099999999999994</v>
      </c>
    </row>
    <row r="558" spans="1:14">
      <c r="A558" s="28" t="s">
        <v>420</v>
      </c>
      <c r="B558" s="28">
        <v>17.3</v>
      </c>
      <c r="C558" s="28">
        <v>15</v>
      </c>
      <c r="D558" s="28">
        <v>13.7</v>
      </c>
      <c r="E558" s="28">
        <v>10.199999999999999</v>
      </c>
      <c r="F558" s="28">
        <v>8</v>
      </c>
      <c r="G558" s="28">
        <v>6.2</v>
      </c>
      <c r="H558" s="28">
        <v>4.3</v>
      </c>
      <c r="I558" s="28">
        <v>5</v>
      </c>
      <c r="J558" s="28">
        <v>7.7</v>
      </c>
      <c r="K558" s="28">
        <v>11.2</v>
      </c>
      <c r="L558" s="28">
        <v>12.9</v>
      </c>
      <c r="M558" s="28">
        <v>16.899999999999999</v>
      </c>
      <c r="N558" s="28">
        <v>128.4</v>
      </c>
    </row>
    <row r="559" spans="1:14">
      <c r="A559" s="28" t="s">
        <v>531</v>
      </c>
      <c r="B559" s="28">
        <v>105.5</v>
      </c>
      <c r="C559" s="28">
        <v>77.8</v>
      </c>
      <c r="D559" s="28">
        <v>71.900000000000006</v>
      </c>
      <c r="E559" s="28">
        <v>45.6</v>
      </c>
      <c r="F559" s="28">
        <v>34.4</v>
      </c>
      <c r="G559" s="28">
        <v>36.299999999999997</v>
      </c>
      <c r="H559" s="28">
        <v>34.1</v>
      </c>
      <c r="I559" s="28">
        <v>39.6</v>
      </c>
      <c r="J559" s="28">
        <v>64.599999999999994</v>
      </c>
      <c r="K559" s="28">
        <v>87.1</v>
      </c>
      <c r="L559" s="28">
        <v>102.2</v>
      </c>
      <c r="M559" s="28">
        <v>123.9</v>
      </c>
      <c r="N559" s="28">
        <v>823</v>
      </c>
    </row>
    <row r="560" spans="1:14" ht="15.2" customHeight="1">
      <c r="B560" s="28" t="s">
        <v>415</v>
      </c>
    </row>
    <row r="561" spans="1:14">
      <c r="A561" s="28" t="s">
        <v>422</v>
      </c>
      <c r="B561" s="28">
        <v>22</v>
      </c>
      <c r="C561" s="28">
        <v>24.7</v>
      </c>
      <c r="D561" s="28">
        <v>29.3</v>
      </c>
      <c r="E561" s="28">
        <v>33.6</v>
      </c>
      <c r="F561" s="28">
        <v>34.5</v>
      </c>
      <c r="G561" s="28">
        <v>40.200000000000003</v>
      </c>
      <c r="H561" s="28">
        <v>41.5</v>
      </c>
      <c r="I561" s="28">
        <v>40.5</v>
      </c>
      <c r="J561" s="28">
        <v>39.5</v>
      </c>
      <c r="K561" s="28">
        <v>34.200000000000003</v>
      </c>
      <c r="L561" s="28">
        <v>27.8</v>
      </c>
      <c r="M561" s="28">
        <v>25.5</v>
      </c>
      <c r="N561" s="28">
        <v>41.5</v>
      </c>
    </row>
    <row r="562" spans="1:14">
      <c r="A562" s="28" t="s">
        <v>423</v>
      </c>
      <c r="B562" s="28">
        <v>-13.9</v>
      </c>
      <c r="C562" s="28">
        <v>-16.100000000000001</v>
      </c>
      <c r="D562" s="28">
        <v>-11.1</v>
      </c>
      <c r="E562" s="28">
        <v>-2</v>
      </c>
      <c r="F562" s="28">
        <v>1.4</v>
      </c>
      <c r="G562" s="28">
        <v>7.1</v>
      </c>
      <c r="H562" s="28">
        <v>10.5</v>
      </c>
      <c r="I562" s="28">
        <v>10.199999999999999</v>
      </c>
      <c r="J562" s="28">
        <v>6</v>
      </c>
      <c r="K562" s="28">
        <v>0.6</v>
      </c>
      <c r="L562" s="28">
        <v>-7.2</v>
      </c>
      <c r="M562" s="28">
        <v>-11.5</v>
      </c>
      <c r="N562" s="28">
        <v>-16.100000000000001</v>
      </c>
    </row>
    <row r="566" spans="1:14">
      <c r="A566" s="28" t="s">
        <v>479</v>
      </c>
      <c r="B566" s="28" t="s">
        <v>402</v>
      </c>
      <c r="C566" s="28" t="s">
        <v>403</v>
      </c>
      <c r="D566" s="28" t="s">
        <v>404</v>
      </c>
      <c r="E566" s="28" t="s">
        <v>405</v>
      </c>
      <c r="F566" s="28" t="s">
        <v>406</v>
      </c>
      <c r="G566" s="28" t="s">
        <v>407</v>
      </c>
      <c r="H566" s="28" t="s">
        <v>408</v>
      </c>
      <c r="I566" s="28" t="s">
        <v>409</v>
      </c>
      <c r="J566" s="28" t="s">
        <v>410</v>
      </c>
      <c r="K566" s="28" t="s">
        <v>411</v>
      </c>
      <c r="L566" s="28" t="s">
        <v>412</v>
      </c>
      <c r="M566" s="28" t="s">
        <v>413</v>
      </c>
      <c r="N566" s="28" t="s">
        <v>414</v>
      </c>
    </row>
    <row r="567" spans="1:14" ht="15.2" customHeight="1">
      <c r="B567" s="28" t="s">
        <v>443</v>
      </c>
    </row>
    <row r="568" spans="1:14">
      <c r="A568" s="28" t="s">
        <v>416</v>
      </c>
      <c r="B568" s="28">
        <v>8.6999999999999993</v>
      </c>
      <c r="C568" s="28">
        <v>9.5</v>
      </c>
      <c r="D568" s="28">
        <v>11.6</v>
      </c>
      <c r="E568" s="28">
        <v>15.8</v>
      </c>
      <c r="F568" s="28">
        <v>20.8</v>
      </c>
      <c r="G568" s="28">
        <v>25.5</v>
      </c>
      <c r="H568" s="28">
        <v>28</v>
      </c>
      <c r="I568" s="28">
        <v>27.6</v>
      </c>
      <c r="J568" s="28">
        <v>23.6</v>
      </c>
      <c r="K568" s="28">
        <v>18.7</v>
      </c>
      <c r="L568" s="28">
        <v>14.1</v>
      </c>
      <c r="M568" s="28">
        <v>10.4</v>
      </c>
      <c r="N568" s="28">
        <v>17.899999999999999</v>
      </c>
    </row>
    <row r="569" spans="1:14">
      <c r="A569" s="28" t="s">
        <v>417</v>
      </c>
      <c r="B569" s="28">
        <v>12.4</v>
      </c>
      <c r="C569" s="28">
        <v>13.6</v>
      </c>
      <c r="D569" s="28">
        <v>16.2</v>
      </c>
      <c r="E569" s="28">
        <v>20.9</v>
      </c>
      <c r="F569" s="28">
        <v>26.1</v>
      </c>
      <c r="G569" s="28">
        <v>30.7</v>
      </c>
      <c r="H569" s="28">
        <v>33.200000000000003</v>
      </c>
      <c r="I569" s="28">
        <v>32.9</v>
      </c>
      <c r="J569" s="28">
        <v>29.1</v>
      </c>
      <c r="K569" s="28">
        <v>23.9</v>
      </c>
      <c r="L569" s="28">
        <v>18.5</v>
      </c>
      <c r="M569" s="28">
        <v>14</v>
      </c>
      <c r="N569" s="28">
        <v>22.6</v>
      </c>
    </row>
    <row r="570" spans="1:14">
      <c r="A570" s="28" t="s">
        <v>418</v>
      </c>
      <c r="B570" s="28">
        <v>5.7</v>
      </c>
      <c r="C570" s="28">
        <v>6.2</v>
      </c>
      <c r="D570" s="28">
        <v>7.6</v>
      </c>
      <c r="E570" s="28">
        <v>11.1</v>
      </c>
      <c r="F570" s="28">
        <v>15.4</v>
      </c>
      <c r="G570" s="28">
        <v>19.8</v>
      </c>
      <c r="H570" s="28">
        <v>22.4</v>
      </c>
      <c r="I570" s="28">
        <v>22.3</v>
      </c>
      <c r="J570" s="28">
        <v>18.600000000000001</v>
      </c>
      <c r="K570" s="28">
        <v>14.5</v>
      </c>
      <c r="L570" s="28">
        <v>10.7</v>
      </c>
      <c r="M570" s="28">
        <v>7.5</v>
      </c>
      <c r="N570" s="28">
        <v>13.5</v>
      </c>
    </row>
    <row r="571" spans="1:14">
      <c r="A571" s="28" t="s">
        <v>419</v>
      </c>
      <c r="B571" s="28">
        <v>4.3</v>
      </c>
      <c r="C571" s="28">
        <v>5.2</v>
      </c>
      <c r="D571" s="28">
        <v>6.4</v>
      </c>
      <c r="E571" s="28">
        <v>7.9</v>
      </c>
      <c r="F571" s="28">
        <v>9.8000000000000007</v>
      </c>
      <c r="G571" s="28">
        <v>11.6</v>
      </c>
      <c r="H571" s="28">
        <v>12.3</v>
      </c>
      <c r="I571" s="28">
        <v>11.9</v>
      </c>
      <c r="J571" s="28">
        <v>10.1</v>
      </c>
      <c r="K571" s="28">
        <v>7.6</v>
      </c>
      <c r="L571" s="28">
        <v>5.6</v>
      </c>
      <c r="M571" s="28">
        <v>4.2</v>
      </c>
      <c r="N571" s="28">
        <v>96.9</v>
      </c>
    </row>
    <row r="572" spans="1:14">
      <c r="A572" s="28" t="s">
        <v>420</v>
      </c>
      <c r="B572" s="28">
        <v>12.6</v>
      </c>
      <c r="C572" s="28">
        <v>10.8</v>
      </c>
      <c r="D572" s="28">
        <v>9.3000000000000007</v>
      </c>
      <c r="E572" s="28">
        <v>7.9</v>
      </c>
      <c r="F572" s="28">
        <v>5.4</v>
      </c>
      <c r="G572" s="28">
        <v>2.2000000000000002</v>
      </c>
      <c r="H572" s="28">
        <v>0.4</v>
      </c>
      <c r="I572" s="28">
        <v>0.5</v>
      </c>
      <c r="J572" s="28">
        <v>2</v>
      </c>
      <c r="K572" s="28">
        <v>5.4</v>
      </c>
      <c r="L572" s="28">
        <v>8.8000000000000007</v>
      </c>
      <c r="M572" s="28">
        <v>12.7</v>
      </c>
      <c r="N572" s="28">
        <v>78</v>
      </c>
    </row>
    <row r="573" spans="1:14">
      <c r="A573" s="28" t="s">
        <v>531</v>
      </c>
      <c r="B573" s="28">
        <v>132.69999999999999</v>
      </c>
      <c r="C573" s="28">
        <v>102.2</v>
      </c>
      <c r="D573" s="28">
        <v>76.099999999999994</v>
      </c>
      <c r="E573" s="28">
        <v>45.4</v>
      </c>
      <c r="F573" s="28">
        <v>31.1</v>
      </c>
      <c r="G573" s="28">
        <v>9.9</v>
      </c>
      <c r="H573" s="28">
        <v>1.7</v>
      </c>
      <c r="I573" s="28">
        <v>2.9</v>
      </c>
      <c r="J573" s="28">
        <v>13.6</v>
      </c>
      <c r="K573" s="28">
        <v>43.8</v>
      </c>
      <c r="L573" s="28">
        <v>92.9</v>
      </c>
      <c r="M573" s="28">
        <v>143.1</v>
      </c>
      <c r="N573" s="28">
        <v>695.4</v>
      </c>
    </row>
    <row r="574" spans="1:14" ht="15.2" customHeight="1">
      <c r="B574" s="28" t="s">
        <v>443</v>
      </c>
    </row>
    <row r="575" spans="1:14">
      <c r="A575" s="28" t="s">
        <v>422</v>
      </c>
      <c r="B575" s="28">
        <v>22.4</v>
      </c>
      <c r="C575" s="28">
        <v>27</v>
      </c>
      <c r="D575" s="28">
        <v>30.5</v>
      </c>
      <c r="E575" s="28">
        <v>32.5</v>
      </c>
      <c r="F575" s="28">
        <v>37.6</v>
      </c>
      <c r="G575" s="28">
        <v>41.3</v>
      </c>
      <c r="H575" s="28">
        <v>42.6</v>
      </c>
      <c r="I575" s="28">
        <v>43</v>
      </c>
      <c r="J575" s="28">
        <v>40.1</v>
      </c>
      <c r="K575" s="28">
        <v>36</v>
      </c>
      <c r="L575" s="28">
        <v>30.3</v>
      </c>
      <c r="M575" s="28">
        <v>25.2</v>
      </c>
      <c r="N575" s="28">
        <v>43</v>
      </c>
    </row>
    <row r="576" spans="1:14">
      <c r="A576" s="28" t="s">
        <v>423</v>
      </c>
      <c r="B576" s="28">
        <v>-8.1999999999999993</v>
      </c>
      <c r="C576" s="28">
        <v>-5.2</v>
      </c>
      <c r="D576" s="28">
        <v>-3.8</v>
      </c>
      <c r="E576" s="28">
        <v>0.6</v>
      </c>
      <c r="F576" s="28">
        <v>4.3</v>
      </c>
      <c r="G576" s="28">
        <v>9.5</v>
      </c>
      <c r="H576" s="28">
        <v>15.4</v>
      </c>
      <c r="I576" s="28">
        <v>11.5</v>
      </c>
      <c r="J576" s="28">
        <v>10</v>
      </c>
      <c r="K576" s="28">
        <v>3.6</v>
      </c>
      <c r="L576" s="28">
        <v>-2.9</v>
      </c>
      <c r="M576" s="28">
        <v>-4.7</v>
      </c>
      <c r="N576" s="28">
        <v>-8.1999999999999993</v>
      </c>
    </row>
    <row r="580" spans="1:14">
      <c r="A580" s="28" t="s">
        <v>480</v>
      </c>
      <c r="B580" s="28" t="s">
        <v>402</v>
      </c>
      <c r="C580" s="28" t="s">
        <v>403</v>
      </c>
      <c r="D580" s="28" t="s">
        <v>404</v>
      </c>
      <c r="E580" s="28" t="s">
        <v>405</v>
      </c>
      <c r="F580" s="28" t="s">
        <v>406</v>
      </c>
      <c r="G580" s="28" t="s">
        <v>407</v>
      </c>
      <c r="H580" s="28" t="s">
        <v>408</v>
      </c>
      <c r="I580" s="28" t="s">
        <v>409</v>
      </c>
      <c r="J580" s="28" t="s">
        <v>410</v>
      </c>
      <c r="K580" s="28" t="s">
        <v>411</v>
      </c>
      <c r="L580" s="28" t="s">
        <v>412</v>
      </c>
      <c r="M580" s="28" t="s">
        <v>413</v>
      </c>
      <c r="N580" s="28" t="s">
        <v>414</v>
      </c>
    </row>
    <row r="581" spans="1:14" ht="15.2" customHeight="1">
      <c r="B581" s="28" t="s">
        <v>435</v>
      </c>
    </row>
    <row r="582" spans="1:14">
      <c r="A582" s="28" t="s">
        <v>416</v>
      </c>
      <c r="B582" s="28">
        <v>4.9000000000000004</v>
      </c>
      <c r="C582" s="28">
        <v>6.6</v>
      </c>
      <c r="D582" s="28">
        <v>10.8</v>
      </c>
      <c r="E582" s="28">
        <v>15.5</v>
      </c>
      <c r="F582" s="28">
        <v>20.3</v>
      </c>
      <c r="G582" s="28">
        <v>25.2</v>
      </c>
      <c r="H582" s="28">
        <v>28.4</v>
      </c>
      <c r="I582" s="28">
        <v>28.5</v>
      </c>
      <c r="J582" s="28">
        <v>25.3</v>
      </c>
      <c r="K582" s="28">
        <v>19.100000000000001</v>
      </c>
      <c r="L582" s="28">
        <v>11.7</v>
      </c>
      <c r="M582" s="28">
        <v>6.8</v>
      </c>
      <c r="N582" s="28">
        <v>16.899999999999999</v>
      </c>
    </row>
    <row r="583" spans="1:14">
      <c r="A583" s="28" t="s">
        <v>417</v>
      </c>
      <c r="B583" s="28">
        <v>9.1999999999999993</v>
      </c>
      <c r="C583" s="28">
        <v>11</v>
      </c>
      <c r="D583" s="28">
        <v>15.9</v>
      </c>
      <c r="E583" s="28">
        <v>21.2</v>
      </c>
      <c r="F583" s="28">
        <v>26.7</v>
      </c>
      <c r="G583" s="28">
        <v>31.9</v>
      </c>
      <c r="H583" s="28">
        <v>35.5</v>
      </c>
      <c r="I583" s="28">
        <v>35.9</v>
      </c>
      <c r="J583" s="28">
        <v>32.5</v>
      </c>
      <c r="K583" s="28">
        <v>26</v>
      </c>
      <c r="L583" s="28">
        <v>17.8</v>
      </c>
      <c r="M583" s="28">
        <v>11.1</v>
      </c>
      <c r="N583" s="28">
        <v>22.9</v>
      </c>
    </row>
    <row r="584" spans="1:14">
      <c r="A584" s="28" t="s">
        <v>418</v>
      </c>
      <c r="B584" s="28">
        <v>1.3</v>
      </c>
      <c r="C584" s="28">
        <v>2.4</v>
      </c>
      <c r="D584" s="28">
        <v>5.7</v>
      </c>
      <c r="E584" s="28">
        <v>9.8000000000000007</v>
      </c>
      <c r="F584" s="28">
        <v>13.9</v>
      </c>
      <c r="G584" s="28">
        <v>18.600000000000001</v>
      </c>
      <c r="H584" s="28">
        <v>21.9</v>
      </c>
      <c r="I584" s="28">
        <v>22</v>
      </c>
      <c r="J584" s="28">
        <v>18.2</v>
      </c>
      <c r="K584" s="28">
        <v>12.8</v>
      </c>
      <c r="L584" s="28">
        <v>7</v>
      </c>
      <c r="M584" s="28">
        <v>3.2</v>
      </c>
      <c r="N584" s="28">
        <v>11.4</v>
      </c>
    </row>
    <row r="585" spans="1:14">
      <c r="A585" s="28" t="s">
        <v>419</v>
      </c>
      <c r="B585" s="28">
        <v>3.3</v>
      </c>
      <c r="C585" s="28">
        <v>4.0999999999999996</v>
      </c>
      <c r="D585" s="28">
        <v>5.5</v>
      </c>
      <c r="E585" s="28">
        <v>6.7</v>
      </c>
      <c r="F585" s="28">
        <v>8.1</v>
      </c>
      <c r="G585" s="28">
        <v>10</v>
      </c>
      <c r="H585" s="28">
        <v>10.5</v>
      </c>
      <c r="I585" s="28">
        <v>9.8000000000000007</v>
      </c>
      <c r="J585" s="28">
        <v>8.6999999999999993</v>
      </c>
      <c r="K585" s="28">
        <v>6.6</v>
      </c>
      <c r="L585" s="28">
        <v>4.5999999999999996</v>
      </c>
      <c r="M585" s="28">
        <v>3.3</v>
      </c>
      <c r="N585" s="28">
        <v>81.2</v>
      </c>
    </row>
    <row r="586" spans="1:14">
      <c r="A586" s="28" t="s">
        <v>420</v>
      </c>
      <c r="B586" s="28">
        <v>11.1</v>
      </c>
      <c r="C586" s="28">
        <v>11.3</v>
      </c>
      <c r="D586" s="28">
        <v>11.1</v>
      </c>
      <c r="E586" s="28">
        <v>9.9</v>
      </c>
      <c r="F586" s="28">
        <v>7.4</v>
      </c>
      <c r="G586" s="28">
        <v>2.2000000000000002</v>
      </c>
      <c r="H586" s="28">
        <v>0.4</v>
      </c>
      <c r="I586" s="28">
        <v>0.4</v>
      </c>
      <c r="J586" s="28">
        <v>1.9</v>
      </c>
      <c r="K586" s="28">
        <v>5.9</v>
      </c>
      <c r="L586" s="28">
        <v>7.6</v>
      </c>
      <c r="M586" s="28">
        <v>10.8</v>
      </c>
      <c r="N586" s="28">
        <v>80</v>
      </c>
    </row>
    <row r="587" spans="1:14">
      <c r="A587" s="28" t="s">
        <v>531</v>
      </c>
      <c r="B587" s="28">
        <v>129.6</v>
      </c>
      <c r="C587" s="28">
        <v>109.9</v>
      </c>
      <c r="D587" s="28">
        <v>96.3</v>
      </c>
      <c r="E587" s="28">
        <v>72.8</v>
      </c>
      <c r="F587" s="28">
        <v>41.9</v>
      </c>
      <c r="G587" s="28">
        <v>7.4</v>
      </c>
      <c r="H587" s="28">
        <v>1.1000000000000001</v>
      </c>
      <c r="I587" s="28">
        <v>0.9</v>
      </c>
      <c r="J587" s="28">
        <v>8.9</v>
      </c>
      <c r="K587" s="28">
        <v>47.9</v>
      </c>
      <c r="L587" s="28">
        <v>81.7</v>
      </c>
      <c r="M587" s="28">
        <v>127</v>
      </c>
      <c r="N587" s="28">
        <v>725.4</v>
      </c>
    </row>
    <row r="588" spans="1:14" ht="15.2" customHeight="1">
      <c r="B588" s="28" t="s">
        <v>435</v>
      </c>
    </row>
    <row r="589" spans="1:14">
      <c r="A589" s="28" t="s">
        <v>422</v>
      </c>
      <c r="B589" s="28">
        <v>18.7</v>
      </c>
      <c r="C589" s="28">
        <v>25.3</v>
      </c>
      <c r="D589" s="28">
        <v>29.8</v>
      </c>
      <c r="E589" s="28">
        <v>36</v>
      </c>
      <c r="F589" s="28">
        <v>38</v>
      </c>
      <c r="G589" s="28">
        <v>42</v>
      </c>
      <c r="H589" s="28">
        <v>45.2</v>
      </c>
      <c r="I589" s="28">
        <v>44.4</v>
      </c>
      <c r="J589" s="28">
        <v>42.5</v>
      </c>
      <c r="K589" s="28">
        <v>37.200000000000003</v>
      </c>
      <c r="L589" s="28">
        <v>29.6</v>
      </c>
      <c r="M589" s="28">
        <v>23.1</v>
      </c>
      <c r="N589" s="28">
        <v>45.2</v>
      </c>
    </row>
    <row r="590" spans="1:14">
      <c r="A590" s="28" t="s">
        <v>423</v>
      </c>
      <c r="B590" s="28">
        <v>-9</v>
      </c>
      <c r="C590" s="28">
        <v>-9.6</v>
      </c>
      <c r="D590" s="28">
        <v>-7.6</v>
      </c>
      <c r="E590" s="28">
        <v>-1.8</v>
      </c>
      <c r="F590" s="28">
        <v>4.7</v>
      </c>
      <c r="G590" s="28">
        <v>4.9000000000000004</v>
      </c>
      <c r="H590" s="28">
        <v>4.8</v>
      </c>
      <c r="I590" s="28">
        <v>7</v>
      </c>
      <c r="J590" s="28">
        <v>2.4</v>
      </c>
      <c r="K590" s="28">
        <v>0</v>
      </c>
      <c r="L590" s="28">
        <v>-4.4000000000000004</v>
      </c>
      <c r="M590" s="28">
        <v>-7.6</v>
      </c>
      <c r="N590" s="28">
        <v>-9.6</v>
      </c>
    </row>
    <row r="594" spans="1:14">
      <c r="A594" s="28" t="s">
        <v>481</v>
      </c>
      <c r="B594" s="28" t="s">
        <v>402</v>
      </c>
      <c r="C594" s="28" t="s">
        <v>403</v>
      </c>
      <c r="D594" s="28" t="s">
        <v>404</v>
      </c>
      <c r="E594" s="28" t="s">
        <v>405</v>
      </c>
      <c r="F594" s="28" t="s">
        <v>406</v>
      </c>
      <c r="G594" s="28" t="s">
        <v>407</v>
      </c>
      <c r="H594" s="28" t="s">
        <v>408</v>
      </c>
      <c r="I594" s="28" t="s">
        <v>409</v>
      </c>
      <c r="J594" s="28" t="s">
        <v>410</v>
      </c>
      <c r="K594" s="28" t="s">
        <v>411</v>
      </c>
      <c r="L594" s="28" t="s">
        <v>412</v>
      </c>
      <c r="M594" s="28" t="s">
        <v>413</v>
      </c>
      <c r="N594" s="28" t="s">
        <v>414</v>
      </c>
    </row>
    <row r="595" spans="1:14" ht="15.2" customHeight="1">
      <c r="B595" s="28" t="s">
        <v>482</v>
      </c>
    </row>
    <row r="596" spans="1:14">
      <c r="A596" s="28" t="s">
        <v>416</v>
      </c>
      <c r="B596" s="28">
        <v>2.9</v>
      </c>
      <c r="C596" s="28">
        <v>4.8</v>
      </c>
      <c r="D596" s="28">
        <v>8.1</v>
      </c>
      <c r="E596" s="28">
        <v>12.8</v>
      </c>
      <c r="F596" s="28">
        <v>17.399999999999999</v>
      </c>
      <c r="G596" s="28">
        <v>21</v>
      </c>
      <c r="H596" s="28">
        <v>24</v>
      </c>
      <c r="I596" s="28">
        <v>23.8</v>
      </c>
      <c r="J596" s="28">
        <v>19.5</v>
      </c>
      <c r="K596" s="28">
        <v>14.2</v>
      </c>
      <c r="L596" s="28">
        <v>8.1999999999999993</v>
      </c>
      <c r="M596" s="28">
        <v>4.2</v>
      </c>
      <c r="N596" s="28">
        <v>13.4</v>
      </c>
    </row>
    <row r="597" spans="1:14">
      <c r="A597" s="28" t="s">
        <v>417</v>
      </c>
      <c r="B597" s="28">
        <v>7.4</v>
      </c>
      <c r="C597" s="28">
        <v>10.4</v>
      </c>
      <c r="D597" s="28">
        <v>14.8</v>
      </c>
      <c r="E597" s="28">
        <v>20.3</v>
      </c>
      <c r="F597" s="28">
        <v>25.5</v>
      </c>
      <c r="G597" s="28">
        <v>29</v>
      </c>
      <c r="H597" s="28">
        <v>32.299999999999997</v>
      </c>
      <c r="I597" s="28">
        <v>32.5</v>
      </c>
      <c r="J597" s="28">
        <v>28.3</v>
      </c>
      <c r="K597" s="28">
        <v>21.9</v>
      </c>
      <c r="L597" s="28">
        <v>14.4</v>
      </c>
      <c r="M597" s="28">
        <v>8.8000000000000007</v>
      </c>
      <c r="N597" s="28">
        <v>20.5</v>
      </c>
    </row>
    <row r="598" spans="1:14">
      <c r="A598" s="28" t="s">
        <v>418</v>
      </c>
      <c r="B598" s="28">
        <v>-0.5</v>
      </c>
      <c r="C598" s="28">
        <v>0.4</v>
      </c>
      <c r="D598" s="28">
        <v>2.7</v>
      </c>
      <c r="E598" s="28">
        <v>6.8</v>
      </c>
      <c r="F598" s="28">
        <v>10.7</v>
      </c>
      <c r="G598" s="28">
        <v>13.8</v>
      </c>
      <c r="H598" s="28">
        <v>16.5</v>
      </c>
      <c r="I598" s="28">
        <v>16.399999999999999</v>
      </c>
      <c r="J598" s="28">
        <v>12.7</v>
      </c>
      <c r="K598" s="28">
        <v>8.6999999999999993</v>
      </c>
      <c r="L598" s="28">
        <v>3.7</v>
      </c>
      <c r="M598" s="28">
        <v>0.9</v>
      </c>
      <c r="N598" s="28">
        <v>7.7</v>
      </c>
    </row>
    <row r="599" spans="1:14">
      <c r="A599" s="28" t="s">
        <v>419</v>
      </c>
      <c r="B599" s="28">
        <v>1.6</v>
      </c>
      <c r="C599" s="28">
        <v>3.2</v>
      </c>
      <c r="D599" s="28">
        <v>3.5</v>
      </c>
      <c r="E599" s="28">
        <v>7.3</v>
      </c>
      <c r="F599" s="28">
        <v>6</v>
      </c>
      <c r="G599" s="28">
        <v>7.7</v>
      </c>
      <c r="H599" s="28">
        <v>9.3000000000000007</v>
      </c>
      <c r="I599" s="28">
        <v>8.6999999999999993</v>
      </c>
      <c r="J599" s="28">
        <v>6.9</v>
      </c>
      <c r="K599" s="28">
        <v>4.8</v>
      </c>
      <c r="L599" s="28">
        <v>3.8</v>
      </c>
      <c r="M599" s="28">
        <v>2.7</v>
      </c>
      <c r="N599" s="28">
        <v>65.5</v>
      </c>
    </row>
    <row r="600" spans="1:14">
      <c r="A600" s="28" t="s">
        <v>420</v>
      </c>
      <c r="B600" s="28">
        <v>15.5</v>
      </c>
      <c r="C600" s="28">
        <v>11</v>
      </c>
      <c r="D600" s="28">
        <v>13.5</v>
      </c>
      <c r="E600" s="28">
        <v>9.8000000000000007</v>
      </c>
      <c r="F600" s="28">
        <v>13.5</v>
      </c>
      <c r="G600" s="28">
        <v>11.8</v>
      </c>
      <c r="H600" s="28">
        <v>6</v>
      </c>
      <c r="I600" s="28">
        <v>5</v>
      </c>
      <c r="J600" s="28">
        <v>5.3</v>
      </c>
      <c r="K600" s="28">
        <v>9</v>
      </c>
      <c r="L600" s="28">
        <v>11</v>
      </c>
      <c r="M600" s="28">
        <v>12.8</v>
      </c>
      <c r="N600" s="28">
        <v>124.2</v>
      </c>
    </row>
    <row r="601" spans="1:14">
      <c r="A601" s="28" t="s">
        <v>531</v>
      </c>
      <c r="B601" s="28">
        <v>51.4</v>
      </c>
      <c r="C601" s="28">
        <v>34.299999999999997</v>
      </c>
      <c r="D601" s="28">
        <v>44.8</v>
      </c>
      <c r="E601" s="28">
        <v>49.2</v>
      </c>
      <c r="F601" s="28">
        <v>56.9</v>
      </c>
      <c r="G601" s="28">
        <v>49.4</v>
      </c>
      <c r="H601" s="28">
        <v>25.6</v>
      </c>
      <c r="I601" s="28">
        <v>23.2</v>
      </c>
      <c r="J601" s="28">
        <v>29.1</v>
      </c>
      <c r="K601" s="28">
        <v>40.6</v>
      </c>
      <c r="L601" s="28">
        <v>35.1</v>
      </c>
      <c r="M601" s="28">
        <v>50.9</v>
      </c>
      <c r="N601" s="28">
        <v>490.5</v>
      </c>
    </row>
    <row r="602" spans="1:14" ht="15.2" customHeight="1">
      <c r="B602" s="28" t="s">
        <v>482</v>
      </c>
    </row>
    <row r="603" spans="1:14">
      <c r="A603" s="28" t="s">
        <v>422</v>
      </c>
      <c r="B603" s="28">
        <v>22.1</v>
      </c>
      <c r="C603" s="28">
        <v>24.8</v>
      </c>
      <c r="D603" s="28">
        <v>32.5</v>
      </c>
      <c r="E603" s="28">
        <v>34.9</v>
      </c>
      <c r="F603" s="28">
        <v>38.799999999999997</v>
      </c>
      <c r="G603" s="28">
        <v>40.6</v>
      </c>
      <c r="H603" s="28">
        <v>44</v>
      </c>
      <c r="I603" s="28">
        <v>44.1</v>
      </c>
      <c r="J603" s="28">
        <v>40.799999999999997</v>
      </c>
      <c r="K603" s="28">
        <v>37.200000000000003</v>
      </c>
      <c r="L603" s="28">
        <v>27</v>
      </c>
      <c r="M603" s="28">
        <v>23.2</v>
      </c>
      <c r="N603" s="28">
        <v>44.1</v>
      </c>
    </row>
    <row r="604" spans="1:14">
      <c r="A604" s="28" t="s">
        <v>423</v>
      </c>
      <c r="B604" s="28">
        <v>-15.1</v>
      </c>
      <c r="C604" s="28">
        <v>-14.2</v>
      </c>
      <c r="D604" s="28">
        <v>-9.1999999999999993</v>
      </c>
      <c r="E604" s="28">
        <v>-5.8</v>
      </c>
      <c r="F604" s="28">
        <v>0.1</v>
      </c>
      <c r="G604" s="28">
        <v>4.5999999999999996</v>
      </c>
      <c r="H604" s="28">
        <v>8.9</v>
      </c>
      <c r="I604" s="28">
        <v>8.9</v>
      </c>
      <c r="J604" s="28">
        <v>3.4</v>
      </c>
      <c r="K604" s="28">
        <v>-3.1</v>
      </c>
      <c r="L604" s="28">
        <v>-6.4</v>
      </c>
      <c r="M604" s="28">
        <v>-12</v>
      </c>
      <c r="N604" s="28">
        <v>-15.1</v>
      </c>
    </row>
    <row r="608" spans="1:14">
      <c r="A608" s="28" t="s">
        <v>483</v>
      </c>
      <c r="B608" s="28" t="s">
        <v>402</v>
      </c>
      <c r="C608" s="28" t="s">
        <v>403</v>
      </c>
      <c r="D608" s="28" t="s">
        <v>404</v>
      </c>
      <c r="E608" s="28" t="s">
        <v>405</v>
      </c>
      <c r="F608" s="28" t="s">
        <v>406</v>
      </c>
      <c r="G608" s="28" t="s">
        <v>407</v>
      </c>
      <c r="H608" s="28" t="s">
        <v>408</v>
      </c>
      <c r="I608" s="28" t="s">
        <v>409</v>
      </c>
      <c r="J608" s="28" t="s">
        <v>410</v>
      </c>
      <c r="K608" s="28" t="s">
        <v>411</v>
      </c>
      <c r="L608" s="28" t="s">
        <v>412</v>
      </c>
      <c r="M608" s="28" t="s">
        <v>413</v>
      </c>
      <c r="N608" s="28" t="s">
        <v>414</v>
      </c>
    </row>
    <row r="609" spans="1:14" ht="15.2" customHeight="1">
      <c r="B609" s="28" t="s">
        <v>484</v>
      </c>
    </row>
    <row r="610" spans="1:14">
      <c r="A610" s="28" t="s">
        <v>416</v>
      </c>
      <c r="B610" s="28">
        <v>0.5</v>
      </c>
      <c r="C610" s="28">
        <v>1.9</v>
      </c>
      <c r="D610" s="28">
        <v>6.3</v>
      </c>
      <c r="E610" s="28">
        <v>11.5</v>
      </c>
      <c r="F610" s="28">
        <v>16</v>
      </c>
      <c r="G610" s="28">
        <v>20.2</v>
      </c>
      <c r="H610" s="28">
        <v>23.4</v>
      </c>
      <c r="I610" s="28">
        <v>22.9</v>
      </c>
      <c r="J610" s="28">
        <v>18.7</v>
      </c>
      <c r="K610" s="28">
        <v>12.9</v>
      </c>
      <c r="L610" s="28">
        <v>6.9</v>
      </c>
      <c r="M610" s="28">
        <v>2.5</v>
      </c>
      <c r="N610" s="28">
        <v>12</v>
      </c>
    </row>
    <row r="611" spans="1:14">
      <c r="A611" s="28" t="s">
        <v>417</v>
      </c>
      <c r="B611" s="28">
        <v>5.5</v>
      </c>
      <c r="C611" s="28">
        <v>7.3</v>
      </c>
      <c r="D611" s="28">
        <v>12.5</v>
      </c>
      <c r="E611" s="28">
        <v>18.2</v>
      </c>
      <c r="F611" s="28">
        <v>23.2</v>
      </c>
      <c r="G611" s="28">
        <v>27.7</v>
      </c>
      <c r="H611" s="28">
        <v>31.1</v>
      </c>
      <c r="I611" s="28">
        <v>31</v>
      </c>
      <c r="J611" s="28">
        <v>27.1</v>
      </c>
      <c r="K611" s="28">
        <v>20.6</v>
      </c>
      <c r="L611" s="28">
        <v>13.6</v>
      </c>
      <c r="M611" s="28">
        <v>7.5</v>
      </c>
      <c r="N611" s="28">
        <v>18.8</v>
      </c>
    </row>
    <row r="612" spans="1:14">
      <c r="A612" s="28" t="s">
        <v>418</v>
      </c>
      <c r="B612" s="28">
        <v>-3.8</v>
      </c>
      <c r="C612" s="28">
        <v>-2.7</v>
      </c>
      <c r="D612" s="28">
        <v>0.5</v>
      </c>
      <c r="E612" s="28">
        <v>5</v>
      </c>
      <c r="F612" s="28">
        <v>8.8000000000000007</v>
      </c>
      <c r="G612" s="28">
        <v>12.4</v>
      </c>
      <c r="H612" s="28">
        <v>15.2</v>
      </c>
      <c r="I612" s="28">
        <v>14.6</v>
      </c>
      <c r="J612" s="28">
        <v>10.3</v>
      </c>
      <c r="K612" s="28">
        <v>5.7</v>
      </c>
      <c r="L612" s="28">
        <v>1.1000000000000001</v>
      </c>
      <c r="M612" s="28">
        <v>-1.8</v>
      </c>
      <c r="N612" s="28">
        <v>5.4</v>
      </c>
    </row>
    <row r="613" spans="1:14">
      <c r="A613" s="28" t="s">
        <v>419</v>
      </c>
      <c r="B613" s="28">
        <v>3.5</v>
      </c>
      <c r="C613" s="28">
        <v>4.7</v>
      </c>
      <c r="D613" s="28">
        <v>6.4</v>
      </c>
      <c r="E613" s="28">
        <v>8</v>
      </c>
      <c r="F613" s="28">
        <v>9.9</v>
      </c>
      <c r="G613" s="28">
        <v>11.8</v>
      </c>
      <c r="H613" s="28">
        <v>12.8</v>
      </c>
      <c r="I613" s="28">
        <v>12.1</v>
      </c>
      <c r="J613" s="28">
        <v>10.3</v>
      </c>
      <c r="K613" s="28">
        <v>7.6</v>
      </c>
      <c r="L613" s="28">
        <v>5.5</v>
      </c>
      <c r="M613" s="28">
        <v>3.5</v>
      </c>
      <c r="N613" s="28">
        <v>96.1</v>
      </c>
    </row>
    <row r="614" spans="1:14">
      <c r="A614" s="28" t="s">
        <v>420</v>
      </c>
      <c r="B614" s="28">
        <v>10.199999999999999</v>
      </c>
      <c r="C614" s="28">
        <v>9.4</v>
      </c>
      <c r="D614" s="28">
        <v>9.1</v>
      </c>
      <c r="E614" s="28">
        <v>8</v>
      </c>
      <c r="F614" s="28">
        <v>8.6</v>
      </c>
      <c r="G614" s="28">
        <v>5.2</v>
      </c>
      <c r="H614" s="28">
        <v>1.5</v>
      </c>
      <c r="I614" s="28">
        <v>1.1000000000000001</v>
      </c>
      <c r="J614" s="28">
        <v>1.9</v>
      </c>
      <c r="K614" s="28">
        <v>5.6</v>
      </c>
      <c r="L614" s="28">
        <v>6.6</v>
      </c>
      <c r="M614" s="28">
        <v>10.1</v>
      </c>
      <c r="N614" s="28">
        <v>77.3</v>
      </c>
    </row>
    <row r="615" spans="1:14">
      <c r="A615" s="28" t="s">
        <v>531</v>
      </c>
      <c r="B615" s="28">
        <v>41.4</v>
      </c>
      <c r="C615" s="28">
        <v>34.700000000000003</v>
      </c>
      <c r="D615" s="28">
        <v>37</v>
      </c>
      <c r="E615" s="28">
        <v>36.1</v>
      </c>
      <c r="F615" s="28">
        <v>36.5</v>
      </c>
      <c r="G615" s="28">
        <v>22.4</v>
      </c>
      <c r="H615" s="28">
        <v>4.3</v>
      </c>
      <c r="I615" s="28">
        <v>3.9</v>
      </c>
      <c r="J615" s="28">
        <v>7.5</v>
      </c>
      <c r="K615" s="28">
        <v>28</v>
      </c>
      <c r="L615" s="28">
        <v>33.4</v>
      </c>
      <c r="M615" s="28">
        <v>46.5</v>
      </c>
      <c r="N615" s="28">
        <v>331.7</v>
      </c>
    </row>
    <row r="616" spans="1:14" ht="15.2" customHeight="1">
      <c r="B616" s="28" t="s">
        <v>484</v>
      </c>
    </row>
    <row r="617" spans="1:14">
      <c r="A617" s="28" t="s">
        <v>422</v>
      </c>
      <c r="B617" s="28">
        <v>21.2</v>
      </c>
      <c r="C617" s="28">
        <v>22.1</v>
      </c>
      <c r="D617" s="28">
        <v>28.7</v>
      </c>
      <c r="E617" s="28">
        <v>32.299999999999997</v>
      </c>
      <c r="F617" s="28">
        <v>34.4</v>
      </c>
      <c r="G617" s="28">
        <v>37.5</v>
      </c>
      <c r="H617" s="28">
        <v>40.4</v>
      </c>
      <c r="I617" s="28">
        <v>39</v>
      </c>
      <c r="J617" s="28">
        <v>37.9</v>
      </c>
      <c r="K617" s="28">
        <v>33.200000000000003</v>
      </c>
      <c r="L617" s="28">
        <v>25.8</v>
      </c>
      <c r="M617" s="28">
        <v>22.2</v>
      </c>
      <c r="N617" s="28">
        <v>40.4</v>
      </c>
    </row>
    <row r="618" spans="1:14">
      <c r="A618" s="28" t="s">
        <v>423</v>
      </c>
      <c r="B618" s="28">
        <v>-26.8</v>
      </c>
      <c r="C618" s="28">
        <v>-28</v>
      </c>
      <c r="D618" s="28">
        <v>-20.2</v>
      </c>
      <c r="E618" s="28">
        <v>-8.3000000000000007</v>
      </c>
      <c r="F618" s="28">
        <v>-3.1</v>
      </c>
      <c r="G618" s="28">
        <v>3.1</v>
      </c>
      <c r="H618" s="28">
        <v>6.4</v>
      </c>
      <c r="I618" s="28">
        <v>3.6</v>
      </c>
      <c r="J618" s="28">
        <v>-1</v>
      </c>
      <c r="K618" s="28">
        <v>-8.5</v>
      </c>
      <c r="L618" s="28">
        <v>-21.2</v>
      </c>
      <c r="M618" s="28">
        <v>-26.1</v>
      </c>
      <c r="N618" s="28">
        <v>-28</v>
      </c>
    </row>
    <row r="622" spans="1:14">
      <c r="A622" s="28" t="s">
        <v>485</v>
      </c>
      <c r="B622" s="28" t="s">
        <v>402</v>
      </c>
      <c r="C622" s="28" t="s">
        <v>403</v>
      </c>
      <c r="D622" s="28" t="s">
        <v>404</v>
      </c>
      <c r="E622" s="28" t="s">
        <v>405</v>
      </c>
      <c r="F622" s="28" t="s">
        <v>406</v>
      </c>
      <c r="G622" s="28" t="s">
        <v>407</v>
      </c>
      <c r="H622" s="28" t="s">
        <v>408</v>
      </c>
      <c r="I622" s="28" t="s">
        <v>409</v>
      </c>
      <c r="J622" s="28" t="s">
        <v>410</v>
      </c>
      <c r="K622" s="28" t="s">
        <v>411</v>
      </c>
      <c r="L622" s="28" t="s">
        <v>412</v>
      </c>
      <c r="M622" s="28" t="s">
        <v>413</v>
      </c>
      <c r="N622" s="28" t="s">
        <v>414</v>
      </c>
    </row>
    <row r="623" spans="1:14" ht="15.2" customHeight="1">
      <c r="B623" s="28" t="s">
        <v>486</v>
      </c>
    </row>
    <row r="624" spans="1:14">
      <c r="A624" s="28" t="s">
        <v>416</v>
      </c>
      <c r="B624" s="28">
        <v>-10.3</v>
      </c>
      <c r="C624" s="28">
        <v>-8.6</v>
      </c>
      <c r="D624" s="28">
        <v>-2</v>
      </c>
      <c r="E624" s="28">
        <v>5.5</v>
      </c>
      <c r="F624" s="28">
        <v>10.3</v>
      </c>
      <c r="G624" s="28">
        <v>14</v>
      </c>
      <c r="H624" s="28">
        <v>17.600000000000001</v>
      </c>
      <c r="I624" s="28">
        <v>17.7</v>
      </c>
      <c r="J624" s="28">
        <v>13.5</v>
      </c>
      <c r="K624" s="28">
        <v>7.3</v>
      </c>
      <c r="L624" s="28">
        <v>0.4</v>
      </c>
      <c r="M624" s="28">
        <v>-6.5</v>
      </c>
      <c r="N624" s="28">
        <v>4.9000000000000004</v>
      </c>
    </row>
    <row r="625" spans="1:14">
      <c r="A625" s="28" t="s">
        <v>417</v>
      </c>
      <c r="B625" s="28">
        <v>-5</v>
      </c>
      <c r="C625" s="28">
        <v>-2.9</v>
      </c>
      <c r="D625" s="28">
        <v>2.8</v>
      </c>
      <c r="E625" s="28">
        <v>11.3</v>
      </c>
      <c r="F625" s="28">
        <v>16.8</v>
      </c>
      <c r="G625" s="28">
        <v>21</v>
      </c>
      <c r="H625" s="28">
        <v>25.5</v>
      </c>
      <c r="I625" s="28">
        <v>26.3</v>
      </c>
      <c r="J625" s="28">
        <v>22.2</v>
      </c>
      <c r="K625" s="28">
        <v>15</v>
      </c>
      <c r="L625" s="28">
        <v>6.7</v>
      </c>
      <c r="M625" s="28">
        <v>-1.5</v>
      </c>
      <c r="N625" s="28">
        <v>11.5</v>
      </c>
    </row>
    <row r="626" spans="1:14">
      <c r="A626" s="28" t="s">
        <v>418</v>
      </c>
      <c r="B626" s="28">
        <v>-16.399999999999999</v>
      </c>
      <c r="C626" s="28">
        <v>-15</v>
      </c>
      <c r="D626" s="28">
        <v>-8.4</v>
      </c>
      <c r="E626" s="28">
        <v>-0.7</v>
      </c>
      <c r="F626" s="28">
        <v>3.9</v>
      </c>
      <c r="G626" s="28">
        <v>6.6</v>
      </c>
      <c r="H626" s="28">
        <v>9.9</v>
      </c>
      <c r="I626" s="28">
        <v>9.6999999999999993</v>
      </c>
      <c r="J626" s="28">
        <v>5.3</v>
      </c>
      <c r="K626" s="28">
        <v>0.5</v>
      </c>
      <c r="L626" s="28">
        <v>-4.8</v>
      </c>
      <c r="M626" s="28">
        <v>-12</v>
      </c>
      <c r="N626" s="28">
        <v>-1.8</v>
      </c>
    </row>
    <row r="627" spans="1:14">
      <c r="A627" s="28" t="s">
        <v>419</v>
      </c>
      <c r="B627" s="28">
        <v>3.2</v>
      </c>
      <c r="C627" s="28">
        <v>4.3</v>
      </c>
      <c r="D627" s="28">
        <v>5.2</v>
      </c>
      <c r="E627" s="28">
        <v>6</v>
      </c>
      <c r="F627" s="28">
        <v>7.3</v>
      </c>
      <c r="G627" s="28">
        <v>9.3000000000000007</v>
      </c>
      <c r="H627" s="28">
        <v>10.4</v>
      </c>
      <c r="I627" s="28">
        <v>10.199999999999999</v>
      </c>
      <c r="J627" s="28">
        <v>8.5</v>
      </c>
      <c r="K627" s="28">
        <v>6.4</v>
      </c>
      <c r="L627" s="28">
        <v>4.5999999999999996</v>
      </c>
      <c r="M627" s="28">
        <v>3.2</v>
      </c>
      <c r="N627" s="28">
        <v>78.599999999999994</v>
      </c>
    </row>
    <row r="628" spans="1:14">
      <c r="A628" s="28" t="s">
        <v>420</v>
      </c>
      <c r="B628" s="28">
        <v>10.7</v>
      </c>
      <c r="C628" s="28">
        <v>10.3</v>
      </c>
      <c r="D628" s="28">
        <v>11.5</v>
      </c>
      <c r="E628" s="28">
        <v>13.2</v>
      </c>
      <c r="F628" s="28">
        <v>18.100000000000001</v>
      </c>
      <c r="G628" s="28">
        <v>14.7</v>
      </c>
      <c r="H628" s="28">
        <v>10.4</v>
      </c>
      <c r="I628" s="28">
        <v>8.6999999999999993</v>
      </c>
      <c r="J628" s="28">
        <v>7.1</v>
      </c>
      <c r="K628" s="28">
        <v>9.6</v>
      </c>
      <c r="L628" s="28">
        <v>8.6</v>
      </c>
      <c r="M628" s="28">
        <v>10.1</v>
      </c>
      <c r="N628" s="28">
        <v>133</v>
      </c>
    </row>
    <row r="629" spans="1:14">
      <c r="A629" s="28" t="s">
        <v>531</v>
      </c>
      <c r="B629" s="28">
        <v>21.3</v>
      </c>
      <c r="C629" s="28">
        <v>22.1</v>
      </c>
      <c r="D629" s="28">
        <v>29.7</v>
      </c>
      <c r="E629" s="28">
        <v>50.8</v>
      </c>
      <c r="F629" s="28">
        <v>81</v>
      </c>
      <c r="G629" s="28">
        <v>77.599999999999994</v>
      </c>
      <c r="H629" s="28">
        <v>58.1</v>
      </c>
      <c r="I629" s="28">
        <v>43.4</v>
      </c>
      <c r="J629" s="28">
        <v>28.5</v>
      </c>
      <c r="K629" s="28">
        <v>41.4</v>
      </c>
      <c r="L629" s="28">
        <v>26</v>
      </c>
      <c r="M629" s="28">
        <v>22.8</v>
      </c>
      <c r="N629" s="28">
        <v>502.7</v>
      </c>
    </row>
    <row r="630" spans="1:14" ht="15.2" customHeight="1">
      <c r="B630" s="28" t="s">
        <v>486</v>
      </c>
    </row>
    <row r="631" spans="1:14">
      <c r="A631" s="28" t="s">
        <v>422</v>
      </c>
      <c r="B631" s="28">
        <v>8.4</v>
      </c>
      <c r="C631" s="28">
        <v>12</v>
      </c>
      <c r="D631" s="28">
        <v>19.100000000000001</v>
      </c>
      <c r="E631" s="28">
        <v>25</v>
      </c>
      <c r="F631" s="28">
        <v>27</v>
      </c>
      <c r="G631" s="28">
        <v>31.6</v>
      </c>
      <c r="H631" s="28">
        <v>35.4</v>
      </c>
      <c r="I631" s="28">
        <v>35.4</v>
      </c>
      <c r="J631" s="28">
        <v>32.6</v>
      </c>
      <c r="K631" s="28">
        <v>26.8</v>
      </c>
      <c r="L631" s="28">
        <v>21.2</v>
      </c>
      <c r="M631" s="28">
        <v>15.9</v>
      </c>
      <c r="N631" s="28">
        <v>35.4</v>
      </c>
    </row>
    <row r="632" spans="1:14">
      <c r="A632" s="28" t="s">
        <v>423</v>
      </c>
      <c r="B632" s="28">
        <v>-36.700000000000003</v>
      </c>
      <c r="C632" s="28">
        <v>-37</v>
      </c>
      <c r="D632" s="28">
        <v>-31.5</v>
      </c>
      <c r="E632" s="28">
        <v>-23</v>
      </c>
      <c r="F632" s="28">
        <v>-7</v>
      </c>
      <c r="G632" s="28">
        <v>-4</v>
      </c>
      <c r="H632" s="28">
        <v>0.1</v>
      </c>
      <c r="I632" s="28">
        <v>-1.9</v>
      </c>
      <c r="J632" s="28">
        <v>-4.4000000000000004</v>
      </c>
      <c r="K632" s="28">
        <v>-17.5</v>
      </c>
      <c r="L632" s="28">
        <v>-30</v>
      </c>
      <c r="M632" s="28">
        <v>-35</v>
      </c>
      <c r="N632" s="28">
        <v>-37</v>
      </c>
    </row>
    <row r="636" spans="1:14">
      <c r="A636" s="28" t="s">
        <v>487</v>
      </c>
      <c r="B636" s="28" t="s">
        <v>402</v>
      </c>
      <c r="C636" s="28" t="s">
        <v>403</v>
      </c>
      <c r="D636" s="28" t="s">
        <v>404</v>
      </c>
      <c r="E636" s="28" t="s">
        <v>405</v>
      </c>
      <c r="F636" s="28" t="s">
        <v>406</v>
      </c>
      <c r="G636" s="28" t="s">
        <v>407</v>
      </c>
      <c r="H636" s="28" t="s">
        <v>408</v>
      </c>
      <c r="I636" s="28" t="s">
        <v>409</v>
      </c>
      <c r="J636" s="28" t="s">
        <v>410</v>
      </c>
      <c r="K636" s="28" t="s">
        <v>411</v>
      </c>
      <c r="L636" s="28" t="s">
        <v>412</v>
      </c>
      <c r="M636" s="28" t="s">
        <v>413</v>
      </c>
      <c r="N636" s="28" t="s">
        <v>414</v>
      </c>
    </row>
    <row r="637" spans="1:14" ht="15.2" customHeight="1">
      <c r="B637" s="28" t="s">
        <v>435</v>
      </c>
    </row>
    <row r="638" spans="1:14">
      <c r="A638" s="28" t="s">
        <v>416</v>
      </c>
      <c r="B638" s="28">
        <v>-1</v>
      </c>
      <c r="C638" s="28">
        <v>0.7</v>
      </c>
      <c r="D638" s="28">
        <v>4.3</v>
      </c>
      <c r="E638" s="28">
        <v>9.6</v>
      </c>
      <c r="F638" s="28">
        <v>14.2</v>
      </c>
      <c r="G638" s="28">
        <v>17.600000000000001</v>
      </c>
      <c r="H638" s="28">
        <v>20.3</v>
      </c>
      <c r="I638" s="28">
        <v>20</v>
      </c>
      <c r="J638" s="28">
        <v>15.7</v>
      </c>
      <c r="K638" s="28">
        <v>10.7</v>
      </c>
      <c r="L638" s="28">
        <v>5.0999999999999996</v>
      </c>
      <c r="M638" s="28">
        <v>0.8</v>
      </c>
      <c r="N638" s="28">
        <v>9.8000000000000007</v>
      </c>
    </row>
    <row r="639" spans="1:14">
      <c r="A639" s="28" t="s">
        <v>417</v>
      </c>
      <c r="B639" s="28">
        <v>3.1</v>
      </c>
      <c r="C639" s="28">
        <v>6</v>
      </c>
      <c r="D639" s="28">
        <v>10.9</v>
      </c>
      <c r="E639" s="28">
        <v>16.600000000000001</v>
      </c>
      <c r="F639" s="28">
        <v>21.2</v>
      </c>
      <c r="G639" s="28">
        <v>24.7</v>
      </c>
      <c r="H639" s="28">
        <v>27.8</v>
      </c>
      <c r="I639" s="28">
        <v>28.1</v>
      </c>
      <c r="J639" s="28">
        <v>23.9</v>
      </c>
      <c r="K639" s="28">
        <v>18.100000000000001</v>
      </c>
      <c r="L639" s="28">
        <v>10.9</v>
      </c>
      <c r="M639" s="28">
        <v>4.8</v>
      </c>
      <c r="N639" s="28">
        <v>16.3</v>
      </c>
    </row>
    <row r="640" spans="1:14">
      <c r="A640" s="28" t="s">
        <v>418</v>
      </c>
      <c r="B640" s="28">
        <v>-4.5999999999999996</v>
      </c>
      <c r="C640" s="28">
        <v>-3.5</v>
      </c>
      <c r="D640" s="28">
        <v>-0.9</v>
      </c>
      <c r="E640" s="28">
        <v>3.4</v>
      </c>
      <c r="F640" s="28">
        <v>7.6</v>
      </c>
      <c r="G640" s="28">
        <v>10.4</v>
      </c>
      <c r="H640" s="28">
        <v>12.3</v>
      </c>
      <c r="I640" s="28">
        <v>12.2</v>
      </c>
      <c r="J640" s="28">
        <v>8.9</v>
      </c>
      <c r="K640" s="28">
        <v>5.2</v>
      </c>
      <c r="L640" s="28">
        <v>0.9</v>
      </c>
      <c r="M640" s="28">
        <v>-2.5</v>
      </c>
      <c r="N640" s="28">
        <v>4.0999999999999996</v>
      </c>
    </row>
    <row r="641" spans="1:14">
      <c r="A641" s="28" t="s">
        <v>419</v>
      </c>
      <c r="B641" s="28">
        <v>2.4</v>
      </c>
      <c r="C641" s="28">
        <v>3.7</v>
      </c>
      <c r="D641" s="28">
        <v>4.5999999999999996</v>
      </c>
      <c r="E641" s="28">
        <v>5.8</v>
      </c>
      <c r="F641" s="28">
        <v>7.3</v>
      </c>
      <c r="G641" s="28">
        <v>8.6</v>
      </c>
      <c r="H641" s="28">
        <v>9.9</v>
      </c>
      <c r="I641" s="28">
        <v>9.6</v>
      </c>
      <c r="J641" s="28">
        <v>7.4</v>
      </c>
      <c r="K641" s="28">
        <v>5.6</v>
      </c>
      <c r="L641" s="28">
        <v>3.8</v>
      </c>
      <c r="M641" s="28">
        <v>2.1</v>
      </c>
      <c r="N641" s="28">
        <v>70.8</v>
      </c>
    </row>
    <row r="642" spans="1:14">
      <c r="A642" s="28" t="s">
        <v>420</v>
      </c>
      <c r="B642" s="28">
        <v>12.4</v>
      </c>
      <c r="C642" s="28">
        <v>11.4</v>
      </c>
      <c r="D642" s="28">
        <v>12.1</v>
      </c>
      <c r="E642" s="28">
        <v>12.9</v>
      </c>
      <c r="F642" s="28">
        <v>14.6</v>
      </c>
      <c r="G642" s="28">
        <v>11.9</v>
      </c>
      <c r="H642" s="28">
        <v>6.4</v>
      </c>
      <c r="I642" s="28">
        <v>5.7</v>
      </c>
      <c r="J642" s="28">
        <v>6.6</v>
      </c>
      <c r="K642" s="28">
        <v>9.1</v>
      </c>
      <c r="L642" s="28">
        <v>9.6999999999999993</v>
      </c>
      <c r="M642" s="28">
        <v>12</v>
      </c>
      <c r="N642" s="28">
        <v>124.8</v>
      </c>
    </row>
    <row r="643" spans="1:14">
      <c r="A643" s="28" t="s">
        <v>531</v>
      </c>
      <c r="B643" s="28">
        <v>29.8</v>
      </c>
      <c r="C643" s="28">
        <v>27.1</v>
      </c>
      <c r="D643" s="28">
        <v>35.299999999999997</v>
      </c>
      <c r="E643" s="28">
        <v>51.4</v>
      </c>
      <c r="F643" s="28">
        <v>74.599999999999994</v>
      </c>
      <c r="G643" s="28">
        <v>71.400000000000006</v>
      </c>
      <c r="H643" s="28">
        <v>32.4</v>
      </c>
      <c r="I643" s="28">
        <v>30.9</v>
      </c>
      <c r="J643" s="28">
        <v>30.6</v>
      </c>
      <c r="K643" s="28">
        <v>35.4</v>
      </c>
      <c r="L643" s="28">
        <v>29.1</v>
      </c>
      <c r="M643" s="28">
        <v>33.9</v>
      </c>
      <c r="N643" s="28">
        <v>481.9</v>
      </c>
    </row>
    <row r="644" spans="1:14" ht="15.2" customHeight="1">
      <c r="B644" s="28" t="s">
        <v>435</v>
      </c>
    </row>
    <row r="645" spans="1:14">
      <c r="A645" s="28" t="s">
        <v>422</v>
      </c>
      <c r="B645" s="28">
        <v>17.3</v>
      </c>
      <c r="C645" s="28">
        <v>21.1</v>
      </c>
      <c r="D645" s="28">
        <v>27.8</v>
      </c>
      <c r="E645" s="28">
        <v>31.4</v>
      </c>
      <c r="F645" s="28">
        <v>35.1</v>
      </c>
      <c r="G645" s="28">
        <v>37.5</v>
      </c>
      <c r="H645" s="28">
        <v>42.2</v>
      </c>
      <c r="I645" s="28">
        <v>40.200000000000003</v>
      </c>
      <c r="J645" s="28">
        <v>36.5</v>
      </c>
      <c r="K645" s="28">
        <v>32.5</v>
      </c>
      <c r="L645" s="28">
        <v>24.7</v>
      </c>
      <c r="M645" s="28">
        <v>21.1</v>
      </c>
      <c r="N645" s="28">
        <v>42.2</v>
      </c>
    </row>
    <row r="646" spans="1:14">
      <c r="A646" s="28" t="s">
        <v>423</v>
      </c>
      <c r="B646" s="28">
        <v>-26.9</v>
      </c>
      <c r="C646" s="28">
        <v>-22.3</v>
      </c>
      <c r="D646" s="28">
        <v>-19.7</v>
      </c>
      <c r="E646" s="28">
        <v>-8.5</v>
      </c>
      <c r="F646" s="28">
        <v>-3.6</v>
      </c>
      <c r="G646" s="28">
        <v>0.2</v>
      </c>
      <c r="H646" s="28">
        <v>3.8</v>
      </c>
      <c r="I646" s="28">
        <v>0.9</v>
      </c>
      <c r="J646" s="28">
        <v>-1.5</v>
      </c>
      <c r="K646" s="28">
        <v>-7.5</v>
      </c>
      <c r="L646" s="28">
        <v>-19.3</v>
      </c>
      <c r="M646" s="28">
        <v>-23.7</v>
      </c>
      <c r="N646" s="28">
        <v>-26.9</v>
      </c>
    </row>
    <row r="650" spans="1:14">
      <c r="A650" s="28" t="s">
        <v>488</v>
      </c>
      <c r="B650" s="28" t="s">
        <v>402</v>
      </c>
      <c r="C650" s="28" t="s">
        <v>403</v>
      </c>
      <c r="D650" s="28" t="s">
        <v>404</v>
      </c>
      <c r="E650" s="28" t="s">
        <v>405</v>
      </c>
      <c r="F650" s="28" t="s">
        <v>406</v>
      </c>
      <c r="G650" s="28" t="s">
        <v>407</v>
      </c>
      <c r="H650" s="28" t="s">
        <v>408</v>
      </c>
      <c r="I650" s="28" t="s">
        <v>409</v>
      </c>
      <c r="J650" s="28" t="s">
        <v>410</v>
      </c>
      <c r="K650" s="28" t="s">
        <v>411</v>
      </c>
      <c r="L650" s="28" t="s">
        <v>412</v>
      </c>
      <c r="M650" s="28" t="s">
        <v>413</v>
      </c>
      <c r="N650" s="28" t="s">
        <v>414</v>
      </c>
    </row>
    <row r="651" spans="1:14" ht="15.2" customHeight="1">
      <c r="B651" s="28" t="s">
        <v>486</v>
      </c>
    </row>
    <row r="652" spans="1:14">
      <c r="A652" s="28" t="s">
        <v>416</v>
      </c>
      <c r="B652" s="28">
        <v>-1.7</v>
      </c>
      <c r="C652" s="28">
        <v>0.2</v>
      </c>
      <c r="D652" s="28">
        <v>4.8</v>
      </c>
      <c r="E652" s="28">
        <v>10.6</v>
      </c>
      <c r="F652" s="28">
        <v>15.1</v>
      </c>
      <c r="G652" s="28">
        <v>19</v>
      </c>
      <c r="H652" s="28">
        <v>22.3</v>
      </c>
      <c r="I652" s="28">
        <v>22</v>
      </c>
      <c r="J652" s="28">
        <v>17.399999999999999</v>
      </c>
      <c r="K652" s="28">
        <v>11.8</v>
      </c>
      <c r="L652" s="28">
        <v>5.5</v>
      </c>
      <c r="M652" s="28">
        <v>0.6</v>
      </c>
      <c r="N652" s="28">
        <v>10.6</v>
      </c>
    </row>
    <row r="653" spans="1:14">
      <c r="A653" s="28" t="s">
        <v>417</v>
      </c>
      <c r="B653" s="28">
        <v>4.0999999999999996</v>
      </c>
      <c r="C653" s="28">
        <v>6.2</v>
      </c>
      <c r="D653" s="28">
        <v>11.5</v>
      </c>
      <c r="E653" s="28">
        <v>17.7</v>
      </c>
      <c r="F653" s="28">
        <v>22.5</v>
      </c>
      <c r="G653" s="28">
        <v>26.9</v>
      </c>
      <c r="H653" s="28">
        <v>30.7</v>
      </c>
      <c r="I653" s="28">
        <v>30.8</v>
      </c>
      <c r="J653" s="28">
        <v>26.6</v>
      </c>
      <c r="K653" s="28">
        <v>20.399999999999999</v>
      </c>
      <c r="L653" s="28">
        <v>13</v>
      </c>
      <c r="M653" s="28">
        <v>6.4</v>
      </c>
      <c r="N653" s="28">
        <v>18.100000000000001</v>
      </c>
    </row>
    <row r="654" spans="1:14">
      <c r="A654" s="28" t="s">
        <v>418</v>
      </c>
      <c r="B654" s="28">
        <v>-6.8</v>
      </c>
      <c r="C654" s="28">
        <v>-5.2</v>
      </c>
      <c r="D654" s="28">
        <v>-1.4</v>
      </c>
      <c r="E654" s="28">
        <v>3.2</v>
      </c>
      <c r="F654" s="28">
        <v>6.8</v>
      </c>
      <c r="G654" s="28">
        <v>9.8000000000000007</v>
      </c>
      <c r="H654" s="28">
        <v>12</v>
      </c>
      <c r="I654" s="28">
        <v>11.5</v>
      </c>
      <c r="J654" s="28">
        <v>7.4</v>
      </c>
      <c r="K654" s="28">
        <v>3.5</v>
      </c>
      <c r="L654" s="28">
        <v>-0.9</v>
      </c>
      <c r="M654" s="28">
        <v>-4.4000000000000004</v>
      </c>
      <c r="N654" s="28">
        <v>3</v>
      </c>
    </row>
    <row r="655" spans="1:14">
      <c r="A655" s="28" t="s">
        <v>419</v>
      </c>
      <c r="B655" s="28">
        <v>3.1</v>
      </c>
      <c r="C655" s="28">
        <v>4</v>
      </c>
      <c r="D655" s="28">
        <v>4.8</v>
      </c>
      <c r="E655" s="28">
        <v>6.2</v>
      </c>
      <c r="F655" s="28">
        <v>8.3000000000000007</v>
      </c>
      <c r="G655" s="28">
        <v>10.4</v>
      </c>
      <c r="H655" s="28">
        <v>11.9</v>
      </c>
      <c r="I655" s="28">
        <v>11.4</v>
      </c>
      <c r="J655" s="28">
        <v>9.1</v>
      </c>
      <c r="K655" s="28">
        <v>6.7</v>
      </c>
      <c r="L655" s="28">
        <v>4.8</v>
      </c>
      <c r="M655" s="28">
        <v>3</v>
      </c>
      <c r="N655" s="28">
        <v>83.7</v>
      </c>
    </row>
    <row r="656" spans="1:14">
      <c r="A656" s="28" t="s">
        <v>420</v>
      </c>
      <c r="B656" s="28">
        <v>12.7</v>
      </c>
      <c r="C656" s="28">
        <v>11.6</v>
      </c>
      <c r="D656" s="28">
        <v>13</v>
      </c>
      <c r="E656" s="28">
        <v>12.6</v>
      </c>
      <c r="F656" s="28">
        <v>13.1</v>
      </c>
      <c r="G656" s="28">
        <v>8.5</v>
      </c>
      <c r="H656" s="28">
        <v>2.2000000000000002</v>
      </c>
      <c r="I656" s="28">
        <v>1.8</v>
      </c>
      <c r="J656" s="28">
        <v>3.7</v>
      </c>
      <c r="K656" s="28">
        <v>7.5</v>
      </c>
      <c r="L656" s="28">
        <v>8.9</v>
      </c>
      <c r="M656" s="28">
        <v>12.1</v>
      </c>
      <c r="N656" s="28">
        <v>107.7</v>
      </c>
    </row>
    <row r="657" spans="1:14">
      <c r="A657" s="28" t="s">
        <v>531</v>
      </c>
      <c r="B657" s="28">
        <v>35.700000000000003</v>
      </c>
      <c r="C657" s="28">
        <v>35.9</v>
      </c>
      <c r="D657" s="28">
        <v>42.6</v>
      </c>
      <c r="E657" s="28">
        <v>51.5</v>
      </c>
      <c r="F657" s="28">
        <v>51.9</v>
      </c>
      <c r="G657" s="28">
        <v>40.1</v>
      </c>
      <c r="H657" s="28">
        <v>9.3000000000000007</v>
      </c>
      <c r="I657" s="28">
        <v>6.6</v>
      </c>
      <c r="J657" s="28">
        <v>13.6</v>
      </c>
      <c r="K657" s="28">
        <v>28</v>
      </c>
      <c r="L657" s="28">
        <v>32.299999999999997</v>
      </c>
      <c r="M657" s="28">
        <v>37.5</v>
      </c>
      <c r="N657" s="28">
        <v>385</v>
      </c>
    </row>
    <row r="658" spans="1:14" ht="15.2" customHeight="1">
      <c r="B658" s="28" t="s">
        <v>486</v>
      </c>
    </row>
    <row r="659" spans="1:14">
      <c r="A659" s="28" t="s">
        <v>422</v>
      </c>
      <c r="B659" s="28">
        <v>18</v>
      </c>
      <c r="C659" s="28">
        <v>22.6</v>
      </c>
      <c r="D659" s="28">
        <v>28.6</v>
      </c>
      <c r="E659" s="28">
        <v>31.2</v>
      </c>
      <c r="F659" s="28">
        <v>33.6</v>
      </c>
      <c r="G659" s="28">
        <v>37.6</v>
      </c>
      <c r="H659" s="28">
        <v>40.700000000000003</v>
      </c>
      <c r="I659" s="28">
        <v>40.6</v>
      </c>
      <c r="J659" s="28">
        <v>36</v>
      </c>
      <c r="K659" s="28">
        <v>33.6</v>
      </c>
      <c r="L659" s="28">
        <v>26</v>
      </c>
      <c r="M659" s="28">
        <v>21</v>
      </c>
      <c r="N659" s="28">
        <v>40.700000000000003</v>
      </c>
    </row>
    <row r="660" spans="1:14">
      <c r="A660" s="28" t="s">
        <v>423</v>
      </c>
      <c r="B660" s="28">
        <v>-32.5</v>
      </c>
      <c r="C660" s="28">
        <v>-31.2</v>
      </c>
      <c r="D660" s="28">
        <v>-28.1</v>
      </c>
      <c r="E660" s="28">
        <v>-11.6</v>
      </c>
      <c r="F660" s="28">
        <v>-6.9</v>
      </c>
      <c r="G660" s="28">
        <v>-0.6</v>
      </c>
      <c r="H660" s="28">
        <v>2.9</v>
      </c>
      <c r="I660" s="28">
        <v>1.4</v>
      </c>
      <c r="J660" s="28">
        <v>-3.8</v>
      </c>
      <c r="K660" s="28">
        <v>-12.2</v>
      </c>
      <c r="L660" s="28">
        <v>-20.7</v>
      </c>
      <c r="M660" s="28">
        <v>-28.4</v>
      </c>
      <c r="N660" s="28">
        <v>-32.5</v>
      </c>
    </row>
    <row r="664" spans="1:14">
      <c r="A664" s="28" t="s">
        <v>489</v>
      </c>
      <c r="B664" s="28" t="s">
        <v>402</v>
      </c>
      <c r="C664" s="28" t="s">
        <v>403</v>
      </c>
      <c r="D664" s="28" t="s">
        <v>404</v>
      </c>
      <c r="E664" s="28" t="s">
        <v>405</v>
      </c>
      <c r="F664" s="28" t="s">
        <v>406</v>
      </c>
      <c r="G664" s="28" t="s">
        <v>407</v>
      </c>
      <c r="H664" s="28" t="s">
        <v>408</v>
      </c>
      <c r="I664" s="28" t="s">
        <v>409</v>
      </c>
      <c r="J664" s="28" t="s">
        <v>410</v>
      </c>
      <c r="K664" s="28" t="s">
        <v>411</v>
      </c>
      <c r="L664" s="28" t="s">
        <v>412</v>
      </c>
      <c r="M664" s="28" t="s">
        <v>413</v>
      </c>
      <c r="N664" s="28" t="s">
        <v>414</v>
      </c>
    </row>
    <row r="665" spans="1:14" ht="15.2" customHeight="1">
      <c r="B665" s="28" t="s">
        <v>425</v>
      </c>
    </row>
    <row r="666" spans="1:14">
      <c r="A666" s="28" t="s">
        <v>416</v>
      </c>
      <c r="B666" s="28">
        <v>0.4</v>
      </c>
      <c r="C666" s="28">
        <v>2.4</v>
      </c>
      <c r="D666" s="28">
        <v>7</v>
      </c>
      <c r="E666" s="28">
        <v>12.2</v>
      </c>
      <c r="F666" s="28">
        <v>16.899999999999999</v>
      </c>
      <c r="G666" s="28">
        <v>21.3</v>
      </c>
      <c r="H666" s="28">
        <v>24.7</v>
      </c>
      <c r="I666" s="28">
        <v>24.3</v>
      </c>
      <c r="J666" s="28">
        <v>19.7</v>
      </c>
      <c r="K666" s="28">
        <v>13.6</v>
      </c>
      <c r="L666" s="28">
        <v>7</v>
      </c>
      <c r="M666" s="28">
        <v>2.5</v>
      </c>
      <c r="N666" s="28">
        <v>12.7</v>
      </c>
    </row>
    <row r="667" spans="1:14">
      <c r="A667" s="28" t="s">
        <v>417</v>
      </c>
      <c r="B667" s="28">
        <v>4.2</v>
      </c>
      <c r="C667" s="28">
        <v>7.1</v>
      </c>
      <c r="D667" s="28">
        <v>12.7</v>
      </c>
      <c r="E667" s="28">
        <v>18.3</v>
      </c>
      <c r="F667" s="28">
        <v>23.1</v>
      </c>
      <c r="G667" s="28">
        <v>27.6</v>
      </c>
      <c r="H667" s="28">
        <v>31</v>
      </c>
      <c r="I667" s="28">
        <v>31</v>
      </c>
      <c r="J667" s="28">
        <v>27</v>
      </c>
      <c r="K667" s="28">
        <v>20.6</v>
      </c>
      <c r="L667" s="28">
        <v>12.7</v>
      </c>
      <c r="M667" s="28">
        <v>6.1</v>
      </c>
      <c r="N667" s="28">
        <v>18.399999999999999</v>
      </c>
    </row>
    <row r="668" spans="1:14">
      <c r="A668" s="28" t="s">
        <v>418</v>
      </c>
      <c r="B668" s="28">
        <v>-2.9</v>
      </c>
      <c r="C668" s="28">
        <v>-1.7</v>
      </c>
      <c r="D668" s="28">
        <v>1.6</v>
      </c>
      <c r="E668" s="28">
        <v>6.1</v>
      </c>
      <c r="F668" s="28">
        <v>10.199999999999999</v>
      </c>
      <c r="G668" s="28">
        <v>13.8</v>
      </c>
      <c r="H668" s="28">
        <v>16.8</v>
      </c>
      <c r="I668" s="28">
        <v>16.5</v>
      </c>
      <c r="J668" s="28">
        <v>12.2</v>
      </c>
      <c r="K668" s="28">
        <v>7.4</v>
      </c>
      <c r="L668" s="28">
        <v>2.2000000000000002</v>
      </c>
      <c r="M668" s="28">
        <v>-0.7</v>
      </c>
      <c r="N668" s="28">
        <v>6.8</v>
      </c>
    </row>
    <row r="669" spans="1:14">
      <c r="A669" s="28" t="s">
        <v>419</v>
      </c>
      <c r="B669" s="28">
        <v>2.7</v>
      </c>
      <c r="C669" s="28">
        <v>4.3</v>
      </c>
      <c r="D669" s="28">
        <v>5.6</v>
      </c>
      <c r="E669" s="28">
        <v>7.1</v>
      </c>
      <c r="F669" s="28">
        <v>8.6</v>
      </c>
      <c r="G669" s="28">
        <v>10.5</v>
      </c>
      <c r="H669" s="28">
        <v>11.6</v>
      </c>
      <c r="I669" s="28">
        <v>11</v>
      </c>
      <c r="J669" s="28">
        <v>9.1</v>
      </c>
      <c r="K669" s="28">
        <v>6.6</v>
      </c>
      <c r="L669" s="28">
        <v>4.4000000000000004</v>
      </c>
      <c r="M669" s="28">
        <v>2.4</v>
      </c>
      <c r="N669" s="28">
        <v>83.9</v>
      </c>
    </row>
    <row r="670" spans="1:14">
      <c r="A670" s="28" t="s">
        <v>420</v>
      </c>
      <c r="B670" s="28">
        <v>11.8</v>
      </c>
      <c r="C670" s="28">
        <v>10.5</v>
      </c>
      <c r="D670" s="28">
        <v>10.5</v>
      </c>
      <c r="E670" s="28">
        <v>11.5</v>
      </c>
      <c r="F670" s="28">
        <v>11.8</v>
      </c>
      <c r="G670" s="28">
        <v>8.3000000000000007</v>
      </c>
      <c r="H670" s="28">
        <v>3.1</v>
      </c>
      <c r="I670" s="28">
        <v>2.8</v>
      </c>
      <c r="J670" s="28">
        <v>3.7</v>
      </c>
      <c r="K670" s="28">
        <v>6.8</v>
      </c>
      <c r="L670" s="28">
        <v>8.3000000000000007</v>
      </c>
      <c r="M670" s="28">
        <v>10.7</v>
      </c>
      <c r="N670" s="28">
        <v>99.8</v>
      </c>
    </row>
    <row r="671" spans="1:14">
      <c r="A671" s="28" t="s">
        <v>531</v>
      </c>
      <c r="B671" s="28">
        <v>43.8</v>
      </c>
      <c r="C671" s="28">
        <v>31.3</v>
      </c>
      <c r="D671" s="28">
        <v>36.4</v>
      </c>
      <c r="E671" s="28">
        <v>44</v>
      </c>
      <c r="F671" s="28">
        <v>53.5</v>
      </c>
      <c r="G671" s="28">
        <v>36.700000000000003</v>
      </c>
      <c r="H671" s="28">
        <v>10.5</v>
      </c>
      <c r="I671" s="28">
        <v>10.1</v>
      </c>
      <c r="J671" s="28">
        <v>13.6</v>
      </c>
      <c r="K671" s="28">
        <v>28.9</v>
      </c>
      <c r="L671" s="28">
        <v>32</v>
      </c>
      <c r="M671" s="28">
        <v>44.4</v>
      </c>
      <c r="N671" s="28">
        <v>385.2</v>
      </c>
    </row>
    <row r="672" spans="1:14" ht="15.2" customHeight="1">
      <c r="B672" s="28" t="s">
        <v>425</v>
      </c>
    </row>
    <row r="673" spans="1:14">
      <c r="A673" s="28" t="s">
        <v>422</v>
      </c>
      <c r="B673" s="28">
        <v>17</v>
      </c>
      <c r="C673" s="28">
        <v>21.4</v>
      </c>
      <c r="D673" s="28">
        <v>30.4</v>
      </c>
      <c r="E673" s="28">
        <v>32</v>
      </c>
      <c r="F673" s="28">
        <v>34.4</v>
      </c>
      <c r="G673" s="28">
        <v>37.6</v>
      </c>
      <c r="H673" s="28">
        <v>41.8</v>
      </c>
      <c r="I673" s="28">
        <v>40.299999999999997</v>
      </c>
      <c r="J673" s="28">
        <v>38.200000000000003</v>
      </c>
      <c r="K673" s="28">
        <v>33</v>
      </c>
      <c r="L673" s="28">
        <v>24.8</v>
      </c>
      <c r="M673" s="28">
        <v>19</v>
      </c>
      <c r="N673" s="28">
        <v>41.8</v>
      </c>
    </row>
    <row r="674" spans="1:14">
      <c r="A674" s="28" t="s">
        <v>423</v>
      </c>
      <c r="B674" s="28">
        <v>-22.4</v>
      </c>
      <c r="C674" s="28">
        <v>-21.6</v>
      </c>
      <c r="D674" s="28">
        <v>-19.8</v>
      </c>
      <c r="E674" s="28">
        <v>-6.8</v>
      </c>
      <c r="F674" s="28">
        <v>0.4</v>
      </c>
      <c r="G674" s="28">
        <v>4.5999999999999996</v>
      </c>
      <c r="H674" s="28">
        <v>7.4</v>
      </c>
      <c r="I674" s="28">
        <v>7.2</v>
      </c>
      <c r="J674" s="28">
        <v>2.7</v>
      </c>
      <c r="K674" s="28">
        <v>-5</v>
      </c>
      <c r="L674" s="28">
        <v>-9.6999999999999993</v>
      </c>
      <c r="M674" s="28">
        <v>-18</v>
      </c>
      <c r="N674" s="28">
        <v>-22.4</v>
      </c>
    </row>
    <row r="678" spans="1:14">
      <c r="A678" s="28" t="s">
        <v>490</v>
      </c>
      <c r="B678" s="28" t="s">
        <v>402</v>
      </c>
      <c r="C678" s="28" t="s">
        <v>403</v>
      </c>
      <c r="D678" s="28" t="s">
        <v>404</v>
      </c>
      <c r="E678" s="28" t="s">
        <v>405</v>
      </c>
      <c r="F678" s="28" t="s">
        <v>406</v>
      </c>
      <c r="G678" s="28" t="s">
        <v>407</v>
      </c>
      <c r="H678" s="28" t="s">
        <v>408</v>
      </c>
      <c r="I678" s="28" t="s">
        <v>409</v>
      </c>
      <c r="J678" s="28" t="s">
        <v>410</v>
      </c>
      <c r="K678" s="28" t="s">
        <v>411</v>
      </c>
      <c r="L678" s="28" t="s">
        <v>412</v>
      </c>
      <c r="M678" s="28" t="s">
        <v>413</v>
      </c>
      <c r="N678" s="28" t="s">
        <v>414</v>
      </c>
    </row>
    <row r="679" spans="1:14" ht="15.2" customHeight="1">
      <c r="B679" s="28" t="s">
        <v>446</v>
      </c>
    </row>
    <row r="680" spans="1:14">
      <c r="A680" s="28" t="s">
        <v>416</v>
      </c>
      <c r="B680" s="28">
        <v>2.9</v>
      </c>
      <c r="C680" s="28">
        <v>4.2</v>
      </c>
      <c r="D680" s="28">
        <v>7</v>
      </c>
      <c r="E680" s="28">
        <v>12.2</v>
      </c>
      <c r="F680" s="28">
        <v>17.399999999999999</v>
      </c>
      <c r="G680" s="28">
        <v>21.6</v>
      </c>
      <c r="H680" s="28">
        <v>24</v>
      </c>
      <c r="I680" s="28">
        <v>23.5</v>
      </c>
      <c r="J680" s="28">
        <v>19.3</v>
      </c>
      <c r="K680" s="28">
        <v>13.9</v>
      </c>
      <c r="L680" s="28">
        <v>9.1</v>
      </c>
      <c r="M680" s="28">
        <v>5</v>
      </c>
      <c r="N680" s="28">
        <v>13.3</v>
      </c>
    </row>
    <row r="681" spans="1:14">
      <c r="A681" s="28" t="s">
        <v>417</v>
      </c>
      <c r="B681" s="28">
        <v>6.7</v>
      </c>
      <c r="C681" s="28">
        <v>8.4</v>
      </c>
      <c r="D681" s="28">
        <v>12.1</v>
      </c>
      <c r="E681" s="28">
        <v>18</v>
      </c>
      <c r="F681" s="28">
        <v>23.5</v>
      </c>
      <c r="G681" s="28">
        <v>28</v>
      </c>
      <c r="H681" s="28">
        <v>30.6</v>
      </c>
      <c r="I681" s="28">
        <v>30.6</v>
      </c>
      <c r="J681" s="28">
        <v>26.1</v>
      </c>
      <c r="K681" s="28">
        <v>19.8</v>
      </c>
      <c r="L681" s="28">
        <v>13.7</v>
      </c>
      <c r="M681" s="28">
        <v>8.6</v>
      </c>
      <c r="N681" s="28">
        <v>18.8</v>
      </c>
    </row>
    <row r="682" spans="1:14">
      <c r="A682" s="28" t="s">
        <v>418</v>
      </c>
      <c r="B682" s="28">
        <v>0</v>
      </c>
      <c r="C682" s="28">
        <v>0.9</v>
      </c>
      <c r="D682" s="28">
        <v>3</v>
      </c>
      <c r="E682" s="28">
        <v>7.2</v>
      </c>
      <c r="F682" s="28">
        <v>11.6</v>
      </c>
      <c r="G682" s="28">
        <v>15.5</v>
      </c>
      <c r="H682" s="28">
        <v>17.7</v>
      </c>
      <c r="I682" s="28">
        <v>17.600000000000001</v>
      </c>
      <c r="J682" s="28">
        <v>14</v>
      </c>
      <c r="K682" s="28">
        <v>9.6999999999999993</v>
      </c>
      <c r="L682" s="28">
        <v>5.7</v>
      </c>
      <c r="M682" s="28">
        <v>2.1</v>
      </c>
      <c r="N682" s="28">
        <v>8.8000000000000007</v>
      </c>
    </row>
    <row r="683" spans="1:14">
      <c r="A683" s="28" t="s">
        <v>419</v>
      </c>
      <c r="B683" s="28">
        <v>2.6</v>
      </c>
      <c r="C683" s="28">
        <v>3.3</v>
      </c>
      <c r="D683" s="28">
        <v>4.5999999999999996</v>
      </c>
      <c r="E683" s="28">
        <v>6.2</v>
      </c>
      <c r="F683" s="28">
        <v>8.1</v>
      </c>
      <c r="G683" s="28">
        <v>8.6999999999999993</v>
      </c>
      <c r="H683" s="28">
        <v>9.6</v>
      </c>
      <c r="I683" s="28">
        <v>9.4</v>
      </c>
      <c r="J683" s="28">
        <v>7</v>
      </c>
      <c r="K683" s="28">
        <v>4.9000000000000004</v>
      </c>
      <c r="L683" s="28">
        <v>3.4</v>
      </c>
      <c r="M683" s="28">
        <v>2.2999999999999998</v>
      </c>
      <c r="N683" s="28">
        <v>70.099999999999994</v>
      </c>
    </row>
    <row r="684" spans="1:14">
      <c r="A684" s="28" t="s">
        <v>420</v>
      </c>
      <c r="B684" s="28">
        <v>11.1</v>
      </c>
      <c r="C684" s="28">
        <v>9.1999999999999993</v>
      </c>
      <c r="D684" s="28">
        <v>9.5</v>
      </c>
      <c r="E684" s="28">
        <v>10.199999999999999</v>
      </c>
      <c r="F684" s="28">
        <v>10</v>
      </c>
      <c r="G684" s="28">
        <v>8.6</v>
      </c>
      <c r="H684" s="28">
        <v>4.9000000000000004</v>
      </c>
      <c r="I684" s="28">
        <v>3.7</v>
      </c>
      <c r="J684" s="28">
        <v>4.9000000000000004</v>
      </c>
      <c r="K684" s="28">
        <v>7.1</v>
      </c>
      <c r="L684" s="28">
        <v>8.6</v>
      </c>
      <c r="M684" s="28">
        <v>11.3</v>
      </c>
      <c r="N684" s="28">
        <v>99.1</v>
      </c>
    </row>
    <row r="685" spans="1:14">
      <c r="A685" s="28" t="s">
        <v>531</v>
      </c>
      <c r="B685" s="28">
        <v>61.9</v>
      </c>
      <c r="C685" s="28">
        <v>51.2</v>
      </c>
      <c r="D685" s="28">
        <v>49.1</v>
      </c>
      <c r="E685" s="28">
        <v>44.8</v>
      </c>
      <c r="F685" s="28">
        <v>49.4</v>
      </c>
      <c r="G685" s="28">
        <v>49</v>
      </c>
      <c r="H685" s="28">
        <v>26.6</v>
      </c>
      <c r="I685" s="28">
        <v>20.8</v>
      </c>
      <c r="J685" s="28">
        <v>33.700000000000003</v>
      </c>
      <c r="K685" s="28">
        <v>54</v>
      </c>
      <c r="L685" s="28">
        <v>67</v>
      </c>
      <c r="M685" s="28">
        <v>70</v>
      </c>
      <c r="N685" s="28">
        <v>577.5</v>
      </c>
    </row>
    <row r="686" spans="1:14" ht="15.2" customHeight="1">
      <c r="B686" s="28" t="s">
        <v>446</v>
      </c>
    </row>
    <row r="687" spans="1:14">
      <c r="A687" s="28" t="s">
        <v>422</v>
      </c>
      <c r="B687" s="28">
        <v>18.600000000000001</v>
      </c>
      <c r="C687" s="28">
        <v>23.1</v>
      </c>
      <c r="D687" s="28">
        <v>25.7</v>
      </c>
      <c r="E687" s="28">
        <v>31.5</v>
      </c>
      <c r="F687" s="28">
        <v>36</v>
      </c>
      <c r="G687" s="28">
        <v>40.4</v>
      </c>
      <c r="H687" s="28">
        <v>42.5</v>
      </c>
      <c r="I687" s="28">
        <v>40.4</v>
      </c>
      <c r="J687" s="28">
        <v>37.200000000000003</v>
      </c>
      <c r="K687" s="28">
        <v>37.4</v>
      </c>
      <c r="L687" s="28">
        <v>33.4</v>
      </c>
      <c r="M687" s="28">
        <v>21.3</v>
      </c>
      <c r="N687" s="28">
        <v>42.5</v>
      </c>
    </row>
    <row r="688" spans="1:14">
      <c r="A688" s="28" t="s">
        <v>423</v>
      </c>
      <c r="B688" s="28">
        <v>-15.8</v>
      </c>
      <c r="C688" s="28">
        <v>-15</v>
      </c>
      <c r="D688" s="28">
        <v>-11.8</v>
      </c>
      <c r="E688" s="28">
        <v>-3</v>
      </c>
      <c r="F688" s="28">
        <v>1.4</v>
      </c>
      <c r="G688" s="28">
        <v>5.8</v>
      </c>
      <c r="H688" s="28">
        <v>8.8000000000000007</v>
      </c>
      <c r="I688" s="28">
        <v>8.6999999999999993</v>
      </c>
      <c r="J688" s="28">
        <v>3</v>
      </c>
      <c r="K688" s="28">
        <v>-3.4</v>
      </c>
      <c r="L688" s="28">
        <v>-7.2</v>
      </c>
      <c r="M688" s="28">
        <v>-11.1</v>
      </c>
      <c r="N688" s="28">
        <v>-15.8</v>
      </c>
    </row>
    <row r="692" spans="1:14">
      <c r="A692" s="28" t="s">
        <v>491</v>
      </c>
      <c r="B692" s="28" t="s">
        <v>402</v>
      </c>
      <c r="C692" s="28" t="s">
        <v>403</v>
      </c>
      <c r="D692" s="28" t="s">
        <v>404</v>
      </c>
      <c r="E692" s="28" t="s">
        <v>405</v>
      </c>
      <c r="F692" s="28" t="s">
        <v>406</v>
      </c>
      <c r="G692" s="28" t="s">
        <v>407</v>
      </c>
      <c r="H692" s="28" t="s">
        <v>408</v>
      </c>
      <c r="I692" s="28" t="s">
        <v>409</v>
      </c>
      <c r="J692" s="28" t="s">
        <v>410</v>
      </c>
      <c r="K692" s="28" t="s">
        <v>411</v>
      </c>
      <c r="L692" s="28" t="s">
        <v>412</v>
      </c>
      <c r="M692" s="28" t="s">
        <v>413</v>
      </c>
      <c r="N692" s="28" t="s">
        <v>414</v>
      </c>
    </row>
    <row r="693" spans="1:14" ht="15.2" customHeight="1">
      <c r="B693" s="28" t="s">
        <v>435</v>
      </c>
    </row>
    <row r="694" spans="1:14">
      <c r="A694" s="28" t="s">
        <v>416</v>
      </c>
      <c r="B694" s="28">
        <v>-0.2</v>
      </c>
      <c r="C694" s="28">
        <v>1.4</v>
      </c>
      <c r="D694" s="28">
        <v>5.3</v>
      </c>
      <c r="E694" s="28">
        <v>10.7</v>
      </c>
      <c r="F694" s="28">
        <v>15.5</v>
      </c>
      <c r="G694" s="28">
        <v>19.7</v>
      </c>
      <c r="H694" s="28">
        <v>23.1</v>
      </c>
      <c r="I694" s="28">
        <v>23</v>
      </c>
      <c r="J694" s="28">
        <v>18.5</v>
      </c>
      <c r="K694" s="28">
        <v>12.6</v>
      </c>
      <c r="L694" s="28">
        <v>6.5</v>
      </c>
      <c r="M694" s="28">
        <v>2</v>
      </c>
      <c r="N694" s="28">
        <v>11.5</v>
      </c>
    </row>
    <row r="695" spans="1:14">
      <c r="A695" s="28" t="s">
        <v>417</v>
      </c>
      <c r="B695" s="28">
        <v>4.5</v>
      </c>
      <c r="C695" s="28">
        <v>6.6</v>
      </c>
      <c r="D695" s="28">
        <v>11.3</v>
      </c>
      <c r="E695" s="28">
        <v>17.2</v>
      </c>
      <c r="F695" s="28">
        <v>22</v>
      </c>
      <c r="G695" s="28">
        <v>26.2</v>
      </c>
      <c r="H695" s="28">
        <v>29.8</v>
      </c>
      <c r="I695" s="28">
        <v>30</v>
      </c>
      <c r="J695" s="28">
        <v>26</v>
      </c>
      <c r="K695" s="28">
        <v>20</v>
      </c>
      <c r="L695" s="28">
        <v>13</v>
      </c>
      <c r="M695" s="28">
        <v>6.8</v>
      </c>
      <c r="N695" s="28">
        <v>17.8</v>
      </c>
    </row>
    <row r="696" spans="1:14">
      <c r="A696" s="28" t="s">
        <v>418</v>
      </c>
      <c r="B696" s="28">
        <v>-4.3</v>
      </c>
      <c r="C696" s="28">
        <v>-3.2</v>
      </c>
      <c r="D696" s="28">
        <v>-0.2</v>
      </c>
      <c r="E696" s="28">
        <v>4.4000000000000004</v>
      </c>
      <c r="F696" s="28">
        <v>8.6</v>
      </c>
      <c r="G696" s="28">
        <v>12.3</v>
      </c>
      <c r="H696" s="28">
        <v>15.6</v>
      </c>
      <c r="I696" s="28">
        <v>15.5</v>
      </c>
      <c r="J696" s="28">
        <v>11</v>
      </c>
      <c r="K696" s="28">
        <v>6</v>
      </c>
      <c r="L696" s="28">
        <v>1.1000000000000001</v>
      </c>
      <c r="M696" s="28">
        <v>-2</v>
      </c>
      <c r="N696" s="28">
        <v>5.4</v>
      </c>
    </row>
    <row r="697" spans="1:14">
      <c r="A697" s="28" t="s">
        <v>419</v>
      </c>
      <c r="B697" s="28">
        <v>3.1</v>
      </c>
      <c r="C697" s="28">
        <v>4.0999999999999996</v>
      </c>
      <c r="D697" s="28">
        <v>5.0999999999999996</v>
      </c>
      <c r="E697" s="28">
        <v>6.6</v>
      </c>
      <c r="F697" s="28">
        <v>8.6</v>
      </c>
      <c r="G697" s="28">
        <v>10.6</v>
      </c>
      <c r="H697" s="28">
        <v>11.8</v>
      </c>
      <c r="I697" s="28">
        <v>11.2</v>
      </c>
      <c r="J697" s="28">
        <v>9.3000000000000007</v>
      </c>
      <c r="K697" s="28">
        <v>6.9</v>
      </c>
      <c r="L697" s="28">
        <v>5.0999999999999996</v>
      </c>
      <c r="M697" s="28">
        <v>3.1</v>
      </c>
      <c r="N697" s="28">
        <v>85.5</v>
      </c>
    </row>
    <row r="698" spans="1:14">
      <c r="A698" s="28" t="s">
        <v>420</v>
      </c>
      <c r="B698" s="28">
        <v>11.9</v>
      </c>
      <c r="C698" s="28">
        <v>10.3</v>
      </c>
      <c r="D698" s="28">
        <v>10.7</v>
      </c>
      <c r="E698" s="28">
        <v>10.4</v>
      </c>
      <c r="F698" s="28">
        <v>11.4</v>
      </c>
      <c r="G698" s="28">
        <v>7</v>
      </c>
      <c r="H698" s="28">
        <v>1.9</v>
      </c>
      <c r="I698" s="28">
        <v>1.4</v>
      </c>
      <c r="J698" s="28">
        <v>3</v>
      </c>
      <c r="K698" s="28">
        <v>6.3</v>
      </c>
      <c r="L698" s="28">
        <v>8</v>
      </c>
      <c r="M698" s="28">
        <v>11.8</v>
      </c>
      <c r="N698" s="28">
        <v>94.1</v>
      </c>
    </row>
    <row r="699" spans="1:14">
      <c r="A699" s="28" t="s">
        <v>531</v>
      </c>
      <c r="B699" s="28">
        <v>48.5</v>
      </c>
      <c r="C699" s="28">
        <v>35.1</v>
      </c>
      <c r="D699" s="28">
        <v>39.6</v>
      </c>
      <c r="E699" s="28">
        <v>41.6</v>
      </c>
      <c r="F699" s="28">
        <v>45.1</v>
      </c>
      <c r="G699" s="28">
        <v>34</v>
      </c>
      <c r="H699" s="28">
        <v>8.3000000000000007</v>
      </c>
      <c r="I699" s="28">
        <v>7.1</v>
      </c>
      <c r="J699" s="28">
        <v>12.6</v>
      </c>
      <c r="K699" s="28">
        <v>27</v>
      </c>
      <c r="L699" s="28">
        <v>36.5</v>
      </c>
      <c r="M699" s="28">
        <v>48.3</v>
      </c>
      <c r="N699" s="28">
        <v>383.7</v>
      </c>
    </row>
    <row r="700" spans="1:14" ht="15.2" customHeight="1">
      <c r="B700" s="28" t="s">
        <v>435</v>
      </c>
    </row>
    <row r="701" spans="1:14">
      <c r="A701" s="28" t="s">
        <v>422</v>
      </c>
      <c r="B701" s="28">
        <v>19</v>
      </c>
      <c r="C701" s="28">
        <v>20.6</v>
      </c>
      <c r="D701" s="28">
        <v>28</v>
      </c>
      <c r="E701" s="28">
        <v>30.9</v>
      </c>
      <c r="F701" s="28">
        <v>34.5</v>
      </c>
      <c r="G701" s="28">
        <v>36.200000000000003</v>
      </c>
      <c r="H701" s="28">
        <v>40.200000000000003</v>
      </c>
      <c r="I701" s="28">
        <v>39.4</v>
      </c>
      <c r="J701" s="28">
        <v>37.799999999999997</v>
      </c>
      <c r="K701" s="28">
        <v>33.6</v>
      </c>
      <c r="L701" s="28">
        <v>26.2</v>
      </c>
      <c r="M701" s="28">
        <v>19.899999999999999</v>
      </c>
      <c r="N701" s="28">
        <v>40.200000000000003</v>
      </c>
    </row>
    <row r="702" spans="1:14">
      <c r="A702" s="28" t="s">
        <v>423</v>
      </c>
      <c r="B702" s="28">
        <v>-28</v>
      </c>
      <c r="C702" s="28">
        <v>-25.3</v>
      </c>
      <c r="D702" s="28">
        <v>-21.8</v>
      </c>
      <c r="E702" s="28">
        <v>-8.1999999999999993</v>
      </c>
      <c r="F702" s="28">
        <v>-1.4</v>
      </c>
      <c r="G702" s="28">
        <v>2.6</v>
      </c>
      <c r="H702" s="28">
        <v>5.0999999999999996</v>
      </c>
      <c r="I702" s="28">
        <v>5</v>
      </c>
      <c r="J702" s="28">
        <v>-1.2</v>
      </c>
      <c r="K702" s="28">
        <v>-6.6</v>
      </c>
      <c r="L702" s="28">
        <v>-21.5</v>
      </c>
      <c r="M702" s="28">
        <v>-24.3</v>
      </c>
      <c r="N702" s="28">
        <v>-28</v>
      </c>
    </row>
    <row r="706" spans="1:14">
      <c r="A706" s="28" t="s">
        <v>492</v>
      </c>
      <c r="B706" s="28" t="s">
        <v>402</v>
      </c>
      <c r="C706" s="28" t="s">
        <v>403</v>
      </c>
      <c r="D706" s="28" t="s">
        <v>404</v>
      </c>
      <c r="E706" s="28" t="s">
        <v>405</v>
      </c>
      <c r="F706" s="28" t="s">
        <v>406</v>
      </c>
      <c r="G706" s="28" t="s">
        <v>407</v>
      </c>
      <c r="H706" s="28" t="s">
        <v>408</v>
      </c>
      <c r="I706" s="28" t="s">
        <v>409</v>
      </c>
      <c r="J706" s="28" t="s">
        <v>410</v>
      </c>
      <c r="K706" s="28" t="s">
        <v>411</v>
      </c>
      <c r="L706" s="28" t="s">
        <v>412</v>
      </c>
      <c r="M706" s="28" t="s">
        <v>413</v>
      </c>
      <c r="N706" s="28" t="s">
        <v>414</v>
      </c>
    </row>
    <row r="707" spans="1:14" ht="15.2" customHeight="1">
      <c r="B707" s="28" t="s">
        <v>446</v>
      </c>
    </row>
    <row r="708" spans="1:14">
      <c r="A708" s="28" t="s">
        <v>416</v>
      </c>
      <c r="B708" s="28">
        <v>5.7</v>
      </c>
      <c r="C708" s="28">
        <v>7.1</v>
      </c>
      <c r="D708" s="28">
        <v>10.7</v>
      </c>
      <c r="E708" s="28">
        <v>15.5</v>
      </c>
      <c r="F708" s="28">
        <v>20.7</v>
      </c>
      <c r="G708" s="28">
        <v>25.4</v>
      </c>
      <c r="H708" s="28">
        <v>28.2</v>
      </c>
      <c r="I708" s="28">
        <v>28</v>
      </c>
      <c r="J708" s="28">
        <v>24.9</v>
      </c>
      <c r="K708" s="28">
        <v>19.600000000000001</v>
      </c>
      <c r="L708" s="28">
        <v>12.6</v>
      </c>
      <c r="M708" s="28">
        <v>7.5</v>
      </c>
      <c r="N708" s="28">
        <v>17.2</v>
      </c>
    </row>
    <row r="709" spans="1:14">
      <c r="A709" s="28" t="s">
        <v>417</v>
      </c>
      <c r="B709" s="28">
        <v>9.6999999999999993</v>
      </c>
      <c r="C709" s="28">
        <v>11.6</v>
      </c>
      <c r="D709" s="28">
        <v>16.100000000000001</v>
      </c>
      <c r="E709" s="28">
        <v>21.5</v>
      </c>
      <c r="F709" s="28">
        <v>27.5</v>
      </c>
      <c r="G709" s="28">
        <v>32.799999999999997</v>
      </c>
      <c r="H709" s="28">
        <v>36.200000000000003</v>
      </c>
      <c r="I709" s="28">
        <v>36.200000000000003</v>
      </c>
      <c r="J709" s="28">
        <v>32.700000000000003</v>
      </c>
      <c r="K709" s="28">
        <v>26.3</v>
      </c>
      <c r="L709" s="28">
        <v>18.2</v>
      </c>
      <c r="M709" s="28">
        <v>11.6</v>
      </c>
      <c r="N709" s="28">
        <v>23.4</v>
      </c>
    </row>
    <row r="710" spans="1:14">
      <c r="A710" s="28" t="s">
        <v>418</v>
      </c>
      <c r="B710" s="28">
        <v>2.2999999999999998</v>
      </c>
      <c r="C710" s="28">
        <v>3.2</v>
      </c>
      <c r="D710" s="28">
        <v>6</v>
      </c>
      <c r="E710" s="28">
        <v>9.9</v>
      </c>
      <c r="F710" s="28">
        <v>14.2</v>
      </c>
      <c r="G710" s="28">
        <v>18.3</v>
      </c>
      <c r="H710" s="28">
        <v>21.1</v>
      </c>
      <c r="I710" s="28">
        <v>21.2</v>
      </c>
      <c r="J710" s="28">
        <v>18.5</v>
      </c>
      <c r="K710" s="28">
        <v>14.2</v>
      </c>
      <c r="L710" s="28">
        <v>8.1999999999999993</v>
      </c>
      <c r="M710" s="28">
        <v>4.0999999999999996</v>
      </c>
      <c r="N710" s="28">
        <v>11.8</v>
      </c>
    </row>
    <row r="711" spans="1:14">
      <c r="A711" s="28" t="s">
        <v>419</v>
      </c>
      <c r="B711" s="28">
        <v>3.9</v>
      </c>
      <c r="C711" s="28">
        <v>5</v>
      </c>
      <c r="D711" s="28">
        <v>6.4</v>
      </c>
      <c r="E711" s="28">
        <v>7.9</v>
      </c>
      <c r="F711" s="28">
        <v>9.4</v>
      </c>
      <c r="G711" s="28">
        <v>11.3</v>
      </c>
      <c r="H711" s="28">
        <v>11.7</v>
      </c>
      <c r="I711" s="28">
        <v>11.2</v>
      </c>
      <c r="J711" s="28">
        <v>10</v>
      </c>
      <c r="K711" s="28">
        <v>7.6</v>
      </c>
      <c r="L711" s="28">
        <v>5.7</v>
      </c>
      <c r="M711" s="28">
        <v>3.9</v>
      </c>
      <c r="N711" s="28">
        <v>94</v>
      </c>
    </row>
    <row r="712" spans="1:14">
      <c r="A712" s="28" t="s">
        <v>420</v>
      </c>
      <c r="B712" s="28">
        <v>12.8</v>
      </c>
      <c r="C712" s="28">
        <v>11.3</v>
      </c>
      <c r="D712" s="28">
        <v>11.2</v>
      </c>
      <c r="E712" s="28">
        <v>9.1</v>
      </c>
      <c r="F712" s="28">
        <v>5.8</v>
      </c>
      <c r="G712" s="28">
        <v>1.6</v>
      </c>
      <c r="H712" s="28">
        <v>0.3</v>
      </c>
      <c r="I712" s="28">
        <v>0.4</v>
      </c>
      <c r="J712" s="28">
        <v>1.4</v>
      </c>
      <c r="K712" s="28">
        <v>5.6</v>
      </c>
      <c r="L712" s="28">
        <v>7.8</v>
      </c>
      <c r="M712" s="28">
        <v>11.7</v>
      </c>
      <c r="N712" s="28">
        <v>79</v>
      </c>
    </row>
    <row r="713" spans="1:14">
      <c r="A713" s="28" t="s">
        <v>531</v>
      </c>
      <c r="B713" s="28">
        <v>84.1</v>
      </c>
      <c r="C713" s="28">
        <v>72.099999999999994</v>
      </c>
      <c r="D713" s="28">
        <v>68.2</v>
      </c>
      <c r="E713" s="28">
        <v>48.4</v>
      </c>
      <c r="F713" s="28">
        <v>26.4</v>
      </c>
      <c r="G713" s="28">
        <v>7.3</v>
      </c>
      <c r="H713" s="28">
        <v>1.1000000000000001</v>
      </c>
      <c r="I713" s="28">
        <v>2.6</v>
      </c>
      <c r="J713" s="28">
        <v>5</v>
      </c>
      <c r="K713" s="28">
        <v>33.700000000000003</v>
      </c>
      <c r="L713" s="28">
        <v>56.3</v>
      </c>
      <c r="M713" s="28">
        <v>87.2</v>
      </c>
      <c r="N713" s="28">
        <v>492.4</v>
      </c>
    </row>
    <row r="714" spans="1:14" ht="15.2" customHeight="1">
      <c r="B714" s="28" t="s">
        <v>446</v>
      </c>
    </row>
    <row r="715" spans="1:14">
      <c r="A715" s="28" t="s">
        <v>422</v>
      </c>
      <c r="B715" s="28">
        <v>20.9</v>
      </c>
      <c r="C715" s="28">
        <v>25.1</v>
      </c>
      <c r="D715" s="28">
        <v>28.8</v>
      </c>
      <c r="E715" s="28">
        <v>35.4</v>
      </c>
      <c r="F715" s="28">
        <v>40.200000000000003</v>
      </c>
      <c r="G715" s="28">
        <v>42.5</v>
      </c>
      <c r="H715" s="28">
        <v>44.2</v>
      </c>
      <c r="I715" s="28">
        <v>44.9</v>
      </c>
      <c r="J715" s="28">
        <v>41.4</v>
      </c>
      <c r="K715" s="28">
        <v>36.5</v>
      </c>
      <c r="L715" s="28">
        <v>29.9</v>
      </c>
      <c r="M715" s="28">
        <v>28</v>
      </c>
      <c r="N715" s="28">
        <v>44.9</v>
      </c>
    </row>
    <row r="716" spans="1:14">
      <c r="A716" s="28" t="s">
        <v>423</v>
      </c>
      <c r="B716" s="28">
        <v>-12</v>
      </c>
      <c r="C716" s="28">
        <v>-12</v>
      </c>
      <c r="D716" s="28">
        <v>-6.8</v>
      </c>
      <c r="E716" s="28">
        <v>-4.4000000000000004</v>
      </c>
      <c r="F716" s="28">
        <v>1.5</v>
      </c>
      <c r="G716" s="28">
        <v>7.4</v>
      </c>
      <c r="H716" s="28">
        <v>13.1</v>
      </c>
      <c r="I716" s="28">
        <v>12.9</v>
      </c>
      <c r="J716" s="28">
        <v>8.5</v>
      </c>
      <c r="K716" s="28">
        <v>0.4</v>
      </c>
      <c r="L716" s="28">
        <v>-4.4000000000000004</v>
      </c>
      <c r="M716" s="28">
        <v>-8</v>
      </c>
      <c r="N716" s="28">
        <v>-12</v>
      </c>
    </row>
    <row r="720" spans="1:14">
      <c r="A720" s="28" t="s">
        <v>493</v>
      </c>
      <c r="B720" s="28" t="s">
        <v>402</v>
      </c>
      <c r="C720" s="28" t="s">
        <v>403</v>
      </c>
      <c r="D720" s="28" t="s">
        <v>404</v>
      </c>
      <c r="E720" s="28" t="s">
        <v>405</v>
      </c>
      <c r="F720" s="28" t="s">
        <v>406</v>
      </c>
      <c r="G720" s="28" t="s">
        <v>407</v>
      </c>
      <c r="H720" s="28" t="s">
        <v>408</v>
      </c>
      <c r="I720" s="28" t="s">
        <v>409</v>
      </c>
      <c r="J720" s="28" t="s">
        <v>410</v>
      </c>
      <c r="K720" s="28" t="s">
        <v>411</v>
      </c>
      <c r="L720" s="28" t="s">
        <v>412</v>
      </c>
      <c r="M720" s="28" t="s">
        <v>413</v>
      </c>
      <c r="N720" s="28" t="s">
        <v>414</v>
      </c>
    </row>
    <row r="721" spans="1:14">
      <c r="B721" s="28" t="s">
        <v>415</v>
      </c>
    </row>
    <row r="722" spans="1:14">
      <c r="A722" s="28" t="s">
        <v>416</v>
      </c>
      <c r="B722" s="28">
        <v>6.2</v>
      </c>
      <c r="C722" s="28">
        <v>6.9</v>
      </c>
      <c r="D722" s="28">
        <v>8.8000000000000007</v>
      </c>
      <c r="E722" s="28">
        <v>13.2</v>
      </c>
      <c r="F722" s="28">
        <v>17.7</v>
      </c>
      <c r="G722" s="28">
        <v>21.9</v>
      </c>
      <c r="H722" s="28">
        <v>23.9</v>
      </c>
      <c r="I722" s="28">
        <v>23.8</v>
      </c>
      <c r="J722" s="28">
        <v>20.399999999999999</v>
      </c>
      <c r="K722" s="28">
        <v>16.100000000000001</v>
      </c>
      <c r="L722" s="28">
        <v>12</v>
      </c>
      <c r="M722" s="28">
        <v>8.3000000000000007</v>
      </c>
      <c r="N722" s="28">
        <v>14.9</v>
      </c>
    </row>
    <row r="723" spans="1:14">
      <c r="A723" s="28" t="s">
        <v>417</v>
      </c>
      <c r="B723" s="28">
        <v>9.6</v>
      </c>
      <c r="C723" s="28">
        <v>10.5</v>
      </c>
      <c r="D723" s="28">
        <v>13.2</v>
      </c>
      <c r="E723" s="28">
        <v>18.5</v>
      </c>
      <c r="F723" s="28">
        <v>23.3</v>
      </c>
      <c r="G723" s="28">
        <v>27.4</v>
      </c>
      <c r="H723" s="28">
        <v>29.5</v>
      </c>
      <c r="I723" s="28">
        <v>29.7</v>
      </c>
      <c r="J723" s="28">
        <v>26.1</v>
      </c>
      <c r="K723" s="28">
        <v>20.9</v>
      </c>
      <c r="L723" s="28">
        <v>16.399999999999999</v>
      </c>
      <c r="M723" s="28">
        <v>11.7</v>
      </c>
      <c r="N723" s="28">
        <v>19.7</v>
      </c>
    </row>
    <row r="724" spans="1:14">
      <c r="A724" s="28" t="s">
        <v>418</v>
      </c>
      <c r="B724" s="28">
        <v>3.1</v>
      </c>
      <c r="C724" s="28">
        <v>3.4</v>
      </c>
      <c r="D724" s="28">
        <v>4.8</v>
      </c>
      <c r="E724" s="28">
        <v>8.5</v>
      </c>
      <c r="F724" s="28">
        <v>12.8</v>
      </c>
      <c r="G724" s="28">
        <v>16.5</v>
      </c>
      <c r="H724" s="28">
        <v>18.899999999999999</v>
      </c>
      <c r="I724" s="28">
        <v>19.100000000000001</v>
      </c>
      <c r="J724" s="28">
        <v>15.9</v>
      </c>
      <c r="K724" s="28">
        <v>12.4</v>
      </c>
      <c r="L724" s="28">
        <v>8.6</v>
      </c>
      <c r="M724" s="28">
        <v>5.3</v>
      </c>
      <c r="N724" s="28">
        <v>10.8</v>
      </c>
    </row>
    <row r="725" spans="1:14">
      <c r="A725" s="28" t="s">
        <v>419</v>
      </c>
      <c r="B725" s="28">
        <v>2.5</v>
      </c>
      <c r="C725" s="28">
        <v>3</v>
      </c>
      <c r="D725" s="28">
        <v>4</v>
      </c>
      <c r="E725" s="28">
        <v>5.7</v>
      </c>
      <c r="F725" s="28">
        <v>7.3</v>
      </c>
      <c r="G725" s="28">
        <v>8.9</v>
      </c>
      <c r="H725" s="28">
        <v>9.6</v>
      </c>
      <c r="I725" s="28">
        <v>9.1</v>
      </c>
      <c r="J725" s="28">
        <v>7.1</v>
      </c>
      <c r="K725" s="28">
        <v>4.8</v>
      </c>
      <c r="L725" s="28">
        <v>3.6</v>
      </c>
      <c r="M725" s="28">
        <v>2.6</v>
      </c>
      <c r="N725" s="28">
        <v>68.2</v>
      </c>
    </row>
    <row r="726" spans="1:14">
      <c r="A726" s="28" t="s">
        <v>420</v>
      </c>
      <c r="B726" s="28">
        <v>17.100000000000001</v>
      </c>
      <c r="C726" s="28">
        <v>14.9</v>
      </c>
      <c r="D726" s="28">
        <v>13.8</v>
      </c>
      <c r="E726" s="28">
        <v>11.3</v>
      </c>
      <c r="F726" s="28">
        <v>9.8000000000000007</v>
      </c>
      <c r="G726" s="28">
        <v>8.1999999999999993</v>
      </c>
      <c r="H726" s="28">
        <v>5.7</v>
      </c>
      <c r="I726" s="28">
        <v>5.0999999999999996</v>
      </c>
      <c r="J726" s="28">
        <v>7.2</v>
      </c>
      <c r="K726" s="28">
        <v>11.5</v>
      </c>
      <c r="L726" s="28">
        <v>12.3</v>
      </c>
      <c r="M726" s="28">
        <v>16.3</v>
      </c>
      <c r="N726" s="28">
        <v>133.19999999999999</v>
      </c>
    </row>
    <row r="727" spans="1:14">
      <c r="A727" s="28" t="s">
        <v>532</v>
      </c>
      <c r="B727" s="28">
        <v>93.7</v>
      </c>
      <c r="C727" s="28">
        <v>71.7</v>
      </c>
      <c r="D727" s="28">
        <v>72.599999999999994</v>
      </c>
      <c r="E727" s="28">
        <v>53.7</v>
      </c>
      <c r="F727" s="28">
        <v>49.3</v>
      </c>
      <c r="G727" s="28">
        <v>54</v>
      </c>
      <c r="H727" s="28">
        <v>38.5</v>
      </c>
      <c r="I727" s="28">
        <v>44.4</v>
      </c>
      <c r="J727" s="28">
        <v>54</v>
      </c>
      <c r="K727" s="28">
        <v>89.4</v>
      </c>
      <c r="L727" s="28">
        <v>81.599999999999994</v>
      </c>
      <c r="M727" s="28">
        <v>114</v>
      </c>
      <c r="N727" s="28">
        <v>816.9</v>
      </c>
    </row>
    <row r="728" spans="1:14">
      <c r="B728" s="28" t="s">
        <v>415</v>
      </c>
    </row>
    <row r="729" spans="1:14">
      <c r="A729" s="28" t="s">
        <v>422</v>
      </c>
      <c r="B729" s="28">
        <v>24.9</v>
      </c>
      <c r="C729" s="28">
        <v>26.7</v>
      </c>
      <c r="D729" s="28">
        <v>30.8</v>
      </c>
      <c r="E729" s="28">
        <v>35</v>
      </c>
      <c r="F729" s="28">
        <v>37.200000000000003</v>
      </c>
      <c r="G729" s="28">
        <v>40.700000000000003</v>
      </c>
      <c r="H729" s="28">
        <v>44.1</v>
      </c>
      <c r="I729" s="28">
        <v>42.9</v>
      </c>
      <c r="J729" s="28">
        <v>40.200000000000003</v>
      </c>
      <c r="K729" s="28">
        <v>36.200000000000003</v>
      </c>
      <c r="L729" s="28">
        <v>29.1</v>
      </c>
      <c r="M729" s="28">
        <v>26</v>
      </c>
      <c r="N729" s="28">
        <v>44.1</v>
      </c>
    </row>
    <row r="730" spans="1:14">
      <c r="A730" s="28" t="s">
        <v>423</v>
      </c>
      <c r="B730" s="28">
        <v>-13.1</v>
      </c>
      <c r="C730" s="28">
        <v>-18</v>
      </c>
      <c r="D730" s="28">
        <v>-6.5</v>
      </c>
      <c r="E730" s="28">
        <v>-1</v>
      </c>
      <c r="F730" s="28">
        <v>1.8</v>
      </c>
      <c r="G730" s="28">
        <v>4</v>
      </c>
      <c r="H730" s="28">
        <v>10.1</v>
      </c>
      <c r="I730" s="28">
        <v>10.9</v>
      </c>
      <c r="J730" s="28">
        <v>4.9000000000000004</v>
      </c>
      <c r="K730" s="28">
        <v>2.4</v>
      </c>
      <c r="L730" s="28">
        <v>-3.4</v>
      </c>
      <c r="M730" s="28">
        <v>-8.8000000000000007</v>
      </c>
      <c r="N730" s="28">
        <v>-18</v>
      </c>
    </row>
    <row r="734" spans="1:14">
      <c r="A734" s="28" t="s">
        <v>494</v>
      </c>
      <c r="B734" s="28" t="s">
        <v>402</v>
      </c>
      <c r="C734" s="28" t="s">
        <v>403</v>
      </c>
      <c r="D734" s="28" t="s">
        <v>404</v>
      </c>
      <c r="E734" s="28" t="s">
        <v>405</v>
      </c>
      <c r="F734" s="28" t="s">
        <v>406</v>
      </c>
      <c r="G734" s="28" t="s">
        <v>407</v>
      </c>
      <c r="H734" s="28" t="s">
        <v>408</v>
      </c>
      <c r="I734" s="28" t="s">
        <v>409</v>
      </c>
      <c r="J734" s="28" t="s">
        <v>410</v>
      </c>
      <c r="K734" s="28" t="s">
        <v>411</v>
      </c>
      <c r="L734" s="28" t="s">
        <v>412</v>
      </c>
      <c r="M734" s="28" t="s">
        <v>413</v>
      </c>
      <c r="N734" s="28" t="s">
        <v>414</v>
      </c>
    </row>
    <row r="735" spans="1:14">
      <c r="B735" s="28" t="s">
        <v>415</v>
      </c>
    </row>
    <row r="736" spans="1:14">
      <c r="A736" s="28" t="s">
        <v>416</v>
      </c>
      <c r="B736" s="28">
        <v>-0.2</v>
      </c>
      <c r="C736" s="28">
        <v>1.4</v>
      </c>
      <c r="D736" s="28">
        <v>5.6</v>
      </c>
      <c r="E736" s="28">
        <v>11.1</v>
      </c>
      <c r="F736" s="28">
        <v>15.8</v>
      </c>
      <c r="G736" s="28">
        <v>20.100000000000001</v>
      </c>
      <c r="H736" s="28">
        <v>23.5</v>
      </c>
      <c r="I736" s="28">
        <v>23.2</v>
      </c>
      <c r="J736" s="28">
        <v>18.5</v>
      </c>
      <c r="K736" s="28">
        <v>12.5</v>
      </c>
      <c r="L736" s="28">
        <v>6.3</v>
      </c>
      <c r="M736" s="28">
        <v>1.7</v>
      </c>
      <c r="N736" s="28">
        <v>11.6</v>
      </c>
    </row>
    <row r="737" spans="1:14">
      <c r="A737" s="28" t="s">
        <v>417</v>
      </c>
      <c r="B737" s="28">
        <v>4.5999999999999996</v>
      </c>
      <c r="C737" s="28">
        <v>7</v>
      </c>
      <c r="D737" s="28">
        <v>11.8</v>
      </c>
      <c r="E737" s="28">
        <v>17.5</v>
      </c>
      <c r="F737" s="28">
        <v>22.3</v>
      </c>
      <c r="G737" s="28">
        <v>26.6</v>
      </c>
      <c r="H737" s="28">
        <v>30.1</v>
      </c>
      <c r="I737" s="28">
        <v>30.2</v>
      </c>
      <c r="J737" s="28">
        <v>26</v>
      </c>
      <c r="K737" s="28">
        <v>20</v>
      </c>
      <c r="L737" s="28">
        <v>13</v>
      </c>
      <c r="M737" s="28">
        <v>6.6</v>
      </c>
      <c r="N737" s="28">
        <v>18</v>
      </c>
    </row>
    <row r="738" spans="1:14">
      <c r="A738" s="28" t="s">
        <v>418</v>
      </c>
      <c r="B738" s="28">
        <v>-4.2</v>
      </c>
      <c r="C738" s="28">
        <v>-3.3</v>
      </c>
      <c r="D738" s="28">
        <v>-0.2</v>
      </c>
      <c r="E738" s="28">
        <v>4.3</v>
      </c>
      <c r="F738" s="28">
        <v>8.6</v>
      </c>
      <c r="G738" s="28">
        <v>12.6</v>
      </c>
      <c r="H738" s="28">
        <v>15.8</v>
      </c>
      <c r="I738" s="28">
        <v>15.6</v>
      </c>
      <c r="J738" s="28">
        <v>10.9</v>
      </c>
      <c r="K738" s="28">
        <v>5.9</v>
      </c>
      <c r="L738" s="28">
        <v>0.8</v>
      </c>
      <c r="M738" s="28">
        <v>-2.4</v>
      </c>
      <c r="N738" s="28">
        <v>5.4</v>
      </c>
    </row>
    <row r="739" spans="1:14">
      <c r="A739" s="28" t="s">
        <v>419</v>
      </c>
      <c r="B739" s="28">
        <v>3.3</v>
      </c>
      <c r="C739" s="28">
        <v>4.7</v>
      </c>
      <c r="D739" s="28">
        <v>5.9</v>
      </c>
      <c r="E739" s="28">
        <v>7.1</v>
      </c>
      <c r="F739" s="28">
        <v>8.9</v>
      </c>
      <c r="G739" s="28">
        <v>10.6</v>
      </c>
      <c r="H739" s="28">
        <v>11.6</v>
      </c>
      <c r="I739" s="28">
        <v>11.2</v>
      </c>
      <c r="J739" s="28">
        <v>9.5</v>
      </c>
      <c r="K739" s="28">
        <v>7.2</v>
      </c>
      <c r="L739" s="28">
        <v>5.3</v>
      </c>
      <c r="M739" s="28">
        <v>3.2</v>
      </c>
      <c r="N739" s="28">
        <v>88.5</v>
      </c>
    </row>
    <row r="740" spans="1:14">
      <c r="A740" s="28" t="s">
        <v>420</v>
      </c>
      <c r="B740" s="28">
        <v>9.9</v>
      </c>
      <c r="C740" s="28">
        <v>8.4</v>
      </c>
      <c r="D740" s="28">
        <v>8.8000000000000007</v>
      </c>
      <c r="E740" s="28">
        <v>9</v>
      </c>
      <c r="F740" s="28">
        <v>10.6</v>
      </c>
      <c r="G740" s="28">
        <v>6.6</v>
      </c>
      <c r="H740" s="28">
        <v>2.2000000000000002</v>
      </c>
      <c r="I740" s="28">
        <v>1.5</v>
      </c>
      <c r="J740" s="28">
        <v>3.1</v>
      </c>
      <c r="K740" s="28">
        <v>6.1</v>
      </c>
      <c r="L740" s="28">
        <v>6.6</v>
      </c>
      <c r="M740" s="28">
        <v>10</v>
      </c>
      <c r="N740" s="28">
        <v>82.8</v>
      </c>
    </row>
    <row r="741" spans="1:14">
      <c r="A741" s="28" t="s">
        <v>421</v>
      </c>
      <c r="B741" s="28">
        <v>37.6</v>
      </c>
      <c r="C741" s="28">
        <v>28.5</v>
      </c>
      <c r="D741" s="28">
        <v>28.9</v>
      </c>
      <c r="E741" s="28">
        <v>31.9</v>
      </c>
      <c r="F741" s="28">
        <v>43.6</v>
      </c>
      <c r="G741" s="28">
        <v>25.5</v>
      </c>
      <c r="H741" s="28">
        <v>6.3</v>
      </c>
      <c r="I741" s="28">
        <v>4.5999999999999996</v>
      </c>
      <c r="J741" s="28">
        <v>12.3</v>
      </c>
      <c r="K741" s="28">
        <v>30</v>
      </c>
      <c r="L741" s="28">
        <v>32</v>
      </c>
      <c r="M741" s="28">
        <v>42.1</v>
      </c>
      <c r="N741" s="28">
        <v>323.3</v>
      </c>
    </row>
    <row r="742" spans="1:14">
      <c r="B742" s="28" t="s">
        <v>415</v>
      </c>
    </row>
    <row r="743" spans="1:14">
      <c r="A743" s="28" t="s">
        <v>422</v>
      </c>
      <c r="B743" s="28">
        <v>17.600000000000001</v>
      </c>
      <c r="C743" s="28">
        <v>23.8</v>
      </c>
      <c r="D743" s="28">
        <v>28.9</v>
      </c>
      <c r="E743" s="28">
        <v>31.5</v>
      </c>
      <c r="F743" s="28">
        <v>34.4</v>
      </c>
      <c r="G743" s="28">
        <v>37.200000000000003</v>
      </c>
      <c r="H743" s="28">
        <v>40.6</v>
      </c>
      <c r="I743" s="28">
        <v>39</v>
      </c>
      <c r="J743" s="28">
        <v>36.1</v>
      </c>
      <c r="K743" s="28">
        <v>31.6</v>
      </c>
      <c r="L743" s="28">
        <v>25.4</v>
      </c>
      <c r="M743" s="28">
        <v>21.8</v>
      </c>
      <c r="N743" s="28">
        <v>40.6</v>
      </c>
    </row>
    <row r="744" spans="1:14">
      <c r="A744" s="28" t="s">
        <v>423</v>
      </c>
      <c r="B744" s="28">
        <v>-28.2</v>
      </c>
      <c r="C744" s="28">
        <v>-26.5</v>
      </c>
      <c r="D744" s="28">
        <v>-16.399999999999999</v>
      </c>
      <c r="E744" s="28">
        <v>-8.6</v>
      </c>
      <c r="F744" s="28">
        <v>-1.2</v>
      </c>
      <c r="G744" s="28">
        <v>1.8</v>
      </c>
      <c r="H744" s="28">
        <v>6</v>
      </c>
      <c r="I744" s="28">
        <v>5.3</v>
      </c>
      <c r="J744" s="28">
        <v>-3</v>
      </c>
      <c r="K744" s="28">
        <v>-8.4</v>
      </c>
      <c r="L744" s="28">
        <v>-20</v>
      </c>
      <c r="M744" s="28">
        <v>-26</v>
      </c>
      <c r="N744" s="28">
        <v>-28.2</v>
      </c>
    </row>
    <row r="748" spans="1:14">
      <c r="A748" s="28" t="s">
        <v>495</v>
      </c>
      <c r="B748" s="28" t="s">
        <v>402</v>
      </c>
      <c r="C748" s="28" t="s">
        <v>403</v>
      </c>
      <c r="D748" s="28" t="s">
        <v>404</v>
      </c>
      <c r="E748" s="28" t="s">
        <v>405</v>
      </c>
      <c r="F748" s="28" t="s">
        <v>406</v>
      </c>
      <c r="G748" s="28" t="s">
        <v>407</v>
      </c>
      <c r="H748" s="28" t="s">
        <v>408</v>
      </c>
      <c r="I748" s="28" t="s">
        <v>409</v>
      </c>
      <c r="J748" s="28" t="s">
        <v>410</v>
      </c>
      <c r="K748" s="28" t="s">
        <v>411</v>
      </c>
      <c r="L748" s="28" t="s">
        <v>412</v>
      </c>
      <c r="M748" s="28" t="s">
        <v>413</v>
      </c>
      <c r="N748" s="28" t="s">
        <v>414</v>
      </c>
    </row>
    <row r="749" spans="1:14">
      <c r="B749" s="28" t="s">
        <v>415</v>
      </c>
    </row>
    <row r="750" spans="1:14">
      <c r="A750" s="28" t="s">
        <v>416</v>
      </c>
      <c r="B750" s="28">
        <v>0.3</v>
      </c>
      <c r="C750" s="28">
        <v>1.7</v>
      </c>
      <c r="D750" s="28">
        <v>5</v>
      </c>
      <c r="E750" s="28">
        <v>10</v>
      </c>
      <c r="F750" s="28">
        <v>14.5</v>
      </c>
      <c r="G750" s="28">
        <v>18.2</v>
      </c>
      <c r="H750" s="28">
        <v>20.8</v>
      </c>
      <c r="I750" s="28">
        <v>20.7</v>
      </c>
      <c r="J750" s="28">
        <v>16.7</v>
      </c>
      <c r="K750" s="28">
        <v>11.8</v>
      </c>
      <c r="L750" s="28">
        <v>6.8</v>
      </c>
      <c r="M750" s="28">
        <v>2.4</v>
      </c>
      <c r="N750" s="28">
        <v>10.7</v>
      </c>
    </row>
    <row r="751" spans="1:14">
      <c r="A751" s="28" t="s">
        <v>417</v>
      </c>
      <c r="B751" s="28">
        <v>4.5999999999999996</v>
      </c>
      <c r="C751" s="28">
        <v>6.6</v>
      </c>
      <c r="D751" s="28">
        <v>10.8</v>
      </c>
      <c r="E751" s="28">
        <v>16.3</v>
      </c>
      <c r="F751" s="28">
        <v>21.2</v>
      </c>
      <c r="G751" s="28">
        <v>25</v>
      </c>
      <c r="H751" s="28">
        <v>28.1</v>
      </c>
      <c r="I751" s="28">
        <v>28.4</v>
      </c>
      <c r="J751" s="28">
        <v>24.5</v>
      </c>
      <c r="K751" s="28">
        <v>19</v>
      </c>
      <c r="L751" s="28">
        <v>12.7</v>
      </c>
      <c r="M751" s="28">
        <v>6.6</v>
      </c>
      <c r="N751" s="28">
        <v>17</v>
      </c>
    </row>
    <row r="752" spans="1:14">
      <c r="A752" s="28" t="s">
        <v>418</v>
      </c>
      <c r="B752" s="28">
        <v>-3.3</v>
      </c>
      <c r="C752" s="28">
        <v>-2.4</v>
      </c>
      <c r="D752" s="28">
        <v>-0.2</v>
      </c>
      <c r="E752" s="28">
        <v>3.9</v>
      </c>
      <c r="F752" s="28">
        <v>7.8</v>
      </c>
      <c r="G752" s="28">
        <v>10.8</v>
      </c>
      <c r="H752" s="28">
        <v>13.1</v>
      </c>
      <c r="I752" s="28">
        <v>13</v>
      </c>
      <c r="J752" s="28">
        <v>9.1</v>
      </c>
      <c r="K752" s="28">
        <v>5.6</v>
      </c>
      <c r="L752" s="28">
        <v>1.9</v>
      </c>
      <c r="M752" s="28">
        <v>-1.2</v>
      </c>
      <c r="N752" s="28">
        <v>4.8</v>
      </c>
    </row>
    <row r="753" spans="1:14">
      <c r="A753" s="28" t="s">
        <v>419</v>
      </c>
      <c r="B753" s="28">
        <v>2.4</v>
      </c>
      <c r="C753" s="28">
        <v>3.4</v>
      </c>
      <c r="D753" s="28">
        <v>4.5999999999999996</v>
      </c>
      <c r="E753" s="28">
        <v>6.2</v>
      </c>
      <c r="F753" s="28">
        <v>7.6</v>
      </c>
      <c r="G753" s="28">
        <v>9.4</v>
      </c>
      <c r="H753" s="28">
        <v>10.4</v>
      </c>
      <c r="I753" s="28">
        <v>9.6999999999999993</v>
      </c>
      <c r="J753" s="28">
        <v>7.7</v>
      </c>
      <c r="K753" s="28">
        <v>5.2</v>
      </c>
      <c r="L753" s="28">
        <v>3.6</v>
      </c>
      <c r="M753" s="28">
        <v>2.2000000000000002</v>
      </c>
      <c r="N753" s="28">
        <v>72.400000000000006</v>
      </c>
    </row>
    <row r="754" spans="1:14">
      <c r="A754" s="28" t="s">
        <v>420</v>
      </c>
      <c r="B754" s="28">
        <v>14.6</v>
      </c>
      <c r="C754" s="28">
        <v>13.2</v>
      </c>
      <c r="D754" s="28">
        <v>13.1</v>
      </c>
      <c r="E754" s="28">
        <v>11.5</v>
      </c>
      <c r="F754" s="28">
        <v>12.1</v>
      </c>
      <c r="G754" s="28">
        <v>8.1</v>
      </c>
      <c r="H754" s="28">
        <v>3.9</v>
      </c>
      <c r="I754" s="28">
        <v>3.3</v>
      </c>
      <c r="J754" s="28">
        <v>4.7</v>
      </c>
      <c r="K754" s="28">
        <v>8.3000000000000007</v>
      </c>
      <c r="L754" s="28">
        <v>10</v>
      </c>
      <c r="M754" s="28">
        <v>14.2</v>
      </c>
      <c r="N754" s="28">
        <v>117</v>
      </c>
    </row>
    <row r="755" spans="1:14">
      <c r="A755" s="28" t="s">
        <v>421</v>
      </c>
      <c r="B755" s="28">
        <v>71.8</v>
      </c>
      <c r="C755" s="28">
        <v>59.2</v>
      </c>
      <c r="D755" s="28">
        <v>57.5</v>
      </c>
      <c r="E755" s="28">
        <v>50.5</v>
      </c>
      <c r="F755" s="28">
        <v>56.2</v>
      </c>
      <c r="G755" s="28">
        <v>38.4</v>
      </c>
      <c r="H755" s="28">
        <v>18.600000000000001</v>
      </c>
      <c r="I755" s="28">
        <v>16.100000000000001</v>
      </c>
      <c r="J755" s="28">
        <v>23</v>
      </c>
      <c r="K755" s="28">
        <v>40.799999999999997</v>
      </c>
      <c r="L755" s="28">
        <v>49.5</v>
      </c>
      <c r="M755" s="28">
        <v>78.2</v>
      </c>
      <c r="N755" s="28">
        <v>559.79999999999995</v>
      </c>
    </row>
    <row r="756" spans="1:14">
      <c r="B756" s="28" t="s">
        <v>415</v>
      </c>
    </row>
    <row r="757" spans="1:14">
      <c r="A757" s="28" t="s">
        <v>422</v>
      </c>
      <c r="B757" s="28">
        <v>17.100000000000001</v>
      </c>
      <c r="C757" s="28">
        <v>24.2</v>
      </c>
      <c r="D757" s="28">
        <v>27</v>
      </c>
      <c r="E757" s="28">
        <v>30.2</v>
      </c>
      <c r="F757" s="28">
        <v>33.799999999999997</v>
      </c>
      <c r="G757" s="28">
        <v>36.200000000000003</v>
      </c>
      <c r="H757" s="28">
        <v>39.5</v>
      </c>
      <c r="I757" s="28">
        <v>38.799999999999997</v>
      </c>
      <c r="J757" s="28">
        <v>36.1</v>
      </c>
      <c r="K757" s="28">
        <v>31.6</v>
      </c>
      <c r="L757" s="28">
        <v>25.4</v>
      </c>
      <c r="M757" s="28">
        <v>21.7</v>
      </c>
      <c r="N757" s="28">
        <v>39.5</v>
      </c>
    </row>
    <row r="758" spans="1:14">
      <c r="A758" s="28" t="s">
        <v>423</v>
      </c>
      <c r="B758" s="28">
        <v>-26.3</v>
      </c>
      <c r="C758" s="28">
        <v>-27.4</v>
      </c>
      <c r="D758" s="28">
        <v>-16.600000000000001</v>
      </c>
      <c r="E758" s="28">
        <v>-7.8</v>
      </c>
      <c r="F758" s="28">
        <v>-2.8</v>
      </c>
      <c r="G758" s="28">
        <v>0.5</v>
      </c>
      <c r="H758" s="28">
        <v>2.6</v>
      </c>
      <c r="I758" s="28">
        <v>-0.2</v>
      </c>
      <c r="J758" s="28">
        <v>-3.9</v>
      </c>
      <c r="K758" s="28">
        <v>-6.9</v>
      </c>
      <c r="L758" s="28">
        <v>-11</v>
      </c>
      <c r="M758" s="28">
        <v>-28.1</v>
      </c>
      <c r="N758" s="28">
        <v>-28.1</v>
      </c>
    </row>
    <row r="762" spans="1:14">
      <c r="A762" s="28" t="s">
        <v>496</v>
      </c>
      <c r="B762" s="28" t="s">
        <v>402</v>
      </c>
      <c r="C762" s="28" t="s">
        <v>403</v>
      </c>
      <c r="D762" s="28" t="s">
        <v>404</v>
      </c>
      <c r="E762" s="28" t="s">
        <v>405</v>
      </c>
      <c r="F762" s="28" t="s">
        <v>406</v>
      </c>
      <c r="G762" s="28" t="s">
        <v>407</v>
      </c>
      <c r="H762" s="28" t="s">
        <v>408</v>
      </c>
      <c r="I762" s="28" t="s">
        <v>409</v>
      </c>
      <c r="J762" s="28" t="s">
        <v>410</v>
      </c>
      <c r="K762" s="28" t="s">
        <v>411</v>
      </c>
      <c r="L762" s="28" t="s">
        <v>412</v>
      </c>
      <c r="M762" s="28" t="s">
        <v>413</v>
      </c>
      <c r="N762" s="28" t="s">
        <v>414</v>
      </c>
    </row>
    <row r="763" spans="1:14">
      <c r="B763" s="28" t="s">
        <v>415</v>
      </c>
    </row>
    <row r="764" spans="1:14">
      <c r="A764" s="28" t="s">
        <v>416</v>
      </c>
      <c r="B764" s="28">
        <v>-0.3</v>
      </c>
      <c r="C764" s="28">
        <v>1.4</v>
      </c>
      <c r="D764" s="28">
        <v>6.7</v>
      </c>
      <c r="E764" s="28">
        <v>12.9</v>
      </c>
      <c r="F764" s="28">
        <v>17.899999999999999</v>
      </c>
      <c r="G764" s="28">
        <v>23</v>
      </c>
      <c r="H764" s="28">
        <v>27</v>
      </c>
      <c r="I764" s="28">
        <v>27</v>
      </c>
      <c r="J764" s="28">
        <v>22.4</v>
      </c>
      <c r="K764" s="28">
        <v>15.5</v>
      </c>
      <c r="L764" s="28">
        <v>7.9</v>
      </c>
      <c r="M764" s="28">
        <v>2.1</v>
      </c>
      <c r="N764" s="28">
        <v>13.6</v>
      </c>
    </row>
    <row r="765" spans="1:14">
      <c r="A765" s="28" t="s">
        <v>417</v>
      </c>
      <c r="B765" s="28">
        <v>3.1</v>
      </c>
      <c r="C765" s="28">
        <v>5.4</v>
      </c>
      <c r="D765" s="28">
        <v>11.6</v>
      </c>
      <c r="E765" s="28">
        <v>18.399999999999999</v>
      </c>
      <c r="F765" s="28">
        <v>23.9</v>
      </c>
      <c r="G765" s="28">
        <v>29.5</v>
      </c>
      <c r="H765" s="28">
        <v>33.9</v>
      </c>
      <c r="I765" s="28">
        <v>33.799999999999997</v>
      </c>
      <c r="J765" s="28">
        <v>29.1</v>
      </c>
      <c r="K765" s="28">
        <v>21.3</v>
      </c>
      <c r="L765" s="28">
        <v>12.5</v>
      </c>
      <c r="M765" s="28">
        <v>5.4</v>
      </c>
      <c r="N765" s="28">
        <v>19</v>
      </c>
    </row>
    <row r="766" spans="1:14">
      <c r="A766" s="28" t="s">
        <v>418</v>
      </c>
      <c r="B766" s="28">
        <v>-3.4</v>
      </c>
      <c r="C766" s="28">
        <v>-2.1</v>
      </c>
      <c r="D766" s="28">
        <v>2.2000000000000002</v>
      </c>
      <c r="E766" s="28">
        <v>7.5</v>
      </c>
      <c r="F766" s="28">
        <v>11.9</v>
      </c>
      <c r="G766" s="28">
        <v>16.2</v>
      </c>
      <c r="H766" s="28">
        <v>19.899999999999999</v>
      </c>
      <c r="I766" s="28">
        <v>19.899999999999999</v>
      </c>
      <c r="J766" s="28">
        <v>15.5</v>
      </c>
      <c r="K766" s="28">
        <v>9.9</v>
      </c>
      <c r="L766" s="28">
        <v>3.9</v>
      </c>
      <c r="M766" s="28">
        <v>-0.8</v>
      </c>
      <c r="N766" s="28">
        <v>8.4</v>
      </c>
    </row>
    <row r="767" spans="1:14">
      <c r="A767" s="28" t="s">
        <v>419</v>
      </c>
      <c r="B767" s="28">
        <v>3.4</v>
      </c>
      <c r="C767" s="28">
        <v>4.4000000000000004</v>
      </c>
      <c r="D767" s="28">
        <v>5.6</v>
      </c>
      <c r="E767" s="28">
        <v>7.2</v>
      </c>
      <c r="F767" s="28">
        <v>9.3000000000000007</v>
      </c>
      <c r="G767" s="28">
        <v>11.6</v>
      </c>
      <c r="H767" s="28">
        <v>12.6</v>
      </c>
      <c r="I767" s="28">
        <v>11.9</v>
      </c>
      <c r="J767" s="28">
        <v>10.1</v>
      </c>
      <c r="K767" s="28">
        <v>7.5</v>
      </c>
      <c r="L767" s="28">
        <v>5.3</v>
      </c>
      <c r="M767" s="28">
        <v>3.1</v>
      </c>
      <c r="N767" s="28">
        <v>92</v>
      </c>
    </row>
    <row r="768" spans="1:14">
      <c r="A768" s="28" t="s">
        <v>420</v>
      </c>
      <c r="B768" s="28">
        <v>10.8</v>
      </c>
      <c r="C768" s="28">
        <v>10.5</v>
      </c>
      <c r="D768" s="28">
        <v>10.9</v>
      </c>
      <c r="E768" s="28">
        <v>10.6</v>
      </c>
      <c r="F768" s="28">
        <v>10.1</v>
      </c>
      <c r="G768" s="28">
        <v>4.7</v>
      </c>
      <c r="H768" s="28">
        <v>1</v>
      </c>
      <c r="I768" s="28">
        <v>0.8</v>
      </c>
      <c r="J768" s="28">
        <v>2.1</v>
      </c>
      <c r="K768" s="28">
        <v>6.7</v>
      </c>
      <c r="L768" s="28">
        <v>8.6</v>
      </c>
      <c r="M768" s="28">
        <v>10.8</v>
      </c>
      <c r="N768" s="28">
        <v>87.6</v>
      </c>
    </row>
    <row r="769" spans="1:14">
      <c r="A769" s="28" t="s">
        <v>531</v>
      </c>
      <c r="B769" s="28">
        <v>42.1</v>
      </c>
      <c r="C769" s="28">
        <v>40.1</v>
      </c>
      <c r="D769" s="28">
        <v>48.8</v>
      </c>
      <c r="E769" s="28">
        <v>54.3</v>
      </c>
      <c r="F769" s="28">
        <v>45.2</v>
      </c>
      <c r="G769" s="28">
        <v>17.2</v>
      </c>
      <c r="H769" s="28">
        <v>2.2000000000000002</v>
      </c>
      <c r="I769" s="28">
        <v>1.8</v>
      </c>
      <c r="J769" s="28">
        <v>6.6</v>
      </c>
      <c r="K769" s="28">
        <v>35.700000000000003</v>
      </c>
      <c r="L769" s="28">
        <v>41.7</v>
      </c>
      <c r="M769" s="28">
        <v>40.299999999999997</v>
      </c>
      <c r="N769" s="28">
        <v>376</v>
      </c>
    </row>
    <row r="770" spans="1:14">
      <c r="B770" s="28" t="s">
        <v>415</v>
      </c>
    </row>
    <row r="771" spans="1:14">
      <c r="A771" s="28" t="s">
        <v>422</v>
      </c>
      <c r="B771" s="28">
        <v>15.4</v>
      </c>
      <c r="C771" s="28">
        <v>20.3</v>
      </c>
      <c r="D771" s="28">
        <v>27.2</v>
      </c>
      <c r="E771" s="28">
        <v>33.700000000000003</v>
      </c>
      <c r="F771" s="28">
        <v>36</v>
      </c>
      <c r="G771" s="28">
        <v>40</v>
      </c>
      <c r="H771" s="28">
        <v>42.5</v>
      </c>
      <c r="I771" s="28">
        <v>41.9</v>
      </c>
      <c r="J771" s="28">
        <v>38.799999999999997</v>
      </c>
      <c r="K771" s="28">
        <v>34.4</v>
      </c>
      <c r="L771" s="28">
        <v>25</v>
      </c>
      <c r="M771" s="28">
        <v>18</v>
      </c>
      <c r="N771" s="28">
        <v>42.5</v>
      </c>
    </row>
    <row r="772" spans="1:14">
      <c r="A772" s="28" t="s">
        <v>423</v>
      </c>
      <c r="B772" s="28">
        <v>-19.5</v>
      </c>
      <c r="C772" s="28">
        <v>-21.2</v>
      </c>
      <c r="D772" s="28">
        <v>-13.9</v>
      </c>
      <c r="E772" s="28">
        <v>-6.6</v>
      </c>
      <c r="F772" s="28">
        <v>0.1</v>
      </c>
      <c r="G772" s="28">
        <v>4.9000000000000004</v>
      </c>
      <c r="H772" s="28">
        <v>10</v>
      </c>
      <c r="I772" s="28">
        <v>9.3000000000000007</v>
      </c>
      <c r="J772" s="28">
        <v>3.2</v>
      </c>
      <c r="K772" s="28">
        <v>-1.2</v>
      </c>
      <c r="L772" s="28">
        <v>-12</v>
      </c>
      <c r="M772" s="28">
        <v>-22.2</v>
      </c>
      <c r="N772" s="28">
        <v>-22.2</v>
      </c>
    </row>
    <row r="776" spans="1:14">
      <c r="A776" s="28" t="s">
        <v>497</v>
      </c>
      <c r="B776" s="28" t="s">
        <v>402</v>
      </c>
      <c r="C776" s="28" t="s">
        <v>403</v>
      </c>
      <c r="D776" s="28" t="s">
        <v>404</v>
      </c>
      <c r="E776" s="28" t="s">
        <v>405</v>
      </c>
      <c r="F776" s="28" t="s">
        <v>406</v>
      </c>
      <c r="G776" s="28" t="s">
        <v>407</v>
      </c>
      <c r="H776" s="28" t="s">
        <v>408</v>
      </c>
      <c r="I776" s="28" t="s">
        <v>409</v>
      </c>
      <c r="J776" s="28" t="s">
        <v>410</v>
      </c>
      <c r="K776" s="28" t="s">
        <v>411</v>
      </c>
      <c r="L776" s="28" t="s">
        <v>412</v>
      </c>
      <c r="M776" s="28" t="s">
        <v>413</v>
      </c>
      <c r="N776" s="28" t="s">
        <v>414</v>
      </c>
    </row>
    <row r="777" spans="1:14">
      <c r="B777" s="28" t="s">
        <v>435</v>
      </c>
    </row>
    <row r="778" spans="1:14">
      <c r="A778" s="28" t="s">
        <v>416</v>
      </c>
      <c r="B778" s="28">
        <v>6.6</v>
      </c>
      <c r="C778" s="28">
        <v>7.8</v>
      </c>
      <c r="D778" s="28">
        <v>10.5</v>
      </c>
      <c r="E778" s="28">
        <v>15.1</v>
      </c>
      <c r="F778" s="28">
        <v>20.3</v>
      </c>
      <c r="G778" s="28">
        <v>25.1</v>
      </c>
      <c r="H778" s="28">
        <v>27.9</v>
      </c>
      <c r="I778" s="28">
        <v>27.6</v>
      </c>
      <c r="J778" s="28">
        <v>23.3</v>
      </c>
      <c r="K778" s="28">
        <v>17.8</v>
      </c>
      <c r="L778" s="28">
        <v>12.1</v>
      </c>
      <c r="M778" s="28">
        <v>8</v>
      </c>
      <c r="N778" s="28">
        <v>16.8</v>
      </c>
    </row>
    <row r="779" spans="1:14">
      <c r="A779" s="28" t="s">
        <v>417</v>
      </c>
      <c r="B779" s="28">
        <v>10.8</v>
      </c>
      <c r="C779" s="28">
        <v>12.6</v>
      </c>
      <c r="D779" s="28">
        <v>16.2</v>
      </c>
      <c r="E779" s="28">
        <v>21.4</v>
      </c>
      <c r="F779" s="28">
        <v>27</v>
      </c>
      <c r="G779" s="28">
        <v>32.1</v>
      </c>
      <c r="H779" s="28">
        <v>34.9</v>
      </c>
      <c r="I779" s="28">
        <v>34.799999999999997</v>
      </c>
      <c r="J779" s="28">
        <v>30.6</v>
      </c>
      <c r="K779" s="28">
        <v>24.3</v>
      </c>
      <c r="L779" s="28">
        <v>17.5</v>
      </c>
      <c r="M779" s="28">
        <v>12.2</v>
      </c>
      <c r="N779" s="28">
        <v>22.9</v>
      </c>
    </row>
    <row r="780" spans="1:14">
      <c r="A780" s="28" t="s">
        <v>418</v>
      </c>
      <c r="B780" s="28">
        <v>2.9</v>
      </c>
      <c r="C780" s="28">
        <v>3.7</v>
      </c>
      <c r="D780" s="28">
        <v>5.3</v>
      </c>
      <c r="E780" s="28">
        <v>8.9</v>
      </c>
      <c r="F780" s="28">
        <v>13.3</v>
      </c>
      <c r="G780" s="28">
        <v>17.5</v>
      </c>
      <c r="H780" s="28">
        <v>20.3</v>
      </c>
      <c r="I780" s="28">
        <v>20.3</v>
      </c>
      <c r="J780" s="28">
        <v>16.100000000000001</v>
      </c>
      <c r="K780" s="28">
        <v>11.7</v>
      </c>
      <c r="L780" s="28">
        <v>7.4</v>
      </c>
      <c r="M780" s="28">
        <v>4.4000000000000004</v>
      </c>
      <c r="N780" s="28">
        <v>11</v>
      </c>
    </row>
    <row r="781" spans="1:14">
      <c r="A781" s="28" t="s">
        <v>419</v>
      </c>
      <c r="B781" s="28">
        <v>2.8</v>
      </c>
      <c r="C781" s="28">
        <v>3.8</v>
      </c>
      <c r="D781" s="28">
        <v>5.4</v>
      </c>
      <c r="E781" s="28">
        <v>6.6</v>
      </c>
      <c r="F781" s="28">
        <v>8.5</v>
      </c>
      <c r="G781" s="28">
        <v>10.6</v>
      </c>
      <c r="H781" s="28">
        <v>11.3</v>
      </c>
      <c r="I781" s="28">
        <v>10.7</v>
      </c>
      <c r="J781" s="28">
        <v>9</v>
      </c>
      <c r="K781" s="28">
        <v>6.6</v>
      </c>
      <c r="L781" s="28">
        <v>4.2</v>
      </c>
      <c r="M781" s="28">
        <v>2.5</v>
      </c>
      <c r="N781" s="28">
        <v>82</v>
      </c>
    </row>
    <row r="782" spans="1:14">
      <c r="A782" s="28" t="s">
        <v>420</v>
      </c>
      <c r="B782" s="28">
        <v>13.2</v>
      </c>
      <c r="C782" s="28">
        <v>11.1</v>
      </c>
      <c r="D782" s="28">
        <v>10</v>
      </c>
      <c r="E782" s="28">
        <v>9</v>
      </c>
      <c r="F782" s="28">
        <v>6.8</v>
      </c>
      <c r="G782" s="28">
        <v>3.3</v>
      </c>
      <c r="H782" s="28">
        <v>1</v>
      </c>
      <c r="I782" s="28">
        <v>0.8</v>
      </c>
      <c r="J782" s="28">
        <v>2.2999999999999998</v>
      </c>
      <c r="K782" s="28">
        <v>5.8</v>
      </c>
      <c r="L782" s="28">
        <v>9.4</v>
      </c>
      <c r="M782" s="28">
        <v>13.7</v>
      </c>
      <c r="N782" s="28">
        <v>86.4</v>
      </c>
    </row>
    <row r="783" spans="1:14">
      <c r="A783" s="28" t="s">
        <v>531</v>
      </c>
      <c r="B783" s="28">
        <v>124.6</v>
      </c>
      <c r="C783" s="28">
        <v>107.2</v>
      </c>
      <c r="D783" s="28">
        <v>78.5</v>
      </c>
      <c r="E783" s="28">
        <v>55.6</v>
      </c>
      <c r="F783" s="28">
        <v>39.700000000000003</v>
      </c>
      <c r="G783" s="28">
        <v>17.600000000000001</v>
      </c>
      <c r="H783" s="28">
        <v>5.9</v>
      </c>
      <c r="I783" s="28">
        <v>5.4</v>
      </c>
      <c r="J783" s="28">
        <v>16.399999999999999</v>
      </c>
      <c r="K783" s="28">
        <v>50.9</v>
      </c>
      <c r="L783" s="28">
        <v>89.4</v>
      </c>
      <c r="M783" s="28">
        <v>136.69999999999999</v>
      </c>
      <c r="N783" s="28">
        <v>727.9</v>
      </c>
    </row>
    <row r="784" spans="1:14">
      <c r="B784" s="28" t="s">
        <v>435</v>
      </c>
    </row>
    <row r="785" spans="1:14">
      <c r="A785" s="28" t="s">
        <v>422</v>
      </c>
      <c r="B785" s="28">
        <v>24</v>
      </c>
      <c r="C785" s="28">
        <v>26.4</v>
      </c>
      <c r="D785" s="28">
        <v>33.5</v>
      </c>
      <c r="E785" s="28">
        <v>34.700000000000003</v>
      </c>
      <c r="F785" s="28">
        <v>39.5</v>
      </c>
      <c r="G785" s="28">
        <v>42.4</v>
      </c>
      <c r="H785" s="28">
        <v>45.5</v>
      </c>
      <c r="I785" s="28">
        <v>44.5</v>
      </c>
      <c r="J785" s="28">
        <v>40.299999999999997</v>
      </c>
      <c r="K785" s="28">
        <v>37.299999999999997</v>
      </c>
      <c r="L785" s="28">
        <v>29.9</v>
      </c>
      <c r="M785" s="28">
        <v>26.4</v>
      </c>
      <c r="N785" s="28">
        <v>45.5</v>
      </c>
    </row>
    <row r="786" spans="1:14">
      <c r="A786" s="28" t="s">
        <v>423</v>
      </c>
      <c r="B786" s="28">
        <v>-17.5</v>
      </c>
      <c r="C786" s="28">
        <v>-10.9</v>
      </c>
      <c r="D786" s="28">
        <v>-6.7</v>
      </c>
      <c r="E786" s="28">
        <v>-2.7</v>
      </c>
      <c r="F786" s="28">
        <v>2</v>
      </c>
      <c r="G786" s="28">
        <v>7.4</v>
      </c>
      <c r="H786" s="28">
        <v>10.5</v>
      </c>
      <c r="I786" s="28">
        <v>8.5</v>
      </c>
      <c r="J786" s="28">
        <v>3.3</v>
      </c>
      <c r="K786" s="28">
        <v>-0.9</v>
      </c>
      <c r="L786" s="28">
        <v>-7.3</v>
      </c>
      <c r="M786" s="28">
        <v>-9.9</v>
      </c>
      <c r="N786" s="28">
        <v>-17.5</v>
      </c>
    </row>
    <row r="790" spans="1:14">
      <c r="A790" s="28" t="s">
        <v>498</v>
      </c>
      <c r="B790" s="28" t="s">
        <v>402</v>
      </c>
      <c r="C790" s="28" t="s">
        <v>403</v>
      </c>
      <c r="D790" s="28" t="s">
        <v>404</v>
      </c>
      <c r="E790" s="28" t="s">
        <v>405</v>
      </c>
      <c r="F790" s="28" t="s">
        <v>406</v>
      </c>
      <c r="G790" s="28" t="s">
        <v>407</v>
      </c>
      <c r="H790" s="28" t="s">
        <v>408</v>
      </c>
      <c r="I790" s="28" t="s">
        <v>409</v>
      </c>
      <c r="J790" s="28" t="s">
        <v>410</v>
      </c>
      <c r="K790" s="28" t="s">
        <v>411</v>
      </c>
      <c r="L790" s="28" t="s">
        <v>412</v>
      </c>
      <c r="M790" s="28" t="s">
        <v>413</v>
      </c>
      <c r="N790" s="28" t="s">
        <v>414</v>
      </c>
    </row>
    <row r="791" spans="1:14">
      <c r="B791" s="28" t="s">
        <v>441</v>
      </c>
    </row>
    <row r="792" spans="1:14">
      <c r="A792" s="28" t="s">
        <v>416</v>
      </c>
      <c r="B792" s="28">
        <v>3.1</v>
      </c>
      <c r="C792" s="28">
        <v>4.2</v>
      </c>
      <c r="D792" s="28">
        <v>8</v>
      </c>
      <c r="E792" s="28">
        <v>13.5</v>
      </c>
      <c r="F792" s="28">
        <v>19.5</v>
      </c>
      <c r="G792" s="28">
        <v>25.7</v>
      </c>
      <c r="H792" s="28">
        <v>30</v>
      </c>
      <c r="I792" s="28">
        <v>29.7</v>
      </c>
      <c r="J792" s="28">
        <v>25.2</v>
      </c>
      <c r="K792" s="28">
        <v>18.399999999999999</v>
      </c>
      <c r="L792" s="28">
        <v>10.9</v>
      </c>
      <c r="M792" s="28">
        <v>5.3</v>
      </c>
      <c r="N792" s="28">
        <v>16.100000000000001</v>
      </c>
    </row>
    <row r="793" spans="1:14">
      <c r="A793" s="28" t="s">
        <v>417</v>
      </c>
      <c r="B793" s="28">
        <v>5.7</v>
      </c>
      <c r="C793" s="28">
        <v>7.3</v>
      </c>
      <c r="D793" s="28">
        <v>11.6</v>
      </c>
      <c r="E793" s="28">
        <v>17.3</v>
      </c>
      <c r="F793" s="28">
        <v>23.9</v>
      </c>
      <c r="G793" s="28">
        <v>30.5</v>
      </c>
      <c r="H793" s="28">
        <v>35</v>
      </c>
      <c r="I793" s="28">
        <v>34.700000000000003</v>
      </c>
      <c r="J793" s="28">
        <v>30</v>
      </c>
      <c r="K793" s="28">
        <v>22.8</v>
      </c>
      <c r="L793" s="28">
        <v>14.4</v>
      </c>
      <c r="M793" s="28">
        <v>8</v>
      </c>
      <c r="N793" s="28">
        <v>20.100000000000001</v>
      </c>
    </row>
    <row r="794" spans="1:14">
      <c r="A794" s="28" t="s">
        <v>418</v>
      </c>
      <c r="B794" s="28">
        <v>0.5</v>
      </c>
      <c r="C794" s="28">
        <v>1.3</v>
      </c>
      <c r="D794" s="28">
        <v>4.5999999999999996</v>
      </c>
      <c r="E794" s="28">
        <v>9.6999999999999993</v>
      </c>
      <c r="F794" s="28">
        <v>15</v>
      </c>
      <c r="G794" s="28">
        <v>20.2</v>
      </c>
      <c r="H794" s="28">
        <v>24.5</v>
      </c>
      <c r="I794" s="28">
        <v>24.6</v>
      </c>
      <c r="J794" s="28">
        <v>20.7</v>
      </c>
      <c r="K794" s="28">
        <v>14.5</v>
      </c>
      <c r="L794" s="28">
        <v>8</v>
      </c>
      <c r="M794" s="28">
        <v>2.8</v>
      </c>
      <c r="N794" s="28">
        <v>12.2</v>
      </c>
    </row>
    <row r="795" spans="1:14">
      <c r="A795" s="28" t="s">
        <v>419</v>
      </c>
      <c r="B795" s="28">
        <v>4.5</v>
      </c>
      <c r="C795" s="28">
        <v>5.0999999999999996</v>
      </c>
      <c r="D795" s="28">
        <v>6</v>
      </c>
      <c r="E795" s="28">
        <v>7.3</v>
      </c>
      <c r="F795" s="28">
        <v>9.6999999999999993</v>
      </c>
      <c r="G795" s="28">
        <v>12.2</v>
      </c>
      <c r="H795" s="28">
        <v>12.4</v>
      </c>
      <c r="I795" s="28">
        <v>11.5</v>
      </c>
      <c r="J795" s="28">
        <v>10.3</v>
      </c>
      <c r="K795" s="28">
        <v>7.7</v>
      </c>
      <c r="L795" s="28">
        <v>5.9</v>
      </c>
      <c r="M795" s="28">
        <v>4.3</v>
      </c>
      <c r="N795" s="28">
        <v>96.9</v>
      </c>
    </row>
    <row r="796" spans="1:14">
      <c r="A796" s="28" t="s">
        <v>420</v>
      </c>
      <c r="B796" s="28">
        <v>12</v>
      </c>
      <c r="C796" s="28">
        <v>10.6</v>
      </c>
      <c r="D796" s="28">
        <v>11.5</v>
      </c>
      <c r="E796" s="28">
        <v>10.3</v>
      </c>
      <c r="F796" s="28">
        <v>7.3</v>
      </c>
      <c r="G796" s="28">
        <v>1.5</v>
      </c>
      <c r="H796" s="28">
        <v>0.5</v>
      </c>
      <c r="I796" s="28">
        <v>0.2</v>
      </c>
      <c r="J796" s="28">
        <v>0.7</v>
      </c>
      <c r="K796" s="28">
        <v>5.0999999999999996</v>
      </c>
      <c r="L796" s="28">
        <v>7.6</v>
      </c>
      <c r="M796" s="28">
        <v>10.8</v>
      </c>
      <c r="N796" s="28">
        <v>78.099999999999994</v>
      </c>
    </row>
    <row r="797" spans="1:14">
      <c r="A797" s="28" t="s">
        <v>531</v>
      </c>
      <c r="B797" s="28">
        <v>116.7</v>
      </c>
      <c r="C797" s="28">
        <v>103.7</v>
      </c>
      <c r="D797" s="28">
        <v>96.4</v>
      </c>
      <c r="E797" s="28">
        <v>82</v>
      </c>
      <c r="F797" s="28">
        <v>45.8</v>
      </c>
      <c r="G797" s="28">
        <v>4.5</v>
      </c>
      <c r="H797" s="28">
        <v>1.3</v>
      </c>
      <c r="I797" s="28">
        <v>0.5</v>
      </c>
      <c r="J797" s="28">
        <v>1.9</v>
      </c>
      <c r="K797" s="28">
        <v>33.200000000000003</v>
      </c>
      <c r="L797" s="28">
        <v>71.099999999999994</v>
      </c>
      <c r="M797" s="28">
        <v>110.7</v>
      </c>
      <c r="N797" s="28">
        <v>667.8</v>
      </c>
    </row>
    <row r="798" spans="1:14">
      <c r="B798" s="28" t="s">
        <v>441</v>
      </c>
    </row>
    <row r="799" spans="1:14">
      <c r="A799" s="28" t="s">
        <v>422</v>
      </c>
      <c r="B799" s="28">
        <v>19.399999999999999</v>
      </c>
      <c r="C799" s="28">
        <v>19.5</v>
      </c>
      <c r="D799" s="28">
        <v>27.5</v>
      </c>
      <c r="E799" s="28">
        <v>33.6</v>
      </c>
      <c r="F799" s="28">
        <v>35.4</v>
      </c>
      <c r="G799" s="28">
        <v>40</v>
      </c>
      <c r="H799" s="28">
        <v>42.5</v>
      </c>
      <c r="I799" s="28">
        <v>42</v>
      </c>
      <c r="J799" s="28">
        <v>39.299999999999997</v>
      </c>
      <c r="K799" s="28">
        <v>35.6</v>
      </c>
      <c r="L799" s="28">
        <v>26.1</v>
      </c>
      <c r="M799" s="28">
        <v>24.1</v>
      </c>
      <c r="N799" s="28">
        <v>42.5</v>
      </c>
    </row>
    <row r="800" spans="1:14">
      <c r="A800" s="28" t="s">
        <v>423</v>
      </c>
      <c r="B800" s="28">
        <v>-13.4</v>
      </c>
      <c r="C800" s="28">
        <v>-14</v>
      </c>
      <c r="D800" s="28">
        <v>-11.7</v>
      </c>
      <c r="E800" s="28">
        <v>-5.3</v>
      </c>
      <c r="F800" s="28">
        <v>2.6</v>
      </c>
      <c r="G800" s="28">
        <v>5</v>
      </c>
      <c r="H800" s="28">
        <v>11.8</v>
      </c>
      <c r="I800" s="28">
        <v>12.8</v>
      </c>
      <c r="J800" s="28">
        <v>8</v>
      </c>
      <c r="K800" s="28">
        <v>-2.5</v>
      </c>
      <c r="L800" s="28">
        <v>-9.5</v>
      </c>
      <c r="M800" s="28">
        <v>-11.9</v>
      </c>
      <c r="N800" s="28">
        <v>-14</v>
      </c>
    </row>
    <row r="804" spans="1:14">
      <c r="A804" s="28" t="s">
        <v>499</v>
      </c>
      <c r="B804" s="28" t="s">
        <v>402</v>
      </c>
      <c r="C804" s="28" t="s">
        <v>403</v>
      </c>
      <c r="D804" s="28" t="s">
        <v>404</v>
      </c>
      <c r="E804" s="28" t="s">
        <v>405</v>
      </c>
      <c r="F804" s="28" t="s">
        <v>406</v>
      </c>
      <c r="G804" s="28" t="s">
        <v>407</v>
      </c>
      <c r="H804" s="28" t="s">
        <v>408</v>
      </c>
      <c r="I804" s="28" t="s">
        <v>409</v>
      </c>
      <c r="J804" s="28" t="s">
        <v>410</v>
      </c>
      <c r="K804" s="28" t="s">
        <v>411</v>
      </c>
      <c r="L804" s="28" t="s">
        <v>412</v>
      </c>
      <c r="M804" s="28" t="s">
        <v>413</v>
      </c>
      <c r="N804" s="28" t="s">
        <v>414</v>
      </c>
    </row>
    <row r="805" spans="1:14">
      <c r="B805" s="28" t="s">
        <v>428</v>
      </c>
    </row>
    <row r="806" spans="1:14">
      <c r="A806" s="28" t="s">
        <v>416</v>
      </c>
      <c r="B806" s="28">
        <v>10.199999999999999</v>
      </c>
      <c r="C806" s="28">
        <v>11.1</v>
      </c>
      <c r="D806" s="28">
        <v>13.8</v>
      </c>
      <c r="E806" s="28">
        <v>17.5</v>
      </c>
      <c r="F806" s="28">
        <v>21.3</v>
      </c>
      <c r="G806" s="28">
        <v>25</v>
      </c>
      <c r="H806" s="28">
        <v>27.8</v>
      </c>
      <c r="I806" s="28">
        <v>28.3</v>
      </c>
      <c r="J806" s="28">
        <v>25.8</v>
      </c>
      <c r="K806" s="28">
        <v>21.4</v>
      </c>
      <c r="L806" s="28">
        <v>16.100000000000001</v>
      </c>
      <c r="M806" s="28">
        <v>11.8</v>
      </c>
      <c r="N806" s="28">
        <v>19.2</v>
      </c>
    </row>
    <row r="807" spans="1:14">
      <c r="A807" s="28" t="s">
        <v>417</v>
      </c>
      <c r="B807" s="28">
        <v>14.6</v>
      </c>
      <c r="C807" s="28">
        <v>15.5</v>
      </c>
      <c r="D807" s="28">
        <v>18.100000000000001</v>
      </c>
      <c r="E807" s="28">
        <v>21.6</v>
      </c>
      <c r="F807" s="28">
        <v>24.9</v>
      </c>
      <c r="G807" s="28">
        <v>28.1</v>
      </c>
      <c r="H807" s="28">
        <v>30.7</v>
      </c>
      <c r="I807" s="28">
        <v>31.5</v>
      </c>
      <c r="J807" s="28">
        <v>30</v>
      </c>
      <c r="K807" s="28">
        <v>26.7</v>
      </c>
      <c r="L807" s="28">
        <v>21.5</v>
      </c>
      <c r="M807" s="28">
        <v>16.5</v>
      </c>
      <c r="N807" s="28">
        <v>23.3</v>
      </c>
    </row>
    <row r="808" spans="1:14">
      <c r="A808" s="28" t="s">
        <v>418</v>
      </c>
      <c r="B808" s="28">
        <v>6.3</v>
      </c>
      <c r="C808" s="28">
        <v>6.9</v>
      </c>
      <c r="D808" s="28">
        <v>9.1999999999999993</v>
      </c>
      <c r="E808" s="28">
        <v>12.9</v>
      </c>
      <c r="F808" s="28">
        <v>16.8</v>
      </c>
      <c r="G808" s="28">
        <v>20.9</v>
      </c>
      <c r="H808" s="28">
        <v>24</v>
      </c>
      <c r="I808" s="28">
        <v>24.3</v>
      </c>
      <c r="J808" s="28">
        <v>20.9</v>
      </c>
      <c r="K808" s="28">
        <v>16.3</v>
      </c>
      <c r="L808" s="28">
        <v>11.5</v>
      </c>
      <c r="M808" s="28">
        <v>7.8</v>
      </c>
      <c r="N808" s="28">
        <v>14.8</v>
      </c>
    </row>
    <row r="809" spans="1:14">
      <c r="A809" s="28" t="s">
        <v>419</v>
      </c>
      <c r="B809" s="28">
        <v>4.8</v>
      </c>
      <c r="C809" s="28">
        <v>5.6</v>
      </c>
      <c r="D809" s="28">
        <v>6.8</v>
      </c>
      <c r="E809" s="28">
        <v>7.6</v>
      </c>
      <c r="F809" s="28">
        <v>8.5</v>
      </c>
      <c r="G809" s="28">
        <v>9.8000000000000007</v>
      </c>
      <c r="H809" s="28">
        <v>10</v>
      </c>
      <c r="I809" s="28">
        <v>9.8000000000000007</v>
      </c>
      <c r="J809" s="28">
        <v>9.1</v>
      </c>
      <c r="K809" s="28">
        <v>7.6</v>
      </c>
      <c r="L809" s="28">
        <v>5.8</v>
      </c>
      <c r="M809" s="28">
        <v>4.7</v>
      </c>
      <c r="N809" s="28">
        <v>90.1</v>
      </c>
    </row>
    <row r="810" spans="1:14">
      <c r="A810" s="28" t="s">
        <v>420</v>
      </c>
      <c r="B810" s="28">
        <v>10.6</v>
      </c>
      <c r="C810" s="28">
        <v>9.1999999999999993</v>
      </c>
      <c r="D810" s="28">
        <v>7.6</v>
      </c>
      <c r="E810" s="28">
        <v>6.6</v>
      </c>
      <c r="F810" s="28">
        <v>5.0999999999999996</v>
      </c>
      <c r="G810" s="28">
        <v>2.2000000000000002</v>
      </c>
      <c r="H810" s="28">
        <v>0.9</v>
      </c>
      <c r="I810" s="28">
        <v>0.8</v>
      </c>
      <c r="J810" s="28">
        <v>1.7</v>
      </c>
      <c r="K810" s="28">
        <v>4.9000000000000004</v>
      </c>
      <c r="L810" s="28">
        <v>6.6</v>
      </c>
      <c r="M810" s="28">
        <v>10.4</v>
      </c>
      <c r="N810" s="28">
        <v>66.599999999999994</v>
      </c>
    </row>
    <row r="811" spans="1:14">
      <c r="A811" s="28" t="s">
        <v>531</v>
      </c>
      <c r="B811" s="28">
        <v>116.7</v>
      </c>
      <c r="C811" s="28">
        <v>85.1</v>
      </c>
      <c r="D811" s="28">
        <v>55.2</v>
      </c>
      <c r="E811" s="28">
        <v>34.700000000000003</v>
      </c>
      <c r="F811" s="28">
        <v>23.4</v>
      </c>
      <c r="G811" s="28">
        <v>9</v>
      </c>
      <c r="H811" s="28">
        <v>6.8</v>
      </c>
      <c r="I811" s="28">
        <v>4.0999999999999996</v>
      </c>
      <c r="J811" s="28">
        <v>8.8000000000000007</v>
      </c>
      <c r="K811" s="28">
        <v>38.5</v>
      </c>
      <c r="L811" s="28">
        <v>78.400000000000006</v>
      </c>
      <c r="M811" s="28">
        <v>136.6</v>
      </c>
      <c r="N811" s="28">
        <v>597.29999999999995</v>
      </c>
    </row>
    <row r="812" spans="1:14">
      <c r="B812" s="28" t="s">
        <v>428</v>
      </c>
    </row>
    <row r="813" spans="1:14">
      <c r="A813" s="28" t="s">
        <v>422</v>
      </c>
      <c r="B813" s="28">
        <v>25.2</v>
      </c>
      <c r="C813" s="28">
        <v>26.5</v>
      </c>
      <c r="D813" s="28">
        <v>29.8</v>
      </c>
      <c r="E813" s="28">
        <v>34.700000000000003</v>
      </c>
      <c r="F813" s="28">
        <v>36</v>
      </c>
      <c r="G813" s="28">
        <v>40</v>
      </c>
      <c r="H813" s="28">
        <v>38.1</v>
      </c>
      <c r="I813" s="28">
        <v>39.799999999999997</v>
      </c>
      <c r="J813" s="28">
        <v>39</v>
      </c>
      <c r="K813" s="28">
        <v>37.5</v>
      </c>
      <c r="L813" s="28">
        <v>31</v>
      </c>
      <c r="M813" s="28">
        <v>27</v>
      </c>
      <c r="N813" s="28">
        <v>40</v>
      </c>
    </row>
    <row r="814" spans="1:14">
      <c r="A814" s="28" t="s">
        <v>423</v>
      </c>
      <c r="B814" s="28">
        <v>-6.3</v>
      </c>
      <c r="C814" s="28">
        <v>-6.6</v>
      </c>
      <c r="D814" s="28">
        <v>-2.2000000000000002</v>
      </c>
      <c r="E814" s="28">
        <v>0.6</v>
      </c>
      <c r="F814" s="28">
        <v>7</v>
      </c>
      <c r="G814" s="28">
        <v>12</v>
      </c>
      <c r="H814" s="28">
        <v>16.100000000000001</v>
      </c>
      <c r="I814" s="28">
        <v>15</v>
      </c>
      <c r="J814" s="28">
        <v>11</v>
      </c>
      <c r="K814" s="28">
        <v>2.7</v>
      </c>
      <c r="L814" s="28">
        <v>-3.3</v>
      </c>
      <c r="M814" s="28">
        <v>-3</v>
      </c>
      <c r="N814" s="28">
        <v>-6.6</v>
      </c>
    </row>
    <row r="818" spans="1:14">
      <c r="A818" s="28" t="s">
        <v>500</v>
      </c>
      <c r="B818" s="28" t="s">
        <v>402</v>
      </c>
      <c r="C818" s="28" t="s">
        <v>403</v>
      </c>
      <c r="D818" s="28" t="s">
        <v>404</v>
      </c>
      <c r="E818" s="28" t="s">
        <v>405</v>
      </c>
      <c r="F818" s="28" t="s">
        <v>406</v>
      </c>
      <c r="G818" s="28" t="s">
        <v>407</v>
      </c>
      <c r="H818" s="28" t="s">
        <v>408</v>
      </c>
      <c r="I818" s="28" t="s">
        <v>409</v>
      </c>
      <c r="J818" s="28" t="s">
        <v>410</v>
      </c>
      <c r="K818" s="28" t="s">
        <v>411</v>
      </c>
      <c r="L818" s="28" t="s">
        <v>412</v>
      </c>
      <c r="M818" s="28" t="s">
        <v>413</v>
      </c>
      <c r="N818" s="28" t="s">
        <v>414</v>
      </c>
    </row>
    <row r="819" spans="1:14">
      <c r="B819" s="28" t="s">
        <v>458</v>
      </c>
    </row>
    <row r="820" spans="1:14">
      <c r="A820" s="28" t="s">
        <v>416</v>
      </c>
      <c r="B820" s="28">
        <v>5.4</v>
      </c>
      <c r="C820" s="28">
        <v>6.2</v>
      </c>
      <c r="D820" s="28">
        <v>8.5</v>
      </c>
      <c r="E820" s="28">
        <v>12.6</v>
      </c>
      <c r="F820" s="28">
        <v>17.600000000000001</v>
      </c>
      <c r="G820" s="28">
        <v>22.8</v>
      </c>
      <c r="H820" s="28">
        <v>26.2</v>
      </c>
      <c r="I820" s="28">
        <v>26</v>
      </c>
      <c r="J820" s="28">
        <v>21.6</v>
      </c>
      <c r="K820" s="28">
        <v>16</v>
      </c>
      <c r="L820" s="28">
        <v>10.7</v>
      </c>
      <c r="M820" s="28">
        <v>7</v>
      </c>
      <c r="N820" s="28">
        <v>15</v>
      </c>
    </row>
    <row r="821" spans="1:14">
      <c r="A821" s="28" t="s">
        <v>417</v>
      </c>
      <c r="B821" s="28">
        <v>9.8000000000000007</v>
      </c>
      <c r="C821" s="28">
        <v>10.9</v>
      </c>
      <c r="D821" s="28">
        <v>14.1</v>
      </c>
      <c r="E821" s="28">
        <v>18.8</v>
      </c>
      <c r="F821" s="28">
        <v>24.2</v>
      </c>
      <c r="G821" s="28">
        <v>29.5</v>
      </c>
      <c r="H821" s="28">
        <v>33.4</v>
      </c>
      <c r="I821" s="28">
        <v>33.5</v>
      </c>
      <c r="J821" s="28">
        <v>29.2</v>
      </c>
      <c r="K821" s="28">
        <v>23</v>
      </c>
      <c r="L821" s="28">
        <v>16.600000000000001</v>
      </c>
      <c r="M821" s="28">
        <v>11.5</v>
      </c>
      <c r="N821" s="28">
        <v>21.2</v>
      </c>
    </row>
    <row r="822" spans="1:14">
      <c r="A822" s="28" t="s">
        <v>418</v>
      </c>
      <c r="B822" s="28">
        <v>1.6</v>
      </c>
      <c r="C822" s="28">
        <v>1.9</v>
      </c>
      <c r="D822" s="28">
        <v>3.5</v>
      </c>
      <c r="E822" s="28">
        <v>7</v>
      </c>
      <c r="F822" s="28">
        <v>11.4</v>
      </c>
      <c r="G822" s="28">
        <v>16.100000000000001</v>
      </c>
      <c r="H822" s="28">
        <v>19.600000000000001</v>
      </c>
      <c r="I822" s="28">
        <v>19.600000000000001</v>
      </c>
      <c r="J822" s="28">
        <v>15.2</v>
      </c>
      <c r="K822" s="28">
        <v>10.199999999999999</v>
      </c>
      <c r="L822" s="28">
        <v>5.9</v>
      </c>
      <c r="M822" s="28">
        <v>3.2</v>
      </c>
      <c r="N822" s="28">
        <v>9.6</v>
      </c>
    </row>
    <row r="823" spans="1:14">
      <c r="A823" s="28" t="s">
        <v>419</v>
      </c>
      <c r="B823" s="28">
        <v>3.6</v>
      </c>
      <c r="C823" s="28">
        <v>4.5999999999999996</v>
      </c>
      <c r="D823" s="28">
        <v>5.9</v>
      </c>
      <c r="E823" s="28">
        <v>7.4</v>
      </c>
      <c r="F823" s="28">
        <v>8.8000000000000007</v>
      </c>
      <c r="G823" s="28">
        <v>10.7</v>
      </c>
      <c r="H823" s="28">
        <v>11.5</v>
      </c>
      <c r="I823" s="28">
        <v>11</v>
      </c>
      <c r="J823" s="28">
        <v>9.6</v>
      </c>
      <c r="K823" s="28">
        <v>7</v>
      </c>
      <c r="L823" s="28">
        <v>4.9000000000000004</v>
      </c>
      <c r="M823" s="28">
        <v>3.4</v>
      </c>
      <c r="N823" s="28">
        <v>88.4</v>
      </c>
    </row>
    <row r="824" spans="1:14">
      <c r="A824" s="28" t="s">
        <v>420</v>
      </c>
      <c r="B824" s="28">
        <v>14.8</v>
      </c>
      <c r="C824" s="28">
        <v>12.4</v>
      </c>
      <c r="D824" s="28">
        <v>10.5</v>
      </c>
      <c r="E824" s="28">
        <v>8.6999999999999993</v>
      </c>
      <c r="F824" s="28">
        <v>7.5</v>
      </c>
      <c r="G824" s="28">
        <v>3.4</v>
      </c>
      <c r="H824" s="28">
        <v>1.5</v>
      </c>
      <c r="I824" s="28">
        <v>1.4</v>
      </c>
      <c r="J824" s="28">
        <v>2.6</v>
      </c>
      <c r="K824" s="28">
        <v>6.4</v>
      </c>
      <c r="L824" s="28">
        <v>9.6999999999999993</v>
      </c>
      <c r="M824" s="28">
        <v>14.5</v>
      </c>
      <c r="N824" s="28">
        <v>93.4</v>
      </c>
    </row>
    <row r="825" spans="1:14">
      <c r="A825" s="28" t="s">
        <v>531</v>
      </c>
      <c r="B825" s="28">
        <v>241.9</v>
      </c>
      <c r="C825" s="28">
        <v>178.5</v>
      </c>
      <c r="D825" s="28">
        <v>124.4</v>
      </c>
      <c r="E825" s="28">
        <v>64.099999999999994</v>
      </c>
      <c r="F825" s="28">
        <v>50.8</v>
      </c>
      <c r="G825" s="28">
        <v>22</v>
      </c>
      <c r="H825" s="28">
        <v>8.4</v>
      </c>
      <c r="I825" s="28">
        <v>9.1</v>
      </c>
      <c r="J825" s="28">
        <v>18.899999999999999</v>
      </c>
      <c r="K825" s="28">
        <v>73.400000000000006</v>
      </c>
      <c r="L825" s="28">
        <v>138.69999999999999</v>
      </c>
      <c r="M825" s="28">
        <v>265.39999999999998</v>
      </c>
      <c r="N825" s="28">
        <v>1195.5999999999999</v>
      </c>
    </row>
    <row r="826" spans="1:14">
      <c r="B826" s="28" t="s">
        <v>458</v>
      </c>
    </row>
    <row r="827" spans="1:14">
      <c r="A827" s="28" t="s">
        <v>422</v>
      </c>
      <c r="B827" s="28">
        <v>20.9</v>
      </c>
      <c r="C827" s="28">
        <v>25.5</v>
      </c>
      <c r="D827" s="28">
        <v>28.8</v>
      </c>
      <c r="E827" s="28">
        <v>31.2</v>
      </c>
      <c r="F827" s="28">
        <v>36</v>
      </c>
      <c r="G827" s="28">
        <v>40.799999999999997</v>
      </c>
      <c r="H827" s="28">
        <v>42.1</v>
      </c>
      <c r="I827" s="28">
        <v>41.2</v>
      </c>
      <c r="J827" s="28">
        <v>38.799999999999997</v>
      </c>
      <c r="K827" s="28">
        <v>36.1</v>
      </c>
      <c r="L827" s="28">
        <v>29</v>
      </c>
      <c r="M827" s="28">
        <v>21</v>
      </c>
      <c r="N827" s="28">
        <v>42.1</v>
      </c>
    </row>
    <row r="828" spans="1:14">
      <c r="A828" s="28" t="s">
        <v>423</v>
      </c>
      <c r="B828" s="28">
        <v>-12.6</v>
      </c>
      <c r="C828" s="28">
        <v>-9.9</v>
      </c>
      <c r="D828" s="28">
        <v>-8.5</v>
      </c>
      <c r="E828" s="28">
        <v>-3.6</v>
      </c>
      <c r="F828" s="28">
        <v>1</v>
      </c>
      <c r="G828" s="28">
        <v>6.7</v>
      </c>
      <c r="H828" s="28">
        <v>10.5</v>
      </c>
      <c r="I828" s="28">
        <v>9</v>
      </c>
      <c r="J828" s="28">
        <v>5.6</v>
      </c>
      <c r="K828" s="28">
        <v>0.1</v>
      </c>
      <c r="L828" s="28">
        <v>-7</v>
      </c>
      <c r="M828" s="28">
        <v>-9</v>
      </c>
      <c r="N828" s="28">
        <v>-12.6</v>
      </c>
    </row>
    <row r="832" spans="1:14">
      <c r="A832" s="28" t="s">
        <v>501</v>
      </c>
      <c r="B832" s="28" t="s">
        <v>402</v>
      </c>
      <c r="C832" s="28" t="s">
        <v>403</v>
      </c>
      <c r="D832" s="28" t="s">
        <v>404</v>
      </c>
      <c r="E832" s="28" t="s">
        <v>405</v>
      </c>
      <c r="F832" s="28" t="s">
        <v>406</v>
      </c>
      <c r="G832" s="28" t="s">
        <v>407</v>
      </c>
      <c r="H832" s="28" t="s">
        <v>408</v>
      </c>
      <c r="I832" s="28" t="s">
        <v>409</v>
      </c>
      <c r="J832" s="28" t="s">
        <v>410</v>
      </c>
      <c r="K832" s="28" t="s">
        <v>411</v>
      </c>
      <c r="L832" s="28" t="s">
        <v>412</v>
      </c>
      <c r="M832" s="28" t="s">
        <v>413</v>
      </c>
      <c r="N832" s="28" t="s">
        <v>414</v>
      </c>
    </row>
    <row r="833" spans="1:14">
      <c r="B833" s="28" t="s">
        <v>502</v>
      </c>
    </row>
    <row r="834" spans="1:14">
      <c r="A834" s="28" t="s">
        <v>416</v>
      </c>
      <c r="B834" s="28">
        <v>-7.3</v>
      </c>
      <c r="C834" s="28">
        <v>-5.8</v>
      </c>
      <c r="D834" s="28">
        <v>1</v>
      </c>
      <c r="E834" s="28">
        <v>9</v>
      </c>
      <c r="F834" s="28">
        <v>14.7</v>
      </c>
      <c r="G834" s="28">
        <v>20</v>
      </c>
      <c r="H834" s="28">
        <v>25</v>
      </c>
      <c r="I834" s="28">
        <v>24.9</v>
      </c>
      <c r="J834" s="28">
        <v>20</v>
      </c>
      <c r="K834" s="28">
        <v>12.7</v>
      </c>
      <c r="L834" s="28">
        <v>4.5999999999999996</v>
      </c>
      <c r="M834" s="28">
        <v>-2.8</v>
      </c>
      <c r="N834" s="28">
        <v>9.6999999999999993</v>
      </c>
    </row>
    <row r="835" spans="1:14">
      <c r="A835" s="28" t="s">
        <v>417</v>
      </c>
      <c r="B835" s="28">
        <v>-3.1</v>
      </c>
      <c r="C835" s="28">
        <v>-1.2</v>
      </c>
      <c r="D835" s="28">
        <v>5.9</v>
      </c>
      <c r="E835" s="28">
        <v>14.7</v>
      </c>
      <c r="F835" s="28">
        <v>21.2</v>
      </c>
      <c r="G835" s="28">
        <v>27.4</v>
      </c>
      <c r="H835" s="28">
        <v>33</v>
      </c>
      <c r="I835" s="28">
        <v>33.1</v>
      </c>
      <c r="J835" s="28">
        <v>28.3</v>
      </c>
      <c r="K835" s="28">
        <v>19.8</v>
      </c>
      <c r="L835" s="28">
        <v>9.8000000000000007</v>
      </c>
      <c r="M835" s="28">
        <v>0.9</v>
      </c>
      <c r="N835" s="28">
        <v>15.8</v>
      </c>
    </row>
    <row r="836" spans="1:14">
      <c r="A836" s="28" t="s">
        <v>418</v>
      </c>
      <c r="B836" s="28">
        <v>-10.8</v>
      </c>
      <c r="C836" s="28">
        <v>-9.6</v>
      </c>
      <c r="D836" s="28">
        <v>-2.9</v>
      </c>
      <c r="E836" s="28">
        <v>4.2</v>
      </c>
      <c r="F836" s="28">
        <v>8.8000000000000007</v>
      </c>
      <c r="G836" s="28">
        <v>12.6</v>
      </c>
      <c r="H836" s="28">
        <v>17</v>
      </c>
      <c r="I836" s="28">
        <v>16.899999999999999</v>
      </c>
      <c r="J836" s="28">
        <v>12.2</v>
      </c>
      <c r="K836" s="28">
        <v>6.8</v>
      </c>
      <c r="L836" s="28">
        <v>0.5</v>
      </c>
      <c r="M836" s="28">
        <v>-6</v>
      </c>
      <c r="N836" s="28">
        <v>4.0999999999999996</v>
      </c>
    </row>
    <row r="837" spans="1:14">
      <c r="A837" s="28" t="s">
        <v>419</v>
      </c>
      <c r="B837" s="28">
        <v>2</v>
      </c>
      <c r="C837" s="28">
        <v>3</v>
      </c>
      <c r="D837" s="28">
        <v>4.5999999999999996</v>
      </c>
      <c r="E837" s="28">
        <v>6.4</v>
      </c>
      <c r="F837" s="28">
        <v>8.6999999999999993</v>
      </c>
      <c r="G837" s="28">
        <v>11.3</v>
      </c>
      <c r="H837" s="28">
        <v>12</v>
      </c>
      <c r="I837" s="28">
        <v>11.5</v>
      </c>
      <c r="J837" s="28">
        <v>10</v>
      </c>
      <c r="K837" s="28">
        <v>6.8</v>
      </c>
      <c r="L837" s="28">
        <v>3.9</v>
      </c>
      <c r="M837" s="28">
        <v>1.9</v>
      </c>
      <c r="N837" s="28">
        <v>82.1</v>
      </c>
    </row>
    <row r="838" spans="1:14">
      <c r="A838" s="28" t="s">
        <v>420</v>
      </c>
      <c r="B838" s="28">
        <v>13.6</v>
      </c>
      <c r="C838" s="28">
        <v>12.3</v>
      </c>
      <c r="D838" s="28">
        <v>14.2</v>
      </c>
      <c r="E838" s="28">
        <v>14.5</v>
      </c>
      <c r="F838" s="28">
        <v>14.2</v>
      </c>
      <c r="G838" s="28">
        <v>6.4</v>
      </c>
      <c r="H838" s="28">
        <v>2</v>
      </c>
      <c r="I838" s="28">
        <v>1.5</v>
      </c>
      <c r="J838" s="28">
        <v>3.1</v>
      </c>
      <c r="K838" s="28">
        <v>9.4</v>
      </c>
      <c r="L838" s="28">
        <v>10</v>
      </c>
      <c r="M838" s="28">
        <v>12.6</v>
      </c>
      <c r="N838" s="28">
        <v>113.8</v>
      </c>
    </row>
    <row r="839" spans="1:14">
      <c r="A839" s="28" t="s">
        <v>531</v>
      </c>
      <c r="B839" s="28">
        <v>90.3</v>
      </c>
      <c r="C839" s="28">
        <v>98.7</v>
      </c>
      <c r="D839" s="28">
        <v>103.7</v>
      </c>
      <c r="E839" s="28">
        <v>104.5</v>
      </c>
      <c r="F839" s="28">
        <v>68.8</v>
      </c>
      <c r="G839" s="28">
        <v>27.5</v>
      </c>
      <c r="H839" s="28">
        <v>6.5</v>
      </c>
      <c r="I839" s="28">
        <v>3.6</v>
      </c>
      <c r="J839" s="28">
        <v>14</v>
      </c>
      <c r="K839" s="28">
        <v>64.8</v>
      </c>
      <c r="L839" s="28">
        <v>89.1</v>
      </c>
      <c r="M839" s="28">
        <v>91</v>
      </c>
      <c r="N839" s="28">
        <v>762.5</v>
      </c>
    </row>
    <row r="840" spans="1:14">
      <c r="B840" s="28" t="s">
        <v>502</v>
      </c>
    </row>
    <row r="841" spans="1:14">
      <c r="A841" s="28" t="s">
        <v>422</v>
      </c>
      <c r="B841" s="28">
        <v>10.199999999999999</v>
      </c>
      <c r="C841" s="28">
        <v>15</v>
      </c>
      <c r="D841" s="28">
        <v>22.8</v>
      </c>
      <c r="E841" s="28">
        <v>30</v>
      </c>
      <c r="F841" s="28">
        <v>31.2</v>
      </c>
      <c r="G841" s="28">
        <v>37.4</v>
      </c>
      <c r="H841" s="28">
        <v>41.6</v>
      </c>
      <c r="I841" s="28">
        <v>41.2</v>
      </c>
      <c r="J841" s="28">
        <v>37</v>
      </c>
      <c r="K841" s="28">
        <v>30.6</v>
      </c>
      <c r="L841" s="28">
        <v>21.6</v>
      </c>
      <c r="M841" s="28">
        <v>16</v>
      </c>
      <c r="N841" s="28">
        <v>41.6</v>
      </c>
    </row>
    <row r="842" spans="1:14">
      <c r="A842" s="28" t="s">
        <v>423</v>
      </c>
      <c r="B842" s="28">
        <v>-32.6</v>
      </c>
      <c r="C842" s="28">
        <v>-34.4</v>
      </c>
      <c r="D842" s="28">
        <v>-31.4</v>
      </c>
      <c r="E842" s="28">
        <v>-10.199999999999999</v>
      </c>
      <c r="F842" s="28">
        <v>-2.4</v>
      </c>
      <c r="G842" s="28">
        <v>2.2000000000000002</v>
      </c>
      <c r="H842" s="28">
        <v>3.6</v>
      </c>
      <c r="I842" s="28">
        <v>8</v>
      </c>
      <c r="J842" s="28">
        <v>2</v>
      </c>
      <c r="K842" s="28">
        <v>-3</v>
      </c>
      <c r="L842" s="28">
        <v>-25.8</v>
      </c>
      <c r="M842" s="28">
        <v>-32</v>
      </c>
      <c r="N842" s="28">
        <v>-34.4</v>
      </c>
    </row>
    <row r="846" spans="1:14">
      <c r="A846" s="28" t="s">
        <v>503</v>
      </c>
      <c r="B846" s="28" t="s">
        <v>402</v>
      </c>
      <c r="C846" s="28" t="s">
        <v>403</v>
      </c>
      <c r="D846" s="28" t="s">
        <v>404</v>
      </c>
      <c r="E846" s="28" t="s">
        <v>405</v>
      </c>
      <c r="F846" s="28" t="s">
        <v>406</v>
      </c>
      <c r="G846" s="28" t="s">
        <v>407</v>
      </c>
      <c r="H846" s="28" t="s">
        <v>408</v>
      </c>
      <c r="I846" s="28" t="s">
        <v>409</v>
      </c>
      <c r="J846" s="28" t="s">
        <v>410</v>
      </c>
      <c r="K846" s="28" t="s">
        <v>411</v>
      </c>
      <c r="L846" s="28" t="s">
        <v>412</v>
      </c>
      <c r="M846" s="28" t="s">
        <v>413</v>
      </c>
      <c r="N846" s="28" t="s">
        <v>414</v>
      </c>
    </row>
    <row r="847" spans="1:14">
      <c r="B847" s="28" t="s">
        <v>446</v>
      </c>
    </row>
    <row r="848" spans="1:14">
      <c r="A848" s="28" t="s">
        <v>416</v>
      </c>
      <c r="B848" s="28">
        <v>-0.3</v>
      </c>
      <c r="C848" s="28">
        <v>1</v>
      </c>
      <c r="D848" s="28">
        <v>5</v>
      </c>
      <c r="E848" s="28">
        <v>10.1</v>
      </c>
      <c r="F848" s="28">
        <v>14.4</v>
      </c>
      <c r="G848" s="28">
        <v>18.2</v>
      </c>
      <c r="H848" s="28">
        <v>21.3</v>
      </c>
      <c r="I848" s="28">
        <v>21.2</v>
      </c>
      <c r="J848" s="28">
        <v>17.3</v>
      </c>
      <c r="K848" s="28">
        <v>12.1</v>
      </c>
      <c r="L848" s="28">
        <v>6.4</v>
      </c>
      <c r="M848" s="28">
        <v>1.8</v>
      </c>
      <c r="N848" s="28">
        <v>10.7</v>
      </c>
    </row>
    <row r="849" spans="1:14">
      <c r="A849" s="28" t="s">
        <v>417</v>
      </c>
      <c r="B849" s="28">
        <v>3.8</v>
      </c>
      <c r="C849" s="28">
        <v>5.4</v>
      </c>
      <c r="D849" s="28">
        <v>10.199999999999999</v>
      </c>
      <c r="E849" s="28">
        <v>15.9</v>
      </c>
      <c r="F849" s="28">
        <v>20.5</v>
      </c>
      <c r="G849" s="28">
        <v>24.8</v>
      </c>
      <c r="H849" s="28">
        <v>28.4</v>
      </c>
      <c r="I849" s="28">
        <v>28.5</v>
      </c>
      <c r="J849" s="28">
        <v>24.4</v>
      </c>
      <c r="K849" s="28">
        <v>18.2</v>
      </c>
      <c r="L849" s="28">
        <v>11.7</v>
      </c>
      <c r="M849" s="28">
        <v>6</v>
      </c>
      <c r="N849" s="28">
        <v>16.5</v>
      </c>
    </row>
    <row r="850" spans="1:14">
      <c r="A850" s="28" t="s">
        <v>418</v>
      </c>
      <c r="B850" s="28">
        <v>-3.8</v>
      </c>
      <c r="C850" s="28">
        <v>-2.7</v>
      </c>
      <c r="D850" s="28">
        <v>0.6</v>
      </c>
      <c r="E850" s="28">
        <v>5</v>
      </c>
      <c r="F850" s="28">
        <v>8.6999999999999993</v>
      </c>
      <c r="G850" s="28">
        <v>11.5</v>
      </c>
      <c r="H850" s="28">
        <v>13.5</v>
      </c>
      <c r="I850" s="28">
        <v>13.3</v>
      </c>
      <c r="J850" s="28">
        <v>10.199999999999999</v>
      </c>
      <c r="K850" s="28">
        <v>6.6</v>
      </c>
      <c r="L850" s="28">
        <v>2.2999999999999998</v>
      </c>
      <c r="M850" s="28">
        <v>-1.6</v>
      </c>
      <c r="N850" s="28">
        <v>5.3</v>
      </c>
    </row>
    <row r="851" spans="1:14">
      <c r="A851" s="28" t="s">
        <v>419</v>
      </c>
      <c r="B851" s="28">
        <v>3.2</v>
      </c>
      <c r="C851" s="28">
        <v>4.0999999999999996</v>
      </c>
      <c r="D851" s="28">
        <v>5.3</v>
      </c>
      <c r="E851" s="28">
        <v>6.7</v>
      </c>
      <c r="F851" s="28">
        <v>8.4</v>
      </c>
      <c r="G851" s="28">
        <v>10.6</v>
      </c>
      <c r="H851" s="28">
        <v>11.9</v>
      </c>
      <c r="I851" s="28">
        <v>11.4</v>
      </c>
      <c r="J851" s="28">
        <v>9.5</v>
      </c>
      <c r="K851" s="28">
        <v>6.5</v>
      </c>
      <c r="L851" s="28">
        <v>4.7</v>
      </c>
      <c r="M851" s="28">
        <v>3.1</v>
      </c>
      <c r="N851" s="28">
        <v>85.4</v>
      </c>
    </row>
    <row r="852" spans="1:14">
      <c r="A852" s="28" t="s">
        <v>420</v>
      </c>
      <c r="B852" s="28">
        <v>12.5</v>
      </c>
      <c r="C852" s="28">
        <v>12.3</v>
      </c>
      <c r="D852" s="28">
        <v>13.1</v>
      </c>
      <c r="E852" s="28">
        <v>12.7</v>
      </c>
      <c r="F852" s="28">
        <v>13.1</v>
      </c>
      <c r="G852" s="28">
        <v>7.9</v>
      </c>
      <c r="H852" s="28">
        <v>2.4</v>
      </c>
      <c r="I852" s="28">
        <v>1.7</v>
      </c>
      <c r="J852" s="28">
        <v>3.4</v>
      </c>
      <c r="K852" s="28">
        <v>7.3</v>
      </c>
      <c r="L852" s="28">
        <v>8.9</v>
      </c>
      <c r="M852" s="28">
        <v>12.4</v>
      </c>
      <c r="N852" s="28">
        <v>107.7</v>
      </c>
    </row>
    <row r="853" spans="1:14">
      <c r="A853" s="28" t="s">
        <v>531</v>
      </c>
      <c r="B853" s="28">
        <v>43.3</v>
      </c>
      <c r="C853" s="28">
        <v>40.9</v>
      </c>
      <c r="D853" s="28">
        <v>47</v>
      </c>
      <c r="E853" s="28">
        <v>49.5</v>
      </c>
      <c r="F853" s="28">
        <v>57.8</v>
      </c>
      <c r="G853" s="28">
        <v>34.1</v>
      </c>
      <c r="H853" s="28">
        <v>8.3000000000000007</v>
      </c>
      <c r="I853" s="28">
        <v>4.5</v>
      </c>
      <c r="J853" s="28">
        <v>12.1</v>
      </c>
      <c r="K853" s="28">
        <v>30.4</v>
      </c>
      <c r="L853" s="28">
        <v>35.1</v>
      </c>
      <c r="M853" s="28">
        <v>49.8</v>
      </c>
      <c r="N853" s="28">
        <v>412.8</v>
      </c>
    </row>
    <row r="854" spans="1:14">
      <c r="B854" s="28" t="s">
        <v>446</v>
      </c>
    </row>
    <row r="855" spans="1:14">
      <c r="A855" s="28" t="s">
        <v>422</v>
      </c>
      <c r="B855" s="28">
        <v>18.600000000000001</v>
      </c>
      <c r="C855" s="28">
        <v>19.600000000000001</v>
      </c>
      <c r="D855" s="28">
        <v>28</v>
      </c>
      <c r="E855" s="28">
        <v>31.6</v>
      </c>
      <c r="F855" s="28">
        <v>32.6</v>
      </c>
      <c r="G855" s="28">
        <v>35</v>
      </c>
      <c r="H855" s="28">
        <v>39.5</v>
      </c>
      <c r="I855" s="28">
        <v>38.200000000000003</v>
      </c>
      <c r="J855" s="28">
        <v>35.700000000000003</v>
      </c>
      <c r="K855" s="28">
        <v>32</v>
      </c>
      <c r="L855" s="28">
        <v>27.6</v>
      </c>
      <c r="M855" s="28">
        <v>23</v>
      </c>
      <c r="N855" s="28">
        <v>39.5</v>
      </c>
    </row>
    <row r="856" spans="1:14">
      <c r="A856" s="28" t="s">
        <v>423</v>
      </c>
      <c r="B856" s="28">
        <v>-21.2</v>
      </c>
      <c r="C856" s="28">
        <v>-23.6</v>
      </c>
      <c r="D856" s="28">
        <v>-18</v>
      </c>
      <c r="E856" s="28">
        <v>-12.5</v>
      </c>
      <c r="F856" s="28">
        <v>-2.2999999999999998</v>
      </c>
      <c r="G856" s="28">
        <v>1.3</v>
      </c>
      <c r="H856" s="28">
        <v>3.8</v>
      </c>
      <c r="I856" s="28">
        <v>3.1</v>
      </c>
      <c r="J856" s="28">
        <v>-1.2</v>
      </c>
      <c r="K856" s="28">
        <v>-7.6</v>
      </c>
      <c r="L856" s="28">
        <v>-14</v>
      </c>
      <c r="M856" s="28">
        <v>-19.5</v>
      </c>
      <c r="N856" s="28">
        <v>-23.6</v>
      </c>
    </row>
    <row r="860" spans="1:14">
      <c r="A860" s="28" t="s">
        <v>504</v>
      </c>
      <c r="B860" s="28" t="s">
        <v>402</v>
      </c>
      <c r="C860" s="28" t="s">
        <v>403</v>
      </c>
      <c r="D860" s="28" t="s">
        <v>404</v>
      </c>
      <c r="E860" s="28" t="s">
        <v>405</v>
      </c>
      <c r="F860" s="28" t="s">
        <v>406</v>
      </c>
      <c r="G860" s="28" t="s">
        <v>407</v>
      </c>
      <c r="H860" s="28" t="s">
        <v>408</v>
      </c>
      <c r="I860" s="28" t="s">
        <v>409</v>
      </c>
      <c r="J860" s="28" t="s">
        <v>410</v>
      </c>
      <c r="K860" s="28" t="s">
        <v>411</v>
      </c>
      <c r="L860" s="28" t="s">
        <v>412</v>
      </c>
      <c r="M860" s="28" t="s">
        <v>413</v>
      </c>
      <c r="N860" s="28" t="s">
        <v>414</v>
      </c>
    </row>
    <row r="861" spans="1:14">
      <c r="B861" s="28" t="s">
        <v>505</v>
      </c>
    </row>
    <row r="862" spans="1:14">
      <c r="A862" s="28" t="s">
        <v>416</v>
      </c>
      <c r="B862" s="28">
        <v>-0.4</v>
      </c>
      <c r="C862" s="28">
        <v>1.1000000000000001</v>
      </c>
      <c r="D862" s="28">
        <v>5.0999999999999996</v>
      </c>
      <c r="E862" s="28">
        <v>10.6</v>
      </c>
      <c r="F862" s="28">
        <v>15.2</v>
      </c>
      <c r="G862" s="28">
        <v>19.399999999999999</v>
      </c>
      <c r="H862" s="28">
        <v>22.7</v>
      </c>
      <c r="I862" s="28">
        <v>22.5</v>
      </c>
      <c r="J862" s="28">
        <v>18</v>
      </c>
      <c r="K862" s="28">
        <v>12.2</v>
      </c>
      <c r="L862" s="28">
        <v>6.2</v>
      </c>
      <c r="M862" s="28">
        <v>1.7</v>
      </c>
      <c r="N862" s="28">
        <v>11.2</v>
      </c>
    </row>
    <row r="863" spans="1:14">
      <c r="A863" s="28" t="s">
        <v>417</v>
      </c>
      <c r="B863" s="28">
        <v>4.8</v>
      </c>
      <c r="C863" s="28">
        <v>6.4</v>
      </c>
      <c r="D863" s="28">
        <v>10.9</v>
      </c>
      <c r="E863" s="28">
        <v>16.7</v>
      </c>
      <c r="F863" s="28">
        <v>21.4</v>
      </c>
      <c r="G863" s="28">
        <v>25.7</v>
      </c>
      <c r="H863" s="28">
        <v>29.4</v>
      </c>
      <c r="I863" s="28">
        <v>29.6</v>
      </c>
      <c r="J863" s="28">
        <v>25.6</v>
      </c>
      <c r="K863" s="28">
        <v>19.600000000000001</v>
      </c>
      <c r="L863" s="28">
        <v>12.9</v>
      </c>
      <c r="M863" s="28">
        <v>7</v>
      </c>
      <c r="N863" s="28">
        <v>17.5</v>
      </c>
    </row>
    <row r="864" spans="1:14">
      <c r="A864" s="28" t="s">
        <v>418</v>
      </c>
      <c r="B864" s="28">
        <v>-4.5999999999999996</v>
      </c>
      <c r="C864" s="28">
        <v>-3.4</v>
      </c>
      <c r="D864" s="28">
        <v>-0.2</v>
      </c>
      <c r="E864" s="28">
        <v>4.4000000000000004</v>
      </c>
      <c r="F864" s="28">
        <v>8.4</v>
      </c>
      <c r="G864" s="28">
        <v>11.9</v>
      </c>
      <c r="H864" s="28">
        <v>14.8</v>
      </c>
      <c r="I864" s="28">
        <v>14.5</v>
      </c>
      <c r="J864" s="28">
        <v>10.4</v>
      </c>
      <c r="K864" s="28">
        <v>5.9</v>
      </c>
      <c r="L864" s="28">
        <v>1.1000000000000001</v>
      </c>
      <c r="M864" s="28">
        <v>-2.6</v>
      </c>
      <c r="N864" s="28">
        <v>5</v>
      </c>
    </row>
    <row r="865" spans="1:14">
      <c r="A865" s="28" t="s">
        <v>419</v>
      </c>
      <c r="B865" s="28">
        <v>3.7</v>
      </c>
      <c r="C865" s="28">
        <v>4.9000000000000004</v>
      </c>
      <c r="D865" s="28">
        <v>5.9</v>
      </c>
      <c r="E865" s="28">
        <v>7.1</v>
      </c>
      <c r="F865" s="28">
        <v>8.6</v>
      </c>
      <c r="G865" s="28">
        <v>10.6</v>
      </c>
      <c r="H865" s="28">
        <v>11.7</v>
      </c>
      <c r="I865" s="28">
        <v>11.4</v>
      </c>
      <c r="J865" s="28">
        <v>9.9</v>
      </c>
      <c r="K865" s="28">
        <v>7.4</v>
      </c>
      <c r="L865" s="28">
        <v>5.4</v>
      </c>
      <c r="M865" s="28">
        <v>3.7</v>
      </c>
      <c r="N865" s="28">
        <v>90.3</v>
      </c>
    </row>
    <row r="866" spans="1:14">
      <c r="A866" s="28" t="s">
        <v>420</v>
      </c>
      <c r="B866" s="28">
        <v>10.9</v>
      </c>
      <c r="C866" s="28">
        <v>10.4</v>
      </c>
      <c r="D866" s="28">
        <v>11.3</v>
      </c>
      <c r="E866" s="28">
        <v>11.1</v>
      </c>
      <c r="F866" s="28">
        <v>11.9</v>
      </c>
      <c r="G866" s="28">
        <v>6.9</v>
      </c>
      <c r="H866" s="28">
        <v>1.8</v>
      </c>
      <c r="I866" s="28">
        <v>1.5</v>
      </c>
      <c r="J866" s="28">
        <v>2.9</v>
      </c>
      <c r="K866" s="28">
        <v>6.6</v>
      </c>
      <c r="L866" s="28">
        <v>7.5</v>
      </c>
      <c r="M866" s="28">
        <v>10.8</v>
      </c>
      <c r="N866" s="28">
        <v>93.6</v>
      </c>
    </row>
    <row r="867" spans="1:14">
      <c r="A867" s="28" t="s">
        <v>531</v>
      </c>
      <c r="B867" s="28">
        <v>35.200000000000003</v>
      </c>
      <c r="C867" s="28">
        <v>33</v>
      </c>
      <c r="D867" s="28">
        <v>35.799999999999997</v>
      </c>
      <c r="E867" s="28">
        <v>42</v>
      </c>
      <c r="F867" s="28">
        <v>49</v>
      </c>
      <c r="G867" s="28">
        <v>27.4</v>
      </c>
      <c r="H867" s="28">
        <v>4.4000000000000004</v>
      </c>
      <c r="I867" s="28">
        <v>5.4</v>
      </c>
      <c r="J867" s="28">
        <v>9.8000000000000007</v>
      </c>
      <c r="K867" s="28">
        <v>27</v>
      </c>
      <c r="L867" s="28">
        <v>31.1</v>
      </c>
      <c r="M867" s="28">
        <v>41.3</v>
      </c>
      <c r="N867" s="28">
        <v>341.4</v>
      </c>
    </row>
    <row r="868" spans="1:14">
      <c r="B868" s="28" t="s">
        <v>505</v>
      </c>
    </row>
    <row r="869" spans="1:14">
      <c r="A869" s="28" t="s">
        <v>422</v>
      </c>
      <c r="B869" s="28">
        <v>18.600000000000001</v>
      </c>
      <c r="C869" s="28">
        <v>20.5</v>
      </c>
      <c r="D869" s="28">
        <v>26.4</v>
      </c>
      <c r="E869" s="28">
        <v>30.8</v>
      </c>
      <c r="F869" s="28">
        <v>33</v>
      </c>
      <c r="G869" s="28">
        <v>35</v>
      </c>
      <c r="H869" s="28">
        <v>38.5</v>
      </c>
      <c r="I869" s="28">
        <v>37.799999999999997</v>
      </c>
      <c r="J869" s="28">
        <v>35.1</v>
      </c>
      <c r="K869" s="28">
        <v>32</v>
      </c>
      <c r="L869" s="28">
        <v>25</v>
      </c>
      <c r="M869" s="28">
        <v>21.2</v>
      </c>
      <c r="N869" s="28">
        <v>38.5</v>
      </c>
    </row>
    <row r="870" spans="1:14">
      <c r="A870" s="28" t="s">
        <v>423</v>
      </c>
      <c r="B870" s="28">
        <v>-25.6</v>
      </c>
      <c r="C870" s="28">
        <v>-24.2</v>
      </c>
      <c r="D870" s="28">
        <v>-23.9</v>
      </c>
      <c r="E870" s="28">
        <v>-6.9</v>
      </c>
      <c r="F870" s="28">
        <v>-2.6</v>
      </c>
      <c r="G870" s="28">
        <v>3.5</v>
      </c>
      <c r="H870" s="28">
        <v>6.6</v>
      </c>
      <c r="I870" s="28">
        <v>6.5</v>
      </c>
      <c r="J870" s="28">
        <v>-0.7</v>
      </c>
      <c r="K870" s="28">
        <v>-6.2</v>
      </c>
      <c r="L870" s="28">
        <v>-19.5</v>
      </c>
      <c r="M870" s="28">
        <v>-24</v>
      </c>
      <c r="N870" s="28">
        <v>-25.6</v>
      </c>
    </row>
    <row r="874" spans="1:14">
      <c r="A874" s="28" t="s">
        <v>506</v>
      </c>
      <c r="B874" s="28" t="s">
        <v>402</v>
      </c>
      <c r="C874" s="28" t="s">
        <v>403</v>
      </c>
      <c r="D874" s="28" t="s">
        <v>404</v>
      </c>
      <c r="E874" s="28" t="s">
        <v>405</v>
      </c>
      <c r="F874" s="28" t="s">
        <v>406</v>
      </c>
      <c r="G874" s="28" t="s">
        <v>407</v>
      </c>
      <c r="H874" s="28" t="s">
        <v>408</v>
      </c>
      <c r="I874" s="28" t="s">
        <v>409</v>
      </c>
      <c r="J874" s="28" t="s">
        <v>410</v>
      </c>
      <c r="K874" s="28" t="s">
        <v>411</v>
      </c>
      <c r="L874" s="28" t="s">
        <v>412</v>
      </c>
      <c r="M874" s="28" t="s">
        <v>413</v>
      </c>
      <c r="N874" s="28" t="s">
        <v>414</v>
      </c>
    </row>
    <row r="875" spans="1:14">
      <c r="B875" s="28" t="s">
        <v>446</v>
      </c>
    </row>
    <row r="876" spans="1:14">
      <c r="A876" s="28" t="s">
        <v>416</v>
      </c>
      <c r="B876" s="28">
        <v>6.8</v>
      </c>
      <c r="C876" s="28">
        <v>6.9</v>
      </c>
      <c r="D876" s="28">
        <v>8.1</v>
      </c>
      <c r="E876" s="28">
        <v>11.5</v>
      </c>
      <c r="F876" s="28">
        <v>15.8</v>
      </c>
      <c r="G876" s="28">
        <v>20.399999999999999</v>
      </c>
      <c r="H876" s="28">
        <v>23.1</v>
      </c>
      <c r="I876" s="28">
        <v>23.3</v>
      </c>
      <c r="J876" s="28">
        <v>20</v>
      </c>
      <c r="K876" s="28">
        <v>16</v>
      </c>
      <c r="L876" s="28">
        <v>11.9</v>
      </c>
      <c r="M876" s="28">
        <v>8.8000000000000007</v>
      </c>
      <c r="N876" s="28">
        <v>14.4</v>
      </c>
    </row>
    <row r="877" spans="1:14">
      <c r="A877" s="28" t="s">
        <v>417</v>
      </c>
      <c r="B877" s="28">
        <v>10.8</v>
      </c>
      <c r="C877" s="28">
        <v>11</v>
      </c>
      <c r="D877" s="28">
        <v>12.2</v>
      </c>
      <c r="E877" s="28">
        <v>15.2</v>
      </c>
      <c r="F877" s="28">
        <v>19.2</v>
      </c>
      <c r="G877" s="28">
        <v>24.1</v>
      </c>
      <c r="H877" s="28">
        <v>26.8</v>
      </c>
      <c r="I877" s="28">
        <v>27.4</v>
      </c>
      <c r="J877" s="28">
        <v>24.3</v>
      </c>
      <c r="K877" s="28">
        <v>20.2</v>
      </c>
      <c r="L877" s="28">
        <v>16.399999999999999</v>
      </c>
      <c r="M877" s="28">
        <v>13</v>
      </c>
      <c r="N877" s="28">
        <v>18.399999999999999</v>
      </c>
    </row>
    <row r="878" spans="1:14">
      <c r="A878" s="28" t="s">
        <v>418</v>
      </c>
      <c r="B878" s="28">
        <v>3.9</v>
      </c>
      <c r="C878" s="28">
        <v>3.9</v>
      </c>
      <c r="D878" s="28">
        <v>5.2</v>
      </c>
      <c r="E878" s="28">
        <v>8.3000000000000007</v>
      </c>
      <c r="F878" s="28">
        <v>12.5</v>
      </c>
      <c r="G878" s="28">
        <v>16.600000000000001</v>
      </c>
      <c r="H878" s="28">
        <v>19.5</v>
      </c>
      <c r="I878" s="28">
        <v>19.899999999999999</v>
      </c>
      <c r="J878" s="28">
        <v>16.8</v>
      </c>
      <c r="K878" s="28">
        <v>12.9</v>
      </c>
      <c r="L878" s="28">
        <v>8.6999999999999993</v>
      </c>
      <c r="M878" s="28">
        <v>5.8</v>
      </c>
      <c r="N878" s="28">
        <v>11.2</v>
      </c>
    </row>
    <row r="879" spans="1:14">
      <c r="A879" s="28" t="s">
        <v>419</v>
      </c>
      <c r="B879" s="28">
        <v>2.5</v>
      </c>
      <c r="C879" s="28">
        <v>3.1</v>
      </c>
      <c r="D879" s="28">
        <v>3.4</v>
      </c>
      <c r="E879" s="28">
        <v>4.4000000000000004</v>
      </c>
      <c r="F879" s="28">
        <v>5.6</v>
      </c>
      <c r="G879" s="28">
        <v>7.1</v>
      </c>
      <c r="H879" s="28">
        <v>6.3</v>
      </c>
      <c r="I879" s="28">
        <v>6.1</v>
      </c>
      <c r="J879" s="28">
        <v>5.2</v>
      </c>
      <c r="K879" s="28">
        <v>4.0999999999999996</v>
      </c>
      <c r="L879" s="28">
        <v>3.5</v>
      </c>
      <c r="M879" s="28">
        <v>2.5</v>
      </c>
      <c r="N879" s="28">
        <v>53.8</v>
      </c>
    </row>
    <row r="880" spans="1:14">
      <c r="A880" s="28" t="s">
        <v>420</v>
      </c>
      <c r="B880" s="28">
        <v>14.3</v>
      </c>
      <c r="C880" s="28">
        <v>13.9</v>
      </c>
      <c r="D880" s="28">
        <v>15.3</v>
      </c>
      <c r="E880" s="28">
        <v>14.4</v>
      </c>
      <c r="F880" s="28">
        <v>13.4</v>
      </c>
      <c r="G880" s="28">
        <v>11.1</v>
      </c>
      <c r="H880" s="28">
        <v>9.6999999999999993</v>
      </c>
      <c r="I880" s="28">
        <v>9.8000000000000007</v>
      </c>
      <c r="J880" s="28">
        <v>11.9</v>
      </c>
      <c r="K880" s="28">
        <v>14.3</v>
      </c>
      <c r="L880" s="28">
        <v>13</v>
      </c>
      <c r="M880" s="28">
        <v>14.5</v>
      </c>
      <c r="N880" s="28">
        <v>155.6</v>
      </c>
    </row>
    <row r="881" spans="1:14">
      <c r="A881" s="28" t="s">
        <v>531</v>
      </c>
      <c r="B881" s="28">
        <v>98.7</v>
      </c>
      <c r="C881" s="28">
        <v>78.5</v>
      </c>
      <c r="D881" s="28">
        <v>79.599999999999994</v>
      </c>
      <c r="E881" s="28">
        <v>68.2</v>
      </c>
      <c r="F881" s="28">
        <v>56.2</v>
      </c>
      <c r="G881" s="28">
        <v>74.400000000000006</v>
      </c>
      <c r="H881" s="28">
        <v>64.5</v>
      </c>
      <c r="I881" s="28">
        <v>67.099999999999994</v>
      </c>
      <c r="J881" s="28">
        <v>80.2</v>
      </c>
      <c r="K881" s="28">
        <v>131.80000000000001</v>
      </c>
      <c r="L881" s="28">
        <v>125</v>
      </c>
      <c r="M881" s="28">
        <v>114.2</v>
      </c>
      <c r="N881" s="28">
        <v>1038.4000000000001</v>
      </c>
    </row>
    <row r="882" spans="1:14">
      <c r="B882" s="28" t="s">
        <v>446</v>
      </c>
    </row>
    <row r="883" spans="1:14">
      <c r="A883" s="28" t="s">
        <v>422</v>
      </c>
      <c r="B883" s="28">
        <v>25.8</v>
      </c>
      <c r="C883" s="28">
        <v>28.3</v>
      </c>
      <c r="D883" s="28">
        <v>32.799999999999997</v>
      </c>
      <c r="E883" s="28">
        <v>36.799999999999997</v>
      </c>
      <c r="F883" s="28">
        <v>35.6</v>
      </c>
      <c r="G883" s="28">
        <v>37.299999999999997</v>
      </c>
      <c r="H883" s="28">
        <v>37.1</v>
      </c>
      <c r="I883" s="28">
        <v>36.299999999999997</v>
      </c>
      <c r="J883" s="28">
        <v>36.4</v>
      </c>
      <c r="K883" s="28">
        <v>34.200000000000003</v>
      </c>
      <c r="L883" s="28">
        <v>32.4</v>
      </c>
      <c r="M883" s="28">
        <v>29.7</v>
      </c>
      <c r="N883" s="28">
        <v>37.299999999999997</v>
      </c>
    </row>
    <row r="884" spans="1:14">
      <c r="A884" s="28" t="s">
        <v>423</v>
      </c>
      <c r="B884" s="28">
        <v>-7.2</v>
      </c>
      <c r="C884" s="28">
        <v>-6.7</v>
      </c>
      <c r="D884" s="28">
        <v>-4.7</v>
      </c>
      <c r="E884" s="28">
        <v>-1.4</v>
      </c>
      <c r="F884" s="28">
        <v>3.4</v>
      </c>
      <c r="G884" s="28">
        <v>8.4</v>
      </c>
      <c r="H884" s="28">
        <v>12.6</v>
      </c>
      <c r="I884" s="28">
        <v>13</v>
      </c>
      <c r="J884" s="28">
        <v>8.1999999999999993</v>
      </c>
      <c r="K884" s="28">
        <v>2.5</v>
      </c>
      <c r="L884" s="28">
        <v>-1.5</v>
      </c>
      <c r="M884" s="28">
        <v>-3.2</v>
      </c>
      <c r="N884" s="28">
        <v>-7.2</v>
      </c>
    </row>
    <row r="888" spans="1:14">
      <c r="A888" s="28" t="s">
        <v>507</v>
      </c>
      <c r="B888" s="28" t="s">
        <v>402</v>
      </c>
      <c r="C888" s="28" t="s">
        <v>403</v>
      </c>
      <c r="D888" s="28" t="s">
        <v>404</v>
      </c>
      <c r="E888" s="28" t="s">
        <v>405</v>
      </c>
      <c r="F888" s="28" t="s">
        <v>406</v>
      </c>
      <c r="G888" s="28" t="s">
        <v>407</v>
      </c>
      <c r="H888" s="28" t="s">
        <v>408</v>
      </c>
      <c r="I888" s="28" t="s">
        <v>409</v>
      </c>
      <c r="J888" s="28" t="s">
        <v>410</v>
      </c>
      <c r="K888" s="28" t="s">
        <v>411</v>
      </c>
      <c r="L888" s="28" t="s">
        <v>412</v>
      </c>
      <c r="M888" s="28" t="s">
        <v>413</v>
      </c>
      <c r="N888" s="28" t="s">
        <v>414</v>
      </c>
    </row>
    <row r="889" spans="1:14">
      <c r="B889" s="28" t="s">
        <v>508</v>
      </c>
    </row>
    <row r="890" spans="1:14">
      <c r="A890" s="28" t="s">
        <v>416</v>
      </c>
      <c r="B890" s="28">
        <v>8.6</v>
      </c>
      <c r="C890" s="28">
        <v>10</v>
      </c>
      <c r="D890" s="28">
        <v>12.9</v>
      </c>
      <c r="E890" s="28">
        <v>17</v>
      </c>
      <c r="F890" s="28">
        <v>21.1</v>
      </c>
      <c r="G890" s="28">
        <v>25.2</v>
      </c>
      <c r="H890" s="28">
        <v>27.9</v>
      </c>
      <c r="I890" s="28">
        <v>28.5</v>
      </c>
      <c r="J890" s="28">
        <v>25.5</v>
      </c>
      <c r="K890" s="28">
        <v>20.6</v>
      </c>
      <c r="L890" s="28">
        <v>14</v>
      </c>
      <c r="M890" s="28">
        <v>9.9</v>
      </c>
      <c r="N890" s="28">
        <v>18.399999999999999</v>
      </c>
    </row>
    <row r="891" spans="1:14">
      <c r="A891" s="28" t="s">
        <v>417</v>
      </c>
      <c r="B891" s="28">
        <v>14.5</v>
      </c>
      <c r="C891" s="28">
        <v>16.100000000000001</v>
      </c>
      <c r="D891" s="28">
        <v>19.100000000000001</v>
      </c>
      <c r="E891" s="28">
        <v>23.5</v>
      </c>
      <c r="F891" s="28">
        <v>27.7</v>
      </c>
      <c r="G891" s="28">
        <v>31.3</v>
      </c>
      <c r="H891" s="28">
        <v>33.5</v>
      </c>
      <c r="I891" s="28">
        <v>34.299999999999997</v>
      </c>
      <c r="J891" s="28">
        <v>32.1</v>
      </c>
      <c r="K891" s="28">
        <v>28</v>
      </c>
      <c r="L891" s="28">
        <v>21.5</v>
      </c>
      <c r="M891" s="28">
        <v>16</v>
      </c>
      <c r="N891" s="28">
        <v>24.8</v>
      </c>
    </row>
    <row r="892" spans="1:14">
      <c r="A892" s="28" t="s">
        <v>418</v>
      </c>
      <c r="B892" s="28">
        <v>3.5</v>
      </c>
      <c r="C892" s="28">
        <v>4.5999999999999996</v>
      </c>
      <c r="D892" s="28">
        <v>7.2</v>
      </c>
      <c r="E892" s="28">
        <v>10.9</v>
      </c>
      <c r="F892" s="28">
        <v>14.9</v>
      </c>
      <c r="G892" s="28">
        <v>18.899999999999999</v>
      </c>
      <c r="H892" s="28">
        <v>22.5</v>
      </c>
      <c r="I892" s="28">
        <v>23.1</v>
      </c>
      <c r="J892" s="28">
        <v>19.3</v>
      </c>
      <c r="K892" s="28">
        <v>14.2</v>
      </c>
      <c r="L892" s="28">
        <v>8.1999999999999993</v>
      </c>
      <c r="M892" s="28">
        <v>4.9000000000000004</v>
      </c>
      <c r="N892" s="28">
        <v>12.7</v>
      </c>
    </row>
    <row r="893" spans="1:14">
      <c r="A893" s="28" t="s">
        <v>419</v>
      </c>
      <c r="B893" s="28">
        <v>3.9</v>
      </c>
      <c r="C893" s="28">
        <v>4.5999999999999996</v>
      </c>
      <c r="D893" s="28">
        <v>5.6</v>
      </c>
      <c r="E893" s="28">
        <v>6.8</v>
      </c>
      <c r="F893" s="28">
        <v>8.1999999999999993</v>
      </c>
      <c r="G893" s="28">
        <v>9.3000000000000007</v>
      </c>
      <c r="H893" s="28">
        <v>9.1999999999999993</v>
      </c>
      <c r="I893" s="28">
        <v>8.9</v>
      </c>
      <c r="J893" s="28">
        <v>8.5</v>
      </c>
      <c r="K893" s="28">
        <v>6.8</v>
      </c>
      <c r="L893" s="28">
        <v>4.9000000000000004</v>
      </c>
      <c r="M893" s="28">
        <v>4.0999999999999996</v>
      </c>
      <c r="N893" s="28">
        <v>80.8</v>
      </c>
    </row>
    <row r="894" spans="1:14">
      <c r="A894" s="28" t="s">
        <v>420</v>
      </c>
      <c r="B894" s="28">
        <v>9.3000000000000007</v>
      </c>
      <c r="C894" s="28">
        <v>9</v>
      </c>
      <c r="D894" s="28">
        <v>10.5</v>
      </c>
      <c r="E894" s="28">
        <v>9.6999999999999993</v>
      </c>
      <c r="F894" s="28">
        <v>7.4</v>
      </c>
      <c r="G894" s="28">
        <v>3.2</v>
      </c>
      <c r="H894" s="28">
        <v>1.3</v>
      </c>
      <c r="I894" s="28">
        <v>1.2</v>
      </c>
      <c r="J894" s="28">
        <v>3.3</v>
      </c>
      <c r="K894" s="28">
        <v>6.7</v>
      </c>
      <c r="L894" s="28">
        <v>6.8</v>
      </c>
      <c r="M894" s="28">
        <v>8.9</v>
      </c>
      <c r="N894" s="28">
        <v>77.3</v>
      </c>
    </row>
    <row r="895" spans="1:14">
      <c r="A895" s="28" t="s">
        <v>531</v>
      </c>
      <c r="B895" s="28">
        <v>101.3</v>
      </c>
      <c r="C895" s="28">
        <v>102.2</v>
      </c>
      <c r="D895" s="28">
        <v>120.5</v>
      </c>
      <c r="E895" s="28">
        <v>82.6</v>
      </c>
      <c r="F895" s="28">
        <v>75.2</v>
      </c>
      <c r="G895" s="28">
        <v>36.200000000000003</v>
      </c>
      <c r="H895" s="28">
        <v>10.3</v>
      </c>
      <c r="I895" s="28">
        <v>5.7</v>
      </c>
      <c r="J895" s="28">
        <v>29</v>
      </c>
      <c r="K895" s="28">
        <v>73.8</v>
      </c>
      <c r="L895" s="28">
        <v>94.7</v>
      </c>
      <c r="M895" s="28">
        <v>96.1</v>
      </c>
      <c r="N895" s="28">
        <v>827.6</v>
      </c>
    </row>
    <row r="896" spans="1:14">
      <c r="B896" s="28" t="s">
        <v>508</v>
      </c>
    </row>
    <row r="897" spans="1:14">
      <c r="A897" s="28" t="s">
        <v>422</v>
      </c>
      <c r="B897" s="28">
        <v>23.7</v>
      </c>
      <c r="C897" s="28">
        <v>28</v>
      </c>
      <c r="D897" s="28">
        <v>32</v>
      </c>
      <c r="E897" s="28">
        <v>36.5</v>
      </c>
      <c r="F897" s="28">
        <v>41.7</v>
      </c>
      <c r="G897" s="28">
        <v>42.6</v>
      </c>
      <c r="H897" s="28">
        <v>42.8</v>
      </c>
      <c r="I897" s="28">
        <v>43.6</v>
      </c>
      <c r="J897" s="28">
        <v>41.2</v>
      </c>
      <c r="K897" s="28">
        <v>38.299999999999997</v>
      </c>
      <c r="L897" s="28">
        <v>31</v>
      </c>
      <c r="M897" s="28">
        <v>29</v>
      </c>
      <c r="N897" s="28">
        <v>43.6</v>
      </c>
    </row>
    <row r="898" spans="1:14">
      <c r="A898" s="28" t="s">
        <v>423</v>
      </c>
      <c r="B898" s="28">
        <v>-8.5</v>
      </c>
      <c r="C898" s="28">
        <v>-6.8</v>
      </c>
      <c r="D898" s="28">
        <v>-4</v>
      </c>
      <c r="E898" s="28">
        <v>0.1</v>
      </c>
      <c r="F898" s="28">
        <v>4.5999999999999996</v>
      </c>
      <c r="G898" s="28">
        <v>11.5</v>
      </c>
      <c r="H898" s="28">
        <v>15</v>
      </c>
      <c r="I898" s="28">
        <v>15</v>
      </c>
      <c r="J898" s="28">
        <v>7.8</v>
      </c>
      <c r="K898" s="28">
        <v>4.0999999999999996</v>
      </c>
      <c r="L898" s="28">
        <v>-4.5</v>
      </c>
      <c r="M898" s="28">
        <v>-5.4</v>
      </c>
      <c r="N898" s="28">
        <v>-8.5</v>
      </c>
    </row>
    <row r="902" spans="1:14">
      <c r="A902" s="28" t="s">
        <v>509</v>
      </c>
      <c r="B902" s="28" t="s">
        <v>402</v>
      </c>
      <c r="C902" s="28" t="s">
        <v>403</v>
      </c>
      <c r="D902" s="28" t="s">
        <v>404</v>
      </c>
      <c r="E902" s="28" t="s">
        <v>405</v>
      </c>
      <c r="F902" s="28" t="s">
        <v>406</v>
      </c>
      <c r="G902" s="28" t="s">
        <v>407</v>
      </c>
      <c r="H902" s="28" t="s">
        <v>408</v>
      </c>
      <c r="I902" s="28" t="s">
        <v>409</v>
      </c>
      <c r="J902" s="28" t="s">
        <v>410</v>
      </c>
      <c r="K902" s="28" t="s">
        <v>411</v>
      </c>
      <c r="L902" s="28" t="s">
        <v>412</v>
      </c>
      <c r="M902" s="28" t="s">
        <v>413</v>
      </c>
      <c r="N902" s="28" t="s">
        <v>414</v>
      </c>
    </row>
    <row r="903" spans="1:14">
      <c r="B903" s="28" t="s">
        <v>458</v>
      </c>
    </row>
    <row r="904" spans="1:14">
      <c r="A904" s="28" t="s">
        <v>416</v>
      </c>
      <c r="B904" s="28">
        <v>6.7</v>
      </c>
      <c r="C904" s="28">
        <v>6.6</v>
      </c>
      <c r="D904" s="28">
        <v>8</v>
      </c>
      <c r="E904" s="28">
        <v>11.6</v>
      </c>
      <c r="F904" s="28">
        <v>16.100000000000001</v>
      </c>
      <c r="G904" s="28">
        <v>20.2</v>
      </c>
      <c r="H904" s="28">
        <v>22.8</v>
      </c>
      <c r="I904" s="28">
        <v>23.1</v>
      </c>
      <c r="J904" s="28">
        <v>20</v>
      </c>
      <c r="K904" s="28">
        <v>16.100000000000001</v>
      </c>
      <c r="L904" s="28">
        <v>12</v>
      </c>
      <c r="M904" s="28">
        <v>8.6999999999999993</v>
      </c>
      <c r="N904" s="28">
        <v>14.3</v>
      </c>
    </row>
    <row r="905" spans="1:14">
      <c r="A905" s="28" t="s">
        <v>417</v>
      </c>
      <c r="B905" s="28">
        <v>10.6</v>
      </c>
      <c r="C905" s="28">
        <v>10.7</v>
      </c>
      <c r="D905" s="28">
        <v>11.9</v>
      </c>
      <c r="E905" s="28">
        <v>15.4</v>
      </c>
      <c r="F905" s="28">
        <v>19.399999999999999</v>
      </c>
      <c r="G905" s="28">
        <v>23.5</v>
      </c>
      <c r="H905" s="28">
        <v>25.9</v>
      </c>
      <c r="I905" s="28">
        <v>26.4</v>
      </c>
      <c r="J905" s="28">
        <v>23.9</v>
      </c>
      <c r="K905" s="28">
        <v>20.3</v>
      </c>
      <c r="L905" s="28">
        <v>16.399999999999999</v>
      </c>
      <c r="M905" s="28">
        <v>12.8</v>
      </c>
      <c r="N905" s="28">
        <v>18.100000000000001</v>
      </c>
    </row>
    <row r="906" spans="1:14">
      <c r="A906" s="28" t="s">
        <v>418</v>
      </c>
      <c r="B906" s="28">
        <v>3.8</v>
      </c>
      <c r="C906" s="28">
        <v>3.6</v>
      </c>
      <c r="D906" s="28">
        <v>4.9000000000000004</v>
      </c>
      <c r="E906" s="28">
        <v>8.3000000000000007</v>
      </c>
      <c r="F906" s="28">
        <v>12.7</v>
      </c>
      <c r="G906" s="28">
        <v>16.600000000000001</v>
      </c>
      <c r="H906" s="28">
        <v>19.600000000000001</v>
      </c>
      <c r="I906" s="28">
        <v>20</v>
      </c>
      <c r="J906" s="28">
        <v>16.899999999999999</v>
      </c>
      <c r="K906" s="28">
        <v>13</v>
      </c>
      <c r="L906" s="28">
        <v>9</v>
      </c>
      <c r="M906" s="28">
        <v>5.7</v>
      </c>
      <c r="N906" s="28">
        <v>11.2</v>
      </c>
    </row>
    <row r="907" spans="1:14">
      <c r="A907" s="28" t="s">
        <v>419</v>
      </c>
      <c r="B907" s="28">
        <v>2.2999999999999998</v>
      </c>
      <c r="C907" s="28">
        <v>3.1</v>
      </c>
      <c r="D907" s="28">
        <v>3.7</v>
      </c>
      <c r="E907" s="28">
        <v>4.5999999999999996</v>
      </c>
      <c r="F907" s="28">
        <v>5.6</v>
      </c>
      <c r="G907" s="28">
        <v>6.7</v>
      </c>
      <c r="H907" s="28">
        <v>5.4</v>
      </c>
      <c r="I907" s="28">
        <v>5.3</v>
      </c>
      <c r="J907" s="28">
        <v>5</v>
      </c>
      <c r="K907" s="28">
        <v>4.2</v>
      </c>
      <c r="L907" s="28">
        <v>3.1</v>
      </c>
      <c r="M907" s="28">
        <v>2.2000000000000002</v>
      </c>
      <c r="N907" s="28">
        <v>51.2</v>
      </c>
    </row>
    <row r="908" spans="1:14">
      <c r="A908" s="28" t="s">
        <v>420</v>
      </c>
      <c r="B908" s="28">
        <v>14.8</v>
      </c>
      <c r="C908" s="28">
        <v>14.2</v>
      </c>
      <c r="D908" s="28">
        <v>15.6</v>
      </c>
      <c r="E908" s="28">
        <v>14.6</v>
      </c>
      <c r="F908" s="28">
        <v>14.2</v>
      </c>
      <c r="G908" s="28">
        <v>13.9</v>
      </c>
      <c r="H908" s="28">
        <v>13.6</v>
      </c>
      <c r="I908" s="28">
        <v>14.2</v>
      </c>
      <c r="J908" s="28">
        <v>14.6</v>
      </c>
      <c r="K908" s="28">
        <v>14.9</v>
      </c>
      <c r="L908" s="28">
        <v>13.5</v>
      </c>
      <c r="M908" s="28">
        <v>14.2</v>
      </c>
      <c r="N908" s="28">
        <v>172.3</v>
      </c>
    </row>
    <row r="909" spans="1:14">
      <c r="A909" s="28" t="s">
        <v>531</v>
      </c>
      <c r="B909" s="28">
        <v>234.1</v>
      </c>
      <c r="C909" s="28">
        <v>185.8</v>
      </c>
      <c r="D909" s="28">
        <v>161.30000000000001</v>
      </c>
      <c r="E909" s="28">
        <v>95.9</v>
      </c>
      <c r="F909" s="28">
        <v>96.3</v>
      </c>
      <c r="G909" s="28">
        <v>133.1</v>
      </c>
      <c r="H909" s="28">
        <v>152.1</v>
      </c>
      <c r="I909" s="28">
        <v>194.6</v>
      </c>
      <c r="J909" s="28">
        <v>253.1</v>
      </c>
      <c r="K909" s="28">
        <v>294</v>
      </c>
      <c r="L909" s="28">
        <v>256.89999999999998</v>
      </c>
      <c r="M909" s="28">
        <v>238.9</v>
      </c>
      <c r="N909" s="28">
        <v>2296.1</v>
      </c>
    </row>
    <row r="910" spans="1:14">
      <c r="B910" s="28" t="s">
        <v>458</v>
      </c>
    </row>
    <row r="911" spans="1:14">
      <c r="A911" s="28" t="s">
        <v>422</v>
      </c>
      <c r="B911" s="28">
        <v>24</v>
      </c>
      <c r="C911" s="28">
        <v>28.1</v>
      </c>
      <c r="D911" s="28">
        <v>32.6</v>
      </c>
      <c r="E911" s="28">
        <v>35.799999999999997</v>
      </c>
      <c r="F911" s="28">
        <v>38.200000000000003</v>
      </c>
      <c r="G911" s="28">
        <v>36.1</v>
      </c>
      <c r="H911" s="28">
        <v>35.4</v>
      </c>
      <c r="I911" s="28">
        <v>35.6</v>
      </c>
      <c r="J911" s="28">
        <v>34.6</v>
      </c>
      <c r="K911" s="28">
        <v>33.799999999999997</v>
      </c>
      <c r="L911" s="28">
        <v>30.4</v>
      </c>
      <c r="M911" s="28">
        <v>26.7</v>
      </c>
      <c r="N911" s="28">
        <v>38.200000000000003</v>
      </c>
    </row>
    <row r="912" spans="1:14">
      <c r="A912" s="28" t="s">
        <v>423</v>
      </c>
      <c r="B912" s="28">
        <v>-6.5</v>
      </c>
      <c r="C912" s="28">
        <v>-6.6</v>
      </c>
      <c r="D912" s="28">
        <v>-7</v>
      </c>
      <c r="E912" s="28">
        <v>-2.8</v>
      </c>
      <c r="F912" s="28">
        <v>4</v>
      </c>
      <c r="G912" s="28">
        <v>7.8</v>
      </c>
      <c r="H912" s="28">
        <v>12</v>
      </c>
      <c r="I912" s="28">
        <v>13.4</v>
      </c>
      <c r="J912" s="28">
        <v>4.5999999999999996</v>
      </c>
      <c r="K912" s="28">
        <v>2.5</v>
      </c>
      <c r="L912" s="28">
        <v>-2.6</v>
      </c>
      <c r="M912" s="28">
        <v>-4</v>
      </c>
      <c r="N912" s="28">
        <v>-7</v>
      </c>
    </row>
    <row r="916" spans="1:14">
      <c r="A916" s="28" t="s">
        <v>510</v>
      </c>
      <c r="B916" s="28" t="s">
        <v>402</v>
      </c>
      <c r="C916" s="28" t="s">
        <v>403</v>
      </c>
      <c r="D916" s="28" t="s">
        <v>404</v>
      </c>
      <c r="E916" s="28" t="s">
        <v>405</v>
      </c>
      <c r="F916" s="28" t="s">
        <v>406</v>
      </c>
      <c r="G916" s="28" t="s">
        <v>407</v>
      </c>
      <c r="H916" s="28" t="s">
        <v>408</v>
      </c>
      <c r="I916" s="28" t="s">
        <v>409</v>
      </c>
      <c r="J916" s="28" t="s">
        <v>410</v>
      </c>
      <c r="K916" s="28" t="s">
        <v>411</v>
      </c>
      <c r="L916" s="28" t="s">
        <v>412</v>
      </c>
      <c r="M916" s="28" t="s">
        <v>413</v>
      </c>
      <c r="N916" s="28" t="s">
        <v>414</v>
      </c>
    </row>
    <row r="917" spans="1:14">
      <c r="B917" s="28" t="s">
        <v>484</v>
      </c>
    </row>
    <row r="918" spans="1:14">
      <c r="A918" s="28" t="s">
        <v>416</v>
      </c>
      <c r="B918" s="28">
        <v>6.1</v>
      </c>
      <c r="C918" s="28">
        <v>6.7</v>
      </c>
      <c r="D918" s="28">
        <v>8.6</v>
      </c>
      <c r="E918" s="28">
        <v>13</v>
      </c>
      <c r="F918" s="28">
        <v>17.399999999999999</v>
      </c>
      <c r="G918" s="28">
        <v>21.6</v>
      </c>
      <c r="H918" s="28">
        <v>23.5</v>
      </c>
      <c r="I918" s="28">
        <v>23.3</v>
      </c>
      <c r="J918" s="28">
        <v>19.600000000000001</v>
      </c>
      <c r="K918" s="28">
        <v>15.4</v>
      </c>
      <c r="L918" s="28">
        <v>11.5</v>
      </c>
      <c r="M918" s="28">
        <v>8.1999999999999993</v>
      </c>
      <c r="N918" s="28">
        <v>14.6</v>
      </c>
    </row>
    <row r="919" spans="1:14">
      <c r="A919" s="28" t="s">
        <v>417</v>
      </c>
      <c r="B919" s="28">
        <v>9.6999999999999993</v>
      </c>
      <c r="C919" s="28">
        <v>11.1</v>
      </c>
      <c r="D919" s="28">
        <v>13.8</v>
      </c>
      <c r="E919" s="28">
        <v>19</v>
      </c>
      <c r="F919" s="28">
        <v>23.5</v>
      </c>
      <c r="G919" s="28">
        <v>27.6</v>
      </c>
      <c r="H919" s="28">
        <v>29.4</v>
      </c>
      <c r="I919" s="28">
        <v>29.4</v>
      </c>
      <c r="J919" s="28">
        <v>26.3</v>
      </c>
      <c r="K919" s="28">
        <v>21.3</v>
      </c>
      <c r="L919" s="28">
        <v>16.7</v>
      </c>
      <c r="M919" s="28">
        <v>11.8</v>
      </c>
      <c r="N919" s="28">
        <v>20</v>
      </c>
    </row>
    <row r="920" spans="1:14">
      <c r="A920" s="28" t="s">
        <v>418</v>
      </c>
      <c r="B920" s="28">
        <v>2.9</v>
      </c>
      <c r="C920" s="28">
        <v>3.3</v>
      </c>
      <c r="D920" s="28">
        <v>4.5999999999999996</v>
      </c>
      <c r="E920" s="28">
        <v>8.1</v>
      </c>
      <c r="F920" s="28">
        <v>12.3</v>
      </c>
      <c r="G920" s="28">
        <v>15.8</v>
      </c>
      <c r="H920" s="28">
        <v>17.899999999999999</v>
      </c>
      <c r="I920" s="28">
        <v>17.899999999999999</v>
      </c>
      <c r="J920" s="28">
        <v>14.4</v>
      </c>
      <c r="K920" s="28">
        <v>11</v>
      </c>
      <c r="L920" s="28">
        <v>7.5</v>
      </c>
      <c r="M920" s="28">
        <v>4.9000000000000004</v>
      </c>
      <c r="N920" s="28">
        <v>10.1</v>
      </c>
    </row>
    <row r="921" spans="1:14">
      <c r="A921" s="28" t="s">
        <v>419</v>
      </c>
      <c r="B921" s="28">
        <v>2.5</v>
      </c>
      <c r="C921" s="28">
        <v>3.1</v>
      </c>
      <c r="D921" s="28">
        <v>3.9</v>
      </c>
      <c r="E921" s="28">
        <v>5.3</v>
      </c>
      <c r="F921" s="28">
        <v>6.5</v>
      </c>
      <c r="G921" s="28">
        <v>8.1999999999999993</v>
      </c>
      <c r="H921" s="28">
        <v>8.9</v>
      </c>
      <c r="I921" s="28">
        <v>8.4</v>
      </c>
      <c r="J921" s="28">
        <v>6.9</v>
      </c>
      <c r="K921" s="28">
        <v>4.5999999999999996</v>
      </c>
      <c r="L921" s="28">
        <v>3.3</v>
      </c>
      <c r="M921" s="28">
        <v>2.5</v>
      </c>
      <c r="N921" s="28">
        <v>64.099999999999994</v>
      </c>
    </row>
    <row r="922" spans="1:14">
      <c r="A922" s="28" t="s">
        <v>420</v>
      </c>
      <c r="B922" s="28">
        <v>15.6</v>
      </c>
      <c r="C922" s="28">
        <v>14</v>
      </c>
      <c r="D922" s="28">
        <v>13.7</v>
      </c>
      <c r="E922" s="28">
        <v>11.4</v>
      </c>
      <c r="F922" s="28">
        <v>10.1</v>
      </c>
      <c r="G922" s="28">
        <v>8.4</v>
      </c>
      <c r="H922" s="28">
        <v>5.8</v>
      </c>
      <c r="I922" s="28">
        <v>5.8</v>
      </c>
      <c r="J922" s="28">
        <v>7.5</v>
      </c>
      <c r="K922" s="28">
        <v>11</v>
      </c>
      <c r="L922" s="28">
        <v>11.8</v>
      </c>
      <c r="M922" s="28">
        <v>15.5</v>
      </c>
      <c r="N922" s="28">
        <v>130.6</v>
      </c>
    </row>
    <row r="923" spans="1:14">
      <c r="A923" s="28" t="s">
        <v>531</v>
      </c>
      <c r="B923" s="28">
        <v>93.9</v>
      </c>
      <c r="C923" s="28">
        <v>75.099999999999994</v>
      </c>
      <c r="D923" s="28">
        <v>76.099999999999994</v>
      </c>
      <c r="E923" s="28">
        <v>58.6</v>
      </c>
      <c r="F923" s="28">
        <v>52.4</v>
      </c>
      <c r="G923" s="28">
        <v>70.7</v>
      </c>
      <c r="H923" s="28">
        <v>49.1</v>
      </c>
      <c r="I923" s="28">
        <v>45.4</v>
      </c>
      <c r="J923" s="28">
        <v>53.6</v>
      </c>
      <c r="K923" s="28">
        <v>79</v>
      </c>
      <c r="L923" s="28">
        <v>77.5</v>
      </c>
      <c r="M923" s="28">
        <v>108.9</v>
      </c>
      <c r="N923" s="28">
        <v>840.3</v>
      </c>
    </row>
    <row r="924" spans="1:14">
      <c r="B924" s="28" t="s">
        <v>484</v>
      </c>
    </row>
    <row r="925" spans="1:14">
      <c r="A925" s="28" t="s">
        <v>422</v>
      </c>
      <c r="B925" s="28">
        <v>25.8</v>
      </c>
      <c r="C925" s="28">
        <v>28.7</v>
      </c>
      <c r="D925" s="28">
        <v>31.9</v>
      </c>
      <c r="E925" s="28">
        <v>35.799999999999997</v>
      </c>
      <c r="F925" s="28">
        <v>38</v>
      </c>
      <c r="G925" s="28">
        <v>40.4</v>
      </c>
      <c r="H925" s="28">
        <v>44</v>
      </c>
      <c r="I925" s="28">
        <v>41.8</v>
      </c>
      <c r="J925" s="28">
        <v>40.700000000000003</v>
      </c>
      <c r="K925" s="28">
        <v>38.6</v>
      </c>
      <c r="L925" s="28">
        <v>30.2</v>
      </c>
      <c r="M925" s="28">
        <v>28.5</v>
      </c>
      <c r="N925" s="28">
        <v>44</v>
      </c>
    </row>
    <row r="926" spans="1:14">
      <c r="A926" s="28" t="s">
        <v>423</v>
      </c>
      <c r="B926" s="28">
        <v>-14.5</v>
      </c>
      <c r="C926" s="28">
        <v>-13.5</v>
      </c>
      <c r="D926" s="28">
        <v>-7.3</v>
      </c>
      <c r="E926" s="28">
        <v>-2.4</v>
      </c>
      <c r="F926" s="28">
        <v>2</v>
      </c>
      <c r="G926" s="28">
        <v>6.1</v>
      </c>
      <c r="H926" s="28">
        <v>8.6999999999999993</v>
      </c>
      <c r="I926" s="28">
        <v>7.8</v>
      </c>
      <c r="J926" s="28">
        <v>5.4</v>
      </c>
      <c r="K926" s="28">
        <v>-0.2</v>
      </c>
      <c r="L926" s="28">
        <v>-6.6</v>
      </c>
      <c r="M926" s="28">
        <v>-9.1</v>
      </c>
      <c r="N926" s="28">
        <v>-14.5</v>
      </c>
    </row>
    <row r="930" spans="1:14">
      <c r="A930" s="28" t="s">
        <v>511</v>
      </c>
      <c r="B930" s="28" t="s">
        <v>402</v>
      </c>
      <c r="C930" s="28" t="s">
        <v>403</v>
      </c>
      <c r="D930" s="28" t="s">
        <v>404</v>
      </c>
      <c r="E930" s="28" t="s">
        <v>405</v>
      </c>
      <c r="F930" s="28" t="s">
        <v>406</v>
      </c>
      <c r="G930" s="28" t="s">
        <v>407</v>
      </c>
      <c r="H930" s="28" t="s">
        <v>408</v>
      </c>
      <c r="I930" s="28" t="s">
        <v>409</v>
      </c>
      <c r="J930" s="28" t="s">
        <v>410</v>
      </c>
      <c r="K930" s="28" t="s">
        <v>411</v>
      </c>
      <c r="L930" s="28" t="s">
        <v>412</v>
      </c>
      <c r="M930" s="28" t="s">
        <v>413</v>
      </c>
      <c r="N930" s="28" t="s">
        <v>414</v>
      </c>
    </row>
    <row r="931" spans="1:14">
      <c r="B931" s="28" t="s">
        <v>415</v>
      </c>
    </row>
    <row r="932" spans="1:14">
      <c r="A932" s="28" t="s">
        <v>416</v>
      </c>
      <c r="B932" s="28">
        <v>7</v>
      </c>
      <c r="C932" s="28">
        <v>7</v>
      </c>
      <c r="D932" s="28">
        <v>7.9</v>
      </c>
      <c r="E932" s="28">
        <v>11.2</v>
      </c>
      <c r="F932" s="28">
        <v>15.6</v>
      </c>
      <c r="G932" s="28">
        <v>20.3</v>
      </c>
      <c r="H932" s="28">
        <v>23.3</v>
      </c>
      <c r="I932" s="28">
        <v>23.6</v>
      </c>
      <c r="J932" s="28">
        <v>20.100000000000001</v>
      </c>
      <c r="K932" s="28">
        <v>16.2</v>
      </c>
      <c r="L932" s="28">
        <v>12.5</v>
      </c>
      <c r="M932" s="28">
        <v>9.3000000000000007</v>
      </c>
      <c r="N932" s="28">
        <v>14.5</v>
      </c>
    </row>
    <row r="933" spans="1:14">
      <c r="A933" s="28" t="s">
        <v>417</v>
      </c>
      <c r="B933" s="28">
        <v>10.7</v>
      </c>
      <c r="C933" s="28">
        <v>11</v>
      </c>
      <c r="D933" s="28">
        <v>12.1</v>
      </c>
      <c r="E933" s="28">
        <v>15.3</v>
      </c>
      <c r="F933" s="28">
        <v>19.100000000000001</v>
      </c>
      <c r="G933" s="28">
        <v>23.6</v>
      </c>
      <c r="H933" s="28">
        <v>26.5</v>
      </c>
      <c r="I933" s="28">
        <v>27.1</v>
      </c>
      <c r="J933" s="28">
        <v>23.9</v>
      </c>
      <c r="K933" s="28">
        <v>20.3</v>
      </c>
      <c r="L933" s="28">
        <v>16.7</v>
      </c>
      <c r="M933" s="28">
        <v>13</v>
      </c>
      <c r="N933" s="28">
        <v>18.3</v>
      </c>
    </row>
    <row r="934" spans="1:14">
      <c r="A934" s="28" t="s">
        <v>418</v>
      </c>
      <c r="B934" s="28">
        <v>4</v>
      </c>
      <c r="C934" s="28">
        <v>3.9</v>
      </c>
      <c r="D934" s="28">
        <v>4.5999999999999996</v>
      </c>
      <c r="E934" s="28">
        <v>7.8</v>
      </c>
      <c r="F934" s="28">
        <v>12.1</v>
      </c>
      <c r="G934" s="28">
        <v>16.100000000000001</v>
      </c>
      <c r="H934" s="28">
        <v>19.100000000000001</v>
      </c>
      <c r="I934" s="28">
        <v>19.600000000000001</v>
      </c>
      <c r="J934" s="28">
        <v>16.5</v>
      </c>
      <c r="K934" s="28">
        <v>12.9</v>
      </c>
      <c r="L934" s="28">
        <v>9.3000000000000007</v>
      </c>
      <c r="M934" s="28">
        <v>6.3</v>
      </c>
      <c r="N934" s="28">
        <v>11</v>
      </c>
    </row>
    <row r="935" spans="1:14">
      <c r="A935" s="28" t="s">
        <v>419</v>
      </c>
      <c r="B935" s="28">
        <v>2.7</v>
      </c>
      <c r="C935" s="28">
        <v>3.2</v>
      </c>
      <c r="D935" s="28">
        <v>3.6</v>
      </c>
      <c r="E935" s="28">
        <v>4.7</v>
      </c>
      <c r="F935" s="28">
        <v>6.2</v>
      </c>
      <c r="G935" s="28">
        <v>8.3000000000000007</v>
      </c>
      <c r="H935" s="28">
        <v>8.8000000000000007</v>
      </c>
      <c r="I935" s="28">
        <v>8.1999999999999993</v>
      </c>
      <c r="J935" s="28">
        <v>6.3</v>
      </c>
      <c r="K935" s="28">
        <v>4.5999999999999996</v>
      </c>
      <c r="L935" s="28">
        <v>3.7</v>
      </c>
      <c r="M935" s="28">
        <v>2.7</v>
      </c>
      <c r="N935" s="28">
        <v>63</v>
      </c>
    </row>
    <row r="936" spans="1:14">
      <c r="A936" s="28" t="s">
        <v>420</v>
      </c>
      <c r="B936" s="28">
        <v>13.5</v>
      </c>
      <c r="C936" s="28">
        <v>13.6</v>
      </c>
      <c r="D936" s="28">
        <v>15.2</v>
      </c>
      <c r="E936" s="28">
        <v>13.5</v>
      </c>
      <c r="F936" s="28">
        <v>12.6</v>
      </c>
      <c r="G936" s="28">
        <v>9.1999999999999993</v>
      </c>
      <c r="H936" s="28">
        <v>5.9</v>
      </c>
      <c r="I936" s="28">
        <v>6.3</v>
      </c>
      <c r="J936" s="28">
        <v>9.6</v>
      </c>
      <c r="K936" s="28">
        <v>12</v>
      </c>
      <c r="L936" s="28">
        <v>12</v>
      </c>
      <c r="M936" s="28">
        <v>13</v>
      </c>
      <c r="N936" s="28">
        <v>136.4</v>
      </c>
    </row>
    <row r="937" spans="1:14">
      <c r="A937" s="28" t="s">
        <v>531</v>
      </c>
      <c r="B937" s="28">
        <v>71.599999999999994</v>
      </c>
      <c r="C937" s="28">
        <v>58.7</v>
      </c>
      <c r="D937" s="28">
        <v>66.400000000000006</v>
      </c>
      <c r="E937" s="28">
        <v>57</v>
      </c>
      <c r="F937" s="28">
        <v>48.3</v>
      </c>
      <c r="G937" s="28">
        <v>45.2</v>
      </c>
      <c r="H937" s="28">
        <v>34.4</v>
      </c>
      <c r="I937" s="28">
        <v>37.299999999999997</v>
      </c>
      <c r="J937" s="28">
        <v>54</v>
      </c>
      <c r="K937" s="28">
        <v>78.7</v>
      </c>
      <c r="L937" s="28">
        <v>83.5</v>
      </c>
      <c r="M937" s="28">
        <v>82</v>
      </c>
      <c r="N937" s="28">
        <v>717.1</v>
      </c>
    </row>
    <row r="938" spans="1:14">
      <c r="B938" s="28" t="s">
        <v>415</v>
      </c>
    </row>
    <row r="939" spans="1:14">
      <c r="A939" s="28" t="s">
        <v>422</v>
      </c>
      <c r="B939" s="28">
        <v>24.2</v>
      </c>
      <c r="C939" s="28">
        <v>26.5</v>
      </c>
      <c r="D939" s="28">
        <v>33.6</v>
      </c>
      <c r="E939" s="28">
        <v>37</v>
      </c>
      <c r="F939" s="28">
        <v>37.4</v>
      </c>
      <c r="G939" s="28">
        <v>37.4</v>
      </c>
      <c r="H939" s="28">
        <v>37.5</v>
      </c>
      <c r="I939" s="28">
        <v>39</v>
      </c>
      <c r="J939" s="28">
        <v>38.299999999999997</v>
      </c>
      <c r="K939" s="28">
        <v>38.4</v>
      </c>
      <c r="L939" s="28">
        <v>32.4</v>
      </c>
      <c r="M939" s="28">
        <v>28.9</v>
      </c>
      <c r="N939" s="28">
        <v>39</v>
      </c>
    </row>
    <row r="940" spans="1:14">
      <c r="A940" s="28" t="s">
        <v>423</v>
      </c>
      <c r="B940" s="28">
        <v>-8.1</v>
      </c>
      <c r="C940" s="28">
        <v>-9.8000000000000007</v>
      </c>
      <c r="D940" s="28">
        <v>-7</v>
      </c>
      <c r="E940" s="28">
        <v>-2.4</v>
      </c>
      <c r="F940" s="28">
        <v>2.7</v>
      </c>
      <c r="G940" s="28">
        <v>7.8</v>
      </c>
      <c r="H940" s="28">
        <v>13.4</v>
      </c>
      <c r="I940" s="28">
        <v>12.4</v>
      </c>
      <c r="J940" s="28">
        <v>6.8</v>
      </c>
      <c r="K940" s="28">
        <v>1.5</v>
      </c>
      <c r="L940" s="28">
        <v>-2.8</v>
      </c>
      <c r="M940" s="28">
        <v>-5</v>
      </c>
      <c r="N940" s="28">
        <v>-9.8000000000000007</v>
      </c>
    </row>
    <row r="944" spans="1:14">
      <c r="A944" s="28" t="s">
        <v>512</v>
      </c>
      <c r="B944" s="28" t="s">
        <v>402</v>
      </c>
      <c r="C944" s="28" t="s">
        <v>403</v>
      </c>
      <c r="D944" s="28" t="s">
        <v>404</v>
      </c>
      <c r="E944" s="28" t="s">
        <v>405</v>
      </c>
      <c r="F944" s="28" t="s">
        <v>406</v>
      </c>
      <c r="G944" s="28" t="s">
        <v>407</v>
      </c>
      <c r="H944" s="28" t="s">
        <v>408</v>
      </c>
      <c r="I944" s="28" t="s">
        <v>409</v>
      </c>
      <c r="J944" s="28" t="s">
        <v>410</v>
      </c>
      <c r="K944" s="28" t="s">
        <v>411</v>
      </c>
      <c r="L944" s="28" t="s">
        <v>412</v>
      </c>
      <c r="M944" s="28" t="s">
        <v>413</v>
      </c>
      <c r="N944" s="28" t="s">
        <v>414</v>
      </c>
    </row>
    <row r="945" spans="1:14">
      <c r="B945" s="28" t="s">
        <v>451</v>
      </c>
    </row>
    <row r="946" spans="1:14">
      <c r="A946" s="28" t="s">
        <v>416</v>
      </c>
      <c r="B946" s="28">
        <v>2.7</v>
      </c>
      <c r="C946" s="28">
        <v>4.2</v>
      </c>
      <c r="D946" s="28">
        <v>8.3000000000000007</v>
      </c>
      <c r="E946" s="28">
        <v>13.8</v>
      </c>
      <c r="F946" s="28">
        <v>19.3</v>
      </c>
      <c r="G946" s="28">
        <v>26</v>
      </c>
      <c r="H946" s="28">
        <v>30.6</v>
      </c>
      <c r="I946" s="28">
        <v>30.1</v>
      </c>
      <c r="J946" s="28">
        <v>25.1</v>
      </c>
      <c r="K946" s="28">
        <v>18</v>
      </c>
      <c r="L946" s="28">
        <v>10.4</v>
      </c>
      <c r="M946" s="28">
        <v>4.8</v>
      </c>
      <c r="N946" s="28">
        <v>16.100000000000001</v>
      </c>
    </row>
    <row r="947" spans="1:14">
      <c r="A947" s="28" t="s">
        <v>417</v>
      </c>
      <c r="B947" s="28">
        <v>6.6</v>
      </c>
      <c r="C947" s="28">
        <v>8.8000000000000007</v>
      </c>
      <c r="D947" s="28">
        <v>13.3</v>
      </c>
      <c r="E947" s="28">
        <v>19.2</v>
      </c>
      <c r="F947" s="28">
        <v>25.2</v>
      </c>
      <c r="G947" s="28">
        <v>32.200000000000003</v>
      </c>
      <c r="H947" s="28">
        <v>37.1</v>
      </c>
      <c r="I947" s="28">
        <v>37</v>
      </c>
      <c r="J947" s="28">
        <v>32.200000000000003</v>
      </c>
      <c r="K947" s="28">
        <v>24.4</v>
      </c>
      <c r="L947" s="28">
        <v>15.4</v>
      </c>
      <c r="M947" s="28">
        <v>8.6999999999999993</v>
      </c>
      <c r="N947" s="28">
        <v>21.7</v>
      </c>
    </row>
    <row r="948" spans="1:14">
      <c r="A948" s="28" t="s">
        <v>418</v>
      </c>
      <c r="B948" s="28">
        <v>-0.6</v>
      </c>
      <c r="C948" s="28">
        <v>0.5</v>
      </c>
      <c r="D948" s="28">
        <v>4.0999999999999996</v>
      </c>
      <c r="E948" s="28">
        <v>8.9</v>
      </c>
      <c r="F948" s="28">
        <v>13.6</v>
      </c>
      <c r="G948" s="28">
        <v>19</v>
      </c>
      <c r="H948" s="28">
        <v>23.4</v>
      </c>
      <c r="I948" s="28">
        <v>23.2</v>
      </c>
      <c r="J948" s="28">
        <v>18.7</v>
      </c>
      <c r="K948" s="28">
        <v>12.7</v>
      </c>
      <c r="L948" s="28">
        <v>6.3</v>
      </c>
      <c r="M948" s="28">
        <v>1.6</v>
      </c>
      <c r="N948" s="28">
        <v>11</v>
      </c>
    </row>
    <row r="949" spans="1:14">
      <c r="A949" s="28" t="s">
        <v>419</v>
      </c>
      <c r="B949" s="28">
        <v>3.6</v>
      </c>
      <c r="C949" s="28">
        <v>4.5</v>
      </c>
      <c r="D949" s="28">
        <v>5.5</v>
      </c>
      <c r="E949" s="28">
        <v>6.5</v>
      </c>
      <c r="F949" s="28">
        <v>8.9</v>
      </c>
      <c r="G949" s="28">
        <v>11.6</v>
      </c>
      <c r="H949" s="28">
        <v>12.1</v>
      </c>
      <c r="I949" s="28">
        <v>11.4</v>
      </c>
      <c r="J949" s="28">
        <v>9.9</v>
      </c>
      <c r="K949" s="28">
        <v>7.2</v>
      </c>
      <c r="L949" s="28">
        <v>5.2</v>
      </c>
      <c r="M949" s="28">
        <v>3.6</v>
      </c>
      <c r="N949" s="28">
        <v>90</v>
      </c>
    </row>
    <row r="950" spans="1:14">
      <c r="A950" s="28" t="s">
        <v>420</v>
      </c>
      <c r="B950" s="28">
        <v>12.4</v>
      </c>
      <c r="C950" s="28">
        <v>12</v>
      </c>
      <c r="D950" s="28">
        <v>14</v>
      </c>
      <c r="E950" s="28">
        <v>13.1</v>
      </c>
      <c r="F950" s="28">
        <v>10.3</v>
      </c>
      <c r="G950" s="28">
        <v>3.3</v>
      </c>
      <c r="H950" s="28">
        <v>0.6</v>
      </c>
      <c r="I950" s="28">
        <v>0.6</v>
      </c>
      <c r="J950" s="28">
        <v>1.6</v>
      </c>
      <c r="K950" s="28">
        <v>7.2</v>
      </c>
      <c r="L950" s="28">
        <v>9</v>
      </c>
      <c r="M950" s="28">
        <v>11.5</v>
      </c>
      <c r="N950" s="28">
        <v>95.6</v>
      </c>
    </row>
    <row r="951" spans="1:14">
      <c r="A951" s="28" t="s">
        <v>531</v>
      </c>
      <c r="B951" s="28">
        <v>96.3</v>
      </c>
      <c r="C951" s="28">
        <v>97.2</v>
      </c>
      <c r="D951" s="28">
        <v>110.3</v>
      </c>
      <c r="E951" s="28">
        <v>104.2</v>
      </c>
      <c r="F951" s="28">
        <v>63.1</v>
      </c>
      <c r="G951" s="28">
        <v>8.6</v>
      </c>
      <c r="H951" s="28">
        <v>1.6</v>
      </c>
      <c r="I951" s="28">
        <v>0.9</v>
      </c>
      <c r="J951" s="28">
        <v>4.8</v>
      </c>
      <c r="K951" s="28">
        <v>50.1</v>
      </c>
      <c r="L951" s="28">
        <v>81.599999999999994</v>
      </c>
      <c r="M951" s="28">
        <v>95.6</v>
      </c>
      <c r="N951" s="28">
        <v>714.3</v>
      </c>
    </row>
    <row r="952" spans="1:14">
      <c r="B952" s="28" t="s">
        <v>451</v>
      </c>
    </row>
    <row r="953" spans="1:14">
      <c r="A953" s="28" t="s">
        <v>422</v>
      </c>
      <c r="B953" s="28">
        <v>19.7</v>
      </c>
      <c r="C953" s="28">
        <v>20.6</v>
      </c>
      <c r="D953" s="28">
        <v>28.5</v>
      </c>
      <c r="E953" s="28">
        <v>32.9</v>
      </c>
      <c r="F953" s="28">
        <v>36.200000000000003</v>
      </c>
      <c r="G953" s="28">
        <v>40.200000000000003</v>
      </c>
      <c r="H953" s="28">
        <v>44.4</v>
      </c>
      <c r="I953" s="28">
        <v>46</v>
      </c>
      <c r="J953" s="28">
        <v>39.9</v>
      </c>
      <c r="K953" s="28">
        <v>36.6</v>
      </c>
      <c r="L953" s="28">
        <v>25.8</v>
      </c>
      <c r="M953" s="28">
        <v>24.3</v>
      </c>
      <c r="N953" s="28">
        <v>46</v>
      </c>
    </row>
    <row r="954" spans="1:14">
      <c r="A954" s="28" t="s">
        <v>423</v>
      </c>
      <c r="B954" s="28">
        <v>-19.3</v>
      </c>
      <c r="C954" s="28">
        <v>-16.5</v>
      </c>
      <c r="D954" s="28">
        <v>-13.3</v>
      </c>
      <c r="E954" s="28">
        <v>-4.0999999999999996</v>
      </c>
      <c r="F954" s="28">
        <v>2</v>
      </c>
      <c r="G954" s="28">
        <v>8.1999999999999993</v>
      </c>
      <c r="H954" s="28">
        <v>13.1</v>
      </c>
      <c r="I954" s="28">
        <v>14.4</v>
      </c>
      <c r="J954" s="28">
        <v>8.5</v>
      </c>
      <c r="K954" s="28">
        <v>0.3</v>
      </c>
      <c r="L954" s="28">
        <v>-6.6</v>
      </c>
      <c r="M954" s="28">
        <v>-14.6</v>
      </c>
      <c r="N954" s="28">
        <v>-19.3</v>
      </c>
    </row>
    <row r="958" spans="1:14">
      <c r="A958" s="28" t="s">
        <v>513</v>
      </c>
      <c r="B958" s="28" t="s">
        <v>402</v>
      </c>
      <c r="C958" s="28" t="s">
        <v>403</v>
      </c>
      <c r="D958" s="28" t="s">
        <v>404</v>
      </c>
      <c r="E958" s="28" t="s">
        <v>405</v>
      </c>
      <c r="F958" s="28" t="s">
        <v>406</v>
      </c>
      <c r="G958" s="28" t="s">
        <v>407</v>
      </c>
      <c r="H958" s="28" t="s">
        <v>408</v>
      </c>
      <c r="I958" s="28" t="s">
        <v>409</v>
      </c>
      <c r="J958" s="28" t="s">
        <v>410</v>
      </c>
      <c r="K958" s="28" t="s">
        <v>411</v>
      </c>
      <c r="L958" s="28" t="s">
        <v>412</v>
      </c>
      <c r="M958" s="28" t="s">
        <v>413</v>
      </c>
      <c r="N958" s="28" t="s">
        <v>414</v>
      </c>
    </row>
    <row r="959" spans="1:14">
      <c r="B959" s="28" t="s">
        <v>514</v>
      </c>
    </row>
    <row r="960" spans="1:14">
      <c r="A960" s="28" t="s">
        <v>416</v>
      </c>
      <c r="B960" s="28">
        <v>7</v>
      </c>
      <c r="C960" s="28">
        <v>6.7</v>
      </c>
      <c r="D960" s="28">
        <v>7.4</v>
      </c>
      <c r="E960" s="28">
        <v>10.5</v>
      </c>
      <c r="F960" s="28">
        <v>14.9</v>
      </c>
      <c r="G960" s="28">
        <v>19.7</v>
      </c>
      <c r="H960" s="28">
        <v>22.8</v>
      </c>
      <c r="I960" s="28">
        <v>23.2</v>
      </c>
      <c r="J960" s="28">
        <v>20</v>
      </c>
      <c r="K960" s="28">
        <v>16.2</v>
      </c>
      <c r="L960" s="28">
        <v>12.5</v>
      </c>
      <c r="M960" s="28">
        <v>9.1999999999999993</v>
      </c>
      <c r="N960" s="28">
        <v>14.2</v>
      </c>
    </row>
    <row r="961" spans="1:14">
      <c r="A961" s="28" t="s">
        <v>417</v>
      </c>
      <c r="B961" s="28">
        <v>9.6999999999999993</v>
      </c>
      <c r="C961" s="28">
        <v>9.6</v>
      </c>
      <c r="D961" s="28">
        <v>10.5</v>
      </c>
      <c r="E961" s="28">
        <v>14</v>
      </c>
      <c r="F961" s="28">
        <v>18.2</v>
      </c>
      <c r="G961" s="28">
        <v>23</v>
      </c>
      <c r="H961" s="28">
        <v>25.9</v>
      </c>
      <c r="I961" s="28">
        <v>26.3</v>
      </c>
      <c r="J961" s="28">
        <v>23.1</v>
      </c>
      <c r="K961" s="28">
        <v>19.2</v>
      </c>
      <c r="L961" s="28">
        <v>15.5</v>
      </c>
      <c r="M961" s="28">
        <v>12</v>
      </c>
      <c r="N961" s="28">
        <v>17.3</v>
      </c>
    </row>
    <row r="962" spans="1:14">
      <c r="A962" s="28" t="s">
        <v>418</v>
      </c>
      <c r="B962" s="28">
        <v>4.5</v>
      </c>
      <c r="C962" s="28">
        <v>4.0999999999999996</v>
      </c>
      <c r="D962" s="28">
        <v>4.9000000000000004</v>
      </c>
      <c r="E962" s="28">
        <v>7.9</v>
      </c>
      <c r="F962" s="28">
        <v>12.1</v>
      </c>
      <c r="G962" s="28">
        <v>16.7</v>
      </c>
      <c r="H962" s="28">
        <v>19.8</v>
      </c>
      <c r="I962" s="28">
        <v>20.3</v>
      </c>
      <c r="J962" s="28">
        <v>17.3</v>
      </c>
      <c r="K962" s="28">
        <v>13.6</v>
      </c>
      <c r="L962" s="28">
        <v>9.9</v>
      </c>
      <c r="M962" s="28">
        <v>6.7</v>
      </c>
      <c r="N962" s="28">
        <v>11.5</v>
      </c>
    </row>
    <row r="963" spans="1:14">
      <c r="A963" s="28" t="s">
        <v>419</v>
      </c>
      <c r="B963" s="28">
        <v>2.2999999999999998</v>
      </c>
      <c r="C963" s="28">
        <v>3</v>
      </c>
      <c r="D963" s="28">
        <v>3.9</v>
      </c>
      <c r="E963" s="28">
        <v>5.4</v>
      </c>
      <c r="F963" s="28">
        <v>6.8</v>
      </c>
      <c r="G963" s="28">
        <v>9</v>
      </c>
      <c r="H963" s="28">
        <v>9.8000000000000007</v>
      </c>
      <c r="I963" s="28">
        <v>8.9</v>
      </c>
      <c r="J963" s="28">
        <v>6.9</v>
      </c>
      <c r="K963" s="28">
        <v>4.8</v>
      </c>
      <c r="L963" s="28">
        <v>3.4</v>
      </c>
      <c r="M963" s="28">
        <v>2.2999999999999998</v>
      </c>
      <c r="N963" s="28">
        <v>66.5</v>
      </c>
    </row>
    <row r="964" spans="1:14">
      <c r="A964" s="28" t="s">
        <v>420</v>
      </c>
      <c r="B964" s="28">
        <v>15.3</v>
      </c>
      <c r="C964" s="28">
        <v>13.4</v>
      </c>
      <c r="D964" s="28">
        <v>13.6</v>
      </c>
      <c r="E964" s="28">
        <v>11.1</v>
      </c>
      <c r="F964" s="28">
        <v>10.1</v>
      </c>
      <c r="G964" s="28">
        <v>7.7</v>
      </c>
      <c r="H964" s="28">
        <v>5.2</v>
      </c>
      <c r="I964" s="28">
        <v>6.1</v>
      </c>
      <c r="J964" s="28">
        <v>8.9</v>
      </c>
      <c r="K964" s="28">
        <v>12.3</v>
      </c>
      <c r="L964" s="28">
        <v>12.6</v>
      </c>
      <c r="M964" s="28">
        <v>15.4</v>
      </c>
      <c r="N964" s="28">
        <v>131.69999999999999</v>
      </c>
    </row>
    <row r="965" spans="1:14">
      <c r="A965" s="28" t="s">
        <v>531</v>
      </c>
      <c r="B965" s="28">
        <v>72.8</v>
      </c>
      <c r="C965" s="28">
        <v>51.6</v>
      </c>
      <c r="D965" s="28">
        <v>52.7</v>
      </c>
      <c r="E965" s="28">
        <v>38.200000000000003</v>
      </c>
      <c r="F965" s="28">
        <v>34.9</v>
      </c>
      <c r="G965" s="28">
        <v>34.6</v>
      </c>
      <c r="H965" s="28">
        <v>32.6</v>
      </c>
      <c r="I965" s="28">
        <v>40.700000000000003</v>
      </c>
      <c r="J965" s="28">
        <v>67.400000000000006</v>
      </c>
      <c r="K965" s="28">
        <v>86.9</v>
      </c>
      <c r="L965" s="28">
        <v>83.7</v>
      </c>
      <c r="M965" s="28">
        <v>90.5</v>
      </c>
      <c r="N965" s="28">
        <v>686.6</v>
      </c>
    </row>
    <row r="966" spans="1:14">
      <c r="B966" s="28" t="s">
        <v>514</v>
      </c>
    </row>
    <row r="967" spans="1:14">
      <c r="A967" s="28" t="s">
        <v>422</v>
      </c>
      <c r="B967" s="28">
        <v>22.8</v>
      </c>
      <c r="C967" s="28">
        <v>25</v>
      </c>
      <c r="D967" s="28">
        <v>29.3</v>
      </c>
      <c r="E967" s="28">
        <v>32</v>
      </c>
      <c r="F967" s="28">
        <v>33.6</v>
      </c>
      <c r="G967" s="28">
        <v>33.200000000000003</v>
      </c>
      <c r="H967" s="28">
        <v>34.5</v>
      </c>
      <c r="I967" s="28">
        <v>35.1</v>
      </c>
      <c r="J967" s="28">
        <v>34</v>
      </c>
      <c r="K967" s="28">
        <v>34</v>
      </c>
      <c r="L967" s="28">
        <v>27.9</v>
      </c>
      <c r="M967" s="28">
        <v>27.3</v>
      </c>
      <c r="N967" s="28">
        <v>35.1</v>
      </c>
    </row>
    <row r="968" spans="1:14">
      <c r="A968" s="28" t="s">
        <v>423</v>
      </c>
      <c r="B968" s="28">
        <v>-6.2</v>
      </c>
      <c r="C968" s="28">
        <v>-7.5</v>
      </c>
      <c r="D968" s="28">
        <v>-8.4</v>
      </c>
      <c r="E968" s="28">
        <v>-0.4</v>
      </c>
      <c r="F968" s="28">
        <v>-0.7</v>
      </c>
      <c r="G968" s="28">
        <v>8.8000000000000007</v>
      </c>
      <c r="H968" s="28">
        <v>13.5</v>
      </c>
      <c r="I968" s="28">
        <v>13.2</v>
      </c>
      <c r="J968" s="28">
        <v>6.5</v>
      </c>
      <c r="K968" s="28">
        <v>0.7</v>
      </c>
      <c r="L968" s="28">
        <v>-1.2</v>
      </c>
      <c r="M968" s="28">
        <v>-4.0999999999999996</v>
      </c>
      <c r="N968" s="28">
        <v>-8.4</v>
      </c>
    </row>
    <row r="972" spans="1:14">
      <c r="A972" s="28" t="s">
        <v>515</v>
      </c>
      <c r="B972" s="28" t="s">
        <v>402</v>
      </c>
      <c r="C972" s="28" t="s">
        <v>403</v>
      </c>
      <c r="D972" s="28" t="s">
        <v>404</v>
      </c>
      <c r="E972" s="28" t="s">
        <v>405</v>
      </c>
      <c r="F972" s="28" t="s">
        <v>406</v>
      </c>
      <c r="G972" s="28" t="s">
        <v>407</v>
      </c>
      <c r="H972" s="28" t="s">
        <v>408</v>
      </c>
      <c r="I972" s="28" t="s">
        <v>409</v>
      </c>
      <c r="J972" s="28" t="s">
        <v>410</v>
      </c>
      <c r="K972" s="28" t="s">
        <v>411</v>
      </c>
      <c r="L972" s="28" t="s">
        <v>412</v>
      </c>
      <c r="M972" s="28" t="s">
        <v>413</v>
      </c>
      <c r="N972" s="28" t="s">
        <v>414</v>
      </c>
    </row>
    <row r="973" spans="1:14">
      <c r="B973" s="28" t="s">
        <v>435</v>
      </c>
    </row>
    <row r="974" spans="1:14">
      <c r="A974" s="28" t="s">
        <v>416</v>
      </c>
      <c r="B974" s="28">
        <v>-3.5</v>
      </c>
      <c r="C974" s="28">
        <v>-2.1</v>
      </c>
      <c r="D974" s="28">
        <v>2.7</v>
      </c>
      <c r="E974" s="28">
        <v>8.9</v>
      </c>
      <c r="F974" s="28">
        <v>13.5</v>
      </c>
      <c r="G974" s="28">
        <v>17</v>
      </c>
      <c r="H974" s="28">
        <v>20</v>
      </c>
      <c r="I974" s="28">
        <v>20.2</v>
      </c>
      <c r="J974" s="28">
        <v>16.100000000000001</v>
      </c>
      <c r="K974" s="28">
        <v>10.8</v>
      </c>
      <c r="L974" s="28">
        <v>4.7</v>
      </c>
      <c r="M974" s="28">
        <v>-0.7</v>
      </c>
      <c r="N974" s="28">
        <v>9</v>
      </c>
    </row>
    <row r="975" spans="1:14">
      <c r="A975" s="28" t="s">
        <v>417</v>
      </c>
      <c r="B975" s="28">
        <v>0.8</v>
      </c>
      <c r="C975" s="28">
        <v>2.5</v>
      </c>
      <c r="D975" s="28">
        <v>8</v>
      </c>
      <c r="E975" s="28">
        <v>15.2</v>
      </c>
      <c r="F975" s="28">
        <v>20</v>
      </c>
      <c r="G975" s="28">
        <v>24</v>
      </c>
      <c r="H975" s="28">
        <v>27.8</v>
      </c>
      <c r="I975" s="28">
        <v>28.5</v>
      </c>
      <c r="J975" s="28">
        <v>24.5</v>
      </c>
      <c r="K975" s="28">
        <v>18.399999999999999</v>
      </c>
      <c r="L975" s="28">
        <v>10.7</v>
      </c>
      <c r="M975" s="28">
        <v>3.5</v>
      </c>
      <c r="N975" s="28">
        <v>15.3</v>
      </c>
    </row>
    <row r="976" spans="1:14">
      <c r="A976" s="28" t="s">
        <v>418</v>
      </c>
      <c r="B976" s="28">
        <v>-7.4</v>
      </c>
      <c r="C976" s="28">
        <v>-6.3</v>
      </c>
      <c r="D976" s="28">
        <v>-2.1</v>
      </c>
      <c r="E976" s="28">
        <v>3</v>
      </c>
      <c r="F976" s="28">
        <v>6.9</v>
      </c>
      <c r="G976" s="28">
        <v>9.5</v>
      </c>
      <c r="H976" s="28">
        <v>11.7</v>
      </c>
      <c r="I976" s="28">
        <v>11.7</v>
      </c>
      <c r="J976" s="28">
        <v>8</v>
      </c>
      <c r="K976" s="28">
        <v>4.0999999999999996</v>
      </c>
      <c r="L976" s="28">
        <v>-0.3</v>
      </c>
      <c r="M976" s="28">
        <v>-4.5</v>
      </c>
      <c r="N976" s="28">
        <v>2.9</v>
      </c>
    </row>
    <row r="977" spans="1:14">
      <c r="A977" s="28" t="s">
        <v>419</v>
      </c>
      <c r="B977" s="28">
        <v>2.5</v>
      </c>
      <c r="C977" s="28">
        <v>3.5</v>
      </c>
      <c r="D977" s="28">
        <v>4.8</v>
      </c>
      <c r="E977" s="28">
        <v>6.3</v>
      </c>
      <c r="F977" s="28">
        <v>8.1</v>
      </c>
      <c r="G977" s="28">
        <v>10.6</v>
      </c>
      <c r="H977" s="28">
        <v>12</v>
      </c>
      <c r="I977" s="28">
        <v>11.5</v>
      </c>
      <c r="J977" s="28">
        <v>9.5</v>
      </c>
      <c r="K977" s="28">
        <v>6.5</v>
      </c>
      <c r="L977" s="28">
        <v>4.2</v>
      </c>
      <c r="M977" s="28">
        <v>2.4</v>
      </c>
      <c r="N977" s="28">
        <v>81.900000000000006</v>
      </c>
    </row>
    <row r="978" spans="1:14">
      <c r="A978" s="28" t="s">
        <v>420</v>
      </c>
      <c r="B978" s="28">
        <v>13</v>
      </c>
      <c r="C978" s="28">
        <v>12.3</v>
      </c>
      <c r="D978" s="28">
        <v>13.3</v>
      </c>
      <c r="E978" s="28">
        <v>13.4</v>
      </c>
      <c r="F978" s="28">
        <v>14</v>
      </c>
      <c r="G978" s="28">
        <v>8.6</v>
      </c>
      <c r="H978" s="28">
        <v>2.4</v>
      </c>
      <c r="I978" s="28">
        <v>2</v>
      </c>
      <c r="J978" s="28">
        <v>4.2</v>
      </c>
      <c r="K978" s="28">
        <v>7.8</v>
      </c>
      <c r="L978" s="28">
        <v>9.4</v>
      </c>
      <c r="M978" s="28">
        <v>12.3</v>
      </c>
      <c r="N978" s="28">
        <v>112.7</v>
      </c>
    </row>
    <row r="979" spans="1:14">
      <c r="A979" s="28" t="s">
        <v>531</v>
      </c>
      <c r="B979" s="28">
        <v>43</v>
      </c>
      <c r="C979" s="28">
        <v>39.200000000000003</v>
      </c>
      <c r="D979" s="28">
        <v>45.1</v>
      </c>
      <c r="E979" s="28">
        <v>57.1</v>
      </c>
      <c r="F979" s="28">
        <v>61.6</v>
      </c>
      <c r="G979" s="28">
        <v>33.799999999999997</v>
      </c>
      <c r="H979" s="28">
        <v>8.1</v>
      </c>
      <c r="I979" s="28">
        <v>5.4</v>
      </c>
      <c r="J979" s="28">
        <v>17.3</v>
      </c>
      <c r="K979" s="28">
        <v>33.4</v>
      </c>
      <c r="L979" s="28">
        <v>40.5</v>
      </c>
      <c r="M979" s="28">
        <v>44.8</v>
      </c>
      <c r="N979" s="28">
        <v>429.3</v>
      </c>
    </row>
    <row r="980" spans="1:14">
      <c r="B980" s="28" t="s">
        <v>435</v>
      </c>
    </row>
    <row r="981" spans="1:14">
      <c r="A981" s="28" t="s">
        <v>422</v>
      </c>
      <c r="B981" s="28">
        <v>14.6</v>
      </c>
      <c r="C981" s="28">
        <v>18.100000000000001</v>
      </c>
      <c r="D981" s="28">
        <v>25.2</v>
      </c>
      <c r="E981" s="28">
        <v>29</v>
      </c>
      <c r="F981" s="28">
        <v>32</v>
      </c>
      <c r="G981" s="28">
        <v>35.5</v>
      </c>
      <c r="H981" s="28">
        <v>40</v>
      </c>
      <c r="I981" s="28">
        <v>39.4</v>
      </c>
      <c r="J981" s="28">
        <v>35.700000000000003</v>
      </c>
      <c r="K981" s="28">
        <v>30.5</v>
      </c>
      <c r="L981" s="28">
        <v>24</v>
      </c>
      <c r="M981" s="28">
        <v>19.399999999999999</v>
      </c>
      <c r="N981" s="28">
        <v>40</v>
      </c>
    </row>
    <row r="982" spans="1:14">
      <c r="A982" s="28" t="s">
        <v>423</v>
      </c>
      <c r="B982" s="28">
        <v>-31.2</v>
      </c>
      <c r="C982" s="28">
        <v>-34.4</v>
      </c>
      <c r="D982" s="28">
        <v>-27.6</v>
      </c>
      <c r="E982" s="28">
        <v>-11</v>
      </c>
      <c r="F982" s="28">
        <v>-5.5</v>
      </c>
      <c r="G982" s="28">
        <v>-0.6</v>
      </c>
      <c r="H982" s="28">
        <v>3</v>
      </c>
      <c r="I982" s="28">
        <v>3.2</v>
      </c>
      <c r="J982" s="28">
        <v>-3.8</v>
      </c>
      <c r="K982" s="28">
        <v>-9</v>
      </c>
      <c r="L982" s="28">
        <v>-24.4</v>
      </c>
      <c r="M982" s="28">
        <v>-30.2</v>
      </c>
      <c r="N982" s="28">
        <v>-34.4</v>
      </c>
    </row>
    <row r="986" spans="1:14">
      <c r="A986" s="28" t="s">
        <v>516</v>
      </c>
      <c r="B986" s="28" t="s">
        <v>402</v>
      </c>
      <c r="C986" s="28" t="s">
        <v>403</v>
      </c>
      <c r="D986" s="28" t="s">
        <v>404</v>
      </c>
      <c r="E986" s="28" t="s">
        <v>405</v>
      </c>
      <c r="F986" s="28" t="s">
        <v>406</v>
      </c>
      <c r="G986" s="28" t="s">
        <v>407</v>
      </c>
      <c r="H986" s="28" t="s">
        <v>408</v>
      </c>
      <c r="I986" s="28" t="s">
        <v>409</v>
      </c>
      <c r="J986" s="28" t="s">
        <v>410</v>
      </c>
      <c r="K986" s="28" t="s">
        <v>411</v>
      </c>
      <c r="L986" s="28" t="s">
        <v>412</v>
      </c>
      <c r="M986" s="28" t="s">
        <v>413</v>
      </c>
      <c r="N986" s="28" t="s">
        <v>414</v>
      </c>
    </row>
    <row r="987" spans="1:14">
      <c r="B987" s="28" t="s">
        <v>415</v>
      </c>
    </row>
    <row r="988" spans="1:14">
      <c r="A988" s="28" t="s">
        <v>416</v>
      </c>
      <c r="B988" s="28">
        <v>5.5</v>
      </c>
      <c r="C988" s="28">
        <v>7</v>
      </c>
      <c r="D988" s="28">
        <v>10.8</v>
      </c>
      <c r="E988" s="28">
        <v>16.100000000000001</v>
      </c>
      <c r="F988" s="28">
        <v>22.1</v>
      </c>
      <c r="G988" s="28">
        <v>28.1</v>
      </c>
      <c r="H988" s="28">
        <v>31.9</v>
      </c>
      <c r="I988" s="28">
        <v>31.3</v>
      </c>
      <c r="J988" s="28">
        <v>26.8</v>
      </c>
      <c r="K988" s="28">
        <v>20.2</v>
      </c>
      <c r="L988" s="28">
        <v>12.8</v>
      </c>
      <c r="M988" s="28">
        <v>7.5</v>
      </c>
      <c r="N988" s="28">
        <v>18.3</v>
      </c>
    </row>
    <row r="989" spans="1:14">
      <c r="A989" s="28" t="s">
        <v>417</v>
      </c>
      <c r="B989" s="28">
        <v>9.9</v>
      </c>
      <c r="C989" s="28">
        <v>11.9</v>
      </c>
      <c r="D989" s="28">
        <v>16.399999999999999</v>
      </c>
      <c r="E989" s="28">
        <v>22.3</v>
      </c>
      <c r="F989" s="28">
        <v>28.6</v>
      </c>
      <c r="G989" s="28">
        <v>34.6</v>
      </c>
      <c r="H989" s="28">
        <v>38.700000000000003</v>
      </c>
      <c r="I989" s="28">
        <v>38.299999999999997</v>
      </c>
      <c r="J989" s="28">
        <v>33.9</v>
      </c>
      <c r="K989" s="28">
        <v>27</v>
      </c>
      <c r="L989" s="28">
        <v>18.7</v>
      </c>
      <c r="M989" s="28">
        <v>12</v>
      </c>
      <c r="N989" s="28">
        <v>24.4</v>
      </c>
    </row>
    <row r="990" spans="1:14">
      <c r="A990" s="28" t="s">
        <v>418</v>
      </c>
      <c r="B990" s="28">
        <v>2</v>
      </c>
      <c r="C990" s="28">
        <v>2.9</v>
      </c>
      <c r="D990" s="28">
        <v>5.8</v>
      </c>
      <c r="E990" s="28">
        <v>10.3</v>
      </c>
      <c r="F990" s="28">
        <v>15.2</v>
      </c>
      <c r="G990" s="28">
        <v>20.5</v>
      </c>
      <c r="H990" s="28">
        <v>24.2</v>
      </c>
      <c r="I990" s="28">
        <v>23.9</v>
      </c>
      <c r="J990" s="28">
        <v>19.899999999999999</v>
      </c>
      <c r="K990" s="28">
        <v>14.5</v>
      </c>
      <c r="L990" s="28">
        <v>8.4</v>
      </c>
      <c r="M990" s="28">
        <v>3.9</v>
      </c>
      <c r="N990" s="28">
        <v>12.6</v>
      </c>
    </row>
    <row r="991" spans="1:14">
      <c r="A991" s="28" t="s">
        <v>419</v>
      </c>
      <c r="B991" s="28">
        <v>4.0999999999999996</v>
      </c>
      <c r="C991" s="28">
        <v>5.0999999999999996</v>
      </c>
      <c r="D991" s="28">
        <v>6.4</v>
      </c>
      <c r="E991" s="28">
        <v>7.8</v>
      </c>
      <c r="F991" s="28">
        <v>10</v>
      </c>
      <c r="G991" s="28">
        <v>12.1</v>
      </c>
      <c r="H991" s="28">
        <v>12.3</v>
      </c>
      <c r="I991" s="28">
        <v>11.4</v>
      </c>
      <c r="J991" s="28">
        <v>10</v>
      </c>
      <c r="K991" s="28">
        <v>7.9</v>
      </c>
      <c r="L991" s="28">
        <v>5.9</v>
      </c>
      <c r="M991" s="28">
        <v>4</v>
      </c>
      <c r="N991" s="28">
        <v>97</v>
      </c>
    </row>
    <row r="992" spans="1:14">
      <c r="A992" s="28" t="s">
        <v>420</v>
      </c>
      <c r="B992" s="28">
        <v>12</v>
      </c>
      <c r="C992" s="28">
        <v>10.6</v>
      </c>
      <c r="D992" s="28">
        <v>10.3</v>
      </c>
      <c r="E992" s="28">
        <v>8.8000000000000007</v>
      </c>
      <c r="F992" s="28">
        <v>6.1</v>
      </c>
      <c r="G992" s="28">
        <v>1.4</v>
      </c>
      <c r="H992" s="28">
        <v>0.3</v>
      </c>
      <c r="I992" s="28">
        <v>0.2</v>
      </c>
      <c r="J992" s="28">
        <v>0.8</v>
      </c>
      <c r="K992" s="28">
        <v>4.8</v>
      </c>
      <c r="L992" s="28">
        <v>7.5</v>
      </c>
      <c r="M992" s="28">
        <v>10.7</v>
      </c>
      <c r="N992" s="28">
        <v>73.5</v>
      </c>
    </row>
    <row r="993" spans="1:14">
      <c r="A993" s="28" t="s">
        <v>531</v>
      </c>
      <c r="B993" s="28">
        <v>87.7</v>
      </c>
      <c r="C993" s="28">
        <v>69.2</v>
      </c>
      <c r="D993" s="28">
        <v>62.1</v>
      </c>
      <c r="E993" s="28">
        <v>49.4</v>
      </c>
      <c r="F993" s="28">
        <v>26.1</v>
      </c>
      <c r="G993" s="28">
        <v>3.5</v>
      </c>
      <c r="H993" s="28">
        <v>0.6</v>
      </c>
      <c r="I993" s="28">
        <v>0.6</v>
      </c>
      <c r="J993" s="28">
        <v>2.5</v>
      </c>
      <c r="K993" s="28">
        <v>24.6</v>
      </c>
      <c r="L993" s="28">
        <v>44.9</v>
      </c>
      <c r="M993" s="28">
        <v>80.099999999999994</v>
      </c>
      <c r="N993" s="28">
        <v>451.3</v>
      </c>
    </row>
    <row r="994" spans="1:14">
      <c r="B994" s="28" t="s">
        <v>415</v>
      </c>
    </row>
    <row r="995" spans="1:14">
      <c r="A995" s="28" t="s">
        <v>422</v>
      </c>
      <c r="B995" s="28">
        <v>21.6</v>
      </c>
      <c r="C995" s="28">
        <v>25.5</v>
      </c>
      <c r="D995" s="28">
        <v>29.5</v>
      </c>
      <c r="E995" s="28">
        <v>36.4</v>
      </c>
      <c r="F995" s="28">
        <v>40</v>
      </c>
      <c r="G995" s="28">
        <v>44</v>
      </c>
      <c r="H995" s="28">
        <v>46.8</v>
      </c>
      <c r="I995" s="28">
        <v>46.2</v>
      </c>
      <c r="J995" s="28">
        <v>42.1</v>
      </c>
      <c r="K995" s="28">
        <v>37.799999999999997</v>
      </c>
      <c r="L995" s="28">
        <v>30.8</v>
      </c>
      <c r="M995" s="28">
        <v>26</v>
      </c>
      <c r="N995" s="28">
        <v>46.8</v>
      </c>
    </row>
    <row r="996" spans="1:14">
      <c r="A996" s="28" t="s">
        <v>423</v>
      </c>
      <c r="B996" s="28">
        <v>-10.6</v>
      </c>
      <c r="C996" s="28">
        <v>-12.4</v>
      </c>
      <c r="D996" s="28">
        <v>-7.3</v>
      </c>
      <c r="E996" s="28">
        <v>-3.2</v>
      </c>
      <c r="F996" s="28">
        <v>2.5</v>
      </c>
      <c r="G996" s="28">
        <v>8.3000000000000007</v>
      </c>
      <c r="H996" s="28">
        <v>15</v>
      </c>
      <c r="I996" s="28">
        <v>16</v>
      </c>
      <c r="J996" s="28">
        <v>10</v>
      </c>
      <c r="K996" s="28">
        <v>1.9</v>
      </c>
      <c r="L996" s="28">
        <v>-6</v>
      </c>
      <c r="M996" s="28">
        <v>-6.4</v>
      </c>
      <c r="N996" s="28">
        <v>-12.4</v>
      </c>
    </row>
    <row r="1000" spans="1:14">
      <c r="A1000" s="28" t="s">
        <v>517</v>
      </c>
      <c r="B1000" s="28" t="s">
        <v>402</v>
      </c>
      <c r="C1000" s="28" t="s">
        <v>403</v>
      </c>
      <c r="D1000" s="28" t="s">
        <v>404</v>
      </c>
      <c r="E1000" s="28" t="s">
        <v>405</v>
      </c>
      <c r="F1000" s="28" t="s">
        <v>406</v>
      </c>
      <c r="G1000" s="28" t="s">
        <v>407</v>
      </c>
      <c r="H1000" s="28" t="s">
        <v>408</v>
      </c>
      <c r="I1000" s="28" t="s">
        <v>409</v>
      </c>
      <c r="J1000" s="28" t="s">
        <v>410</v>
      </c>
      <c r="K1000" s="28" t="s">
        <v>411</v>
      </c>
      <c r="L1000" s="28" t="s">
        <v>412</v>
      </c>
      <c r="M1000" s="28" t="s">
        <v>413</v>
      </c>
      <c r="N1000" s="28" t="s">
        <v>414</v>
      </c>
    </row>
    <row r="1001" spans="1:14">
      <c r="B1001" s="28" t="s">
        <v>518</v>
      </c>
    </row>
    <row r="1002" spans="1:14">
      <c r="A1002" s="28" t="s">
        <v>416</v>
      </c>
      <c r="B1002" s="28">
        <v>2.2999999999999998</v>
      </c>
      <c r="C1002" s="28">
        <v>3.5</v>
      </c>
      <c r="D1002" s="28">
        <v>7.4</v>
      </c>
      <c r="E1002" s="28">
        <v>12.4</v>
      </c>
      <c r="F1002" s="28">
        <v>17.899999999999999</v>
      </c>
      <c r="G1002" s="28">
        <v>24.4</v>
      </c>
      <c r="H1002" s="28">
        <v>28.9</v>
      </c>
      <c r="I1002" s="28">
        <v>28.7</v>
      </c>
      <c r="J1002" s="28">
        <v>24.3</v>
      </c>
      <c r="K1002" s="28">
        <v>17.100000000000001</v>
      </c>
      <c r="L1002" s="28">
        <v>9.6</v>
      </c>
      <c r="M1002" s="28">
        <v>4.4000000000000004</v>
      </c>
      <c r="N1002" s="28">
        <v>15.1</v>
      </c>
    </row>
    <row r="1003" spans="1:14">
      <c r="A1003" s="28" t="s">
        <v>417</v>
      </c>
      <c r="B1003" s="28">
        <v>5.9</v>
      </c>
      <c r="C1003" s="28">
        <v>7.2</v>
      </c>
      <c r="D1003" s="28">
        <v>11.3</v>
      </c>
      <c r="E1003" s="28">
        <v>16.399999999999999</v>
      </c>
      <c r="F1003" s="28">
        <v>22.3</v>
      </c>
      <c r="G1003" s="28">
        <v>29</v>
      </c>
      <c r="H1003" s="28">
        <v>33.6</v>
      </c>
      <c r="I1003" s="28">
        <v>33.4</v>
      </c>
      <c r="J1003" s="28">
        <v>29.1</v>
      </c>
      <c r="K1003" s="28">
        <v>21.3</v>
      </c>
      <c r="L1003" s="28">
        <v>13.4</v>
      </c>
      <c r="M1003" s="28">
        <v>7.9</v>
      </c>
      <c r="N1003" s="28">
        <v>19.2</v>
      </c>
    </row>
    <row r="1004" spans="1:14">
      <c r="A1004" s="28" t="s">
        <v>418</v>
      </c>
      <c r="B1004" s="28">
        <v>-1</v>
      </c>
      <c r="C1004" s="28">
        <v>0.1</v>
      </c>
      <c r="D1004" s="28">
        <v>3.6</v>
      </c>
      <c r="E1004" s="28">
        <v>8.1</v>
      </c>
      <c r="F1004" s="28">
        <v>13.2</v>
      </c>
      <c r="G1004" s="28">
        <v>19.2</v>
      </c>
      <c r="H1004" s="28">
        <v>23.6</v>
      </c>
      <c r="I1004" s="28">
        <v>23.5</v>
      </c>
      <c r="J1004" s="28">
        <v>19.3</v>
      </c>
      <c r="K1004" s="28">
        <v>12.7</v>
      </c>
      <c r="L1004" s="28">
        <v>5.7</v>
      </c>
      <c r="M1004" s="28">
        <v>1.1000000000000001</v>
      </c>
      <c r="N1004" s="28">
        <v>10.8</v>
      </c>
    </row>
    <row r="1005" spans="1:14">
      <c r="A1005" s="28" t="s">
        <v>419</v>
      </c>
      <c r="B1005" s="28">
        <v>3.1</v>
      </c>
      <c r="C1005" s="28">
        <v>4.5999999999999996</v>
      </c>
      <c r="D1005" s="28">
        <v>6</v>
      </c>
      <c r="E1005" s="28">
        <v>7.8</v>
      </c>
      <c r="F1005" s="28">
        <v>8.6999999999999993</v>
      </c>
      <c r="G1005" s="28">
        <v>11.1</v>
      </c>
      <c r="H1005" s="28">
        <v>11.6</v>
      </c>
      <c r="I1005" s="28">
        <v>11.5</v>
      </c>
      <c r="J1005" s="28">
        <v>10.199999999999999</v>
      </c>
      <c r="K1005" s="28">
        <v>7.2</v>
      </c>
      <c r="L1005" s="28">
        <v>5.0999999999999996</v>
      </c>
      <c r="M1005" s="28">
        <v>2.8</v>
      </c>
      <c r="N1005" s="28">
        <v>89.7</v>
      </c>
    </row>
    <row r="1006" spans="1:14">
      <c r="A1006" s="28" t="s">
        <v>420</v>
      </c>
      <c r="B1006" s="28">
        <v>9.4</v>
      </c>
      <c r="C1006" s="28">
        <v>10</v>
      </c>
      <c r="D1006" s="28">
        <v>10.9</v>
      </c>
      <c r="E1006" s="28">
        <v>10.7</v>
      </c>
      <c r="F1006" s="28">
        <v>7.8</v>
      </c>
      <c r="G1006" s="28">
        <v>1.8</v>
      </c>
      <c r="H1006" s="28">
        <v>0.5</v>
      </c>
      <c r="I1006" s="28">
        <v>0.2</v>
      </c>
      <c r="J1006" s="28">
        <v>0.9</v>
      </c>
      <c r="K1006" s="28">
        <v>6</v>
      </c>
      <c r="L1006" s="28">
        <v>7.6</v>
      </c>
      <c r="M1006" s="28">
        <v>9.5</v>
      </c>
      <c r="N1006" s="28">
        <v>75.3</v>
      </c>
    </row>
    <row r="1007" spans="1:14">
      <c r="A1007" s="28" t="s">
        <v>531</v>
      </c>
      <c r="B1007" s="28">
        <v>86.4</v>
      </c>
      <c r="C1007" s="28">
        <v>102.9</v>
      </c>
      <c r="D1007" s="28">
        <v>107.6</v>
      </c>
      <c r="E1007" s="28">
        <v>105.9</v>
      </c>
      <c r="F1007" s="28">
        <v>55.5</v>
      </c>
      <c r="G1007" s="28">
        <v>4.5</v>
      </c>
      <c r="H1007" s="28">
        <v>1.7</v>
      </c>
      <c r="I1007" s="28">
        <v>0.1</v>
      </c>
      <c r="J1007" s="28">
        <v>5</v>
      </c>
      <c r="K1007" s="28">
        <v>46.1</v>
      </c>
      <c r="L1007" s="28">
        <v>78.7</v>
      </c>
      <c r="M1007" s="28">
        <v>93</v>
      </c>
      <c r="N1007" s="28">
        <v>687.4</v>
      </c>
    </row>
    <row r="1008" spans="1:14">
      <c r="B1008" s="28" t="s">
        <v>518</v>
      </c>
    </row>
    <row r="1009" spans="1:14">
      <c r="A1009" s="28" t="s">
        <v>422</v>
      </c>
      <c r="B1009" s="28">
        <v>18.100000000000001</v>
      </c>
      <c r="C1009" s="28">
        <v>17.3</v>
      </c>
      <c r="D1009" s="28">
        <v>24.8</v>
      </c>
      <c r="E1009" s="28">
        <v>29</v>
      </c>
      <c r="F1009" s="28">
        <v>31.4</v>
      </c>
      <c r="G1009" s="28">
        <v>36.799999999999997</v>
      </c>
      <c r="H1009" s="28">
        <v>40.4</v>
      </c>
      <c r="I1009" s="28">
        <v>39.5</v>
      </c>
      <c r="J1009" s="28">
        <v>37.1</v>
      </c>
      <c r="K1009" s="28">
        <v>31.3</v>
      </c>
      <c r="L1009" s="28">
        <v>22.6</v>
      </c>
      <c r="M1009" s="28">
        <v>22.5</v>
      </c>
      <c r="N1009" s="28">
        <v>40.4</v>
      </c>
    </row>
    <row r="1010" spans="1:14">
      <c r="A1010" s="28" t="s">
        <v>423</v>
      </c>
      <c r="B1010" s="28">
        <v>-14.5</v>
      </c>
      <c r="C1010" s="28">
        <v>-13.2</v>
      </c>
      <c r="D1010" s="28">
        <v>-11.2</v>
      </c>
      <c r="E1010" s="28">
        <v>-4.7</v>
      </c>
      <c r="F1010" s="28">
        <v>0.8</v>
      </c>
      <c r="G1010" s="28">
        <v>9.1999999999999993</v>
      </c>
      <c r="H1010" s="28">
        <v>13.1</v>
      </c>
      <c r="I1010" s="28">
        <v>15</v>
      </c>
      <c r="J1010" s="28">
        <v>3.2</v>
      </c>
      <c r="K1010" s="28">
        <v>-0.5</v>
      </c>
      <c r="L1010" s="28">
        <v>-5</v>
      </c>
      <c r="M1010" s="28">
        <v>-10.8</v>
      </c>
      <c r="N1010" s="28">
        <v>-14.5</v>
      </c>
    </row>
    <row r="1014" spans="1:14">
      <c r="A1014" s="28" t="s">
        <v>519</v>
      </c>
      <c r="B1014" s="28" t="s">
        <v>402</v>
      </c>
      <c r="C1014" s="28" t="s">
        <v>403</v>
      </c>
      <c r="D1014" s="28" t="s">
        <v>404</v>
      </c>
      <c r="E1014" s="28" t="s">
        <v>405</v>
      </c>
      <c r="F1014" s="28" t="s">
        <v>406</v>
      </c>
      <c r="G1014" s="28" t="s">
        <v>407</v>
      </c>
      <c r="H1014" s="28" t="s">
        <v>408</v>
      </c>
      <c r="I1014" s="28" t="s">
        <v>409</v>
      </c>
      <c r="J1014" s="28" t="s">
        <v>410</v>
      </c>
      <c r="K1014" s="28" t="s">
        <v>411</v>
      </c>
      <c r="L1014" s="28" t="s">
        <v>412</v>
      </c>
      <c r="M1014" s="28" t="s">
        <v>413</v>
      </c>
      <c r="N1014" s="28" t="s">
        <v>414</v>
      </c>
    </row>
    <row r="1015" spans="1:14">
      <c r="B1015" s="28" t="s">
        <v>451</v>
      </c>
    </row>
    <row r="1016" spans="1:14">
      <c r="A1016" s="28" t="s">
        <v>416</v>
      </c>
      <c r="B1016" s="28">
        <v>4.7</v>
      </c>
      <c r="C1016" s="28">
        <v>5.4</v>
      </c>
      <c r="D1016" s="28">
        <v>7.3</v>
      </c>
      <c r="E1016" s="28">
        <v>11.8</v>
      </c>
      <c r="F1016" s="28">
        <v>16.8</v>
      </c>
      <c r="G1016" s="28">
        <v>21.3</v>
      </c>
      <c r="H1016" s="28">
        <v>23.8</v>
      </c>
      <c r="I1016" s="28">
        <v>23.8</v>
      </c>
      <c r="J1016" s="28">
        <v>20</v>
      </c>
      <c r="K1016" s="28">
        <v>15.4</v>
      </c>
      <c r="L1016" s="28">
        <v>11</v>
      </c>
      <c r="M1016" s="28">
        <v>7.1</v>
      </c>
      <c r="N1016" s="28">
        <v>14</v>
      </c>
    </row>
    <row r="1017" spans="1:14">
      <c r="A1017" s="28" t="s">
        <v>417</v>
      </c>
      <c r="B1017" s="28">
        <v>8</v>
      </c>
      <c r="C1017" s="28">
        <v>8.9</v>
      </c>
      <c r="D1017" s="28">
        <v>11</v>
      </c>
      <c r="E1017" s="28">
        <v>15.8</v>
      </c>
      <c r="F1017" s="28">
        <v>20.6</v>
      </c>
      <c r="G1017" s="28">
        <v>25.3</v>
      </c>
      <c r="H1017" s="28">
        <v>28</v>
      </c>
      <c r="I1017" s="28">
        <v>28.2</v>
      </c>
      <c r="J1017" s="28">
        <v>24.4</v>
      </c>
      <c r="K1017" s="28">
        <v>19.5</v>
      </c>
      <c r="L1017" s="28">
        <v>14.7</v>
      </c>
      <c r="M1017" s="28">
        <v>10.3</v>
      </c>
      <c r="N1017" s="28">
        <v>17.899999999999999</v>
      </c>
    </row>
    <row r="1018" spans="1:14">
      <c r="A1018" s="28" t="s">
        <v>418</v>
      </c>
      <c r="B1018" s="28">
        <v>1.9</v>
      </c>
      <c r="C1018" s="28">
        <v>2.4</v>
      </c>
      <c r="D1018" s="28">
        <v>4.0999999999999996</v>
      </c>
      <c r="E1018" s="28">
        <v>8.1</v>
      </c>
      <c r="F1018" s="28">
        <v>12.7</v>
      </c>
      <c r="G1018" s="28">
        <v>16.600000000000001</v>
      </c>
      <c r="H1018" s="28">
        <v>19</v>
      </c>
      <c r="I1018" s="28">
        <v>19.3</v>
      </c>
      <c r="J1018" s="28">
        <v>16</v>
      </c>
      <c r="K1018" s="28">
        <v>12</v>
      </c>
      <c r="L1018" s="28">
        <v>8.1</v>
      </c>
      <c r="M1018" s="28">
        <v>4.2</v>
      </c>
      <c r="N1018" s="28">
        <v>10.4</v>
      </c>
    </row>
    <row r="1019" spans="1:14">
      <c r="A1019" s="28" t="s">
        <v>419</v>
      </c>
      <c r="B1019" s="28">
        <v>2.7</v>
      </c>
      <c r="C1019" s="28">
        <v>3.3</v>
      </c>
      <c r="D1019" s="28">
        <v>4.2</v>
      </c>
      <c r="E1019" s="28">
        <v>5.8</v>
      </c>
      <c r="F1019" s="28">
        <v>7.6</v>
      </c>
      <c r="G1019" s="28">
        <v>8.9</v>
      </c>
      <c r="H1019" s="28">
        <v>9.8000000000000007</v>
      </c>
      <c r="I1019" s="28">
        <v>8.9</v>
      </c>
      <c r="J1019" s="28">
        <v>7.3</v>
      </c>
      <c r="K1019" s="28">
        <v>4.8</v>
      </c>
      <c r="L1019" s="28">
        <v>3.3</v>
      </c>
      <c r="M1019" s="28">
        <v>2.5</v>
      </c>
      <c r="N1019" s="28">
        <v>69.099999999999994</v>
      </c>
    </row>
    <row r="1020" spans="1:14">
      <c r="A1020" s="28" t="s">
        <v>420</v>
      </c>
      <c r="B1020" s="28">
        <v>12.4</v>
      </c>
      <c r="C1020" s="28">
        <v>10.6</v>
      </c>
      <c r="D1020" s="28">
        <v>10.8</v>
      </c>
      <c r="E1020" s="28">
        <v>9.3000000000000007</v>
      </c>
      <c r="F1020" s="28">
        <v>8.1999999999999993</v>
      </c>
      <c r="G1020" s="28">
        <v>7.1</v>
      </c>
      <c r="H1020" s="28">
        <v>3.7</v>
      </c>
      <c r="I1020" s="28">
        <v>2.4</v>
      </c>
      <c r="J1020" s="28">
        <v>4.5999999999999996</v>
      </c>
      <c r="K1020" s="28">
        <v>7.6</v>
      </c>
      <c r="L1020" s="28">
        <v>9.5</v>
      </c>
      <c r="M1020" s="28">
        <v>12</v>
      </c>
      <c r="N1020" s="28">
        <v>98.2</v>
      </c>
    </row>
    <row r="1021" spans="1:14">
      <c r="A1021" s="28" t="s">
        <v>531</v>
      </c>
      <c r="B1021" s="28">
        <v>68.900000000000006</v>
      </c>
      <c r="C1021" s="28">
        <v>54.6</v>
      </c>
      <c r="D1021" s="28">
        <v>54.7</v>
      </c>
      <c r="E1021" s="28">
        <v>40.5</v>
      </c>
      <c r="F1021" s="28">
        <v>36.5</v>
      </c>
      <c r="G1021" s="28">
        <v>38.299999999999997</v>
      </c>
      <c r="H1021" s="28">
        <v>23.7</v>
      </c>
      <c r="I1021" s="28">
        <v>13.1</v>
      </c>
      <c r="J1021" s="28">
        <v>33.4</v>
      </c>
      <c r="K1021" s="28">
        <v>62.2</v>
      </c>
      <c r="L1021" s="28">
        <v>75</v>
      </c>
      <c r="M1021" s="28">
        <v>82</v>
      </c>
      <c r="N1021" s="28">
        <v>582.9</v>
      </c>
    </row>
    <row r="1022" spans="1:14">
      <c r="B1022" s="28" t="s">
        <v>451</v>
      </c>
    </row>
    <row r="1023" spans="1:14">
      <c r="A1023" s="28" t="s">
        <v>422</v>
      </c>
      <c r="B1023" s="28">
        <v>23.9</v>
      </c>
      <c r="C1023" s="28">
        <v>24.7</v>
      </c>
      <c r="D1023" s="28">
        <v>28.1</v>
      </c>
      <c r="E1023" s="28">
        <v>34.299999999999997</v>
      </c>
      <c r="F1023" s="28">
        <v>33.799999999999997</v>
      </c>
      <c r="G1023" s="28">
        <v>36.9</v>
      </c>
      <c r="H1023" s="28">
        <v>38.4</v>
      </c>
      <c r="I1023" s="28">
        <v>37.5</v>
      </c>
      <c r="J1023" s="28">
        <v>39.700000000000003</v>
      </c>
      <c r="K1023" s="28">
        <v>35.1</v>
      </c>
      <c r="L1023" s="28">
        <v>27.9</v>
      </c>
      <c r="M1023" s="28">
        <v>23.5</v>
      </c>
      <c r="N1023" s="28">
        <v>39.700000000000003</v>
      </c>
    </row>
    <row r="1024" spans="1:14">
      <c r="A1024" s="28" t="s">
        <v>423</v>
      </c>
      <c r="B1024" s="28">
        <v>-13.5</v>
      </c>
      <c r="C1024" s="28">
        <v>-13.3</v>
      </c>
      <c r="D1024" s="28">
        <v>-10.4</v>
      </c>
      <c r="E1024" s="28">
        <v>-1.2</v>
      </c>
      <c r="F1024" s="28">
        <v>2.7</v>
      </c>
      <c r="G1024" s="28">
        <v>8.6</v>
      </c>
      <c r="H1024" s="28">
        <v>10.9</v>
      </c>
      <c r="I1024" s="28">
        <v>11</v>
      </c>
      <c r="J1024" s="28">
        <v>3.7</v>
      </c>
      <c r="K1024" s="28">
        <v>-1.8</v>
      </c>
      <c r="L1024" s="28">
        <v>-7.8</v>
      </c>
      <c r="M1024" s="28">
        <v>-10.9</v>
      </c>
      <c r="N1024" s="28">
        <v>-13.5</v>
      </c>
    </row>
    <row r="1028" spans="1:14">
      <c r="A1028" s="28" t="s">
        <v>520</v>
      </c>
      <c r="B1028" s="28" t="s">
        <v>402</v>
      </c>
      <c r="C1028" s="28" t="s">
        <v>403</v>
      </c>
      <c r="D1028" s="28" t="s">
        <v>404</v>
      </c>
      <c r="E1028" s="28" t="s">
        <v>405</v>
      </c>
      <c r="F1028" s="28" t="s">
        <v>406</v>
      </c>
      <c r="G1028" s="28" t="s">
        <v>407</v>
      </c>
      <c r="H1028" s="28" t="s">
        <v>408</v>
      </c>
      <c r="I1028" s="28" t="s">
        <v>409</v>
      </c>
      <c r="J1028" s="28" t="s">
        <v>410</v>
      </c>
      <c r="K1028" s="28" t="s">
        <v>411</v>
      </c>
      <c r="L1028" s="28" t="s">
        <v>412</v>
      </c>
      <c r="M1028" s="28" t="s">
        <v>413</v>
      </c>
      <c r="N1028" s="28" t="s">
        <v>414</v>
      </c>
    </row>
    <row r="1029" spans="1:14">
      <c r="B1029" s="28" t="s">
        <v>415</v>
      </c>
    </row>
    <row r="1030" spans="1:14">
      <c r="A1030" s="28" t="s">
        <v>416</v>
      </c>
      <c r="B1030" s="28">
        <v>1.9</v>
      </c>
      <c r="C1030" s="28">
        <v>3.6</v>
      </c>
      <c r="D1030" s="28">
        <v>7.6</v>
      </c>
      <c r="E1030" s="28">
        <v>12.5</v>
      </c>
      <c r="F1030" s="28">
        <v>16.5</v>
      </c>
      <c r="G1030" s="28">
        <v>20</v>
      </c>
      <c r="H1030" s="28">
        <v>22.4</v>
      </c>
      <c r="I1030" s="28">
        <v>22.5</v>
      </c>
      <c r="J1030" s="28">
        <v>18.899999999999999</v>
      </c>
      <c r="K1030" s="28">
        <v>13.7</v>
      </c>
      <c r="L1030" s="28">
        <v>7.9</v>
      </c>
      <c r="M1030" s="28">
        <v>3.8</v>
      </c>
      <c r="N1030" s="28">
        <v>12.6</v>
      </c>
    </row>
    <row r="1031" spans="1:14">
      <c r="A1031" s="28" t="s">
        <v>417</v>
      </c>
      <c r="B1031" s="28">
        <v>6.1</v>
      </c>
      <c r="C1031" s="28">
        <v>8.4</v>
      </c>
      <c r="D1031" s="28">
        <v>13.2</v>
      </c>
      <c r="E1031" s="28">
        <v>19.100000000000001</v>
      </c>
      <c r="F1031" s="28">
        <v>23.5</v>
      </c>
      <c r="G1031" s="28">
        <v>26.9</v>
      </c>
      <c r="H1031" s="28">
        <v>29.1</v>
      </c>
      <c r="I1031" s="28">
        <v>29.8</v>
      </c>
      <c r="J1031" s="28">
        <v>26.6</v>
      </c>
      <c r="K1031" s="28">
        <v>20.7</v>
      </c>
      <c r="L1031" s="28">
        <v>13.7</v>
      </c>
      <c r="M1031" s="28">
        <v>7.8</v>
      </c>
      <c r="N1031" s="28">
        <v>18.7</v>
      </c>
    </row>
    <row r="1032" spans="1:14">
      <c r="A1032" s="28" t="s">
        <v>418</v>
      </c>
      <c r="B1032" s="28">
        <v>-1.7</v>
      </c>
      <c r="C1032" s="28">
        <v>-0.6</v>
      </c>
      <c r="D1032" s="28">
        <v>2.5</v>
      </c>
      <c r="E1032" s="28">
        <v>6.6</v>
      </c>
      <c r="F1032" s="28">
        <v>10.1</v>
      </c>
      <c r="G1032" s="28">
        <v>13.1</v>
      </c>
      <c r="H1032" s="28">
        <v>15.5</v>
      </c>
      <c r="I1032" s="28">
        <v>15.7</v>
      </c>
      <c r="J1032" s="28">
        <v>12.2</v>
      </c>
      <c r="K1032" s="28">
        <v>8.1999999999999993</v>
      </c>
      <c r="L1032" s="28">
        <v>3.4</v>
      </c>
      <c r="M1032" s="28">
        <v>0.3</v>
      </c>
      <c r="N1032" s="28">
        <v>7.1</v>
      </c>
    </row>
    <row r="1033" spans="1:14">
      <c r="A1033" s="28" t="s">
        <v>419</v>
      </c>
      <c r="B1033" s="28">
        <v>2.7</v>
      </c>
      <c r="C1033" s="28">
        <v>3.7</v>
      </c>
      <c r="D1033" s="28">
        <v>4.8</v>
      </c>
      <c r="E1033" s="28">
        <v>6.3</v>
      </c>
      <c r="F1033" s="28">
        <v>7.3</v>
      </c>
      <c r="G1033" s="28">
        <v>8.1999999999999993</v>
      </c>
      <c r="H1033" s="28">
        <v>8.6999999999999993</v>
      </c>
      <c r="I1033" s="28">
        <v>9.3000000000000007</v>
      </c>
      <c r="J1033" s="28">
        <v>8.4</v>
      </c>
      <c r="K1033" s="28">
        <v>5.9</v>
      </c>
      <c r="L1033" s="28">
        <v>4.2</v>
      </c>
      <c r="M1033" s="28">
        <v>2.4</v>
      </c>
      <c r="N1033" s="28">
        <v>71.900000000000006</v>
      </c>
    </row>
    <row r="1034" spans="1:14">
      <c r="A1034" s="28" t="s">
        <v>420</v>
      </c>
      <c r="B1034" s="28">
        <v>10.8</v>
      </c>
      <c r="C1034" s="28">
        <v>10.199999999999999</v>
      </c>
      <c r="D1034" s="28">
        <v>11.8</v>
      </c>
      <c r="E1034" s="28">
        <v>12</v>
      </c>
      <c r="F1034" s="28">
        <v>13.2</v>
      </c>
      <c r="G1034" s="28">
        <v>8.5</v>
      </c>
      <c r="H1034" s="28">
        <v>2.8</v>
      </c>
      <c r="I1034" s="28">
        <v>2.2999999999999998</v>
      </c>
      <c r="J1034" s="28">
        <v>4.7</v>
      </c>
      <c r="K1034" s="28">
        <v>7.8</v>
      </c>
      <c r="L1034" s="28">
        <v>9</v>
      </c>
      <c r="M1034" s="28">
        <v>11.3</v>
      </c>
      <c r="N1034" s="28">
        <v>104.4</v>
      </c>
    </row>
    <row r="1035" spans="1:14">
      <c r="A1035" s="28" t="s">
        <v>531</v>
      </c>
      <c r="B1035" s="28">
        <v>40.9</v>
      </c>
      <c r="C1035" s="28">
        <v>33</v>
      </c>
      <c r="D1035" s="28">
        <v>41.2</v>
      </c>
      <c r="E1035" s="28">
        <v>53.3</v>
      </c>
      <c r="F1035" s="28">
        <v>59.3</v>
      </c>
      <c r="G1035" s="28">
        <v>39</v>
      </c>
      <c r="H1035" s="28">
        <v>11</v>
      </c>
      <c r="I1035" s="28">
        <v>5.4</v>
      </c>
      <c r="J1035" s="28">
        <v>17.899999999999999</v>
      </c>
      <c r="K1035" s="28">
        <v>39.200000000000003</v>
      </c>
      <c r="L1035" s="28">
        <v>43.3</v>
      </c>
      <c r="M1035" s="28">
        <v>47.1</v>
      </c>
      <c r="N1035" s="28">
        <v>430.6</v>
      </c>
    </row>
    <row r="1036" spans="1:14">
      <c r="B1036" s="28" t="s">
        <v>415</v>
      </c>
    </row>
    <row r="1037" spans="1:14">
      <c r="A1037" s="28" t="s">
        <v>422</v>
      </c>
      <c r="B1037" s="28">
        <v>20.2</v>
      </c>
      <c r="C1037" s="28">
        <v>22.8</v>
      </c>
      <c r="D1037" s="28">
        <v>31.1</v>
      </c>
      <c r="E1037" s="28">
        <v>35.1</v>
      </c>
      <c r="F1037" s="28">
        <v>36.4</v>
      </c>
      <c r="G1037" s="28">
        <v>39.799999999999997</v>
      </c>
      <c r="H1037" s="28">
        <v>45</v>
      </c>
      <c r="I1037" s="28">
        <v>40.799999999999997</v>
      </c>
      <c r="J1037" s="28">
        <v>38.9</v>
      </c>
      <c r="K1037" s="28">
        <v>35.299999999999997</v>
      </c>
      <c r="L1037" s="28">
        <v>30.8</v>
      </c>
      <c r="M1037" s="28">
        <v>23</v>
      </c>
      <c r="N1037" s="28">
        <v>45</v>
      </c>
    </row>
    <row r="1038" spans="1:14">
      <c r="A1038" s="28" t="s">
        <v>423</v>
      </c>
      <c r="B1038" s="28">
        <v>-23.4</v>
      </c>
      <c r="C1038" s="28">
        <v>-22.1</v>
      </c>
      <c r="D1038" s="28">
        <v>-21.2</v>
      </c>
      <c r="E1038" s="28">
        <v>-6.3</v>
      </c>
      <c r="F1038" s="28">
        <v>0</v>
      </c>
      <c r="G1038" s="28">
        <v>2.7</v>
      </c>
      <c r="H1038" s="28">
        <v>6.1</v>
      </c>
      <c r="I1038" s="28">
        <v>6.7</v>
      </c>
      <c r="J1038" s="28">
        <v>2.4</v>
      </c>
      <c r="K1038" s="28">
        <v>-3.2</v>
      </c>
      <c r="L1038" s="28">
        <v>-11.8</v>
      </c>
      <c r="M1038" s="28">
        <v>-21</v>
      </c>
      <c r="N1038" s="28">
        <v>-23.4</v>
      </c>
    </row>
    <row r="1042" spans="1:14">
      <c r="A1042" s="28" t="s">
        <v>521</v>
      </c>
      <c r="B1042" s="28" t="s">
        <v>402</v>
      </c>
      <c r="C1042" s="28" t="s">
        <v>403</v>
      </c>
      <c r="D1042" s="28" t="s">
        <v>404</v>
      </c>
      <c r="E1042" s="28" t="s">
        <v>405</v>
      </c>
      <c r="F1042" s="28" t="s">
        <v>406</v>
      </c>
      <c r="G1042" s="28" t="s">
        <v>407</v>
      </c>
      <c r="H1042" s="28" t="s">
        <v>408</v>
      </c>
      <c r="I1042" s="28" t="s">
        <v>409</v>
      </c>
      <c r="J1042" s="28" t="s">
        <v>410</v>
      </c>
      <c r="K1042" s="28" t="s">
        <v>411</v>
      </c>
      <c r="L1042" s="28" t="s">
        <v>412</v>
      </c>
      <c r="M1042" s="28" t="s">
        <v>413</v>
      </c>
      <c r="N1042" s="28" t="s">
        <v>414</v>
      </c>
    </row>
    <row r="1043" spans="1:14">
      <c r="B1043" s="28" t="s">
        <v>433</v>
      </c>
    </row>
    <row r="1044" spans="1:14">
      <c r="A1044" s="28" t="s">
        <v>416</v>
      </c>
      <c r="B1044" s="28">
        <v>7.3</v>
      </c>
      <c r="C1044" s="28">
        <v>7.3</v>
      </c>
      <c r="D1044" s="28">
        <v>8.4</v>
      </c>
      <c r="E1044" s="28">
        <v>11.7</v>
      </c>
      <c r="F1044" s="28">
        <v>16</v>
      </c>
      <c r="G1044" s="28">
        <v>20.3</v>
      </c>
      <c r="H1044" s="28">
        <v>23.1</v>
      </c>
      <c r="I1044" s="28">
        <v>23.5</v>
      </c>
      <c r="J1044" s="28">
        <v>20.3</v>
      </c>
      <c r="K1044" s="28">
        <v>16.600000000000001</v>
      </c>
      <c r="L1044" s="28">
        <v>12.8</v>
      </c>
      <c r="M1044" s="28">
        <v>9.5</v>
      </c>
      <c r="N1044" s="28">
        <v>14.7</v>
      </c>
    </row>
    <row r="1045" spans="1:14">
      <c r="A1045" s="28" t="s">
        <v>417</v>
      </c>
      <c r="B1045" s="28">
        <v>10.7</v>
      </c>
      <c r="C1045" s="28">
        <v>10.8</v>
      </c>
      <c r="D1045" s="28">
        <v>11.9</v>
      </c>
      <c r="E1045" s="28">
        <v>15.5</v>
      </c>
      <c r="F1045" s="28">
        <v>19.100000000000001</v>
      </c>
      <c r="G1045" s="28">
        <v>23.1</v>
      </c>
      <c r="H1045" s="28">
        <v>25.9</v>
      </c>
      <c r="I1045" s="28">
        <v>26.5</v>
      </c>
      <c r="J1045" s="28">
        <v>23.7</v>
      </c>
      <c r="K1045" s="28">
        <v>20</v>
      </c>
      <c r="L1045" s="28">
        <v>16.5</v>
      </c>
      <c r="M1045" s="28">
        <v>12.9</v>
      </c>
      <c r="N1045" s="28">
        <v>18.100000000000001</v>
      </c>
    </row>
    <row r="1046" spans="1:14">
      <c r="A1046" s="28" t="s">
        <v>418</v>
      </c>
      <c r="B1046" s="28">
        <v>4.5999999999999996</v>
      </c>
      <c r="C1046" s="28">
        <v>4.3</v>
      </c>
      <c r="D1046" s="28">
        <v>5.4</v>
      </c>
      <c r="E1046" s="28">
        <v>8.6999999999999993</v>
      </c>
      <c r="F1046" s="28">
        <v>12.9</v>
      </c>
      <c r="G1046" s="28">
        <v>17</v>
      </c>
      <c r="H1046" s="28">
        <v>19.899999999999999</v>
      </c>
      <c r="I1046" s="28">
        <v>20.399999999999999</v>
      </c>
      <c r="J1046" s="28">
        <v>17.3</v>
      </c>
      <c r="K1046" s="28">
        <v>13.6</v>
      </c>
      <c r="L1046" s="28">
        <v>10</v>
      </c>
      <c r="M1046" s="28">
        <v>6.7</v>
      </c>
      <c r="N1046" s="28">
        <v>11.7</v>
      </c>
    </row>
    <row r="1047" spans="1:14">
      <c r="A1047" s="28" t="s">
        <v>419</v>
      </c>
      <c r="B1047" s="28">
        <v>2.7</v>
      </c>
      <c r="C1047" s="28">
        <v>3.3</v>
      </c>
      <c r="D1047" s="28">
        <v>3.4</v>
      </c>
      <c r="E1047" s="28">
        <v>4.4000000000000004</v>
      </c>
      <c r="F1047" s="28">
        <v>5.5</v>
      </c>
      <c r="G1047" s="28">
        <v>7.1</v>
      </c>
      <c r="H1047" s="28">
        <v>5.9</v>
      </c>
      <c r="I1047" s="28">
        <v>5.6</v>
      </c>
      <c r="J1047" s="28">
        <v>4.9000000000000004</v>
      </c>
      <c r="K1047" s="28">
        <v>4.5</v>
      </c>
      <c r="L1047" s="28">
        <v>3.7</v>
      </c>
      <c r="M1047" s="28">
        <v>2.7</v>
      </c>
      <c r="N1047" s="28">
        <v>53.7</v>
      </c>
    </row>
    <row r="1048" spans="1:14">
      <c r="A1048" s="28" t="s">
        <v>420</v>
      </c>
      <c r="B1048" s="28">
        <v>12.5</v>
      </c>
      <c r="C1048" s="28">
        <v>12.4</v>
      </c>
      <c r="D1048" s="28">
        <v>13.3</v>
      </c>
      <c r="E1048" s="28">
        <v>12.9</v>
      </c>
      <c r="F1048" s="28">
        <v>12.8</v>
      </c>
      <c r="G1048" s="28">
        <v>10.8</v>
      </c>
      <c r="H1048" s="28">
        <v>8</v>
      </c>
      <c r="I1048" s="28">
        <v>8.8000000000000007</v>
      </c>
      <c r="J1048" s="28">
        <v>11.2</v>
      </c>
      <c r="K1048" s="28">
        <v>12.6</v>
      </c>
      <c r="L1048" s="28">
        <v>12.1</v>
      </c>
      <c r="M1048" s="28">
        <v>12.7</v>
      </c>
      <c r="N1048" s="28">
        <v>140.1</v>
      </c>
    </row>
    <row r="1049" spans="1:14">
      <c r="A1049" s="28" t="s">
        <v>531</v>
      </c>
      <c r="B1049" s="28">
        <v>82.4</v>
      </c>
      <c r="C1049" s="28">
        <v>63.7</v>
      </c>
      <c r="D1049" s="28">
        <v>58.7</v>
      </c>
      <c r="E1049" s="28">
        <v>56.8</v>
      </c>
      <c r="F1049" s="28">
        <v>51.8</v>
      </c>
      <c r="G1049" s="28">
        <v>50.1</v>
      </c>
      <c r="H1049" s="28">
        <v>35.4</v>
      </c>
      <c r="I1049" s="28">
        <v>44.9</v>
      </c>
      <c r="J1049" s="28">
        <v>79.5</v>
      </c>
      <c r="K1049" s="28">
        <v>115</v>
      </c>
      <c r="L1049" s="28">
        <v>98.9</v>
      </c>
      <c r="M1049" s="28">
        <v>83.5</v>
      </c>
      <c r="N1049" s="28">
        <v>820.7</v>
      </c>
    </row>
    <row r="1050" spans="1:14">
      <c r="B1050" s="28" t="s">
        <v>433</v>
      </c>
    </row>
    <row r="1051" spans="1:14">
      <c r="A1051" s="28" t="s">
        <v>422</v>
      </c>
      <c r="B1051" s="28">
        <v>25.9</v>
      </c>
      <c r="C1051" s="28">
        <v>30.1</v>
      </c>
      <c r="D1051" s="28">
        <v>35.200000000000003</v>
      </c>
      <c r="E1051" s="28">
        <v>37.6</v>
      </c>
      <c r="F1051" s="28">
        <v>38.200000000000003</v>
      </c>
      <c r="G1051" s="28">
        <v>36.700000000000003</v>
      </c>
      <c r="H1051" s="28">
        <v>37</v>
      </c>
      <c r="I1051" s="28">
        <v>38.200000000000003</v>
      </c>
      <c r="J1051" s="28">
        <v>37.9</v>
      </c>
      <c r="K1051" s="28">
        <v>33.799999999999997</v>
      </c>
      <c r="L1051" s="28">
        <v>32.799999999999997</v>
      </c>
      <c r="M1051" s="28">
        <v>27</v>
      </c>
      <c r="N1051" s="28">
        <v>38.200000000000003</v>
      </c>
    </row>
    <row r="1052" spans="1:14">
      <c r="A1052" s="28" t="s">
        <v>423</v>
      </c>
      <c r="B1052" s="28">
        <v>-7</v>
      </c>
      <c r="C1052" s="28">
        <v>-7.4</v>
      </c>
      <c r="D1052" s="28">
        <v>-5.8</v>
      </c>
      <c r="E1052" s="28">
        <v>-2</v>
      </c>
      <c r="F1052" s="28">
        <v>4.2</v>
      </c>
      <c r="G1052" s="28">
        <v>9.1999999999999993</v>
      </c>
      <c r="H1052" s="28">
        <v>11</v>
      </c>
      <c r="I1052" s="28">
        <v>13.5</v>
      </c>
      <c r="J1052" s="28">
        <v>7.3</v>
      </c>
      <c r="K1052" s="28">
        <v>3.4</v>
      </c>
      <c r="L1052" s="28">
        <v>-1.6</v>
      </c>
      <c r="M1052" s="28">
        <v>-3.3</v>
      </c>
      <c r="N1052" s="28">
        <v>-7.4</v>
      </c>
    </row>
    <row r="1056" spans="1:14">
      <c r="A1056" s="28" t="s">
        <v>522</v>
      </c>
      <c r="B1056" s="28" t="s">
        <v>402</v>
      </c>
      <c r="C1056" s="28" t="s">
        <v>403</v>
      </c>
      <c r="D1056" s="28" t="s">
        <v>404</v>
      </c>
      <c r="E1056" s="28" t="s">
        <v>405</v>
      </c>
      <c r="F1056" s="28" t="s">
        <v>406</v>
      </c>
      <c r="G1056" s="28" t="s">
        <v>407</v>
      </c>
      <c r="H1056" s="28" t="s">
        <v>408</v>
      </c>
      <c r="I1056" s="28" t="s">
        <v>409</v>
      </c>
      <c r="J1056" s="28" t="s">
        <v>410</v>
      </c>
      <c r="K1056" s="28" t="s">
        <v>411</v>
      </c>
      <c r="L1056" s="28" t="s">
        <v>412</v>
      </c>
      <c r="M1056" s="28" t="s">
        <v>413</v>
      </c>
      <c r="N1056" s="28" t="s">
        <v>414</v>
      </c>
    </row>
    <row r="1057" spans="1:14">
      <c r="B1057" s="28" t="s">
        <v>523</v>
      </c>
    </row>
    <row r="1058" spans="1:14">
      <c r="A1058" s="28" t="s">
        <v>416</v>
      </c>
      <c r="B1058" s="28">
        <v>-1.9</v>
      </c>
      <c r="C1058" s="28">
        <v>-0.1</v>
      </c>
      <c r="D1058" s="28">
        <v>5.7</v>
      </c>
      <c r="E1058" s="28">
        <v>11.9</v>
      </c>
      <c r="F1058" s="28">
        <v>16.899999999999999</v>
      </c>
      <c r="G1058" s="28">
        <v>22.4</v>
      </c>
      <c r="H1058" s="28">
        <v>27.2</v>
      </c>
      <c r="I1058" s="28">
        <v>27</v>
      </c>
      <c r="J1058" s="28">
        <v>21.8</v>
      </c>
      <c r="K1058" s="28">
        <v>14.7</v>
      </c>
      <c r="L1058" s="28">
        <v>6.9</v>
      </c>
      <c r="M1058" s="28">
        <v>1</v>
      </c>
      <c r="N1058" s="28">
        <v>12.8</v>
      </c>
    </row>
    <row r="1059" spans="1:14">
      <c r="A1059" s="28" t="s">
        <v>417</v>
      </c>
      <c r="B1059" s="28">
        <v>2.9</v>
      </c>
      <c r="C1059" s="28">
        <v>5</v>
      </c>
      <c r="D1059" s="28">
        <v>11.3</v>
      </c>
      <c r="E1059" s="28">
        <v>18.100000000000001</v>
      </c>
      <c r="F1059" s="28">
        <v>23.9</v>
      </c>
      <c r="G1059" s="28">
        <v>30</v>
      </c>
      <c r="H1059" s="28">
        <v>35.1</v>
      </c>
      <c r="I1059" s="28">
        <v>35.4</v>
      </c>
      <c r="J1059" s="28">
        <v>30.6</v>
      </c>
      <c r="K1059" s="28">
        <v>22.7</v>
      </c>
      <c r="L1059" s="28">
        <v>13.5</v>
      </c>
      <c r="M1059" s="28">
        <v>5.6</v>
      </c>
      <c r="N1059" s="28">
        <v>19.5</v>
      </c>
    </row>
    <row r="1060" spans="1:14">
      <c r="A1060" s="28" t="s">
        <v>418</v>
      </c>
      <c r="B1060" s="28">
        <v>-5.6</v>
      </c>
      <c r="C1060" s="28">
        <v>-4.2</v>
      </c>
      <c r="D1060" s="28">
        <v>1</v>
      </c>
      <c r="E1060" s="28">
        <v>6.2</v>
      </c>
      <c r="F1060" s="28">
        <v>10.199999999999999</v>
      </c>
      <c r="G1060" s="28">
        <v>14.5</v>
      </c>
      <c r="H1060" s="28">
        <v>18.899999999999999</v>
      </c>
      <c r="I1060" s="28">
        <v>18.5</v>
      </c>
      <c r="J1060" s="28">
        <v>13.3</v>
      </c>
      <c r="K1060" s="28">
        <v>8.1999999999999993</v>
      </c>
      <c r="L1060" s="28">
        <v>2</v>
      </c>
      <c r="M1060" s="28">
        <v>-2.4</v>
      </c>
      <c r="N1060" s="28">
        <v>6.7</v>
      </c>
    </row>
    <row r="1061" spans="1:14">
      <c r="A1061" s="28" t="s">
        <v>419</v>
      </c>
      <c r="B1061" s="28">
        <v>3.4</v>
      </c>
      <c r="C1061" s="28">
        <v>4.3</v>
      </c>
      <c r="D1061" s="28">
        <v>5.4</v>
      </c>
      <c r="E1061" s="28">
        <v>6.6</v>
      </c>
      <c r="F1061" s="28">
        <v>8.4</v>
      </c>
      <c r="G1061" s="28">
        <v>10.8</v>
      </c>
      <c r="H1061" s="28">
        <v>11.5</v>
      </c>
      <c r="I1061" s="28">
        <v>10.8</v>
      </c>
      <c r="J1061" s="28">
        <v>9.1999999999999993</v>
      </c>
      <c r="K1061" s="28">
        <v>6.6</v>
      </c>
      <c r="L1061" s="28">
        <v>5</v>
      </c>
      <c r="M1061" s="28">
        <v>3.1</v>
      </c>
      <c r="N1061" s="28">
        <v>85.1</v>
      </c>
    </row>
    <row r="1062" spans="1:14">
      <c r="A1062" s="28" t="s">
        <v>420</v>
      </c>
      <c r="B1062" s="28">
        <v>11.9</v>
      </c>
      <c r="C1062" s="28">
        <v>11.9</v>
      </c>
      <c r="D1062" s="28">
        <v>13.1</v>
      </c>
      <c r="E1062" s="28">
        <v>13.6</v>
      </c>
      <c r="F1062" s="28">
        <v>12.5</v>
      </c>
      <c r="G1062" s="28">
        <v>5.2</v>
      </c>
      <c r="H1062" s="28">
        <v>1.5</v>
      </c>
      <c r="I1062" s="28">
        <v>1.2</v>
      </c>
      <c r="J1062" s="28">
        <v>2.7</v>
      </c>
      <c r="K1062" s="28">
        <v>8.4</v>
      </c>
      <c r="L1062" s="28">
        <v>9.5</v>
      </c>
      <c r="M1062" s="28">
        <v>11.8</v>
      </c>
      <c r="N1062" s="28">
        <v>103.3</v>
      </c>
    </row>
    <row r="1063" spans="1:14">
      <c r="A1063" s="28" t="s">
        <v>531</v>
      </c>
      <c r="B1063" s="28">
        <v>125.6</v>
      </c>
      <c r="C1063" s="28">
        <v>107.4</v>
      </c>
      <c r="D1063" s="28">
        <v>111.9</v>
      </c>
      <c r="E1063" s="28">
        <v>105.8</v>
      </c>
      <c r="F1063" s="28">
        <v>72.400000000000006</v>
      </c>
      <c r="G1063" s="28">
        <v>18.600000000000001</v>
      </c>
      <c r="H1063" s="28">
        <v>3.2</v>
      </c>
      <c r="I1063" s="28">
        <v>2.7</v>
      </c>
      <c r="J1063" s="28">
        <v>14.4</v>
      </c>
      <c r="K1063" s="28">
        <v>64.400000000000006</v>
      </c>
      <c r="L1063" s="28">
        <v>100.7</v>
      </c>
      <c r="M1063" s="28">
        <v>130.80000000000001</v>
      </c>
      <c r="N1063" s="28">
        <v>857.9</v>
      </c>
    </row>
    <row r="1064" spans="1:14">
      <c r="B1064" s="28" t="s">
        <v>523</v>
      </c>
    </row>
    <row r="1065" spans="1:14">
      <c r="A1065" s="28" t="s">
        <v>422</v>
      </c>
      <c r="B1065" s="28">
        <v>14.2</v>
      </c>
      <c r="C1065" s="28">
        <v>19.399999999999999</v>
      </c>
      <c r="D1065" s="28">
        <v>26</v>
      </c>
      <c r="E1065" s="28">
        <v>32.200000000000003</v>
      </c>
      <c r="F1065" s="28">
        <v>36.6</v>
      </c>
      <c r="G1065" s="28">
        <v>39</v>
      </c>
      <c r="H1065" s="28">
        <v>43.5</v>
      </c>
      <c r="I1065" s="28">
        <v>43.5</v>
      </c>
      <c r="J1065" s="28">
        <v>40.299999999999997</v>
      </c>
      <c r="K1065" s="28">
        <v>35.6</v>
      </c>
      <c r="L1065" s="28">
        <v>27</v>
      </c>
      <c r="M1065" s="28">
        <v>21.7</v>
      </c>
      <c r="N1065" s="28">
        <v>43.5</v>
      </c>
    </row>
    <row r="1066" spans="1:14">
      <c r="A1066" s="28" t="s">
        <v>423</v>
      </c>
      <c r="B1066" s="28">
        <v>-30.3</v>
      </c>
      <c r="C1066" s="28">
        <v>-29</v>
      </c>
      <c r="D1066" s="28">
        <v>-24.7</v>
      </c>
      <c r="E1066" s="28">
        <v>-7.1</v>
      </c>
      <c r="F1066" s="28">
        <v>-0.1</v>
      </c>
      <c r="G1066" s="28">
        <v>1</v>
      </c>
      <c r="H1066" s="28">
        <v>9.1999999999999993</v>
      </c>
      <c r="I1066" s="28">
        <v>7.7</v>
      </c>
      <c r="J1066" s="28">
        <v>2.6</v>
      </c>
      <c r="K1066" s="28">
        <v>-4</v>
      </c>
      <c r="L1066" s="28">
        <v>-16.399999999999999</v>
      </c>
      <c r="M1066" s="28">
        <v>-25.6</v>
      </c>
      <c r="N1066" s="28">
        <v>-30.3</v>
      </c>
    </row>
    <row r="1070" spans="1:14">
      <c r="A1070" s="28" t="s">
        <v>524</v>
      </c>
      <c r="B1070" s="28" t="s">
        <v>402</v>
      </c>
      <c r="C1070" s="28" t="s">
        <v>403</v>
      </c>
      <c r="D1070" s="28" t="s">
        <v>404</v>
      </c>
      <c r="E1070" s="28" t="s">
        <v>405</v>
      </c>
      <c r="F1070" s="28" t="s">
        <v>406</v>
      </c>
      <c r="G1070" s="28" t="s">
        <v>407</v>
      </c>
      <c r="H1070" s="28" t="s">
        <v>408</v>
      </c>
      <c r="I1070" s="28" t="s">
        <v>409</v>
      </c>
      <c r="J1070" s="28" t="s">
        <v>410</v>
      </c>
      <c r="K1070" s="28" t="s">
        <v>411</v>
      </c>
      <c r="L1070" s="28" t="s">
        <v>412</v>
      </c>
      <c r="M1070" s="28" t="s">
        <v>413</v>
      </c>
      <c r="N1070" s="28" t="s">
        <v>414</v>
      </c>
    </row>
    <row r="1071" spans="1:14">
      <c r="B1071" s="28" t="s">
        <v>451</v>
      </c>
    </row>
    <row r="1072" spans="1:14">
      <c r="A1072" s="28" t="s">
        <v>416</v>
      </c>
      <c r="B1072" s="28">
        <v>2.2999999999999998</v>
      </c>
      <c r="C1072" s="28">
        <v>3.3</v>
      </c>
      <c r="D1072" s="28">
        <v>6.1</v>
      </c>
      <c r="E1072" s="28">
        <v>10.9</v>
      </c>
      <c r="F1072" s="28">
        <v>15.6</v>
      </c>
      <c r="G1072" s="28">
        <v>19.899999999999999</v>
      </c>
      <c r="H1072" s="28">
        <v>23.4</v>
      </c>
      <c r="I1072" s="28">
        <v>23.4</v>
      </c>
      <c r="J1072" s="28">
        <v>19.100000000000001</v>
      </c>
      <c r="K1072" s="28">
        <v>13.6</v>
      </c>
      <c r="L1072" s="28">
        <v>8.1999999999999993</v>
      </c>
      <c r="M1072" s="28">
        <v>4.0999999999999996</v>
      </c>
      <c r="N1072" s="28">
        <v>12.5</v>
      </c>
    </row>
    <row r="1073" spans="1:14">
      <c r="A1073" s="28" t="s">
        <v>417</v>
      </c>
      <c r="B1073" s="28">
        <v>6.8</v>
      </c>
      <c r="C1073" s="28">
        <v>8.1999999999999993</v>
      </c>
      <c r="D1073" s="28">
        <v>11.7</v>
      </c>
      <c r="E1073" s="28">
        <v>16.8</v>
      </c>
      <c r="F1073" s="28">
        <v>21.8</v>
      </c>
      <c r="G1073" s="28">
        <v>26.5</v>
      </c>
      <c r="H1073" s="28">
        <v>30.3</v>
      </c>
      <c r="I1073" s="28">
        <v>30.5</v>
      </c>
      <c r="J1073" s="28">
        <v>26.2</v>
      </c>
      <c r="K1073" s="28">
        <v>20.2</v>
      </c>
      <c r="L1073" s="28">
        <v>14</v>
      </c>
      <c r="M1073" s="28">
        <v>8.6999999999999993</v>
      </c>
      <c r="N1073" s="28">
        <v>18.5</v>
      </c>
    </row>
    <row r="1074" spans="1:14">
      <c r="A1074" s="28" t="s">
        <v>418</v>
      </c>
      <c r="B1074" s="28">
        <v>-1.3</v>
      </c>
      <c r="C1074" s="28">
        <v>-0.6</v>
      </c>
      <c r="D1074" s="28">
        <v>1.3</v>
      </c>
      <c r="E1074" s="28">
        <v>5.2</v>
      </c>
      <c r="F1074" s="28">
        <v>9.1999999999999993</v>
      </c>
      <c r="G1074" s="28">
        <v>12.6</v>
      </c>
      <c r="H1074" s="28">
        <v>15.4</v>
      </c>
      <c r="I1074" s="28">
        <v>15.6</v>
      </c>
      <c r="J1074" s="28">
        <v>11.9</v>
      </c>
      <c r="K1074" s="28">
        <v>7.9</v>
      </c>
      <c r="L1074" s="28">
        <v>3.8</v>
      </c>
      <c r="M1074" s="28">
        <v>0.6</v>
      </c>
      <c r="N1074" s="28">
        <v>6.8</v>
      </c>
    </row>
    <row r="1075" spans="1:14">
      <c r="A1075" s="28" t="s">
        <v>419</v>
      </c>
      <c r="B1075" s="28">
        <v>3.8</v>
      </c>
      <c r="C1075" s="28">
        <v>4.4000000000000004</v>
      </c>
      <c r="D1075" s="28">
        <v>5.4</v>
      </c>
      <c r="E1075" s="28">
        <v>6.7</v>
      </c>
      <c r="F1075" s="28">
        <v>8.6999999999999993</v>
      </c>
      <c r="G1075" s="28">
        <v>10.8</v>
      </c>
      <c r="H1075" s="28">
        <v>11.6</v>
      </c>
      <c r="I1075" s="28">
        <v>11.1</v>
      </c>
      <c r="J1075" s="28">
        <v>9.4</v>
      </c>
      <c r="K1075" s="28">
        <v>7.2</v>
      </c>
      <c r="L1075" s="28">
        <v>5.2</v>
      </c>
      <c r="M1075" s="28">
        <v>3.6</v>
      </c>
      <c r="N1075" s="28">
        <v>87.9</v>
      </c>
    </row>
    <row r="1076" spans="1:14">
      <c r="A1076" s="28" t="s">
        <v>420</v>
      </c>
      <c r="B1076" s="28">
        <v>12</v>
      </c>
      <c r="C1076" s="28">
        <v>10.7</v>
      </c>
      <c r="D1076" s="28">
        <v>10.5</v>
      </c>
      <c r="E1076" s="28">
        <v>10</v>
      </c>
      <c r="F1076" s="28">
        <v>9.5</v>
      </c>
      <c r="G1076" s="28">
        <v>5.2</v>
      </c>
      <c r="H1076" s="28">
        <v>2.5</v>
      </c>
      <c r="I1076" s="28">
        <v>1.8</v>
      </c>
      <c r="J1076" s="28">
        <v>3.1</v>
      </c>
      <c r="K1076" s="28">
        <v>6.4</v>
      </c>
      <c r="L1076" s="28">
        <v>7.9</v>
      </c>
      <c r="M1076" s="28">
        <v>12.3</v>
      </c>
      <c r="N1076" s="28">
        <v>91.9</v>
      </c>
    </row>
    <row r="1077" spans="1:14">
      <c r="A1077" s="28" t="s">
        <v>531</v>
      </c>
      <c r="B1077" s="28">
        <v>74.3</v>
      </c>
      <c r="C1077" s="28">
        <v>65</v>
      </c>
      <c r="D1077" s="28">
        <v>58.5</v>
      </c>
      <c r="E1077" s="28">
        <v>50.1</v>
      </c>
      <c r="F1077" s="28">
        <v>49</v>
      </c>
      <c r="G1077" s="28">
        <v>27.8</v>
      </c>
      <c r="H1077" s="28">
        <v>14.9</v>
      </c>
      <c r="I1077" s="28">
        <v>10.6</v>
      </c>
      <c r="J1077" s="28">
        <v>16.7</v>
      </c>
      <c r="K1077" s="28">
        <v>40.700000000000003</v>
      </c>
      <c r="L1077" s="28">
        <v>58.4</v>
      </c>
      <c r="M1077" s="28">
        <v>81.3</v>
      </c>
      <c r="N1077" s="28">
        <v>547.29999999999995</v>
      </c>
    </row>
    <row r="1078" spans="1:14">
      <c r="B1078" s="28" t="s">
        <v>451</v>
      </c>
    </row>
    <row r="1079" spans="1:14">
      <c r="A1079" s="28" t="s">
        <v>422</v>
      </c>
      <c r="B1079" s="28">
        <v>18.3</v>
      </c>
      <c r="C1079" s="28">
        <v>23.6</v>
      </c>
      <c r="D1079" s="28">
        <v>27</v>
      </c>
      <c r="E1079" s="28">
        <v>30</v>
      </c>
      <c r="F1079" s="28">
        <v>32.1</v>
      </c>
      <c r="G1079" s="28">
        <v>36.6</v>
      </c>
      <c r="H1079" s="28">
        <v>40.200000000000003</v>
      </c>
      <c r="I1079" s="28">
        <v>38.200000000000003</v>
      </c>
      <c r="J1079" s="28">
        <v>36.5</v>
      </c>
      <c r="K1079" s="28">
        <v>32.6</v>
      </c>
      <c r="L1079" s="28">
        <v>26</v>
      </c>
      <c r="M1079" s="28">
        <v>21.8</v>
      </c>
      <c r="N1079" s="28">
        <v>40.200000000000003</v>
      </c>
    </row>
    <row r="1080" spans="1:14">
      <c r="A1080" s="28" t="s">
        <v>423</v>
      </c>
      <c r="B1080" s="28">
        <v>-19.899999999999999</v>
      </c>
      <c r="C1080" s="28">
        <v>-15</v>
      </c>
      <c r="D1080" s="28">
        <v>-12.5</v>
      </c>
      <c r="E1080" s="28">
        <v>-6.2</v>
      </c>
      <c r="F1080" s="28">
        <v>-1</v>
      </c>
      <c r="G1080" s="28">
        <v>2.9</v>
      </c>
      <c r="H1080" s="28">
        <v>7.4</v>
      </c>
      <c r="I1080" s="28">
        <v>6.8</v>
      </c>
      <c r="J1080" s="28">
        <v>2</v>
      </c>
      <c r="K1080" s="28">
        <v>-4.8</v>
      </c>
      <c r="L1080" s="28">
        <v>-11.8</v>
      </c>
      <c r="M1080" s="28">
        <v>-18.899999999999999</v>
      </c>
      <c r="N1080" s="28">
        <v>-19.899999999999999</v>
      </c>
    </row>
    <row r="1084" spans="1:14">
      <c r="A1084" s="28" t="s">
        <v>525</v>
      </c>
      <c r="B1084" s="28" t="s">
        <v>402</v>
      </c>
      <c r="C1084" s="28" t="s">
        <v>403</v>
      </c>
      <c r="D1084" s="28" t="s">
        <v>404</v>
      </c>
      <c r="E1084" s="28" t="s">
        <v>405</v>
      </c>
      <c r="F1084" s="28" t="s">
        <v>406</v>
      </c>
      <c r="G1084" s="28" t="s">
        <v>407</v>
      </c>
      <c r="H1084" s="28" t="s">
        <v>408</v>
      </c>
      <c r="I1084" s="28" t="s">
        <v>409</v>
      </c>
      <c r="J1084" s="28" t="s">
        <v>410</v>
      </c>
      <c r="K1084" s="28" t="s">
        <v>411</v>
      </c>
      <c r="L1084" s="28" t="s">
        <v>412</v>
      </c>
      <c r="M1084" s="28" t="s">
        <v>413</v>
      </c>
      <c r="N1084" s="28" t="s">
        <v>414</v>
      </c>
    </row>
    <row r="1085" spans="1:14">
      <c r="B1085" s="28" t="s">
        <v>451</v>
      </c>
    </row>
    <row r="1086" spans="1:14">
      <c r="A1086" s="28" t="s">
        <v>416</v>
      </c>
      <c r="B1086" s="28">
        <v>-3.1</v>
      </c>
      <c r="C1086" s="28">
        <v>-2.6</v>
      </c>
      <c r="D1086" s="28">
        <v>1.6</v>
      </c>
      <c r="E1086" s="28">
        <v>7.7</v>
      </c>
      <c r="F1086" s="28">
        <v>13.1</v>
      </c>
      <c r="G1086" s="28">
        <v>18.2</v>
      </c>
      <c r="H1086" s="28">
        <v>22.3</v>
      </c>
      <c r="I1086" s="28">
        <v>22.2</v>
      </c>
      <c r="J1086" s="28">
        <v>17.8</v>
      </c>
      <c r="K1086" s="28">
        <v>11.3</v>
      </c>
      <c r="L1086" s="28">
        <v>4.9000000000000004</v>
      </c>
      <c r="M1086" s="28">
        <v>-0.5</v>
      </c>
      <c r="N1086" s="28">
        <v>9.4</v>
      </c>
    </row>
    <row r="1087" spans="1:14">
      <c r="A1087" s="28" t="s">
        <v>417</v>
      </c>
      <c r="B1087" s="28">
        <v>1.9</v>
      </c>
      <c r="C1087" s="28">
        <v>2.6</v>
      </c>
      <c r="D1087" s="28">
        <v>6.5</v>
      </c>
      <c r="E1087" s="28">
        <v>12.8</v>
      </c>
      <c r="F1087" s="28">
        <v>18.5</v>
      </c>
      <c r="G1087" s="28">
        <v>23.9</v>
      </c>
      <c r="H1087" s="28">
        <v>28.2</v>
      </c>
      <c r="I1087" s="28">
        <v>28.5</v>
      </c>
      <c r="J1087" s="28">
        <v>24.3</v>
      </c>
      <c r="K1087" s="28">
        <v>17.3</v>
      </c>
      <c r="L1087" s="28">
        <v>10.199999999999999</v>
      </c>
      <c r="M1087" s="28">
        <v>4.4000000000000004</v>
      </c>
      <c r="N1087" s="28">
        <v>14.9</v>
      </c>
    </row>
    <row r="1088" spans="1:14">
      <c r="A1088" s="28" t="s">
        <v>418</v>
      </c>
      <c r="B1088" s="28">
        <v>-7.6</v>
      </c>
      <c r="C1088" s="28">
        <v>-7.2</v>
      </c>
      <c r="D1088" s="28">
        <v>-2.9</v>
      </c>
      <c r="E1088" s="28">
        <v>2.6</v>
      </c>
      <c r="F1088" s="28">
        <v>7</v>
      </c>
      <c r="G1088" s="28">
        <v>10.8</v>
      </c>
      <c r="H1088" s="28">
        <v>14.6</v>
      </c>
      <c r="I1088" s="28">
        <v>14.6</v>
      </c>
      <c r="J1088" s="28">
        <v>10.7</v>
      </c>
      <c r="K1088" s="28">
        <v>5.6</v>
      </c>
      <c r="L1088" s="28">
        <v>0.3</v>
      </c>
      <c r="M1088" s="28">
        <v>-4.7</v>
      </c>
      <c r="N1088" s="28">
        <v>3.6</v>
      </c>
    </row>
    <row r="1089" spans="1:14">
      <c r="A1089" s="28" t="s">
        <v>419</v>
      </c>
      <c r="B1089" s="28">
        <v>4.5999999999999996</v>
      </c>
      <c r="C1089" s="28">
        <v>5.4</v>
      </c>
      <c r="D1089" s="28">
        <v>6</v>
      </c>
      <c r="E1089" s="28">
        <v>7.3</v>
      </c>
      <c r="F1089" s="28">
        <v>9.3000000000000007</v>
      </c>
      <c r="G1089" s="28">
        <v>11.7</v>
      </c>
      <c r="H1089" s="28">
        <v>12.1</v>
      </c>
      <c r="I1089" s="28">
        <v>11.4</v>
      </c>
      <c r="J1089" s="28">
        <v>9.8000000000000007</v>
      </c>
      <c r="K1089" s="28">
        <v>7.1</v>
      </c>
      <c r="L1089" s="28">
        <v>5.5</v>
      </c>
      <c r="M1089" s="28">
        <v>4.2</v>
      </c>
      <c r="N1089" s="28">
        <v>94.4</v>
      </c>
    </row>
    <row r="1090" spans="1:14">
      <c r="A1090" s="28" t="s">
        <v>420</v>
      </c>
      <c r="B1090" s="28">
        <v>10.1</v>
      </c>
      <c r="C1090" s="28">
        <v>9.9</v>
      </c>
      <c r="D1090" s="28">
        <v>12.2</v>
      </c>
      <c r="E1090" s="28">
        <v>12.3</v>
      </c>
      <c r="F1090" s="28">
        <v>11.1</v>
      </c>
      <c r="G1090" s="28">
        <v>5.2</v>
      </c>
      <c r="H1090" s="28">
        <v>2</v>
      </c>
      <c r="I1090" s="28">
        <v>1.3</v>
      </c>
      <c r="J1090" s="28">
        <v>2.4</v>
      </c>
      <c r="K1090" s="28">
        <v>8.4</v>
      </c>
      <c r="L1090" s="28">
        <v>9</v>
      </c>
      <c r="M1090" s="28">
        <v>9.8000000000000007</v>
      </c>
      <c r="N1090" s="28">
        <v>93.7</v>
      </c>
    </row>
    <row r="1091" spans="1:14">
      <c r="A1091" s="28" t="s">
        <v>531</v>
      </c>
      <c r="B1091" s="28">
        <v>34.6</v>
      </c>
      <c r="C1091" s="28">
        <v>33.5</v>
      </c>
      <c r="D1091" s="28">
        <v>46.6</v>
      </c>
      <c r="E1091" s="28">
        <v>55.7</v>
      </c>
      <c r="F1091" s="28">
        <v>46.3</v>
      </c>
      <c r="G1091" s="28">
        <v>18.100000000000001</v>
      </c>
      <c r="H1091" s="28">
        <v>5.3</v>
      </c>
      <c r="I1091" s="28">
        <v>3.7</v>
      </c>
      <c r="J1091" s="28">
        <v>13.4</v>
      </c>
      <c r="K1091" s="28">
        <v>47.1</v>
      </c>
      <c r="L1091" s="28">
        <v>46.8</v>
      </c>
      <c r="M1091" s="28">
        <v>36.6</v>
      </c>
      <c r="N1091" s="28">
        <v>387.7</v>
      </c>
    </row>
    <row r="1092" spans="1:14">
      <c r="B1092" s="28" t="s">
        <v>451</v>
      </c>
    </row>
    <row r="1093" spans="1:14">
      <c r="A1093" s="28" t="s">
        <v>422</v>
      </c>
      <c r="B1093" s="28">
        <v>12.6</v>
      </c>
      <c r="C1093" s="28">
        <v>14.3</v>
      </c>
      <c r="D1093" s="28">
        <v>22.7</v>
      </c>
      <c r="E1093" s="28">
        <v>27.2</v>
      </c>
      <c r="F1093" s="28">
        <v>28.3</v>
      </c>
      <c r="G1093" s="28">
        <v>33.5</v>
      </c>
      <c r="H1093" s="28">
        <v>37.5</v>
      </c>
      <c r="I1093" s="28">
        <v>36.700000000000003</v>
      </c>
      <c r="J1093" s="28">
        <v>34</v>
      </c>
      <c r="K1093" s="28">
        <v>28.8</v>
      </c>
      <c r="L1093" s="28">
        <v>20.100000000000001</v>
      </c>
      <c r="M1093" s="28">
        <v>15.4</v>
      </c>
      <c r="N1093" s="28">
        <v>37.5</v>
      </c>
    </row>
    <row r="1094" spans="1:14">
      <c r="A1094" s="28" t="s">
        <v>423</v>
      </c>
      <c r="B1094" s="28">
        <v>-28.7</v>
      </c>
      <c r="C1094" s="28">
        <v>-28.2</v>
      </c>
      <c r="D1094" s="28">
        <v>-22.7</v>
      </c>
      <c r="E1094" s="28">
        <v>-17.5</v>
      </c>
      <c r="F1094" s="28">
        <v>-3.5</v>
      </c>
      <c r="G1094" s="28">
        <v>-2.6</v>
      </c>
      <c r="H1094" s="28">
        <v>3.6</v>
      </c>
      <c r="I1094" s="28">
        <v>5</v>
      </c>
      <c r="J1094" s="28">
        <v>0.9</v>
      </c>
      <c r="K1094" s="28">
        <v>-14</v>
      </c>
      <c r="L1094" s="28">
        <v>-20.5</v>
      </c>
      <c r="M1094" s="28">
        <v>-21.3</v>
      </c>
      <c r="N1094" s="28">
        <v>-28.7</v>
      </c>
    </row>
    <row r="1098" spans="1:14">
      <c r="A1098" s="28" t="s">
        <v>526</v>
      </c>
      <c r="B1098" s="28" t="s">
        <v>402</v>
      </c>
      <c r="C1098" s="28" t="s">
        <v>403</v>
      </c>
      <c r="D1098" s="28" t="s">
        <v>404</v>
      </c>
      <c r="E1098" s="28" t="s">
        <v>405</v>
      </c>
      <c r="F1098" s="28" t="s">
        <v>406</v>
      </c>
      <c r="G1098" s="28" t="s">
        <v>407</v>
      </c>
      <c r="H1098" s="28" t="s">
        <v>408</v>
      </c>
      <c r="I1098" s="28" t="s">
        <v>409</v>
      </c>
      <c r="J1098" s="28" t="s">
        <v>410</v>
      </c>
      <c r="K1098" s="28" t="s">
        <v>411</v>
      </c>
      <c r="L1098" s="28" t="s">
        <v>412</v>
      </c>
      <c r="M1098" s="28" t="s">
        <v>413</v>
      </c>
      <c r="N1098" s="28" t="s">
        <v>414</v>
      </c>
    </row>
    <row r="1099" spans="1:14">
      <c r="B1099" s="28" t="s">
        <v>486</v>
      </c>
    </row>
    <row r="1100" spans="1:14">
      <c r="A1100" s="28" t="s">
        <v>416</v>
      </c>
      <c r="B1100" s="28">
        <v>6.5</v>
      </c>
      <c r="C1100" s="28">
        <v>6.9</v>
      </c>
      <c r="D1100" s="28">
        <v>8.4</v>
      </c>
      <c r="E1100" s="28">
        <v>12.4</v>
      </c>
      <c r="F1100" s="28">
        <v>17</v>
      </c>
      <c r="G1100" s="28">
        <v>21.5</v>
      </c>
      <c r="H1100" s="28">
        <v>23.7</v>
      </c>
      <c r="I1100" s="28">
        <v>23.7</v>
      </c>
      <c r="J1100" s="28">
        <v>20.100000000000001</v>
      </c>
      <c r="K1100" s="28">
        <v>15.7</v>
      </c>
      <c r="L1100" s="28">
        <v>11.8</v>
      </c>
      <c r="M1100" s="28">
        <v>8.6999999999999993</v>
      </c>
      <c r="N1100" s="28">
        <v>14.7</v>
      </c>
    </row>
    <row r="1101" spans="1:14">
      <c r="A1101" s="28" t="s">
        <v>417</v>
      </c>
      <c r="B1101" s="28">
        <v>9.9</v>
      </c>
      <c r="C1101" s="28">
        <v>10.7</v>
      </c>
      <c r="D1101" s="28">
        <v>12.6</v>
      </c>
      <c r="E1101" s="28">
        <v>16.899999999999999</v>
      </c>
      <c r="F1101" s="28">
        <v>21.4</v>
      </c>
      <c r="G1101" s="28">
        <v>25.9</v>
      </c>
      <c r="H1101" s="28">
        <v>28.4</v>
      </c>
      <c r="I1101" s="28">
        <v>28.5</v>
      </c>
      <c r="J1101" s="28">
        <v>25</v>
      </c>
      <c r="K1101" s="28">
        <v>20.6</v>
      </c>
      <c r="L1101" s="28">
        <v>16.2</v>
      </c>
      <c r="M1101" s="28">
        <v>12.1</v>
      </c>
      <c r="N1101" s="28">
        <v>19</v>
      </c>
    </row>
    <row r="1102" spans="1:14">
      <c r="A1102" s="28" t="s">
        <v>418</v>
      </c>
      <c r="B1102" s="28">
        <v>3.2</v>
      </c>
      <c r="C1102" s="28">
        <v>3.5</v>
      </c>
      <c r="D1102" s="28">
        <v>4.5999999999999996</v>
      </c>
      <c r="E1102" s="28">
        <v>8</v>
      </c>
      <c r="F1102" s="28">
        <v>12.1</v>
      </c>
      <c r="G1102" s="28">
        <v>15.9</v>
      </c>
      <c r="H1102" s="28">
        <v>18.100000000000001</v>
      </c>
      <c r="I1102" s="28">
        <v>18.2</v>
      </c>
      <c r="J1102" s="28">
        <v>15.1</v>
      </c>
      <c r="K1102" s="28">
        <v>11.9</v>
      </c>
      <c r="L1102" s="28">
        <v>8.1999999999999993</v>
      </c>
      <c r="M1102" s="28">
        <v>5.3</v>
      </c>
      <c r="N1102" s="28">
        <v>10.3</v>
      </c>
    </row>
    <row r="1103" spans="1:14">
      <c r="A1103" s="28" t="s">
        <v>419</v>
      </c>
      <c r="B1103" s="28">
        <v>1.7</v>
      </c>
      <c r="C1103" s="28">
        <v>2.6</v>
      </c>
      <c r="D1103" s="28">
        <v>3.6</v>
      </c>
      <c r="E1103" s="28">
        <v>4.7</v>
      </c>
      <c r="F1103" s="28">
        <v>6.3</v>
      </c>
      <c r="G1103" s="28">
        <v>7.7</v>
      </c>
      <c r="H1103" s="28">
        <v>8.1999999999999993</v>
      </c>
      <c r="I1103" s="28">
        <v>7.7</v>
      </c>
      <c r="J1103" s="28">
        <v>6.3</v>
      </c>
      <c r="K1103" s="28">
        <v>4.2</v>
      </c>
      <c r="L1103" s="28">
        <v>2.2999999999999998</v>
      </c>
      <c r="M1103" s="28">
        <v>1.3</v>
      </c>
      <c r="N1103" s="28">
        <v>56.6</v>
      </c>
    </row>
    <row r="1104" spans="1:14">
      <c r="A1104" s="28" t="s">
        <v>420</v>
      </c>
      <c r="B1104" s="28">
        <v>15.4</v>
      </c>
      <c r="C1104" s="28">
        <v>12.9</v>
      </c>
      <c r="D1104" s="28">
        <v>12.3</v>
      </c>
      <c r="E1104" s="28">
        <v>10.7</v>
      </c>
      <c r="F1104" s="28">
        <v>7.8</v>
      </c>
      <c r="G1104" s="28">
        <v>5.8</v>
      </c>
      <c r="H1104" s="28">
        <v>3.8</v>
      </c>
      <c r="I1104" s="28">
        <v>3.8</v>
      </c>
      <c r="J1104" s="28">
        <v>5.9</v>
      </c>
      <c r="K1104" s="28">
        <v>9.9</v>
      </c>
      <c r="L1104" s="28">
        <v>11.4</v>
      </c>
      <c r="M1104" s="28">
        <v>14.4</v>
      </c>
      <c r="N1104" s="28">
        <v>114.1</v>
      </c>
    </row>
    <row r="1105" spans="1:14">
      <c r="A1105" s="28" t="s">
        <v>531</v>
      </c>
      <c r="B1105" s="28">
        <v>92.2</v>
      </c>
      <c r="C1105" s="28">
        <v>72.2</v>
      </c>
      <c r="D1105" s="28">
        <v>74.5</v>
      </c>
      <c r="E1105" s="28">
        <v>52.7</v>
      </c>
      <c r="F1105" s="28">
        <v>36.9</v>
      </c>
      <c r="G1105" s="28">
        <v>38.9</v>
      </c>
      <c r="H1105" s="28">
        <v>23.2</v>
      </c>
      <c r="I1105" s="28">
        <v>28.2</v>
      </c>
      <c r="J1105" s="28">
        <v>54.3</v>
      </c>
      <c r="K1105" s="28">
        <v>83.5</v>
      </c>
      <c r="L1105" s="28">
        <v>79.7</v>
      </c>
      <c r="M1105" s="28">
        <v>115.5</v>
      </c>
      <c r="N1105" s="28">
        <v>751.8</v>
      </c>
    </row>
    <row r="1106" spans="1:14">
      <c r="B1106" s="28" t="s">
        <v>486</v>
      </c>
    </row>
    <row r="1107" spans="1:14">
      <c r="A1107" s="28" t="s">
        <v>422</v>
      </c>
      <c r="B1107" s="28">
        <v>25.1</v>
      </c>
      <c r="C1107" s="28">
        <v>27.2</v>
      </c>
      <c r="D1107" s="28">
        <v>32</v>
      </c>
      <c r="E1107" s="28">
        <v>36.5</v>
      </c>
      <c r="F1107" s="28">
        <v>37</v>
      </c>
      <c r="G1107" s="28">
        <v>42.1</v>
      </c>
      <c r="H1107" s="28">
        <v>45.4</v>
      </c>
      <c r="I1107" s="28">
        <v>40.200000000000003</v>
      </c>
      <c r="J1107" s="28">
        <v>37.5</v>
      </c>
      <c r="K1107" s="28">
        <v>36.6</v>
      </c>
      <c r="L1107" s="28">
        <v>29.7</v>
      </c>
      <c r="M1107" s="28">
        <v>25.7</v>
      </c>
      <c r="N1107" s="28">
        <v>45.4</v>
      </c>
    </row>
    <row r="1108" spans="1:14">
      <c r="A1108" s="28" t="s">
        <v>423</v>
      </c>
      <c r="B1108" s="28">
        <v>-9.6</v>
      </c>
      <c r="C1108" s="28">
        <v>-11</v>
      </c>
      <c r="D1108" s="28">
        <v>-7.4</v>
      </c>
      <c r="E1108" s="28">
        <v>-1.6</v>
      </c>
      <c r="F1108" s="28">
        <v>1.2</v>
      </c>
      <c r="G1108" s="28">
        <v>7.1</v>
      </c>
      <c r="H1108" s="28">
        <v>10</v>
      </c>
      <c r="I1108" s="28">
        <v>9.9</v>
      </c>
      <c r="J1108" s="28">
        <v>6</v>
      </c>
      <c r="K1108" s="28">
        <v>1.3</v>
      </c>
      <c r="L1108" s="28">
        <v>-3.2</v>
      </c>
      <c r="M1108" s="28">
        <v>-9.1999999999999993</v>
      </c>
      <c r="N1108" s="28">
        <v>-11</v>
      </c>
    </row>
    <row r="1112" spans="1:14">
      <c r="A1112" s="28" t="s">
        <v>527</v>
      </c>
      <c r="B1112" s="28" t="s">
        <v>402</v>
      </c>
      <c r="C1112" s="28" t="s">
        <v>403</v>
      </c>
      <c r="D1112" s="28" t="s">
        <v>404</v>
      </c>
      <c r="E1112" s="28" t="s">
        <v>405</v>
      </c>
      <c r="F1112" s="28" t="s">
        <v>406</v>
      </c>
      <c r="G1112" s="28" t="s">
        <v>407</v>
      </c>
      <c r="H1112" s="28" t="s">
        <v>408</v>
      </c>
      <c r="I1112" s="28" t="s">
        <v>409</v>
      </c>
      <c r="J1112" s="28" t="s">
        <v>410</v>
      </c>
      <c r="K1112" s="28" t="s">
        <v>411</v>
      </c>
      <c r="L1112" s="28" t="s">
        <v>412</v>
      </c>
      <c r="M1112" s="28" t="s">
        <v>413</v>
      </c>
      <c r="N1112" s="28" t="s">
        <v>414</v>
      </c>
    </row>
    <row r="1113" spans="1:14">
      <c r="B1113" s="28" t="s">
        <v>415</v>
      </c>
    </row>
    <row r="1114" spans="1:14">
      <c r="A1114" s="28" t="s">
        <v>416</v>
      </c>
      <c r="B1114" s="28">
        <v>-1.9</v>
      </c>
      <c r="C1114" s="28">
        <v>-0.8</v>
      </c>
      <c r="D1114" s="28">
        <v>2.9</v>
      </c>
      <c r="E1114" s="28">
        <v>8.4</v>
      </c>
      <c r="F1114" s="28">
        <v>13.1</v>
      </c>
      <c r="G1114" s="28">
        <v>16.8</v>
      </c>
      <c r="H1114" s="28">
        <v>19.600000000000001</v>
      </c>
      <c r="I1114" s="28">
        <v>19.7</v>
      </c>
      <c r="J1114" s="28">
        <v>15.6</v>
      </c>
      <c r="K1114" s="28">
        <v>10.4</v>
      </c>
      <c r="L1114" s="28">
        <v>4.8</v>
      </c>
      <c r="M1114" s="28">
        <v>0.5</v>
      </c>
      <c r="N1114" s="28">
        <v>9.1</v>
      </c>
    </row>
    <row r="1115" spans="1:14">
      <c r="A1115" s="28" t="s">
        <v>417</v>
      </c>
      <c r="B1115" s="28">
        <v>2</v>
      </c>
      <c r="C1115" s="28">
        <v>3.6</v>
      </c>
      <c r="D1115" s="28">
        <v>8</v>
      </c>
      <c r="E1115" s="28">
        <v>14</v>
      </c>
      <c r="F1115" s="28">
        <v>18.8</v>
      </c>
      <c r="G1115" s="28">
        <v>22.6</v>
      </c>
      <c r="H1115" s="28">
        <v>25.9</v>
      </c>
      <c r="I1115" s="28">
        <v>26.3</v>
      </c>
      <c r="J1115" s="28">
        <v>22.6</v>
      </c>
      <c r="K1115" s="28">
        <v>16.899999999999999</v>
      </c>
      <c r="L1115" s="28">
        <v>10.3</v>
      </c>
      <c r="M1115" s="28">
        <v>4.4000000000000004</v>
      </c>
      <c r="N1115" s="28">
        <v>14.6</v>
      </c>
    </row>
    <row r="1116" spans="1:14">
      <c r="A1116" s="28" t="s">
        <v>418</v>
      </c>
      <c r="B1116" s="28">
        <v>-5.4</v>
      </c>
      <c r="C1116" s="28">
        <v>-4.5999999999999996</v>
      </c>
      <c r="D1116" s="28">
        <v>-1.5</v>
      </c>
      <c r="E1116" s="28">
        <v>3.2</v>
      </c>
      <c r="F1116" s="28">
        <v>7.4</v>
      </c>
      <c r="G1116" s="28">
        <v>10.4</v>
      </c>
      <c r="H1116" s="28">
        <v>12.9</v>
      </c>
      <c r="I1116" s="28">
        <v>13</v>
      </c>
      <c r="J1116" s="28">
        <v>9.4</v>
      </c>
      <c r="K1116" s="28">
        <v>5.3</v>
      </c>
      <c r="L1116" s="28">
        <v>0.7</v>
      </c>
      <c r="M1116" s="28">
        <v>-2.8</v>
      </c>
      <c r="N1116" s="28">
        <v>4</v>
      </c>
    </row>
    <row r="1117" spans="1:14">
      <c r="A1117" s="28" t="s">
        <v>419</v>
      </c>
      <c r="B1117" s="28">
        <v>3</v>
      </c>
      <c r="C1117" s="28">
        <v>4.2</v>
      </c>
      <c r="D1117" s="28">
        <v>5.3</v>
      </c>
      <c r="E1117" s="28">
        <v>6.5</v>
      </c>
      <c r="F1117" s="28">
        <v>8.1</v>
      </c>
      <c r="G1117" s="28">
        <v>9.9</v>
      </c>
      <c r="H1117" s="28">
        <v>11</v>
      </c>
      <c r="I1117" s="28">
        <v>10.7</v>
      </c>
      <c r="J1117" s="28">
        <v>8.9</v>
      </c>
      <c r="K1117" s="28">
        <v>6.6</v>
      </c>
      <c r="L1117" s="28">
        <v>4.8</v>
      </c>
      <c r="M1117" s="28">
        <v>3</v>
      </c>
      <c r="N1117" s="28">
        <v>82</v>
      </c>
    </row>
    <row r="1118" spans="1:14">
      <c r="A1118" s="28" t="s">
        <v>420</v>
      </c>
      <c r="B1118" s="28">
        <v>13.6</v>
      </c>
      <c r="C1118" s="28">
        <v>12.7</v>
      </c>
      <c r="D1118" s="28">
        <v>13.3</v>
      </c>
      <c r="E1118" s="28">
        <v>12.8</v>
      </c>
      <c r="F1118" s="28">
        <v>13.5</v>
      </c>
      <c r="G1118" s="28">
        <v>8.9</v>
      </c>
      <c r="H1118" s="28">
        <v>3</v>
      </c>
      <c r="I1118" s="28">
        <v>2.2999999999999998</v>
      </c>
      <c r="J1118" s="28">
        <v>3.9</v>
      </c>
      <c r="K1118" s="28">
        <v>7.3</v>
      </c>
      <c r="L1118" s="28">
        <v>8.9</v>
      </c>
      <c r="M1118" s="28">
        <v>13.3</v>
      </c>
      <c r="N1118" s="28">
        <v>113.5</v>
      </c>
    </row>
    <row r="1119" spans="1:14">
      <c r="A1119" s="28" t="s">
        <v>531</v>
      </c>
      <c r="B1119" s="28">
        <v>67.099999999999994</v>
      </c>
      <c r="C1119" s="28">
        <v>59.7</v>
      </c>
      <c r="D1119" s="28">
        <v>66</v>
      </c>
      <c r="E1119" s="28">
        <v>58.8</v>
      </c>
      <c r="F1119" s="28">
        <v>67.8</v>
      </c>
      <c r="G1119" s="28">
        <v>43.3</v>
      </c>
      <c r="H1119" s="28">
        <v>11.8</v>
      </c>
      <c r="I1119" s="28">
        <v>7.9</v>
      </c>
      <c r="J1119" s="28">
        <v>16.5</v>
      </c>
      <c r="K1119" s="28">
        <v>34.799999999999997</v>
      </c>
      <c r="L1119" s="28">
        <v>53.5</v>
      </c>
      <c r="M1119" s="28">
        <v>75.3</v>
      </c>
      <c r="N1119" s="28">
        <v>562.5</v>
      </c>
    </row>
    <row r="1120" spans="1:14">
      <c r="B1120" s="28" t="s">
        <v>415</v>
      </c>
    </row>
    <row r="1121" spans="1:14">
      <c r="A1121" s="28" t="s">
        <v>422</v>
      </c>
      <c r="B1121" s="28">
        <v>15.4</v>
      </c>
      <c r="C1121" s="28">
        <v>18.5</v>
      </c>
      <c r="D1121" s="28">
        <v>25</v>
      </c>
      <c r="E1121" s="28">
        <v>29.5</v>
      </c>
      <c r="F1121" s="28">
        <v>30.9</v>
      </c>
      <c r="G1121" s="28">
        <v>33.1</v>
      </c>
      <c r="H1121" s="28">
        <v>38.799999999999997</v>
      </c>
      <c r="I1121" s="28">
        <v>37.200000000000003</v>
      </c>
      <c r="J1121" s="28">
        <v>34.6</v>
      </c>
      <c r="K1121" s="28">
        <v>30.1</v>
      </c>
      <c r="L1121" s="28">
        <v>22.9</v>
      </c>
      <c r="M1121" s="28">
        <v>18.2</v>
      </c>
      <c r="N1121" s="28">
        <v>38.799999999999997</v>
      </c>
    </row>
    <row r="1122" spans="1:14">
      <c r="A1122" s="28" t="s">
        <v>423</v>
      </c>
      <c r="B1122" s="28">
        <v>-23.7</v>
      </c>
      <c r="C1122" s="28">
        <v>-24.4</v>
      </c>
      <c r="D1122" s="28">
        <v>-20.6</v>
      </c>
      <c r="E1122" s="28">
        <v>-12.6</v>
      </c>
      <c r="F1122" s="28">
        <v>-3</v>
      </c>
      <c r="G1122" s="28">
        <v>-0.4</v>
      </c>
      <c r="H1122" s="28">
        <v>3</v>
      </c>
      <c r="I1122" s="28">
        <v>3.7</v>
      </c>
      <c r="J1122" s="28">
        <v>-2.4</v>
      </c>
      <c r="K1122" s="28">
        <v>-6.8</v>
      </c>
      <c r="L1122" s="28">
        <v>-18.5</v>
      </c>
      <c r="M1122" s="28">
        <v>-20.2</v>
      </c>
      <c r="N1122" s="28">
        <v>-24.4</v>
      </c>
    </row>
    <row r="1126" spans="1:14">
      <c r="A1126" s="28" t="s">
        <v>528</v>
      </c>
      <c r="B1126" s="28" t="s">
        <v>402</v>
      </c>
      <c r="C1126" s="28" t="s">
        <v>403</v>
      </c>
      <c r="D1126" s="28" t="s">
        <v>404</v>
      </c>
      <c r="E1126" s="28" t="s">
        <v>405</v>
      </c>
      <c r="F1126" s="28" t="s">
        <v>406</v>
      </c>
      <c r="G1126" s="28" t="s">
        <v>407</v>
      </c>
      <c r="H1126" s="28" t="s">
        <v>408</v>
      </c>
      <c r="I1126" s="28" t="s">
        <v>409</v>
      </c>
      <c r="J1126" s="28" t="s">
        <v>410</v>
      </c>
      <c r="K1126" s="28" t="s">
        <v>411</v>
      </c>
      <c r="L1126" s="28" t="s">
        <v>412</v>
      </c>
      <c r="M1126" s="28" t="s">
        <v>413</v>
      </c>
      <c r="N1126" s="28" t="s">
        <v>414</v>
      </c>
    </row>
    <row r="1127" spans="1:14">
      <c r="B1127" s="28" t="s">
        <v>451</v>
      </c>
    </row>
    <row r="1128" spans="1:14">
      <c r="A1128" s="28" t="s">
        <v>416</v>
      </c>
      <c r="B1128" s="28">
        <v>6.1</v>
      </c>
      <c r="C1128" s="28">
        <v>6.2</v>
      </c>
      <c r="D1128" s="28">
        <v>7.4</v>
      </c>
      <c r="E1128" s="28">
        <v>11.2</v>
      </c>
      <c r="F1128" s="28">
        <v>15.4</v>
      </c>
      <c r="G1128" s="28">
        <v>19.600000000000001</v>
      </c>
      <c r="H1128" s="28">
        <v>21.9</v>
      </c>
      <c r="I1128" s="28">
        <v>21.9</v>
      </c>
      <c r="J1128" s="28">
        <v>18.7</v>
      </c>
      <c r="K1128" s="28">
        <v>15.1</v>
      </c>
      <c r="L1128" s="28">
        <v>11.6</v>
      </c>
      <c r="M1128" s="28">
        <v>8.3000000000000007</v>
      </c>
      <c r="N1128" s="28">
        <v>13.6</v>
      </c>
    </row>
    <row r="1129" spans="1:14">
      <c r="A1129" s="28" t="s">
        <v>417</v>
      </c>
      <c r="B1129" s="28">
        <v>9.1999999999999993</v>
      </c>
      <c r="C1129" s="28">
        <v>9.5</v>
      </c>
      <c r="D1129" s="28">
        <v>10.9</v>
      </c>
      <c r="E1129" s="28">
        <v>14.9</v>
      </c>
      <c r="F1129" s="28">
        <v>18.8</v>
      </c>
      <c r="G1129" s="28">
        <v>23</v>
      </c>
      <c r="H1129" s="28">
        <v>25.1</v>
      </c>
      <c r="I1129" s="28">
        <v>25.3</v>
      </c>
      <c r="J1129" s="28">
        <v>22.4</v>
      </c>
      <c r="K1129" s="28">
        <v>18.600000000000001</v>
      </c>
      <c r="L1129" s="28">
        <v>15.2</v>
      </c>
      <c r="M1129" s="28">
        <v>11.5</v>
      </c>
      <c r="N1129" s="28">
        <v>17</v>
      </c>
    </row>
    <row r="1130" spans="1:14">
      <c r="A1130" s="28" t="s">
        <v>418</v>
      </c>
      <c r="B1130" s="28">
        <v>3.4</v>
      </c>
      <c r="C1130" s="28">
        <v>3.4</v>
      </c>
      <c r="D1130" s="28">
        <v>4.5</v>
      </c>
      <c r="E1130" s="28">
        <v>8</v>
      </c>
      <c r="F1130" s="28">
        <v>12.1</v>
      </c>
      <c r="G1130" s="28">
        <v>15.8</v>
      </c>
      <c r="H1130" s="28">
        <v>18</v>
      </c>
      <c r="I1130" s="28">
        <v>18.2</v>
      </c>
      <c r="J1130" s="28">
        <v>15.4</v>
      </c>
      <c r="K1130" s="28">
        <v>12.2</v>
      </c>
      <c r="L1130" s="28">
        <v>8.8000000000000007</v>
      </c>
      <c r="M1130" s="28">
        <v>5.6</v>
      </c>
      <c r="N1130" s="28">
        <v>10.5</v>
      </c>
    </row>
    <row r="1131" spans="1:14">
      <c r="A1131" s="28" t="s">
        <v>419</v>
      </c>
      <c r="B1131" s="28">
        <v>2.2000000000000002</v>
      </c>
      <c r="C1131" s="28">
        <v>2.8</v>
      </c>
      <c r="D1131" s="28">
        <v>3.9</v>
      </c>
      <c r="E1131" s="28">
        <v>5.4</v>
      </c>
      <c r="F1131" s="28">
        <v>6.9</v>
      </c>
      <c r="G1131" s="28">
        <v>9.4</v>
      </c>
      <c r="H1131" s="28">
        <v>10.199999999999999</v>
      </c>
      <c r="I1131" s="28">
        <v>9.5</v>
      </c>
      <c r="J1131" s="28">
        <v>7.4</v>
      </c>
      <c r="K1131" s="28">
        <v>5</v>
      </c>
      <c r="L1131" s="28">
        <v>3.4</v>
      </c>
      <c r="M1131" s="28">
        <v>2.2999999999999998</v>
      </c>
      <c r="N1131" s="28">
        <v>68.400000000000006</v>
      </c>
    </row>
    <row r="1132" spans="1:14">
      <c r="A1132" s="28" t="s">
        <v>420</v>
      </c>
      <c r="B1132" s="28">
        <v>18.100000000000001</v>
      </c>
      <c r="C1132" s="28">
        <v>15.9</v>
      </c>
      <c r="D1132" s="28">
        <v>15.3</v>
      </c>
      <c r="E1132" s="28">
        <v>12.1</v>
      </c>
      <c r="F1132" s="28">
        <v>10.8</v>
      </c>
      <c r="G1132" s="28">
        <v>8.6999999999999993</v>
      </c>
      <c r="H1132" s="28">
        <v>6.7</v>
      </c>
      <c r="I1132" s="28">
        <v>6.9</v>
      </c>
      <c r="J1132" s="28">
        <v>8.5</v>
      </c>
      <c r="K1132" s="28">
        <v>12.4</v>
      </c>
      <c r="L1132" s="28">
        <v>13.8</v>
      </c>
      <c r="M1132" s="28">
        <v>17.5</v>
      </c>
      <c r="N1132" s="28">
        <v>146.69999999999999</v>
      </c>
    </row>
    <row r="1133" spans="1:14">
      <c r="A1133" s="28" t="s">
        <v>531</v>
      </c>
      <c r="B1133" s="28">
        <v>137.5</v>
      </c>
      <c r="C1133" s="28">
        <v>97.4</v>
      </c>
      <c r="D1133" s="28">
        <v>98</v>
      </c>
      <c r="E1133" s="28">
        <v>63.9</v>
      </c>
      <c r="F1133" s="28">
        <v>53.6</v>
      </c>
      <c r="G1133" s="28">
        <v>71.3</v>
      </c>
      <c r="H1133" s="28">
        <v>67.8</v>
      </c>
      <c r="I1133" s="28">
        <v>83.7</v>
      </c>
      <c r="J1133" s="28">
        <v>103.8</v>
      </c>
      <c r="K1133" s="28">
        <v>145.80000000000001</v>
      </c>
      <c r="L1133" s="28">
        <v>142.19999999999999</v>
      </c>
      <c r="M1133" s="28">
        <v>152.80000000000001</v>
      </c>
      <c r="N1133" s="28">
        <v>1217.8</v>
      </c>
    </row>
    <row r="1134" spans="1:14">
      <c r="B1134" s="28" t="s">
        <v>451</v>
      </c>
    </row>
    <row r="1135" spans="1:14">
      <c r="A1135" s="28" t="s">
        <v>422</v>
      </c>
      <c r="B1135" s="28">
        <v>24.1</v>
      </c>
      <c r="C1135" s="28">
        <v>26.7</v>
      </c>
      <c r="D1135" s="28">
        <v>31.7</v>
      </c>
      <c r="E1135" s="28">
        <v>33.6</v>
      </c>
      <c r="F1135" s="28">
        <v>36.700000000000003</v>
      </c>
      <c r="G1135" s="28">
        <v>40.5</v>
      </c>
      <c r="H1135" s="28">
        <v>39.5</v>
      </c>
      <c r="I1135" s="28">
        <v>39.799999999999997</v>
      </c>
      <c r="J1135" s="28">
        <v>36.200000000000003</v>
      </c>
      <c r="K1135" s="28">
        <v>35.9</v>
      </c>
      <c r="L1135" s="28">
        <v>29.9</v>
      </c>
      <c r="M1135" s="28">
        <v>28.1</v>
      </c>
      <c r="N1135" s="28">
        <v>40.5</v>
      </c>
    </row>
    <row r="1136" spans="1:14">
      <c r="A1136" s="28" t="s">
        <v>423</v>
      </c>
      <c r="B1136" s="28">
        <v>-7.7</v>
      </c>
      <c r="C1136" s="28">
        <v>-8</v>
      </c>
      <c r="D1136" s="28">
        <v>-6.4</v>
      </c>
      <c r="E1136" s="28">
        <v>-2.1</v>
      </c>
      <c r="F1136" s="28">
        <v>3</v>
      </c>
      <c r="G1136" s="28">
        <v>8.8000000000000007</v>
      </c>
      <c r="H1136" s="28">
        <v>11.2</v>
      </c>
      <c r="I1136" s="28">
        <v>10</v>
      </c>
      <c r="J1136" s="28">
        <v>5.9</v>
      </c>
      <c r="K1136" s="28">
        <v>1.8</v>
      </c>
      <c r="L1136" s="28">
        <v>-3.2</v>
      </c>
      <c r="M1136" s="28">
        <v>-7.4</v>
      </c>
      <c r="N1136" s="28">
        <v>-8</v>
      </c>
    </row>
  </sheetData>
  <hyperlinks>
    <hyperlink ref="B1" r:id="rId1" xr:uid="{B8538786-912E-42BC-8F1B-D2C8D0CA5FD6}"/>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194" r:id="rId5" name="Button 2">
              <controlPr defaultSize="0" print="0" autoFill="0" autoPict="0" macro="[0]!Düğme1_Tıkla">
                <anchor moveWithCells="1" sizeWithCells="1">
                  <from>
                    <xdr:col>14</xdr:col>
                    <xdr:colOff>209550</xdr:colOff>
                    <xdr:row>0</xdr:row>
                    <xdr:rowOff>133350</xdr:rowOff>
                  </from>
                  <to>
                    <xdr:col>16</xdr:col>
                    <xdr:colOff>504825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E441B-7F1E-4F26-A623-31120938778B}">
  <sheetPr codeName="Sayfa5">
    <tabColor theme="0"/>
  </sheetPr>
  <dimension ref="A1:V84"/>
  <sheetViews>
    <sheetView topLeftCell="G1" workbookViewId="0">
      <selection activeCell="R7" sqref="R7"/>
    </sheetView>
  </sheetViews>
  <sheetFormatPr defaultColWidth="8.875" defaultRowHeight="14.25"/>
  <cols>
    <col min="1" max="1" width="17.5" style="28" bestFit="1" customWidth="1"/>
    <col min="2" max="20" width="8.875" style="28"/>
    <col min="21" max="21" width="17.5" style="28" bestFit="1" customWidth="1"/>
    <col min="22" max="16384" width="8.875" style="28"/>
  </cols>
  <sheetData>
    <row r="1" spans="1:22">
      <c r="A1" s="49" t="s">
        <v>793</v>
      </c>
      <c r="B1" s="11" t="s">
        <v>797</v>
      </c>
    </row>
    <row r="3" spans="1:22" ht="15.75" thickBot="1">
      <c r="A3" s="28" t="s">
        <v>529</v>
      </c>
      <c r="B3" s="794" t="s">
        <v>402</v>
      </c>
      <c r="C3" s="794" t="s">
        <v>403</v>
      </c>
      <c r="D3" s="794" t="s">
        <v>404</v>
      </c>
      <c r="E3" s="794" t="s">
        <v>405</v>
      </c>
      <c r="F3" s="794" t="s">
        <v>406</v>
      </c>
      <c r="G3" s="794" t="s">
        <v>407</v>
      </c>
      <c r="H3" s="794" t="s">
        <v>408</v>
      </c>
      <c r="I3" s="794" t="s">
        <v>409</v>
      </c>
      <c r="J3" s="794" t="s">
        <v>410</v>
      </c>
      <c r="K3" s="794" t="s">
        <v>411</v>
      </c>
      <c r="L3" s="794" t="s">
        <v>412</v>
      </c>
      <c r="M3" s="794" t="s">
        <v>413</v>
      </c>
      <c r="N3" s="794" t="s">
        <v>414</v>
      </c>
    </row>
    <row r="4" spans="1:22" ht="15" thickTop="1">
      <c r="A4" s="28" t="s">
        <v>401</v>
      </c>
      <c r="B4" s="28">
        <v>9.5</v>
      </c>
      <c r="C4" s="28">
        <v>10.5</v>
      </c>
      <c r="D4" s="28">
        <v>13.4</v>
      </c>
      <c r="E4" s="28">
        <v>17.5</v>
      </c>
      <c r="F4" s="28">
        <v>21.7</v>
      </c>
      <c r="G4" s="28">
        <v>25.6</v>
      </c>
      <c r="H4" s="28">
        <v>28.2</v>
      </c>
      <c r="I4" s="28">
        <v>28.7</v>
      </c>
      <c r="J4" s="28">
        <v>26.1</v>
      </c>
      <c r="K4" s="28">
        <v>21.6</v>
      </c>
      <c r="L4" s="28">
        <v>15.8</v>
      </c>
      <c r="M4" s="28">
        <v>11.2</v>
      </c>
      <c r="N4" s="28">
        <v>19.100000000000001</v>
      </c>
      <c r="T4" s="28">
        <v>1</v>
      </c>
      <c r="U4" s="28" t="s">
        <v>401</v>
      </c>
      <c r="V4" s="28">
        <v>19.100000000000001</v>
      </c>
    </row>
    <row r="5" spans="1:22">
      <c r="A5" s="28" t="s">
        <v>424</v>
      </c>
      <c r="B5" s="28">
        <v>4.5999999999999996</v>
      </c>
      <c r="C5" s="28">
        <v>5.9</v>
      </c>
      <c r="D5" s="28">
        <v>10.1</v>
      </c>
      <c r="E5" s="28">
        <v>15.2</v>
      </c>
      <c r="F5" s="28">
        <v>20.6</v>
      </c>
      <c r="G5" s="28">
        <v>26.8</v>
      </c>
      <c r="H5" s="28">
        <v>31.1</v>
      </c>
      <c r="I5" s="28">
        <v>30.6</v>
      </c>
      <c r="J5" s="28">
        <v>25.8</v>
      </c>
      <c r="K5" s="28">
        <v>19</v>
      </c>
      <c r="L5" s="28">
        <v>11.6</v>
      </c>
      <c r="M5" s="28">
        <v>6.5</v>
      </c>
      <c r="N5" s="28">
        <v>17.3</v>
      </c>
      <c r="T5" s="28">
        <v>2</v>
      </c>
      <c r="U5" s="28" t="s">
        <v>424</v>
      </c>
      <c r="V5" s="28">
        <v>17.3</v>
      </c>
    </row>
    <row r="6" spans="1:22">
      <c r="A6" s="28" t="s">
        <v>426</v>
      </c>
      <c r="B6" s="28">
        <v>0.3</v>
      </c>
      <c r="C6" s="28">
        <v>1.7</v>
      </c>
      <c r="D6" s="28">
        <v>5.2</v>
      </c>
      <c r="E6" s="28">
        <v>10.4</v>
      </c>
      <c r="F6" s="28">
        <v>15</v>
      </c>
      <c r="G6" s="28">
        <v>18.899999999999999</v>
      </c>
      <c r="H6" s="28">
        <v>22.1</v>
      </c>
      <c r="I6" s="28">
        <v>22.1</v>
      </c>
      <c r="J6" s="28">
        <v>17.8</v>
      </c>
      <c r="K6" s="28">
        <v>12.4</v>
      </c>
      <c r="L6" s="28">
        <v>6.9</v>
      </c>
      <c r="M6" s="28">
        <v>2.2999999999999998</v>
      </c>
      <c r="N6" s="28">
        <v>11.3</v>
      </c>
      <c r="T6" s="28">
        <v>3</v>
      </c>
      <c r="U6" s="28" t="s">
        <v>426</v>
      </c>
      <c r="V6" s="28">
        <v>11.3</v>
      </c>
    </row>
    <row r="7" spans="1:22">
      <c r="A7" s="28" t="s">
        <v>427</v>
      </c>
      <c r="B7" s="28">
        <v>-10.6</v>
      </c>
      <c r="C7" s="28">
        <v>-9.1999999999999993</v>
      </c>
      <c r="D7" s="28">
        <v>-3.1</v>
      </c>
      <c r="E7" s="28">
        <v>6.1</v>
      </c>
      <c r="F7" s="28">
        <v>12.1</v>
      </c>
      <c r="G7" s="28">
        <v>16.600000000000001</v>
      </c>
      <c r="H7" s="28">
        <v>21.2</v>
      </c>
      <c r="I7" s="28">
        <v>21.2</v>
      </c>
      <c r="J7" s="28">
        <v>16.2</v>
      </c>
      <c r="K7" s="28">
        <v>9.1</v>
      </c>
      <c r="L7" s="28">
        <v>1.6</v>
      </c>
      <c r="M7" s="28">
        <v>-6.5</v>
      </c>
      <c r="N7" s="28">
        <v>6.2</v>
      </c>
      <c r="T7" s="28">
        <v>4</v>
      </c>
      <c r="U7" s="28" t="s">
        <v>427</v>
      </c>
      <c r="V7" s="28">
        <v>6.2</v>
      </c>
    </row>
    <row r="8" spans="1:22">
      <c r="A8" s="28" t="s">
        <v>429</v>
      </c>
      <c r="B8" s="28">
        <v>0.4</v>
      </c>
      <c r="C8" s="28">
        <v>2.2000000000000002</v>
      </c>
      <c r="D8" s="28">
        <v>6.6</v>
      </c>
      <c r="E8" s="28">
        <v>11.6</v>
      </c>
      <c r="F8" s="28">
        <v>16.100000000000001</v>
      </c>
      <c r="G8" s="28">
        <v>20.2</v>
      </c>
      <c r="H8" s="28">
        <v>23.6</v>
      </c>
      <c r="I8" s="28">
        <v>23.3</v>
      </c>
      <c r="J8" s="28">
        <v>19</v>
      </c>
      <c r="K8" s="28">
        <v>13.3</v>
      </c>
      <c r="L8" s="28">
        <v>7.1</v>
      </c>
      <c r="M8" s="28">
        <v>2.4</v>
      </c>
      <c r="N8" s="28">
        <v>12.1</v>
      </c>
      <c r="T8" s="28">
        <v>5</v>
      </c>
      <c r="U8" s="28" t="s">
        <v>430</v>
      </c>
      <c r="V8" s="28">
        <v>13.8</v>
      </c>
    </row>
    <row r="9" spans="1:22">
      <c r="A9" s="28" t="s">
        <v>430</v>
      </c>
      <c r="B9" s="28">
        <v>2.7</v>
      </c>
      <c r="C9" s="28">
        <v>4.7</v>
      </c>
      <c r="D9" s="28">
        <v>8.6</v>
      </c>
      <c r="E9" s="28">
        <v>13.6</v>
      </c>
      <c r="F9" s="28">
        <v>18</v>
      </c>
      <c r="G9" s="28">
        <v>21.7</v>
      </c>
      <c r="H9" s="28">
        <v>24.2</v>
      </c>
      <c r="I9" s="28">
        <v>24.1</v>
      </c>
      <c r="J9" s="28">
        <v>20.2</v>
      </c>
      <c r="K9" s="28">
        <v>14.7</v>
      </c>
      <c r="L9" s="28">
        <v>8.6</v>
      </c>
      <c r="M9" s="28">
        <v>4.5999999999999996</v>
      </c>
      <c r="N9" s="28">
        <v>13.8</v>
      </c>
      <c r="T9" s="28">
        <v>6</v>
      </c>
      <c r="U9" s="28" t="s">
        <v>432</v>
      </c>
      <c r="V9" s="28">
        <v>12</v>
      </c>
    </row>
    <row r="10" spans="1:22">
      <c r="A10" s="28" t="s">
        <v>432</v>
      </c>
      <c r="B10" s="28">
        <v>0.2</v>
      </c>
      <c r="C10" s="28">
        <v>1.7</v>
      </c>
      <c r="D10" s="28">
        <v>5.8</v>
      </c>
      <c r="E10" s="28">
        <v>11.3</v>
      </c>
      <c r="F10" s="28">
        <v>16.100000000000001</v>
      </c>
      <c r="G10" s="28">
        <v>20.100000000000001</v>
      </c>
      <c r="H10" s="28">
        <v>23.5</v>
      </c>
      <c r="I10" s="28">
        <v>23.4</v>
      </c>
      <c r="J10" s="28">
        <v>18.8</v>
      </c>
      <c r="K10" s="28">
        <v>13</v>
      </c>
      <c r="L10" s="28">
        <v>7.1</v>
      </c>
      <c r="M10" s="28">
        <v>2.5</v>
      </c>
      <c r="N10" s="28">
        <v>12</v>
      </c>
      <c r="T10" s="28">
        <v>7</v>
      </c>
      <c r="U10" s="28" t="s">
        <v>434</v>
      </c>
      <c r="V10" s="28">
        <v>18.8</v>
      </c>
    </row>
    <row r="11" spans="1:22">
      <c r="A11" s="28" t="s">
        <v>434</v>
      </c>
      <c r="B11" s="28">
        <v>10</v>
      </c>
      <c r="C11" s="28">
        <v>10.7</v>
      </c>
      <c r="D11" s="28">
        <v>12.9</v>
      </c>
      <c r="E11" s="28">
        <v>16.399999999999999</v>
      </c>
      <c r="F11" s="28">
        <v>20.6</v>
      </c>
      <c r="G11" s="28">
        <v>25.3</v>
      </c>
      <c r="H11" s="28">
        <v>28.4</v>
      </c>
      <c r="I11" s="28">
        <v>28.4</v>
      </c>
      <c r="J11" s="28">
        <v>25.2</v>
      </c>
      <c r="K11" s="28">
        <v>20.5</v>
      </c>
      <c r="L11" s="28">
        <v>15.4</v>
      </c>
      <c r="M11" s="28">
        <v>11.6</v>
      </c>
      <c r="N11" s="28">
        <v>18.8</v>
      </c>
      <c r="T11" s="28">
        <v>8</v>
      </c>
      <c r="U11" s="28" t="s">
        <v>438</v>
      </c>
      <c r="V11" s="28">
        <v>12.4</v>
      </c>
    </row>
    <row r="12" spans="1:22">
      <c r="A12" s="28" t="s">
        <v>436</v>
      </c>
      <c r="B12" s="28">
        <v>-11.2</v>
      </c>
      <c r="C12" s="28">
        <v>-9.8000000000000007</v>
      </c>
      <c r="D12" s="28">
        <v>-3.3</v>
      </c>
      <c r="E12" s="28">
        <v>4.5999999999999996</v>
      </c>
      <c r="F12" s="28">
        <v>9.5</v>
      </c>
      <c r="G12" s="28">
        <v>13</v>
      </c>
      <c r="H12" s="28">
        <v>16.399999999999999</v>
      </c>
      <c r="I12" s="28">
        <v>16.3</v>
      </c>
      <c r="J12" s="28">
        <v>12.3</v>
      </c>
      <c r="K12" s="28">
        <v>6.7</v>
      </c>
      <c r="L12" s="28">
        <v>-0.1</v>
      </c>
      <c r="M12" s="28">
        <v>-7.6</v>
      </c>
      <c r="N12" s="28">
        <v>3.9</v>
      </c>
      <c r="T12" s="28">
        <v>9</v>
      </c>
      <c r="U12" s="28" t="s">
        <v>440</v>
      </c>
      <c r="V12" s="28">
        <v>17.7</v>
      </c>
    </row>
    <row r="13" spans="1:22">
      <c r="A13" s="28" t="s">
        <v>438</v>
      </c>
      <c r="B13" s="28">
        <v>2.8</v>
      </c>
      <c r="C13" s="28">
        <v>4</v>
      </c>
      <c r="D13" s="28">
        <v>7.1</v>
      </c>
      <c r="E13" s="28">
        <v>12</v>
      </c>
      <c r="F13" s="28">
        <v>15.9</v>
      </c>
      <c r="G13" s="28">
        <v>18.8</v>
      </c>
      <c r="H13" s="28">
        <v>20.9</v>
      </c>
      <c r="I13" s="28">
        <v>21.1</v>
      </c>
      <c r="J13" s="28">
        <v>18.2</v>
      </c>
      <c r="K13" s="28">
        <v>14</v>
      </c>
      <c r="L13" s="28">
        <v>9.1</v>
      </c>
      <c r="M13" s="28">
        <v>4.5</v>
      </c>
      <c r="N13" s="28">
        <v>12.4</v>
      </c>
      <c r="T13" s="28">
        <v>10</v>
      </c>
      <c r="U13" s="28" t="s">
        <v>442</v>
      </c>
      <c r="V13" s="28">
        <v>14.6</v>
      </c>
    </row>
    <row r="14" spans="1:22">
      <c r="A14" s="28" t="s">
        <v>440</v>
      </c>
      <c r="B14" s="28">
        <v>8.1</v>
      </c>
      <c r="C14" s="28">
        <v>9.4</v>
      </c>
      <c r="D14" s="28">
        <v>11.8</v>
      </c>
      <c r="E14" s="28">
        <v>15.9</v>
      </c>
      <c r="F14" s="28">
        <v>20.9</v>
      </c>
      <c r="G14" s="28">
        <v>25.8</v>
      </c>
      <c r="H14" s="28">
        <v>28.4</v>
      </c>
      <c r="I14" s="28">
        <v>27.6</v>
      </c>
      <c r="J14" s="28">
        <v>23.5</v>
      </c>
      <c r="K14" s="28">
        <v>18.399999999999999</v>
      </c>
      <c r="L14" s="28">
        <v>13.4</v>
      </c>
      <c r="M14" s="28">
        <v>9.5</v>
      </c>
      <c r="N14" s="28">
        <v>17.7</v>
      </c>
      <c r="T14" s="28">
        <v>11</v>
      </c>
      <c r="U14" s="28" t="s">
        <v>450</v>
      </c>
      <c r="V14" s="28">
        <v>12.5</v>
      </c>
    </row>
    <row r="15" spans="1:22">
      <c r="A15" s="28" t="s">
        <v>442</v>
      </c>
      <c r="B15" s="28">
        <v>4.8</v>
      </c>
      <c r="C15" s="28">
        <v>5.9</v>
      </c>
      <c r="D15" s="28">
        <v>8.1999999999999993</v>
      </c>
      <c r="E15" s="28">
        <v>12.9</v>
      </c>
      <c r="F15" s="28">
        <v>17.8</v>
      </c>
      <c r="G15" s="28">
        <v>22.4</v>
      </c>
      <c r="H15" s="28">
        <v>24.8</v>
      </c>
      <c r="I15" s="28">
        <v>24.6</v>
      </c>
      <c r="J15" s="28">
        <v>20.7</v>
      </c>
      <c r="K15" s="28">
        <v>15.7</v>
      </c>
      <c r="L15" s="28">
        <v>10.5</v>
      </c>
      <c r="M15" s="28">
        <v>6.6</v>
      </c>
      <c r="N15" s="28">
        <v>14.6</v>
      </c>
      <c r="T15" s="28">
        <v>12</v>
      </c>
      <c r="U15" s="28" t="s">
        <v>452</v>
      </c>
      <c r="V15" s="28">
        <v>12.1</v>
      </c>
    </row>
    <row r="16" spans="1:22">
      <c r="A16" s="28" t="s">
        <v>444</v>
      </c>
      <c r="B16" s="28">
        <v>4.0999999999999996</v>
      </c>
      <c r="C16" s="28">
        <v>4.9000000000000004</v>
      </c>
      <c r="D16" s="28">
        <v>7.2</v>
      </c>
      <c r="E16" s="28">
        <v>11.3</v>
      </c>
      <c r="F16" s="28">
        <v>15.7</v>
      </c>
      <c r="G16" s="28">
        <v>19.899999999999999</v>
      </c>
      <c r="H16" s="28">
        <v>22.1</v>
      </c>
      <c r="I16" s="28">
        <v>21.8</v>
      </c>
      <c r="J16" s="28">
        <v>17.8</v>
      </c>
      <c r="K16" s="28">
        <v>13.7</v>
      </c>
      <c r="L16" s="28">
        <v>9.1999999999999993</v>
      </c>
      <c r="M16" s="28">
        <v>5.9</v>
      </c>
      <c r="N16" s="28">
        <v>12.8</v>
      </c>
      <c r="T16" s="28">
        <v>13</v>
      </c>
      <c r="U16" s="28" t="s">
        <v>453</v>
      </c>
      <c r="V16" s="28">
        <v>9.4</v>
      </c>
    </row>
    <row r="17" spans="1:22">
      <c r="A17" s="28" t="s">
        <v>445</v>
      </c>
      <c r="B17" s="28">
        <v>2.6</v>
      </c>
      <c r="C17" s="28">
        <v>5</v>
      </c>
      <c r="D17" s="28">
        <v>9.6</v>
      </c>
      <c r="E17" s="28">
        <v>14.6</v>
      </c>
      <c r="F17" s="28">
        <v>19.8</v>
      </c>
      <c r="G17" s="28">
        <v>26.6</v>
      </c>
      <c r="H17" s="28">
        <v>31.2</v>
      </c>
      <c r="I17" s="28">
        <v>30.2</v>
      </c>
      <c r="J17" s="28">
        <v>24.9</v>
      </c>
      <c r="K17" s="28">
        <v>17.7</v>
      </c>
      <c r="L17" s="28">
        <v>9.8000000000000007</v>
      </c>
      <c r="M17" s="28">
        <v>4.5999999999999996</v>
      </c>
      <c r="N17" s="28">
        <v>16.399999999999999</v>
      </c>
      <c r="T17" s="28">
        <v>14</v>
      </c>
      <c r="U17" s="28" t="s">
        <v>454</v>
      </c>
      <c r="V17" s="28">
        <v>10.5</v>
      </c>
    </row>
    <row r="18" spans="1:22">
      <c r="A18" s="28" t="s">
        <v>447</v>
      </c>
      <c r="B18" s="28">
        <v>-6.3</v>
      </c>
      <c r="C18" s="28">
        <v>-4.9000000000000004</v>
      </c>
      <c r="D18" s="28">
        <v>0.4</v>
      </c>
      <c r="E18" s="28">
        <v>7.1</v>
      </c>
      <c r="F18" s="28">
        <v>11.8</v>
      </c>
      <c r="G18" s="28">
        <v>15.5</v>
      </c>
      <c r="H18" s="28">
        <v>19.2</v>
      </c>
      <c r="I18" s="28">
        <v>19</v>
      </c>
      <c r="J18" s="28">
        <v>14.8</v>
      </c>
      <c r="K18" s="28">
        <v>9.3000000000000007</v>
      </c>
      <c r="L18" s="28">
        <v>2.6</v>
      </c>
      <c r="M18" s="28">
        <v>-3.2</v>
      </c>
      <c r="N18" s="28">
        <v>7.1</v>
      </c>
      <c r="T18" s="28">
        <v>15</v>
      </c>
      <c r="U18" s="28" t="s">
        <v>455</v>
      </c>
      <c r="V18" s="28">
        <v>13.3</v>
      </c>
    </row>
    <row r="19" spans="1:22">
      <c r="A19" s="28" t="s">
        <v>450</v>
      </c>
      <c r="B19" s="28">
        <v>2.5</v>
      </c>
      <c r="C19" s="28">
        <v>3.7</v>
      </c>
      <c r="D19" s="28">
        <v>6.5</v>
      </c>
      <c r="E19" s="28">
        <v>11.6</v>
      </c>
      <c r="F19" s="28">
        <v>16.2</v>
      </c>
      <c r="G19" s="28">
        <v>19.899999999999999</v>
      </c>
      <c r="H19" s="28">
        <v>22.1</v>
      </c>
      <c r="I19" s="28">
        <v>22</v>
      </c>
      <c r="J19" s="28">
        <v>18.399999999999999</v>
      </c>
      <c r="K19" s="28">
        <v>13.8</v>
      </c>
      <c r="L19" s="28">
        <v>9.1</v>
      </c>
      <c r="M19" s="28">
        <v>4.5999999999999996</v>
      </c>
      <c r="N19" s="28">
        <v>12.5</v>
      </c>
      <c r="T19" s="28">
        <v>16</v>
      </c>
      <c r="U19" s="28" t="s">
        <v>457</v>
      </c>
      <c r="V19" s="28">
        <v>14.6</v>
      </c>
    </row>
    <row r="20" spans="1:22">
      <c r="A20" s="28" t="s">
        <v>452</v>
      </c>
      <c r="B20" s="28">
        <v>-2.4</v>
      </c>
      <c r="C20" s="28">
        <v>-1.2</v>
      </c>
      <c r="D20" s="28">
        <v>4.0999999999999996</v>
      </c>
      <c r="E20" s="28">
        <v>10.7</v>
      </c>
      <c r="F20" s="28">
        <v>16.100000000000001</v>
      </c>
      <c r="G20" s="28">
        <v>21.9</v>
      </c>
      <c r="H20" s="28">
        <v>26.6</v>
      </c>
      <c r="I20" s="28">
        <v>26.4</v>
      </c>
      <c r="J20" s="28">
        <v>21.2</v>
      </c>
      <c r="K20" s="28">
        <v>14.2</v>
      </c>
      <c r="L20" s="28">
        <v>6.7</v>
      </c>
      <c r="M20" s="28">
        <v>0.5</v>
      </c>
      <c r="N20" s="28">
        <v>12.1</v>
      </c>
      <c r="T20" s="28">
        <v>17</v>
      </c>
      <c r="U20" s="28" t="s">
        <v>459</v>
      </c>
      <c r="V20" s="28">
        <v>15.1</v>
      </c>
    </row>
    <row r="21" spans="1:22">
      <c r="A21" s="28" t="s">
        <v>453</v>
      </c>
      <c r="B21" s="28">
        <v>-3.1</v>
      </c>
      <c r="C21" s="28">
        <v>-2.2000000000000002</v>
      </c>
      <c r="D21" s="28">
        <v>1.7</v>
      </c>
      <c r="E21" s="28">
        <v>7.6</v>
      </c>
      <c r="F21" s="28">
        <v>13.1</v>
      </c>
      <c r="G21" s="28">
        <v>18.399999999999999</v>
      </c>
      <c r="H21" s="28">
        <v>22.8</v>
      </c>
      <c r="I21" s="28">
        <v>22.4</v>
      </c>
      <c r="J21" s="28">
        <v>17.7</v>
      </c>
      <c r="K21" s="28">
        <v>11.2</v>
      </c>
      <c r="L21" s="28">
        <v>4.5</v>
      </c>
      <c r="M21" s="28">
        <v>-0.9</v>
      </c>
      <c r="N21" s="28">
        <v>9.4</v>
      </c>
      <c r="T21" s="28">
        <v>18</v>
      </c>
      <c r="U21" s="28" t="s">
        <v>460</v>
      </c>
      <c r="V21" s="28">
        <v>11.3</v>
      </c>
    </row>
    <row r="22" spans="1:22">
      <c r="A22" s="28" t="s">
        <v>454</v>
      </c>
      <c r="B22" s="28">
        <v>0.6</v>
      </c>
      <c r="C22" s="28">
        <v>1.9</v>
      </c>
      <c r="D22" s="28">
        <v>4.8</v>
      </c>
      <c r="E22" s="28">
        <v>9.6</v>
      </c>
      <c r="F22" s="28">
        <v>14.1</v>
      </c>
      <c r="G22" s="28">
        <v>17.399999999999999</v>
      </c>
      <c r="H22" s="28">
        <v>19.8</v>
      </c>
      <c r="I22" s="28">
        <v>19.899999999999999</v>
      </c>
      <c r="J22" s="28">
        <v>16.100000000000001</v>
      </c>
      <c r="K22" s="28">
        <v>11.8</v>
      </c>
      <c r="L22" s="28">
        <v>6.9</v>
      </c>
      <c r="M22" s="28">
        <v>2.8</v>
      </c>
      <c r="N22" s="28">
        <v>10.5</v>
      </c>
      <c r="T22" s="28">
        <v>19</v>
      </c>
      <c r="U22" s="28" t="s">
        <v>461</v>
      </c>
      <c r="V22" s="28">
        <v>10.8</v>
      </c>
    </row>
    <row r="23" spans="1:22">
      <c r="A23" s="28" t="s">
        <v>455</v>
      </c>
      <c r="B23" s="28">
        <v>2.6</v>
      </c>
      <c r="C23" s="28">
        <v>3.8</v>
      </c>
      <c r="D23" s="28">
        <v>6.9</v>
      </c>
      <c r="E23" s="28">
        <v>11.7</v>
      </c>
      <c r="F23" s="28">
        <v>16.5</v>
      </c>
      <c r="G23" s="28">
        <v>21.2</v>
      </c>
      <c r="H23" s="28">
        <v>24.7</v>
      </c>
      <c r="I23" s="28">
        <v>24.5</v>
      </c>
      <c r="J23" s="28">
        <v>20</v>
      </c>
      <c r="K23" s="28">
        <v>14.2</v>
      </c>
      <c r="L23" s="28">
        <v>8.6999999999999993</v>
      </c>
      <c r="M23" s="28">
        <v>4.3</v>
      </c>
      <c r="N23" s="28">
        <v>13.3</v>
      </c>
      <c r="T23" s="28">
        <v>20</v>
      </c>
      <c r="U23" s="28" t="s">
        <v>462</v>
      </c>
      <c r="V23" s="28">
        <v>16.3</v>
      </c>
    </row>
    <row r="24" spans="1:22">
      <c r="A24" s="28" t="s">
        <v>457</v>
      </c>
      <c r="B24" s="28">
        <v>5.3</v>
      </c>
      <c r="C24" s="28">
        <v>6.2</v>
      </c>
      <c r="D24" s="28">
        <v>8.3000000000000007</v>
      </c>
      <c r="E24" s="28">
        <v>12.9</v>
      </c>
      <c r="F24" s="28">
        <v>17.7</v>
      </c>
      <c r="G24" s="28">
        <v>22.1</v>
      </c>
      <c r="H24" s="28">
        <v>24.5</v>
      </c>
      <c r="I24" s="28">
        <v>24.3</v>
      </c>
      <c r="J24" s="28">
        <v>20.100000000000001</v>
      </c>
      <c r="K24" s="28">
        <v>15.4</v>
      </c>
      <c r="L24" s="28">
        <v>10.9</v>
      </c>
      <c r="M24" s="28">
        <v>7.3</v>
      </c>
      <c r="N24" s="28">
        <v>14.6</v>
      </c>
      <c r="T24" s="28">
        <v>21</v>
      </c>
      <c r="U24" s="28" t="s">
        <v>464</v>
      </c>
      <c r="V24" s="28">
        <v>15.8</v>
      </c>
    </row>
    <row r="25" spans="1:22">
      <c r="A25" s="28" t="s">
        <v>459</v>
      </c>
      <c r="B25" s="28">
        <v>6.2</v>
      </c>
      <c r="C25" s="28">
        <v>6.6</v>
      </c>
      <c r="D25" s="28">
        <v>8.3000000000000007</v>
      </c>
      <c r="E25" s="28">
        <v>12.6</v>
      </c>
      <c r="F25" s="28">
        <v>17.5</v>
      </c>
      <c r="G25" s="28">
        <v>22.3</v>
      </c>
      <c r="H25" s="28">
        <v>25.1</v>
      </c>
      <c r="I25" s="28">
        <v>24.9</v>
      </c>
      <c r="J25" s="28">
        <v>20.9</v>
      </c>
      <c r="K25" s="28">
        <v>16.100000000000001</v>
      </c>
      <c r="L25" s="28">
        <v>11.9</v>
      </c>
      <c r="M25" s="28">
        <v>8.3000000000000007</v>
      </c>
      <c r="N25" s="28">
        <v>15.1</v>
      </c>
      <c r="T25" s="28">
        <v>22</v>
      </c>
      <c r="U25" s="28" t="s">
        <v>466</v>
      </c>
      <c r="V25" s="28">
        <v>13.8</v>
      </c>
    </row>
    <row r="26" spans="1:22">
      <c r="A26" s="28" t="s">
        <v>460</v>
      </c>
      <c r="B26" s="28">
        <v>-0.5</v>
      </c>
      <c r="C26" s="28">
        <v>1.2</v>
      </c>
      <c r="D26" s="28">
        <v>5.7</v>
      </c>
      <c r="E26" s="28">
        <v>11.3</v>
      </c>
      <c r="F26" s="28">
        <v>15.8</v>
      </c>
      <c r="G26" s="28">
        <v>19.899999999999999</v>
      </c>
      <c r="H26" s="28">
        <v>23.2</v>
      </c>
      <c r="I26" s="28">
        <v>22.7</v>
      </c>
      <c r="J26" s="28">
        <v>17.8</v>
      </c>
      <c r="K26" s="28">
        <v>11.9</v>
      </c>
      <c r="L26" s="28">
        <v>5.7</v>
      </c>
      <c r="M26" s="28">
        <v>1.5</v>
      </c>
      <c r="N26" s="28">
        <v>11.3</v>
      </c>
      <c r="T26" s="28">
        <v>23</v>
      </c>
      <c r="U26" s="28" t="s">
        <v>467</v>
      </c>
      <c r="V26" s="28">
        <v>13.1</v>
      </c>
    </row>
    <row r="27" spans="1:22">
      <c r="A27" s="28" t="s">
        <v>461</v>
      </c>
      <c r="B27" s="28">
        <v>-0.4</v>
      </c>
      <c r="C27" s="28">
        <v>1.1000000000000001</v>
      </c>
      <c r="D27" s="28">
        <v>4.9000000000000004</v>
      </c>
      <c r="E27" s="28">
        <v>10.5</v>
      </c>
      <c r="F27" s="28">
        <v>15.1</v>
      </c>
      <c r="G27" s="28">
        <v>18.600000000000001</v>
      </c>
      <c r="H27" s="28">
        <v>21.3</v>
      </c>
      <c r="I27" s="28">
        <v>21.3</v>
      </c>
      <c r="J27" s="28">
        <v>17.2</v>
      </c>
      <c r="K27" s="28">
        <v>11.9</v>
      </c>
      <c r="L27" s="28">
        <v>6.1</v>
      </c>
      <c r="M27" s="28">
        <v>1.7</v>
      </c>
      <c r="N27" s="28">
        <v>10.8</v>
      </c>
      <c r="T27" s="28">
        <v>24</v>
      </c>
      <c r="U27" s="28" t="s">
        <v>468</v>
      </c>
      <c r="V27" s="28">
        <v>10.9</v>
      </c>
    </row>
    <row r="28" spans="1:22">
      <c r="A28" s="28" t="s">
        <v>462</v>
      </c>
      <c r="B28" s="28">
        <v>5.9</v>
      </c>
      <c r="C28" s="28">
        <v>7.1</v>
      </c>
      <c r="D28" s="28">
        <v>10.199999999999999</v>
      </c>
      <c r="E28" s="28">
        <v>14.8</v>
      </c>
      <c r="F28" s="28">
        <v>19.8</v>
      </c>
      <c r="G28" s="28">
        <v>24.7</v>
      </c>
      <c r="H28" s="28">
        <v>27.6</v>
      </c>
      <c r="I28" s="28">
        <v>27</v>
      </c>
      <c r="J28" s="28">
        <v>22.5</v>
      </c>
      <c r="K28" s="28">
        <v>16.899999999999999</v>
      </c>
      <c r="L28" s="28">
        <v>11.5</v>
      </c>
      <c r="M28" s="28">
        <v>7.6</v>
      </c>
      <c r="N28" s="28">
        <v>16.3</v>
      </c>
      <c r="T28" s="28">
        <v>25</v>
      </c>
      <c r="U28" s="28" t="s">
        <v>469</v>
      </c>
      <c r="V28" s="28">
        <v>5.7</v>
      </c>
    </row>
    <row r="29" spans="1:22">
      <c r="A29" s="28" t="s">
        <v>464</v>
      </c>
      <c r="B29" s="28">
        <v>1.7</v>
      </c>
      <c r="C29" s="28">
        <v>3.6</v>
      </c>
      <c r="D29" s="28">
        <v>8.4</v>
      </c>
      <c r="E29" s="28">
        <v>13.8</v>
      </c>
      <c r="F29" s="28">
        <v>19.2</v>
      </c>
      <c r="G29" s="28">
        <v>26.2</v>
      </c>
      <c r="H29" s="28">
        <v>31.1</v>
      </c>
      <c r="I29" s="28">
        <v>30.4</v>
      </c>
      <c r="J29" s="28">
        <v>24.9</v>
      </c>
      <c r="K29" s="28">
        <v>17.3</v>
      </c>
      <c r="L29" s="28">
        <v>9.5</v>
      </c>
      <c r="M29" s="28">
        <v>3.9</v>
      </c>
      <c r="N29" s="28">
        <v>15.8</v>
      </c>
      <c r="T29" s="28">
        <v>26</v>
      </c>
      <c r="U29" s="28" t="s">
        <v>470</v>
      </c>
      <c r="V29" s="28">
        <v>10.9</v>
      </c>
    </row>
    <row r="30" spans="1:22">
      <c r="A30" s="28" t="s">
        <v>465</v>
      </c>
      <c r="B30" s="28">
        <v>3.8</v>
      </c>
      <c r="C30" s="28">
        <v>5.3</v>
      </c>
      <c r="D30" s="28">
        <v>7.9</v>
      </c>
      <c r="E30" s="28">
        <v>12.4</v>
      </c>
      <c r="F30" s="28">
        <v>16.7</v>
      </c>
      <c r="G30" s="28">
        <v>20.6</v>
      </c>
      <c r="H30" s="28">
        <v>22.6</v>
      </c>
      <c r="I30" s="28">
        <v>22.4</v>
      </c>
      <c r="J30" s="28">
        <v>18.8</v>
      </c>
      <c r="K30" s="28">
        <v>14.3</v>
      </c>
      <c r="L30" s="28">
        <v>9.6</v>
      </c>
      <c r="M30" s="28">
        <v>5.8</v>
      </c>
      <c r="N30" s="28">
        <v>13.4</v>
      </c>
      <c r="T30" s="28">
        <v>27</v>
      </c>
      <c r="U30" s="28" t="s">
        <v>471</v>
      </c>
      <c r="V30" s="28">
        <v>14.9</v>
      </c>
    </row>
    <row r="31" spans="1:22">
      <c r="A31" s="28" t="s">
        <v>466</v>
      </c>
      <c r="B31" s="28">
        <v>2.7</v>
      </c>
      <c r="C31" s="28">
        <v>4.5999999999999996</v>
      </c>
      <c r="D31" s="28">
        <v>7.7</v>
      </c>
      <c r="E31" s="28">
        <v>13</v>
      </c>
      <c r="F31" s="28">
        <v>18.2</v>
      </c>
      <c r="G31" s="28">
        <v>22.4</v>
      </c>
      <c r="H31" s="28">
        <v>24.8</v>
      </c>
      <c r="I31" s="28">
        <v>24.4</v>
      </c>
      <c r="J31" s="28">
        <v>19.899999999999999</v>
      </c>
      <c r="K31" s="28">
        <v>14.2</v>
      </c>
      <c r="L31" s="28">
        <v>9.1</v>
      </c>
      <c r="M31" s="28">
        <v>4.5999999999999996</v>
      </c>
      <c r="N31" s="28">
        <v>13.8</v>
      </c>
      <c r="T31" s="28">
        <v>28</v>
      </c>
      <c r="U31" s="28" t="s">
        <v>472</v>
      </c>
      <c r="V31" s="28">
        <v>14.5</v>
      </c>
    </row>
    <row r="32" spans="1:22">
      <c r="A32" s="28" t="s">
        <v>467</v>
      </c>
      <c r="B32" s="28">
        <v>-0.9</v>
      </c>
      <c r="C32" s="28">
        <v>0.6</v>
      </c>
      <c r="D32" s="28">
        <v>5.5</v>
      </c>
      <c r="E32" s="28">
        <v>11.9</v>
      </c>
      <c r="F32" s="28">
        <v>17.2</v>
      </c>
      <c r="G32" s="28">
        <v>22.7</v>
      </c>
      <c r="H32" s="28">
        <v>27.1</v>
      </c>
      <c r="I32" s="28">
        <v>26.9</v>
      </c>
      <c r="J32" s="28">
        <v>22</v>
      </c>
      <c r="K32" s="28">
        <v>14.8</v>
      </c>
      <c r="L32" s="28">
        <v>7.4</v>
      </c>
      <c r="M32" s="28">
        <v>1.8</v>
      </c>
      <c r="N32" s="28">
        <v>13.1</v>
      </c>
      <c r="T32" s="28">
        <v>29</v>
      </c>
      <c r="U32" s="28" t="s">
        <v>473</v>
      </c>
      <c r="V32" s="28">
        <v>9.6999999999999993</v>
      </c>
    </row>
    <row r="33" spans="1:22">
      <c r="A33" s="28" t="s">
        <v>468</v>
      </c>
      <c r="B33" s="28">
        <v>-3</v>
      </c>
      <c r="C33" s="28">
        <v>-1.3</v>
      </c>
      <c r="D33" s="28">
        <v>4</v>
      </c>
      <c r="E33" s="28">
        <v>10.7</v>
      </c>
      <c r="F33" s="28">
        <v>15.6</v>
      </c>
      <c r="G33" s="28">
        <v>20</v>
      </c>
      <c r="H33" s="28">
        <v>24</v>
      </c>
      <c r="I33" s="28">
        <v>24.1</v>
      </c>
      <c r="J33" s="28">
        <v>19.100000000000001</v>
      </c>
      <c r="K33" s="28">
        <v>12.3</v>
      </c>
      <c r="L33" s="28">
        <v>5.5</v>
      </c>
      <c r="M33" s="28">
        <v>-0.2</v>
      </c>
      <c r="N33" s="28">
        <v>10.9</v>
      </c>
      <c r="T33" s="28">
        <v>30</v>
      </c>
      <c r="U33" s="28" t="s">
        <v>474</v>
      </c>
      <c r="V33" s="28">
        <v>10.4</v>
      </c>
    </row>
    <row r="34" spans="1:22">
      <c r="A34" s="28" t="s">
        <v>469</v>
      </c>
      <c r="B34" s="28">
        <v>-9.1999999999999993</v>
      </c>
      <c r="C34" s="28">
        <v>-7.7</v>
      </c>
      <c r="D34" s="28">
        <v>-2.4</v>
      </c>
      <c r="E34" s="28">
        <v>5.4</v>
      </c>
      <c r="F34" s="28">
        <v>10.7</v>
      </c>
      <c r="G34" s="28">
        <v>14.9</v>
      </c>
      <c r="H34" s="28">
        <v>19.3</v>
      </c>
      <c r="I34" s="28">
        <v>19.5</v>
      </c>
      <c r="J34" s="28">
        <v>14.7</v>
      </c>
      <c r="K34" s="28">
        <v>8.1</v>
      </c>
      <c r="L34" s="28">
        <v>1</v>
      </c>
      <c r="M34" s="28">
        <v>-5.9</v>
      </c>
      <c r="N34" s="28">
        <v>5.7</v>
      </c>
      <c r="T34" s="28">
        <v>31</v>
      </c>
      <c r="U34" s="28" t="s">
        <v>475</v>
      </c>
      <c r="V34" s="28">
        <v>18.3</v>
      </c>
    </row>
    <row r="35" spans="1:22">
      <c r="A35" s="28" t="s">
        <v>470</v>
      </c>
      <c r="B35" s="28">
        <v>-0.2</v>
      </c>
      <c r="C35" s="28">
        <v>1.4</v>
      </c>
      <c r="D35" s="28">
        <v>5</v>
      </c>
      <c r="E35" s="28">
        <v>10.199999999999999</v>
      </c>
      <c r="F35" s="28">
        <v>15</v>
      </c>
      <c r="G35" s="28">
        <v>18.8</v>
      </c>
      <c r="H35" s="28">
        <v>21.5</v>
      </c>
      <c r="I35" s="28">
        <v>21.4</v>
      </c>
      <c r="J35" s="28">
        <v>17.2</v>
      </c>
      <c r="K35" s="28">
        <v>11.9</v>
      </c>
      <c r="L35" s="28">
        <v>6.4</v>
      </c>
      <c r="M35" s="28">
        <v>2</v>
      </c>
      <c r="N35" s="28">
        <v>10.9</v>
      </c>
      <c r="T35" s="28">
        <v>32</v>
      </c>
      <c r="U35" s="28" t="s">
        <v>477</v>
      </c>
      <c r="V35" s="28">
        <v>12.2</v>
      </c>
    </row>
    <row r="36" spans="1:22">
      <c r="A36" s="28" t="s">
        <v>471</v>
      </c>
      <c r="B36" s="28">
        <v>3</v>
      </c>
      <c r="C36" s="28">
        <v>4.3</v>
      </c>
      <c r="D36" s="28">
        <v>8</v>
      </c>
      <c r="E36" s="28">
        <v>13.2</v>
      </c>
      <c r="F36" s="28">
        <v>18.600000000000001</v>
      </c>
      <c r="G36" s="28">
        <v>24</v>
      </c>
      <c r="H36" s="28">
        <v>27.7</v>
      </c>
      <c r="I36" s="28">
        <v>27.4</v>
      </c>
      <c r="J36" s="28">
        <v>22.8</v>
      </c>
      <c r="K36" s="28">
        <v>16.100000000000001</v>
      </c>
      <c r="L36" s="28">
        <v>9.4</v>
      </c>
      <c r="M36" s="28">
        <v>4.8</v>
      </c>
      <c r="N36" s="28">
        <v>14.9</v>
      </c>
      <c r="T36" s="28">
        <v>33</v>
      </c>
      <c r="U36" s="28" t="s">
        <v>499</v>
      </c>
      <c r="V36" s="28">
        <v>19.2</v>
      </c>
    </row>
    <row r="37" spans="1:22">
      <c r="A37" s="28" t="s">
        <v>472</v>
      </c>
      <c r="B37" s="28">
        <v>7.2</v>
      </c>
      <c r="C37" s="28">
        <v>7.1</v>
      </c>
      <c r="D37" s="28">
        <v>8.1</v>
      </c>
      <c r="E37" s="28">
        <v>11.3</v>
      </c>
      <c r="F37" s="28">
        <v>15.6</v>
      </c>
      <c r="G37" s="28">
        <v>20.100000000000001</v>
      </c>
      <c r="H37" s="28">
        <v>22.8</v>
      </c>
      <c r="I37" s="28">
        <v>23.1</v>
      </c>
      <c r="J37" s="28">
        <v>20</v>
      </c>
      <c r="K37" s="28">
        <v>16.3</v>
      </c>
      <c r="L37" s="28">
        <v>12.6</v>
      </c>
      <c r="M37" s="28">
        <v>9.4</v>
      </c>
      <c r="N37" s="28">
        <v>14.5</v>
      </c>
      <c r="T37" s="28">
        <v>34</v>
      </c>
      <c r="U37" s="28" t="s">
        <v>478</v>
      </c>
      <c r="V37" s="28">
        <v>14.4</v>
      </c>
    </row>
    <row r="38" spans="1:22">
      <c r="A38" s="28" t="s">
        <v>473</v>
      </c>
      <c r="B38" s="28">
        <v>-1.6</v>
      </c>
      <c r="C38" s="28">
        <v>-0.3</v>
      </c>
      <c r="D38" s="28">
        <v>3.9</v>
      </c>
      <c r="E38" s="28">
        <v>9.5</v>
      </c>
      <c r="F38" s="28">
        <v>13.7</v>
      </c>
      <c r="G38" s="28">
        <v>17.3</v>
      </c>
      <c r="H38" s="28">
        <v>20.3</v>
      </c>
      <c r="I38" s="28">
        <v>20.399999999999999</v>
      </c>
      <c r="J38" s="28">
        <v>16.8</v>
      </c>
      <c r="K38" s="28">
        <v>11.4</v>
      </c>
      <c r="L38" s="28">
        <v>5.0999999999999996</v>
      </c>
      <c r="M38" s="28">
        <v>0.5</v>
      </c>
      <c r="N38" s="28">
        <v>9.6999999999999993</v>
      </c>
      <c r="T38" s="28">
        <v>35</v>
      </c>
      <c r="U38" s="28" t="s">
        <v>479</v>
      </c>
      <c r="V38" s="28">
        <v>17.899999999999999</v>
      </c>
    </row>
    <row r="39" spans="1:22">
      <c r="A39" s="28" t="s">
        <v>474</v>
      </c>
      <c r="B39" s="28">
        <v>-4.5999999999999996</v>
      </c>
      <c r="C39" s="28">
        <v>-3.1</v>
      </c>
      <c r="D39" s="28">
        <v>2.2000000000000002</v>
      </c>
      <c r="E39" s="28">
        <v>8.3000000000000007</v>
      </c>
      <c r="F39" s="28">
        <v>14.3</v>
      </c>
      <c r="G39" s="28">
        <v>20.399999999999999</v>
      </c>
      <c r="H39" s="28">
        <v>25</v>
      </c>
      <c r="I39" s="28">
        <v>24.9</v>
      </c>
      <c r="J39" s="28">
        <v>20.3</v>
      </c>
      <c r="K39" s="28">
        <v>13</v>
      </c>
      <c r="L39" s="28">
        <v>5.3</v>
      </c>
      <c r="M39" s="28">
        <v>-1.5</v>
      </c>
      <c r="N39" s="28">
        <v>10.4</v>
      </c>
      <c r="T39" s="28">
        <v>36</v>
      </c>
      <c r="U39" s="28" t="s">
        <v>485</v>
      </c>
      <c r="V39" s="28">
        <v>4.9000000000000004</v>
      </c>
    </row>
    <row r="40" spans="1:22">
      <c r="A40" s="28" t="s">
        <v>475</v>
      </c>
      <c r="B40" s="28">
        <v>8.1999999999999993</v>
      </c>
      <c r="C40" s="28">
        <v>9.9</v>
      </c>
      <c r="D40" s="28">
        <v>13.1</v>
      </c>
      <c r="E40" s="28">
        <v>17.2</v>
      </c>
      <c r="F40" s="28">
        <v>21.2</v>
      </c>
      <c r="G40" s="28">
        <v>24.8</v>
      </c>
      <c r="H40" s="28">
        <v>27.1</v>
      </c>
      <c r="I40" s="28">
        <v>27.8</v>
      </c>
      <c r="J40" s="28">
        <v>25.6</v>
      </c>
      <c r="K40" s="28">
        <v>20.6</v>
      </c>
      <c r="L40" s="28">
        <v>14.2</v>
      </c>
      <c r="M40" s="28">
        <v>9.5</v>
      </c>
      <c r="N40" s="28">
        <v>18.3</v>
      </c>
      <c r="T40" s="28">
        <v>37</v>
      </c>
      <c r="U40" s="28" t="s">
        <v>487</v>
      </c>
      <c r="V40" s="28">
        <v>9.8000000000000007</v>
      </c>
    </row>
    <row r="41" spans="1:22">
      <c r="A41" s="28" t="s">
        <v>476</v>
      </c>
      <c r="B41" s="28">
        <v>-3.3</v>
      </c>
      <c r="C41" s="28">
        <v>-0.3</v>
      </c>
      <c r="D41" s="28">
        <v>6.4</v>
      </c>
      <c r="E41" s="28">
        <v>13.3</v>
      </c>
      <c r="F41" s="28">
        <v>17.899999999999999</v>
      </c>
      <c r="G41" s="28">
        <v>22.2</v>
      </c>
      <c r="H41" s="28">
        <v>26</v>
      </c>
      <c r="I41" s="28">
        <v>25.2</v>
      </c>
      <c r="J41" s="28">
        <v>20.2</v>
      </c>
      <c r="K41" s="28">
        <v>12.8</v>
      </c>
      <c r="L41" s="28">
        <v>5.8</v>
      </c>
      <c r="M41" s="28">
        <v>-0.3</v>
      </c>
      <c r="N41" s="28">
        <v>12.2</v>
      </c>
      <c r="T41" s="28">
        <v>38</v>
      </c>
      <c r="U41" s="28" t="s">
        <v>488</v>
      </c>
      <c r="V41" s="28">
        <v>10.6</v>
      </c>
    </row>
    <row r="42" spans="1:22">
      <c r="A42" s="28" t="s">
        <v>477</v>
      </c>
      <c r="B42" s="28">
        <v>1.8</v>
      </c>
      <c r="C42" s="28">
        <v>2.9</v>
      </c>
      <c r="D42" s="28">
        <v>6</v>
      </c>
      <c r="E42" s="28">
        <v>10.8</v>
      </c>
      <c r="F42" s="28">
        <v>15.5</v>
      </c>
      <c r="G42" s="28">
        <v>20</v>
      </c>
      <c r="H42" s="28">
        <v>23.5</v>
      </c>
      <c r="I42" s="28">
        <v>23.2</v>
      </c>
      <c r="J42" s="28">
        <v>18.7</v>
      </c>
      <c r="K42" s="28">
        <v>13.1</v>
      </c>
      <c r="L42" s="28">
        <v>7.6</v>
      </c>
      <c r="M42" s="28">
        <v>3.5</v>
      </c>
      <c r="N42" s="28">
        <v>12.2</v>
      </c>
      <c r="T42" s="28">
        <v>39</v>
      </c>
      <c r="U42" s="28" t="s">
        <v>490</v>
      </c>
      <c r="V42" s="28">
        <v>13.3</v>
      </c>
    </row>
    <row r="43" spans="1:22">
      <c r="A43" s="28" t="s">
        <v>478</v>
      </c>
      <c r="B43" s="28">
        <v>6</v>
      </c>
      <c r="C43" s="28">
        <v>6.1</v>
      </c>
      <c r="D43" s="28">
        <v>7.7</v>
      </c>
      <c r="E43" s="28">
        <v>12</v>
      </c>
      <c r="F43" s="28">
        <v>16.7</v>
      </c>
      <c r="G43" s="28">
        <v>21.4</v>
      </c>
      <c r="H43" s="28">
        <v>23.8</v>
      </c>
      <c r="I43" s="28">
        <v>23.8</v>
      </c>
      <c r="J43" s="28">
        <v>20.100000000000001</v>
      </c>
      <c r="K43" s="28">
        <v>15.7</v>
      </c>
      <c r="L43" s="28">
        <v>11.7</v>
      </c>
      <c r="M43" s="28">
        <v>8.1999999999999993</v>
      </c>
      <c r="N43" s="28">
        <v>14.4</v>
      </c>
      <c r="T43" s="28">
        <v>40</v>
      </c>
      <c r="U43" s="28" t="s">
        <v>491</v>
      </c>
      <c r="V43" s="28">
        <v>11.5</v>
      </c>
    </row>
    <row r="44" spans="1:22">
      <c r="A44" s="28" t="s">
        <v>479</v>
      </c>
      <c r="B44" s="28">
        <v>8.6999999999999993</v>
      </c>
      <c r="C44" s="28">
        <v>9.5</v>
      </c>
      <c r="D44" s="28">
        <v>11.6</v>
      </c>
      <c r="E44" s="28">
        <v>15.8</v>
      </c>
      <c r="F44" s="28">
        <v>20.8</v>
      </c>
      <c r="G44" s="28">
        <v>25.5</v>
      </c>
      <c r="H44" s="28">
        <v>28</v>
      </c>
      <c r="I44" s="28">
        <v>27.6</v>
      </c>
      <c r="J44" s="28">
        <v>23.6</v>
      </c>
      <c r="K44" s="28">
        <v>18.7</v>
      </c>
      <c r="L44" s="28">
        <v>14.1</v>
      </c>
      <c r="M44" s="28">
        <v>10.4</v>
      </c>
      <c r="N44" s="28">
        <v>17.899999999999999</v>
      </c>
      <c r="T44" s="28">
        <v>41</v>
      </c>
      <c r="U44" s="28" t="s">
        <v>493</v>
      </c>
      <c r="V44" s="28">
        <v>14.9</v>
      </c>
    </row>
    <row r="45" spans="1:22">
      <c r="A45" s="28" t="s">
        <v>480</v>
      </c>
      <c r="B45" s="28">
        <v>4.9000000000000004</v>
      </c>
      <c r="C45" s="28">
        <v>6.6</v>
      </c>
      <c r="D45" s="28">
        <v>10.8</v>
      </c>
      <c r="E45" s="28">
        <v>15.5</v>
      </c>
      <c r="F45" s="28">
        <v>20.3</v>
      </c>
      <c r="G45" s="28">
        <v>25.2</v>
      </c>
      <c r="H45" s="28">
        <v>28.4</v>
      </c>
      <c r="I45" s="28">
        <v>28.5</v>
      </c>
      <c r="J45" s="28">
        <v>25.3</v>
      </c>
      <c r="K45" s="28">
        <v>19.100000000000001</v>
      </c>
      <c r="L45" s="28">
        <v>11.7</v>
      </c>
      <c r="M45" s="28">
        <v>6.8</v>
      </c>
      <c r="N45" s="28">
        <v>16.899999999999999</v>
      </c>
      <c r="T45" s="28">
        <v>42</v>
      </c>
      <c r="U45" s="28" t="s">
        <v>494</v>
      </c>
      <c r="V45" s="28">
        <v>11.6</v>
      </c>
    </row>
    <row r="46" spans="1:22">
      <c r="A46" s="28" t="s">
        <v>481</v>
      </c>
      <c r="B46" s="28">
        <v>2.9</v>
      </c>
      <c r="C46" s="28">
        <v>4.8</v>
      </c>
      <c r="D46" s="28">
        <v>8.1</v>
      </c>
      <c r="E46" s="28">
        <v>12.8</v>
      </c>
      <c r="F46" s="28">
        <v>17.399999999999999</v>
      </c>
      <c r="G46" s="28">
        <v>21</v>
      </c>
      <c r="H46" s="28">
        <v>24</v>
      </c>
      <c r="I46" s="28">
        <v>23.8</v>
      </c>
      <c r="J46" s="28">
        <v>19.5</v>
      </c>
      <c r="K46" s="28">
        <v>14.2</v>
      </c>
      <c r="L46" s="28">
        <v>8.1999999999999993</v>
      </c>
      <c r="M46" s="28">
        <v>4.2</v>
      </c>
      <c r="N46" s="28">
        <v>13.4</v>
      </c>
      <c r="T46" s="28">
        <v>43</v>
      </c>
      <c r="U46" s="28" t="s">
        <v>495</v>
      </c>
      <c r="V46" s="28">
        <v>10.7</v>
      </c>
    </row>
    <row r="47" spans="1:22">
      <c r="A47" s="28" t="s">
        <v>483</v>
      </c>
      <c r="B47" s="28">
        <v>0.5</v>
      </c>
      <c r="C47" s="28">
        <v>1.9</v>
      </c>
      <c r="D47" s="28">
        <v>6.3</v>
      </c>
      <c r="E47" s="28">
        <v>11.5</v>
      </c>
      <c r="F47" s="28">
        <v>16</v>
      </c>
      <c r="G47" s="28">
        <v>20.2</v>
      </c>
      <c r="H47" s="28">
        <v>23.4</v>
      </c>
      <c r="I47" s="28">
        <v>22.9</v>
      </c>
      <c r="J47" s="28">
        <v>18.7</v>
      </c>
      <c r="K47" s="28">
        <v>12.9</v>
      </c>
      <c r="L47" s="28">
        <v>6.9</v>
      </c>
      <c r="M47" s="28">
        <v>2.5</v>
      </c>
      <c r="N47" s="28">
        <v>12</v>
      </c>
      <c r="T47" s="28">
        <v>44</v>
      </c>
      <c r="U47" s="28" t="s">
        <v>496</v>
      </c>
      <c r="V47" s="28">
        <v>13.6</v>
      </c>
    </row>
    <row r="48" spans="1:22">
      <c r="A48" s="28" t="s">
        <v>485</v>
      </c>
      <c r="B48" s="28">
        <v>-10.3</v>
      </c>
      <c r="C48" s="28">
        <v>-8.6</v>
      </c>
      <c r="D48" s="28">
        <v>-2</v>
      </c>
      <c r="E48" s="28">
        <v>5.5</v>
      </c>
      <c r="F48" s="28">
        <v>10.3</v>
      </c>
      <c r="G48" s="28">
        <v>14</v>
      </c>
      <c r="H48" s="28">
        <v>17.600000000000001</v>
      </c>
      <c r="I48" s="28">
        <v>17.7</v>
      </c>
      <c r="J48" s="28">
        <v>13.5</v>
      </c>
      <c r="K48" s="28">
        <v>7.3</v>
      </c>
      <c r="L48" s="28">
        <v>0.4</v>
      </c>
      <c r="M48" s="28">
        <v>-6.5</v>
      </c>
      <c r="N48" s="28">
        <v>4.9000000000000004</v>
      </c>
      <c r="T48" s="28">
        <v>45</v>
      </c>
      <c r="U48" s="28" t="s">
        <v>497</v>
      </c>
      <c r="V48" s="28">
        <v>16.8</v>
      </c>
    </row>
    <row r="49" spans="1:22">
      <c r="A49" s="28" t="s">
        <v>487</v>
      </c>
      <c r="B49" s="28">
        <v>-1</v>
      </c>
      <c r="C49" s="28">
        <v>0.7</v>
      </c>
      <c r="D49" s="28">
        <v>4.3</v>
      </c>
      <c r="E49" s="28">
        <v>9.6</v>
      </c>
      <c r="F49" s="28">
        <v>14.2</v>
      </c>
      <c r="G49" s="28">
        <v>17.600000000000001</v>
      </c>
      <c r="H49" s="28">
        <v>20.3</v>
      </c>
      <c r="I49" s="28">
        <v>20</v>
      </c>
      <c r="J49" s="28">
        <v>15.7</v>
      </c>
      <c r="K49" s="28">
        <v>10.7</v>
      </c>
      <c r="L49" s="28">
        <v>5.0999999999999996</v>
      </c>
      <c r="M49" s="28">
        <v>0.8</v>
      </c>
      <c r="N49" s="28">
        <v>9.8000000000000007</v>
      </c>
      <c r="T49" s="28">
        <v>46</v>
      </c>
      <c r="U49" s="28" t="s">
        <v>480</v>
      </c>
      <c r="V49" s="28">
        <v>16.899999999999999</v>
      </c>
    </row>
    <row r="50" spans="1:22">
      <c r="A50" s="28" t="s">
        <v>488</v>
      </c>
      <c r="B50" s="28">
        <v>-1.7</v>
      </c>
      <c r="C50" s="28">
        <v>0.2</v>
      </c>
      <c r="D50" s="28">
        <v>4.8</v>
      </c>
      <c r="E50" s="28">
        <v>10.6</v>
      </c>
      <c r="F50" s="28">
        <v>15.1</v>
      </c>
      <c r="G50" s="28">
        <v>19</v>
      </c>
      <c r="H50" s="28">
        <v>22.3</v>
      </c>
      <c r="I50" s="28">
        <v>22</v>
      </c>
      <c r="J50" s="28">
        <v>17.399999999999999</v>
      </c>
      <c r="K50" s="28">
        <v>11.8</v>
      </c>
      <c r="L50" s="28">
        <v>5.5</v>
      </c>
      <c r="M50" s="28">
        <v>0.6</v>
      </c>
      <c r="N50" s="28">
        <v>10.6</v>
      </c>
      <c r="T50" s="28">
        <v>47</v>
      </c>
      <c r="U50" s="28" t="s">
        <v>498</v>
      </c>
      <c r="V50" s="28">
        <v>16.100000000000001</v>
      </c>
    </row>
    <row r="51" spans="1:22">
      <c r="A51" s="28" t="s">
        <v>489</v>
      </c>
      <c r="B51" s="28">
        <v>0.4</v>
      </c>
      <c r="C51" s="28">
        <v>2.4</v>
      </c>
      <c r="D51" s="28">
        <v>7</v>
      </c>
      <c r="E51" s="28">
        <v>12.2</v>
      </c>
      <c r="F51" s="28">
        <v>16.899999999999999</v>
      </c>
      <c r="G51" s="28">
        <v>21.3</v>
      </c>
      <c r="H51" s="28">
        <v>24.7</v>
      </c>
      <c r="I51" s="28">
        <v>24.3</v>
      </c>
      <c r="J51" s="28">
        <v>19.7</v>
      </c>
      <c r="K51" s="28">
        <v>13.6</v>
      </c>
      <c r="L51" s="28">
        <v>7</v>
      </c>
      <c r="M51" s="28">
        <v>2.5</v>
      </c>
      <c r="N51" s="28">
        <v>12.7</v>
      </c>
      <c r="T51" s="28">
        <v>48</v>
      </c>
      <c r="U51" s="28" t="s">
        <v>500</v>
      </c>
      <c r="V51" s="28">
        <v>15</v>
      </c>
    </row>
    <row r="52" spans="1:22">
      <c r="A52" s="28" t="s">
        <v>490</v>
      </c>
      <c r="B52" s="28">
        <v>2.9</v>
      </c>
      <c r="C52" s="28">
        <v>4.2</v>
      </c>
      <c r="D52" s="28">
        <v>7</v>
      </c>
      <c r="E52" s="28">
        <v>12.2</v>
      </c>
      <c r="F52" s="28">
        <v>17.399999999999999</v>
      </c>
      <c r="G52" s="28">
        <v>21.6</v>
      </c>
      <c r="H52" s="28">
        <v>24</v>
      </c>
      <c r="I52" s="28">
        <v>23.5</v>
      </c>
      <c r="J52" s="28">
        <v>19.3</v>
      </c>
      <c r="K52" s="28">
        <v>13.9</v>
      </c>
      <c r="L52" s="28">
        <v>9.1</v>
      </c>
      <c r="M52" s="28">
        <v>5</v>
      </c>
      <c r="N52" s="28">
        <v>13.3</v>
      </c>
      <c r="T52" s="28">
        <v>49</v>
      </c>
      <c r="U52" s="28" t="s">
        <v>501</v>
      </c>
      <c r="V52" s="28">
        <v>9.6999999999999993</v>
      </c>
    </row>
    <row r="53" spans="1:22">
      <c r="A53" s="28" t="s">
        <v>491</v>
      </c>
      <c r="B53" s="28">
        <v>-0.2</v>
      </c>
      <c r="C53" s="28">
        <v>1.4</v>
      </c>
      <c r="D53" s="28">
        <v>5.3</v>
      </c>
      <c r="E53" s="28">
        <v>10.7</v>
      </c>
      <c r="F53" s="28">
        <v>15.5</v>
      </c>
      <c r="G53" s="28">
        <v>19.7</v>
      </c>
      <c r="H53" s="28">
        <v>23.1</v>
      </c>
      <c r="I53" s="28">
        <v>23</v>
      </c>
      <c r="J53" s="28">
        <v>18.5</v>
      </c>
      <c r="K53" s="28">
        <v>12.6</v>
      </c>
      <c r="L53" s="28">
        <v>6.5</v>
      </c>
      <c r="M53" s="28">
        <v>2</v>
      </c>
      <c r="N53" s="28">
        <v>11.5</v>
      </c>
      <c r="T53" s="28">
        <v>50</v>
      </c>
      <c r="U53" s="28" t="s">
        <v>503</v>
      </c>
      <c r="V53" s="28">
        <v>10.7</v>
      </c>
    </row>
    <row r="54" spans="1:22">
      <c r="A54" s="28" t="s">
        <v>492</v>
      </c>
      <c r="B54" s="28">
        <v>5.7</v>
      </c>
      <c r="C54" s="28">
        <v>7.1</v>
      </c>
      <c r="D54" s="28">
        <v>10.7</v>
      </c>
      <c r="E54" s="28">
        <v>15.5</v>
      </c>
      <c r="F54" s="28">
        <v>20.7</v>
      </c>
      <c r="G54" s="28">
        <v>25.4</v>
      </c>
      <c r="H54" s="28">
        <v>28.2</v>
      </c>
      <c r="I54" s="28">
        <v>28</v>
      </c>
      <c r="J54" s="28">
        <v>24.9</v>
      </c>
      <c r="K54" s="28">
        <v>19.600000000000001</v>
      </c>
      <c r="L54" s="28">
        <v>12.6</v>
      </c>
      <c r="M54" s="28">
        <v>7.5</v>
      </c>
      <c r="N54" s="28">
        <v>17.2</v>
      </c>
      <c r="T54" s="28">
        <v>51</v>
      </c>
      <c r="U54" s="28" t="s">
        <v>504</v>
      </c>
      <c r="V54" s="28">
        <v>11.2</v>
      </c>
    </row>
    <row r="55" spans="1:22">
      <c r="A55" s="28" t="s">
        <v>493</v>
      </c>
      <c r="B55" s="28">
        <v>6.2</v>
      </c>
      <c r="C55" s="28">
        <v>6.9</v>
      </c>
      <c r="D55" s="28">
        <v>8.8000000000000007</v>
      </c>
      <c r="E55" s="28">
        <v>13.2</v>
      </c>
      <c r="F55" s="28">
        <v>17.7</v>
      </c>
      <c r="G55" s="28">
        <v>21.9</v>
      </c>
      <c r="H55" s="28">
        <v>23.9</v>
      </c>
      <c r="I55" s="28">
        <v>23.8</v>
      </c>
      <c r="J55" s="28">
        <v>20.399999999999999</v>
      </c>
      <c r="K55" s="28">
        <v>16.100000000000001</v>
      </c>
      <c r="L55" s="28">
        <v>12</v>
      </c>
      <c r="M55" s="28">
        <v>8.3000000000000007</v>
      </c>
      <c r="N55" s="28">
        <v>14.9</v>
      </c>
      <c r="T55" s="28">
        <v>52</v>
      </c>
      <c r="U55" s="28" t="s">
        <v>506</v>
      </c>
      <c r="V55" s="28">
        <v>14.4</v>
      </c>
    </row>
    <row r="56" spans="1:22">
      <c r="A56" s="28" t="s">
        <v>494</v>
      </c>
      <c r="B56" s="28">
        <v>-0.2</v>
      </c>
      <c r="C56" s="28">
        <v>1.4</v>
      </c>
      <c r="D56" s="28">
        <v>5.6</v>
      </c>
      <c r="E56" s="28">
        <v>11.1</v>
      </c>
      <c r="F56" s="28">
        <v>15.8</v>
      </c>
      <c r="G56" s="28">
        <v>20.100000000000001</v>
      </c>
      <c r="H56" s="28">
        <v>23.5</v>
      </c>
      <c r="I56" s="28">
        <v>23.2</v>
      </c>
      <c r="J56" s="28">
        <v>18.5</v>
      </c>
      <c r="K56" s="28">
        <v>12.5</v>
      </c>
      <c r="L56" s="28">
        <v>6.3</v>
      </c>
      <c r="M56" s="28">
        <v>1.7</v>
      </c>
      <c r="N56" s="28">
        <v>11.6</v>
      </c>
      <c r="T56" s="28">
        <v>53</v>
      </c>
      <c r="U56" s="28" t="s">
        <v>509</v>
      </c>
      <c r="V56" s="28">
        <v>14.3</v>
      </c>
    </row>
    <row r="57" spans="1:22">
      <c r="A57" s="28" t="s">
        <v>495</v>
      </c>
      <c r="B57" s="28">
        <v>0.3</v>
      </c>
      <c r="C57" s="28">
        <v>1.7</v>
      </c>
      <c r="D57" s="28">
        <v>5</v>
      </c>
      <c r="E57" s="28">
        <v>10</v>
      </c>
      <c r="F57" s="28">
        <v>14.5</v>
      </c>
      <c r="G57" s="28">
        <v>18.2</v>
      </c>
      <c r="H57" s="28">
        <v>20.8</v>
      </c>
      <c r="I57" s="28">
        <v>20.7</v>
      </c>
      <c r="J57" s="28">
        <v>16.7</v>
      </c>
      <c r="K57" s="28">
        <v>11.8</v>
      </c>
      <c r="L57" s="28">
        <v>6.8</v>
      </c>
      <c r="M57" s="28">
        <v>2.4</v>
      </c>
      <c r="N57" s="28">
        <v>10.7</v>
      </c>
      <c r="T57" s="28">
        <v>54</v>
      </c>
      <c r="U57" s="28" t="s">
        <v>510</v>
      </c>
      <c r="V57" s="28">
        <v>14.6</v>
      </c>
    </row>
    <row r="58" spans="1:22">
      <c r="A58" s="28" t="s">
        <v>496</v>
      </c>
      <c r="B58" s="28">
        <v>-0.3</v>
      </c>
      <c r="C58" s="28">
        <v>1.4</v>
      </c>
      <c r="D58" s="28">
        <v>6.7</v>
      </c>
      <c r="E58" s="28">
        <v>12.9</v>
      </c>
      <c r="F58" s="28">
        <v>17.899999999999999</v>
      </c>
      <c r="G58" s="28">
        <v>23</v>
      </c>
      <c r="H58" s="28">
        <v>27</v>
      </c>
      <c r="I58" s="28">
        <v>27</v>
      </c>
      <c r="J58" s="28">
        <v>22.4</v>
      </c>
      <c r="K58" s="28">
        <v>15.5</v>
      </c>
      <c r="L58" s="28">
        <v>7.9</v>
      </c>
      <c r="M58" s="28">
        <v>2.1</v>
      </c>
      <c r="N58" s="28">
        <v>13.6</v>
      </c>
      <c r="T58" s="28">
        <v>55</v>
      </c>
      <c r="U58" s="28" t="s">
        <v>511</v>
      </c>
      <c r="V58" s="28">
        <v>14.5</v>
      </c>
    </row>
    <row r="59" spans="1:22">
      <c r="A59" s="28" t="s">
        <v>497</v>
      </c>
      <c r="B59" s="28">
        <v>6.6</v>
      </c>
      <c r="C59" s="28">
        <v>7.8</v>
      </c>
      <c r="D59" s="28">
        <v>10.5</v>
      </c>
      <c r="E59" s="28">
        <v>15.1</v>
      </c>
      <c r="F59" s="28">
        <v>20.3</v>
      </c>
      <c r="G59" s="28">
        <v>25.1</v>
      </c>
      <c r="H59" s="28">
        <v>27.9</v>
      </c>
      <c r="I59" s="28">
        <v>27.6</v>
      </c>
      <c r="J59" s="28">
        <v>23.3</v>
      </c>
      <c r="K59" s="28">
        <v>17.8</v>
      </c>
      <c r="L59" s="28">
        <v>12.1</v>
      </c>
      <c r="M59" s="28">
        <v>8</v>
      </c>
      <c r="N59" s="28">
        <v>16.8</v>
      </c>
      <c r="T59" s="28">
        <v>56</v>
      </c>
      <c r="U59" s="28" t="s">
        <v>512</v>
      </c>
      <c r="V59" s="28">
        <v>16.100000000000001</v>
      </c>
    </row>
    <row r="60" spans="1:22">
      <c r="A60" s="28" t="s">
        <v>498</v>
      </c>
      <c r="B60" s="28">
        <v>3.1</v>
      </c>
      <c r="C60" s="28">
        <v>4.2</v>
      </c>
      <c r="D60" s="28">
        <v>8</v>
      </c>
      <c r="E60" s="28">
        <v>13.5</v>
      </c>
      <c r="F60" s="28">
        <v>19.5</v>
      </c>
      <c r="G60" s="28">
        <v>25.7</v>
      </c>
      <c r="H60" s="28">
        <v>30</v>
      </c>
      <c r="I60" s="28">
        <v>29.7</v>
      </c>
      <c r="J60" s="28">
        <v>25.2</v>
      </c>
      <c r="K60" s="28">
        <v>18.399999999999999</v>
      </c>
      <c r="L60" s="28">
        <v>10.9</v>
      </c>
      <c r="M60" s="28">
        <v>5.3</v>
      </c>
      <c r="N60" s="28">
        <v>16.100000000000001</v>
      </c>
      <c r="T60" s="28">
        <v>57</v>
      </c>
      <c r="U60" s="28" t="s">
        <v>513</v>
      </c>
      <c r="V60" s="28">
        <v>14.2</v>
      </c>
    </row>
    <row r="61" spans="1:22">
      <c r="A61" s="28" t="s">
        <v>499</v>
      </c>
      <c r="B61" s="28">
        <v>10.199999999999999</v>
      </c>
      <c r="C61" s="28">
        <v>11.1</v>
      </c>
      <c r="D61" s="28">
        <v>13.8</v>
      </c>
      <c r="E61" s="28">
        <v>17.5</v>
      </c>
      <c r="F61" s="28">
        <v>21.3</v>
      </c>
      <c r="G61" s="28">
        <v>25</v>
      </c>
      <c r="H61" s="28">
        <v>27.8</v>
      </c>
      <c r="I61" s="28">
        <v>28.3</v>
      </c>
      <c r="J61" s="28">
        <v>25.8</v>
      </c>
      <c r="K61" s="28">
        <v>21.4</v>
      </c>
      <c r="L61" s="28">
        <v>16.100000000000001</v>
      </c>
      <c r="M61" s="28">
        <v>11.8</v>
      </c>
      <c r="N61" s="28">
        <v>19.2</v>
      </c>
      <c r="T61" s="28">
        <v>58</v>
      </c>
      <c r="U61" s="28" t="s">
        <v>515</v>
      </c>
      <c r="V61" s="28">
        <v>9</v>
      </c>
    </row>
    <row r="62" spans="1:22">
      <c r="A62" s="28" t="s">
        <v>500</v>
      </c>
      <c r="B62" s="28">
        <v>5.4</v>
      </c>
      <c r="C62" s="28">
        <v>6.2</v>
      </c>
      <c r="D62" s="28">
        <v>8.5</v>
      </c>
      <c r="E62" s="28">
        <v>12.6</v>
      </c>
      <c r="F62" s="28">
        <v>17.600000000000001</v>
      </c>
      <c r="G62" s="28">
        <v>22.8</v>
      </c>
      <c r="H62" s="28">
        <v>26.2</v>
      </c>
      <c r="I62" s="28">
        <v>26</v>
      </c>
      <c r="J62" s="28">
        <v>21.6</v>
      </c>
      <c r="K62" s="28">
        <v>16</v>
      </c>
      <c r="L62" s="28">
        <v>10.7</v>
      </c>
      <c r="M62" s="28">
        <v>7</v>
      </c>
      <c r="N62" s="28">
        <v>15</v>
      </c>
      <c r="T62" s="28">
        <v>59</v>
      </c>
      <c r="U62" s="28" t="s">
        <v>519</v>
      </c>
      <c r="V62" s="28">
        <v>14</v>
      </c>
    </row>
    <row r="63" spans="1:22">
      <c r="A63" s="28" t="s">
        <v>501</v>
      </c>
      <c r="B63" s="28">
        <v>-7.3</v>
      </c>
      <c r="C63" s="28">
        <v>-5.8</v>
      </c>
      <c r="D63" s="28">
        <v>1</v>
      </c>
      <c r="E63" s="28">
        <v>9</v>
      </c>
      <c r="F63" s="28">
        <v>14.7</v>
      </c>
      <c r="G63" s="28">
        <v>20</v>
      </c>
      <c r="H63" s="28">
        <v>25</v>
      </c>
      <c r="I63" s="28">
        <v>24.9</v>
      </c>
      <c r="J63" s="28">
        <v>20</v>
      </c>
      <c r="K63" s="28">
        <v>12.7</v>
      </c>
      <c r="L63" s="28">
        <v>4.5999999999999996</v>
      </c>
      <c r="M63" s="28">
        <v>-2.8</v>
      </c>
      <c r="N63" s="28">
        <v>9.6999999999999993</v>
      </c>
      <c r="T63" s="28">
        <v>60</v>
      </c>
      <c r="U63" s="28" t="s">
        <v>520</v>
      </c>
      <c r="V63" s="28">
        <v>12.6</v>
      </c>
    </row>
    <row r="64" spans="1:22">
      <c r="A64" s="28" t="s">
        <v>503</v>
      </c>
      <c r="B64" s="28">
        <v>-0.3</v>
      </c>
      <c r="C64" s="28">
        <v>1</v>
      </c>
      <c r="D64" s="28">
        <v>5</v>
      </c>
      <c r="E64" s="28">
        <v>10.1</v>
      </c>
      <c r="F64" s="28">
        <v>14.4</v>
      </c>
      <c r="G64" s="28">
        <v>18.2</v>
      </c>
      <c r="H64" s="28">
        <v>21.3</v>
      </c>
      <c r="I64" s="28">
        <v>21.2</v>
      </c>
      <c r="J64" s="28">
        <v>17.3</v>
      </c>
      <c r="K64" s="28">
        <v>12.1</v>
      </c>
      <c r="L64" s="28">
        <v>6.4</v>
      </c>
      <c r="M64" s="28">
        <v>1.8</v>
      </c>
      <c r="N64" s="28">
        <v>10.7</v>
      </c>
      <c r="T64" s="28">
        <v>61</v>
      </c>
      <c r="U64" s="28" t="s">
        <v>521</v>
      </c>
      <c r="V64" s="28">
        <v>14.7</v>
      </c>
    </row>
    <row r="65" spans="1:22">
      <c r="A65" s="28" t="s">
        <v>504</v>
      </c>
      <c r="B65" s="28">
        <v>-0.4</v>
      </c>
      <c r="C65" s="28">
        <v>1.1000000000000001</v>
      </c>
      <c r="D65" s="28">
        <v>5.0999999999999996</v>
      </c>
      <c r="E65" s="28">
        <v>10.6</v>
      </c>
      <c r="F65" s="28">
        <v>15.2</v>
      </c>
      <c r="G65" s="28">
        <v>19.399999999999999</v>
      </c>
      <c r="H65" s="28">
        <v>22.7</v>
      </c>
      <c r="I65" s="28">
        <v>22.5</v>
      </c>
      <c r="J65" s="28">
        <v>18</v>
      </c>
      <c r="K65" s="28">
        <v>12.2</v>
      </c>
      <c r="L65" s="28">
        <v>6.2</v>
      </c>
      <c r="M65" s="28">
        <v>1.7</v>
      </c>
      <c r="N65" s="28">
        <v>11.2</v>
      </c>
      <c r="T65" s="28">
        <v>62</v>
      </c>
      <c r="U65" s="28" t="s">
        <v>522</v>
      </c>
      <c r="V65" s="28">
        <v>12.8</v>
      </c>
    </row>
    <row r="66" spans="1:22">
      <c r="A66" s="28" t="s">
        <v>506</v>
      </c>
      <c r="B66" s="28">
        <v>6.8</v>
      </c>
      <c r="C66" s="28">
        <v>6.9</v>
      </c>
      <c r="D66" s="28">
        <v>8.1</v>
      </c>
      <c r="E66" s="28">
        <v>11.5</v>
      </c>
      <c r="F66" s="28">
        <v>15.8</v>
      </c>
      <c r="G66" s="28">
        <v>20.399999999999999</v>
      </c>
      <c r="H66" s="28">
        <v>23.1</v>
      </c>
      <c r="I66" s="28">
        <v>23.3</v>
      </c>
      <c r="J66" s="28">
        <v>20</v>
      </c>
      <c r="K66" s="28">
        <v>16</v>
      </c>
      <c r="L66" s="28">
        <v>11.9</v>
      </c>
      <c r="M66" s="28">
        <v>8.8000000000000007</v>
      </c>
      <c r="N66" s="28">
        <v>14.4</v>
      </c>
      <c r="T66" s="28">
        <v>63</v>
      </c>
      <c r="U66" s="28" t="s">
        <v>516</v>
      </c>
      <c r="V66" s="28">
        <v>18.3</v>
      </c>
    </row>
    <row r="67" spans="1:22">
      <c r="A67" s="28" t="s">
        <v>507</v>
      </c>
      <c r="B67" s="28">
        <v>8.6</v>
      </c>
      <c r="C67" s="28">
        <v>10</v>
      </c>
      <c r="D67" s="28">
        <v>12.9</v>
      </c>
      <c r="E67" s="28">
        <v>17</v>
      </c>
      <c r="F67" s="28">
        <v>21.1</v>
      </c>
      <c r="G67" s="28">
        <v>25.2</v>
      </c>
      <c r="H67" s="28">
        <v>27.9</v>
      </c>
      <c r="I67" s="28">
        <v>28.5</v>
      </c>
      <c r="J67" s="28">
        <v>25.5</v>
      </c>
      <c r="K67" s="28">
        <v>20.6</v>
      </c>
      <c r="L67" s="28">
        <v>14</v>
      </c>
      <c r="M67" s="28">
        <v>9.9</v>
      </c>
      <c r="N67" s="28">
        <v>18.399999999999999</v>
      </c>
      <c r="T67" s="28">
        <v>64</v>
      </c>
      <c r="U67" s="28" t="s">
        <v>524</v>
      </c>
      <c r="V67" s="28">
        <v>12.5</v>
      </c>
    </row>
    <row r="68" spans="1:22">
      <c r="A68" s="28" t="s">
        <v>509</v>
      </c>
      <c r="B68" s="28">
        <v>6.7</v>
      </c>
      <c r="C68" s="28">
        <v>6.6</v>
      </c>
      <c r="D68" s="28">
        <v>8</v>
      </c>
      <c r="E68" s="28">
        <v>11.6</v>
      </c>
      <c r="F68" s="28">
        <v>16.100000000000001</v>
      </c>
      <c r="G68" s="28">
        <v>20.2</v>
      </c>
      <c r="H68" s="28">
        <v>22.8</v>
      </c>
      <c r="I68" s="28">
        <v>23.1</v>
      </c>
      <c r="J68" s="28">
        <v>20</v>
      </c>
      <c r="K68" s="28">
        <v>16.100000000000001</v>
      </c>
      <c r="L68" s="28">
        <v>12</v>
      </c>
      <c r="M68" s="28">
        <v>8.6999999999999993</v>
      </c>
      <c r="N68" s="28">
        <v>14.3</v>
      </c>
      <c r="T68" s="28">
        <v>65</v>
      </c>
      <c r="U68" s="28" t="s">
        <v>525</v>
      </c>
      <c r="V68" s="28">
        <v>9.4</v>
      </c>
    </row>
    <row r="69" spans="1:22">
      <c r="A69" s="28" t="s">
        <v>510</v>
      </c>
      <c r="B69" s="28">
        <v>6.1</v>
      </c>
      <c r="C69" s="28">
        <v>6.7</v>
      </c>
      <c r="D69" s="28">
        <v>8.6</v>
      </c>
      <c r="E69" s="28">
        <v>13</v>
      </c>
      <c r="F69" s="28">
        <v>17.399999999999999</v>
      </c>
      <c r="G69" s="28">
        <v>21.6</v>
      </c>
      <c r="H69" s="28">
        <v>23.5</v>
      </c>
      <c r="I69" s="28">
        <v>23.3</v>
      </c>
      <c r="J69" s="28">
        <v>19.600000000000001</v>
      </c>
      <c r="K69" s="28">
        <v>15.4</v>
      </c>
      <c r="L69" s="28">
        <v>11.5</v>
      </c>
      <c r="M69" s="28">
        <v>8.1999999999999993</v>
      </c>
      <c r="N69" s="28">
        <v>14.6</v>
      </c>
      <c r="T69" s="28">
        <v>66</v>
      </c>
      <c r="U69" s="28" t="s">
        <v>527</v>
      </c>
      <c r="V69" s="28">
        <v>9.1</v>
      </c>
    </row>
    <row r="70" spans="1:22">
      <c r="A70" s="28" t="s">
        <v>511</v>
      </c>
      <c r="B70" s="28">
        <v>7</v>
      </c>
      <c r="C70" s="28">
        <v>7</v>
      </c>
      <c r="D70" s="28">
        <v>7.9</v>
      </c>
      <c r="E70" s="28">
        <v>11.2</v>
      </c>
      <c r="F70" s="28">
        <v>15.6</v>
      </c>
      <c r="G70" s="28">
        <v>20.3</v>
      </c>
      <c r="H70" s="28">
        <v>23.3</v>
      </c>
      <c r="I70" s="28">
        <v>23.6</v>
      </c>
      <c r="J70" s="28">
        <v>20.100000000000001</v>
      </c>
      <c r="K70" s="28">
        <v>16.2</v>
      </c>
      <c r="L70" s="28">
        <v>12.5</v>
      </c>
      <c r="M70" s="28">
        <v>9.3000000000000007</v>
      </c>
      <c r="N70" s="28">
        <v>14.5</v>
      </c>
      <c r="T70" s="28">
        <v>67</v>
      </c>
      <c r="U70" s="28" t="s">
        <v>528</v>
      </c>
      <c r="V70" s="28">
        <v>13.6</v>
      </c>
    </row>
    <row r="71" spans="1:22">
      <c r="A71" s="28" t="s">
        <v>512</v>
      </c>
      <c r="B71" s="28">
        <v>2.7</v>
      </c>
      <c r="C71" s="28">
        <v>4.2</v>
      </c>
      <c r="D71" s="28">
        <v>8.3000000000000007</v>
      </c>
      <c r="E71" s="28">
        <v>13.8</v>
      </c>
      <c r="F71" s="28">
        <v>19.3</v>
      </c>
      <c r="G71" s="28">
        <v>26</v>
      </c>
      <c r="H71" s="28">
        <v>30.6</v>
      </c>
      <c r="I71" s="28">
        <v>30.1</v>
      </c>
      <c r="J71" s="28">
        <v>25.1</v>
      </c>
      <c r="K71" s="28">
        <v>18</v>
      </c>
      <c r="L71" s="28">
        <v>10.4</v>
      </c>
      <c r="M71" s="28">
        <v>4.8</v>
      </c>
      <c r="N71" s="28">
        <v>16.100000000000001</v>
      </c>
      <c r="T71" s="28">
        <v>68</v>
      </c>
      <c r="U71" s="28" t="s">
        <v>429</v>
      </c>
      <c r="V71" s="28">
        <v>12.1</v>
      </c>
    </row>
    <row r="72" spans="1:22">
      <c r="A72" s="28" t="s">
        <v>513</v>
      </c>
      <c r="B72" s="28">
        <v>7</v>
      </c>
      <c r="C72" s="28">
        <v>6.7</v>
      </c>
      <c r="D72" s="28">
        <v>7.4</v>
      </c>
      <c r="E72" s="28">
        <v>10.5</v>
      </c>
      <c r="F72" s="28">
        <v>14.9</v>
      </c>
      <c r="G72" s="28">
        <v>19.7</v>
      </c>
      <c r="H72" s="28">
        <v>22.8</v>
      </c>
      <c r="I72" s="28">
        <v>23.2</v>
      </c>
      <c r="J72" s="28">
        <v>20</v>
      </c>
      <c r="K72" s="28">
        <v>16.2</v>
      </c>
      <c r="L72" s="28">
        <v>12.5</v>
      </c>
      <c r="M72" s="28">
        <v>9.1999999999999993</v>
      </c>
      <c r="N72" s="28">
        <v>14.2</v>
      </c>
      <c r="T72" s="28">
        <v>69</v>
      </c>
      <c r="U72" s="28" t="s">
        <v>447</v>
      </c>
      <c r="V72" s="28">
        <v>7.1</v>
      </c>
    </row>
    <row r="73" spans="1:22">
      <c r="A73" s="28" t="s">
        <v>515</v>
      </c>
      <c r="B73" s="28">
        <v>-3.5</v>
      </c>
      <c r="C73" s="28">
        <v>-2.1</v>
      </c>
      <c r="D73" s="28">
        <v>2.7</v>
      </c>
      <c r="E73" s="28">
        <v>8.9</v>
      </c>
      <c r="F73" s="28">
        <v>13.5</v>
      </c>
      <c r="G73" s="28">
        <v>17</v>
      </c>
      <c r="H73" s="28">
        <v>20</v>
      </c>
      <c r="I73" s="28">
        <v>20.2</v>
      </c>
      <c r="J73" s="28">
        <v>16.100000000000001</v>
      </c>
      <c r="K73" s="28">
        <v>10.8</v>
      </c>
      <c r="L73" s="28">
        <v>4.7</v>
      </c>
      <c r="M73" s="28">
        <v>-0.7</v>
      </c>
      <c r="N73" s="28">
        <v>9</v>
      </c>
      <c r="T73" s="28">
        <v>70</v>
      </c>
      <c r="U73" s="28" t="s">
        <v>483</v>
      </c>
      <c r="V73" s="28">
        <v>12</v>
      </c>
    </row>
    <row r="74" spans="1:22">
      <c r="A74" s="28" t="s">
        <v>516</v>
      </c>
      <c r="B74" s="28">
        <v>5.5</v>
      </c>
      <c r="C74" s="28">
        <v>7</v>
      </c>
      <c r="D74" s="28">
        <v>10.8</v>
      </c>
      <c r="E74" s="28">
        <v>16.100000000000001</v>
      </c>
      <c r="F74" s="28">
        <v>22.1</v>
      </c>
      <c r="G74" s="28">
        <v>28.1</v>
      </c>
      <c r="H74" s="28">
        <v>31.9</v>
      </c>
      <c r="I74" s="28">
        <v>31.3</v>
      </c>
      <c r="J74" s="28">
        <v>26.8</v>
      </c>
      <c r="K74" s="28">
        <v>20.2</v>
      </c>
      <c r="L74" s="28">
        <v>12.8</v>
      </c>
      <c r="M74" s="28">
        <v>7.5</v>
      </c>
      <c r="N74" s="28">
        <v>18.3</v>
      </c>
      <c r="T74" s="28">
        <v>71</v>
      </c>
      <c r="U74" s="28" t="s">
        <v>489</v>
      </c>
      <c r="V74" s="28">
        <v>12.7</v>
      </c>
    </row>
    <row r="75" spans="1:22">
      <c r="A75" s="28" t="s">
        <v>517</v>
      </c>
      <c r="B75" s="28">
        <v>2.2999999999999998</v>
      </c>
      <c r="C75" s="28">
        <v>3.5</v>
      </c>
      <c r="D75" s="28">
        <v>7.4</v>
      </c>
      <c r="E75" s="28">
        <v>12.4</v>
      </c>
      <c r="F75" s="28">
        <v>17.899999999999999</v>
      </c>
      <c r="G75" s="28">
        <v>24.4</v>
      </c>
      <c r="H75" s="28">
        <v>28.9</v>
      </c>
      <c r="I75" s="28">
        <v>28.7</v>
      </c>
      <c r="J75" s="28">
        <v>24.3</v>
      </c>
      <c r="K75" s="28">
        <v>17.100000000000001</v>
      </c>
      <c r="L75" s="28">
        <v>9.6</v>
      </c>
      <c r="M75" s="28">
        <v>4.4000000000000004</v>
      </c>
      <c r="N75" s="28">
        <v>15.1</v>
      </c>
      <c r="T75" s="28">
        <v>72</v>
      </c>
      <c r="U75" s="28" t="s">
        <v>445</v>
      </c>
      <c r="V75" s="28">
        <v>16.399999999999999</v>
      </c>
    </row>
    <row r="76" spans="1:22">
      <c r="A76" s="28" t="s">
        <v>519</v>
      </c>
      <c r="B76" s="28">
        <v>4.7</v>
      </c>
      <c r="C76" s="28">
        <v>5.4</v>
      </c>
      <c r="D76" s="28">
        <v>7.3</v>
      </c>
      <c r="E76" s="28">
        <v>11.8</v>
      </c>
      <c r="F76" s="28">
        <v>16.8</v>
      </c>
      <c r="G76" s="28">
        <v>21.3</v>
      </c>
      <c r="H76" s="28">
        <v>23.8</v>
      </c>
      <c r="I76" s="28">
        <v>23.8</v>
      </c>
      <c r="J76" s="28">
        <v>20</v>
      </c>
      <c r="K76" s="28">
        <v>15.4</v>
      </c>
      <c r="L76" s="28">
        <v>11</v>
      </c>
      <c r="M76" s="28">
        <v>7.1</v>
      </c>
      <c r="N76" s="28">
        <v>14</v>
      </c>
      <c r="T76" s="28">
        <v>73</v>
      </c>
      <c r="U76" s="28" t="s">
        <v>517</v>
      </c>
      <c r="V76" s="28">
        <v>15.1</v>
      </c>
    </row>
    <row r="77" spans="1:22">
      <c r="A77" s="28" t="s">
        <v>520</v>
      </c>
      <c r="B77" s="28">
        <v>1.9</v>
      </c>
      <c r="C77" s="28">
        <v>3.6</v>
      </c>
      <c r="D77" s="28">
        <v>7.6</v>
      </c>
      <c r="E77" s="28">
        <v>12.5</v>
      </c>
      <c r="F77" s="28">
        <v>16.5</v>
      </c>
      <c r="G77" s="28">
        <v>20</v>
      </c>
      <c r="H77" s="28">
        <v>22.4</v>
      </c>
      <c r="I77" s="28">
        <v>22.5</v>
      </c>
      <c r="J77" s="28">
        <v>18.899999999999999</v>
      </c>
      <c r="K77" s="28">
        <v>13.7</v>
      </c>
      <c r="L77" s="28">
        <v>7.9</v>
      </c>
      <c r="M77" s="28">
        <v>3.8</v>
      </c>
      <c r="N77" s="28">
        <v>12.6</v>
      </c>
      <c r="T77" s="28">
        <v>74</v>
      </c>
      <c r="U77" s="28" t="s">
        <v>444</v>
      </c>
      <c r="V77" s="28">
        <v>12.8</v>
      </c>
    </row>
    <row r="78" spans="1:22">
      <c r="A78" s="28" t="s">
        <v>521</v>
      </c>
      <c r="B78" s="28">
        <v>7.3</v>
      </c>
      <c r="C78" s="28">
        <v>7.3</v>
      </c>
      <c r="D78" s="28">
        <v>8.4</v>
      </c>
      <c r="E78" s="28">
        <v>11.7</v>
      </c>
      <c r="F78" s="28">
        <v>16</v>
      </c>
      <c r="G78" s="28">
        <v>20.3</v>
      </c>
      <c r="H78" s="28">
        <v>23.1</v>
      </c>
      <c r="I78" s="28">
        <v>23.5</v>
      </c>
      <c r="J78" s="28">
        <v>20.3</v>
      </c>
      <c r="K78" s="28">
        <v>16.600000000000001</v>
      </c>
      <c r="L78" s="28">
        <v>12.8</v>
      </c>
      <c r="M78" s="28">
        <v>9.5</v>
      </c>
      <c r="N78" s="28">
        <v>14.7</v>
      </c>
      <c r="T78" s="28">
        <v>75</v>
      </c>
      <c r="U78" s="28" t="s">
        <v>436</v>
      </c>
      <c r="V78" s="28">
        <v>3.9</v>
      </c>
    </row>
    <row r="79" spans="1:22">
      <c r="A79" s="28" t="s">
        <v>522</v>
      </c>
      <c r="B79" s="28">
        <v>-1.9</v>
      </c>
      <c r="C79" s="28">
        <v>-0.1</v>
      </c>
      <c r="D79" s="28">
        <v>5.7</v>
      </c>
      <c r="E79" s="28">
        <v>11.9</v>
      </c>
      <c r="F79" s="28">
        <v>16.899999999999999</v>
      </c>
      <c r="G79" s="28">
        <v>22.4</v>
      </c>
      <c r="H79" s="28">
        <v>27.2</v>
      </c>
      <c r="I79" s="28">
        <v>27</v>
      </c>
      <c r="J79" s="28">
        <v>21.8</v>
      </c>
      <c r="K79" s="28">
        <v>14.7</v>
      </c>
      <c r="L79" s="28">
        <v>6.9</v>
      </c>
      <c r="M79" s="28">
        <v>1</v>
      </c>
      <c r="N79" s="28">
        <v>12.8</v>
      </c>
      <c r="T79" s="28">
        <v>76</v>
      </c>
      <c r="U79" s="28" t="s">
        <v>476</v>
      </c>
      <c r="V79" s="28">
        <v>12.2</v>
      </c>
    </row>
    <row r="80" spans="1:22">
      <c r="A80" s="28" t="s">
        <v>524</v>
      </c>
      <c r="B80" s="28">
        <v>2.2999999999999998</v>
      </c>
      <c r="C80" s="28">
        <v>3.3</v>
      </c>
      <c r="D80" s="28">
        <v>6.1</v>
      </c>
      <c r="E80" s="28">
        <v>10.9</v>
      </c>
      <c r="F80" s="28">
        <v>15.6</v>
      </c>
      <c r="G80" s="28">
        <v>19.899999999999999</v>
      </c>
      <c r="H80" s="28">
        <v>23.4</v>
      </c>
      <c r="I80" s="28">
        <v>23.4</v>
      </c>
      <c r="J80" s="28">
        <v>19.100000000000001</v>
      </c>
      <c r="K80" s="28">
        <v>13.6</v>
      </c>
      <c r="L80" s="28">
        <v>8.1999999999999993</v>
      </c>
      <c r="M80" s="28">
        <v>4.0999999999999996</v>
      </c>
      <c r="N80" s="28">
        <v>12.5</v>
      </c>
      <c r="T80" s="28">
        <v>77</v>
      </c>
      <c r="U80" s="28" t="s">
        <v>526</v>
      </c>
      <c r="V80" s="28">
        <v>14.7</v>
      </c>
    </row>
    <row r="81" spans="1:22">
      <c r="A81" s="28" t="s">
        <v>525</v>
      </c>
      <c r="B81" s="28">
        <v>-3.1</v>
      </c>
      <c r="C81" s="28">
        <v>-2.6</v>
      </c>
      <c r="D81" s="28">
        <v>1.6</v>
      </c>
      <c r="E81" s="28">
        <v>7.7</v>
      </c>
      <c r="F81" s="28">
        <v>13.1</v>
      </c>
      <c r="G81" s="28">
        <v>18.2</v>
      </c>
      <c r="H81" s="28">
        <v>22.3</v>
      </c>
      <c r="I81" s="28">
        <v>22.2</v>
      </c>
      <c r="J81" s="28">
        <v>17.8</v>
      </c>
      <c r="K81" s="28">
        <v>11.3</v>
      </c>
      <c r="L81" s="28">
        <v>4.9000000000000004</v>
      </c>
      <c r="M81" s="28">
        <v>-0.5</v>
      </c>
      <c r="N81" s="28">
        <v>9.4</v>
      </c>
      <c r="T81" s="28">
        <v>78</v>
      </c>
      <c r="U81" s="28" t="s">
        <v>481</v>
      </c>
      <c r="V81" s="28">
        <v>13.4</v>
      </c>
    </row>
    <row r="82" spans="1:22">
      <c r="A82" s="28" t="s">
        <v>526</v>
      </c>
      <c r="B82" s="28">
        <v>6.5</v>
      </c>
      <c r="C82" s="28">
        <v>6.9</v>
      </c>
      <c r="D82" s="28">
        <v>8.4</v>
      </c>
      <c r="E82" s="28">
        <v>12.4</v>
      </c>
      <c r="F82" s="28">
        <v>17</v>
      </c>
      <c r="G82" s="28">
        <v>21.5</v>
      </c>
      <c r="H82" s="28">
        <v>23.7</v>
      </c>
      <c r="I82" s="28">
        <v>23.7</v>
      </c>
      <c r="J82" s="28">
        <v>20.100000000000001</v>
      </c>
      <c r="K82" s="28">
        <v>15.7</v>
      </c>
      <c r="L82" s="28">
        <v>11.8</v>
      </c>
      <c r="M82" s="28">
        <v>8.6999999999999993</v>
      </c>
      <c r="N82" s="28">
        <v>14.7</v>
      </c>
      <c r="T82" s="28">
        <v>79</v>
      </c>
      <c r="U82" s="28" t="s">
        <v>492</v>
      </c>
      <c r="V82" s="28">
        <v>17.2</v>
      </c>
    </row>
    <row r="83" spans="1:22">
      <c r="A83" s="28" t="s">
        <v>527</v>
      </c>
      <c r="B83" s="28">
        <v>-1.9</v>
      </c>
      <c r="C83" s="28">
        <v>-0.8</v>
      </c>
      <c r="D83" s="28">
        <v>2.9</v>
      </c>
      <c r="E83" s="28">
        <v>8.4</v>
      </c>
      <c r="F83" s="28">
        <v>13.1</v>
      </c>
      <c r="G83" s="28">
        <v>16.8</v>
      </c>
      <c r="H83" s="28">
        <v>19.600000000000001</v>
      </c>
      <c r="I83" s="28">
        <v>19.7</v>
      </c>
      <c r="J83" s="28">
        <v>15.6</v>
      </c>
      <c r="K83" s="28">
        <v>10.4</v>
      </c>
      <c r="L83" s="28">
        <v>4.8</v>
      </c>
      <c r="M83" s="28">
        <v>0.5</v>
      </c>
      <c r="N83" s="28">
        <v>9.1</v>
      </c>
      <c r="T83" s="28">
        <v>80</v>
      </c>
      <c r="U83" s="28" t="s">
        <v>507</v>
      </c>
      <c r="V83" s="28">
        <v>18.399999999999999</v>
      </c>
    </row>
    <row r="84" spans="1:22">
      <c r="A84" s="28" t="s">
        <v>528</v>
      </c>
      <c r="B84" s="28">
        <v>6.1</v>
      </c>
      <c r="C84" s="28">
        <v>6.2</v>
      </c>
      <c r="D84" s="28">
        <v>7.4</v>
      </c>
      <c r="E84" s="28">
        <v>11.2</v>
      </c>
      <c r="F84" s="28">
        <v>15.4</v>
      </c>
      <c r="G84" s="28">
        <v>19.600000000000001</v>
      </c>
      <c r="H84" s="28">
        <v>21.9</v>
      </c>
      <c r="I84" s="28">
        <v>21.9</v>
      </c>
      <c r="J84" s="28">
        <v>18.7</v>
      </c>
      <c r="K84" s="28">
        <v>15.1</v>
      </c>
      <c r="L84" s="28">
        <v>11.6</v>
      </c>
      <c r="M84" s="28">
        <v>8.3000000000000007</v>
      </c>
      <c r="N84" s="28">
        <v>13.6</v>
      </c>
      <c r="T84" s="28">
        <v>81</v>
      </c>
      <c r="U84" s="28" t="s">
        <v>465</v>
      </c>
      <c r="V84" s="28">
        <v>13.4</v>
      </c>
    </row>
  </sheetData>
  <autoFilter ref="T3:V3" xr:uid="{626E441B-7F1E-4F26-A623-31120938778B}">
    <sortState xmlns:xlrd2="http://schemas.microsoft.com/office/spreadsheetml/2017/richdata2" ref="T4:V84">
      <sortCondition ref="T3"/>
    </sortState>
  </autoFilter>
  <hyperlinks>
    <hyperlink ref="B1" r:id="rId1" xr:uid="{8B0F3E6D-02A4-409C-80E1-2DE8BD1CA7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Dugme1_Tikla">
                <anchor moveWithCells="1" sizeWithCells="1">
                  <from>
                    <xdr:col>15</xdr:col>
                    <xdr:colOff>666750</xdr:colOff>
                    <xdr:row>2</xdr:row>
                    <xdr:rowOff>19050</xdr:rowOff>
                  </from>
                  <to>
                    <xdr:col>18</xdr:col>
                    <xdr:colOff>285750</xdr:colOff>
                    <xdr:row>4</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2D1BD-106B-4B7E-BCB3-640CC82AF49B}">
  <sheetPr codeName="Sayfa6">
    <tabColor theme="0"/>
  </sheetPr>
  <dimension ref="A1:U84"/>
  <sheetViews>
    <sheetView workbookViewId="0">
      <selection activeCell="Q7" sqref="Q7"/>
    </sheetView>
  </sheetViews>
  <sheetFormatPr defaultColWidth="8.875" defaultRowHeight="14.25"/>
  <cols>
    <col min="1" max="1" width="17.25" style="28" bestFit="1" customWidth="1"/>
    <col min="2" max="19" width="8.875" style="28"/>
    <col min="20" max="20" width="17.5" style="28" bestFit="1" customWidth="1"/>
    <col min="21" max="16384" width="8.875" style="28"/>
  </cols>
  <sheetData>
    <row r="1" spans="1:21">
      <c r="A1" s="49" t="s">
        <v>793</v>
      </c>
      <c r="B1" s="11" t="s">
        <v>797</v>
      </c>
    </row>
    <row r="3" spans="1:21" ht="15" thickBot="1">
      <c r="A3" s="28" t="s">
        <v>529</v>
      </c>
      <c r="B3" s="793" t="s">
        <v>402</v>
      </c>
      <c r="C3" s="793" t="s">
        <v>403</v>
      </c>
      <c r="D3" s="793" t="s">
        <v>404</v>
      </c>
      <c r="E3" s="793" t="s">
        <v>405</v>
      </c>
      <c r="F3" s="793" t="s">
        <v>406</v>
      </c>
      <c r="G3" s="793" t="s">
        <v>407</v>
      </c>
      <c r="H3" s="793" t="s">
        <v>408</v>
      </c>
      <c r="I3" s="793" t="s">
        <v>409</v>
      </c>
      <c r="J3" s="793" t="s">
        <v>410</v>
      </c>
      <c r="K3" s="793" t="s">
        <v>411</v>
      </c>
      <c r="L3" s="793" t="s">
        <v>412</v>
      </c>
      <c r="M3" s="793" t="s">
        <v>413</v>
      </c>
      <c r="N3" s="793" t="s">
        <v>414</v>
      </c>
    </row>
    <row r="4" spans="1:21" ht="15" thickTop="1">
      <c r="A4" s="28" t="s">
        <v>401</v>
      </c>
      <c r="B4" s="28">
        <v>14.8</v>
      </c>
      <c r="C4" s="28">
        <v>16.100000000000001</v>
      </c>
      <c r="D4" s="28">
        <v>19.399999999999999</v>
      </c>
      <c r="E4" s="28">
        <v>23.7</v>
      </c>
      <c r="F4" s="28">
        <v>28.2</v>
      </c>
      <c r="G4" s="28">
        <v>31.7</v>
      </c>
      <c r="H4" s="28">
        <v>33.9</v>
      </c>
      <c r="I4" s="28">
        <v>34.700000000000003</v>
      </c>
      <c r="J4" s="28">
        <v>33.1</v>
      </c>
      <c r="K4" s="28">
        <v>29</v>
      </c>
      <c r="L4" s="28">
        <v>22.6</v>
      </c>
      <c r="M4" s="28">
        <v>16.7</v>
      </c>
      <c r="N4" s="28">
        <v>25.3</v>
      </c>
      <c r="S4" s="28">
        <v>1</v>
      </c>
      <c r="T4" s="28" t="s">
        <v>401</v>
      </c>
      <c r="U4" s="28">
        <v>25.3</v>
      </c>
    </row>
    <row r="5" spans="1:21">
      <c r="A5" s="28" t="s">
        <v>424</v>
      </c>
      <c r="B5" s="28">
        <v>8.6</v>
      </c>
      <c r="C5" s="28">
        <v>10.4</v>
      </c>
      <c r="D5" s="28">
        <v>15</v>
      </c>
      <c r="E5" s="28">
        <v>20.7</v>
      </c>
      <c r="F5" s="28">
        <v>26.6</v>
      </c>
      <c r="G5" s="28">
        <v>33.200000000000003</v>
      </c>
      <c r="H5" s="28">
        <v>37.6</v>
      </c>
      <c r="I5" s="28">
        <v>37.5</v>
      </c>
      <c r="J5" s="28">
        <v>33</v>
      </c>
      <c r="K5" s="28">
        <v>25.5</v>
      </c>
      <c r="L5" s="28">
        <v>17</v>
      </c>
      <c r="M5" s="28">
        <v>10.7</v>
      </c>
      <c r="N5" s="28">
        <v>23</v>
      </c>
      <c r="S5" s="28">
        <v>2</v>
      </c>
      <c r="T5" s="28" t="s">
        <v>424</v>
      </c>
      <c r="U5" s="28">
        <v>23</v>
      </c>
    </row>
    <row r="6" spans="1:21">
      <c r="A6" s="28" t="s">
        <v>426</v>
      </c>
      <c r="B6" s="28">
        <v>4.5</v>
      </c>
      <c r="C6" s="28">
        <v>6.4</v>
      </c>
      <c r="D6" s="28">
        <v>10.9</v>
      </c>
      <c r="E6" s="28">
        <v>16.399999999999999</v>
      </c>
      <c r="F6" s="28">
        <v>21.3</v>
      </c>
      <c r="G6" s="28">
        <v>25.7</v>
      </c>
      <c r="H6" s="28">
        <v>29.5</v>
      </c>
      <c r="I6" s="28">
        <v>29.6</v>
      </c>
      <c r="J6" s="28">
        <v>25.3</v>
      </c>
      <c r="K6" s="28">
        <v>19.3</v>
      </c>
      <c r="L6" s="28">
        <v>12.7</v>
      </c>
      <c r="M6" s="28">
        <v>6.5</v>
      </c>
      <c r="N6" s="28">
        <v>17.3</v>
      </c>
      <c r="S6" s="28">
        <v>3</v>
      </c>
      <c r="T6" s="28" t="s">
        <v>426</v>
      </c>
      <c r="U6" s="28">
        <v>17.3</v>
      </c>
    </row>
    <row r="7" spans="1:21">
      <c r="A7" s="28" t="s">
        <v>427</v>
      </c>
      <c r="B7" s="28">
        <v>-5.5</v>
      </c>
      <c r="C7" s="28">
        <v>-3.5</v>
      </c>
      <c r="D7" s="28">
        <v>2</v>
      </c>
      <c r="E7" s="28">
        <v>11.7</v>
      </c>
      <c r="F7" s="28">
        <v>18.600000000000001</v>
      </c>
      <c r="G7" s="28">
        <v>24.1</v>
      </c>
      <c r="H7" s="28">
        <v>29.3</v>
      </c>
      <c r="I7" s="28">
        <v>30.1</v>
      </c>
      <c r="J7" s="28">
        <v>25.3</v>
      </c>
      <c r="K7" s="28">
        <v>17.2</v>
      </c>
      <c r="L7" s="28">
        <v>7.8</v>
      </c>
      <c r="M7" s="28">
        <v>-1.8</v>
      </c>
      <c r="N7" s="28">
        <v>12.9</v>
      </c>
      <c r="S7" s="28">
        <v>4</v>
      </c>
      <c r="T7" s="28" t="s">
        <v>427</v>
      </c>
      <c r="U7" s="28">
        <v>12.9</v>
      </c>
    </row>
    <row r="8" spans="1:21">
      <c r="A8" s="28" t="s">
        <v>429</v>
      </c>
      <c r="B8" s="28">
        <v>5.4</v>
      </c>
      <c r="C8" s="28">
        <v>7.4</v>
      </c>
      <c r="D8" s="28">
        <v>12.5</v>
      </c>
      <c r="E8" s="28">
        <v>18</v>
      </c>
      <c r="F8" s="28">
        <v>23</v>
      </c>
      <c r="G8" s="28">
        <v>27.1</v>
      </c>
      <c r="H8" s="28">
        <v>30.6</v>
      </c>
      <c r="I8" s="28">
        <v>30.7</v>
      </c>
      <c r="J8" s="28">
        <v>26.6</v>
      </c>
      <c r="K8" s="28">
        <v>20.9</v>
      </c>
      <c r="L8" s="28">
        <v>13.7</v>
      </c>
      <c r="M8" s="28">
        <v>7.6</v>
      </c>
      <c r="N8" s="28">
        <v>18.600000000000001</v>
      </c>
      <c r="S8" s="28">
        <v>5</v>
      </c>
      <c r="T8" s="28" t="s">
        <v>430</v>
      </c>
      <c r="U8" s="28">
        <v>20.100000000000001</v>
      </c>
    </row>
    <row r="9" spans="1:21">
      <c r="A9" s="28" t="s">
        <v>430</v>
      </c>
      <c r="B9" s="28">
        <v>6.9</v>
      </c>
      <c r="C9" s="28">
        <v>9.6999999999999993</v>
      </c>
      <c r="D9" s="28">
        <v>14.6</v>
      </c>
      <c r="E9" s="28">
        <v>20.399999999999999</v>
      </c>
      <c r="F9" s="28">
        <v>25</v>
      </c>
      <c r="G9" s="28">
        <v>28.7</v>
      </c>
      <c r="H9" s="28">
        <v>31.1</v>
      </c>
      <c r="I9" s="28">
        <v>31.4</v>
      </c>
      <c r="J9" s="28">
        <v>27.9</v>
      </c>
      <c r="K9" s="28">
        <v>21.8</v>
      </c>
      <c r="L9" s="28">
        <v>14.5</v>
      </c>
      <c r="M9" s="28">
        <v>8.6999999999999993</v>
      </c>
      <c r="N9" s="28">
        <v>20.100000000000001</v>
      </c>
      <c r="S9" s="28">
        <v>6</v>
      </c>
      <c r="T9" s="28" t="s">
        <v>432</v>
      </c>
      <c r="U9" s="28">
        <v>17.899999999999999</v>
      </c>
    </row>
    <row r="10" spans="1:21">
      <c r="A10" s="28" t="s">
        <v>432</v>
      </c>
      <c r="B10" s="28">
        <v>4.2</v>
      </c>
      <c r="C10" s="28">
        <v>6.4</v>
      </c>
      <c r="D10" s="28">
        <v>11.5</v>
      </c>
      <c r="E10" s="28">
        <v>17.399999999999999</v>
      </c>
      <c r="F10" s="28">
        <v>22.4</v>
      </c>
      <c r="G10" s="28">
        <v>26.6</v>
      </c>
      <c r="H10" s="28">
        <v>30.3</v>
      </c>
      <c r="I10" s="28">
        <v>30.4</v>
      </c>
      <c r="J10" s="28">
        <v>26</v>
      </c>
      <c r="K10" s="28">
        <v>19.899999999999999</v>
      </c>
      <c r="L10" s="28">
        <v>13</v>
      </c>
      <c r="M10" s="28">
        <v>6.4</v>
      </c>
      <c r="N10" s="28">
        <v>17.899999999999999</v>
      </c>
      <c r="S10" s="28">
        <v>7</v>
      </c>
      <c r="T10" s="28" t="s">
        <v>434</v>
      </c>
      <c r="U10" s="28">
        <v>24.2</v>
      </c>
    </row>
    <row r="11" spans="1:21">
      <c r="A11" s="28" t="s">
        <v>434</v>
      </c>
      <c r="B11" s="28">
        <v>14.9</v>
      </c>
      <c r="C11" s="28">
        <v>15.6</v>
      </c>
      <c r="D11" s="28">
        <v>18</v>
      </c>
      <c r="E11" s="28">
        <v>21.4</v>
      </c>
      <c r="F11" s="28">
        <v>25.6</v>
      </c>
      <c r="G11" s="28">
        <v>30.7</v>
      </c>
      <c r="H11" s="28">
        <v>34.1</v>
      </c>
      <c r="I11" s="28">
        <v>34</v>
      </c>
      <c r="J11" s="28">
        <v>31.1</v>
      </c>
      <c r="K11" s="28">
        <v>26.5</v>
      </c>
      <c r="L11" s="28">
        <v>21.2</v>
      </c>
      <c r="M11" s="28">
        <v>16.7</v>
      </c>
      <c r="N11" s="28">
        <v>24.2</v>
      </c>
      <c r="S11" s="28">
        <v>8</v>
      </c>
      <c r="T11" s="28" t="s">
        <v>438</v>
      </c>
      <c r="U11" s="28">
        <v>17.3</v>
      </c>
    </row>
    <row r="12" spans="1:21">
      <c r="A12" s="28" t="s">
        <v>436</v>
      </c>
      <c r="B12" s="28">
        <v>-5</v>
      </c>
      <c r="C12" s="28">
        <v>-3.3</v>
      </c>
      <c r="D12" s="28">
        <v>2.7</v>
      </c>
      <c r="E12" s="28">
        <v>10.8</v>
      </c>
      <c r="F12" s="28">
        <v>16.100000000000001</v>
      </c>
      <c r="G12" s="28">
        <v>20.100000000000001</v>
      </c>
      <c r="H12" s="28">
        <v>23.9</v>
      </c>
      <c r="I12" s="28">
        <v>24.6</v>
      </c>
      <c r="J12" s="28">
        <v>20.7</v>
      </c>
      <c r="K12" s="28">
        <v>14.3</v>
      </c>
      <c r="L12" s="28">
        <v>6.3</v>
      </c>
      <c r="M12" s="28">
        <v>-2</v>
      </c>
      <c r="N12" s="28">
        <v>10.8</v>
      </c>
      <c r="S12" s="28">
        <v>9</v>
      </c>
      <c r="T12" s="28" t="s">
        <v>440</v>
      </c>
      <c r="U12" s="28">
        <v>24.5</v>
      </c>
    </row>
    <row r="13" spans="1:21">
      <c r="A13" s="28" t="s">
        <v>438</v>
      </c>
      <c r="B13" s="28">
        <v>6.2</v>
      </c>
      <c r="C13" s="28">
        <v>8.3000000000000007</v>
      </c>
      <c r="D13" s="28">
        <v>12.4</v>
      </c>
      <c r="E13" s="28">
        <v>17.899999999999999</v>
      </c>
      <c r="F13" s="28">
        <v>21.9</v>
      </c>
      <c r="G13" s="28">
        <v>24.2</v>
      </c>
      <c r="H13" s="28">
        <v>25.8</v>
      </c>
      <c r="I13" s="28">
        <v>26.3</v>
      </c>
      <c r="J13" s="28">
        <v>23.9</v>
      </c>
      <c r="K13" s="28">
        <v>19.600000000000001</v>
      </c>
      <c r="L13" s="28">
        <v>13.3</v>
      </c>
      <c r="M13" s="28">
        <v>7.8</v>
      </c>
      <c r="N13" s="28">
        <v>17.3</v>
      </c>
      <c r="S13" s="28">
        <v>10</v>
      </c>
      <c r="T13" s="28" t="s">
        <v>442</v>
      </c>
      <c r="U13" s="28">
        <v>20.399999999999999</v>
      </c>
    </row>
    <row r="14" spans="1:21">
      <c r="A14" s="28" t="s">
        <v>440</v>
      </c>
      <c r="B14" s="28">
        <v>13</v>
      </c>
      <c r="C14" s="28">
        <v>14.7</v>
      </c>
      <c r="D14" s="28">
        <v>17.8</v>
      </c>
      <c r="E14" s="28">
        <v>22.7</v>
      </c>
      <c r="F14" s="28">
        <v>28.2</v>
      </c>
      <c r="G14" s="28">
        <v>33.299999999999997</v>
      </c>
      <c r="H14" s="28">
        <v>36</v>
      </c>
      <c r="I14" s="28">
        <v>35.700000000000003</v>
      </c>
      <c r="J14" s="28">
        <v>32</v>
      </c>
      <c r="K14" s="28">
        <v>26.2</v>
      </c>
      <c r="L14" s="28">
        <v>19.8</v>
      </c>
      <c r="M14" s="28">
        <v>14.4</v>
      </c>
      <c r="N14" s="28">
        <v>24.5</v>
      </c>
      <c r="S14" s="28">
        <v>11</v>
      </c>
      <c r="T14" s="28" t="s">
        <v>450</v>
      </c>
      <c r="U14" s="28">
        <v>17.7</v>
      </c>
    </row>
    <row r="15" spans="1:21">
      <c r="A15" s="28" t="s">
        <v>442</v>
      </c>
      <c r="B15" s="28">
        <v>8.8000000000000007</v>
      </c>
      <c r="C15" s="28">
        <v>10.5</v>
      </c>
      <c r="D15" s="28">
        <v>13.6</v>
      </c>
      <c r="E15" s="28">
        <v>19.3</v>
      </c>
      <c r="F15" s="28">
        <v>24.5</v>
      </c>
      <c r="G15" s="28">
        <v>29.2</v>
      </c>
      <c r="H15" s="28">
        <v>31.2</v>
      </c>
      <c r="I15" s="28">
        <v>31.2</v>
      </c>
      <c r="J15" s="28">
        <v>27.7</v>
      </c>
      <c r="K15" s="28">
        <v>22</v>
      </c>
      <c r="L15" s="28">
        <v>15.9</v>
      </c>
      <c r="M15" s="28">
        <v>10.6</v>
      </c>
      <c r="N15" s="28">
        <v>20.399999999999999</v>
      </c>
      <c r="S15" s="28">
        <v>12</v>
      </c>
      <c r="T15" s="28" t="s">
        <v>452</v>
      </c>
      <c r="U15" s="28">
        <v>18.5</v>
      </c>
    </row>
    <row r="16" spans="1:21">
      <c r="A16" s="28" t="s">
        <v>444</v>
      </c>
      <c r="B16" s="28">
        <v>9.1</v>
      </c>
      <c r="C16" s="28">
        <v>10.5</v>
      </c>
      <c r="D16" s="28">
        <v>13.3</v>
      </c>
      <c r="E16" s="28">
        <v>18</v>
      </c>
      <c r="F16" s="28">
        <v>22.2</v>
      </c>
      <c r="G16" s="28">
        <v>26.1</v>
      </c>
      <c r="H16" s="28">
        <v>28.2</v>
      </c>
      <c r="I16" s="28">
        <v>28.3</v>
      </c>
      <c r="J16" s="28">
        <v>25</v>
      </c>
      <c r="K16" s="28">
        <v>20.5</v>
      </c>
      <c r="L16" s="28">
        <v>15.8</v>
      </c>
      <c r="M16" s="28">
        <v>11.1</v>
      </c>
      <c r="N16" s="28">
        <v>19</v>
      </c>
      <c r="S16" s="28">
        <v>13</v>
      </c>
      <c r="T16" s="28" t="s">
        <v>453</v>
      </c>
      <c r="U16" s="28">
        <v>15.5</v>
      </c>
    </row>
    <row r="17" spans="1:21">
      <c r="A17" s="28" t="s">
        <v>445</v>
      </c>
      <c r="B17" s="28">
        <v>7.6</v>
      </c>
      <c r="C17" s="28">
        <v>10.6</v>
      </c>
      <c r="D17" s="28">
        <v>15.9</v>
      </c>
      <c r="E17" s="28">
        <v>21.7</v>
      </c>
      <c r="F17" s="28">
        <v>27.7</v>
      </c>
      <c r="G17" s="28">
        <v>34.9</v>
      </c>
      <c r="H17" s="28">
        <v>39.200000000000003</v>
      </c>
      <c r="I17" s="28">
        <v>39.200000000000003</v>
      </c>
      <c r="J17" s="28">
        <v>34.5</v>
      </c>
      <c r="K17" s="28">
        <v>26.6</v>
      </c>
      <c r="L17" s="28">
        <v>17</v>
      </c>
      <c r="M17" s="28">
        <v>9.6</v>
      </c>
      <c r="N17" s="28">
        <v>23.7</v>
      </c>
      <c r="S17" s="28">
        <v>14</v>
      </c>
      <c r="T17" s="28" t="s">
        <v>454</v>
      </c>
      <c r="U17" s="28">
        <v>17.100000000000001</v>
      </c>
    </row>
    <row r="18" spans="1:21">
      <c r="A18" s="28" t="s">
        <v>447</v>
      </c>
      <c r="B18" s="28">
        <v>-1</v>
      </c>
      <c r="C18" s="28">
        <v>0.5</v>
      </c>
      <c r="D18" s="28">
        <v>5.8</v>
      </c>
      <c r="E18" s="28">
        <v>13.1</v>
      </c>
      <c r="F18" s="28">
        <v>18.2</v>
      </c>
      <c r="G18" s="28">
        <v>22.7</v>
      </c>
      <c r="H18" s="28">
        <v>27.1</v>
      </c>
      <c r="I18" s="28">
        <v>27.6</v>
      </c>
      <c r="J18" s="28">
        <v>23.5</v>
      </c>
      <c r="K18" s="28">
        <v>16.7</v>
      </c>
      <c r="L18" s="28">
        <v>8.6999999999999993</v>
      </c>
      <c r="M18" s="28">
        <v>1.7</v>
      </c>
      <c r="N18" s="28">
        <v>13.7</v>
      </c>
      <c r="S18" s="28">
        <v>15</v>
      </c>
      <c r="T18" s="28" t="s">
        <v>455</v>
      </c>
      <c r="U18" s="28">
        <v>19.399999999999999</v>
      </c>
    </row>
    <row r="19" spans="1:21">
      <c r="A19" s="28" t="s">
        <v>450</v>
      </c>
      <c r="B19" s="28">
        <v>5.9</v>
      </c>
      <c r="C19" s="28">
        <v>7.8</v>
      </c>
      <c r="D19" s="28">
        <v>11.4</v>
      </c>
      <c r="E19" s="28">
        <v>17.100000000000001</v>
      </c>
      <c r="F19" s="28">
        <v>21.9</v>
      </c>
      <c r="G19" s="28">
        <v>25.8</v>
      </c>
      <c r="H19" s="28">
        <v>28.3</v>
      </c>
      <c r="I19" s="28">
        <v>28.5</v>
      </c>
      <c r="J19" s="28">
        <v>24.8</v>
      </c>
      <c r="K19" s="28">
        <v>19.3</v>
      </c>
      <c r="L19" s="28">
        <v>13.5</v>
      </c>
      <c r="M19" s="28">
        <v>7.9</v>
      </c>
      <c r="N19" s="28">
        <v>17.7</v>
      </c>
      <c r="S19" s="28">
        <v>16</v>
      </c>
      <c r="T19" s="28" t="s">
        <v>457</v>
      </c>
      <c r="U19" s="28">
        <v>20.3</v>
      </c>
    </row>
    <row r="20" spans="1:21">
      <c r="A20" s="28" t="s">
        <v>452</v>
      </c>
      <c r="B20" s="28">
        <v>2.2000000000000002</v>
      </c>
      <c r="C20" s="28">
        <v>3.7</v>
      </c>
      <c r="D20" s="28">
        <v>9.4</v>
      </c>
      <c r="E20" s="28">
        <v>16.600000000000001</v>
      </c>
      <c r="F20" s="28">
        <v>22.8</v>
      </c>
      <c r="G20" s="28">
        <v>29.3</v>
      </c>
      <c r="H20" s="28">
        <v>34.5</v>
      </c>
      <c r="I20" s="28">
        <v>34.700000000000003</v>
      </c>
      <c r="J20" s="28">
        <v>29.7</v>
      </c>
      <c r="K20" s="28">
        <v>21.4</v>
      </c>
      <c r="L20" s="28">
        <v>12.5</v>
      </c>
      <c r="M20" s="28">
        <v>5</v>
      </c>
      <c r="N20" s="28">
        <v>18.5</v>
      </c>
      <c r="S20" s="28">
        <v>17</v>
      </c>
      <c r="T20" s="28" t="s">
        <v>459</v>
      </c>
      <c r="U20" s="28">
        <v>19.600000000000001</v>
      </c>
    </row>
    <row r="21" spans="1:21">
      <c r="A21" s="28" t="s">
        <v>453</v>
      </c>
      <c r="B21" s="28">
        <v>1.1000000000000001</v>
      </c>
      <c r="C21" s="28">
        <v>2.2000000000000002</v>
      </c>
      <c r="D21" s="28">
        <v>6.1</v>
      </c>
      <c r="E21" s="28">
        <v>12.9</v>
      </c>
      <c r="F21" s="28">
        <v>19.2</v>
      </c>
      <c r="G21" s="28">
        <v>25.3</v>
      </c>
      <c r="H21" s="28">
        <v>30.4</v>
      </c>
      <c r="I21" s="28">
        <v>30.7</v>
      </c>
      <c r="J21" s="28">
        <v>26.2</v>
      </c>
      <c r="K21" s="28">
        <v>18.5</v>
      </c>
      <c r="L21" s="28">
        <v>10.1</v>
      </c>
      <c r="M21" s="28">
        <v>3.2</v>
      </c>
      <c r="N21" s="28">
        <v>15.5</v>
      </c>
      <c r="S21" s="28">
        <v>18</v>
      </c>
      <c r="T21" s="28" t="s">
        <v>460</v>
      </c>
      <c r="U21" s="28">
        <v>18</v>
      </c>
    </row>
    <row r="22" spans="1:21">
      <c r="A22" s="28" t="s">
        <v>454</v>
      </c>
      <c r="B22" s="28">
        <v>5.2</v>
      </c>
      <c r="C22" s="28">
        <v>7.1</v>
      </c>
      <c r="D22" s="28">
        <v>11</v>
      </c>
      <c r="E22" s="28">
        <v>16.7</v>
      </c>
      <c r="F22" s="28">
        <v>21.4</v>
      </c>
      <c r="G22" s="28">
        <v>24.7</v>
      </c>
      <c r="H22" s="28">
        <v>27.4</v>
      </c>
      <c r="I22" s="28">
        <v>27.9</v>
      </c>
      <c r="J22" s="28">
        <v>24.3</v>
      </c>
      <c r="K22" s="28">
        <v>19.2</v>
      </c>
      <c r="L22" s="28">
        <v>13.2</v>
      </c>
      <c r="M22" s="28">
        <v>7.4</v>
      </c>
      <c r="N22" s="28">
        <v>17.100000000000001</v>
      </c>
      <c r="S22" s="28">
        <v>19</v>
      </c>
      <c r="T22" s="28" t="s">
        <v>461</v>
      </c>
      <c r="U22" s="28">
        <v>17.5</v>
      </c>
    </row>
    <row r="23" spans="1:21">
      <c r="A23" s="28" t="s">
        <v>455</v>
      </c>
      <c r="B23" s="28">
        <v>6.7</v>
      </c>
      <c r="C23" s="28">
        <v>8.6999999999999993</v>
      </c>
      <c r="D23" s="28">
        <v>12.6</v>
      </c>
      <c r="E23" s="28">
        <v>17.8</v>
      </c>
      <c r="F23" s="28">
        <v>23</v>
      </c>
      <c r="G23" s="28">
        <v>28</v>
      </c>
      <c r="H23" s="28">
        <v>31.9</v>
      </c>
      <c r="I23" s="28">
        <v>32.1</v>
      </c>
      <c r="J23" s="28">
        <v>27.8</v>
      </c>
      <c r="K23" s="28">
        <v>21.4</v>
      </c>
      <c r="L23" s="28">
        <v>14.3</v>
      </c>
      <c r="M23" s="28">
        <v>8.4</v>
      </c>
      <c r="N23" s="28">
        <v>19.399999999999999</v>
      </c>
      <c r="S23" s="28">
        <v>20</v>
      </c>
      <c r="T23" s="28" t="s">
        <v>462</v>
      </c>
      <c r="U23" s="28">
        <v>22.5</v>
      </c>
    </row>
    <row r="24" spans="1:21">
      <c r="A24" s="28" t="s">
        <v>457</v>
      </c>
      <c r="B24" s="28">
        <v>9.5</v>
      </c>
      <c r="C24" s="28">
        <v>10.8</v>
      </c>
      <c r="D24" s="28">
        <v>13.8</v>
      </c>
      <c r="E24" s="28">
        <v>18.899999999999999</v>
      </c>
      <c r="F24" s="28">
        <v>23.8</v>
      </c>
      <c r="G24" s="28">
        <v>28.3</v>
      </c>
      <c r="H24" s="28">
        <v>30.8</v>
      </c>
      <c r="I24" s="28">
        <v>31</v>
      </c>
      <c r="J24" s="28">
        <v>27.1</v>
      </c>
      <c r="K24" s="28">
        <v>21.9</v>
      </c>
      <c r="L24" s="28">
        <v>16.5</v>
      </c>
      <c r="M24" s="28">
        <v>11.5</v>
      </c>
      <c r="N24" s="28">
        <v>20.3</v>
      </c>
      <c r="S24" s="28">
        <v>21</v>
      </c>
      <c r="T24" s="28" t="s">
        <v>464</v>
      </c>
      <c r="U24" s="28">
        <v>22.6</v>
      </c>
    </row>
    <row r="25" spans="1:21">
      <c r="A25" s="28" t="s">
        <v>459</v>
      </c>
      <c r="B25" s="28">
        <v>9.5</v>
      </c>
      <c r="C25" s="28">
        <v>10.199999999999999</v>
      </c>
      <c r="D25" s="28">
        <v>12.4</v>
      </c>
      <c r="E25" s="28">
        <v>17.2</v>
      </c>
      <c r="F25" s="28">
        <v>22.6</v>
      </c>
      <c r="G25" s="28">
        <v>27.7</v>
      </c>
      <c r="H25" s="28">
        <v>30.7</v>
      </c>
      <c r="I25" s="28">
        <v>30.6</v>
      </c>
      <c r="J25" s="28">
        <v>26.3</v>
      </c>
      <c r="K25" s="28">
        <v>20.7</v>
      </c>
      <c r="L25" s="28">
        <v>15.9</v>
      </c>
      <c r="M25" s="28">
        <v>11.6</v>
      </c>
      <c r="N25" s="28">
        <v>19.600000000000001</v>
      </c>
      <c r="S25" s="28">
        <v>22</v>
      </c>
      <c r="T25" s="28" t="s">
        <v>466</v>
      </c>
      <c r="U25" s="28">
        <v>19.7</v>
      </c>
    </row>
    <row r="26" spans="1:21">
      <c r="A26" s="28" t="s">
        <v>460</v>
      </c>
      <c r="B26" s="28">
        <v>3.5</v>
      </c>
      <c r="C26" s="28">
        <v>6.1</v>
      </c>
      <c r="D26" s="28">
        <v>11.8</v>
      </c>
      <c r="E26" s="28">
        <v>18</v>
      </c>
      <c r="F26" s="28">
        <v>22.9</v>
      </c>
      <c r="G26" s="28">
        <v>27.1</v>
      </c>
      <c r="H26" s="28">
        <v>31</v>
      </c>
      <c r="I26" s="28">
        <v>31.2</v>
      </c>
      <c r="J26" s="28">
        <v>26.6</v>
      </c>
      <c r="K26" s="28">
        <v>20.100000000000001</v>
      </c>
      <c r="L26" s="28">
        <v>12.2</v>
      </c>
      <c r="M26" s="28">
        <v>5.5</v>
      </c>
      <c r="N26" s="28">
        <v>18</v>
      </c>
      <c r="S26" s="28">
        <v>23</v>
      </c>
      <c r="T26" s="28" t="s">
        <v>467</v>
      </c>
      <c r="U26" s="28">
        <v>18.899999999999999</v>
      </c>
    </row>
    <row r="27" spans="1:21">
      <c r="A27" s="28" t="s">
        <v>461</v>
      </c>
      <c r="B27" s="28">
        <v>4.0999999999999996</v>
      </c>
      <c r="C27" s="28">
        <v>6.3</v>
      </c>
      <c r="D27" s="28">
        <v>11.3</v>
      </c>
      <c r="E27" s="28">
        <v>17.399999999999999</v>
      </c>
      <c r="F27" s="28">
        <v>22.1</v>
      </c>
      <c r="G27" s="28">
        <v>25.9</v>
      </c>
      <c r="H27" s="28">
        <v>29</v>
      </c>
      <c r="I27" s="28">
        <v>29.4</v>
      </c>
      <c r="J27" s="28">
        <v>25.5</v>
      </c>
      <c r="K27" s="28">
        <v>19.8</v>
      </c>
      <c r="L27" s="28">
        <v>12.8</v>
      </c>
      <c r="M27" s="28">
        <v>6.2</v>
      </c>
      <c r="N27" s="28">
        <v>17.5</v>
      </c>
      <c r="S27" s="28">
        <v>24</v>
      </c>
      <c r="T27" s="28" t="s">
        <v>468</v>
      </c>
      <c r="U27" s="28">
        <v>17.3</v>
      </c>
    </row>
    <row r="28" spans="1:21">
      <c r="A28" s="28" t="s">
        <v>462</v>
      </c>
      <c r="B28" s="28">
        <v>10.5</v>
      </c>
      <c r="C28" s="28">
        <v>12.3</v>
      </c>
      <c r="D28" s="28">
        <v>16</v>
      </c>
      <c r="E28" s="28">
        <v>20.9</v>
      </c>
      <c r="F28" s="28">
        <v>26.3</v>
      </c>
      <c r="G28" s="28">
        <v>31.3</v>
      </c>
      <c r="H28" s="28">
        <v>34.5</v>
      </c>
      <c r="I28" s="28">
        <v>34.4</v>
      </c>
      <c r="J28" s="28">
        <v>30</v>
      </c>
      <c r="K28" s="28">
        <v>23.8</v>
      </c>
      <c r="L28" s="28">
        <v>17.3</v>
      </c>
      <c r="M28" s="28">
        <v>12.1</v>
      </c>
      <c r="N28" s="28">
        <v>22.5</v>
      </c>
      <c r="S28" s="28">
        <v>25</v>
      </c>
      <c r="T28" s="28" t="s">
        <v>469</v>
      </c>
      <c r="U28" s="28">
        <v>11.9</v>
      </c>
    </row>
    <row r="29" spans="1:21">
      <c r="A29" s="28" t="s">
        <v>464</v>
      </c>
      <c r="B29" s="28">
        <v>6.6</v>
      </c>
      <c r="C29" s="28">
        <v>9</v>
      </c>
      <c r="D29" s="28">
        <v>14.4</v>
      </c>
      <c r="E29" s="28">
        <v>20.3</v>
      </c>
      <c r="F29" s="28">
        <v>26.6</v>
      </c>
      <c r="G29" s="28">
        <v>33.5</v>
      </c>
      <c r="H29" s="28">
        <v>38.299999999999997</v>
      </c>
      <c r="I29" s="28">
        <v>38.200000000000003</v>
      </c>
      <c r="J29" s="28">
        <v>33.200000000000003</v>
      </c>
      <c r="K29" s="28">
        <v>25.3</v>
      </c>
      <c r="L29" s="28">
        <v>16.2</v>
      </c>
      <c r="M29" s="28">
        <v>9.1</v>
      </c>
      <c r="N29" s="28">
        <v>22.6</v>
      </c>
      <c r="S29" s="28">
        <v>26</v>
      </c>
      <c r="T29" s="28" t="s">
        <v>470</v>
      </c>
      <c r="U29" s="28">
        <v>17.399999999999999</v>
      </c>
    </row>
    <row r="30" spans="1:21">
      <c r="A30" s="28" t="s">
        <v>465</v>
      </c>
      <c r="B30" s="28">
        <v>8.1</v>
      </c>
      <c r="C30" s="28">
        <v>10.199999999999999</v>
      </c>
      <c r="D30" s="28">
        <v>13.6</v>
      </c>
      <c r="E30" s="28">
        <v>18.899999999999999</v>
      </c>
      <c r="F30" s="28">
        <v>23.3</v>
      </c>
      <c r="G30" s="28">
        <v>27.1</v>
      </c>
      <c r="H30" s="28">
        <v>29</v>
      </c>
      <c r="I30" s="28">
        <v>29.1</v>
      </c>
      <c r="J30" s="28">
        <v>25.9</v>
      </c>
      <c r="K30" s="28">
        <v>20.7</v>
      </c>
      <c r="L30" s="28">
        <v>15.5</v>
      </c>
      <c r="M30" s="28">
        <v>10.1</v>
      </c>
      <c r="N30" s="28">
        <v>19.3</v>
      </c>
      <c r="S30" s="28">
        <v>27</v>
      </c>
      <c r="T30" s="28" t="s">
        <v>471</v>
      </c>
      <c r="U30" s="28">
        <v>21.5</v>
      </c>
    </row>
    <row r="31" spans="1:21">
      <c r="A31" s="28" t="s">
        <v>466</v>
      </c>
      <c r="B31" s="28">
        <v>6.5</v>
      </c>
      <c r="C31" s="28">
        <v>9.1999999999999993</v>
      </c>
      <c r="D31" s="28">
        <v>13.2</v>
      </c>
      <c r="E31" s="28">
        <v>19.3</v>
      </c>
      <c r="F31" s="28">
        <v>24.7</v>
      </c>
      <c r="G31" s="28">
        <v>29.1</v>
      </c>
      <c r="H31" s="28">
        <v>31.8</v>
      </c>
      <c r="I31" s="28">
        <v>31.8</v>
      </c>
      <c r="J31" s="28">
        <v>27.3</v>
      </c>
      <c r="K31" s="28">
        <v>20.6</v>
      </c>
      <c r="L31" s="28">
        <v>14</v>
      </c>
      <c r="M31" s="28">
        <v>8.4</v>
      </c>
      <c r="N31" s="28">
        <v>19.7</v>
      </c>
      <c r="S31" s="28">
        <v>28</v>
      </c>
      <c r="T31" s="28" t="s">
        <v>472</v>
      </c>
      <c r="U31" s="28">
        <v>18</v>
      </c>
    </row>
    <row r="32" spans="1:21">
      <c r="A32" s="28" t="s">
        <v>467</v>
      </c>
      <c r="B32" s="28">
        <v>2.9</v>
      </c>
      <c r="C32" s="28">
        <v>5</v>
      </c>
      <c r="D32" s="28">
        <v>10.8</v>
      </c>
      <c r="E32" s="28">
        <v>17.8</v>
      </c>
      <c r="F32" s="28">
        <v>23.6</v>
      </c>
      <c r="G32" s="28">
        <v>29.7</v>
      </c>
      <c r="H32" s="28">
        <v>34.200000000000003</v>
      </c>
      <c r="I32" s="28">
        <v>34.200000000000003</v>
      </c>
      <c r="J32" s="28">
        <v>29.4</v>
      </c>
      <c r="K32" s="28">
        <v>21.4</v>
      </c>
      <c r="L32" s="28">
        <v>12.6</v>
      </c>
      <c r="M32" s="28">
        <v>5.6</v>
      </c>
      <c r="N32" s="28">
        <v>18.899999999999999</v>
      </c>
      <c r="S32" s="28">
        <v>29</v>
      </c>
      <c r="T32" s="28" t="s">
        <v>473</v>
      </c>
      <c r="U32" s="28">
        <v>16.399999999999999</v>
      </c>
    </row>
    <row r="33" spans="1:21">
      <c r="A33" s="28" t="s">
        <v>468</v>
      </c>
      <c r="B33" s="28">
        <v>1.6</v>
      </c>
      <c r="C33" s="28">
        <v>3.6</v>
      </c>
      <c r="D33" s="28">
        <v>9.5</v>
      </c>
      <c r="E33" s="28">
        <v>16.7</v>
      </c>
      <c r="F33" s="28">
        <v>22.2</v>
      </c>
      <c r="G33" s="28">
        <v>27</v>
      </c>
      <c r="H33" s="28">
        <v>31.5</v>
      </c>
      <c r="I33" s="28">
        <v>32</v>
      </c>
      <c r="J33" s="28">
        <v>27.4</v>
      </c>
      <c r="K33" s="28">
        <v>19.899999999999999</v>
      </c>
      <c r="L33" s="28">
        <v>11.6</v>
      </c>
      <c r="M33" s="28">
        <v>4.3</v>
      </c>
      <c r="N33" s="28">
        <v>17.3</v>
      </c>
      <c r="S33" s="28">
        <v>30</v>
      </c>
      <c r="T33" s="28" t="s">
        <v>474</v>
      </c>
      <c r="U33" s="28">
        <v>15.5</v>
      </c>
    </row>
    <row r="34" spans="1:21">
      <c r="A34" s="28" t="s">
        <v>469</v>
      </c>
      <c r="B34" s="28">
        <v>-4</v>
      </c>
      <c r="C34" s="28">
        <v>-2.4</v>
      </c>
      <c r="D34" s="28">
        <v>2.6</v>
      </c>
      <c r="E34" s="28">
        <v>10.9</v>
      </c>
      <c r="F34" s="28">
        <v>16.8</v>
      </c>
      <c r="G34" s="28">
        <v>21.7</v>
      </c>
      <c r="H34" s="28">
        <v>26.5</v>
      </c>
      <c r="I34" s="28">
        <v>27.2</v>
      </c>
      <c r="J34" s="28">
        <v>22.6</v>
      </c>
      <c r="K34" s="28">
        <v>15.1</v>
      </c>
      <c r="L34" s="28">
        <v>6.8</v>
      </c>
      <c r="M34" s="28">
        <v>-1</v>
      </c>
      <c r="N34" s="28">
        <v>11.9</v>
      </c>
      <c r="S34" s="28">
        <v>31</v>
      </c>
      <c r="T34" s="28" t="s">
        <v>475</v>
      </c>
      <c r="U34" s="28">
        <v>23.2</v>
      </c>
    </row>
    <row r="35" spans="1:21">
      <c r="A35" s="28" t="s">
        <v>470</v>
      </c>
      <c r="B35" s="28">
        <v>3.8</v>
      </c>
      <c r="C35" s="28">
        <v>6.2</v>
      </c>
      <c r="D35" s="28">
        <v>11.3</v>
      </c>
      <c r="E35" s="28">
        <v>17.2</v>
      </c>
      <c r="F35" s="28">
        <v>22</v>
      </c>
      <c r="G35" s="28">
        <v>25.9</v>
      </c>
      <c r="H35" s="28">
        <v>29</v>
      </c>
      <c r="I35" s="28">
        <v>29.3</v>
      </c>
      <c r="J35" s="28">
        <v>25.4</v>
      </c>
      <c r="K35" s="28">
        <v>19.399999999999999</v>
      </c>
      <c r="L35" s="28">
        <v>12.7</v>
      </c>
      <c r="M35" s="28">
        <v>6.1</v>
      </c>
      <c r="N35" s="28">
        <v>17.399999999999999</v>
      </c>
      <c r="S35" s="28">
        <v>32</v>
      </c>
      <c r="T35" s="28" t="s">
        <v>477</v>
      </c>
      <c r="U35" s="28">
        <v>18.399999999999999</v>
      </c>
    </row>
    <row r="36" spans="1:21">
      <c r="A36" s="28" t="s">
        <v>471</v>
      </c>
      <c r="B36" s="28">
        <v>7.5</v>
      </c>
      <c r="C36" s="28">
        <v>9.4</v>
      </c>
      <c r="D36" s="28">
        <v>13.9</v>
      </c>
      <c r="E36" s="28">
        <v>19.7</v>
      </c>
      <c r="F36" s="28">
        <v>25.4</v>
      </c>
      <c r="G36" s="28">
        <v>31.2</v>
      </c>
      <c r="H36" s="28">
        <v>35.1</v>
      </c>
      <c r="I36" s="28">
        <v>35.1</v>
      </c>
      <c r="J36" s="28">
        <v>31.1</v>
      </c>
      <c r="K36" s="28">
        <v>24.1</v>
      </c>
      <c r="L36" s="28">
        <v>16.2</v>
      </c>
      <c r="M36" s="28">
        <v>9.6999999999999993</v>
      </c>
      <c r="N36" s="28">
        <v>21.5</v>
      </c>
      <c r="S36" s="28">
        <v>33</v>
      </c>
      <c r="T36" s="28" t="s">
        <v>499</v>
      </c>
      <c r="U36" s="28">
        <v>23.3</v>
      </c>
    </row>
    <row r="37" spans="1:21">
      <c r="A37" s="28" t="s">
        <v>472</v>
      </c>
      <c r="B37" s="28">
        <v>10.6</v>
      </c>
      <c r="C37" s="28">
        <v>10.6</v>
      </c>
      <c r="D37" s="28">
        <v>11.8</v>
      </c>
      <c r="E37" s="28">
        <v>15.1</v>
      </c>
      <c r="F37" s="28">
        <v>18.899999999999999</v>
      </c>
      <c r="G37" s="28">
        <v>23.4</v>
      </c>
      <c r="H37" s="28">
        <v>26.1</v>
      </c>
      <c r="I37" s="28">
        <v>26.6</v>
      </c>
      <c r="J37" s="28">
        <v>23.6</v>
      </c>
      <c r="K37" s="28">
        <v>19.899999999999999</v>
      </c>
      <c r="L37" s="28">
        <v>16.3</v>
      </c>
      <c r="M37" s="28">
        <v>12.8</v>
      </c>
      <c r="N37" s="28">
        <v>18</v>
      </c>
      <c r="S37" s="28">
        <v>34</v>
      </c>
      <c r="T37" s="28" t="s">
        <v>478</v>
      </c>
      <c r="U37" s="28">
        <v>17.600000000000001</v>
      </c>
    </row>
    <row r="38" spans="1:21">
      <c r="A38" s="28" t="s">
        <v>473</v>
      </c>
      <c r="B38" s="28">
        <v>2.9</v>
      </c>
      <c r="C38" s="28">
        <v>5.2</v>
      </c>
      <c r="D38" s="28">
        <v>9.9</v>
      </c>
      <c r="E38" s="28">
        <v>16.3</v>
      </c>
      <c r="F38" s="28">
        <v>21.1</v>
      </c>
      <c r="G38" s="28">
        <v>24.9</v>
      </c>
      <c r="H38" s="28">
        <v>28.2</v>
      </c>
      <c r="I38" s="28">
        <v>28.8</v>
      </c>
      <c r="J38" s="28">
        <v>25.3</v>
      </c>
      <c r="K38" s="28">
        <v>18.8</v>
      </c>
      <c r="L38" s="28">
        <v>10.6</v>
      </c>
      <c r="M38" s="28">
        <v>4.7</v>
      </c>
      <c r="N38" s="28">
        <v>16.399999999999999</v>
      </c>
      <c r="S38" s="28">
        <v>35</v>
      </c>
      <c r="T38" s="28" t="s">
        <v>479</v>
      </c>
      <c r="U38" s="28">
        <v>22.6</v>
      </c>
    </row>
    <row r="39" spans="1:21">
      <c r="A39" s="28" t="s">
        <v>474</v>
      </c>
      <c r="B39" s="28">
        <v>-0.3</v>
      </c>
      <c r="C39" s="28">
        <v>1.3</v>
      </c>
      <c r="D39" s="28">
        <v>6.7</v>
      </c>
      <c r="E39" s="28">
        <v>13</v>
      </c>
      <c r="F39" s="28">
        <v>19.399999999999999</v>
      </c>
      <c r="G39" s="28">
        <v>25.9</v>
      </c>
      <c r="H39" s="28">
        <v>30.9</v>
      </c>
      <c r="I39" s="28">
        <v>31</v>
      </c>
      <c r="J39" s="28">
        <v>26.5</v>
      </c>
      <c r="K39" s="28">
        <v>18.600000000000001</v>
      </c>
      <c r="L39" s="28">
        <v>9.9</v>
      </c>
      <c r="M39" s="28">
        <v>2.5</v>
      </c>
      <c r="N39" s="28">
        <v>15.5</v>
      </c>
      <c r="S39" s="28">
        <v>36</v>
      </c>
      <c r="T39" s="28" t="s">
        <v>485</v>
      </c>
      <c r="U39" s="28">
        <v>11.5</v>
      </c>
    </row>
    <row r="40" spans="1:21">
      <c r="A40" s="28" t="s">
        <v>475</v>
      </c>
      <c r="B40" s="28">
        <v>12</v>
      </c>
      <c r="C40" s="28">
        <v>14.4</v>
      </c>
      <c r="D40" s="28">
        <v>18.100000000000001</v>
      </c>
      <c r="E40" s="28">
        <v>22.6</v>
      </c>
      <c r="F40" s="28">
        <v>26.5</v>
      </c>
      <c r="G40" s="28">
        <v>29.2</v>
      </c>
      <c r="H40" s="28">
        <v>31.1</v>
      </c>
      <c r="I40" s="28">
        <v>32</v>
      </c>
      <c r="J40" s="28">
        <v>31</v>
      </c>
      <c r="K40" s="28">
        <v>27.3</v>
      </c>
      <c r="L40" s="28">
        <v>20.100000000000001</v>
      </c>
      <c r="M40" s="28">
        <v>13.7</v>
      </c>
      <c r="N40" s="28">
        <v>23.2</v>
      </c>
      <c r="S40" s="28">
        <v>37</v>
      </c>
      <c r="T40" s="28" t="s">
        <v>487</v>
      </c>
      <c r="U40" s="28">
        <v>16.3</v>
      </c>
    </row>
    <row r="41" spans="1:21">
      <c r="A41" s="28" t="s">
        <v>476</v>
      </c>
      <c r="B41" s="28">
        <v>1.9</v>
      </c>
      <c r="C41" s="28">
        <v>5.4</v>
      </c>
      <c r="D41" s="28">
        <v>12.6</v>
      </c>
      <c r="E41" s="28">
        <v>19.8</v>
      </c>
      <c r="F41" s="28">
        <v>24.6</v>
      </c>
      <c r="G41" s="28">
        <v>29.4</v>
      </c>
      <c r="H41" s="28">
        <v>33.299999999999997</v>
      </c>
      <c r="I41" s="28">
        <v>33.1</v>
      </c>
      <c r="J41" s="28">
        <v>28.9</v>
      </c>
      <c r="K41" s="28">
        <v>21.1</v>
      </c>
      <c r="L41" s="28">
        <v>12.7</v>
      </c>
      <c r="M41" s="28">
        <v>4.7</v>
      </c>
      <c r="N41" s="28">
        <v>19</v>
      </c>
      <c r="S41" s="28">
        <v>38</v>
      </c>
      <c r="T41" s="28" t="s">
        <v>488</v>
      </c>
      <c r="U41" s="28">
        <v>18.100000000000001</v>
      </c>
    </row>
    <row r="42" spans="1:21">
      <c r="A42" s="28" t="s">
        <v>477</v>
      </c>
      <c r="B42" s="28">
        <v>6.2</v>
      </c>
      <c r="C42" s="28">
        <v>7.7</v>
      </c>
      <c r="D42" s="28">
        <v>11.6</v>
      </c>
      <c r="E42" s="28">
        <v>16.7</v>
      </c>
      <c r="F42" s="28">
        <v>21.8</v>
      </c>
      <c r="G42" s="28">
        <v>26.5</v>
      </c>
      <c r="H42" s="28">
        <v>30.3</v>
      </c>
      <c r="I42" s="28">
        <v>30.6</v>
      </c>
      <c r="J42" s="28">
        <v>26.4</v>
      </c>
      <c r="K42" s="28">
        <v>20.5</v>
      </c>
      <c r="L42" s="28">
        <v>13.9</v>
      </c>
      <c r="M42" s="28">
        <v>8.1</v>
      </c>
      <c r="N42" s="28">
        <v>18.399999999999999</v>
      </c>
      <c r="S42" s="28">
        <v>39</v>
      </c>
      <c r="T42" s="28" t="s">
        <v>490</v>
      </c>
      <c r="U42" s="28">
        <v>18.8</v>
      </c>
    </row>
    <row r="43" spans="1:21">
      <c r="A43" s="28" t="s">
        <v>478</v>
      </c>
      <c r="B43" s="28">
        <v>8.5</v>
      </c>
      <c r="C43" s="28">
        <v>9</v>
      </c>
      <c r="D43" s="28">
        <v>11</v>
      </c>
      <c r="E43" s="28">
        <v>15.5</v>
      </c>
      <c r="F43" s="28">
        <v>20.100000000000001</v>
      </c>
      <c r="G43" s="28">
        <v>24.7</v>
      </c>
      <c r="H43" s="28">
        <v>26.7</v>
      </c>
      <c r="I43" s="28">
        <v>26.9</v>
      </c>
      <c r="J43" s="28">
        <v>23.8</v>
      </c>
      <c r="K43" s="28">
        <v>19.2</v>
      </c>
      <c r="L43" s="28">
        <v>14.9</v>
      </c>
      <c r="M43" s="28">
        <v>10.9</v>
      </c>
      <c r="N43" s="28">
        <v>17.600000000000001</v>
      </c>
      <c r="S43" s="28">
        <v>40</v>
      </c>
      <c r="T43" s="28" t="s">
        <v>491</v>
      </c>
      <c r="U43" s="28">
        <v>17.8</v>
      </c>
    </row>
    <row r="44" spans="1:21">
      <c r="A44" s="28" t="s">
        <v>479</v>
      </c>
      <c r="B44" s="28">
        <v>12.4</v>
      </c>
      <c r="C44" s="28">
        <v>13.6</v>
      </c>
      <c r="D44" s="28">
        <v>16.2</v>
      </c>
      <c r="E44" s="28">
        <v>20.9</v>
      </c>
      <c r="F44" s="28">
        <v>26.1</v>
      </c>
      <c r="G44" s="28">
        <v>30.7</v>
      </c>
      <c r="H44" s="28">
        <v>33.200000000000003</v>
      </c>
      <c r="I44" s="28">
        <v>32.9</v>
      </c>
      <c r="J44" s="28">
        <v>29.1</v>
      </c>
      <c r="K44" s="28">
        <v>23.9</v>
      </c>
      <c r="L44" s="28">
        <v>18.5</v>
      </c>
      <c r="M44" s="28">
        <v>14</v>
      </c>
      <c r="N44" s="28">
        <v>22.6</v>
      </c>
      <c r="S44" s="28">
        <v>41</v>
      </c>
      <c r="T44" s="28" t="s">
        <v>493</v>
      </c>
      <c r="U44" s="28">
        <v>19.7</v>
      </c>
    </row>
    <row r="45" spans="1:21">
      <c r="A45" s="28" t="s">
        <v>480</v>
      </c>
      <c r="B45" s="28">
        <v>9.1999999999999993</v>
      </c>
      <c r="C45" s="28">
        <v>11</v>
      </c>
      <c r="D45" s="28">
        <v>15.9</v>
      </c>
      <c r="E45" s="28">
        <v>21.2</v>
      </c>
      <c r="F45" s="28">
        <v>26.7</v>
      </c>
      <c r="G45" s="28">
        <v>31.9</v>
      </c>
      <c r="H45" s="28">
        <v>35.5</v>
      </c>
      <c r="I45" s="28">
        <v>35.9</v>
      </c>
      <c r="J45" s="28">
        <v>32.5</v>
      </c>
      <c r="K45" s="28">
        <v>26</v>
      </c>
      <c r="L45" s="28">
        <v>17.8</v>
      </c>
      <c r="M45" s="28">
        <v>11.1</v>
      </c>
      <c r="N45" s="28">
        <v>22.9</v>
      </c>
      <c r="S45" s="28">
        <v>42</v>
      </c>
      <c r="T45" s="28" t="s">
        <v>494</v>
      </c>
      <c r="U45" s="28">
        <v>18</v>
      </c>
    </row>
    <row r="46" spans="1:21">
      <c r="A46" s="28" t="s">
        <v>481</v>
      </c>
      <c r="B46" s="28">
        <v>7.4</v>
      </c>
      <c r="C46" s="28">
        <v>10.4</v>
      </c>
      <c r="D46" s="28">
        <v>14.8</v>
      </c>
      <c r="E46" s="28">
        <v>20.3</v>
      </c>
      <c r="F46" s="28">
        <v>25.5</v>
      </c>
      <c r="G46" s="28">
        <v>29</v>
      </c>
      <c r="H46" s="28">
        <v>32.299999999999997</v>
      </c>
      <c r="I46" s="28">
        <v>32.5</v>
      </c>
      <c r="J46" s="28">
        <v>28.3</v>
      </c>
      <c r="K46" s="28">
        <v>21.9</v>
      </c>
      <c r="L46" s="28">
        <v>14.4</v>
      </c>
      <c r="M46" s="28">
        <v>8.8000000000000007</v>
      </c>
      <c r="N46" s="28">
        <v>20.5</v>
      </c>
      <c r="S46" s="28">
        <v>43</v>
      </c>
      <c r="T46" s="28" t="s">
        <v>495</v>
      </c>
      <c r="U46" s="28">
        <v>17</v>
      </c>
    </row>
    <row r="47" spans="1:21">
      <c r="A47" s="28" t="s">
        <v>483</v>
      </c>
      <c r="B47" s="28">
        <v>5.5</v>
      </c>
      <c r="C47" s="28">
        <v>7.3</v>
      </c>
      <c r="D47" s="28">
        <v>12.5</v>
      </c>
      <c r="E47" s="28">
        <v>18.2</v>
      </c>
      <c r="F47" s="28">
        <v>23.2</v>
      </c>
      <c r="G47" s="28">
        <v>27.7</v>
      </c>
      <c r="H47" s="28">
        <v>31.1</v>
      </c>
      <c r="I47" s="28">
        <v>31</v>
      </c>
      <c r="J47" s="28">
        <v>27.1</v>
      </c>
      <c r="K47" s="28">
        <v>20.6</v>
      </c>
      <c r="L47" s="28">
        <v>13.6</v>
      </c>
      <c r="M47" s="28">
        <v>7.5</v>
      </c>
      <c r="N47" s="28">
        <v>18.8</v>
      </c>
      <c r="S47" s="28">
        <v>44</v>
      </c>
      <c r="T47" s="28" t="s">
        <v>496</v>
      </c>
      <c r="U47" s="28">
        <v>19</v>
      </c>
    </row>
    <row r="48" spans="1:21">
      <c r="A48" s="28" t="s">
        <v>485</v>
      </c>
      <c r="B48" s="28">
        <v>-5</v>
      </c>
      <c r="C48" s="28">
        <v>-2.9</v>
      </c>
      <c r="D48" s="28">
        <v>2.8</v>
      </c>
      <c r="E48" s="28">
        <v>11.3</v>
      </c>
      <c r="F48" s="28">
        <v>16.8</v>
      </c>
      <c r="G48" s="28">
        <v>21</v>
      </c>
      <c r="H48" s="28">
        <v>25.5</v>
      </c>
      <c r="I48" s="28">
        <v>26.3</v>
      </c>
      <c r="J48" s="28">
        <v>22.2</v>
      </c>
      <c r="K48" s="28">
        <v>15</v>
      </c>
      <c r="L48" s="28">
        <v>6.7</v>
      </c>
      <c r="M48" s="28">
        <v>-1.5</v>
      </c>
      <c r="N48" s="28">
        <v>11.5</v>
      </c>
      <c r="S48" s="28">
        <v>45</v>
      </c>
      <c r="T48" s="28" t="s">
        <v>497</v>
      </c>
      <c r="U48" s="28">
        <v>22.9</v>
      </c>
    </row>
    <row r="49" spans="1:21">
      <c r="A49" s="28" t="s">
        <v>487</v>
      </c>
      <c r="B49" s="28">
        <v>3.1</v>
      </c>
      <c r="C49" s="28">
        <v>6</v>
      </c>
      <c r="D49" s="28">
        <v>10.9</v>
      </c>
      <c r="E49" s="28">
        <v>16.600000000000001</v>
      </c>
      <c r="F49" s="28">
        <v>21.2</v>
      </c>
      <c r="G49" s="28">
        <v>24.7</v>
      </c>
      <c r="H49" s="28">
        <v>27.8</v>
      </c>
      <c r="I49" s="28">
        <v>28.1</v>
      </c>
      <c r="J49" s="28">
        <v>23.9</v>
      </c>
      <c r="K49" s="28">
        <v>18.100000000000001</v>
      </c>
      <c r="L49" s="28">
        <v>10.9</v>
      </c>
      <c r="M49" s="28">
        <v>4.8</v>
      </c>
      <c r="N49" s="28">
        <v>16.3</v>
      </c>
      <c r="S49" s="28">
        <v>46</v>
      </c>
      <c r="T49" s="28" t="s">
        <v>480</v>
      </c>
      <c r="U49" s="28">
        <v>22.9</v>
      </c>
    </row>
    <row r="50" spans="1:21">
      <c r="A50" s="28" t="s">
        <v>488</v>
      </c>
      <c r="B50" s="28">
        <v>4.0999999999999996</v>
      </c>
      <c r="C50" s="28">
        <v>6.2</v>
      </c>
      <c r="D50" s="28">
        <v>11.5</v>
      </c>
      <c r="E50" s="28">
        <v>17.7</v>
      </c>
      <c r="F50" s="28">
        <v>22.5</v>
      </c>
      <c r="G50" s="28">
        <v>26.9</v>
      </c>
      <c r="H50" s="28">
        <v>30.7</v>
      </c>
      <c r="I50" s="28">
        <v>30.8</v>
      </c>
      <c r="J50" s="28">
        <v>26.6</v>
      </c>
      <c r="K50" s="28">
        <v>20.399999999999999</v>
      </c>
      <c r="L50" s="28">
        <v>13</v>
      </c>
      <c r="M50" s="28">
        <v>6.4</v>
      </c>
      <c r="N50" s="28">
        <v>18.100000000000001</v>
      </c>
      <c r="S50" s="28">
        <v>47</v>
      </c>
      <c r="T50" s="28" t="s">
        <v>498</v>
      </c>
      <c r="U50" s="28">
        <v>20.100000000000001</v>
      </c>
    </row>
    <row r="51" spans="1:21">
      <c r="A51" s="28" t="s">
        <v>492</v>
      </c>
      <c r="B51" s="28">
        <v>9.6999999999999993</v>
      </c>
      <c r="C51" s="28">
        <v>11.6</v>
      </c>
      <c r="D51" s="28">
        <v>16.100000000000001</v>
      </c>
      <c r="E51" s="28">
        <v>21.5</v>
      </c>
      <c r="F51" s="28">
        <v>27.5</v>
      </c>
      <c r="G51" s="28">
        <v>32.799999999999997</v>
      </c>
      <c r="H51" s="28">
        <v>36.200000000000003</v>
      </c>
      <c r="I51" s="28">
        <v>36.200000000000003</v>
      </c>
      <c r="J51" s="28">
        <v>32.700000000000003</v>
      </c>
      <c r="K51" s="28">
        <v>26.3</v>
      </c>
      <c r="L51" s="28">
        <v>18.2</v>
      </c>
      <c r="M51" s="28">
        <v>11.6</v>
      </c>
      <c r="N51" s="28">
        <v>23.4</v>
      </c>
      <c r="S51" s="28">
        <v>48</v>
      </c>
      <c r="T51" s="28" t="s">
        <v>500</v>
      </c>
      <c r="U51" s="28">
        <v>21.2</v>
      </c>
    </row>
    <row r="52" spans="1:21">
      <c r="A52" s="28" t="s">
        <v>489</v>
      </c>
      <c r="B52" s="28">
        <v>4.2</v>
      </c>
      <c r="C52" s="28">
        <v>7.1</v>
      </c>
      <c r="D52" s="28">
        <v>12.7</v>
      </c>
      <c r="E52" s="28">
        <v>18.3</v>
      </c>
      <c r="F52" s="28">
        <v>23.1</v>
      </c>
      <c r="G52" s="28">
        <v>27.6</v>
      </c>
      <c r="H52" s="28">
        <v>31</v>
      </c>
      <c r="I52" s="28">
        <v>31</v>
      </c>
      <c r="J52" s="28">
        <v>27</v>
      </c>
      <c r="K52" s="28">
        <v>20.6</v>
      </c>
      <c r="L52" s="28">
        <v>12.7</v>
      </c>
      <c r="M52" s="28">
        <v>6.1</v>
      </c>
      <c r="N52" s="28">
        <v>18.399999999999999</v>
      </c>
      <c r="S52" s="28">
        <v>49</v>
      </c>
      <c r="T52" s="28" t="s">
        <v>501</v>
      </c>
      <c r="U52" s="28">
        <v>15.8</v>
      </c>
    </row>
    <row r="53" spans="1:21">
      <c r="A53" s="28" t="s">
        <v>490</v>
      </c>
      <c r="B53" s="28">
        <v>6.7</v>
      </c>
      <c r="C53" s="28">
        <v>8.4</v>
      </c>
      <c r="D53" s="28">
        <v>12.1</v>
      </c>
      <c r="E53" s="28">
        <v>18</v>
      </c>
      <c r="F53" s="28">
        <v>23.5</v>
      </c>
      <c r="G53" s="28">
        <v>28</v>
      </c>
      <c r="H53" s="28">
        <v>30.6</v>
      </c>
      <c r="I53" s="28">
        <v>30.6</v>
      </c>
      <c r="J53" s="28">
        <v>26.1</v>
      </c>
      <c r="K53" s="28">
        <v>19.8</v>
      </c>
      <c r="L53" s="28">
        <v>13.7</v>
      </c>
      <c r="M53" s="28">
        <v>8.6</v>
      </c>
      <c r="N53" s="28">
        <v>18.8</v>
      </c>
      <c r="S53" s="28">
        <v>50</v>
      </c>
      <c r="T53" s="28" t="s">
        <v>503</v>
      </c>
      <c r="U53" s="28">
        <v>16.5</v>
      </c>
    </row>
    <row r="54" spans="1:21">
      <c r="A54" s="28" t="s">
        <v>491</v>
      </c>
      <c r="B54" s="28">
        <v>4.5</v>
      </c>
      <c r="C54" s="28">
        <v>6.6</v>
      </c>
      <c r="D54" s="28">
        <v>11.3</v>
      </c>
      <c r="E54" s="28">
        <v>17.2</v>
      </c>
      <c r="F54" s="28">
        <v>22</v>
      </c>
      <c r="G54" s="28">
        <v>26.2</v>
      </c>
      <c r="H54" s="28">
        <v>29.8</v>
      </c>
      <c r="I54" s="28">
        <v>30</v>
      </c>
      <c r="J54" s="28">
        <v>26</v>
      </c>
      <c r="K54" s="28">
        <v>20</v>
      </c>
      <c r="L54" s="28">
        <v>13</v>
      </c>
      <c r="M54" s="28">
        <v>6.8</v>
      </c>
      <c r="N54" s="28">
        <v>17.8</v>
      </c>
      <c r="S54" s="28">
        <v>51</v>
      </c>
      <c r="T54" s="28" t="s">
        <v>504</v>
      </c>
      <c r="U54" s="28">
        <v>17.5</v>
      </c>
    </row>
    <row r="55" spans="1:21">
      <c r="A55" s="28" t="s">
        <v>493</v>
      </c>
      <c r="B55" s="28">
        <v>9.6</v>
      </c>
      <c r="C55" s="28">
        <v>10.5</v>
      </c>
      <c r="D55" s="28">
        <v>13.2</v>
      </c>
      <c r="E55" s="28">
        <v>18.5</v>
      </c>
      <c r="F55" s="28">
        <v>23.3</v>
      </c>
      <c r="G55" s="28">
        <v>27.4</v>
      </c>
      <c r="H55" s="28">
        <v>29.5</v>
      </c>
      <c r="I55" s="28">
        <v>29.7</v>
      </c>
      <c r="J55" s="28">
        <v>26.1</v>
      </c>
      <c r="K55" s="28">
        <v>20.9</v>
      </c>
      <c r="L55" s="28">
        <v>16.399999999999999</v>
      </c>
      <c r="M55" s="28">
        <v>11.7</v>
      </c>
      <c r="N55" s="28">
        <v>19.7</v>
      </c>
      <c r="S55" s="28">
        <v>52</v>
      </c>
      <c r="T55" s="28" t="s">
        <v>506</v>
      </c>
      <c r="U55" s="28">
        <v>18.399999999999999</v>
      </c>
    </row>
    <row r="56" spans="1:21">
      <c r="A56" s="28" t="s">
        <v>494</v>
      </c>
      <c r="B56" s="28">
        <v>4.5999999999999996</v>
      </c>
      <c r="C56" s="28">
        <v>7</v>
      </c>
      <c r="D56" s="28">
        <v>11.8</v>
      </c>
      <c r="E56" s="28">
        <v>17.5</v>
      </c>
      <c r="F56" s="28">
        <v>22.3</v>
      </c>
      <c r="G56" s="28">
        <v>26.6</v>
      </c>
      <c r="H56" s="28">
        <v>30.1</v>
      </c>
      <c r="I56" s="28">
        <v>30.2</v>
      </c>
      <c r="J56" s="28">
        <v>26</v>
      </c>
      <c r="K56" s="28">
        <v>20</v>
      </c>
      <c r="L56" s="28">
        <v>13</v>
      </c>
      <c r="M56" s="28">
        <v>6.6</v>
      </c>
      <c r="N56" s="28">
        <v>18</v>
      </c>
      <c r="S56" s="28">
        <v>53</v>
      </c>
      <c r="T56" s="28" t="s">
        <v>509</v>
      </c>
      <c r="U56" s="28">
        <v>18.100000000000001</v>
      </c>
    </row>
    <row r="57" spans="1:21">
      <c r="A57" s="28" t="s">
        <v>495</v>
      </c>
      <c r="B57" s="28">
        <v>4.5999999999999996</v>
      </c>
      <c r="C57" s="28">
        <v>6.6</v>
      </c>
      <c r="D57" s="28">
        <v>10.8</v>
      </c>
      <c r="E57" s="28">
        <v>16.3</v>
      </c>
      <c r="F57" s="28">
        <v>21.2</v>
      </c>
      <c r="G57" s="28">
        <v>25</v>
      </c>
      <c r="H57" s="28">
        <v>28.1</v>
      </c>
      <c r="I57" s="28">
        <v>28.4</v>
      </c>
      <c r="J57" s="28">
        <v>24.5</v>
      </c>
      <c r="K57" s="28">
        <v>19</v>
      </c>
      <c r="L57" s="28">
        <v>12.7</v>
      </c>
      <c r="M57" s="28">
        <v>6.6</v>
      </c>
      <c r="N57" s="28">
        <v>17</v>
      </c>
      <c r="S57" s="28">
        <v>54</v>
      </c>
      <c r="T57" s="28" t="s">
        <v>510</v>
      </c>
      <c r="U57" s="28">
        <v>20</v>
      </c>
    </row>
    <row r="58" spans="1:21">
      <c r="A58" s="28" t="s">
        <v>496</v>
      </c>
      <c r="B58" s="28">
        <v>3.1</v>
      </c>
      <c r="C58" s="28">
        <v>5.4</v>
      </c>
      <c r="D58" s="28">
        <v>11.6</v>
      </c>
      <c r="E58" s="28">
        <v>18.399999999999999</v>
      </c>
      <c r="F58" s="28">
        <v>23.9</v>
      </c>
      <c r="G58" s="28">
        <v>29.5</v>
      </c>
      <c r="H58" s="28">
        <v>33.9</v>
      </c>
      <c r="I58" s="28">
        <v>33.799999999999997</v>
      </c>
      <c r="J58" s="28">
        <v>29.1</v>
      </c>
      <c r="K58" s="28">
        <v>21.3</v>
      </c>
      <c r="L58" s="28">
        <v>12.5</v>
      </c>
      <c r="M58" s="28">
        <v>5.4</v>
      </c>
      <c r="N58" s="28">
        <v>19</v>
      </c>
      <c r="S58" s="28">
        <v>55</v>
      </c>
      <c r="T58" s="28" t="s">
        <v>511</v>
      </c>
      <c r="U58" s="28">
        <v>18.3</v>
      </c>
    </row>
    <row r="59" spans="1:21">
      <c r="A59" s="28" t="s">
        <v>497</v>
      </c>
      <c r="B59" s="28">
        <v>10.8</v>
      </c>
      <c r="C59" s="28">
        <v>12.6</v>
      </c>
      <c r="D59" s="28">
        <v>16.2</v>
      </c>
      <c r="E59" s="28">
        <v>21.4</v>
      </c>
      <c r="F59" s="28">
        <v>27</v>
      </c>
      <c r="G59" s="28">
        <v>32.1</v>
      </c>
      <c r="H59" s="28">
        <v>34.9</v>
      </c>
      <c r="I59" s="28">
        <v>34.799999999999997</v>
      </c>
      <c r="J59" s="28">
        <v>30.6</v>
      </c>
      <c r="K59" s="28">
        <v>24.3</v>
      </c>
      <c r="L59" s="28">
        <v>17.5</v>
      </c>
      <c r="M59" s="28">
        <v>12.2</v>
      </c>
      <c r="N59" s="28">
        <v>22.9</v>
      </c>
      <c r="S59" s="28">
        <v>56</v>
      </c>
      <c r="T59" s="28" t="s">
        <v>512</v>
      </c>
      <c r="U59" s="28">
        <v>21.7</v>
      </c>
    </row>
    <row r="60" spans="1:21">
      <c r="A60" s="28" t="s">
        <v>498</v>
      </c>
      <c r="B60" s="28">
        <v>5.7</v>
      </c>
      <c r="C60" s="28">
        <v>7.3</v>
      </c>
      <c r="D60" s="28">
        <v>11.6</v>
      </c>
      <c r="E60" s="28">
        <v>17.3</v>
      </c>
      <c r="F60" s="28">
        <v>23.9</v>
      </c>
      <c r="G60" s="28">
        <v>30.5</v>
      </c>
      <c r="H60" s="28">
        <v>35</v>
      </c>
      <c r="I60" s="28">
        <v>34.700000000000003</v>
      </c>
      <c r="J60" s="28">
        <v>30</v>
      </c>
      <c r="K60" s="28">
        <v>22.8</v>
      </c>
      <c r="L60" s="28">
        <v>14.4</v>
      </c>
      <c r="M60" s="28">
        <v>8</v>
      </c>
      <c r="N60" s="28">
        <v>20.100000000000001</v>
      </c>
      <c r="S60" s="28">
        <v>57</v>
      </c>
      <c r="T60" s="28" t="s">
        <v>513</v>
      </c>
      <c r="U60" s="28">
        <v>17.3</v>
      </c>
    </row>
    <row r="61" spans="1:21">
      <c r="A61" s="28" t="s">
        <v>499</v>
      </c>
      <c r="B61" s="28">
        <v>14.6</v>
      </c>
      <c r="C61" s="28">
        <v>15.5</v>
      </c>
      <c r="D61" s="28">
        <v>18.100000000000001</v>
      </c>
      <c r="E61" s="28">
        <v>21.6</v>
      </c>
      <c r="F61" s="28">
        <v>24.9</v>
      </c>
      <c r="G61" s="28">
        <v>28.1</v>
      </c>
      <c r="H61" s="28">
        <v>30.7</v>
      </c>
      <c r="I61" s="28">
        <v>31.5</v>
      </c>
      <c r="J61" s="28">
        <v>30</v>
      </c>
      <c r="K61" s="28">
        <v>26.7</v>
      </c>
      <c r="L61" s="28">
        <v>21.5</v>
      </c>
      <c r="M61" s="28">
        <v>16.5</v>
      </c>
      <c r="N61" s="28">
        <v>23.3</v>
      </c>
      <c r="S61" s="28">
        <v>58</v>
      </c>
      <c r="T61" s="28" t="s">
        <v>515</v>
      </c>
      <c r="U61" s="28">
        <v>15.3</v>
      </c>
    </row>
    <row r="62" spans="1:21">
      <c r="A62" s="28" t="s">
        <v>500</v>
      </c>
      <c r="B62" s="28">
        <v>9.8000000000000007</v>
      </c>
      <c r="C62" s="28">
        <v>10.9</v>
      </c>
      <c r="D62" s="28">
        <v>14.1</v>
      </c>
      <c r="E62" s="28">
        <v>18.8</v>
      </c>
      <c r="F62" s="28">
        <v>24.2</v>
      </c>
      <c r="G62" s="28">
        <v>29.5</v>
      </c>
      <c r="H62" s="28">
        <v>33.4</v>
      </c>
      <c r="I62" s="28">
        <v>33.5</v>
      </c>
      <c r="J62" s="28">
        <v>29.2</v>
      </c>
      <c r="K62" s="28">
        <v>23</v>
      </c>
      <c r="L62" s="28">
        <v>16.600000000000001</v>
      </c>
      <c r="M62" s="28">
        <v>11.5</v>
      </c>
      <c r="N62" s="28">
        <v>21.2</v>
      </c>
      <c r="S62" s="28">
        <v>59</v>
      </c>
      <c r="T62" s="28" t="s">
        <v>519</v>
      </c>
      <c r="U62" s="28">
        <v>17.899999999999999</v>
      </c>
    </row>
    <row r="63" spans="1:21">
      <c r="A63" s="28" t="s">
        <v>501</v>
      </c>
      <c r="B63" s="28">
        <v>-3.1</v>
      </c>
      <c r="C63" s="28">
        <v>-1.2</v>
      </c>
      <c r="D63" s="28">
        <v>5.9</v>
      </c>
      <c r="E63" s="28">
        <v>14.7</v>
      </c>
      <c r="F63" s="28">
        <v>21.2</v>
      </c>
      <c r="G63" s="28">
        <v>27.4</v>
      </c>
      <c r="H63" s="28">
        <v>33</v>
      </c>
      <c r="I63" s="28">
        <v>33.1</v>
      </c>
      <c r="J63" s="28">
        <v>28.3</v>
      </c>
      <c r="K63" s="28">
        <v>19.8</v>
      </c>
      <c r="L63" s="28">
        <v>9.8000000000000007</v>
      </c>
      <c r="M63" s="28">
        <v>0.9</v>
      </c>
      <c r="N63" s="28">
        <v>15.8</v>
      </c>
      <c r="S63" s="28">
        <v>60</v>
      </c>
      <c r="T63" s="28" t="s">
        <v>520</v>
      </c>
      <c r="U63" s="28">
        <v>18.7</v>
      </c>
    </row>
    <row r="64" spans="1:21">
      <c r="A64" s="28" t="s">
        <v>503</v>
      </c>
      <c r="B64" s="28">
        <v>3.8</v>
      </c>
      <c r="C64" s="28">
        <v>5.4</v>
      </c>
      <c r="D64" s="28">
        <v>10.199999999999999</v>
      </c>
      <c r="E64" s="28">
        <v>15.9</v>
      </c>
      <c r="F64" s="28">
        <v>20.5</v>
      </c>
      <c r="G64" s="28">
        <v>24.8</v>
      </c>
      <c r="H64" s="28">
        <v>28.4</v>
      </c>
      <c r="I64" s="28">
        <v>28.5</v>
      </c>
      <c r="J64" s="28">
        <v>24.4</v>
      </c>
      <c r="K64" s="28">
        <v>18.2</v>
      </c>
      <c r="L64" s="28">
        <v>11.7</v>
      </c>
      <c r="M64" s="28">
        <v>6</v>
      </c>
      <c r="N64" s="28">
        <v>16.5</v>
      </c>
      <c r="S64" s="28">
        <v>61</v>
      </c>
      <c r="T64" s="28" t="s">
        <v>521</v>
      </c>
      <c r="U64" s="28">
        <v>18.100000000000001</v>
      </c>
    </row>
    <row r="65" spans="1:21">
      <c r="A65" s="28" t="s">
        <v>504</v>
      </c>
      <c r="B65" s="28">
        <v>4.8</v>
      </c>
      <c r="C65" s="28">
        <v>6.4</v>
      </c>
      <c r="D65" s="28">
        <v>10.9</v>
      </c>
      <c r="E65" s="28">
        <v>16.7</v>
      </c>
      <c r="F65" s="28">
        <v>21.4</v>
      </c>
      <c r="G65" s="28">
        <v>25.7</v>
      </c>
      <c r="H65" s="28">
        <v>29.4</v>
      </c>
      <c r="I65" s="28">
        <v>29.6</v>
      </c>
      <c r="J65" s="28">
        <v>25.6</v>
      </c>
      <c r="K65" s="28">
        <v>19.600000000000001</v>
      </c>
      <c r="L65" s="28">
        <v>12.9</v>
      </c>
      <c r="M65" s="28">
        <v>7</v>
      </c>
      <c r="N65" s="28">
        <v>17.5</v>
      </c>
      <c r="S65" s="28">
        <v>62</v>
      </c>
      <c r="T65" s="28" t="s">
        <v>522</v>
      </c>
      <c r="U65" s="28">
        <v>19.5</v>
      </c>
    </row>
    <row r="66" spans="1:21">
      <c r="A66" s="28" t="s">
        <v>506</v>
      </c>
      <c r="B66" s="28">
        <v>10.8</v>
      </c>
      <c r="C66" s="28">
        <v>11</v>
      </c>
      <c r="D66" s="28">
        <v>12.2</v>
      </c>
      <c r="E66" s="28">
        <v>15.2</v>
      </c>
      <c r="F66" s="28">
        <v>19.2</v>
      </c>
      <c r="G66" s="28">
        <v>24.1</v>
      </c>
      <c r="H66" s="28">
        <v>26.8</v>
      </c>
      <c r="I66" s="28">
        <v>27.4</v>
      </c>
      <c r="J66" s="28">
        <v>24.3</v>
      </c>
      <c r="K66" s="28">
        <v>20.2</v>
      </c>
      <c r="L66" s="28">
        <v>16.399999999999999</v>
      </c>
      <c r="M66" s="28">
        <v>13</v>
      </c>
      <c r="N66" s="28">
        <v>18.399999999999999</v>
      </c>
      <c r="S66" s="28">
        <v>63</v>
      </c>
      <c r="T66" s="28" t="s">
        <v>516</v>
      </c>
      <c r="U66" s="28">
        <v>24.4</v>
      </c>
    </row>
    <row r="67" spans="1:21">
      <c r="A67" s="28" t="s">
        <v>507</v>
      </c>
      <c r="B67" s="28">
        <v>14.5</v>
      </c>
      <c r="C67" s="28">
        <v>16.100000000000001</v>
      </c>
      <c r="D67" s="28">
        <v>19.100000000000001</v>
      </c>
      <c r="E67" s="28">
        <v>23.5</v>
      </c>
      <c r="F67" s="28">
        <v>27.7</v>
      </c>
      <c r="G67" s="28">
        <v>31.3</v>
      </c>
      <c r="H67" s="28">
        <v>33.5</v>
      </c>
      <c r="I67" s="28">
        <v>34.299999999999997</v>
      </c>
      <c r="J67" s="28">
        <v>32.1</v>
      </c>
      <c r="K67" s="28">
        <v>28</v>
      </c>
      <c r="L67" s="28">
        <v>21.5</v>
      </c>
      <c r="M67" s="28">
        <v>16</v>
      </c>
      <c r="N67" s="28">
        <v>24.8</v>
      </c>
      <c r="S67" s="28">
        <v>64</v>
      </c>
      <c r="T67" s="28" t="s">
        <v>524</v>
      </c>
      <c r="U67" s="28">
        <v>18.5</v>
      </c>
    </row>
    <row r="68" spans="1:21">
      <c r="A68" s="28" t="s">
        <v>509</v>
      </c>
      <c r="B68" s="28">
        <v>10.6</v>
      </c>
      <c r="C68" s="28">
        <v>10.7</v>
      </c>
      <c r="D68" s="28">
        <v>11.9</v>
      </c>
      <c r="E68" s="28">
        <v>15.4</v>
      </c>
      <c r="F68" s="28">
        <v>19.399999999999999</v>
      </c>
      <c r="G68" s="28">
        <v>23.5</v>
      </c>
      <c r="H68" s="28">
        <v>25.9</v>
      </c>
      <c r="I68" s="28">
        <v>26.4</v>
      </c>
      <c r="J68" s="28">
        <v>23.9</v>
      </c>
      <c r="K68" s="28">
        <v>20.3</v>
      </c>
      <c r="L68" s="28">
        <v>16.399999999999999</v>
      </c>
      <c r="M68" s="28">
        <v>12.8</v>
      </c>
      <c r="N68" s="28">
        <v>18.100000000000001</v>
      </c>
      <c r="S68" s="28">
        <v>65</v>
      </c>
      <c r="T68" s="28" t="s">
        <v>525</v>
      </c>
      <c r="U68" s="28">
        <v>14.9</v>
      </c>
    </row>
    <row r="69" spans="1:21">
      <c r="A69" s="28" t="s">
        <v>510</v>
      </c>
      <c r="B69" s="28">
        <v>9.6999999999999993</v>
      </c>
      <c r="C69" s="28">
        <v>11.1</v>
      </c>
      <c r="D69" s="28">
        <v>13.8</v>
      </c>
      <c r="E69" s="28">
        <v>19</v>
      </c>
      <c r="F69" s="28">
        <v>23.5</v>
      </c>
      <c r="G69" s="28">
        <v>27.6</v>
      </c>
      <c r="H69" s="28">
        <v>29.4</v>
      </c>
      <c r="I69" s="28">
        <v>29.4</v>
      </c>
      <c r="J69" s="28">
        <v>26.3</v>
      </c>
      <c r="K69" s="28">
        <v>21.3</v>
      </c>
      <c r="L69" s="28">
        <v>16.7</v>
      </c>
      <c r="M69" s="28">
        <v>11.8</v>
      </c>
      <c r="N69" s="28">
        <v>20</v>
      </c>
      <c r="S69" s="28">
        <v>66</v>
      </c>
      <c r="T69" s="28" t="s">
        <v>527</v>
      </c>
      <c r="U69" s="28">
        <v>14.6</v>
      </c>
    </row>
    <row r="70" spans="1:21">
      <c r="A70" s="28" t="s">
        <v>511</v>
      </c>
      <c r="B70" s="28">
        <v>10.7</v>
      </c>
      <c r="C70" s="28">
        <v>11</v>
      </c>
      <c r="D70" s="28">
        <v>12.1</v>
      </c>
      <c r="E70" s="28">
        <v>15.3</v>
      </c>
      <c r="F70" s="28">
        <v>19.100000000000001</v>
      </c>
      <c r="G70" s="28">
        <v>23.6</v>
      </c>
      <c r="H70" s="28">
        <v>26.5</v>
      </c>
      <c r="I70" s="28">
        <v>27.1</v>
      </c>
      <c r="J70" s="28">
        <v>23.9</v>
      </c>
      <c r="K70" s="28">
        <v>20.3</v>
      </c>
      <c r="L70" s="28">
        <v>16.7</v>
      </c>
      <c r="M70" s="28">
        <v>13</v>
      </c>
      <c r="N70" s="28">
        <v>18.3</v>
      </c>
      <c r="S70" s="28">
        <v>67</v>
      </c>
      <c r="T70" s="28" t="s">
        <v>528</v>
      </c>
      <c r="U70" s="28">
        <v>17</v>
      </c>
    </row>
    <row r="71" spans="1:21">
      <c r="A71" s="28" t="s">
        <v>516</v>
      </c>
      <c r="B71" s="28">
        <v>9.9</v>
      </c>
      <c r="C71" s="28">
        <v>11.9</v>
      </c>
      <c r="D71" s="28">
        <v>16.399999999999999</v>
      </c>
      <c r="E71" s="28">
        <v>22.3</v>
      </c>
      <c r="F71" s="28">
        <v>28.6</v>
      </c>
      <c r="G71" s="28">
        <v>34.6</v>
      </c>
      <c r="H71" s="28">
        <v>38.700000000000003</v>
      </c>
      <c r="I71" s="28">
        <v>38.299999999999997</v>
      </c>
      <c r="J71" s="28">
        <v>33.9</v>
      </c>
      <c r="K71" s="28">
        <v>27</v>
      </c>
      <c r="L71" s="28">
        <v>18.7</v>
      </c>
      <c r="M71" s="28">
        <v>12</v>
      </c>
      <c r="N71" s="28">
        <v>24.4</v>
      </c>
      <c r="S71" s="28">
        <v>68</v>
      </c>
      <c r="T71" s="28" t="s">
        <v>429</v>
      </c>
      <c r="U71" s="28">
        <v>18.600000000000001</v>
      </c>
    </row>
    <row r="72" spans="1:21">
      <c r="A72" s="28" t="s">
        <v>512</v>
      </c>
      <c r="B72" s="28">
        <v>6.6</v>
      </c>
      <c r="C72" s="28">
        <v>8.8000000000000007</v>
      </c>
      <c r="D72" s="28">
        <v>13.3</v>
      </c>
      <c r="E72" s="28">
        <v>19.2</v>
      </c>
      <c r="F72" s="28">
        <v>25.2</v>
      </c>
      <c r="G72" s="28">
        <v>32.200000000000003</v>
      </c>
      <c r="H72" s="28">
        <v>37.1</v>
      </c>
      <c r="I72" s="28">
        <v>37</v>
      </c>
      <c r="J72" s="28">
        <v>32.200000000000003</v>
      </c>
      <c r="K72" s="28">
        <v>24.4</v>
      </c>
      <c r="L72" s="28">
        <v>15.4</v>
      </c>
      <c r="M72" s="28">
        <v>8.6999999999999993</v>
      </c>
      <c r="N72" s="28">
        <v>21.7</v>
      </c>
      <c r="S72" s="28">
        <v>69</v>
      </c>
      <c r="T72" s="28" t="s">
        <v>447</v>
      </c>
      <c r="U72" s="28">
        <v>13.7</v>
      </c>
    </row>
    <row r="73" spans="1:21">
      <c r="A73" s="28" t="s">
        <v>513</v>
      </c>
      <c r="B73" s="28">
        <v>9.6999999999999993</v>
      </c>
      <c r="C73" s="28">
        <v>9.6</v>
      </c>
      <c r="D73" s="28">
        <v>10.5</v>
      </c>
      <c r="E73" s="28">
        <v>14</v>
      </c>
      <c r="F73" s="28">
        <v>18.2</v>
      </c>
      <c r="G73" s="28">
        <v>23</v>
      </c>
      <c r="H73" s="28">
        <v>25.9</v>
      </c>
      <c r="I73" s="28">
        <v>26.3</v>
      </c>
      <c r="J73" s="28">
        <v>23.1</v>
      </c>
      <c r="K73" s="28">
        <v>19.2</v>
      </c>
      <c r="L73" s="28">
        <v>15.5</v>
      </c>
      <c r="M73" s="28">
        <v>12</v>
      </c>
      <c r="N73" s="28">
        <v>17.3</v>
      </c>
      <c r="S73" s="28">
        <v>70</v>
      </c>
      <c r="T73" s="28" t="s">
        <v>483</v>
      </c>
      <c r="U73" s="28">
        <v>18.8</v>
      </c>
    </row>
    <row r="74" spans="1:21">
      <c r="A74" s="28" t="s">
        <v>517</v>
      </c>
      <c r="B74" s="28">
        <v>5.9</v>
      </c>
      <c r="C74" s="28">
        <v>7.2</v>
      </c>
      <c r="D74" s="28">
        <v>11.3</v>
      </c>
      <c r="E74" s="28">
        <v>16.399999999999999</v>
      </c>
      <c r="F74" s="28">
        <v>22.3</v>
      </c>
      <c r="G74" s="28">
        <v>29</v>
      </c>
      <c r="H74" s="28">
        <v>33.6</v>
      </c>
      <c r="I74" s="28">
        <v>33.4</v>
      </c>
      <c r="J74" s="28">
        <v>29.1</v>
      </c>
      <c r="K74" s="28">
        <v>21.3</v>
      </c>
      <c r="L74" s="28">
        <v>13.4</v>
      </c>
      <c r="M74" s="28">
        <v>7.9</v>
      </c>
      <c r="N74" s="28">
        <v>19.2</v>
      </c>
      <c r="S74" s="28">
        <v>71</v>
      </c>
      <c r="T74" s="28" t="s">
        <v>489</v>
      </c>
      <c r="U74" s="28">
        <v>18.399999999999999</v>
      </c>
    </row>
    <row r="75" spans="1:21">
      <c r="A75" s="28" t="s">
        <v>515</v>
      </c>
      <c r="B75" s="28">
        <v>0.8</v>
      </c>
      <c r="C75" s="28">
        <v>2.5</v>
      </c>
      <c r="D75" s="28">
        <v>8</v>
      </c>
      <c r="E75" s="28">
        <v>15.2</v>
      </c>
      <c r="F75" s="28">
        <v>20</v>
      </c>
      <c r="G75" s="28">
        <v>24</v>
      </c>
      <c r="H75" s="28">
        <v>27.8</v>
      </c>
      <c r="I75" s="28">
        <v>28.5</v>
      </c>
      <c r="J75" s="28">
        <v>24.5</v>
      </c>
      <c r="K75" s="28">
        <v>18.399999999999999</v>
      </c>
      <c r="L75" s="28">
        <v>10.7</v>
      </c>
      <c r="M75" s="28">
        <v>3.5</v>
      </c>
      <c r="N75" s="28">
        <v>15.3</v>
      </c>
      <c r="S75" s="28">
        <v>72</v>
      </c>
      <c r="T75" s="28" t="s">
        <v>445</v>
      </c>
      <c r="U75" s="28">
        <v>23.7</v>
      </c>
    </row>
    <row r="76" spans="1:21">
      <c r="A76" s="28" t="s">
        <v>519</v>
      </c>
      <c r="B76" s="28">
        <v>8</v>
      </c>
      <c r="C76" s="28">
        <v>8.9</v>
      </c>
      <c r="D76" s="28">
        <v>11</v>
      </c>
      <c r="E76" s="28">
        <v>15.8</v>
      </c>
      <c r="F76" s="28">
        <v>20.6</v>
      </c>
      <c r="G76" s="28">
        <v>25.3</v>
      </c>
      <c r="H76" s="28">
        <v>28</v>
      </c>
      <c r="I76" s="28">
        <v>28.2</v>
      </c>
      <c r="J76" s="28">
        <v>24.4</v>
      </c>
      <c r="K76" s="28">
        <v>19.5</v>
      </c>
      <c r="L76" s="28">
        <v>14.7</v>
      </c>
      <c r="M76" s="28">
        <v>10.3</v>
      </c>
      <c r="N76" s="28">
        <v>17.899999999999999</v>
      </c>
      <c r="S76" s="28">
        <v>73</v>
      </c>
      <c r="T76" s="28" t="s">
        <v>517</v>
      </c>
      <c r="U76" s="28">
        <v>19.2</v>
      </c>
    </row>
    <row r="77" spans="1:21">
      <c r="A77" s="28" t="s">
        <v>520</v>
      </c>
      <c r="B77" s="28">
        <v>6.1</v>
      </c>
      <c r="C77" s="28">
        <v>8.4</v>
      </c>
      <c r="D77" s="28">
        <v>13.2</v>
      </c>
      <c r="E77" s="28">
        <v>19.100000000000001</v>
      </c>
      <c r="F77" s="28">
        <v>23.5</v>
      </c>
      <c r="G77" s="28">
        <v>26.9</v>
      </c>
      <c r="H77" s="28">
        <v>29.1</v>
      </c>
      <c r="I77" s="28">
        <v>29.8</v>
      </c>
      <c r="J77" s="28">
        <v>26.6</v>
      </c>
      <c r="K77" s="28">
        <v>20.7</v>
      </c>
      <c r="L77" s="28">
        <v>13.7</v>
      </c>
      <c r="M77" s="28">
        <v>7.8</v>
      </c>
      <c r="N77" s="28">
        <v>18.7</v>
      </c>
      <c r="S77" s="28">
        <v>74</v>
      </c>
      <c r="T77" s="28" t="s">
        <v>444</v>
      </c>
      <c r="U77" s="28">
        <v>19</v>
      </c>
    </row>
    <row r="78" spans="1:21">
      <c r="A78" s="28" t="s">
        <v>521</v>
      </c>
      <c r="B78" s="28">
        <v>10.7</v>
      </c>
      <c r="C78" s="28">
        <v>10.8</v>
      </c>
      <c r="D78" s="28">
        <v>11.9</v>
      </c>
      <c r="E78" s="28">
        <v>15.5</v>
      </c>
      <c r="F78" s="28">
        <v>19.100000000000001</v>
      </c>
      <c r="G78" s="28">
        <v>23.1</v>
      </c>
      <c r="H78" s="28">
        <v>25.9</v>
      </c>
      <c r="I78" s="28">
        <v>26.5</v>
      </c>
      <c r="J78" s="28">
        <v>23.7</v>
      </c>
      <c r="K78" s="28">
        <v>20</v>
      </c>
      <c r="L78" s="28">
        <v>16.5</v>
      </c>
      <c r="M78" s="28">
        <v>12.9</v>
      </c>
      <c r="N78" s="28">
        <v>18.100000000000001</v>
      </c>
      <c r="S78" s="28">
        <v>75</v>
      </c>
      <c r="T78" s="28" t="s">
        <v>436</v>
      </c>
      <c r="U78" s="28">
        <v>10.8</v>
      </c>
    </row>
    <row r="79" spans="1:21">
      <c r="A79" s="28" t="s">
        <v>522</v>
      </c>
      <c r="B79" s="28">
        <v>2.9</v>
      </c>
      <c r="C79" s="28">
        <v>5</v>
      </c>
      <c r="D79" s="28">
        <v>11.3</v>
      </c>
      <c r="E79" s="28">
        <v>18.100000000000001</v>
      </c>
      <c r="F79" s="28">
        <v>23.9</v>
      </c>
      <c r="G79" s="28">
        <v>30</v>
      </c>
      <c r="H79" s="28">
        <v>35.1</v>
      </c>
      <c r="I79" s="28">
        <v>35.4</v>
      </c>
      <c r="J79" s="28">
        <v>30.6</v>
      </c>
      <c r="K79" s="28">
        <v>22.7</v>
      </c>
      <c r="L79" s="28">
        <v>13.5</v>
      </c>
      <c r="M79" s="28">
        <v>5.6</v>
      </c>
      <c r="N79" s="28">
        <v>19.5</v>
      </c>
      <c r="S79" s="28">
        <v>76</v>
      </c>
      <c r="T79" s="28" t="s">
        <v>476</v>
      </c>
      <c r="U79" s="28">
        <v>19</v>
      </c>
    </row>
    <row r="80" spans="1:21">
      <c r="A80" s="28" t="s">
        <v>524</v>
      </c>
      <c r="B80" s="28">
        <v>6.8</v>
      </c>
      <c r="C80" s="28">
        <v>8.1999999999999993</v>
      </c>
      <c r="D80" s="28">
        <v>11.7</v>
      </c>
      <c r="E80" s="28">
        <v>16.8</v>
      </c>
      <c r="F80" s="28">
        <v>21.8</v>
      </c>
      <c r="G80" s="28">
        <v>26.5</v>
      </c>
      <c r="H80" s="28">
        <v>30.3</v>
      </c>
      <c r="I80" s="28">
        <v>30.5</v>
      </c>
      <c r="J80" s="28">
        <v>26.2</v>
      </c>
      <c r="K80" s="28">
        <v>20.2</v>
      </c>
      <c r="L80" s="28">
        <v>14</v>
      </c>
      <c r="M80" s="28">
        <v>8.6999999999999993</v>
      </c>
      <c r="N80" s="28">
        <v>18.5</v>
      </c>
      <c r="S80" s="28">
        <v>77</v>
      </c>
      <c r="T80" s="28" t="s">
        <v>526</v>
      </c>
      <c r="U80" s="28">
        <v>19</v>
      </c>
    </row>
    <row r="81" spans="1:21">
      <c r="A81" s="28" t="s">
        <v>525</v>
      </c>
      <c r="B81" s="28">
        <v>1.9</v>
      </c>
      <c r="C81" s="28">
        <v>2.6</v>
      </c>
      <c r="D81" s="28">
        <v>6.5</v>
      </c>
      <c r="E81" s="28">
        <v>12.8</v>
      </c>
      <c r="F81" s="28">
        <v>18.5</v>
      </c>
      <c r="G81" s="28">
        <v>23.9</v>
      </c>
      <c r="H81" s="28">
        <v>28.2</v>
      </c>
      <c r="I81" s="28">
        <v>28.5</v>
      </c>
      <c r="J81" s="28">
        <v>24.3</v>
      </c>
      <c r="K81" s="28">
        <v>17.3</v>
      </c>
      <c r="L81" s="28">
        <v>10.199999999999999</v>
      </c>
      <c r="M81" s="28">
        <v>4.4000000000000004</v>
      </c>
      <c r="N81" s="28">
        <v>14.9</v>
      </c>
      <c r="S81" s="28">
        <v>78</v>
      </c>
      <c r="T81" s="28" t="s">
        <v>481</v>
      </c>
      <c r="U81" s="28">
        <v>20.5</v>
      </c>
    </row>
    <row r="82" spans="1:21">
      <c r="A82" s="28" t="s">
        <v>526</v>
      </c>
      <c r="B82" s="28">
        <v>9.9</v>
      </c>
      <c r="C82" s="28">
        <v>10.7</v>
      </c>
      <c r="D82" s="28">
        <v>12.6</v>
      </c>
      <c r="E82" s="28">
        <v>16.899999999999999</v>
      </c>
      <c r="F82" s="28">
        <v>21.4</v>
      </c>
      <c r="G82" s="28">
        <v>25.9</v>
      </c>
      <c r="H82" s="28">
        <v>28.4</v>
      </c>
      <c r="I82" s="28">
        <v>28.5</v>
      </c>
      <c r="J82" s="28">
        <v>25</v>
      </c>
      <c r="K82" s="28">
        <v>20.6</v>
      </c>
      <c r="L82" s="28">
        <v>16.2</v>
      </c>
      <c r="M82" s="28">
        <v>12.1</v>
      </c>
      <c r="N82" s="28">
        <v>19</v>
      </c>
      <c r="S82" s="28">
        <v>79</v>
      </c>
      <c r="T82" s="28" t="s">
        <v>492</v>
      </c>
      <c r="U82" s="28">
        <v>23.4</v>
      </c>
    </row>
    <row r="83" spans="1:21">
      <c r="A83" s="28" t="s">
        <v>527</v>
      </c>
      <c r="B83" s="28">
        <v>2</v>
      </c>
      <c r="C83" s="28">
        <v>3.6</v>
      </c>
      <c r="D83" s="28">
        <v>8</v>
      </c>
      <c r="E83" s="28">
        <v>14</v>
      </c>
      <c r="F83" s="28">
        <v>18.8</v>
      </c>
      <c r="G83" s="28">
        <v>22.6</v>
      </c>
      <c r="H83" s="28">
        <v>25.9</v>
      </c>
      <c r="I83" s="28">
        <v>26.3</v>
      </c>
      <c r="J83" s="28">
        <v>22.6</v>
      </c>
      <c r="K83" s="28">
        <v>16.899999999999999</v>
      </c>
      <c r="L83" s="28">
        <v>10.3</v>
      </c>
      <c r="M83" s="28">
        <v>4.4000000000000004</v>
      </c>
      <c r="N83" s="28">
        <v>14.6</v>
      </c>
      <c r="S83" s="28">
        <v>80</v>
      </c>
      <c r="T83" s="28" t="s">
        <v>507</v>
      </c>
      <c r="U83" s="28">
        <v>24.8</v>
      </c>
    </row>
    <row r="84" spans="1:21">
      <c r="A84" s="28" t="s">
        <v>528</v>
      </c>
      <c r="B84" s="28">
        <v>9.1999999999999993</v>
      </c>
      <c r="C84" s="28">
        <v>9.5</v>
      </c>
      <c r="D84" s="28">
        <v>10.9</v>
      </c>
      <c r="E84" s="28">
        <v>14.9</v>
      </c>
      <c r="F84" s="28">
        <v>18.8</v>
      </c>
      <c r="G84" s="28">
        <v>23</v>
      </c>
      <c r="H84" s="28">
        <v>25.1</v>
      </c>
      <c r="I84" s="28">
        <v>25.3</v>
      </c>
      <c r="J84" s="28">
        <v>22.4</v>
      </c>
      <c r="K84" s="28">
        <v>18.600000000000001</v>
      </c>
      <c r="L84" s="28">
        <v>15.2</v>
      </c>
      <c r="M84" s="28">
        <v>11.5</v>
      </c>
      <c r="N84" s="28">
        <v>17</v>
      </c>
      <c r="S84" s="28">
        <v>81</v>
      </c>
      <c r="T84" s="28" t="s">
        <v>465</v>
      </c>
      <c r="U84" s="28">
        <v>19.3</v>
      </c>
    </row>
  </sheetData>
  <autoFilter ref="S3:U3" xr:uid="{8372D1BD-106B-4B7E-BCB3-640CC82AF49B}">
    <sortState xmlns:xlrd2="http://schemas.microsoft.com/office/spreadsheetml/2017/richdata2" ref="S4:U84">
      <sortCondition ref="S3"/>
    </sortState>
  </autoFilter>
  <hyperlinks>
    <hyperlink ref="B1" r:id="rId1" xr:uid="{636BC83A-B99B-44D8-A236-2704E0CEEC4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Dugme1_Tikla">
                <anchor moveWithCells="1" sizeWithCells="1">
                  <from>
                    <xdr:col>15</xdr:col>
                    <xdr:colOff>381000</xdr:colOff>
                    <xdr:row>2</xdr:row>
                    <xdr:rowOff>9525</xdr:rowOff>
                  </from>
                  <to>
                    <xdr:col>18</xdr:col>
                    <xdr:colOff>0</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57D3-FB52-4A5F-AAB3-C15BF839B09B}">
  <sheetPr codeName="Sayfa7">
    <tabColor theme="0"/>
  </sheetPr>
  <dimension ref="A1:V84"/>
  <sheetViews>
    <sheetView workbookViewId="0">
      <selection activeCell="Q17" sqref="Q17"/>
    </sheetView>
  </sheetViews>
  <sheetFormatPr defaultColWidth="8.875" defaultRowHeight="14.25"/>
  <cols>
    <col min="1" max="1" width="14.125" style="28" bestFit="1" customWidth="1"/>
    <col min="2" max="20" width="8.875" style="28"/>
    <col min="21" max="21" width="17.5" style="28" bestFit="1" customWidth="1"/>
    <col min="22" max="16384" width="8.875" style="28"/>
  </cols>
  <sheetData>
    <row r="1" spans="1:22">
      <c r="A1" s="28" t="s">
        <v>793</v>
      </c>
      <c r="B1" s="28" t="s">
        <v>797</v>
      </c>
    </row>
    <row r="3" spans="1:22">
      <c r="A3" s="28" t="s">
        <v>529</v>
      </c>
      <c r="B3" s="28" t="s">
        <v>402</v>
      </c>
      <c r="C3" s="28" t="s">
        <v>403</v>
      </c>
      <c r="D3" s="28" t="s">
        <v>404</v>
      </c>
      <c r="E3" s="28" t="s">
        <v>405</v>
      </c>
      <c r="F3" s="28" t="s">
        <v>406</v>
      </c>
      <c r="G3" s="28" t="s">
        <v>407</v>
      </c>
      <c r="H3" s="28" t="s">
        <v>408</v>
      </c>
      <c r="I3" s="28" t="s">
        <v>409</v>
      </c>
      <c r="J3" s="28" t="s">
        <v>410</v>
      </c>
      <c r="K3" s="28" t="s">
        <v>411</v>
      </c>
      <c r="L3" s="28" t="s">
        <v>412</v>
      </c>
      <c r="M3" s="28" t="s">
        <v>413</v>
      </c>
      <c r="N3" s="28" t="s">
        <v>414</v>
      </c>
    </row>
    <row r="4" spans="1:22">
      <c r="A4" s="28" t="s">
        <v>401</v>
      </c>
      <c r="B4" s="28">
        <v>5.2</v>
      </c>
      <c r="C4" s="28">
        <v>6</v>
      </c>
      <c r="D4" s="28">
        <v>8.1999999999999993</v>
      </c>
      <c r="E4" s="28">
        <v>11.8</v>
      </c>
      <c r="F4" s="28">
        <v>15.7</v>
      </c>
      <c r="G4" s="28">
        <v>19.7</v>
      </c>
      <c r="H4" s="28">
        <v>22.9</v>
      </c>
      <c r="I4" s="28">
        <v>23.3</v>
      </c>
      <c r="J4" s="28">
        <v>20.100000000000001</v>
      </c>
      <c r="K4" s="28">
        <v>15.7</v>
      </c>
      <c r="L4" s="28">
        <v>10.7</v>
      </c>
      <c r="M4" s="28">
        <v>6.9</v>
      </c>
      <c r="N4" s="28">
        <v>13.8</v>
      </c>
      <c r="T4" s="28">
        <v>1</v>
      </c>
      <c r="U4" s="28" t="s">
        <v>401</v>
      </c>
      <c r="V4" s="28">
        <v>13.8</v>
      </c>
    </row>
    <row r="5" spans="1:22">
      <c r="A5" s="28" t="s">
        <v>424</v>
      </c>
      <c r="B5" s="28">
        <v>1.3</v>
      </c>
      <c r="C5" s="28">
        <v>2.2999999999999998</v>
      </c>
      <c r="D5" s="28">
        <v>5.6</v>
      </c>
      <c r="E5" s="28">
        <v>9.9</v>
      </c>
      <c r="F5" s="28">
        <v>14.3</v>
      </c>
      <c r="G5" s="28">
        <v>19.7</v>
      </c>
      <c r="H5" s="28">
        <v>23.7</v>
      </c>
      <c r="I5" s="28">
        <v>23.4</v>
      </c>
      <c r="J5" s="28">
        <v>19</v>
      </c>
      <c r="K5" s="28">
        <v>13.6</v>
      </c>
      <c r="L5" s="28">
        <v>7.5</v>
      </c>
      <c r="M5" s="28">
        <v>3.3</v>
      </c>
      <c r="N5" s="28">
        <v>12</v>
      </c>
      <c r="T5" s="28">
        <v>2</v>
      </c>
      <c r="U5" s="28" t="s">
        <v>424</v>
      </c>
      <c r="V5" s="28">
        <v>12</v>
      </c>
    </row>
    <row r="6" spans="1:22">
      <c r="A6" s="28" t="s">
        <v>426</v>
      </c>
      <c r="B6" s="28">
        <v>-3.5</v>
      </c>
      <c r="C6" s="28">
        <v>-2.5</v>
      </c>
      <c r="D6" s="28">
        <v>0.1</v>
      </c>
      <c r="E6" s="28">
        <v>4.2</v>
      </c>
      <c r="F6" s="28">
        <v>8.1</v>
      </c>
      <c r="G6" s="28">
        <v>11.2</v>
      </c>
      <c r="H6" s="28">
        <v>13.7</v>
      </c>
      <c r="I6" s="28">
        <v>13.6</v>
      </c>
      <c r="J6" s="28">
        <v>9.8000000000000007</v>
      </c>
      <c r="K6" s="28">
        <v>5.7</v>
      </c>
      <c r="L6" s="28">
        <v>1.7</v>
      </c>
      <c r="M6" s="28">
        <v>-1.4</v>
      </c>
      <c r="N6" s="28">
        <v>5.0999999999999996</v>
      </c>
      <c r="T6" s="28">
        <v>3</v>
      </c>
      <c r="U6" s="28" t="s">
        <v>426</v>
      </c>
      <c r="V6" s="28">
        <v>5.0999999999999996</v>
      </c>
    </row>
    <row r="7" spans="1:22">
      <c r="A7" s="28" t="s">
        <v>427</v>
      </c>
      <c r="B7" s="28">
        <v>-15.6</v>
      </c>
      <c r="C7" s="28">
        <v>-14.5</v>
      </c>
      <c r="D7" s="28">
        <v>-8</v>
      </c>
      <c r="E7" s="28">
        <v>0.6</v>
      </c>
      <c r="F7" s="28">
        <v>5.3</v>
      </c>
      <c r="G7" s="28">
        <v>8.1999999999999993</v>
      </c>
      <c r="H7" s="28">
        <v>12.1</v>
      </c>
      <c r="I7" s="28">
        <v>11.8</v>
      </c>
      <c r="J7" s="28">
        <v>6.8</v>
      </c>
      <c r="K7" s="28">
        <v>1.9</v>
      </c>
      <c r="L7" s="28">
        <v>-3.5</v>
      </c>
      <c r="M7" s="28">
        <v>-10.8</v>
      </c>
      <c r="N7" s="28">
        <v>-0.5</v>
      </c>
      <c r="T7" s="28">
        <v>4</v>
      </c>
      <c r="U7" s="28" t="s">
        <v>427</v>
      </c>
      <c r="V7" s="28">
        <v>-0.5</v>
      </c>
    </row>
    <row r="8" spans="1:22">
      <c r="A8" s="28" t="s">
        <v>429</v>
      </c>
      <c r="B8" s="28">
        <v>-3.7</v>
      </c>
      <c r="C8" s="28">
        <v>-2.2999999999999998</v>
      </c>
      <c r="D8" s="28">
        <v>1.3</v>
      </c>
      <c r="E8" s="28">
        <v>5.5</v>
      </c>
      <c r="F8" s="28">
        <v>9.6</v>
      </c>
      <c r="G8" s="28">
        <v>13</v>
      </c>
      <c r="H8" s="28">
        <v>16.100000000000001</v>
      </c>
      <c r="I8" s="28">
        <v>15.8</v>
      </c>
      <c r="J8" s="28">
        <v>11.2</v>
      </c>
      <c r="K8" s="28">
        <v>6.7</v>
      </c>
      <c r="L8" s="28">
        <v>1.9</v>
      </c>
      <c r="M8" s="28">
        <v>-1.5</v>
      </c>
      <c r="N8" s="28">
        <v>6.1</v>
      </c>
      <c r="T8" s="28">
        <v>5</v>
      </c>
      <c r="U8" s="28" t="s">
        <v>430</v>
      </c>
      <c r="V8" s="28">
        <v>7.9</v>
      </c>
    </row>
    <row r="9" spans="1:22">
      <c r="A9" s="28" t="s">
        <v>430</v>
      </c>
      <c r="B9" s="28">
        <v>-0.8</v>
      </c>
      <c r="C9" s="28">
        <v>0.2</v>
      </c>
      <c r="D9" s="28">
        <v>3.1</v>
      </c>
      <c r="E9" s="28">
        <v>7.2</v>
      </c>
      <c r="F9" s="28">
        <v>11.1</v>
      </c>
      <c r="G9" s="28">
        <v>14.4</v>
      </c>
      <c r="H9" s="28">
        <v>16.7</v>
      </c>
      <c r="I9" s="28">
        <v>16.7</v>
      </c>
      <c r="J9" s="28">
        <v>12.9</v>
      </c>
      <c r="K9" s="28">
        <v>8.6</v>
      </c>
      <c r="L9" s="28">
        <v>3.8</v>
      </c>
      <c r="M9" s="28">
        <v>1.2</v>
      </c>
      <c r="N9" s="28">
        <v>7.9</v>
      </c>
      <c r="T9" s="28">
        <v>6</v>
      </c>
      <c r="U9" s="28" t="s">
        <v>432</v>
      </c>
      <c r="V9" s="28">
        <v>6.2</v>
      </c>
    </row>
    <row r="10" spans="1:22">
      <c r="A10" s="28" t="s">
        <v>432</v>
      </c>
      <c r="B10" s="28">
        <v>-3.3</v>
      </c>
      <c r="C10" s="28">
        <v>-2.4</v>
      </c>
      <c r="D10" s="28">
        <v>0.6</v>
      </c>
      <c r="E10" s="28">
        <v>5.3</v>
      </c>
      <c r="F10" s="28">
        <v>9.6</v>
      </c>
      <c r="G10" s="28">
        <v>12.9</v>
      </c>
      <c r="H10" s="28">
        <v>15.8</v>
      </c>
      <c r="I10" s="28">
        <v>15.9</v>
      </c>
      <c r="J10" s="28">
        <v>11.8</v>
      </c>
      <c r="K10" s="28">
        <v>7</v>
      </c>
      <c r="L10" s="28">
        <v>2.5</v>
      </c>
      <c r="M10" s="28">
        <v>-0.9</v>
      </c>
      <c r="N10" s="28">
        <v>6.2</v>
      </c>
      <c r="T10" s="28">
        <v>7</v>
      </c>
      <c r="U10" s="28" t="s">
        <v>434</v>
      </c>
      <c r="V10" s="28">
        <v>13.7</v>
      </c>
    </row>
    <row r="11" spans="1:22">
      <c r="A11" s="28" t="s">
        <v>434</v>
      </c>
      <c r="B11" s="28">
        <v>6</v>
      </c>
      <c r="C11" s="28">
        <v>6.4</v>
      </c>
      <c r="D11" s="28">
        <v>8</v>
      </c>
      <c r="E11" s="28">
        <v>11.2</v>
      </c>
      <c r="F11" s="28">
        <v>15.2</v>
      </c>
      <c r="G11" s="28">
        <v>19.600000000000001</v>
      </c>
      <c r="H11" s="28">
        <v>22.7</v>
      </c>
      <c r="I11" s="28">
        <v>22.7</v>
      </c>
      <c r="J11" s="28">
        <v>19.399999999999999</v>
      </c>
      <c r="K11" s="28">
        <v>15.2</v>
      </c>
      <c r="L11" s="28">
        <v>10.8</v>
      </c>
      <c r="M11" s="28">
        <v>7.6</v>
      </c>
      <c r="N11" s="28">
        <v>13.7</v>
      </c>
      <c r="T11" s="28">
        <v>8</v>
      </c>
      <c r="U11" s="28" t="s">
        <v>438</v>
      </c>
      <c r="V11" s="28">
        <v>8.5</v>
      </c>
    </row>
    <row r="12" spans="1:22">
      <c r="A12" s="28" t="s">
        <v>436</v>
      </c>
      <c r="B12" s="28">
        <v>-16.8</v>
      </c>
      <c r="C12" s="28">
        <v>-15.9</v>
      </c>
      <c r="D12" s="28">
        <v>-8.9</v>
      </c>
      <c r="E12" s="28">
        <v>-1.2</v>
      </c>
      <c r="F12" s="28">
        <v>3.2</v>
      </c>
      <c r="G12" s="28">
        <v>5.8</v>
      </c>
      <c r="H12" s="28">
        <v>8.8000000000000007</v>
      </c>
      <c r="I12" s="28">
        <v>8.5</v>
      </c>
      <c r="J12" s="28">
        <v>4.3</v>
      </c>
      <c r="K12" s="28">
        <v>-0.1</v>
      </c>
      <c r="L12" s="28">
        <v>-5.5</v>
      </c>
      <c r="M12" s="28">
        <v>-12.7</v>
      </c>
      <c r="N12" s="28">
        <v>-2.5</v>
      </c>
      <c r="T12" s="28">
        <v>9</v>
      </c>
      <c r="U12" s="28" t="s">
        <v>440</v>
      </c>
      <c r="V12" s="28">
        <v>11.9</v>
      </c>
    </row>
    <row r="13" spans="1:22">
      <c r="A13" s="28" t="s">
        <v>438</v>
      </c>
      <c r="B13" s="28">
        <v>-0.2</v>
      </c>
      <c r="C13" s="28">
        <v>0.4</v>
      </c>
      <c r="D13" s="28">
        <v>2.9</v>
      </c>
      <c r="E13" s="28">
        <v>7.2</v>
      </c>
      <c r="F13" s="28">
        <v>11.2</v>
      </c>
      <c r="G13" s="28">
        <v>14.3</v>
      </c>
      <c r="H13" s="28">
        <v>16.899999999999999</v>
      </c>
      <c r="I13" s="28">
        <v>17.100000000000001</v>
      </c>
      <c r="J13" s="28">
        <v>14.2</v>
      </c>
      <c r="K13" s="28">
        <v>10.199999999999999</v>
      </c>
      <c r="L13" s="28">
        <v>5.7</v>
      </c>
      <c r="M13" s="28">
        <v>1.7</v>
      </c>
      <c r="N13" s="28">
        <v>8.5</v>
      </c>
      <c r="T13" s="28">
        <v>10</v>
      </c>
      <c r="U13" s="28" t="s">
        <v>442</v>
      </c>
      <c r="V13" s="28">
        <v>9</v>
      </c>
    </row>
    <row r="14" spans="1:22">
      <c r="A14" s="28" t="s">
        <v>440</v>
      </c>
      <c r="B14" s="28">
        <v>4.3</v>
      </c>
      <c r="C14" s="28">
        <v>5</v>
      </c>
      <c r="D14" s="28">
        <v>6.7</v>
      </c>
      <c r="E14" s="28">
        <v>10.1</v>
      </c>
      <c r="F14" s="28">
        <v>14.2</v>
      </c>
      <c r="G14" s="28">
        <v>18.100000000000001</v>
      </c>
      <c r="H14" s="28">
        <v>20.5</v>
      </c>
      <c r="I14" s="28">
        <v>20.3</v>
      </c>
      <c r="J14" s="28">
        <v>16.7</v>
      </c>
      <c r="K14" s="28">
        <v>12.7</v>
      </c>
      <c r="L14" s="28">
        <v>8.8000000000000007</v>
      </c>
      <c r="M14" s="28">
        <v>5.7</v>
      </c>
      <c r="N14" s="28">
        <v>11.9</v>
      </c>
      <c r="T14" s="28">
        <v>11</v>
      </c>
      <c r="U14" s="28" t="s">
        <v>450</v>
      </c>
      <c r="V14" s="28">
        <v>8.1</v>
      </c>
    </row>
    <row r="15" spans="1:22">
      <c r="A15" s="28" t="s">
        <v>442</v>
      </c>
      <c r="B15" s="28">
        <v>1.3</v>
      </c>
      <c r="C15" s="28">
        <v>1.9</v>
      </c>
      <c r="D15" s="28">
        <v>3.3</v>
      </c>
      <c r="E15" s="28">
        <v>6.9</v>
      </c>
      <c r="F15" s="28">
        <v>11</v>
      </c>
      <c r="G15" s="28">
        <v>15</v>
      </c>
      <c r="H15" s="28">
        <v>17.7</v>
      </c>
      <c r="I15" s="28">
        <v>17.899999999999999</v>
      </c>
      <c r="J15" s="28">
        <v>14.1</v>
      </c>
      <c r="K15" s="28">
        <v>10.199999999999999</v>
      </c>
      <c r="L15" s="28">
        <v>6</v>
      </c>
      <c r="M15" s="28">
        <v>3.1</v>
      </c>
      <c r="N15" s="28">
        <v>9</v>
      </c>
      <c r="T15" s="28">
        <v>12</v>
      </c>
      <c r="U15" s="28" t="s">
        <v>452</v>
      </c>
      <c r="V15" s="28">
        <v>6.5</v>
      </c>
    </row>
    <row r="16" spans="1:22">
      <c r="A16" s="28" t="s">
        <v>444</v>
      </c>
      <c r="B16" s="28">
        <v>0.3</v>
      </c>
      <c r="C16" s="28">
        <v>0.6</v>
      </c>
      <c r="D16" s="28">
        <v>2.5</v>
      </c>
      <c r="E16" s="28">
        <v>6</v>
      </c>
      <c r="F16" s="28">
        <v>10</v>
      </c>
      <c r="G16" s="28">
        <v>13.5</v>
      </c>
      <c r="H16" s="28">
        <v>15.7</v>
      </c>
      <c r="I16" s="28">
        <v>15.7</v>
      </c>
      <c r="J16" s="28">
        <v>12.2</v>
      </c>
      <c r="K16" s="28">
        <v>8.8000000000000007</v>
      </c>
      <c r="L16" s="28">
        <v>4.5999999999999996</v>
      </c>
      <c r="M16" s="28">
        <v>2</v>
      </c>
      <c r="N16" s="28">
        <v>7.7</v>
      </c>
      <c r="T16" s="28">
        <v>13</v>
      </c>
      <c r="U16" s="28" t="s">
        <v>453</v>
      </c>
      <c r="V16" s="28">
        <v>4.3</v>
      </c>
    </row>
    <row r="17" spans="1:22">
      <c r="A17" s="28" t="s">
        <v>445</v>
      </c>
      <c r="B17" s="28">
        <v>-1.5</v>
      </c>
      <c r="C17" s="28">
        <v>0</v>
      </c>
      <c r="D17" s="28">
        <v>3.7</v>
      </c>
      <c r="E17" s="28">
        <v>7.9</v>
      </c>
      <c r="F17" s="28">
        <v>11.5</v>
      </c>
      <c r="G17" s="28">
        <v>16</v>
      </c>
      <c r="H17" s="28">
        <v>20.3</v>
      </c>
      <c r="I17" s="28">
        <v>19.8</v>
      </c>
      <c r="J17" s="28">
        <v>15.1</v>
      </c>
      <c r="K17" s="28">
        <v>10.1</v>
      </c>
      <c r="L17" s="28">
        <v>4.0999999999999996</v>
      </c>
      <c r="M17" s="28">
        <v>0.4</v>
      </c>
      <c r="N17" s="28">
        <v>8.9</v>
      </c>
      <c r="T17" s="28">
        <v>14</v>
      </c>
      <c r="U17" s="28" t="s">
        <v>454</v>
      </c>
      <c r="V17" s="28">
        <v>4.7</v>
      </c>
    </row>
    <row r="18" spans="1:22">
      <c r="A18" s="28" t="s">
        <v>447</v>
      </c>
      <c r="B18" s="28">
        <v>-10.6</v>
      </c>
      <c r="C18" s="28">
        <v>-9.4</v>
      </c>
      <c r="D18" s="28">
        <v>-4.2</v>
      </c>
      <c r="E18" s="28">
        <v>1.7</v>
      </c>
      <c r="F18" s="28">
        <v>5.7</v>
      </c>
      <c r="G18" s="28">
        <v>8.3000000000000007</v>
      </c>
      <c r="H18" s="28">
        <v>11.2</v>
      </c>
      <c r="I18" s="28">
        <v>11</v>
      </c>
      <c r="J18" s="28">
        <v>7.3</v>
      </c>
      <c r="K18" s="28">
        <v>3.5</v>
      </c>
      <c r="L18" s="28">
        <v>-1.8</v>
      </c>
      <c r="M18" s="28">
        <v>-7.1</v>
      </c>
      <c r="N18" s="28">
        <v>1.3</v>
      </c>
      <c r="T18" s="28">
        <v>15</v>
      </c>
      <c r="U18" s="28" t="s">
        <v>455</v>
      </c>
      <c r="V18" s="28">
        <v>7.5</v>
      </c>
    </row>
    <row r="19" spans="1:22">
      <c r="A19" s="28" t="s">
        <v>450</v>
      </c>
      <c r="B19" s="28">
        <v>-0.4</v>
      </c>
      <c r="C19" s="28">
        <v>0.4</v>
      </c>
      <c r="D19" s="28">
        <v>2.4</v>
      </c>
      <c r="E19" s="28">
        <v>6.7</v>
      </c>
      <c r="F19" s="28">
        <v>10.9</v>
      </c>
      <c r="G19" s="28">
        <v>14.2</v>
      </c>
      <c r="H19" s="28">
        <v>16.2</v>
      </c>
      <c r="I19" s="28">
        <v>16.399999999999999</v>
      </c>
      <c r="J19" s="28">
        <v>13.1</v>
      </c>
      <c r="K19" s="28">
        <v>9.5</v>
      </c>
      <c r="L19" s="28">
        <v>5.6</v>
      </c>
      <c r="M19" s="28">
        <v>1.8</v>
      </c>
      <c r="N19" s="28">
        <v>8.1</v>
      </c>
      <c r="T19" s="28">
        <v>16</v>
      </c>
      <c r="U19" s="28" t="s">
        <v>457</v>
      </c>
      <c r="V19" s="28">
        <v>9.1</v>
      </c>
    </row>
    <row r="20" spans="1:22">
      <c r="A20" s="28" t="s">
        <v>452</v>
      </c>
      <c r="B20" s="28">
        <v>-6</v>
      </c>
      <c r="C20" s="28">
        <v>-5</v>
      </c>
      <c r="D20" s="28">
        <v>-0.2</v>
      </c>
      <c r="E20" s="28">
        <v>5.7</v>
      </c>
      <c r="F20" s="28">
        <v>10.1</v>
      </c>
      <c r="G20" s="28">
        <v>14.7</v>
      </c>
      <c r="H20" s="28">
        <v>19</v>
      </c>
      <c r="I20" s="28">
        <v>18.600000000000001</v>
      </c>
      <c r="J20" s="28">
        <v>13.6</v>
      </c>
      <c r="K20" s="28">
        <v>8.1999999999999993</v>
      </c>
      <c r="L20" s="28">
        <v>2.2000000000000002</v>
      </c>
      <c r="M20" s="28">
        <v>-2.9</v>
      </c>
      <c r="N20" s="28">
        <v>6.5</v>
      </c>
      <c r="T20" s="28">
        <v>17</v>
      </c>
      <c r="U20" s="28" t="s">
        <v>459</v>
      </c>
      <c r="V20" s="28">
        <v>10.7</v>
      </c>
    </row>
    <row r="21" spans="1:22">
      <c r="A21" s="28" t="s">
        <v>453</v>
      </c>
      <c r="B21" s="28">
        <v>-6.6</v>
      </c>
      <c r="C21" s="28">
        <v>-5.8</v>
      </c>
      <c r="D21" s="28">
        <v>-2</v>
      </c>
      <c r="E21" s="28">
        <v>3.2</v>
      </c>
      <c r="F21" s="28">
        <v>7.4</v>
      </c>
      <c r="G21" s="28">
        <v>11.5</v>
      </c>
      <c r="H21" s="28">
        <v>15.6</v>
      </c>
      <c r="I21" s="28">
        <v>15.1</v>
      </c>
      <c r="J21" s="28">
        <v>10.7</v>
      </c>
      <c r="K21" s="28">
        <v>6.3</v>
      </c>
      <c r="L21" s="28">
        <v>0.9</v>
      </c>
      <c r="M21" s="28">
        <v>-4.3</v>
      </c>
      <c r="N21" s="28">
        <v>4.3</v>
      </c>
      <c r="T21" s="28">
        <v>18</v>
      </c>
      <c r="U21" s="28" t="s">
        <v>460</v>
      </c>
      <c r="V21" s="28">
        <v>4.9000000000000004</v>
      </c>
    </row>
    <row r="22" spans="1:22">
      <c r="A22" s="28" t="s">
        <v>454</v>
      </c>
      <c r="B22" s="28">
        <v>-3.6</v>
      </c>
      <c r="C22" s="28">
        <v>-2.7</v>
      </c>
      <c r="D22" s="28">
        <v>-0.5</v>
      </c>
      <c r="E22" s="28">
        <v>3.5</v>
      </c>
      <c r="F22" s="28">
        <v>7.6</v>
      </c>
      <c r="G22" s="28">
        <v>10.3</v>
      </c>
      <c r="H22" s="28">
        <v>12.4</v>
      </c>
      <c r="I22" s="28">
        <v>12.6</v>
      </c>
      <c r="J22" s="28">
        <v>9.4</v>
      </c>
      <c r="K22" s="28">
        <v>6.1</v>
      </c>
      <c r="L22" s="28">
        <v>2.1</v>
      </c>
      <c r="M22" s="28">
        <v>-1.3</v>
      </c>
      <c r="N22" s="28">
        <v>4.7</v>
      </c>
      <c r="T22" s="28">
        <v>19</v>
      </c>
      <c r="U22" s="28" t="s">
        <v>461</v>
      </c>
      <c r="V22" s="28">
        <v>4.2</v>
      </c>
    </row>
    <row r="23" spans="1:22">
      <c r="A23" s="28" t="s">
        <v>455</v>
      </c>
      <c r="B23" s="28">
        <v>-1</v>
      </c>
      <c r="C23" s="28">
        <v>-0.3</v>
      </c>
      <c r="D23" s="28">
        <v>1.9</v>
      </c>
      <c r="E23" s="28">
        <v>6</v>
      </c>
      <c r="F23" s="28">
        <v>10.199999999999999</v>
      </c>
      <c r="G23" s="28">
        <v>13.9</v>
      </c>
      <c r="H23" s="28">
        <v>17</v>
      </c>
      <c r="I23" s="28">
        <v>16.899999999999999</v>
      </c>
      <c r="J23" s="28">
        <v>12.8</v>
      </c>
      <c r="K23" s="28">
        <v>8.4</v>
      </c>
      <c r="L23" s="28">
        <v>4</v>
      </c>
      <c r="M23" s="28">
        <v>0.8</v>
      </c>
      <c r="N23" s="28">
        <v>7.5</v>
      </c>
      <c r="T23" s="28">
        <v>20</v>
      </c>
      <c r="U23" s="28" t="s">
        <v>462</v>
      </c>
      <c r="V23" s="28">
        <v>10.7</v>
      </c>
    </row>
    <row r="24" spans="1:22">
      <c r="A24" s="28" t="s">
        <v>457</v>
      </c>
      <c r="B24" s="28">
        <v>1.7</v>
      </c>
      <c r="C24" s="28">
        <v>2.2000000000000002</v>
      </c>
      <c r="D24" s="28">
        <v>3.6</v>
      </c>
      <c r="E24" s="28">
        <v>7.2</v>
      </c>
      <c r="F24" s="28">
        <v>11.4</v>
      </c>
      <c r="G24" s="28">
        <v>14.9</v>
      </c>
      <c r="H24" s="28">
        <v>17.2</v>
      </c>
      <c r="I24" s="28">
        <v>17.2</v>
      </c>
      <c r="J24" s="28">
        <v>13.6</v>
      </c>
      <c r="K24" s="28">
        <v>10.1</v>
      </c>
      <c r="L24" s="28">
        <v>6.4</v>
      </c>
      <c r="M24" s="28">
        <v>3.5</v>
      </c>
      <c r="N24" s="28">
        <v>9.1</v>
      </c>
      <c r="T24" s="28">
        <v>21</v>
      </c>
      <c r="U24" s="28" t="s">
        <v>464</v>
      </c>
      <c r="V24" s="28">
        <v>8.8000000000000007</v>
      </c>
    </row>
    <row r="25" spans="1:22">
      <c r="A25" s="28" t="s">
        <v>459</v>
      </c>
      <c r="B25" s="28">
        <v>3.1</v>
      </c>
      <c r="C25" s="28">
        <v>3.3</v>
      </c>
      <c r="D25" s="28">
        <v>4.7</v>
      </c>
      <c r="E25" s="28">
        <v>8.3000000000000007</v>
      </c>
      <c r="F25" s="28">
        <v>12.7</v>
      </c>
      <c r="G25" s="28">
        <v>16.5</v>
      </c>
      <c r="H25" s="28">
        <v>19.2</v>
      </c>
      <c r="I25" s="28">
        <v>19.5</v>
      </c>
      <c r="J25" s="28">
        <v>15.9</v>
      </c>
      <c r="K25" s="28">
        <v>12.1</v>
      </c>
      <c r="L25" s="28">
        <v>8.4</v>
      </c>
      <c r="M25" s="28">
        <v>5.2</v>
      </c>
      <c r="N25" s="28">
        <v>10.7</v>
      </c>
      <c r="T25" s="28">
        <v>22</v>
      </c>
      <c r="U25" s="28" t="s">
        <v>466</v>
      </c>
      <c r="V25" s="28">
        <v>8.3000000000000007</v>
      </c>
    </row>
    <row r="26" spans="1:22">
      <c r="A26" s="28" t="s">
        <v>460</v>
      </c>
      <c r="B26" s="28">
        <v>-4</v>
      </c>
      <c r="C26" s="28">
        <v>-3.2</v>
      </c>
      <c r="D26" s="28">
        <v>-0.1</v>
      </c>
      <c r="E26" s="28">
        <v>4.5</v>
      </c>
      <c r="F26" s="28">
        <v>8.6999999999999993</v>
      </c>
      <c r="G26" s="28">
        <v>11.8</v>
      </c>
      <c r="H26" s="28">
        <v>14.2</v>
      </c>
      <c r="I26" s="28">
        <v>13.9</v>
      </c>
      <c r="J26" s="28">
        <v>9.6</v>
      </c>
      <c r="K26" s="28">
        <v>5.0999999999999996</v>
      </c>
      <c r="L26" s="28">
        <v>0.5</v>
      </c>
      <c r="M26" s="28">
        <v>-1.9</v>
      </c>
      <c r="N26" s="28">
        <v>4.9000000000000004</v>
      </c>
      <c r="T26" s="28">
        <v>23</v>
      </c>
      <c r="U26" s="28" t="s">
        <v>467</v>
      </c>
      <c r="V26" s="28">
        <v>7.5</v>
      </c>
    </row>
    <row r="27" spans="1:22">
      <c r="A27" s="28" t="s">
        <v>461</v>
      </c>
      <c r="B27" s="28">
        <v>-4.4000000000000004</v>
      </c>
      <c r="C27" s="28">
        <v>-3.5</v>
      </c>
      <c r="D27" s="28">
        <v>-0.8</v>
      </c>
      <c r="E27" s="28">
        <v>3.6</v>
      </c>
      <c r="F27" s="28">
        <v>7.4</v>
      </c>
      <c r="G27" s="28">
        <v>10.199999999999999</v>
      </c>
      <c r="H27" s="28">
        <v>12.4</v>
      </c>
      <c r="I27" s="28">
        <v>12.5</v>
      </c>
      <c r="J27" s="28">
        <v>9.1</v>
      </c>
      <c r="K27" s="28">
        <v>5.0999999999999996</v>
      </c>
      <c r="L27" s="28">
        <v>0.8</v>
      </c>
      <c r="M27" s="28">
        <v>-2.1</v>
      </c>
      <c r="N27" s="28">
        <v>4.2</v>
      </c>
      <c r="T27" s="28">
        <v>24</v>
      </c>
      <c r="U27" s="28" t="s">
        <v>468</v>
      </c>
      <c r="V27" s="28">
        <v>4.7</v>
      </c>
    </row>
    <row r="28" spans="1:22">
      <c r="A28" s="28" t="s">
        <v>462</v>
      </c>
      <c r="B28" s="28">
        <v>2.2999999999999998</v>
      </c>
      <c r="C28" s="28">
        <v>3</v>
      </c>
      <c r="D28" s="28">
        <v>5.3</v>
      </c>
      <c r="E28" s="28">
        <v>9.1</v>
      </c>
      <c r="F28" s="28">
        <v>13.2</v>
      </c>
      <c r="G28" s="28">
        <v>17.399999999999999</v>
      </c>
      <c r="H28" s="28">
        <v>20.2</v>
      </c>
      <c r="I28" s="28">
        <v>19.8</v>
      </c>
      <c r="J28" s="28">
        <v>15.8</v>
      </c>
      <c r="K28" s="28">
        <v>11.4</v>
      </c>
      <c r="L28" s="28">
        <v>7</v>
      </c>
      <c r="M28" s="28">
        <v>4</v>
      </c>
      <c r="N28" s="28">
        <v>10.7</v>
      </c>
      <c r="T28" s="28">
        <v>25</v>
      </c>
      <c r="U28" s="28" t="s">
        <v>469</v>
      </c>
      <c r="V28" s="28">
        <v>-0.4</v>
      </c>
    </row>
    <row r="29" spans="1:22">
      <c r="A29" s="28" t="s">
        <v>464</v>
      </c>
      <c r="B29" s="28">
        <v>-2.2999999999999998</v>
      </c>
      <c r="C29" s="28">
        <v>-1.1000000000000001</v>
      </c>
      <c r="D29" s="28">
        <v>2.2999999999999998</v>
      </c>
      <c r="E29" s="28">
        <v>6.9</v>
      </c>
      <c r="F29" s="28">
        <v>11.2</v>
      </c>
      <c r="G29" s="28">
        <v>16.5</v>
      </c>
      <c r="H29" s="28">
        <v>21.6</v>
      </c>
      <c r="I29" s="28">
        <v>21</v>
      </c>
      <c r="J29" s="28">
        <v>15.9</v>
      </c>
      <c r="K29" s="28">
        <v>9.9</v>
      </c>
      <c r="L29" s="28">
        <v>4</v>
      </c>
      <c r="M29" s="28">
        <v>-0.3</v>
      </c>
      <c r="N29" s="28">
        <v>8.8000000000000007</v>
      </c>
      <c r="T29" s="28">
        <v>26</v>
      </c>
      <c r="U29" s="28" t="s">
        <v>470</v>
      </c>
      <c r="V29" s="28">
        <v>5.3</v>
      </c>
    </row>
    <row r="30" spans="1:22">
      <c r="A30" s="28" t="s">
        <v>465</v>
      </c>
      <c r="B30" s="28">
        <v>0.4</v>
      </c>
      <c r="C30" s="28">
        <v>1.3</v>
      </c>
      <c r="D30" s="28">
        <v>3.5</v>
      </c>
      <c r="E30" s="28">
        <v>7.2</v>
      </c>
      <c r="F30" s="28">
        <v>11.2</v>
      </c>
      <c r="G30" s="28">
        <v>14.6</v>
      </c>
      <c r="H30" s="28">
        <v>16.8</v>
      </c>
      <c r="I30" s="28">
        <v>16.899999999999999</v>
      </c>
      <c r="J30" s="28">
        <v>13.3</v>
      </c>
      <c r="K30" s="28">
        <v>9.6999999999999993</v>
      </c>
      <c r="L30" s="28">
        <v>5.2</v>
      </c>
      <c r="M30" s="28">
        <v>2.2999999999999998</v>
      </c>
      <c r="N30" s="28">
        <v>8.5</v>
      </c>
      <c r="T30" s="28">
        <v>27</v>
      </c>
      <c r="U30" s="28" t="s">
        <v>471</v>
      </c>
      <c r="V30" s="28">
        <v>9.4</v>
      </c>
    </row>
    <row r="31" spans="1:22">
      <c r="A31" s="28" t="s">
        <v>466</v>
      </c>
      <c r="B31" s="28">
        <v>-0.6</v>
      </c>
      <c r="C31" s="28">
        <v>0.4</v>
      </c>
      <c r="D31" s="28">
        <v>2.8</v>
      </c>
      <c r="E31" s="28">
        <v>7.1</v>
      </c>
      <c r="F31" s="28">
        <v>11.7</v>
      </c>
      <c r="G31" s="28">
        <v>15.4</v>
      </c>
      <c r="H31" s="28">
        <v>17.3</v>
      </c>
      <c r="I31" s="28">
        <v>17.100000000000001</v>
      </c>
      <c r="J31" s="28">
        <v>13.4</v>
      </c>
      <c r="K31" s="28">
        <v>9.1999999999999993</v>
      </c>
      <c r="L31" s="28">
        <v>5.0999999999999996</v>
      </c>
      <c r="M31" s="28">
        <v>1.2</v>
      </c>
      <c r="N31" s="28">
        <v>8.3000000000000007</v>
      </c>
      <c r="T31" s="28">
        <v>28</v>
      </c>
      <c r="U31" s="28" t="s">
        <v>472</v>
      </c>
      <c r="V31" s="28">
        <v>11.7</v>
      </c>
    </row>
    <row r="32" spans="1:22">
      <c r="A32" s="28" t="s">
        <v>467</v>
      </c>
      <c r="B32" s="28">
        <v>-4</v>
      </c>
      <c r="C32" s="28">
        <v>-3.1</v>
      </c>
      <c r="D32" s="28">
        <v>0.9</v>
      </c>
      <c r="E32" s="28">
        <v>6.4</v>
      </c>
      <c r="F32" s="28">
        <v>10.9</v>
      </c>
      <c r="G32" s="28">
        <v>15.3</v>
      </c>
      <c r="H32" s="28">
        <v>19.399999999999999</v>
      </c>
      <c r="I32" s="28">
        <v>19.2</v>
      </c>
      <c r="J32" s="28">
        <v>14.6</v>
      </c>
      <c r="K32" s="28">
        <v>8.9</v>
      </c>
      <c r="L32" s="28">
        <v>3.1</v>
      </c>
      <c r="M32" s="28">
        <v>-1.3</v>
      </c>
      <c r="N32" s="28">
        <v>7.5</v>
      </c>
      <c r="T32" s="28">
        <v>29</v>
      </c>
      <c r="U32" s="28" t="s">
        <v>473</v>
      </c>
      <c r="V32" s="28">
        <v>4.3</v>
      </c>
    </row>
    <row r="33" spans="1:22">
      <c r="A33" s="28" t="s">
        <v>468</v>
      </c>
      <c r="B33" s="28">
        <v>-7</v>
      </c>
      <c r="C33" s="28">
        <v>-5.5</v>
      </c>
      <c r="D33" s="28">
        <v>-0.8</v>
      </c>
      <c r="E33" s="28">
        <v>4.7</v>
      </c>
      <c r="F33" s="28">
        <v>8.8000000000000007</v>
      </c>
      <c r="G33" s="28">
        <v>12.1</v>
      </c>
      <c r="H33" s="28">
        <v>15.5</v>
      </c>
      <c r="I33" s="28">
        <v>15.3</v>
      </c>
      <c r="J33" s="28">
        <v>10.8</v>
      </c>
      <c r="K33" s="28">
        <v>5.8</v>
      </c>
      <c r="L33" s="28">
        <v>0.7</v>
      </c>
      <c r="M33" s="28">
        <v>-4.0999999999999996</v>
      </c>
      <c r="N33" s="28">
        <v>4.7</v>
      </c>
      <c r="T33" s="28">
        <v>30</v>
      </c>
      <c r="U33" s="28" t="s">
        <v>474</v>
      </c>
      <c r="V33" s="28">
        <v>5.4</v>
      </c>
    </row>
    <row r="34" spans="1:22">
      <c r="A34" s="28" t="s">
        <v>469</v>
      </c>
      <c r="B34" s="28">
        <v>-14</v>
      </c>
      <c r="C34" s="28">
        <v>-12.6</v>
      </c>
      <c r="D34" s="28">
        <v>-7.1</v>
      </c>
      <c r="E34" s="28">
        <v>0</v>
      </c>
      <c r="F34" s="28">
        <v>4.4000000000000004</v>
      </c>
      <c r="G34" s="28">
        <v>7.3</v>
      </c>
      <c r="H34" s="28">
        <v>11.2</v>
      </c>
      <c r="I34" s="28">
        <v>11.2</v>
      </c>
      <c r="J34" s="28">
        <v>6.5</v>
      </c>
      <c r="K34" s="28">
        <v>1.8</v>
      </c>
      <c r="L34" s="28">
        <v>-3.7</v>
      </c>
      <c r="M34" s="28">
        <v>-10.3</v>
      </c>
      <c r="N34" s="28">
        <v>-0.4</v>
      </c>
      <c r="T34" s="28">
        <v>31</v>
      </c>
      <c r="U34" s="28" t="s">
        <v>475</v>
      </c>
      <c r="V34" s="28">
        <v>14</v>
      </c>
    </row>
    <row r="35" spans="1:22">
      <c r="A35" s="28" t="s">
        <v>470</v>
      </c>
      <c r="B35" s="28">
        <v>-3.4</v>
      </c>
      <c r="C35" s="28">
        <v>-2.4</v>
      </c>
      <c r="D35" s="28">
        <v>0</v>
      </c>
      <c r="E35" s="28">
        <v>4.2</v>
      </c>
      <c r="F35" s="28">
        <v>8.5</v>
      </c>
      <c r="G35" s="28">
        <v>11.8</v>
      </c>
      <c r="H35" s="28">
        <v>14.2</v>
      </c>
      <c r="I35" s="28">
        <v>14.1</v>
      </c>
      <c r="J35" s="28">
        <v>10.199999999999999</v>
      </c>
      <c r="K35" s="28">
        <v>5.8</v>
      </c>
      <c r="L35" s="28">
        <v>1.9</v>
      </c>
      <c r="M35" s="28">
        <v>-1.2</v>
      </c>
      <c r="N35" s="28">
        <v>5.3</v>
      </c>
      <c r="T35" s="28">
        <v>32</v>
      </c>
      <c r="U35" s="28" t="s">
        <v>477</v>
      </c>
      <c r="V35" s="28">
        <v>6.1</v>
      </c>
    </row>
    <row r="36" spans="1:22">
      <c r="A36" s="28" t="s">
        <v>471</v>
      </c>
      <c r="B36" s="28">
        <v>-0.7</v>
      </c>
      <c r="C36" s="28">
        <v>0.1</v>
      </c>
      <c r="D36" s="28">
        <v>3</v>
      </c>
      <c r="E36" s="28">
        <v>7.3</v>
      </c>
      <c r="F36" s="28">
        <v>11.9</v>
      </c>
      <c r="G36" s="28">
        <v>17.100000000000001</v>
      </c>
      <c r="H36" s="28">
        <v>21.1</v>
      </c>
      <c r="I36" s="28">
        <v>20.9</v>
      </c>
      <c r="J36" s="28">
        <v>16.2</v>
      </c>
      <c r="K36" s="28">
        <v>10</v>
      </c>
      <c r="L36" s="28">
        <v>4.5</v>
      </c>
      <c r="M36" s="28">
        <v>1</v>
      </c>
      <c r="N36" s="28">
        <v>9.4</v>
      </c>
      <c r="T36" s="28">
        <v>33</v>
      </c>
      <c r="U36" s="28" t="s">
        <v>499</v>
      </c>
      <c r="V36" s="28">
        <v>14.8</v>
      </c>
    </row>
    <row r="37" spans="1:22">
      <c r="A37" s="28" t="s">
        <v>472</v>
      </c>
      <c r="B37" s="28">
        <v>4.5999999999999996</v>
      </c>
      <c r="C37" s="28">
        <v>4.3</v>
      </c>
      <c r="D37" s="28">
        <v>5.2</v>
      </c>
      <c r="E37" s="28">
        <v>8.4</v>
      </c>
      <c r="F37" s="28">
        <v>12.8</v>
      </c>
      <c r="G37" s="28">
        <v>17</v>
      </c>
      <c r="H37" s="28">
        <v>19.8</v>
      </c>
      <c r="I37" s="28">
        <v>20.3</v>
      </c>
      <c r="J37" s="28">
        <v>17.3</v>
      </c>
      <c r="K37" s="28">
        <v>13.7</v>
      </c>
      <c r="L37" s="28">
        <v>10</v>
      </c>
      <c r="M37" s="28">
        <v>6.7</v>
      </c>
      <c r="N37" s="28">
        <v>11.7</v>
      </c>
      <c r="T37" s="28">
        <v>34</v>
      </c>
      <c r="U37" s="28" t="s">
        <v>478</v>
      </c>
      <c r="V37" s="28">
        <v>10.9</v>
      </c>
    </row>
    <row r="38" spans="1:22">
      <c r="A38" s="28" t="s">
        <v>473</v>
      </c>
      <c r="B38" s="28">
        <v>-5.6</v>
      </c>
      <c r="C38" s="28">
        <v>-4.9000000000000004</v>
      </c>
      <c r="D38" s="28">
        <v>-1.1000000000000001</v>
      </c>
      <c r="E38" s="28">
        <v>3.8</v>
      </c>
      <c r="F38" s="28">
        <v>7.7</v>
      </c>
      <c r="G38" s="28">
        <v>10.7</v>
      </c>
      <c r="H38" s="28">
        <v>13.8</v>
      </c>
      <c r="I38" s="28">
        <v>13.8</v>
      </c>
      <c r="J38" s="28">
        <v>10.1</v>
      </c>
      <c r="K38" s="28">
        <v>5.9</v>
      </c>
      <c r="L38" s="28">
        <v>0.8</v>
      </c>
      <c r="M38" s="28">
        <v>-3.2</v>
      </c>
      <c r="N38" s="28">
        <v>4.3</v>
      </c>
      <c r="T38" s="28">
        <v>35</v>
      </c>
      <c r="U38" s="28" t="s">
        <v>479</v>
      </c>
      <c r="V38" s="28">
        <v>13.5</v>
      </c>
    </row>
    <row r="39" spans="1:22">
      <c r="A39" s="28" t="s">
        <v>474</v>
      </c>
      <c r="B39" s="28">
        <v>-8</v>
      </c>
      <c r="C39" s="28">
        <v>-6.8</v>
      </c>
      <c r="D39" s="28">
        <v>-1.8</v>
      </c>
      <c r="E39" s="28">
        <v>4</v>
      </c>
      <c r="F39" s="28">
        <v>9.1999999999999993</v>
      </c>
      <c r="G39" s="28">
        <v>14</v>
      </c>
      <c r="H39" s="28">
        <v>18.3</v>
      </c>
      <c r="I39" s="28">
        <v>18.100000000000001</v>
      </c>
      <c r="J39" s="28">
        <v>13.9</v>
      </c>
      <c r="K39" s="28">
        <v>7.8</v>
      </c>
      <c r="L39" s="28">
        <v>1.2</v>
      </c>
      <c r="M39" s="28">
        <v>-4.8</v>
      </c>
      <c r="N39" s="28">
        <v>5.4</v>
      </c>
      <c r="T39" s="28">
        <v>36</v>
      </c>
      <c r="U39" s="28" t="s">
        <v>485</v>
      </c>
      <c r="V39" s="28">
        <v>-1.8</v>
      </c>
    </row>
    <row r="40" spans="1:22">
      <c r="A40" s="28" t="s">
        <v>475</v>
      </c>
      <c r="B40" s="28">
        <v>4.5999999999999996</v>
      </c>
      <c r="C40" s="28">
        <v>5.8</v>
      </c>
      <c r="D40" s="28">
        <v>8.5</v>
      </c>
      <c r="E40" s="28">
        <v>12.2</v>
      </c>
      <c r="F40" s="28">
        <v>16.399999999999999</v>
      </c>
      <c r="G40" s="28">
        <v>20.8</v>
      </c>
      <c r="H40" s="28">
        <v>23.9</v>
      </c>
      <c r="I40" s="28">
        <v>24.6</v>
      </c>
      <c r="J40" s="28">
        <v>21.1</v>
      </c>
      <c r="K40" s="28">
        <v>15.2</v>
      </c>
      <c r="L40" s="28">
        <v>9.5</v>
      </c>
      <c r="M40" s="28">
        <v>5.9</v>
      </c>
      <c r="N40" s="28">
        <v>14</v>
      </c>
      <c r="T40" s="28">
        <v>37</v>
      </c>
      <c r="U40" s="28" t="s">
        <v>487</v>
      </c>
      <c r="V40" s="28">
        <v>4.0999999999999996</v>
      </c>
    </row>
    <row r="41" spans="1:22">
      <c r="A41" s="28" t="s">
        <v>476</v>
      </c>
      <c r="B41" s="28">
        <v>-8.1</v>
      </c>
      <c r="C41" s="28">
        <v>-5.6</v>
      </c>
      <c r="D41" s="28">
        <v>0.1</v>
      </c>
      <c r="E41" s="28">
        <v>6.1</v>
      </c>
      <c r="F41" s="28">
        <v>10.6</v>
      </c>
      <c r="G41" s="28">
        <v>14.3</v>
      </c>
      <c r="H41" s="28">
        <v>18</v>
      </c>
      <c r="I41" s="28">
        <v>17.2</v>
      </c>
      <c r="J41" s="28">
        <v>12.2</v>
      </c>
      <c r="K41" s="28">
        <v>6</v>
      </c>
      <c r="L41" s="28">
        <v>0.3</v>
      </c>
      <c r="M41" s="28">
        <v>-4.7</v>
      </c>
      <c r="N41" s="28">
        <v>5.5</v>
      </c>
      <c r="T41" s="28">
        <v>38</v>
      </c>
      <c r="U41" s="28" t="s">
        <v>488</v>
      </c>
      <c r="V41" s="28">
        <v>3</v>
      </c>
    </row>
    <row r="42" spans="1:22">
      <c r="A42" s="28" t="s">
        <v>477</v>
      </c>
      <c r="B42" s="28">
        <v>-2</v>
      </c>
      <c r="C42" s="28">
        <v>-1.2</v>
      </c>
      <c r="D42" s="28">
        <v>0.9</v>
      </c>
      <c r="E42" s="28">
        <v>4.8</v>
      </c>
      <c r="F42" s="28">
        <v>8.6</v>
      </c>
      <c r="G42" s="28">
        <v>12.3</v>
      </c>
      <c r="H42" s="28">
        <v>15.3</v>
      </c>
      <c r="I42" s="28">
        <v>15.1</v>
      </c>
      <c r="J42" s="28">
        <v>10.9</v>
      </c>
      <c r="K42" s="28">
        <v>6.7</v>
      </c>
      <c r="L42" s="28">
        <v>2.6</v>
      </c>
      <c r="M42" s="28">
        <v>-0.3</v>
      </c>
      <c r="N42" s="28">
        <v>6.1</v>
      </c>
      <c r="T42" s="28">
        <v>39</v>
      </c>
      <c r="U42" s="28" t="s">
        <v>490</v>
      </c>
      <c r="V42" s="28">
        <v>8.8000000000000007</v>
      </c>
    </row>
    <row r="43" spans="1:22">
      <c r="A43" s="28" t="s">
        <v>478</v>
      </c>
      <c r="B43" s="28">
        <v>3.2</v>
      </c>
      <c r="C43" s="28">
        <v>3.1</v>
      </c>
      <c r="D43" s="28">
        <v>4.3</v>
      </c>
      <c r="E43" s="28">
        <v>7.7</v>
      </c>
      <c r="F43" s="28">
        <v>12.2</v>
      </c>
      <c r="G43" s="28">
        <v>16.600000000000001</v>
      </c>
      <c r="H43" s="28">
        <v>19.5</v>
      </c>
      <c r="I43" s="28">
        <v>20.2</v>
      </c>
      <c r="J43" s="28">
        <v>16.899999999999999</v>
      </c>
      <c r="K43" s="28">
        <v>13</v>
      </c>
      <c r="L43" s="28">
        <v>9</v>
      </c>
      <c r="M43" s="28">
        <v>5.5</v>
      </c>
      <c r="N43" s="28">
        <v>10.9</v>
      </c>
      <c r="T43" s="28">
        <v>40</v>
      </c>
      <c r="U43" s="28" t="s">
        <v>491</v>
      </c>
      <c r="V43" s="28">
        <v>5.4</v>
      </c>
    </row>
    <row r="44" spans="1:22">
      <c r="A44" s="28" t="s">
        <v>479</v>
      </c>
      <c r="B44" s="28">
        <v>5.7</v>
      </c>
      <c r="C44" s="28">
        <v>6.2</v>
      </c>
      <c r="D44" s="28">
        <v>7.6</v>
      </c>
      <c r="E44" s="28">
        <v>11.1</v>
      </c>
      <c r="F44" s="28">
        <v>15.4</v>
      </c>
      <c r="G44" s="28">
        <v>19.8</v>
      </c>
      <c r="H44" s="28">
        <v>22.4</v>
      </c>
      <c r="I44" s="28">
        <v>22.3</v>
      </c>
      <c r="J44" s="28">
        <v>18.600000000000001</v>
      </c>
      <c r="K44" s="28">
        <v>14.5</v>
      </c>
      <c r="L44" s="28">
        <v>10.7</v>
      </c>
      <c r="M44" s="28">
        <v>7.5</v>
      </c>
      <c r="N44" s="28">
        <v>13.5</v>
      </c>
      <c r="T44" s="28">
        <v>41</v>
      </c>
      <c r="U44" s="28" t="s">
        <v>493</v>
      </c>
      <c r="V44" s="28">
        <v>10.8</v>
      </c>
    </row>
    <row r="45" spans="1:22">
      <c r="A45" s="28" t="s">
        <v>480</v>
      </c>
      <c r="B45" s="28">
        <v>1.3</v>
      </c>
      <c r="C45" s="28">
        <v>2.4</v>
      </c>
      <c r="D45" s="28">
        <v>5.7</v>
      </c>
      <c r="E45" s="28">
        <v>9.8000000000000007</v>
      </c>
      <c r="F45" s="28">
        <v>13.9</v>
      </c>
      <c r="G45" s="28">
        <v>18.600000000000001</v>
      </c>
      <c r="H45" s="28">
        <v>21.9</v>
      </c>
      <c r="I45" s="28">
        <v>22</v>
      </c>
      <c r="J45" s="28">
        <v>18.2</v>
      </c>
      <c r="K45" s="28">
        <v>12.8</v>
      </c>
      <c r="L45" s="28">
        <v>7</v>
      </c>
      <c r="M45" s="28">
        <v>3.2</v>
      </c>
      <c r="N45" s="28">
        <v>11.4</v>
      </c>
      <c r="T45" s="28">
        <v>42</v>
      </c>
      <c r="U45" s="28" t="s">
        <v>494</v>
      </c>
      <c r="V45" s="28">
        <v>5.4</v>
      </c>
    </row>
    <row r="46" spans="1:22">
      <c r="A46" s="28" t="s">
        <v>481</v>
      </c>
      <c r="B46" s="28">
        <v>-0.5</v>
      </c>
      <c r="C46" s="28">
        <v>0.4</v>
      </c>
      <c r="D46" s="28">
        <v>2.7</v>
      </c>
      <c r="E46" s="28">
        <v>6.8</v>
      </c>
      <c r="F46" s="28">
        <v>10.7</v>
      </c>
      <c r="G46" s="28">
        <v>13.8</v>
      </c>
      <c r="H46" s="28">
        <v>16.5</v>
      </c>
      <c r="I46" s="28">
        <v>16.399999999999999</v>
      </c>
      <c r="J46" s="28">
        <v>12.7</v>
      </c>
      <c r="K46" s="28">
        <v>8.6999999999999993</v>
      </c>
      <c r="L46" s="28">
        <v>3.7</v>
      </c>
      <c r="M46" s="28">
        <v>0.9</v>
      </c>
      <c r="N46" s="28">
        <v>7.7</v>
      </c>
      <c r="T46" s="28">
        <v>43</v>
      </c>
      <c r="U46" s="28" t="s">
        <v>495</v>
      </c>
      <c r="V46" s="28">
        <v>4.8</v>
      </c>
    </row>
    <row r="47" spans="1:22">
      <c r="A47" s="28" t="s">
        <v>483</v>
      </c>
      <c r="B47" s="28">
        <v>-3.8</v>
      </c>
      <c r="C47" s="28">
        <v>-2.7</v>
      </c>
      <c r="D47" s="28">
        <v>0.5</v>
      </c>
      <c r="E47" s="28">
        <v>5</v>
      </c>
      <c r="F47" s="28">
        <v>8.8000000000000007</v>
      </c>
      <c r="G47" s="28">
        <v>12.4</v>
      </c>
      <c r="H47" s="28">
        <v>15.2</v>
      </c>
      <c r="I47" s="28">
        <v>14.6</v>
      </c>
      <c r="J47" s="28">
        <v>10.3</v>
      </c>
      <c r="K47" s="28">
        <v>5.7</v>
      </c>
      <c r="L47" s="28">
        <v>1.1000000000000001</v>
      </c>
      <c r="M47" s="28">
        <v>-1.8</v>
      </c>
      <c r="N47" s="28">
        <v>5.4</v>
      </c>
      <c r="T47" s="28">
        <v>44</v>
      </c>
      <c r="U47" s="28" t="s">
        <v>496</v>
      </c>
      <c r="V47" s="28">
        <v>8.4</v>
      </c>
    </row>
    <row r="48" spans="1:22">
      <c r="A48" s="28" t="s">
        <v>485</v>
      </c>
      <c r="B48" s="28">
        <v>-16.399999999999999</v>
      </c>
      <c r="C48" s="28">
        <v>-15</v>
      </c>
      <c r="D48" s="28">
        <v>-8.4</v>
      </c>
      <c r="E48" s="28">
        <v>-0.7</v>
      </c>
      <c r="F48" s="28">
        <v>3.9</v>
      </c>
      <c r="G48" s="28">
        <v>6.6</v>
      </c>
      <c r="H48" s="28">
        <v>9.9</v>
      </c>
      <c r="I48" s="28">
        <v>9.6999999999999993</v>
      </c>
      <c r="J48" s="28">
        <v>5.3</v>
      </c>
      <c r="K48" s="28">
        <v>0.5</v>
      </c>
      <c r="L48" s="28">
        <v>-4.8</v>
      </c>
      <c r="M48" s="28">
        <v>-12</v>
      </c>
      <c r="N48" s="28">
        <v>-1.8</v>
      </c>
      <c r="T48" s="28">
        <v>45</v>
      </c>
      <c r="U48" s="28" t="s">
        <v>497</v>
      </c>
      <c r="V48" s="28">
        <v>11</v>
      </c>
    </row>
    <row r="49" spans="1:22">
      <c r="A49" s="28" t="s">
        <v>487</v>
      </c>
      <c r="B49" s="28">
        <v>-4.5999999999999996</v>
      </c>
      <c r="C49" s="28">
        <v>-3.5</v>
      </c>
      <c r="D49" s="28">
        <v>-0.9</v>
      </c>
      <c r="E49" s="28">
        <v>3.4</v>
      </c>
      <c r="F49" s="28">
        <v>7.6</v>
      </c>
      <c r="G49" s="28">
        <v>10.4</v>
      </c>
      <c r="H49" s="28">
        <v>12.3</v>
      </c>
      <c r="I49" s="28">
        <v>12.2</v>
      </c>
      <c r="J49" s="28">
        <v>8.9</v>
      </c>
      <c r="K49" s="28">
        <v>5.2</v>
      </c>
      <c r="L49" s="28">
        <v>0.9</v>
      </c>
      <c r="M49" s="28">
        <v>-2.5</v>
      </c>
      <c r="N49" s="28">
        <v>4.0999999999999996</v>
      </c>
      <c r="T49" s="28">
        <v>46</v>
      </c>
      <c r="U49" s="28" t="s">
        <v>480</v>
      </c>
      <c r="V49" s="28">
        <v>11.4</v>
      </c>
    </row>
    <row r="50" spans="1:22">
      <c r="A50" s="28" t="s">
        <v>488</v>
      </c>
      <c r="B50" s="28">
        <v>-6.8</v>
      </c>
      <c r="C50" s="28">
        <v>-5.2</v>
      </c>
      <c r="D50" s="28">
        <v>-1.4</v>
      </c>
      <c r="E50" s="28">
        <v>3.2</v>
      </c>
      <c r="F50" s="28">
        <v>6.8</v>
      </c>
      <c r="G50" s="28">
        <v>9.8000000000000007</v>
      </c>
      <c r="H50" s="28">
        <v>12</v>
      </c>
      <c r="I50" s="28">
        <v>11.5</v>
      </c>
      <c r="J50" s="28">
        <v>7.4</v>
      </c>
      <c r="K50" s="28">
        <v>3.5</v>
      </c>
      <c r="L50" s="28">
        <v>-0.9</v>
      </c>
      <c r="M50" s="28">
        <v>-4.4000000000000004</v>
      </c>
      <c r="N50" s="28">
        <v>3</v>
      </c>
      <c r="T50" s="28">
        <v>47</v>
      </c>
      <c r="U50" s="28" t="s">
        <v>498</v>
      </c>
      <c r="V50" s="28">
        <v>12.2</v>
      </c>
    </row>
    <row r="51" spans="1:22">
      <c r="A51" s="28" t="s">
        <v>489</v>
      </c>
      <c r="B51" s="28">
        <v>-2.9</v>
      </c>
      <c r="C51" s="28">
        <v>-1.7</v>
      </c>
      <c r="D51" s="28">
        <v>1.6</v>
      </c>
      <c r="E51" s="28">
        <v>6.1</v>
      </c>
      <c r="F51" s="28">
        <v>10.199999999999999</v>
      </c>
      <c r="G51" s="28">
        <v>13.8</v>
      </c>
      <c r="H51" s="28">
        <v>16.8</v>
      </c>
      <c r="I51" s="28">
        <v>16.5</v>
      </c>
      <c r="J51" s="28">
        <v>12.2</v>
      </c>
      <c r="K51" s="28">
        <v>7.4</v>
      </c>
      <c r="L51" s="28">
        <v>2.2000000000000002</v>
      </c>
      <c r="M51" s="28">
        <v>-0.7</v>
      </c>
      <c r="N51" s="28">
        <v>6.8</v>
      </c>
      <c r="T51" s="28">
        <v>48</v>
      </c>
      <c r="U51" s="28" t="s">
        <v>500</v>
      </c>
      <c r="V51" s="28">
        <v>9.6</v>
      </c>
    </row>
    <row r="52" spans="1:22">
      <c r="A52" s="28" t="s">
        <v>490</v>
      </c>
      <c r="B52" s="28">
        <v>0</v>
      </c>
      <c r="C52" s="28">
        <v>0.9</v>
      </c>
      <c r="D52" s="28">
        <v>3</v>
      </c>
      <c r="E52" s="28">
        <v>7.2</v>
      </c>
      <c r="F52" s="28">
        <v>11.6</v>
      </c>
      <c r="G52" s="28">
        <v>15.5</v>
      </c>
      <c r="H52" s="28">
        <v>17.7</v>
      </c>
      <c r="I52" s="28">
        <v>17.600000000000001</v>
      </c>
      <c r="J52" s="28">
        <v>14</v>
      </c>
      <c r="K52" s="28">
        <v>9.6999999999999993</v>
      </c>
      <c r="L52" s="28">
        <v>5.7</v>
      </c>
      <c r="M52" s="28">
        <v>2.1</v>
      </c>
      <c r="N52" s="28">
        <v>8.8000000000000007</v>
      </c>
      <c r="T52" s="28">
        <v>49</v>
      </c>
      <c r="U52" s="28" t="s">
        <v>501</v>
      </c>
      <c r="V52" s="28">
        <v>4.0999999999999996</v>
      </c>
    </row>
    <row r="53" spans="1:22">
      <c r="A53" s="28" t="s">
        <v>491</v>
      </c>
      <c r="B53" s="28">
        <v>-4.3</v>
      </c>
      <c r="C53" s="28">
        <v>-3.2</v>
      </c>
      <c r="D53" s="28">
        <v>-0.2</v>
      </c>
      <c r="E53" s="28">
        <v>4.4000000000000004</v>
      </c>
      <c r="F53" s="28">
        <v>8.6</v>
      </c>
      <c r="G53" s="28">
        <v>12.3</v>
      </c>
      <c r="H53" s="28">
        <v>15.6</v>
      </c>
      <c r="I53" s="28">
        <v>15.5</v>
      </c>
      <c r="J53" s="28">
        <v>11</v>
      </c>
      <c r="K53" s="28">
        <v>6</v>
      </c>
      <c r="L53" s="28">
        <v>1.1000000000000001</v>
      </c>
      <c r="M53" s="28">
        <v>-2</v>
      </c>
      <c r="N53" s="28">
        <v>5.4</v>
      </c>
      <c r="T53" s="28">
        <v>50</v>
      </c>
      <c r="U53" s="28" t="s">
        <v>503</v>
      </c>
      <c r="V53" s="28">
        <v>5.3</v>
      </c>
    </row>
    <row r="54" spans="1:22">
      <c r="A54" s="28" t="s">
        <v>492</v>
      </c>
      <c r="B54" s="28">
        <v>2.2999999999999998</v>
      </c>
      <c r="C54" s="28">
        <v>3.2</v>
      </c>
      <c r="D54" s="28">
        <v>6</v>
      </c>
      <c r="E54" s="28">
        <v>9.9</v>
      </c>
      <c r="F54" s="28">
        <v>14.2</v>
      </c>
      <c r="G54" s="28">
        <v>18.3</v>
      </c>
      <c r="H54" s="28">
        <v>21.1</v>
      </c>
      <c r="I54" s="28">
        <v>21.2</v>
      </c>
      <c r="J54" s="28">
        <v>18.5</v>
      </c>
      <c r="K54" s="28">
        <v>14.2</v>
      </c>
      <c r="L54" s="28">
        <v>8.1999999999999993</v>
      </c>
      <c r="M54" s="28">
        <v>4.0999999999999996</v>
      </c>
      <c r="N54" s="28">
        <v>11.8</v>
      </c>
      <c r="T54" s="28">
        <v>51</v>
      </c>
      <c r="U54" s="28" t="s">
        <v>504</v>
      </c>
      <c r="V54" s="28">
        <v>5</v>
      </c>
    </row>
    <row r="55" spans="1:22">
      <c r="A55" s="28" t="s">
        <v>493</v>
      </c>
      <c r="B55" s="28">
        <v>3.1</v>
      </c>
      <c r="C55" s="28">
        <v>3.4</v>
      </c>
      <c r="D55" s="28">
        <v>4.8</v>
      </c>
      <c r="E55" s="28">
        <v>8.5</v>
      </c>
      <c r="F55" s="28">
        <v>12.8</v>
      </c>
      <c r="G55" s="28">
        <v>16.5</v>
      </c>
      <c r="H55" s="28">
        <v>18.899999999999999</v>
      </c>
      <c r="I55" s="28">
        <v>19.100000000000001</v>
      </c>
      <c r="J55" s="28">
        <v>15.9</v>
      </c>
      <c r="K55" s="28">
        <v>12.4</v>
      </c>
      <c r="L55" s="28">
        <v>8.6</v>
      </c>
      <c r="M55" s="28">
        <v>5.3</v>
      </c>
      <c r="N55" s="28">
        <v>10.8</v>
      </c>
      <c r="T55" s="28">
        <v>52</v>
      </c>
      <c r="U55" s="28" t="s">
        <v>506</v>
      </c>
      <c r="V55" s="28">
        <v>11.2</v>
      </c>
    </row>
    <row r="56" spans="1:22">
      <c r="A56" s="28" t="s">
        <v>494</v>
      </c>
      <c r="B56" s="28">
        <v>-4.2</v>
      </c>
      <c r="C56" s="28">
        <v>-3.3</v>
      </c>
      <c r="D56" s="28">
        <v>-0.2</v>
      </c>
      <c r="E56" s="28">
        <v>4.3</v>
      </c>
      <c r="F56" s="28">
        <v>8.6</v>
      </c>
      <c r="G56" s="28">
        <v>12.6</v>
      </c>
      <c r="H56" s="28">
        <v>15.8</v>
      </c>
      <c r="I56" s="28">
        <v>15.6</v>
      </c>
      <c r="J56" s="28">
        <v>10.9</v>
      </c>
      <c r="K56" s="28">
        <v>5.9</v>
      </c>
      <c r="L56" s="28">
        <v>0.8</v>
      </c>
      <c r="M56" s="28">
        <v>-2.4</v>
      </c>
      <c r="N56" s="28">
        <v>5.4</v>
      </c>
      <c r="T56" s="28">
        <v>53</v>
      </c>
      <c r="U56" s="28" t="s">
        <v>509</v>
      </c>
      <c r="V56" s="28">
        <v>11.2</v>
      </c>
    </row>
    <row r="57" spans="1:22">
      <c r="A57" s="28" t="s">
        <v>495</v>
      </c>
      <c r="B57" s="28">
        <v>-3.3</v>
      </c>
      <c r="C57" s="28">
        <v>-2.4</v>
      </c>
      <c r="D57" s="28">
        <v>-0.2</v>
      </c>
      <c r="E57" s="28">
        <v>3.9</v>
      </c>
      <c r="F57" s="28">
        <v>7.8</v>
      </c>
      <c r="G57" s="28">
        <v>10.8</v>
      </c>
      <c r="H57" s="28">
        <v>13.1</v>
      </c>
      <c r="I57" s="28">
        <v>13</v>
      </c>
      <c r="J57" s="28">
        <v>9.1</v>
      </c>
      <c r="K57" s="28">
        <v>5.6</v>
      </c>
      <c r="L57" s="28">
        <v>1.9</v>
      </c>
      <c r="M57" s="28">
        <v>-1.2</v>
      </c>
      <c r="N57" s="28">
        <v>4.8</v>
      </c>
      <c r="T57" s="28">
        <v>54</v>
      </c>
      <c r="U57" s="28" t="s">
        <v>510</v>
      </c>
      <c r="V57" s="28">
        <v>10.1</v>
      </c>
    </row>
    <row r="58" spans="1:22">
      <c r="A58" s="28" t="s">
        <v>496</v>
      </c>
      <c r="B58" s="28">
        <v>-3.4</v>
      </c>
      <c r="C58" s="28">
        <v>-2.1</v>
      </c>
      <c r="D58" s="28">
        <v>2.2000000000000002</v>
      </c>
      <c r="E58" s="28">
        <v>7.5</v>
      </c>
      <c r="F58" s="28">
        <v>11.9</v>
      </c>
      <c r="G58" s="28">
        <v>16.2</v>
      </c>
      <c r="H58" s="28">
        <v>19.899999999999999</v>
      </c>
      <c r="I58" s="28">
        <v>19.899999999999999</v>
      </c>
      <c r="J58" s="28">
        <v>15.5</v>
      </c>
      <c r="K58" s="28">
        <v>9.9</v>
      </c>
      <c r="L58" s="28">
        <v>3.9</v>
      </c>
      <c r="M58" s="28">
        <v>-0.8</v>
      </c>
      <c r="N58" s="28">
        <v>8.4</v>
      </c>
      <c r="T58" s="28">
        <v>55</v>
      </c>
      <c r="U58" s="28" t="s">
        <v>511</v>
      </c>
      <c r="V58" s="28">
        <v>11</v>
      </c>
    </row>
    <row r="59" spans="1:22">
      <c r="A59" s="28" t="s">
        <v>497</v>
      </c>
      <c r="B59" s="28">
        <v>2.9</v>
      </c>
      <c r="C59" s="28">
        <v>3.7</v>
      </c>
      <c r="D59" s="28">
        <v>5.3</v>
      </c>
      <c r="E59" s="28">
        <v>8.9</v>
      </c>
      <c r="F59" s="28">
        <v>13.3</v>
      </c>
      <c r="G59" s="28">
        <v>17.5</v>
      </c>
      <c r="H59" s="28">
        <v>20.3</v>
      </c>
      <c r="I59" s="28">
        <v>20.3</v>
      </c>
      <c r="J59" s="28">
        <v>16.100000000000001</v>
      </c>
      <c r="K59" s="28">
        <v>11.7</v>
      </c>
      <c r="L59" s="28">
        <v>7.4</v>
      </c>
      <c r="M59" s="28">
        <v>4.4000000000000004</v>
      </c>
      <c r="N59" s="28">
        <v>11</v>
      </c>
      <c r="T59" s="28">
        <v>56</v>
      </c>
      <c r="U59" s="28" t="s">
        <v>512</v>
      </c>
      <c r="V59" s="28">
        <v>11</v>
      </c>
    </row>
    <row r="60" spans="1:22">
      <c r="A60" s="28" t="s">
        <v>498</v>
      </c>
      <c r="B60" s="28">
        <v>0.5</v>
      </c>
      <c r="C60" s="28">
        <v>1.3</v>
      </c>
      <c r="D60" s="28">
        <v>4.5999999999999996</v>
      </c>
      <c r="E60" s="28">
        <v>9.6999999999999993</v>
      </c>
      <c r="F60" s="28">
        <v>15</v>
      </c>
      <c r="G60" s="28">
        <v>20.2</v>
      </c>
      <c r="H60" s="28">
        <v>24.5</v>
      </c>
      <c r="I60" s="28">
        <v>24.6</v>
      </c>
      <c r="J60" s="28">
        <v>20.7</v>
      </c>
      <c r="K60" s="28">
        <v>14.5</v>
      </c>
      <c r="L60" s="28">
        <v>8</v>
      </c>
      <c r="M60" s="28">
        <v>2.8</v>
      </c>
      <c r="N60" s="28">
        <v>12.2</v>
      </c>
      <c r="T60" s="28">
        <v>57</v>
      </c>
      <c r="U60" s="28" t="s">
        <v>513</v>
      </c>
      <c r="V60" s="28">
        <v>11.5</v>
      </c>
    </row>
    <row r="61" spans="1:22">
      <c r="A61" s="28" t="s">
        <v>499</v>
      </c>
      <c r="B61" s="28">
        <v>6.3</v>
      </c>
      <c r="C61" s="28">
        <v>6.9</v>
      </c>
      <c r="D61" s="28">
        <v>9.1999999999999993</v>
      </c>
      <c r="E61" s="28">
        <v>12.9</v>
      </c>
      <c r="F61" s="28">
        <v>16.8</v>
      </c>
      <c r="G61" s="28">
        <v>20.9</v>
      </c>
      <c r="H61" s="28">
        <v>24</v>
      </c>
      <c r="I61" s="28">
        <v>24.3</v>
      </c>
      <c r="J61" s="28">
        <v>20.9</v>
      </c>
      <c r="K61" s="28">
        <v>16.3</v>
      </c>
      <c r="L61" s="28">
        <v>11.5</v>
      </c>
      <c r="M61" s="28">
        <v>7.8</v>
      </c>
      <c r="N61" s="28">
        <v>14.8</v>
      </c>
      <c r="T61" s="28">
        <v>58</v>
      </c>
      <c r="U61" s="28" t="s">
        <v>515</v>
      </c>
      <c r="V61" s="28">
        <v>2.9</v>
      </c>
    </row>
    <row r="62" spans="1:22">
      <c r="A62" s="28" t="s">
        <v>500</v>
      </c>
      <c r="B62" s="28">
        <v>1.6</v>
      </c>
      <c r="C62" s="28">
        <v>1.9</v>
      </c>
      <c r="D62" s="28">
        <v>3.5</v>
      </c>
      <c r="E62" s="28">
        <v>7</v>
      </c>
      <c r="F62" s="28">
        <v>11.4</v>
      </c>
      <c r="G62" s="28">
        <v>16.100000000000001</v>
      </c>
      <c r="H62" s="28">
        <v>19.600000000000001</v>
      </c>
      <c r="I62" s="28">
        <v>19.600000000000001</v>
      </c>
      <c r="J62" s="28">
        <v>15.2</v>
      </c>
      <c r="K62" s="28">
        <v>10.199999999999999</v>
      </c>
      <c r="L62" s="28">
        <v>5.9</v>
      </c>
      <c r="M62" s="28">
        <v>3.2</v>
      </c>
      <c r="N62" s="28">
        <v>9.6</v>
      </c>
      <c r="T62" s="28">
        <v>59</v>
      </c>
      <c r="U62" s="28" t="s">
        <v>519</v>
      </c>
      <c r="V62" s="28">
        <v>10.4</v>
      </c>
    </row>
    <row r="63" spans="1:22">
      <c r="A63" s="28" t="s">
        <v>501</v>
      </c>
      <c r="B63" s="28">
        <v>-10.8</v>
      </c>
      <c r="C63" s="28">
        <v>-9.6</v>
      </c>
      <c r="D63" s="28">
        <v>-2.9</v>
      </c>
      <c r="E63" s="28">
        <v>4.2</v>
      </c>
      <c r="F63" s="28">
        <v>8.8000000000000007</v>
      </c>
      <c r="G63" s="28">
        <v>12.6</v>
      </c>
      <c r="H63" s="28">
        <v>17</v>
      </c>
      <c r="I63" s="28">
        <v>16.899999999999999</v>
      </c>
      <c r="J63" s="28">
        <v>12.2</v>
      </c>
      <c r="K63" s="28">
        <v>6.8</v>
      </c>
      <c r="L63" s="28">
        <v>0.5</v>
      </c>
      <c r="M63" s="28">
        <v>-6</v>
      </c>
      <c r="N63" s="28">
        <v>4.0999999999999996</v>
      </c>
      <c r="T63" s="28">
        <v>60</v>
      </c>
      <c r="U63" s="28" t="s">
        <v>520</v>
      </c>
      <c r="V63" s="28">
        <v>7.1</v>
      </c>
    </row>
    <row r="64" spans="1:22">
      <c r="A64" s="28" t="s">
        <v>503</v>
      </c>
      <c r="B64" s="28">
        <v>-3.8</v>
      </c>
      <c r="C64" s="28">
        <v>-2.7</v>
      </c>
      <c r="D64" s="28">
        <v>0.6</v>
      </c>
      <c r="E64" s="28">
        <v>5</v>
      </c>
      <c r="F64" s="28">
        <v>8.6999999999999993</v>
      </c>
      <c r="G64" s="28">
        <v>11.5</v>
      </c>
      <c r="H64" s="28">
        <v>13.5</v>
      </c>
      <c r="I64" s="28">
        <v>13.3</v>
      </c>
      <c r="J64" s="28">
        <v>10.199999999999999</v>
      </c>
      <c r="K64" s="28">
        <v>6.6</v>
      </c>
      <c r="L64" s="28">
        <v>2.2999999999999998</v>
      </c>
      <c r="M64" s="28">
        <v>-1.6</v>
      </c>
      <c r="N64" s="28">
        <v>5.3</v>
      </c>
      <c r="T64" s="28">
        <v>61</v>
      </c>
      <c r="U64" s="28" t="s">
        <v>521</v>
      </c>
      <c r="V64" s="28">
        <v>11.7</v>
      </c>
    </row>
    <row r="65" spans="1:22">
      <c r="A65" s="28" t="s">
        <v>504</v>
      </c>
      <c r="B65" s="28">
        <v>-4.5999999999999996</v>
      </c>
      <c r="C65" s="28">
        <v>-3.4</v>
      </c>
      <c r="D65" s="28">
        <v>-0.2</v>
      </c>
      <c r="E65" s="28">
        <v>4.4000000000000004</v>
      </c>
      <c r="F65" s="28">
        <v>8.4</v>
      </c>
      <c r="G65" s="28">
        <v>11.9</v>
      </c>
      <c r="H65" s="28">
        <v>14.8</v>
      </c>
      <c r="I65" s="28">
        <v>14.5</v>
      </c>
      <c r="J65" s="28">
        <v>10.4</v>
      </c>
      <c r="K65" s="28">
        <v>5.9</v>
      </c>
      <c r="L65" s="28">
        <v>1.1000000000000001</v>
      </c>
      <c r="M65" s="28">
        <v>-2.6</v>
      </c>
      <c r="N65" s="28">
        <v>5</v>
      </c>
      <c r="T65" s="28">
        <v>62</v>
      </c>
      <c r="U65" s="28" t="s">
        <v>522</v>
      </c>
      <c r="V65" s="28">
        <v>6.7</v>
      </c>
    </row>
    <row r="66" spans="1:22">
      <c r="A66" s="28" t="s">
        <v>506</v>
      </c>
      <c r="B66" s="28">
        <v>3.9</v>
      </c>
      <c r="C66" s="28">
        <v>3.9</v>
      </c>
      <c r="D66" s="28">
        <v>5.2</v>
      </c>
      <c r="E66" s="28">
        <v>8.3000000000000007</v>
      </c>
      <c r="F66" s="28">
        <v>12.5</v>
      </c>
      <c r="G66" s="28">
        <v>16.600000000000001</v>
      </c>
      <c r="H66" s="28">
        <v>19.5</v>
      </c>
      <c r="I66" s="28">
        <v>19.899999999999999</v>
      </c>
      <c r="J66" s="28">
        <v>16.8</v>
      </c>
      <c r="K66" s="28">
        <v>12.9</v>
      </c>
      <c r="L66" s="28">
        <v>8.6999999999999993</v>
      </c>
      <c r="M66" s="28">
        <v>5.8</v>
      </c>
      <c r="N66" s="28">
        <v>11.2</v>
      </c>
      <c r="T66" s="28">
        <v>63</v>
      </c>
      <c r="U66" s="28" t="s">
        <v>516</v>
      </c>
      <c r="V66" s="28">
        <v>12.6</v>
      </c>
    </row>
    <row r="67" spans="1:22">
      <c r="A67" s="28" t="s">
        <v>507</v>
      </c>
      <c r="B67" s="28">
        <v>3.5</v>
      </c>
      <c r="C67" s="28">
        <v>4.5999999999999996</v>
      </c>
      <c r="D67" s="28">
        <v>7.2</v>
      </c>
      <c r="E67" s="28">
        <v>10.9</v>
      </c>
      <c r="F67" s="28">
        <v>14.9</v>
      </c>
      <c r="G67" s="28">
        <v>18.899999999999999</v>
      </c>
      <c r="H67" s="28">
        <v>22.5</v>
      </c>
      <c r="I67" s="28">
        <v>23.1</v>
      </c>
      <c r="J67" s="28">
        <v>19.3</v>
      </c>
      <c r="K67" s="28">
        <v>14.2</v>
      </c>
      <c r="L67" s="28">
        <v>8.1999999999999993</v>
      </c>
      <c r="M67" s="28">
        <v>4.9000000000000004</v>
      </c>
      <c r="N67" s="28">
        <v>12.7</v>
      </c>
      <c r="T67" s="28">
        <v>64</v>
      </c>
      <c r="U67" s="28" t="s">
        <v>524</v>
      </c>
      <c r="V67" s="28">
        <v>6.8</v>
      </c>
    </row>
    <row r="68" spans="1:22">
      <c r="A68" s="28" t="s">
        <v>509</v>
      </c>
      <c r="B68" s="28">
        <v>3.8</v>
      </c>
      <c r="C68" s="28">
        <v>3.6</v>
      </c>
      <c r="D68" s="28">
        <v>4.9000000000000004</v>
      </c>
      <c r="E68" s="28">
        <v>8.3000000000000007</v>
      </c>
      <c r="F68" s="28">
        <v>12.7</v>
      </c>
      <c r="G68" s="28">
        <v>16.600000000000001</v>
      </c>
      <c r="H68" s="28">
        <v>19.600000000000001</v>
      </c>
      <c r="I68" s="28">
        <v>20</v>
      </c>
      <c r="J68" s="28">
        <v>16.899999999999999</v>
      </c>
      <c r="K68" s="28">
        <v>13</v>
      </c>
      <c r="L68" s="28">
        <v>9</v>
      </c>
      <c r="M68" s="28">
        <v>5.7</v>
      </c>
      <c r="N68" s="28">
        <v>11.2</v>
      </c>
      <c r="T68" s="28">
        <v>65</v>
      </c>
      <c r="U68" s="28" t="s">
        <v>525</v>
      </c>
      <c r="V68" s="28">
        <v>3.6</v>
      </c>
    </row>
    <row r="69" spans="1:22">
      <c r="A69" s="28" t="s">
        <v>510</v>
      </c>
      <c r="B69" s="28">
        <v>2.9</v>
      </c>
      <c r="C69" s="28">
        <v>3.3</v>
      </c>
      <c r="D69" s="28">
        <v>4.5999999999999996</v>
      </c>
      <c r="E69" s="28">
        <v>8.1</v>
      </c>
      <c r="F69" s="28">
        <v>12.3</v>
      </c>
      <c r="G69" s="28">
        <v>15.8</v>
      </c>
      <c r="H69" s="28">
        <v>17.899999999999999</v>
      </c>
      <c r="I69" s="28">
        <v>17.899999999999999</v>
      </c>
      <c r="J69" s="28">
        <v>14.4</v>
      </c>
      <c r="K69" s="28">
        <v>11</v>
      </c>
      <c r="L69" s="28">
        <v>7.5</v>
      </c>
      <c r="M69" s="28">
        <v>4.9000000000000004</v>
      </c>
      <c r="N69" s="28">
        <v>10.1</v>
      </c>
      <c r="T69" s="28">
        <v>66</v>
      </c>
      <c r="U69" s="28" t="s">
        <v>527</v>
      </c>
      <c r="V69" s="28">
        <v>4</v>
      </c>
    </row>
    <row r="70" spans="1:22">
      <c r="A70" s="28" t="s">
        <v>511</v>
      </c>
      <c r="B70" s="28">
        <v>4</v>
      </c>
      <c r="C70" s="28">
        <v>3.9</v>
      </c>
      <c r="D70" s="28">
        <v>4.5999999999999996</v>
      </c>
      <c r="E70" s="28">
        <v>7.8</v>
      </c>
      <c r="F70" s="28">
        <v>12.1</v>
      </c>
      <c r="G70" s="28">
        <v>16.100000000000001</v>
      </c>
      <c r="H70" s="28">
        <v>19.100000000000001</v>
      </c>
      <c r="I70" s="28">
        <v>19.600000000000001</v>
      </c>
      <c r="J70" s="28">
        <v>16.5</v>
      </c>
      <c r="K70" s="28">
        <v>12.9</v>
      </c>
      <c r="L70" s="28">
        <v>9.3000000000000007</v>
      </c>
      <c r="M70" s="28">
        <v>6.3</v>
      </c>
      <c r="N70" s="28">
        <v>11</v>
      </c>
      <c r="T70" s="28">
        <v>67</v>
      </c>
      <c r="U70" s="28" t="s">
        <v>528</v>
      </c>
      <c r="V70" s="28">
        <v>10.5</v>
      </c>
    </row>
    <row r="71" spans="1:22">
      <c r="A71" s="28" t="s">
        <v>512</v>
      </c>
      <c r="B71" s="28">
        <v>-0.6</v>
      </c>
      <c r="C71" s="28">
        <v>0.5</v>
      </c>
      <c r="D71" s="28">
        <v>4.0999999999999996</v>
      </c>
      <c r="E71" s="28">
        <v>8.9</v>
      </c>
      <c r="F71" s="28">
        <v>13.6</v>
      </c>
      <c r="G71" s="28">
        <v>19</v>
      </c>
      <c r="H71" s="28">
        <v>23.4</v>
      </c>
      <c r="I71" s="28">
        <v>23.2</v>
      </c>
      <c r="J71" s="28">
        <v>18.7</v>
      </c>
      <c r="K71" s="28">
        <v>12.7</v>
      </c>
      <c r="L71" s="28">
        <v>6.3</v>
      </c>
      <c r="M71" s="28">
        <v>1.6</v>
      </c>
      <c r="N71" s="28">
        <v>11</v>
      </c>
      <c r="T71" s="28">
        <v>68</v>
      </c>
      <c r="U71" s="28" t="s">
        <v>429</v>
      </c>
      <c r="V71" s="28">
        <v>6.1</v>
      </c>
    </row>
    <row r="72" spans="1:22">
      <c r="A72" s="28" t="s">
        <v>513</v>
      </c>
      <c r="B72" s="28">
        <v>4.5</v>
      </c>
      <c r="C72" s="28">
        <v>4.0999999999999996</v>
      </c>
      <c r="D72" s="28">
        <v>4.9000000000000004</v>
      </c>
      <c r="E72" s="28">
        <v>7.9</v>
      </c>
      <c r="F72" s="28">
        <v>12.1</v>
      </c>
      <c r="G72" s="28">
        <v>16.7</v>
      </c>
      <c r="H72" s="28">
        <v>19.8</v>
      </c>
      <c r="I72" s="28">
        <v>20.3</v>
      </c>
      <c r="J72" s="28">
        <v>17.3</v>
      </c>
      <c r="K72" s="28">
        <v>13.6</v>
      </c>
      <c r="L72" s="28">
        <v>9.9</v>
      </c>
      <c r="M72" s="28">
        <v>6.7</v>
      </c>
      <c r="N72" s="28">
        <v>11.5</v>
      </c>
      <c r="T72" s="28">
        <v>69</v>
      </c>
      <c r="U72" s="28" t="s">
        <v>447</v>
      </c>
      <c r="V72" s="28">
        <v>1.3</v>
      </c>
    </row>
    <row r="73" spans="1:22">
      <c r="A73" s="28" t="s">
        <v>515</v>
      </c>
      <c r="B73" s="28">
        <v>-7.4</v>
      </c>
      <c r="C73" s="28">
        <v>-6.3</v>
      </c>
      <c r="D73" s="28">
        <v>-2.1</v>
      </c>
      <c r="E73" s="28">
        <v>3</v>
      </c>
      <c r="F73" s="28">
        <v>6.9</v>
      </c>
      <c r="G73" s="28">
        <v>9.5</v>
      </c>
      <c r="H73" s="28">
        <v>11.7</v>
      </c>
      <c r="I73" s="28">
        <v>11.7</v>
      </c>
      <c r="J73" s="28">
        <v>8</v>
      </c>
      <c r="K73" s="28">
        <v>4.0999999999999996</v>
      </c>
      <c r="L73" s="28">
        <v>-0.3</v>
      </c>
      <c r="M73" s="28">
        <v>-4.5</v>
      </c>
      <c r="N73" s="28">
        <v>2.9</v>
      </c>
      <c r="T73" s="28">
        <v>70</v>
      </c>
      <c r="U73" s="28" t="s">
        <v>483</v>
      </c>
      <c r="V73" s="28">
        <v>5.4</v>
      </c>
    </row>
    <row r="74" spans="1:22">
      <c r="A74" s="28" t="s">
        <v>516</v>
      </c>
      <c r="B74" s="28">
        <v>2</v>
      </c>
      <c r="C74" s="28">
        <v>2.9</v>
      </c>
      <c r="D74" s="28">
        <v>5.8</v>
      </c>
      <c r="E74" s="28">
        <v>10.3</v>
      </c>
      <c r="F74" s="28">
        <v>15.2</v>
      </c>
      <c r="G74" s="28">
        <v>20.5</v>
      </c>
      <c r="H74" s="28">
        <v>24.2</v>
      </c>
      <c r="I74" s="28">
        <v>23.9</v>
      </c>
      <c r="J74" s="28">
        <v>19.899999999999999</v>
      </c>
      <c r="K74" s="28">
        <v>14.5</v>
      </c>
      <c r="L74" s="28">
        <v>8.4</v>
      </c>
      <c r="M74" s="28">
        <v>3.9</v>
      </c>
      <c r="N74" s="28">
        <v>12.6</v>
      </c>
      <c r="T74" s="28">
        <v>71</v>
      </c>
      <c r="U74" s="28" t="s">
        <v>489</v>
      </c>
      <c r="V74" s="28">
        <v>6.8</v>
      </c>
    </row>
    <row r="75" spans="1:22">
      <c r="A75" s="28" t="s">
        <v>517</v>
      </c>
      <c r="B75" s="28">
        <v>-1</v>
      </c>
      <c r="C75" s="28">
        <v>0.1</v>
      </c>
      <c r="D75" s="28">
        <v>3.6</v>
      </c>
      <c r="E75" s="28">
        <v>8.1</v>
      </c>
      <c r="F75" s="28">
        <v>13.2</v>
      </c>
      <c r="G75" s="28">
        <v>19.2</v>
      </c>
      <c r="H75" s="28">
        <v>23.6</v>
      </c>
      <c r="I75" s="28">
        <v>23.5</v>
      </c>
      <c r="J75" s="28">
        <v>19.3</v>
      </c>
      <c r="K75" s="28">
        <v>12.7</v>
      </c>
      <c r="L75" s="28">
        <v>5.7</v>
      </c>
      <c r="M75" s="28">
        <v>1.1000000000000001</v>
      </c>
      <c r="N75" s="28">
        <v>10.8</v>
      </c>
      <c r="T75" s="28">
        <v>72</v>
      </c>
      <c r="U75" s="28" t="s">
        <v>445</v>
      </c>
      <c r="V75" s="28">
        <v>8.9</v>
      </c>
    </row>
    <row r="76" spans="1:22">
      <c r="A76" s="28" t="s">
        <v>519</v>
      </c>
      <c r="B76" s="28">
        <v>1.9</v>
      </c>
      <c r="C76" s="28">
        <v>2.4</v>
      </c>
      <c r="D76" s="28">
        <v>4.0999999999999996</v>
      </c>
      <c r="E76" s="28">
        <v>8.1</v>
      </c>
      <c r="F76" s="28">
        <v>12.7</v>
      </c>
      <c r="G76" s="28">
        <v>16.600000000000001</v>
      </c>
      <c r="H76" s="28">
        <v>19</v>
      </c>
      <c r="I76" s="28">
        <v>19.3</v>
      </c>
      <c r="J76" s="28">
        <v>16</v>
      </c>
      <c r="K76" s="28">
        <v>12</v>
      </c>
      <c r="L76" s="28">
        <v>8.1</v>
      </c>
      <c r="M76" s="28">
        <v>4.2</v>
      </c>
      <c r="N76" s="28">
        <v>10.4</v>
      </c>
      <c r="T76" s="28">
        <v>73</v>
      </c>
      <c r="U76" s="28" t="s">
        <v>517</v>
      </c>
      <c r="V76" s="28">
        <v>10.8</v>
      </c>
    </row>
    <row r="77" spans="1:22">
      <c r="A77" s="28" t="s">
        <v>520</v>
      </c>
      <c r="B77" s="28">
        <v>-1.7</v>
      </c>
      <c r="C77" s="28">
        <v>-0.6</v>
      </c>
      <c r="D77" s="28">
        <v>2.5</v>
      </c>
      <c r="E77" s="28">
        <v>6.6</v>
      </c>
      <c r="F77" s="28">
        <v>10.1</v>
      </c>
      <c r="G77" s="28">
        <v>13.1</v>
      </c>
      <c r="H77" s="28">
        <v>15.5</v>
      </c>
      <c r="I77" s="28">
        <v>15.7</v>
      </c>
      <c r="J77" s="28">
        <v>12.2</v>
      </c>
      <c r="K77" s="28">
        <v>8.1999999999999993</v>
      </c>
      <c r="L77" s="28">
        <v>3.4</v>
      </c>
      <c r="M77" s="28">
        <v>0.3</v>
      </c>
      <c r="N77" s="28">
        <v>7.1</v>
      </c>
      <c r="T77" s="28">
        <v>74</v>
      </c>
      <c r="U77" s="28" t="s">
        <v>444</v>
      </c>
      <c r="V77" s="28">
        <v>7.7</v>
      </c>
    </row>
    <row r="78" spans="1:22">
      <c r="A78" s="28" t="s">
        <v>521</v>
      </c>
      <c r="B78" s="28">
        <v>4.5999999999999996</v>
      </c>
      <c r="C78" s="28">
        <v>4.3</v>
      </c>
      <c r="D78" s="28">
        <v>5.4</v>
      </c>
      <c r="E78" s="28">
        <v>8.6999999999999993</v>
      </c>
      <c r="F78" s="28">
        <v>12.9</v>
      </c>
      <c r="G78" s="28">
        <v>17</v>
      </c>
      <c r="H78" s="28">
        <v>19.899999999999999</v>
      </c>
      <c r="I78" s="28">
        <v>20.399999999999999</v>
      </c>
      <c r="J78" s="28">
        <v>17.3</v>
      </c>
      <c r="K78" s="28">
        <v>13.6</v>
      </c>
      <c r="L78" s="28">
        <v>10</v>
      </c>
      <c r="M78" s="28">
        <v>6.7</v>
      </c>
      <c r="N78" s="28">
        <v>11.7</v>
      </c>
      <c r="T78" s="28">
        <v>75</v>
      </c>
      <c r="U78" s="28" t="s">
        <v>436</v>
      </c>
      <c r="V78" s="28">
        <v>-2.5</v>
      </c>
    </row>
    <row r="79" spans="1:22">
      <c r="A79" s="28" t="s">
        <v>522</v>
      </c>
      <c r="B79" s="28">
        <v>-5.6</v>
      </c>
      <c r="C79" s="28">
        <v>-4.2</v>
      </c>
      <c r="D79" s="28">
        <v>1</v>
      </c>
      <c r="E79" s="28">
        <v>6.2</v>
      </c>
      <c r="F79" s="28">
        <v>10.199999999999999</v>
      </c>
      <c r="G79" s="28">
        <v>14.5</v>
      </c>
      <c r="H79" s="28">
        <v>18.899999999999999</v>
      </c>
      <c r="I79" s="28">
        <v>18.5</v>
      </c>
      <c r="J79" s="28">
        <v>13.3</v>
      </c>
      <c r="K79" s="28">
        <v>8.1999999999999993</v>
      </c>
      <c r="L79" s="28">
        <v>2</v>
      </c>
      <c r="M79" s="28">
        <v>-2.4</v>
      </c>
      <c r="N79" s="28">
        <v>6.7</v>
      </c>
      <c r="T79" s="28">
        <v>76</v>
      </c>
      <c r="U79" s="28" t="s">
        <v>476</v>
      </c>
      <c r="V79" s="28">
        <v>5.5</v>
      </c>
    </row>
    <row r="80" spans="1:22">
      <c r="A80" s="28" t="s">
        <v>524</v>
      </c>
      <c r="B80" s="28">
        <v>-1.3</v>
      </c>
      <c r="C80" s="28">
        <v>-0.6</v>
      </c>
      <c r="D80" s="28">
        <v>1.3</v>
      </c>
      <c r="E80" s="28">
        <v>5.2</v>
      </c>
      <c r="F80" s="28">
        <v>9.1999999999999993</v>
      </c>
      <c r="G80" s="28">
        <v>12.6</v>
      </c>
      <c r="H80" s="28">
        <v>15.4</v>
      </c>
      <c r="I80" s="28">
        <v>15.6</v>
      </c>
      <c r="J80" s="28">
        <v>11.9</v>
      </c>
      <c r="K80" s="28">
        <v>7.9</v>
      </c>
      <c r="L80" s="28">
        <v>3.8</v>
      </c>
      <c r="M80" s="28">
        <v>0.6</v>
      </c>
      <c r="N80" s="28">
        <v>6.8</v>
      </c>
      <c r="T80" s="28">
        <v>77</v>
      </c>
      <c r="U80" s="28" t="s">
        <v>526</v>
      </c>
      <c r="V80" s="28">
        <v>10.3</v>
      </c>
    </row>
    <row r="81" spans="1:22">
      <c r="A81" s="28" t="s">
        <v>525</v>
      </c>
      <c r="B81" s="28">
        <v>-7.6</v>
      </c>
      <c r="C81" s="28">
        <v>-7.2</v>
      </c>
      <c r="D81" s="28">
        <v>-2.9</v>
      </c>
      <c r="E81" s="28">
        <v>2.6</v>
      </c>
      <c r="F81" s="28">
        <v>7</v>
      </c>
      <c r="G81" s="28">
        <v>10.8</v>
      </c>
      <c r="H81" s="28">
        <v>14.6</v>
      </c>
      <c r="I81" s="28">
        <v>14.6</v>
      </c>
      <c r="J81" s="28">
        <v>10.7</v>
      </c>
      <c r="K81" s="28">
        <v>5.6</v>
      </c>
      <c r="L81" s="28">
        <v>0.3</v>
      </c>
      <c r="M81" s="28">
        <v>-4.7</v>
      </c>
      <c r="N81" s="28">
        <v>3.6</v>
      </c>
      <c r="T81" s="28">
        <v>78</v>
      </c>
      <c r="U81" s="28" t="s">
        <v>481</v>
      </c>
      <c r="V81" s="28">
        <v>7.7</v>
      </c>
    </row>
    <row r="82" spans="1:22">
      <c r="A82" s="28" t="s">
        <v>526</v>
      </c>
      <c r="B82" s="28">
        <v>3.2</v>
      </c>
      <c r="C82" s="28">
        <v>3.5</v>
      </c>
      <c r="D82" s="28">
        <v>4.5999999999999996</v>
      </c>
      <c r="E82" s="28">
        <v>8</v>
      </c>
      <c r="F82" s="28">
        <v>12.1</v>
      </c>
      <c r="G82" s="28">
        <v>15.9</v>
      </c>
      <c r="H82" s="28">
        <v>18.100000000000001</v>
      </c>
      <c r="I82" s="28">
        <v>18.2</v>
      </c>
      <c r="J82" s="28">
        <v>15.1</v>
      </c>
      <c r="K82" s="28">
        <v>11.9</v>
      </c>
      <c r="L82" s="28">
        <v>8.1999999999999993</v>
      </c>
      <c r="M82" s="28">
        <v>5.3</v>
      </c>
      <c r="N82" s="28">
        <v>10.3</v>
      </c>
      <c r="T82" s="28">
        <v>79</v>
      </c>
      <c r="U82" s="28" t="s">
        <v>492</v>
      </c>
      <c r="V82" s="28">
        <v>11.8</v>
      </c>
    </row>
    <row r="83" spans="1:22">
      <c r="A83" s="28" t="s">
        <v>527</v>
      </c>
      <c r="B83" s="28">
        <v>-5.4</v>
      </c>
      <c r="C83" s="28">
        <v>-4.5999999999999996</v>
      </c>
      <c r="D83" s="28">
        <v>-1.5</v>
      </c>
      <c r="E83" s="28">
        <v>3.2</v>
      </c>
      <c r="F83" s="28">
        <v>7.4</v>
      </c>
      <c r="G83" s="28">
        <v>10.4</v>
      </c>
      <c r="H83" s="28">
        <v>12.9</v>
      </c>
      <c r="I83" s="28">
        <v>13</v>
      </c>
      <c r="J83" s="28">
        <v>9.4</v>
      </c>
      <c r="K83" s="28">
        <v>5.3</v>
      </c>
      <c r="L83" s="28">
        <v>0.7</v>
      </c>
      <c r="M83" s="28">
        <v>-2.8</v>
      </c>
      <c r="N83" s="28">
        <v>4</v>
      </c>
      <c r="T83" s="28">
        <v>80</v>
      </c>
      <c r="U83" s="28" t="s">
        <v>507</v>
      </c>
      <c r="V83" s="28">
        <v>12.7</v>
      </c>
    </row>
    <row r="84" spans="1:22">
      <c r="A84" s="28" t="s">
        <v>528</v>
      </c>
      <c r="B84" s="28">
        <v>3.4</v>
      </c>
      <c r="C84" s="28">
        <v>3.4</v>
      </c>
      <c r="D84" s="28">
        <v>4.5</v>
      </c>
      <c r="E84" s="28">
        <v>8</v>
      </c>
      <c r="F84" s="28">
        <v>12.1</v>
      </c>
      <c r="G84" s="28">
        <v>15.8</v>
      </c>
      <c r="H84" s="28">
        <v>18</v>
      </c>
      <c r="I84" s="28">
        <v>18.2</v>
      </c>
      <c r="J84" s="28">
        <v>15.4</v>
      </c>
      <c r="K84" s="28">
        <v>12.2</v>
      </c>
      <c r="L84" s="28">
        <v>8.8000000000000007</v>
      </c>
      <c r="M84" s="28">
        <v>5.6</v>
      </c>
      <c r="N84" s="28">
        <v>10.5</v>
      </c>
      <c r="T84" s="28">
        <v>81</v>
      </c>
      <c r="U84" s="28" t="s">
        <v>465</v>
      </c>
      <c r="V84" s="28">
        <v>8.5</v>
      </c>
    </row>
  </sheetData>
  <autoFilter ref="T3:V3" xr:uid="{90F257D3-FB52-4A5F-AAB3-C15BF839B09B}">
    <sortState xmlns:xlrd2="http://schemas.microsoft.com/office/spreadsheetml/2017/richdata2" ref="T4:V84">
      <sortCondition ref="T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Dugme1_Tikla">
                <anchor moveWithCells="1" sizeWithCells="1">
                  <from>
                    <xdr:col>15</xdr:col>
                    <xdr:colOff>666750</xdr:colOff>
                    <xdr:row>2</xdr:row>
                    <xdr:rowOff>19050</xdr:rowOff>
                  </from>
                  <to>
                    <xdr:col>18</xdr:col>
                    <xdr:colOff>285750</xdr:colOff>
                    <xdr:row>3</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97263-82AB-4C28-AB54-FE540B833CE8}">
  <sheetPr codeName="Sayfa8">
    <tabColor theme="0"/>
  </sheetPr>
  <dimension ref="A1:X84"/>
  <sheetViews>
    <sheetView topLeftCell="D1" workbookViewId="0">
      <selection activeCell="Q9" sqref="Q9"/>
    </sheetView>
  </sheetViews>
  <sheetFormatPr defaultColWidth="8.875" defaultRowHeight="14.25"/>
  <cols>
    <col min="1" max="1" width="17.5" style="28" bestFit="1" customWidth="1"/>
    <col min="2" max="19" width="8.875" style="28"/>
    <col min="20" max="20" width="17.5" style="28" bestFit="1" customWidth="1"/>
    <col min="21" max="16384" width="8.875" style="28"/>
  </cols>
  <sheetData>
    <row r="1" spans="1:24">
      <c r="A1" s="28" t="s">
        <v>793</v>
      </c>
      <c r="B1" s="28" t="s">
        <v>797</v>
      </c>
      <c r="W1" s="28" t="s">
        <v>6116</v>
      </c>
    </row>
    <row r="2" spans="1:24">
      <c r="W2" s="28" t="s">
        <v>6117</v>
      </c>
    </row>
    <row r="3" spans="1:24">
      <c r="A3" s="28" t="s">
        <v>529</v>
      </c>
      <c r="B3" s="28" t="s">
        <v>402</v>
      </c>
      <c r="C3" s="28" t="s">
        <v>403</v>
      </c>
      <c r="D3" s="28" t="s">
        <v>404</v>
      </c>
      <c r="E3" s="28" t="s">
        <v>405</v>
      </c>
      <c r="F3" s="28" t="s">
        <v>406</v>
      </c>
      <c r="G3" s="28" t="s">
        <v>407</v>
      </c>
      <c r="H3" s="28" t="s">
        <v>408</v>
      </c>
      <c r="I3" s="28" t="s">
        <v>409</v>
      </c>
      <c r="J3" s="28" t="s">
        <v>410</v>
      </c>
      <c r="K3" s="28" t="s">
        <v>411</v>
      </c>
      <c r="L3" s="28" t="s">
        <v>412</v>
      </c>
      <c r="M3" s="28" t="s">
        <v>413</v>
      </c>
      <c r="N3" s="28" t="s">
        <v>414</v>
      </c>
      <c r="W3" s="28" t="s">
        <v>6118</v>
      </c>
    </row>
    <row r="4" spans="1:24">
      <c r="A4" s="28" t="s">
        <v>401</v>
      </c>
      <c r="B4" s="28">
        <v>4.5999999999999996</v>
      </c>
      <c r="C4" s="28">
        <v>5.3</v>
      </c>
      <c r="D4" s="28">
        <v>6.1</v>
      </c>
      <c r="E4" s="28">
        <v>7.2</v>
      </c>
      <c r="F4" s="28">
        <v>9.1</v>
      </c>
      <c r="G4" s="28">
        <v>10.6</v>
      </c>
      <c r="H4" s="28">
        <v>10.8</v>
      </c>
      <c r="I4" s="28">
        <v>10.4</v>
      </c>
      <c r="J4" s="28">
        <v>9.1</v>
      </c>
      <c r="K4" s="28">
        <v>7.5</v>
      </c>
      <c r="L4" s="28">
        <v>5.9</v>
      </c>
      <c r="M4" s="28">
        <v>4.4000000000000004</v>
      </c>
      <c r="N4" s="28">
        <v>91</v>
      </c>
      <c r="S4" s="28">
        <v>1</v>
      </c>
      <c r="T4" s="28" t="s">
        <v>401</v>
      </c>
      <c r="U4" s="28">
        <v>91</v>
      </c>
      <c r="W4" s="28">
        <v>91</v>
      </c>
      <c r="X4" s="28">
        <f>W4-U4</f>
        <v>0</v>
      </c>
    </row>
    <row r="5" spans="1:24">
      <c r="A5" s="28" t="s">
        <v>424</v>
      </c>
      <c r="B5" s="28">
        <v>3.8</v>
      </c>
      <c r="C5" s="28">
        <v>4.5999999999999996</v>
      </c>
      <c r="D5" s="28">
        <v>5.8</v>
      </c>
      <c r="E5" s="28">
        <v>7.3</v>
      </c>
      <c r="F5" s="28">
        <v>9.4</v>
      </c>
      <c r="G5" s="28">
        <v>11.7</v>
      </c>
      <c r="H5" s="28">
        <v>12.2</v>
      </c>
      <c r="I5" s="28">
        <v>11.4</v>
      </c>
      <c r="J5" s="28">
        <v>9.6999999999999993</v>
      </c>
      <c r="K5" s="28">
        <v>7.2</v>
      </c>
      <c r="L5" s="28">
        <v>5.4</v>
      </c>
      <c r="M5" s="28">
        <v>3.8</v>
      </c>
      <c r="N5" s="28">
        <v>92.3</v>
      </c>
      <c r="S5" s="28">
        <v>2</v>
      </c>
      <c r="T5" s="28" t="s">
        <v>424</v>
      </c>
      <c r="U5" s="28">
        <v>92.3</v>
      </c>
      <c r="W5" s="28">
        <v>92.3</v>
      </c>
      <c r="X5" s="28">
        <f t="shared" ref="X5:X68" si="0">W5-U5</f>
        <v>0</v>
      </c>
    </row>
    <row r="6" spans="1:24">
      <c r="A6" s="28" t="s">
        <v>426</v>
      </c>
      <c r="B6" s="28">
        <v>3</v>
      </c>
      <c r="C6" s="28">
        <v>4.0999999999999996</v>
      </c>
      <c r="D6" s="28">
        <v>5.2</v>
      </c>
      <c r="E6" s="28">
        <v>6.5</v>
      </c>
      <c r="F6" s="28">
        <v>8.1999999999999993</v>
      </c>
      <c r="G6" s="28">
        <v>10</v>
      </c>
      <c r="H6" s="28">
        <v>11.2</v>
      </c>
      <c r="I6" s="28">
        <v>10.7</v>
      </c>
      <c r="J6" s="28">
        <v>8.8000000000000007</v>
      </c>
      <c r="K6" s="28">
        <v>6.5</v>
      </c>
      <c r="L6" s="28">
        <v>4.8</v>
      </c>
      <c r="M6" s="28">
        <v>2.8</v>
      </c>
      <c r="N6" s="28">
        <v>81.8</v>
      </c>
      <c r="S6" s="28">
        <v>3</v>
      </c>
      <c r="T6" s="28" t="s">
        <v>426</v>
      </c>
      <c r="U6" s="28">
        <v>81.8</v>
      </c>
      <c r="W6" s="28">
        <v>81.8</v>
      </c>
      <c r="X6" s="28">
        <f t="shared" si="0"/>
        <v>0</v>
      </c>
    </row>
    <row r="7" spans="1:24">
      <c r="A7" s="28" t="s">
        <v>427</v>
      </c>
      <c r="B7" s="28">
        <v>2.1</v>
      </c>
      <c r="C7" s="28">
        <v>3.1</v>
      </c>
      <c r="D7" s="28">
        <v>4.4000000000000004</v>
      </c>
      <c r="E7" s="28">
        <v>5.9</v>
      </c>
      <c r="F7" s="28">
        <v>7.7</v>
      </c>
      <c r="G7" s="28">
        <v>9.8000000000000007</v>
      </c>
      <c r="H7" s="28">
        <v>10.4</v>
      </c>
      <c r="I7" s="28">
        <v>10.1</v>
      </c>
      <c r="J7" s="28">
        <v>9.1</v>
      </c>
      <c r="K7" s="28">
        <v>6.6</v>
      </c>
      <c r="L7" s="28">
        <v>4.3</v>
      </c>
      <c r="M7" s="28">
        <v>2.1</v>
      </c>
      <c r="N7" s="28">
        <v>75.599999999999994</v>
      </c>
      <c r="S7" s="28">
        <v>4</v>
      </c>
      <c r="T7" s="28" t="s">
        <v>427</v>
      </c>
      <c r="U7" s="28">
        <v>75.599999999999994</v>
      </c>
      <c r="W7" s="28">
        <v>75.599999999999994</v>
      </c>
      <c r="X7" s="28">
        <f t="shared" si="0"/>
        <v>0</v>
      </c>
    </row>
    <row r="8" spans="1:24">
      <c r="A8" s="28" t="s">
        <v>429</v>
      </c>
      <c r="B8" s="28">
        <v>3.2</v>
      </c>
      <c r="C8" s="28">
        <v>4.5</v>
      </c>
      <c r="D8" s="28">
        <v>5.8</v>
      </c>
      <c r="E8" s="28">
        <v>7.2</v>
      </c>
      <c r="F8" s="28">
        <v>9.1</v>
      </c>
      <c r="G8" s="28">
        <v>11.2</v>
      </c>
      <c r="H8" s="28">
        <v>12.2</v>
      </c>
      <c r="I8" s="28">
        <v>11.7</v>
      </c>
      <c r="J8" s="28">
        <v>9.9</v>
      </c>
      <c r="K8" s="28">
        <v>7.1</v>
      </c>
      <c r="L8" s="28">
        <v>5.0999999999999996</v>
      </c>
      <c r="M8" s="28">
        <v>3.2</v>
      </c>
      <c r="N8" s="28">
        <v>90.2</v>
      </c>
      <c r="S8" s="28">
        <v>5</v>
      </c>
      <c r="T8" s="28" t="s">
        <v>430</v>
      </c>
      <c r="U8" s="28">
        <v>68.099999999999994</v>
      </c>
      <c r="W8" s="28">
        <v>68.099999999999994</v>
      </c>
      <c r="X8" s="28">
        <f t="shared" si="0"/>
        <v>0</v>
      </c>
    </row>
    <row r="9" spans="1:24">
      <c r="A9" s="28" t="s">
        <v>430</v>
      </c>
      <c r="B9" s="28">
        <v>2.1</v>
      </c>
      <c r="C9" s="28">
        <v>3.3</v>
      </c>
      <c r="D9" s="28">
        <v>4.5</v>
      </c>
      <c r="E9" s="28">
        <v>5.9</v>
      </c>
      <c r="F9" s="28">
        <v>7.3</v>
      </c>
      <c r="G9" s="28">
        <v>8.6999999999999993</v>
      </c>
      <c r="H9" s="28">
        <v>9.5</v>
      </c>
      <c r="I9" s="28">
        <v>9.1999999999999993</v>
      </c>
      <c r="J9" s="28">
        <v>7.5</v>
      </c>
      <c r="K9" s="28">
        <v>4.8</v>
      </c>
      <c r="L9" s="28">
        <v>3.3</v>
      </c>
      <c r="M9" s="28">
        <v>2</v>
      </c>
      <c r="N9" s="28">
        <v>68.099999999999994</v>
      </c>
      <c r="S9" s="28">
        <v>6</v>
      </c>
      <c r="T9" s="28" t="s">
        <v>432</v>
      </c>
      <c r="U9" s="28">
        <v>82.4</v>
      </c>
      <c r="W9" s="28">
        <v>82.4</v>
      </c>
      <c r="X9" s="28">
        <f t="shared" si="0"/>
        <v>0</v>
      </c>
    </row>
    <row r="10" spans="1:24">
      <c r="A10" s="28" t="s">
        <v>432</v>
      </c>
      <c r="B10" s="28">
        <v>2.7</v>
      </c>
      <c r="C10" s="28">
        <v>3.9</v>
      </c>
      <c r="D10" s="28">
        <v>5.2</v>
      </c>
      <c r="E10" s="28">
        <v>6.6</v>
      </c>
      <c r="F10" s="28">
        <v>8.5</v>
      </c>
      <c r="G10" s="28">
        <v>10.199999999999999</v>
      </c>
      <c r="H10" s="28">
        <v>11.4</v>
      </c>
      <c r="I10" s="28">
        <v>10.8</v>
      </c>
      <c r="J10" s="28">
        <v>9.1999999999999993</v>
      </c>
      <c r="K10" s="28">
        <v>6.7</v>
      </c>
      <c r="L10" s="28">
        <v>4.5999999999999996</v>
      </c>
      <c r="M10" s="28">
        <v>2.6</v>
      </c>
      <c r="N10" s="28">
        <v>82.4</v>
      </c>
      <c r="S10" s="28">
        <v>7</v>
      </c>
      <c r="T10" s="28" t="s">
        <v>434</v>
      </c>
      <c r="U10" s="28">
        <v>98</v>
      </c>
      <c r="W10" s="28">
        <v>98</v>
      </c>
      <c r="X10" s="28">
        <f t="shared" si="0"/>
        <v>0</v>
      </c>
    </row>
    <row r="11" spans="1:24">
      <c r="A11" s="28" t="s">
        <v>434</v>
      </c>
      <c r="B11" s="28">
        <v>5.0999999999999996</v>
      </c>
      <c r="C11" s="28">
        <v>5.8</v>
      </c>
      <c r="D11" s="28">
        <v>6.7</v>
      </c>
      <c r="E11" s="28">
        <v>7.9</v>
      </c>
      <c r="F11" s="28">
        <v>9.6999999999999993</v>
      </c>
      <c r="G11" s="28">
        <v>11.3</v>
      </c>
      <c r="H11" s="28">
        <v>11.7</v>
      </c>
      <c r="I11" s="28">
        <v>11.2</v>
      </c>
      <c r="J11" s="28">
        <v>9.6999999999999993</v>
      </c>
      <c r="K11" s="28">
        <v>7.8</v>
      </c>
      <c r="L11" s="28">
        <v>6.3</v>
      </c>
      <c r="M11" s="28">
        <v>4.8</v>
      </c>
      <c r="N11" s="28">
        <v>98</v>
      </c>
      <c r="S11" s="28">
        <v>8</v>
      </c>
      <c r="T11" s="28" t="s">
        <v>438</v>
      </c>
      <c r="U11" s="28">
        <v>59</v>
      </c>
      <c r="W11" s="28">
        <v>59</v>
      </c>
      <c r="X11" s="28">
        <f t="shared" si="0"/>
        <v>0</v>
      </c>
    </row>
    <row r="12" spans="1:24">
      <c r="A12" s="28" t="s">
        <v>436</v>
      </c>
      <c r="B12" s="28">
        <v>2.5</v>
      </c>
      <c r="C12" s="28">
        <v>3.4</v>
      </c>
      <c r="D12" s="28">
        <v>4.7</v>
      </c>
      <c r="E12" s="28">
        <v>5.0999999999999996</v>
      </c>
      <c r="F12" s="28">
        <v>6.3</v>
      </c>
      <c r="G12" s="28">
        <v>7.9</v>
      </c>
      <c r="H12" s="28">
        <v>8.3000000000000007</v>
      </c>
      <c r="I12" s="28">
        <v>8</v>
      </c>
      <c r="J12" s="28">
        <v>7.1</v>
      </c>
      <c r="K12" s="28">
        <v>5.0999999999999996</v>
      </c>
      <c r="L12" s="28">
        <v>3.7</v>
      </c>
      <c r="M12" s="28">
        <v>2.4</v>
      </c>
      <c r="N12" s="28">
        <v>64.5</v>
      </c>
      <c r="S12" s="28">
        <v>9</v>
      </c>
      <c r="T12" s="28" t="s">
        <v>440</v>
      </c>
      <c r="U12" s="28">
        <v>86.5</v>
      </c>
      <c r="W12" s="28">
        <v>86.5</v>
      </c>
      <c r="X12" s="28">
        <f t="shared" si="0"/>
        <v>0</v>
      </c>
    </row>
    <row r="13" spans="1:24">
      <c r="A13" s="28" t="s">
        <v>438</v>
      </c>
      <c r="B13" s="28">
        <v>2.2999999999999998</v>
      </c>
      <c r="C13" s="28">
        <v>3.4</v>
      </c>
      <c r="D13" s="28">
        <v>4.4000000000000004</v>
      </c>
      <c r="E13" s="28">
        <v>5.3</v>
      </c>
      <c r="F13" s="28">
        <v>6.4</v>
      </c>
      <c r="G13" s="28">
        <v>7.1</v>
      </c>
      <c r="H13" s="28">
        <v>6.8</v>
      </c>
      <c r="I13" s="28">
        <v>6.9</v>
      </c>
      <c r="J13" s="28">
        <v>6.4</v>
      </c>
      <c r="K13" s="28">
        <v>4.7</v>
      </c>
      <c r="L13" s="28">
        <v>3.2</v>
      </c>
      <c r="M13" s="28">
        <v>2.1</v>
      </c>
      <c r="N13" s="28">
        <v>59</v>
      </c>
      <c r="S13" s="28">
        <v>10</v>
      </c>
      <c r="T13" s="28" t="s">
        <v>442</v>
      </c>
      <c r="U13" s="28">
        <v>80.2</v>
      </c>
      <c r="W13" s="28">
        <v>80.2</v>
      </c>
      <c r="X13" s="28">
        <f t="shared" si="0"/>
        <v>0</v>
      </c>
    </row>
    <row r="14" spans="1:24">
      <c r="A14" s="28" t="s">
        <v>440</v>
      </c>
      <c r="B14" s="28">
        <v>4.0999999999999996</v>
      </c>
      <c r="C14" s="28">
        <v>4.5999999999999996</v>
      </c>
      <c r="D14" s="28">
        <v>5.9</v>
      </c>
      <c r="E14" s="28">
        <v>7.2</v>
      </c>
      <c r="F14" s="28">
        <v>8.5</v>
      </c>
      <c r="G14" s="28">
        <v>10.1</v>
      </c>
      <c r="H14" s="28">
        <v>10.8</v>
      </c>
      <c r="I14" s="28">
        <v>10.3</v>
      </c>
      <c r="J14" s="28">
        <v>9</v>
      </c>
      <c r="K14" s="28">
        <v>6.9</v>
      </c>
      <c r="L14" s="28">
        <v>5</v>
      </c>
      <c r="M14" s="28">
        <v>4.0999999999999996</v>
      </c>
      <c r="N14" s="28">
        <v>86.5</v>
      </c>
      <c r="S14" s="28">
        <v>11</v>
      </c>
      <c r="T14" s="28" t="s">
        <v>450</v>
      </c>
      <c r="U14" s="28">
        <v>77.599999999999994</v>
      </c>
      <c r="W14" s="28">
        <v>77.599999999999994</v>
      </c>
      <c r="X14" s="28">
        <f t="shared" si="0"/>
        <v>0</v>
      </c>
    </row>
    <row r="15" spans="1:24">
      <c r="A15" s="28" t="s">
        <v>442</v>
      </c>
      <c r="B15" s="28">
        <v>2.9</v>
      </c>
      <c r="C15" s="28">
        <v>3.9</v>
      </c>
      <c r="D15" s="28">
        <v>5.0999999999999996</v>
      </c>
      <c r="E15" s="28">
        <v>6.5</v>
      </c>
      <c r="F15" s="28">
        <v>8.6999999999999993</v>
      </c>
      <c r="G15" s="28">
        <v>10.3</v>
      </c>
      <c r="H15" s="28">
        <v>11.4</v>
      </c>
      <c r="I15" s="28">
        <v>10.4</v>
      </c>
      <c r="J15" s="28">
        <v>8.1</v>
      </c>
      <c r="K15" s="28">
        <v>6</v>
      </c>
      <c r="L15" s="28">
        <v>4.0999999999999996</v>
      </c>
      <c r="M15" s="28">
        <v>2.8</v>
      </c>
      <c r="N15" s="28">
        <v>80.2</v>
      </c>
      <c r="S15" s="28">
        <v>12</v>
      </c>
      <c r="T15" s="28" t="s">
        <v>452</v>
      </c>
      <c r="U15" s="28">
        <v>74.599999999999994</v>
      </c>
      <c r="W15" s="28">
        <v>74.599999999999994</v>
      </c>
      <c r="X15" s="28">
        <f t="shared" si="0"/>
        <v>0</v>
      </c>
    </row>
    <row r="16" spans="1:24">
      <c r="A16" s="28" t="s">
        <v>444</v>
      </c>
      <c r="B16" s="28">
        <v>2.2000000000000002</v>
      </c>
      <c r="C16" s="28">
        <v>3.2</v>
      </c>
      <c r="D16" s="28">
        <v>4.2</v>
      </c>
      <c r="E16" s="28">
        <v>5.8</v>
      </c>
      <c r="F16" s="28">
        <v>7.2</v>
      </c>
      <c r="G16" s="28">
        <v>9</v>
      </c>
      <c r="H16" s="28">
        <v>9.8000000000000007</v>
      </c>
      <c r="I16" s="28">
        <v>9.3000000000000007</v>
      </c>
      <c r="J16" s="28">
        <v>7.4</v>
      </c>
      <c r="K16" s="28">
        <v>5.0999999999999996</v>
      </c>
      <c r="L16" s="28">
        <v>3.5</v>
      </c>
      <c r="M16" s="28">
        <v>2.2999999999999998</v>
      </c>
      <c r="N16" s="28">
        <v>69</v>
      </c>
      <c r="S16" s="28">
        <v>13</v>
      </c>
      <c r="T16" s="28" t="s">
        <v>453</v>
      </c>
      <c r="U16" s="28">
        <v>72.3</v>
      </c>
      <c r="W16" s="28">
        <v>72.3</v>
      </c>
      <c r="X16" s="28">
        <f t="shared" si="0"/>
        <v>0</v>
      </c>
    </row>
    <row r="17" spans="1:24">
      <c r="A17" s="28" t="s">
        <v>445</v>
      </c>
      <c r="B17" s="28">
        <v>3.2</v>
      </c>
      <c r="C17" s="28">
        <v>4.5999999999999996</v>
      </c>
      <c r="D17" s="28">
        <v>5.6</v>
      </c>
      <c r="E17" s="28">
        <v>7.3</v>
      </c>
      <c r="F17" s="28">
        <v>9</v>
      </c>
      <c r="G17" s="28">
        <v>11.5</v>
      </c>
      <c r="H17" s="28">
        <v>11.9</v>
      </c>
      <c r="I17" s="28">
        <v>11.2</v>
      </c>
      <c r="J17" s="28">
        <v>9.8000000000000007</v>
      </c>
      <c r="K17" s="28">
        <v>6.9</v>
      </c>
      <c r="L17" s="28">
        <v>5.2</v>
      </c>
      <c r="M17" s="28">
        <v>3</v>
      </c>
      <c r="N17" s="28">
        <v>89.2</v>
      </c>
      <c r="S17" s="28">
        <v>14</v>
      </c>
      <c r="T17" s="28" t="s">
        <v>454</v>
      </c>
      <c r="U17" s="28">
        <v>65.7</v>
      </c>
      <c r="W17" s="28">
        <v>65.7</v>
      </c>
      <c r="X17" s="28">
        <f t="shared" si="0"/>
        <v>0</v>
      </c>
    </row>
    <row r="18" spans="1:24">
      <c r="A18" s="28" t="s">
        <v>447</v>
      </c>
      <c r="B18" s="28" t="s">
        <v>448</v>
      </c>
      <c r="C18" s="28" t="s">
        <v>448</v>
      </c>
      <c r="D18" s="28" t="s">
        <v>448</v>
      </c>
      <c r="E18" s="28" t="s">
        <v>448</v>
      </c>
      <c r="F18" s="28" t="s">
        <v>448</v>
      </c>
      <c r="G18" s="28" t="s">
        <v>448</v>
      </c>
      <c r="H18" s="28" t="s">
        <v>448</v>
      </c>
      <c r="I18" s="28" t="s">
        <v>448</v>
      </c>
      <c r="J18" s="28" t="s">
        <v>448</v>
      </c>
      <c r="K18" s="28" t="s">
        <v>448</v>
      </c>
      <c r="L18" s="28" t="s">
        <v>448</v>
      </c>
      <c r="M18" s="28" t="s">
        <v>448</v>
      </c>
      <c r="N18" s="28" t="s">
        <v>449</v>
      </c>
      <c r="S18" s="28">
        <v>15</v>
      </c>
      <c r="T18" s="28" t="s">
        <v>455</v>
      </c>
      <c r="U18" s="28">
        <v>89.5</v>
      </c>
      <c r="W18" s="28">
        <v>89.5</v>
      </c>
      <c r="X18" s="28">
        <f t="shared" si="0"/>
        <v>0</v>
      </c>
    </row>
    <row r="19" spans="1:24">
      <c r="A19" s="28" t="s">
        <v>450</v>
      </c>
      <c r="B19" s="28">
        <v>3.2</v>
      </c>
      <c r="C19" s="28">
        <v>3.9</v>
      </c>
      <c r="D19" s="28">
        <v>4.8</v>
      </c>
      <c r="E19" s="28">
        <v>6.3</v>
      </c>
      <c r="F19" s="28">
        <v>8</v>
      </c>
      <c r="G19" s="28">
        <v>9.6999999999999993</v>
      </c>
      <c r="H19" s="28">
        <v>10.5</v>
      </c>
      <c r="I19" s="28">
        <v>10</v>
      </c>
      <c r="J19" s="28">
        <v>8.3000000000000007</v>
      </c>
      <c r="K19" s="28">
        <v>5.7</v>
      </c>
      <c r="L19" s="28">
        <v>4.2</v>
      </c>
      <c r="M19" s="28">
        <v>3</v>
      </c>
      <c r="N19" s="28">
        <v>77.599999999999994</v>
      </c>
      <c r="S19" s="28">
        <v>16</v>
      </c>
      <c r="T19" s="28" t="s">
        <v>457</v>
      </c>
      <c r="U19" s="28">
        <v>75.400000000000006</v>
      </c>
      <c r="W19" s="28">
        <v>75.400000000000006</v>
      </c>
      <c r="X19" s="28">
        <f t="shared" si="0"/>
        <v>0</v>
      </c>
    </row>
    <row r="20" spans="1:24">
      <c r="A20" s="28" t="s">
        <v>452</v>
      </c>
      <c r="B20" s="28">
        <v>3.3</v>
      </c>
      <c r="C20" s="28">
        <v>4.3</v>
      </c>
      <c r="D20" s="28">
        <v>4.9000000000000004</v>
      </c>
      <c r="E20" s="28">
        <v>5.6</v>
      </c>
      <c r="F20" s="28">
        <v>7.1</v>
      </c>
      <c r="G20" s="28">
        <v>9.1999999999999993</v>
      </c>
      <c r="H20" s="28">
        <v>9.5</v>
      </c>
      <c r="I20" s="28">
        <v>9</v>
      </c>
      <c r="J20" s="28">
        <v>8.1999999999999993</v>
      </c>
      <c r="K20" s="28">
        <v>6</v>
      </c>
      <c r="L20" s="28">
        <v>4.4000000000000004</v>
      </c>
      <c r="M20" s="28">
        <v>3.1</v>
      </c>
      <c r="N20" s="28">
        <v>74.599999999999994</v>
      </c>
      <c r="S20" s="28">
        <v>17</v>
      </c>
      <c r="T20" s="28" t="s">
        <v>459</v>
      </c>
      <c r="U20" s="28">
        <v>87</v>
      </c>
      <c r="W20" s="28">
        <v>87</v>
      </c>
      <c r="X20" s="28">
        <f t="shared" si="0"/>
        <v>0</v>
      </c>
    </row>
    <row r="21" spans="1:24">
      <c r="A21" s="28" t="s">
        <v>453</v>
      </c>
      <c r="B21" s="28">
        <v>2.4</v>
      </c>
      <c r="C21" s="28">
        <v>3.3</v>
      </c>
      <c r="D21" s="28">
        <v>5</v>
      </c>
      <c r="E21" s="28">
        <v>5.9</v>
      </c>
      <c r="F21" s="28">
        <v>7.4</v>
      </c>
      <c r="G21" s="28">
        <v>9.3000000000000007</v>
      </c>
      <c r="H21" s="28">
        <v>9.8000000000000007</v>
      </c>
      <c r="I21" s="28">
        <v>9.6999999999999993</v>
      </c>
      <c r="J21" s="28">
        <v>9.1999999999999993</v>
      </c>
      <c r="K21" s="28">
        <v>5.4</v>
      </c>
      <c r="L21" s="28">
        <v>2.9</v>
      </c>
      <c r="M21" s="28">
        <v>2</v>
      </c>
      <c r="N21" s="28">
        <v>72.3</v>
      </c>
      <c r="S21" s="28">
        <v>18</v>
      </c>
      <c r="T21" s="28" t="s">
        <v>460</v>
      </c>
      <c r="U21" s="28">
        <v>74.7</v>
      </c>
      <c r="W21" s="28">
        <v>74.7</v>
      </c>
      <c r="X21" s="28">
        <f t="shared" si="0"/>
        <v>0</v>
      </c>
    </row>
    <row r="22" spans="1:24">
      <c r="A22" s="28" t="s">
        <v>454</v>
      </c>
      <c r="B22" s="28">
        <v>2.1</v>
      </c>
      <c r="C22" s="28">
        <v>3</v>
      </c>
      <c r="D22" s="28">
        <v>4.2</v>
      </c>
      <c r="E22" s="28">
        <v>5.6</v>
      </c>
      <c r="F22" s="28">
        <v>7</v>
      </c>
      <c r="G22" s="28">
        <v>8.3000000000000007</v>
      </c>
      <c r="H22" s="28">
        <v>9.1999999999999993</v>
      </c>
      <c r="I22" s="28">
        <v>8.8000000000000007</v>
      </c>
      <c r="J22" s="28">
        <v>7</v>
      </c>
      <c r="K22" s="28">
        <v>4.9000000000000004</v>
      </c>
      <c r="L22" s="28">
        <v>3.5</v>
      </c>
      <c r="M22" s="28">
        <v>2.1</v>
      </c>
      <c r="N22" s="28">
        <v>65.7</v>
      </c>
      <c r="S22" s="28">
        <v>19</v>
      </c>
      <c r="T22" s="28" t="s">
        <v>461</v>
      </c>
      <c r="U22" s="28">
        <v>72.400000000000006</v>
      </c>
      <c r="W22" s="28">
        <v>72.400000000000006</v>
      </c>
      <c r="X22" s="28">
        <f t="shared" si="0"/>
        <v>0</v>
      </c>
    </row>
    <row r="23" spans="1:24">
      <c r="A23" s="28" t="s">
        <v>455</v>
      </c>
      <c r="B23" s="28">
        <v>3.8</v>
      </c>
      <c r="C23" s="28">
        <v>4.9000000000000004</v>
      </c>
      <c r="D23" s="28">
        <v>5.9</v>
      </c>
      <c r="E23" s="28">
        <v>7.1</v>
      </c>
      <c r="F23" s="28">
        <v>8.9</v>
      </c>
      <c r="G23" s="28">
        <v>10.9</v>
      </c>
      <c r="H23" s="28">
        <v>11.8</v>
      </c>
      <c r="I23" s="28">
        <v>11</v>
      </c>
      <c r="J23" s="28">
        <v>9.1999999999999993</v>
      </c>
      <c r="K23" s="28">
        <v>7.2</v>
      </c>
      <c r="L23" s="28">
        <v>5.5</v>
      </c>
      <c r="M23" s="28">
        <v>3.3</v>
      </c>
      <c r="N23" s="28">
        <v>89.5</v>
      </c>
      <c r="S23" s="28">
        <v>20</v>
      </c>
      <c r="T23" s="28" t="s">
        <v>462</v>
      </c>
      <c r="U23" s="28">
        <v>88.2</v>
      </c>
      <c r="W23" s="28">
        <v>88.2</v>
      </c>
      <c r="X23" s="28">
        <f t="shared" si="0"/>
        <v>0</v>
      </c>
    </row>
    <row r="24" spans="1:24">
      <c r="A24" s="28" t="s">
        <v>457</v>
      </c>
      <c r="B24" s="28">
        <v>2.9</v>
      </c>
      <c r="C24" s="28">
        <v>3.4</v>
      </c>
      <c r="D24" s="28">
        <v>4.2</v>
      </c>
      <c r="E24" s="28">
        <v>5.8</v>
      </c>
      <c r="F24" s="28">
        <v>7.8</v>
      </c>
      <c r="G24" s="28">
        <v>9.9</v>
      </c>
      <c r="H24" s="28">
        <v>10.8</v>
      </c>
      <c r="I24" s="28">
        <v>10.1</v>
      </c>
      <c r="J24" s="28">
        <v>7.9</v>
      </c>
      <c r="K24" s="28">
        <v>5.6</v>
      </c>
      <c r="L24" s="28">
        <v>4.0999999999999996</v>
      </c>
      <c r="M24" s="28">
        <v>2.9</v>
      </c>
      <c r="N24" s="28">
        <v>75.400000000000006</v>
      </c>
      <c r="S24" s="28">
        <v>21</v>
      </c>
      <c r="T24" s="28" t="s">
        <v>464</v>
      </c>
      <c r="U24" s="28">
        <v>94.2</v>
      </c>
      <c r="W24" s="28">
        <v>94.2</v>
      </c>
      <c r="X24" s="28">
        <f t="shared" si="0"/>
        <v>0</v>
      </c>
    </row>
    <row r="25" spans="1:24">
      <c r="A25" s="28" t="s">
        <v>459</v>
      </c>
      <c r="B25" s="28">
        <v>3.5</v>
      </c>
      <c r="C25" s="28">
        <v>4.3</v>
      </c>
      <c r="D25" s="28">
        <v>5.4</v>
      </c>
      <c r="E25" s="28">
        <v>7.3</v>
      </c>
      <c r="F25" s="28">
        <v>9.5</v>
      </c>
      <c r="G25" s="28">
        <v>11.1</v>
      </c>
      <c r="H25" s="28">
        <v>11.8</v>
      </c>
      <c r="I25" s="28">
        <v>11.2</v>
      </c>
      <c r="J25" s="28">
        <v>8.9</v>
      </c>
      <c r="K25" s="28">
        <v>6.4</v>
      </c>
      <c r="L25" s="28">
        <v>4.4000000000000004</v>
      </c>
      <c r="M25" s="28">
        <v>3.2</v>
      </c>
      <c r="N25" s="28">
        <v>87</v>
      </c>
      <c r="S25" s="28">
        <v>22</v>
      </c>
      <c r="T25" s="28" t="s">
        <v>466</v>
      </c>
      <c r="U25" s="28">
        <v>76.900000000000006</v>
      </c>
      <c r="W25" s="28">
        <v>76.900000000000006</v>
      </c>
      <c r="X25" s="28">
        <f t="shared" si="0"/>
        <v>0</v>
      </c>
    </row>
    <row r="26" spans="1:24">
      <c r="A26" s="28" t="s">
        <v>460</v>
      </c>
      <c r="B26" s="28">
        <v>2.1</v>
      </c>
      <c r="C26" s="28">
        <v>3.4</v>
      </c>
      <c r="D26" s="28">
        <v>5</v>
      </c>
      <c r="E26" s="28">
        <v>6.2</v>
      </c>
      <c r="F26" s="28">
        <v>7.8</v>
      </c>
      <c r="G26" s="28">
        <v>9.5</v>
      </c>
      <c r="H26" s="28">
        <v>10.6</v>
      </c>
      <c r="I26" s="28">
        <v>9.9</v>
      </c>
      <c r="J26" s="28">
        <v>8.4</v>
      </c>
      <c r="K26" s="28">
        <v>6.1</v>
      </c>
      <c r="L26" s="28">
        <v>3.8</v>
      </c>
      <c r="M26" s="28">
        <v>1.9</v>
      </c>
      <c r="N26" s="28">
        <v>74.7</v>
      </c>
      <c r="S26" s="28">
        <v>23</v>
      </c>
      <c r="T26" s="28" t="s">
        <v>467</v>
      </c>
      <c r="U26" s="28">
        <v>82.8</v>
      </c>
      <c r="W26" s="28">
        <v>82.8</v>
      </c>
      <c r="X26" s="28">
        <f t="shared" si="0"/>
        <v>0</v>
      </c>
    </row>
    <row r="27" spans="1:24">
      <c r="A27" s="28" t="s">
        <v>461</v>
      </c>
      <c r="B27" s="28">
        <v>2.2999999999999998</v>
      </c>
      <c r="C27" s="28">
        <v>3.5</v>
      </c>
      <c r="D27" s="28">
        <v>4.8</v>
      </c>
      <c r="E27" s="28">
        <v>6.2</v>
      </c>
      <c r="F27" s="28">
        <v>7.4</v>
      </c>
      <c r="G27" s="28">
        <v>8.9</v>
      </c>
      <c r="H27" s="28">
        <v>10.1</v>
      </c>
      <c r="I27" s="28">
        <v>9.9</v>
      </c>
      <c r="J27" s="28">
        <v>8.1999999999999993</v>
      </c>
      <c r="K27" s="28">
        <v>5.5</v>
      </c>
      <c r="L27" s="28">
        <v>3.6</v>
      </c>
      <c r="M27" s="28">
        <v>2</v>
      </c>
      <c r="N27" s="28">
        <v>72.400000000000006</v>
      </c>
      <c r="S27" s="28">
        <v>24</v>
      </c>
      <c r="T27" s="28" t="s">
        <v>468</v>
      </c>
      <c r="U27" s="28">
        <v>79.2</v>
      </c>
      <c r="W27" s="28">
        <v>79.2</v>
      </c>
      <c r="X27" s="28">
        <f t="shared" si="0"/>
        <v>0</v>
      </c>
    </row>
    <row r="28" spans="1:24">
      <c r="A28" s="28" t="s">
        <v>462</v>
      </c>
      <c r="B28" s="28">
        <v>3.7</v>
      </c>
      <c r="C28" s="28">
        <v>4.5</v>
      </c>
      <c r="D28" s="28">
        <v>5.6</v>
      </c>
      <c r="E28" s="28">
        <v>7</v>
      </c>
      <c r="F28" s="28">
        <v>9.1</v>
      </c>
      <c r="G28" s="28">
        <v>11</v>
      </c>
      <c r="H28" s="28">
        <v>11.8</v>
      </c>
      <c r="I28" s="28">
        <v>10.9</v>
      </c>
      <c r="J28" s="28">
        <v>9.3000000000000007</v>
      </c>
      <c r="K28" s="28">
        <v>6.8</v>
      </c>
      <c r="L28" s="28">
        <v>5</v>
      </c>
      <c r="M28" s="28">
        <v>3.5</v>
      </c>
      <c r="N28" s="28">
        <v>88.2</v>
      </c>
      <c r="S28" s="28">
        <v>25</v>
      </c>
      <c r="T28" s="28" t="s">
        <v>469</v>
      </c>
      <c r="U28" s="28">
        <v>82.7</v>
      </c>
      <c r="W28" s="28">
        <v>82.7</v>
      </c>
      <c r="X28" s="28">
        <f t="shared" si="0"/>
        <v>0</v>
      </c>
    </row>
    <row r="29" spans="1:24">
      <c r="A29" s="28" t="s">
        <v>464</v>
      </c>
      <c r="B29" s="28">
        <v>3.8</v>
      </c>
      <c r="C29" s="28">
        <v>4.8</v>
      </c>
      <c r="D29" s="28">
        <v>5.6</v>
      </c>
      <c r="E29" s="28">
        <v>7.1</v>
      </c>
      <c r="F29" s="28">
        <v>9.6</v>
      </c>
      <c r="G29" s="28">
        <v>12.2</v>
      </c>
      <c r="H29" s="28">
        <v>12.4</v>
      </c>
      <c r="I29" s="28">
        <v>11.7</v>
      </c>
      <c r="J29" s="28">
        <v>10</v>
      </c>
      <c r="K29" s="28">
        <v>7.5</v>
      </c>
      <c r="L29" s="28">
        <v>5.6</v>
      </c>
      <c r="M29" s="28">
        <v>3.9</v>
      </c>
      <c r="N29" s="28">
        <v>94.2</v>
      </c>
      <c r="S29" s="28">
        <v>26</v>
      </c>
      <c r="T29" s="28" t="s">
        <v>470</v>
      </c>
      <c r="U29" s="28">
        <v>80.2</v>
      </c>
      <c r="W29" s="28">
        <v>80.2</v>
      </c>
      <c r="X29" s="28">
        <f t="shared" si="0"/>
        <v>0</v>
      </c>
    </row>
    <row r="30" spans="1:24">
      <c r="A30" s="28" t="s">
        <v>465</v>
      </c>
      <c r="B30" s="28">
        <v>1.8</v>
      </c>
      <c r="C30" s="28">
        <v>2.9</v>
      </c>
      <c r="D30" s="28">
        <v>3.8</v>
      </c>
      <c r="E30" s="28">
        <v>5.3</v>
      </c>
      <c r="F30" s="28">
        <v>6.9</v>
      </c>
      <c r="G30" s="28">
        <v>8.5</v>
      </c>
      <c r="H30" s="28">
        <v>9</v>
      </c>
      <c r="I30" s="28">
        <v>8.4</v>
      </c>
      <c r="J30" s="28">
        <v>6.4</v>
      </c>
      <c r="K30" s="28">
        <v>4.3</v>
      </c>
      <c r="L30" s="28">
        <v>2.7</v>
      </c>
      <c r="M30" s="28">
        <v>1.7</v>
      </c>
      <c r="N30" s="28">
        <v>61.7</v>
      </c>
      <c r="S30" s="28">
        <v>27</v>
      </c>
      <c r="T30" s="28" t="s">
        <v>471</v>
      </c>
      <c r="U30" s="28">
        <v>86.4</v>
      </c>
      <c r="W30" s="28">
        <v>86.4</v>
      </c>
      <c r="X30" s="28">
        <f t="shared" si="0"/>
        <v>0</v>
      </c>
    </row>
    <row r="31" spans="1:24">
      <c r="A31" s="28" t="s">
        <v>466</v>
      </c>
      <c r="B31" s="28">
        <v>2.5</v>
      </c>
      <c r="C31" s="28">
        <v>3.7</v>
      </c>
      <c r="D31" s="28">
        <v>4.7</v>
      </c>
      <c r="E31" s="28">
        <v>6.6</v>
      </c>
      <c r="F31" s="28">
        <v>8.6</v>
      </c>
      <c r="G31" s="28">
        <v>9.9</v>
      </c>
      <c r="H31" s="28">
        <v>11</v>
      </c>
      <c r="I31" s="28">
        <v>10.5</v>
      </c>
      <c r="J31" s="28">
        <v>8.1</v>
      </c>
      <c r="K31" s="28">
        <v>5.5</v>
      </c>
      <c r="L31" s="28">
        <v>3.4</v>
      </c>
      <c r="M31" s="28">
        <v>2.4</v>
      </c>
      <c r="N31" s="28">
        <v>76.900000000000006</v>
      </c>
      <c r="S31" s="28">
        <v>28</v>
      </c>
      <c r="T31" s="28" t="s">
        <v>472</v>
      </c>
      <c r="U31" s="28">
        <v>27.4</v>
      </c>
      <c r="W31" s="28">
        <v>27.4</v>
      </c>
      <c r="X31" s="28">
        <f t="shared" si="0"/>
        <v>0</v>
      </c>
    </row>
    <row r="32" spans="1:24">
      <c r="A32" s="28" t="s">
        <v>467</v>
      </c>
      <c r="B32" s="28">
        <v>2.6</v>
      </c>
      <c r="C32" s="28">
        <v>3.6</v>
      </c>
      <c r="D32" s="28">
        <v>5</v>
      </c>
      <c r="E32" s="28">
        <v>6.5</v>
      </c>
      <c r="F32" s="28">
        <v>8.6999999999999993</v>
      </c>
      <c r="G32" s="28">
        <v>11</v>
      </c>
      <c r="H32" s="28">
        <v>11.7</v>
      </c>
      <c r="I32" s="28">
        <v>11</v>
      </c>
      <c r="J32" s="28">
        <v>9.1999999999999993</v>
      </c>
      <c r="K32" s="28">
        <v>6.7</v>
      </c>
      <c r="L32" s="28">
        <v>4.5</v>
      </c>
      <c r="M32" s="28">
        <v>2.2999999999999998</v>
      </c>
      <c r="N32" s="28">
        <v>82.8</v>
      </c>
      <c r="S32" s="28">
        <v>29</v>
      </c>
      <c r="T32" s="28" t="s">
        <v>473</v>
      </c>
      <c r="U32" s="28">
        <v>69</v>
      </c>
      <c r="W32" s="28">
        <v>69</v>
      </c>
      <c r="X32" s="28">
        <f t="shared" si="0"/>
        <v>0</v>
      </c>
    </row>
    <row r="33" spans="1:24">
      <c r="A33" s="28" t="s">
        <v>468</v>
      </c>
      <c r="B33" s="28">
        <v>3</v>
      </c>
      <c r="C33" s="28">
        <v>4</v>
      </c>
      <c r="D33" s="28">
        <v>5.0999999999999996</v>
      </c>
      <c r="E33" s="28">
        <v>6</v>
      </c>
      <c r="F33" s="28">
        <v>7.6</v>
      </c>
      <c r="G33" s="28">
        <v>9.8000000000000007</v>
      </c>
      <c r="H33" s="28">
        <v>10.9</v>
      </c>
      <c r="I33" s="28">
        <v>10.3</v>
      </c>
      <c r="J33" s="28">
        <v>8.8000000000000007</v>
      </c>
      <c r="K33" s="28">
        <v>6.4</v>
      </c>
      <c r="L33" s="28">
        <v>4.5</v>
      </c>
      <c r="M33" s="28">
        <v>2.8</v>
      </c>
      <c r="N33" s="28">
        <v>79.2</v>
      </c>
      <c r="S33" s="28">
        <v>30</v>
      </c>
      <c r="T33" s="28" t="s">
        <v>474</v>
      </c>
      <c r="U33" s="28">
        <v>93</v>
      </c>
      <c r="W33" s="28">
        <v>93</v>
      </c>
      <c r="X33" s="28">
        <f t="shared" si="0"/>
        <v>0</v>
      </c>
    </row>
    <row r="34" spans="1:24">
      <c r="A34" s="28" t="s">
        <v>469</v>
      </c>
      <c r="B34" s="28">
        <v>3.2</v>
      </c>
      <c r="C34" s="28">
        <v>4.4000000000000004</v>
      </c>
      <c r="D34" s="28">
        <v>5.0999999999999996</v>
      </c>
      <c r="E34" s="28">
        <v>6.3</v>
      </c>
      <c r="F34" s="28">
        <v>7.9</v>
      </c>
      <c r="G34" s="28">
        <v>10.199999999999999</v>
      </c>
      <c r="H34" s="28">
        <v>11.2</v>
      </c>
      <c r="I34" s="28">
        <v>10.7</v>
      </c>
      <c r="J34" s="28">
        <v>9</v>
      </c>
      <c r="K34" s="28">
        <v>6.8</v>
      </c>
      <c r="L34" s="28">
        <v>4.8</v>
      </c>
      <c r="M34" s="28">
        <v>3.1</v>
      </c>
      <c r="N34" s="28">
        <v>82.7</v>
      </c>
      <c r="S34" s="28">
        <v>31</v>
      </c>
      <c r="T34" s="28" t="s">
        <v>475</v>
      </c>
      <c r="U34" s="28">
        <v>86.7</v>
      </c>
      <c r="W34" s="28">
        <v>86.7</v>
      </c>
      <c r="X34" s="28">
        <f t="shared" si="0"/>
        <v>0</v>
      </c>
    </row>
    <row r="35" spans="1:24">
      <c r="A35" s="28" t="s">
        <v>470</v>
      </c>
      <c r="B35" s="28">
        <v>2.6</v>
      </c>
      <c r="C35" s="28">
        <v>3.8</v>
      </c>
      <c r="D35" s="28">
        <v>5.3</v>
      </c>
      <c r="E35" s="28">
        <v>6.4</v>
      </c>
      <c r="F35" s="28">
        <v>8.5</v>
      </c>
      <c r="G35" s="28">
        <v>10.199999999999999</v>
      </c>
      <c r="H35" s="28">
        <v>11.2</v>
      </c>
      <c r="I35" s="28">
        <v>10.7</v>
      </c>
      <c r="J35" s="28">
        <v>8.6999999999999993</v>
      </c>
      <c r="K35" s="28">
        <v>6.2</v>
      </c>
      <c r="L35" s="28">
        <v>4.3</v>
      </c>
      <c r="M35" s="28">
        <v>2.2999999999999998</v>
      </c>
      <c r="N35" s="28">
        <v>80.2</v>
      </c>
      <c r="S35" s="28">
        <v>32</v>
      </c>
      <c r="T35" s="28" t="s">
        <v>477</v>
      </c>
      <c r="U35" s="28">
        <v>86.5</v>
      </c>
      <c r="W35" s="28">
        <v>86.5</v>
      </c>
      <c r="X35" s="28">
        <f t="shared" si="0"/>
        <v>0</v>
      </c>
    </row>
    <row r="36" spans="1:24">
      <c r="A36" s="28" t="s">
        <v>471</v>
      </c>
      <c r="B36" s="28">
        <v>3.7</v>
      </c>
      <c r="C36" s="28">
        <v>4.5</v>
      </c>
      <c r="D36" s="28">
        <v>5.7</v>
      </c>
      <c r="E36" s="28">
        <v>7.2</v>
      </c>
      <c r="F36" s="28">
        <v>8.6999999999999993</v>
      </c>
      <c r="G36" s="28">
        <v>10.6</v>
      </c>
      <c r="H36" s="28">
        <v>10.8</v>
      </c>
      <c r="I36" s="28">
        <v>10.199999999999999</v>
      </c>
      <c r="J36" s="28">
        <v>8.9</v>
      </c>
      <c r="K36" s="28">
        <v>7.1</v>
      </c>
      <c r="L36" s="28">
        <v>5.4</v>
      </c>
      <c r="M36" s="28">
        <v>3.6</v>
      </c>
      <c r="N36" s="28">
        <v>86.4</v>
      </c>
      <c r="S36" s="28">
        <v>33</v>
      </c>
      <c r="T36" s="28" t="s">
        <v>499</v>
      </c>
      <c r="U36" s="28">
        <v>90.1</v>
      </c>
      <c r="W36" s="28">
        <v>90.1</v>
      </c>
      <c r="X36" s="28">
        <f t="shared" si="0"/>
        <v>0</v>
      </c>
    </row>
    <row r="37" spans="1:24">
      <c r="A37" s="28" t="s">
        <v>472</v>
      </c>
      <c r="B37" s="28">
        <v>1.3</v>
      </c>
      <c r="C37" s="28">
        <v>1.8</v>
      </c>
      <c r="D37" s="28">
        <v>1.7</v>
      </c>
      <c r="E37" s="28">
        <v>2.4</v>
      </c>
      <c r="F37" s="28">
        <v>2.9</v>
      </c>
      <c r="G37" s="28">
        <v>3.8</v>
      </c>
      <c r="H37" s="28">
        <v>3.4</v>
      </c>
      <c r="I37" s="28">
        <v>2.9</v>
      </c>
      <c r="J37" s="28">
        <v>2.2999999999999998</v>
      </c>
      <c r="K37" s="28">
        <v>1.6</v>
      </c>
      <c r="L37" s="28">
        <v>2</v>
      </c>
      <c r="M37" s="28">
        <v>1.3</v>
      </c>
      <c r="N37" s="28">
        <v>27.4</v>
      </c>
      <c r="S37" s="28">
        <v>34</v>
      </c>
      <c r="T37" s="28" t="s">
        <v>478</v>
      </c>
      <c r="U37" s="28">
        <v>79.099999999999994</v>
      </c>
      <c r="W37" s="28">
        <v>79.099999999999994</v>
      </c>
      <c r="X37" s="28">
        <f t="shared" si="0"/>
        <v>0</v>
      </c>
    </row>
    <row r="38" spans="1:24">
      <c r="A38" s="28" t="s">
        <v>473</v>
      </c>
      <c r="B38" s="28">
        <v>1.3</v>
      </c>
      <c r="C38" s="28">
        <v>3.8</v>
      </c>
      <c r="D38" s="28">
        <v>5</v>
      </c>
      <c r="E38" s="28">
        <v>6.1</v>
      </c>
      <c r="F38" s="28">
        <v>7.4</v>
      </c>
      <c r="G38" s="28">
        <v>9</v>
      </c>
      <c r="H38" s="28">
        <v>10.1</v>
      </c>
      <c r="I38" s="28">
        <v>9.6999999999999993</v>
      </c>
      <c r="J38" s="28">
        <v>7.9</v>
      </c>
      <c r="K38" s="28">
        <v>5.5</v>
      </c>
      <c r="L38" s="28">
        <v>2.2999999999999998</v>
      </c>
      <c r="M38" s="28">
        <v>0.9</v>
      </c>
      <c r="N38" s="28">
        <v>69</v>
      </c>
      <c r="S38" s="28">
        <v>35</v>
      </c>
      <c r="T38" s="28" t="s">
        <v>479</v>
      </c>
      <c r="U38" s="28">
        <v>96.9</v>
      </c>
      <c r="W38" s="28">
        <v>96.9</v>
      </c>
      <c r="X38" s="28">
        <f t="shared" si="0"/>
        <v>0</v>
      </c>
    </row>
    <row r="39" spans="1:24">
      <c r="A39" s="28" t="s">
        <v>474</v>
      </c>
      <c r="B39" s="28">
        <v>4.0999999999999996</v>
      </c>
      <c r="C39" s="28">
        <v>5.3</v>
      </c>
      <c r="D39" s="28">
        <v>5.9</v>
      </c>
      <c r="E39" s="28">
        <v>6.7</v>
      </c>
      <c r="F39" s="28">
        <v>8.9</v>
      </c>
      <c r="G39" s="28">
        <v>11.8</v>
      </c>
      <c r="H39" s="28">
        <v>12.2</v>
      </c>
      <c r="I39" s="28">
        <v>11.5</v>
      </c>
      <c r="J39" s="28">
        <v>10.1</v>
      </c>
      <c r="K39" s="28">
        <v>7.3</v>
      </c>
      <c r="L39" s="28">
        <v>5.3</v>
      </c>
      <c r="M39" s="28">
        <v>3.9</v>
      </c>
      <c r="N39" s="28">
        <v>93</v>
      </c>
      <c r="S39" s="28">
        <v>36</v>
      </c>
      <c r="T39" s="28" t="s">
        <v>485</v>
      </c>
      <c r="U39" s="28">
        <v>78.599999999999994</v>
      </c>
      <c r="W39" s="28">
        <v>78.599999999999994</v>
      </c>
      <c r="X39" s="28">
        <f t="shared" si="0"/>
        <v>0</v>
      </c>
    </row>
    <row r="40" spans="1:24">
      <c r="A40" s="28" t="s">
        <v>475</v>
      </c>
      <c r="B40" s="28">
        <v>3.3</v>
      </c>
      <c r="C40" s="28">
        <v>4.5</v>
      </c>
      <c r="D40" s="28">
        <v>6</v>
      </c>
      <c r="E40" s="28">
        <v>7.4</v>
      </c>
      <c r="F40" s="28">
        <v>9.1</v>
      </c>
      <c r="G40" s="28">
        <v>10.6</v>
      </c>
      <c r="H40" s="28">
        <v>11.1</v>
      </c>
      <c r="I40" s="28">
        <v>10.4</v>
      </c>
      <c r="J40" s="28">
        <v>9.3000000000000007</v>
      </c>
      <c r="K40" s="28">
        <v>6.9</v>
      </c>
      <c r="L40" s="28">
        <v>4.9000000000000004</v>
      </c>
      <c r="M40" s="28">
        <v>3.2</v>
      </c>
      <c r="N40" s="28">
        <v>86.7</v>
      </c>
      <c r="S40" s="28">
        <v>37</v>
      </c>
      <c r="T40" s="28" t="s">
        <v>487</v>
      </c>
      <c r="U40" s="28">
        <v>70.8</v>
      </c>
      <c r="W40" s="28">
        <v>70.8</v>
      </c>
      <c r="X40" s="28">
        <f t="shared" si="0"/>
        <v>0</v>
      </c>
    </row>
    <row r="41" spans="1:24">
      <c r="A41" s="28" t="s">
        <v>476</v>
      </c>
      <c r="B41" s="28">
        <v>2.5</v>
      </c>
      <c r="C41" s="28">
        <v>4.0999999999999996</v>
      </c>
      <c r="D41" s="28">
        <v>5.3</v>
      </c>
      <c r="E41" s="28">
        <v>6</v>
      </c>
      <c r="F41" s="28">
        <v>7.4</v>
      </c>
      <c r="G41" s="28">
        <v>9.5</v>
      </c>
      <c r="H41" s="28">
        <v>10</v>
      </c>
      <c r="I41" s="28">
        <v>9.6</v>
      </c>
      <c r="J41" s="28">
        <v>8.5</v>
      </c>
      <c r="K41" s="28">
        <v>6.1</v>
      </c>
      <c r="L41" s="28">
        <v>4.3</v>
      </c>
      <c r="M41" s="28">
        <v>2.5</v>
      </c>
      <c r="N41" s="28">
        <v>75.8</v>
      </c>
      <c r="S41" s="28">
        <v>38</v>
      </c>
      <c r="T41" s="28" t="s">
        <v>488</v>
      </c>
      <c r="U41" s="28">
        <v>83.7</v>
      </c>
      <c r="W41" s="28">
        <v>83.7</v>
      </c>
      <c r="X41" s="28">
        <f t="shared" si="0"/>
        <v>0</v>
      </c>
    </row>
    <row r="42" spans="1:24">
      <c r="A42" s="28" t="s">
        <v>477</v>
      </c>
      <c r="B42" s="28">
        <v>3.8</v>
      </c>
      <c r="C42" s="28">
        <v>4.7</v>
      </c>
      <c r="D42" s="28">
        <v>5.7</v>
      </c>
      <c r="E42" s="28">
        <v>6.8</v>
      </c>
      <c r="F42" s="28">
        <v>8.3000000000000007</v>
      </c>
      <c r="G42" s="28">
        <v>10.3</v>
      </c>
      <c r="H42" s="28">
        <v>11.2</v>
      </c>
      <c r="I42" s="28">
        <v>10.7</v>
      </c>
      <c r="J42" s="28">
        <v>9.4</v>
      </c>
      <c r="K42" s="28">
        <v>7</v>
      </c>
      <c r="L42" s="28">
        <v>5.3</v>
      </c>
      <c r="M42" s="28">
        <v>3.3</v>
      </c>
      <c r="N42" s="28">
        <v>86.5</v>
      </c>
      <c r="S42" s="28">
        <v>39</v>
      </c>
      <c r="T42" s="28" t="s">
        <v>490</v>
      </c>
      <c r="U42" s="28">
        <v>70.099999999999994</v>
      </c>
      <c r="W42" s="28">
        <v>70.099999999999994</v>
      </c>
      <c r="X42" s="28">
        <f t="shared" si="0"/>
        <v>0</v>
      </c>
    </row>
    <row r="43" spans="1:24">
      <c r="A43" s="28" t="s">
        <v>478</v>
      </c>
      <c r="B43" s="28">
        <v>2.9</v>
      </c>
      <c r="C43" s="28">
        <v>3.6</v>
      </c>
      <c r="D43" s="28">
        <v>4.5999999999999996</v>
      </c>
      <c r="E43" s="28">
        <v>6.4</v>
      </c>
      <c r="F43" s="28">
        <v>8.6999999999999993</v>
      </c>
      <c r="G43" s="28">
        <v>10.5</v>
      </c>
      <c r="H43" s="28">
        <v>11.4</v>
      </c>
      <c r="I43" s="28">
        <v>10.5</v>
      </c>
      <c r="J43" s="28">
        <v>8.1999999999999993</v>
      </c>
      <c r="K43" s="28">
        <v>5.6</v>
      </c>
      <c r="L43" s="28">
        <v>4</v>
      </c>
      <c r="M43" s="28">
        <v>2.7</v>
      </c>
      <c r="N43" s="28">
        <v>79.099999999999994</v>
      </c>
      <c r="S43" s="28">
        <v>40</v>
      </c>
      <c r="T43" s="28" t="s">
        <v>491</v>
      </c>
      <c r="U43" s="28">
        <v>85.5</v>
      </c>
      <c r="W43" s="28">
        <v>85.5</v>
      </c>
      <c r="X43" s="28">
        <f t="shared" si="0"/>
        <v>0</v>
      </c>
    </row>
    <row r="44" spans="1:24">
      <c r="A44" s="28" t="s">
        <v>479</v>
      </c>
      <c r="B44" s="28">
        <v>4.3</v>
      </c>
      <c r="C44" s="28">
        <v>5.2</v>
      </c>
      <c r="D44" s="28">
        <v>6.4</v>
      </c>
      <c r="E44" s="28">
        <v>7.9</v>
      </c>
      <c r="F44" s="28">
        <v>9.8000000000000007</v>
      </c>
      <c r="G44" s="28">
        <v>11.6</v>
      </c>
      <c r="H44" s="28">
        <v>12.3</v>
      </c>
      <c r="I44" s="28">
        <v>11.9</v>
      </c>
      <c r="J44" s="28">
        <v>10.1</v>
      </c>
      <c r="K44" s="28">
        <v>7.6</v>
      </c>
      <c r="L44" s="28">
        <v>5.6</v>
      </c>
      <c r="M44" s="28">
        <v>4.2</v>
      </c>
      <c r="N44" s="28">
        <v>96.9</v>
      </c>
      <c r="S44" s="28">
        <v>41</v>
      </c>
      <c r="T44" s="28" t="s">
        <v>493</v>
      </c>
      <c r="U44" s="28">
        <v>68.2</v>
      </c>
      <c r="W44" s="28">
        <v>68.2</v>
      </c>
      <c r="X44" s="28">
        <f t="shared" si="0"/>
        <v>0</v>
      </c>
    </row>
    <row r="45" spans="1:24">
      <c r="A45" s="28" t="s">
        <v>480</v>
      </c>
      <c r="B45" s="28">
        <v>3.3</v>
      </c>
      <c r="C45" s="28">
        <v>4.0999999999999996</v>
      </c>
      <c r="D45" s="28">
        <v>5.5</v>
      </c>
      <c r="E45" s="28">
        <v>6.7</v>
      </c>
      <c r="F45" s="28">
        <v>8.1</v>
      </c>
      <c r="G45" s="28">
        <v>10</v>
      </c>
      <c r="H45" s="28">
        <v>10.5</v>
      </c>
      <c r="I45" s="28">
        <v>9.8000000000000007</v>
      </c>
      <c r="J45" s="28">
        <v>8.6999999999999993</v>
      </c>
      <c r="K45" s="28">
        <v>6.6</v>
      </c>
      <c r="L45" s="28">
        <v>4.5999999999999996</v>
      </c>
      <c r="M45" s="28">
        <v>3.3</v>
      </c>
      <c r="N45" s="28">
        <v>81.2</v>
      </c>
      <c r="S45" s="28">
        <v>42</v>
      </c>
      <c r="T45" s="28" t="s">
        <v>494</v>
      </c>
      <c r="U45" s="28">
        <v>88.5</v>
      </c>
      <c r="W45" s="28">
        <v>88.5</v>
      </c>
      <c r="X45" s="28">
        <f t="shared" si="0"/>
        <v>0</v>
      </c>
    </row>
    <row r="46" spans="1:24">
      <c r="A46" s="28" t="s">
        <v>481</v>
      </c>
      <c r="B46" s="28">
        <v>1.6</v>
      </c>
      <c r="C46" s="28">
        <v>3.2</v>
      </c>
      <c r="D46" s="28">
        <v>3.5</v>
      </c>
      <c r="E46" s="28">
        <v>7.3</v>
      </c>
      <c r="F46" s="28">
        <v>6</v>
      </c>
      <c r="G46" s="28">
        <v>7.7</v>
      </c>
      <c r="H46" s="28">
        <v>9.3000000000000007</v>
      </c>
      <c r="I46" s="28">
        <v>8.6999999999999993</v>
      </c>
      <c r="J46" s="28">
        <v>6.9</v>
      </c>
      <c r="K46" s="28">
        <v>4.8</v>
      </c>
      <c r="L46" s="28">
        <v>3.8</v>
      </c>
      <c r="M46" s="28">
        <v>2.7</v>
      </c>
      <c r="N46" s="28">
        <v>65.5</v>
      </c>
      <c r="S46" s="28">
        <v>43</v>
      </c>
      <c r="T46" s="28" t="s">
        <v>495</v>
      </c>
      <c r="U46" s="28">
        <v>72.400000000000006</v>
      </c>
      <c r="W46" s="28">
        <v>72.400000000000006</v>
      </c>
      <c r="X46" s="28">
        <f t="shared" si="0"/>
        <v>0</v>
      </c>
    </row>
    <row r="47" spans="1:24">
      <c r="A47" s="28" t="s">
        <v>483</v>
      </c>
      <c r="B47" s="28">
        <v>3.5</v>
      </c>
      <c r="C47" s="28">
        <v>4.7</v>
      </c>
      <c r="D47" s="28">
        <v>6.4</v>
      </c>
      <c r="E47" s="28">
        <v>8</v>
      </c>
      <c r="F47" s="28">
        <v>9.9</v>
      </c>
      <c r="G47" s="28">
        <v>11.8</v>
      </c>
      <c r="H47" s="28">
        <v>12.8</v>
      </c>
      <c r="I47" s="28">
        <v>12.1</v>
      </c>
      <c r="J47" s="28">
        <v>10.3</v>
      </c>
      <c r="K47" s="28">
        <v>7.6</v>
      </c>
      <c r="L47" s="28">
        <v>5.5</v>
      </c>
      <c r="M47" s="28">
        <v>3.5</v>
      </c>
      <c r="N47" s="28">
        <v>96.1</v>
      </c>
      <c r="S47" s="28">
        <v>44</v>
      </c>
      <c r="T47" s="28" t="s">
        <v>496</v>
      </c>
      <c r="U47" s="28">
        <v>92</v>
      </c>
      <c r="W47" s="28">
        <v>92</v>
      </c>
      <c r="X47" s="28">
        <f t="shared" si="0"/>
        <v>0</v>
      </c>
    </row>
    <row r="48" spans="1:24">
      <c r="A48" s="28" t="s">
        <v>485</v>
      </c>
      <c r="B48" s="28">
        <v>3.2</v>
      </c>
      <c r="C48" s="28">
        <v>4.3</v>
      </c>
      <c r="D48" s="28">
        <v>5.2</v>
      </c>
      <c r="E48" s="28">
        <v>6</v>
      </c>
      <c r="F48" s="28">
        <v>7.3</v>
      </c>
      <c r="G48" s="28">
        <v>9.3000000000000007</v>
      </c>
      <c r="H48" s="28">
        <v>10.4</v>
      </c>
      <c r="I48" s="28">
        <v>10.199999999999999</v>
      </c>
      <c r="J48" s="28">
        <v>8.5</v>
      </c>
      <c r="K48" s="28">
        <v>6.4</v>
      </c>
      <c r="L48" s="28">
        <v>4.5999999999999996</v>
      </c>
      <c r="M48" s="28">
        <v>3.2</v>
      </c>
      <c r="N48" s="28">
        <v>78.599999999999994</v>
      </c>
      <c r="S48" s="28">
        <v>45</v>
      </c>
      <c r="T48" s="28" t="s">
        <v>497</v>
      </c>
      <c r="U48" s="28">
        <v>82</v>
      </c>
      <c r="W48" s="28">
        <v>82</v>
      </c>
      <c r="X48" s="28">
        <f t="shared" si="0"/>
        <v>0</v>
      </c>
    </row>
    <row r="49" spans="1:24">
      <c r="A49" s="28" t="s">
        <v>487</v>
      </c>
      <c r="B49" s="28">
        <v>2.4</v>
      </c>
      <c r="C49" s="28">
        <v>3.7</v>
      </c>
      <c r="D49" s="28">
        <v>4.5999999999999996</v>
      </c>
      <c r="E49" s="28">
        <v>5.8</v>
      </c>
      <c r="F49" s="28">
        <v>7.3</v>
      </c>
      <c r="G49" s="28">
        <v>8.6</v>
      </c>
      <c r="H49" s="28">
        <v>9.9</v>
      </c>
      <c r="I49" s="28">
        <v>9.6</v>
      </c>
      <c r="J49" s="28">
        <v>7.4</v>
      </c>
      <c r="K49" s="28">
        <v>5.6</v>
      </c>
      <c r="L49" s="28">
        <v>3.8</v>
      </c>
      <c r="M49" s="28">
        <v>2.1</v>
      </c>
      <c r="N49" s="28">
        <v>70.8</v>
      </c>
      <c r="S49" s="28">
        <v>46</v>
      </c>
      <c r="T49" s="28" t="s">
        <v>480</v>
      </c>
      <c r="U49" s="28">
        <v>81.2</v>
      </c>
      <c r="W49" s="28">
        <v>81.2</v>
      </c>
      <c r="X49" s="28">
        <f t="shared" si="0"/>
        <v>0</v>
      </c>
    </row>
    <row r="50" spans="1:24">
      <c r="A50" s="28" t="s">
        <v>488</v>
      </c>
      <c r="B50" s="28">
        <v>3.1</v>
      </c>
      <c r="C50" s="28">
        <v>4</v>
      </c>
      <c r="D50" s="28">
        <v>4.8</v>
      </c>
      <c r="E50" s="28">
        <v>6.2</v>
      </c>
      <c r="F50" s="28">
        <v>8.3000000000000007</v>
      </c>
      <c r="G50" s="28">
        <v>10.4</v>
      </c>
      <c r="H50" s="28">
        <v>11.9</v>
      </c>
      <c r="I50" s="28">
        <v>11.4</v>
      </c>
      <c r="J50" s="28">
        <v>9.1</v>
      </c>
      <c r="K50" s="28">
        <v>6.7</v>
      </c>
      <c r="L50" s="28">
        <v>4.8</v>
      </c>
      <c r="M50" s="28">
        <v>3</v>
      </c>
      <c r="N50" s="28">
        <v>83.7</v>
      </c>
      <c r="S50" s="28">
        <v>47</v>
      </c>
      <c r="T50" s="28" t="s">
        <v>498</v>
      </c>
      <c r="U50" s="28">
        <v>96.9</v>
      </c>
      <c r="W50" s="28">
        <v>96.9</v>
      </c>
      <c r="X50" s="28">
        <f t="shared" si="0"/>
        <v>0</v>
      </c>
    </row>
    <row r="51" spans="1:24">
      <c r="A51" s="28" t="s">
        <v>489</v>
      </c>
      <c r="B51" s="28">
        <v>2.7</v>
      </c>
      <c r="C51" s="28">
        <v>4.3</v>
      </c>
      <c r="D51" s="28">
        <v>5.6</v>
      </c>
      <c r="E51" s="28">
        <v>7.1</v>
      </c>
      <c r="F51" s="28">
        <v>8.6</v>
      </c>
      <c r="G51" s="28">
        <v>10.5</v>
      </c>
      <c r="H51" s="28">
        <v>11.6</v>
      </c>
      <c r="I51" s="28">
        <v>11</v>
      </c>
      <c r="J51" s="28">
        <v>9.1</v>
      </c>
      <c r="K51" s="28">
        <v>6.6</v>
      </c>
      <c r="L51" s="28">
        <v>4.4000000000000004</v>
      </c>
      <c r="M51" s="28">
        <v>2.4</v>
      </c>
      <c r="N51" s="28">
        <v>83.9</v>
      </c>
      <c r="S51" s="28">
        <v>48</v>
      </c>
      <c r="T51" s="28" t="s">
        <v>500</v>
      </c>
      <c r="U51" s="28">
        <v>88.4</v>
      </c>
      <c r="W51" s="28">
        <v>88.4</v>
      </c>
      <c r="X51" s="28">
        <f t="shared" si="0"/>
        <v>0</v>
      </c>
    </row>
    <row r="52" spans="1:24">
      <c r="A52" s="28" t="s">
        <v>490</v>
      </c>
      <c r="B52" s="28">
        <v>2.6</v>
      </c>
      <c r="C52" s="28">
        <v>3.3</v>
      </c>
      <c r="D52" s="28">
        <v>4.5999999999999996</v>
      </c>
      <c r="E52" s="28">
        <v>6.2</v>
      </c>
      <c r="F52" s="28">
        <v>8.1</v>
      </c>
      <c r="G52" s="28">
        <v>8.6999999999999993</v>
      </c>
      <c r="H52" s="28">
        <v>9.6</v>
      </c>
      <c r="I52" s="28">
        <v>9.4</v>
      </c>
      <c r="J52" s="28">
        <v>7</v>
      </c>
      <c r="K52" s="28">
        <v>4.9000000000000004</v>
      </c>
      <c r="L52" s="28">
        <v>3.4</v>
      </c>
      <c r="M52" s="28">
        <v>2.2999999999999998</v>
      </c>
      <c r="N52" s="28">
        <v>70.099999999999994</v>
      </c>
      <c r="S52" s="28">
        <v>49</v>
      </c>
      <c r="T52" s="28" t="s">
        <v>501</v>
      </c>
      <c r="U52" s="28">
        <v>82.1</v>
      </c>
      <c r="W52" s="28">
        <v>82.1</v>
      </c>
      <c r="X52" s="28">
        <f t="shared" si="0"/>
        <v>0</v>
      </c>
    </row>
    <row r="53" spans="1:24">
      <c r="A53" s="28" t="s">
        <v>491</v>
      </c>
      <c r="B53" s="28">
        <v>3.1</v>
      </c>
      <c r="C53" s="28">
        <v>4.0999999999999996</v>
      </c>
      <c r="D53" s="28">
        <v>5.0999999999999996</v>
      </c>
      <c r="E53" s="28">
        <v>6.6</v>
      </c>
      <c r="F53" s="28">
        <v>8.6</v>
      </c>
      <c r="G53" s="28">
        <v>10.6</v>
      </c>
      <c r="H53" s="28">
        <v>11.8</v>
      </c>
      <c r="I53" s="28">
        <v>11.2</v>
      </c>
      <c r="J53" s="28">
        <v>9.3000000000000007</v>
      </c>
      <c r="K53" s="28">
        <v>6.9</v>
      </c>
      <c r="L53" s="28">
        <v>5.0999999999999996</v>
      </c>
      <c r="M53" s="28">
        <v>3.1</v>
      </c>
      <c r="N53" s="28">
        <v>85.5</v>
      </c>
      <c r="S53" s="28">
        <v>50</v>
      </c>
      <c r="T53" s="28" t="s">
        <v>503</v>
      </c>
      <c r="U53" s="28">
        <v>85.4</v>
      </c>
      <c r="W53" s="28">
        <v>85.4</v>
      </c>
      <c r="X53" s="28">
        <f t="shared" si="0"/>
        <v>0</v>
      </c>
    </row>
    <row r="54" spans="1:24">
      <c r="A54" s="28" t="s">
        <v>492</v>
      </c>
      <c r="B54" s="28">
        <v>3.9</v>
      </c>
      <c r="C54" s="28">
        <v>5</v>
      </c>
      <c r="D54" s="28">
        <v>6.4</v>
      </c>
      <c r="E54" s="28">
        <v>7.9</v>
      </c>
      <c r="F54" s="28">
        <v>9.4</v>
      </c>
      <c r="G54" s="28">
        <v>11.3</v>
      </c>
      <c r="H54" s="28">
        <v>11.7</v>
      </c>
      <c r="I54" s="28">
        <v>11.2</v>
      </c>
      <c r="J54" s="28">
        <v>10</v>
      </c>
      <c r="K54" s="28">
        <v>7.6</v>
      </c>
      <c r="L54" s="28">
        <v>5.7</v>
      </c>
      <c r="M54" s="28">
        <v>3.9</v>
      </c>
      <c r="N54" s="28">
        <v>94</v>
      </c>
      <c r="S54" s="28">
        <v>51</v>
      </c>
      <c r="T54" s="28" t="s">
        <v>504</v>
      </c>
      <c r="U54" s="28">
        <v>90.3</v>
      </c>
      <c r="W54" s="28">
        <v>90.3</v>
      </c>
      <c r="X54" s="28">
        <f t="shared" si="0"/>
        <v>0</v>
      </c>
    </row>
    <row r="55" spans="1:24">
      <c r="A55" s="28" t="s">
        <v>493</v>
      </c>
      <c r="B55" s="28">
        <v>2.5</v>
      </c>
      <c r="C55" s="28">
        <v>3</v>
      </c>
      <c r="D55" s="28">
        <v>4</v>
      </c>
      <c r="E55" s="28">
        <v>5.7</v>
      </c>
      <c r="F55" s="28">
        <v>7.3</v>
      </c>
      <c r="G55" s="28">
        <v>8.9</v>
      </c>
      <c r="H55" s="28">
        <v>9.6</v>
      </c>
      <c r="I55" s="28">
        <v>9.1</v>
      </c>
      <c r="J55" s="28">
        <v>7.1</v>
      </c>
      <c r="K55" s="28">
        <v>4.8</v>
      </c>
      <c r="L55" s="28">
        <v>3.6</v>
      </c>
      <c r="M55" s="28">
        <v>2.6</v>
      </c>
      <c r="N55" s="28">
        <v>68.2</v>
      </c>
      <c r="S55" s="28">
        <v>52</v>
      </c>
      <c r="T55" s="28" t="s">
        <v>506</v>
      </c>
      <c r="U55" s="28">
        <v>53.8</v>
      </c>
      <c r="W55" s="28">
        <v>53.8</v>
      </c>
      <c r="X55" s="28">
        <f t="shared" si="0"/>
        <v>0</v>
      </c>
    </row>
    <row r="56" spans="1:24">
      <c r="A56" s="28" t="s">
        <v>494</v>
      </c>
      <c r="B56" s="28">
        <v>3.3</v>
      </c>
      <c r="C56" s="28">
        <v>4.7</v>
      </c>
      <c r="D56" s="28">
        <v>5.9</v>
      </c>
      <c r="E56" s="28">
        <v>7.1</v>
      </c>
      <c r="F56" s="28">
        <v>8.9</v>
      </c>
      <c r="G56" s="28">
        <v>10.6</v>
      </c>
      <c r="H56" s="28">
        <v>11.6</v>
      </c>
      <c r="I56" s="28">
        <v>11.2</v>
      </c>
      <c r="J56" s="28">
        <v>9.5</v>
      </c>
      <c r="K56" s="28">
        <v>7.2</v>
      </c>
      <c r="L56" s="28">
        <v>5.3</v>
      </c>
      <c r="M56" s="28">
        <v>3.2</v>
      </c>
      <c r="N56" s="28">
        <v>88.5</v>
      </c>
      <c r="S56" s="28">
        <v>53</v>
      </c>
      <c r="T56" s="28" t="s">
        <v>509</v>
      </c>
      <c r="U56" s="28">
        <v>51.2</v>
      </c>
      <c r="W56" s="28">
        <v>51.2</v>
      </c>
      <c r="X56" s="28">
        <f t="shared" si="0"/>
        <v>0</v>
      </c>
    </row>
    <row r="57" spans="1:24">
      <c r="A57" s="28" t="s">
        <v>495</v>
      </c>
      <c r="B57" s="28">
        <v>2.4</v>
      </c>
      <c r="C57" s="28">
        <v>3.4</v>
      </c>
      <c r="D57" s="28">
        <v>4.5999999999999996</v>
      </c>
      <c r="E57" s="28">
        <v>6.2</v>
      </c>
      <c r="F57" s="28">
        <v>7.6</v>
      </c>
      <c r="G57" s="28">
        <v>9.4</v>
      </c>
      <c r="H57" s="28">
        <v>10.4</v>
      </c>
      <c r="I57" s="28">
        <v>9.6999999999999993</v>
      </c>
      <c r="J57" s="28">
        <v>7.7</v>
      </c>
      <c r="K57" s="28">
        <v>5.2</v>
      </c>
      <c r="L57" s="28">
        <v>3.6</v>
      </c>
      <c r="M57" s="28">
        <v>2.2000000000000002</v>
      </c>
      <c r="N57" s="28">
        <v>72.400000000000006</v>
      </c>
      <c r="S57" s="28">
        <v>54</v>
      </c>
      <c r="T57" s="28" t="s">
        <v>510</v>
      </c>
      <c r="U57" s="28">
        <v>64.099999999999994</v>
      </c>
      <c r="W57" s="28">
        <v>64.099999999999994</v>
      </c>
      <c r="X57" s="28">
        <f t="shared" si="0"/>
        <v>0</v>
      </c>
    </row>
    <row r="58" spans="1:24">
      <c r="A58" s="28" t="s">
        <v>496</v>
      </c>
      <c r="B58" s="28">
        <v>3.4</v>
      </c>
      <c r="C58" s="28">
        <v>4.4000000000000004</v>
      </c>
      <c r="D58" s="28">
        <v>5.6</v>
      </c>
      <c r="E58" s="28">
        <v>7.2</v>
      </c>
      <c r="F58" s="28">
        <v>9.3000000000000007</v>
      </c>
      <c r="G58" s="28">
        <v>11.6</v>
      </c>
      <c r="H58" s="28">
        <v>12.6</v>
      </c>
      <c r="I58" s="28">
        <v>11.9</v>
      </c>
      <c r="J58" s="28">
        <v>10.1</v>
      </c>
      <c r="K58" s="28">
        <v>7.5</v>
      </c>
      <c r="L58" s="28">
        <v>5.3</v>
      </c>
      <c r="M58" s="28">
        <v>3.1</v>
      </c>
      <c r="N58" s="28">
        <v>92</v>
      </c>
      <c r="S58" s="28">
        <v>55</v>
      </c>
      <c r="T58" s="28" t="s">
        <v>511</v>
      </c>
      <c r="U58" s="28">
        <v>63</v>
      </c>
      <c r="W58" s="28">
        <v>63</v>
      </c>
      <c r="X58" s="28">
        <f t="shared" si="0"/>
        <v>0</v>
      </c>
    </row>
    <row r="59" spans="1:24">
      <c r="A59" s="28" t="s">
        <v>497</v>
      </c>
      <c r="B59" s="28">
        <v>2.8</v>
      </c>
      <c r="C59" s="28">
        <v>3.8</v>
      </c>
      <c r="D59" s="28">
        <v>5.4</v>
      </c>
      <c r="E59" s="28">
        <v>6.6</v>
      </c>
      <c r="F59" s="28">
        <v>8.5</v>
      </c>
      <c r="G59" s="28">
        <v>10.6</v>
      </c>
      <c r="H59" s="28">
        <v>11.3</v>
      </c>
      <c r="I59" s="28">
        <v>10.7</v>
      </c>
      <c r="J59" s="28">
        <v>9</v>
      </c>
      <c r="K59" s="28">
        <v>6.6</v>
      </c>
      <c r="L59" s="28">
        <v>4.2</v>
      </c>
      <c r="M59" s="28">
        <v>2.5</v>
      </c>
      <c r="N59" s="28">
        <v>82</v>
      </c>
      <c r="S59" s="28">
        <v>56</v>
      </c>
      <c r="T59" s="28" t="s">
        <v>512</v>
      </c>
      <c r="U59" s="28">
        <v>90</v>
      </c>
      <c r="W59" s="28">
        <v>90</v>
      </c>
      <c r="X59" s="28">
        <f t="shared" si="0"/>
        <v>0</v>
      </c>
    </row>
    <row r="60" spans="1:24">
      <c r="A60" s="28" t="s">
        <v>498</v>
      </c>
      <c r="B60" s="28">
        <v>4.5</v>
      </c>
      <c r="C60" s="28">
        <v>5.0999999999999996</v>
      </c>
      <c r="D60" s="28">
        <v>6</v>
      </c>
      <c r="E60" s="28">
        <v>7.3</v>
      </c>
      <c r="F60" s="28">
        <v>9.6999999999999993</v>
      </c>
      <c r="G60" s="28">
        <v>12.2</v>
      </c>
      <c r="H60" s="28">
        <v>12.4</v>
      </c>
      <c r="I60" s="28">
        <v>11.5</v>
      </c>
      <c r="J60" s="28">
        <v>10.3</v>
      </c>
      <c r="K60" s="28">
        <v>7.7</v>
      </c>
      <c r="L60" s="28">
        <v>5.9</v>
      </c>
      <c r="M60" s="28">
        <v>4.3</v>
      </c>
      <c r="N60" s="28">
        <v>96.9</v>
      </c>
      <c r="S60" s="28">
        <v>57</v>
      </c>
      <c r="T60" s="28" t="s">
        <v>513</v>
      </c>
      <c r="U60" s="28">
        <v>66.5</v>
      </c>
      <c r="W60" s="28">
        <v>66.5</v>
      </c>
      <c r="X60" s="28">
        <f t="shared" si="0"/>
        <v>0</v>
      </c>
    </row>
    <row r="61" spans="1:24">
      <c r="A61" s="28" t="s">
        <v>499</v>
      </c>
      <c r="B61" s="28">
        <v>4.8</v>
      </c>
      <c r="C61" s="28">
        <v>5.6</v>
      </c>
      <c r="D61" s="28">
        <v>6.8</v>
      </c>
      <c r="E61" s="28">
        <v>7.6</v>
      </c>
      <c r="F61" s="28">
        <v>8.5</v>
      </c>
      <c r="G61" s="28">
        <v>9.8000000000000007</v>
      </c>
      <c r="H61" s="28">
        <v>10</v>
      </c>
      <c r="I61" s="28">
        <v>9.8000000000000007</v>
      </c>
      <c r="J61" s="28">
        <v>9.1</v>
      </c>
      <c r="K61" s="28">
        <v>7.6</v>
      </c>
      <c r="L61" s="28">
        <v>5.8</v>
      </c>
      <c r="M61" s="28">
        <v>4.7</v>
      </c>
      <c r="N61" s="28">
        <v>90.1</v>
      </c>
      <c r="S61" s="28">
        <v>58</v>
      </c>
      <c r="T61" s="28" t="s">
        <v>515</v>
      </c>
      <c r="U61" s="28">
        <v>81.900000000000006</v>
      </c>
      <c r="W61" s="28">
        <v>81.900000000000006</v>
      </c>
      <c r="X61" s="28">
        <f t="shared" si="0"/>
        <v>0</v>
      </c>
    </row>
    <row r="62" spans="1:24">
      <c r="A62" s="28" t="s">
        <v>500</v>
      </c>
      <c r="B62" s="28">
        <v>3.6</v>
      </c>
      <c r="C62" s="28">
        <v>4.5999999999999996</v>
      </c>
      <c r="D62" s="28">
        <v>5.9</v>
      </c>
      <c r="E62" s="28">
        <v>7.4</v>
      </c>
      <c r="F62" s="28">
        <v>8.8000000000000007</v>
      </c>
      <c r="G62" s="28">
        <v>10.7</v>
      </c>
      <c r="H62" s="28">
        <v>11.5</v>
      </c>
      <c r="I62" s="28">
        <v>11</v>
      </c>
      <c r="J62" s="28">
        <v>9.6</v>
      </c>
      <c r="K62" s="28">
        <v>7</v>
      </c>
      <c r="L62" s="28">
        <v>4.9000000000000004</v>
      </c>
      <c r="M62" s="28">
        <v>3.4</v>
      </c>
      <c r="N62" s="28">
        <v>88.4</v>
      </c>
      <c r="S62" s="28">
        <v>59</v>
      </c>
      <c r="T62" s="28" t="s">
        <v>519</v>
      </c>
      <c r="U62" s="28">
        <v>69.099999999999994</v>
      </c>
      <c r="W62" s="28">
        <v>69.099999999999994</v>
      </c>
      <c r="X62" s="28">
        <f t="shared" si="0"/>
        <v>0</v>
      </c>
    </row>
    <row r="63" spans="1:24">
      <c r="A63" s="28" t="s">
        <v>501</v>
      </c>
      <c r="B63" s="28">
        <v>2</v>
      </c>
      <c r="C63" s="28">
        <v>3</v>
      </c>
      <c r="D63" s="28">
        <v>4.5999999999999996</v>
      </c>
      <c r="E63" s="28">
        <v>6.4</v>
      </c>
      <c r="F63" s="28">
        <v>8.6999999999999993</v>
      </c>
      <c r="G63" s="28">
        <v>11.3</v>
      </c>
      <c r="H63" s="28">
        <v>12</v>
      </c>
      <c r="I63" s="28">
        <v>11.5</v>
      </c>
      <c r="J63" s="28">
        <v>10</v>
      </c>
      <c r="K63" s="28">
        <v>6.8</v>
      </c>
      <c r="L63" s="28">
        <v>3.9</v>
      </c>
      <c r="M63" s="28">
        <v>1.9</v>
      </c>
      <c r="N63" s="28">
        <v>82.1</v>
      </c>
      <c r="S63" s="28">
        <v>60</v>
      </c>
      <c r="T63" s="28" t="s">
        <v>520</v>
      </c>
      <c r="U63" s="28">
        <v>71.900000000000006</v>
      </c>
      <c r="W63" s="28">
        <v>71.900000000000006</v>
      </c>
      <c r="X63" s="28">
        <f t="shared" si="0"/>
        <v>0</v>
      </c>
    </row>
    <row r="64" spans="1:24">
      <c r="A64" s="28" t="s">
        <v>503</v>
      </c>
      <c r="B64" s="28">
        <v>3.2</v>
      </c>
      <c r="C64" s="28">
        <v>4.0999999999999996</v>
      </c>
      <c r="D64" s="28">
        <v>5.3</v>
      </c>
      <c r="E64" s="28">
        <v>6.7</v>
      </c>
      <c r="F64" s="28">
        <v>8.4</v>
      </c>
      <c r="G64" s="28">
        <v>10.6</v>
      </c>
      <c r="H64" s="28">
        <v>11.9</v>
      </c>
      <c r="I64" s="28">
        <v>11.4</v>
      </c>
      <c r="J64" s="28">
        <v>9.5</v>
      </c>
      <c r="K64" s="28">
        <v>6.5</v>
      </c>
      <c r="L64" s="28">
        <v>4.7</v>
      </c>
      <c r="M64" s="28">
        <v>3.1</v>
      </c>
      <c r="N64" s="28">
        <v>85.4</v>
      </c>
      <c r="S64" s="28">
        <v>61</v>
      </c>
      <c r="T64" s="28" t="s">
        <v>521</v>
      </c>
      <c r="U64" s="28">
        <v>53.7</v>
      </c>
      <c r="W64" s="28">
        <v>53.7</v>
      </c>
      <c r="X64" s="28">
        <f t="shared" si="0"/>
        <v>0</v>
      </c>
    </row>
    <row r="65" spans="1:24">
      <c r="A65" s="28" t="s">
        <v>504</v>
      </c>
      <c r="B65" s="28">
        <v>3.7</v>
      </c>
      <c r="C65" s="28">
        <v>4.9000000000000004</v>
      </c>
      <c r="D65" s="28">
        <v>5.9</v>
      </c>
      <c r="E65" s="28">
        <v>7.1</v>
      </c>
      <c r="F65" s="28">
        <v>8.6</v>
      </c>
      <c r="G65" s="28">
        <v>10.6</v>
      </c>
      <c r="H65" s="28">
        <v>11.7</v>
      </c>
      <c r="I65" s="28">
        <v>11.4</v>
      </c>
      <c r="J65" s="28">
        <v>9.9</v>
      </c>
      <c r="K65" s="28">
        <v>7.4</v>
      </c>
      <c r="L65" s="28">
        <v>5.4</v>
      </c>
      <c r="M65" s="28">
        <v>3.7</v>
      </c>
      <c r="N65" s="28">
        <v>90.3</v>
      </c>
      <c r="S65" s="28">
        <v>62</v>
      </c>
      <c r="T65" s="28" t="s">
        <v>522</v>
      </c>
      <c r="U65" s="28">
        <v>85.1</v>
      </c>
      <c r="W65" s="28">
        <v>85.1</v>
      </c>
      <c r="X65" s="28">
        <f t="shared" si="0"/>
        <v>0</v>
      </c>
    </row>
    <row r="66" spans="1:24">
      <c r="A66" s="28" t="s">
        <v>506</v>
      </c>
      <c r="B66" s="28">
        <v>2.5</v>
      </c>
      <c r="C66" s="28">
        <v>3.1</v>
      </c>
      <c r="D66" s="28">
        <v>3.4</v>
      </c>
      <c r="E66" s="28">
        <v>4.4000000000000004</v>
      </c>
      <c r="F66" s="28">
        <v>5.6</v>
      </c>
      <c r="G66" s="28">
        <v>7.1</v>
      </c>
      <c r="H66" s="28">
        <v>6.3</v>
      </c>
      <c r="I66" s="28">
        <v>6.1</v>
      </c>
      <c r="J66" s="28">
        <v>5.2</v>
      </c>
      <c r="K66" s="28">
        <v>4.0999999999999996</v>
      </c>
      <c r="L66" s="28">
        <v>3.5</v>
      </c>
      <c r="M66" s="28">
        <v>2.5</v>
      </c>
      <c r="N66" s="28">
        <v>53.8</v>
      </c>
      <c r="S66" s="28">
        <v>63</v>
      </c>
      <c r="T66" s="28" t="s">
        <v>516</v>
      </c>
      <c r="U66" s="28">
        <v>97</v>
      </c>
      <c r="W66" s="28">
        <v>97</v>
      </c>
      <c r="X66" s="28">
        <f t="shared" si="0"/>
        <v>0</v>
      </c>
    </row>
    <row r="67" spans="1:24">
      <c r="A67" s="28" t="s">
        <v>507</v>
      </c>
      <c r="B67" s="28">
        <v>3.9</v>
      </c>
      <c r="C67" s="28">
        <v>4.5999999999999996</v>
      </c>
      <c r="D67" s="28">
        <v>5.6</v>
      </c>
      <c r="E67" s="28">
        <v>6.8</v>
      </c>
      <c r="F67" s="28">
        <v>8.1999999999999993</v>
      </c>
      <c r="G67" s="28">
        <v>9.3000000000000007</v>
      </c>
      <c r="H67" s="28">
        <v>9.1999999999999993</v>
      </c>
      <c r="I67" s="28">
        <v>8.9</v>
      </c>
      <c r="J67" s="28">
        <v>8.5</v>
      </c>
      <c r="K67" s="28">
        <v>6.8</v>
      </c>
      <c r="L67" s="28">
        <v>4.9000000000000004</v>
      </c>
      <c r="M67" s="28">
        <v>4.0999999999999996</v>
      </c>
      <c r="N67" s="28">
        <v>80.8</v>
      </c>
      <c r="S67" s="28">
        <v>64</v>
      </c>
      <c r="T67" s="28" t="s">
        <v>524</v>
      </c>
      <c r="U67" s="28">
        <v>87.9</v>
      </c>
      <c r="W67" s="28">
        <v>87.9</v>
      </c>
      <c r="X67" s="28">
        <f t="shared" si="0"/>
        <v>0</v>
      </c>
    </row>
    <row r="68" spans="1:24">
      <c r="A68" s="28" t="s">
        <v>509</v>
      </c>
      <c r="B68" s="28">
        <v>2.2999999999999998</v>
      </c>
      <c r="C68" s="28">
        <v>3.1</v>
      </c>
      <c r="D68" s="28">
        <v>3.7</v>
      </c>
      <c r="E68" s="28">
        <v>4.5999999999999996</v>
      </c>
      <c r="F68" s="28">
        <v>5.6</v>
      </c>
      <c r="G68" s="28">
        <v>6.7</v>
      </c>
      <c r="H68" s="28">
        <v>5.4</v>
      </c>
      <c r="I68" s="28">
        <v>5.3</v>
      </c>
      <c r="J68" s="28">
        <v>5</v>
      </c>
      <c r="K68" s="28">
        <v>4.2</v>
      </c>
      <c r="L68" s="28">
        <v>3.1</v>
      </c>
      <c r="M68" s="28">
        <v>2.2000000000000002</v>
      </c>
      <c r="N68" s="28">
        <v>51.2</v>
      </c>
      <c r="S68" s="28">
        <v>65</v>
      </c>
      <c r="T68" s="28" t="s">
        <v>525</v>
      </c>
      <c r="U68" s="28">
        <v>94.4</v>
      </c>
      <c r="W68" s="28">
        <v>94.4</v>
      </c>
      <c r="X68" s="28">
        <f t="shared" si="0"/>
        <v>0</v>
      </c>
    </row>
    <row r="69" spans="1:24">
      <c r="A69" s="28" t="s">
        <v>510</v>
      </c>
      <c r="B69" s="28">
        <v>2.5</v>
      </c>
      <c r="C69" s="28">
        <v>3.1</v>
      </c>
      <c r="D69" s="28">
        <v>3.9</v>
      </c>
      <c r="E69" s="28">
        <v>5.3</v>
      </c>
      <c r="F69" s="28">
        <v>6.5</v>
      </c>
      <c r="G69" s="28">
        <v>8.1999999999999993</v>
      </c>
      <c r="H69" s="28">
        <v>8.9</v>
      </c>
      <c r="I69" s="28">
        <v>8.4</v>
      </c>
      <c r="J69" s="28">
        <v>6.9</v>
      </c>
      <c r="K69" s="28">
        <v>4.5999999999999996</v>
      </c>
      <c r="L69" s="28">
        <v>3.3</v>
      </c>
      <c r="M69" s="28">
        <v>2.5</v>
      </c>
      <c r="N69" s="28">
        <v>64.099999999999994</v>
      </c>
      <c r="S69" s="28">
        <v>66</v>
      </c>
      <c r="T69" s="28" t="s">
        <v>527</v>
      </c>
      <c r="U69" s="28">
        <v>82</v>
      </c>
      <c r="W69" s="28">
        <v>82</v>
      </c>
      <c r="X69" s="28">
        <f t="shared" ref="X69:X84" si="1">W69-U69</f>
        <v>0</v>
      </c>
    </row>
    <row r="70" spans="1:24">
      <c r="A70" s="28" t="s">
        <v>511</v>
      </c>
      <c r="B70" s="28">
        <v>2.7</v>
      </c>
      <c r="C70" s="28">
        <v>3.2</v>
      </c>
      <c r="D70" s="28">
        <v>3.6</v>
      </c>
      <c r="E70" s="28">
        <v>4.7</v>
      </c>
      <c r="F70" s="28">
        <v>6.2</v>
      </c>
      <c r="G70" s="28">
        <v>8.3000000000000007</v>
      </c>
      <c r="H70" s="28">
        <v>8.8000000000000007</v>
      </c>
      <c r="I70" s="28">
        <v>8.1999999999999993</v>
      </c>
      <c r="J70" s="28">
        <v>6.3</v>
      </c>
      <c r="K70" s="28">
        <v>4.5999999999999996</v>
      </c>
      <c r="L70" s="28">
        <v>3.7</v>
      </c>
      <c r="M70" s="28">
        <v>2.7</v>
      </c>
      <c r="N70" s="28">
        <v>63</v>
      </c>
      <c r="S70" s="28">
        <v>67</v>
      </c>
      <c r="T70" s="28" t="s">
        <v>528</v>
      </c>
      <c r="U70" s="28">
        <v>68.400000000000006</v>
      </c>
      <c r="W70" s="28">
        <v>68.400000000000006</v>
      </c>
      <c r="X70" s="28">
        <f t="shared" si="1"/>
        <v>0</v>
      </c>
    </row>
    <row r="71" spans="1:24">
      <c r="A71" s="28" t="s">
        <v>512</v>
      </c>
      <c r="B71" s="28">
        <v>3.6</v>
      </c>
      <c r="C71" s="28">
        <v>4.5</v>
      </c>
      <c r="D71" s="28">
        <v>5.5</v>
      </c>
      <c r="E71" s="28">
        <v>6.5</v>
      </c>
      <c r="F71" s="28">
        <v>8.9</v>
      </c>
      <c r="G71" s="28">
        <v>11.6</v>
      </c>
      <c r="H71" s="28">
        <v>12.1</v>
      </c>
      <c r="I71" s="28">
        <v>11.4</v>
      </c>
      <c r="J71" s="28">
        <v>9.9</v>
      </c>
      <c r="K71" s="28">
        <v>7.2</v>
      </c>
      <c r="L71" s="28">
        <v>5.2</v>
      </c>
      <c r="M71" s="28">
        <v>3.6</v>
      </c>
      <c r="N71" s="28">
        <v>90</v>
      </c>
      <c r="S71" s="28">
        <v>68</v>
      </c>
      <c r="T71" s="28" t="s">
        <v>429</v>
      </c>
      <c r="U71" s="28">
        <v>90.2</v>
      </c>
      <c r="W71" s="28">
        <v>90.2</v>
      </c>
      <c r="X71" s="28">
        <f t="shared" si="1"/>
        <v>0</v>
      </c>
    </row>
    <row r="72" spans="1:24">
      <c r="A72" s="28" t="s">
        <v>513</v>
      </c>
      <c r="B72" s="28">
        <v>2.2999999999999998</v>
      </c>
      <c r="C72" s="28">
        <v>3</v>
      </c>
      <c r="D72" s="28">
        <v>3.9</v>
      </c>
      <c r="E72" s="28">
        <v>5.4</v>
      </c>
      <c r="F72" s="28">
        <v>6.8</v>
      </c>
      <c r="G72" s="28">
        <v>9</v>
      </c>
      <c r="H72" s="28">
        <v>9.8000000000000007</v>
      </c>
      <c r="I72" s="28">
        <v>8.9</v>
      </c>
      <c r="J72" s="28">
        <v>6.9</v>
      </c>
      <c r="K72" s="28">
        <v>4.8</v>
      </c>
      <c r="L72" s="28">
        <v>3.4</v>
      </c>
      <c r="M72" s="28">
        <v>2.2999999999999998</v>
      </c>
      <c r="N72" s="28">
        <v>66.5</v>
      </c>
      <c r="S72" s="28">
        <v>69</v>
      </c>
      <c r="T72" s="28" t="s">
        <v>447</v>
      </c>
      <c r="U72" s="28" t="s">
        <v>449</v>
      </c>
      <c r="W72" s="28">
        <v>71.400000000000006</v>
      </c>
      <c r="X72" s="28" t="e">
        <f t="shared" si="1"/>
        <v>#VALUE!</v>
      </c>
    </row>
    <row r="73" spans="1:24">
      <c r="A73" s="28" t="s">
        <v>515</v>
      </c>
      <c r="B73" s="28">
        <v>2.5</v>
      </c>
      <c r="C73" s="28">
        <v>3.5</v>
      </c>
      <c r="D73" s="28">
        <v>4.8</v>
      </c>
      <c r="E73" s="28">
        <v>6.3</v>
      </c>
      <c r="F73" s="28">
        <v>8.1</v>
      </c>
      <c r="G73" s="28">
        <v>10.6</v>
      </c>
      <c r="H73" s="28">
        <v>12</v>
      </c>
      <c r="I73" s="28">
        <v>11.5</v>
      </c>
      <c r="J73" s="28">
        <v>9.5</v>
      </c>
      <c r="K73" s="28">
        <v>6.5</v>
      </c>
      <c r="L73" s="28">
        <v>4.2</v>
      </c>
      <c r="M73" s="28">
        <v>2.4</v>
      </c>
      <c r="N73" s="28">
        <v>81.900000000000006</v>
      </c>
      <c r="S73" s="28">
        <v>70</v>
      </c>
      <c r="T73" s="28" t="s">
        <v>483</v>
      </c>
      <c r="U73" s="28">
        <v>96.1</v>
      </c>
      <c r="W73" s="28">
        <v>96.1</v>
      </c>
      <c r="X73" s="28">
        <f t="shared" si="1"/>
        <v>0</v>
      </c>
    </row>
    <row r="74" spans="1:24">
      <c r="A74" s="28" t="s">
        <v>516</v>
      </c>
      <c r="B74" s="28">
        <v>4.0999999999999996</v>
      </c>
      <c r="C74" s="28">
        <v>5.0999999999999996</v>
      </c>
      <c r="D74" s="28">
        <v>6.4</v>
      </c>
      <c r="E74" s="28">
        <v>7.8</v>
      </c>
      <c r="F74" s="28">
        <v>10</v>
      </c>
      <c r="G74" s="28">
        <v>12.1</v>
      </c>
      <c r="H74" s="28">
        <v>12.3</v>
      </c>
      <c r="I74" s="28">
        <v>11.4</v>
      </c>
      <c r="J74" s="28">
        <v>10</v>
      </c>
      <c r="K74" s="28">
        <v>7.9</v>
      </c>
      <c r="L74" s="28">
        <v>5.9</v>
      </c>
      <c r="M74" s="28">
        <v>4</v>
      </c>
      <c r="N74" s="28">
        <v>97</v>
      </c>
      <c r="S74" s="28">
        <v>71</v>
      </c>
      <c r="T74" s="28" t="s">
        <v>489</v>
      </c>
      <c r="U74" s="28">
        <v>83.9</v>
      </c>
      <c r="W74" s="28">
        <v>83.9</v>
      </c>
      <c r="X74" s="28">
        <f t="shared" si="1"/>
        <v>0</v>
      </c>
    </row>
    <row r="75" spans="1:24">
      <c r="A75" s="28" t="s">
        <v>517</v>
      </c>
      <c r="B75" s="28">
        <v>3.1</v>
      </c>
      <c r="C75" s="28">
        <v>4.5999999999999996</v>
      </c>
      <c r="D75" s="28">
        <v>6</v>
      </c>
      <c r="E75" s="28">
        <v>7.8</v>
      </c>
      <c r="F75" s="28">
        <v>8.6999999999999993</v>
      </c>
      <c r="G75" s="28">
        <v>11.1</v>
      </c>
      <c r="H75" s="28">
        <v>11.6</v>
      </c>
      <c r="I75" s="28">
        <v>11.5</v>
      </c>
      <c r="J75" s="28">
        <v>10.199999999999999</v>
      </c>
      <c r="K75" s="28">
        <v>7.2</v>
      </c>
      <c r="L75" s="28">
        <v>5.0999999999999996</v>
      </c>
      <c r="M75" s="28">
        <v>2.8</v>
      </c>
      <c r="N75" s="28">
        <v>89.7</v>
      </c>
      <c r="S75" s="28">
        <v>72</v>
      </c>
      <c r="T75" s="28" t="s">
        <v>445</v>
      </c>
      <c r="U75" s="28">
        <v>89.2</v>
      </c>
      <c r="W75" s="28">
        <v>89.2</v>
      </c>
      <c r="X75" s="28">
        <f t="shared" si="1"/>
        <v>0</v>
      </c>
    </row>
    <row r="76" spans="1:24">
      <c r="A76" s="28" t="s">
        <v>519</v>
      </c>
      <c r="B76" s="28">
        <v>2.7</v>
      </c>
      <c r="C76" s="28">
        <v>3.3</v>
      </c>
      <c r="D76" s="28">
        <v>4.2</v>
      </c>
      <c r="E76" s="28">
        <v>5.8</v>
      </c>
      <c r="F76" s="28">
        <v>7.6</v>
      </c>
      <c r="G76" s="28">
        <v>8.9</v>
      </c>
      <c r="H76" s="28">
        <v>9.8000000000000007</v>
      </c>
      <c r="I76" s="28">
        <v>8.9</v>
      </c>
      <c r="J76" s="28">
        <v>7.3</v>
      </c>
      <c r="K76" s="28">
        <v>4.8</v>
      </c>
      <c r="L76" s="28">
        <v>3.3</v>
      </c>
      <c r="M76" s="28">
        <v>2.5</v>
      </c>
      <c r="N76" s="28">
        <v>69.099999999999994</v>
      </c>
      <c r="S76" s="28">
        <v>73</v>
      </c>
      <c r="T76" s="28" t="s">
        <v>517</v>
      </c>
      <c r="U76" s="28">
        <v>89.7</v>
      </c>
      <c r="W76" s="28">
        <v>89.7</v>
      </c>
      <c r="X76" s="28">
        <f t="shared" si="1"/>
        <v>0</v>
      </c>
    </row>
    <row r="77" spans="1:24">
      <c r="A77" s="28" t="s">
        <v>520</v>
      </c>
      <c r="B77" s="28">
        <v>2.7</v>
      </c>
      <c r="C77" s="28">
        <v>3.7</v>
      </c>
      <c r="D77" s="28">
        <v>4.8</v>
      </c>
      <c r="E77" s="28">
        <v>6.3</v>
      </c>
      <c r="F77" s="28">
        <v>7.3</v>
      </c>
      <c r="G77" s="28">
        <v>8.1999999999999993</v>
      </c>
      <c r="H77" s="28">
        <v>8.6999999999999993</v>
      </c>
      <c r="I77" s="28">
        <v>9.3000000000000007</v>
      </c>
      <c r="J77" s="28">
        <v>8.4</v>
      </c>
      <c r="K77" s="28">
        <v>5.9</v>
      </c>
      <c r="L77" s="28">
        <v>4.2</v>
      </c>
      <c r="M77" s="28">
        <v>2.4</v>
      </c>
      <c r="N77" s="28">
        <v>71.900000000000006</v>
      </c>
      <c r="S77" s="28">
        <v>74</v>
      </c>
      <c r="T77" s="28" t="s">
        <v>444</v>
      </c>
      <c r="U77" s="28">
        <v>69</v>
      </c>
      <c r="W77" s="28">
        <v>69</v>
      </c>
      <c r="X77" s="28">
        <f t="shared" si="1"/>
        <v>0</v>
      </c>
    </row>
    <row r="78" spans="1:24">
      <c r="A78" s="28" t="s">
        <v>521</v>
      </c>
      <c r="B78" s="28">
        <v>2.7</v>
      </c>
      <c r="C78" s="28">
        <v>3.3</v>
      </c>
      <c r="D78" s="28">
        <v>3.4</v>
      </c>
      <c r="E78" s="28">
        <v>4.4000000000000004</v>
      </c>
      <c r="F78" s="28">
        <v>5.5</v>
      </c>
      <c r="G78" s="28">
        <v>7.1</v>
      </c>
      <c r="H78" s="28">
        <v>5.9</v>
      </c>
      <c r="I78" s="28">
        <v>5.6</v>
      </c>
      <c r="J78" s="28">
        <v>4.9000000000000004</v>
      </c>
      <c r="K78" s="28">
        <v>4.5</v>
      </c>
      <c r="L78" s="28">
        <v>3.7</v>
      </c>
      <c r="M78" s="28">
        <v>2.7</v>
      </c>
      <c r="N78" s="28">
        <v>53.7</v>
      </c>
      <c r="S78" s="28">
        <v>75</v>
      </c>
      <c r="T78" s="28" t="s">
        <v>436</v>
      </c>
      <c r="U78" s="28">
        <v>64.5</v>
      </c>
      <c r="W78" s="28">
        <v>64.5</v>
      </c>
      <c r="X78" s="28">
        <f t="shared" si="1"/>
        <v>0</v>
      </c>
    </row>
    <row r="79" spans="1:24">
      <c r="A79" s="28" t="s">
        <v>522</v>
      </c>
      <c r="B79" s="28">
        <v>3.4</v>
      </c>
      <c r="C79" s="28">
        <v>4.3</v>
      </c>
      <c r="D79" s="28">
        <v>5.4</v>
      </c>
      <c r="E79" s="28">
        <v>6.6</v>
      </c>
      <c r="F79" s="28">
        <v>8.4</v>
      </c>
      <c r="G79" s="28">
        <v>10.8</v>
      </c>
      <c r="H79" s="28">
        <v>11.5</v>
      </c>
      <c r="I79" s="28">
        <v>10.8</v>
      </c>
      <c r="J79" s="28">
        <v>9.1999999999999993</v>
      </c>
      <c r="K79" s="28">
        <v>6.6</v>
      </c>
      <c r="L79" s="28">
        <v>5</v>
      </c>
      <c r="M79" s="28">
        <v>3.1</v>
      </c>
      <c r="N79" s="28">
        <v>85.1</v>
      </c>
      <c r="S79" s="28">
        <v>76</v>
      </c>
      <c r="T79" s="28" t="s">
        <v>476</v>
      </c>
      <c r="U79" s="28">
        <v>75.8</v>
      </c>
      <c r="W79" s="28">
        <v>75.8</v>
      </c>
      <c r="X79" s="28">
        <f t="shared" si="1"/>
        <v>0</v>
      </c>
    </row>
    <row r="80" spans="1:24">
      <c r="A80" s="28" t="s">
        <v>524</v>
      </c>
      <c r="B80" s="28">
        <v>3.8</v>
      </c>
      <c r="C80" s="28">
        <v>4.4000000000000004</v>
      </c>
      <c r="D80" s="28">
        <v>5.4</v>
      </c>
      <c r="E80" s="28">
        <v>6.7</v>
      </c>
      <c r="F80" s="28">
        <v>8.6999999999999993</v>
      </c>
      <c r="G80" s="28">
        <v>10.8</v>
      </c>
      <c r="H80" s="28">
        <v>11.6</v>
      </c>
      <c r="I80" s="28">
        <v>11.1</v>
      </c>
      <c r="J80" s="28">
        <v>9.4</v>
      </c>
      <c r="K80" s="28">
        <v>7.2</v>
      </c>
      <c r="L80" s="28">
        <v>5.2</v>
      </c>
      <c r="M80" s="28">
        <v>3.6</v>
      </c>
      <c r="N80" s="28">
        <v>87.9</v>
      </c>
      <c r="S80" s="28">
        <v>77</v>
      </c>
      <c r="T80" s="28" t="s">
        <v>526</v>
      </c>
      <c r="U80" s="28">
        <v>56.6</v>
      </c>
      <c r="W80" s="28">
        <v>56.6</v>
      </c>
      <c r="X80" s="28">
        <f t="shared" si="1"/>
        <v>0</v>
      </c>
    </row>
    <row r="81" spans="1:24">
      <c r="A81" s="28" t="s">
        <v>525</v>
      </c>
      <c r="B81" s="28">
        <v>4.5999999999999996</v>
      </c>
      <c r="C81" s="28">
        <v>5.4</v>
      </c>
      <c r="D81" s="28">
        <v>6</v>
      </c>
      <c r="E81" s="28">
        <v>7.3</v>
      </c>
      <c r="F81" s="28">
        <v>9.3000000000000007</v>
      </c>
      <c r="G81" s="28">
        <v>11.7</v>
      </c>
      <c r="H81" s="28">
        <v>12.1</v>
      </c>
      <c r="I81" s="28">
        <v>11.4</v>
      </c>
      <c r="J81" s="28">
        <v>9.8000000000000007</v>
      </c>
      <c r="K81" s="28">
        <v>7.1</v>
      </c>
      <c r="L81" s="28">
        <v>5.5</v>
      </c>
      <c r="M81" s="28">
        <v>4.2</v>
      </c>
      <c r="N81" s="28">
        <v>94.4</v>
      </c>
      <c r="S81" s="28">
        <v>78</v>
      </c>
      <c r="T81" s="28" t="s">
        <v>481</v>
      </c>
      <c r="U81" s="28">
        <v>65.5</v>
      </c>
      <c r="W81" s="28">
        <v>65.5</v>
      </c>
      <c r="X81" s="28">
        <f t="shared" si="1"/>
        <v>0</v>
      </c>
    </row>
    <row r="82" spans="1:24">
      <c r="A82" s="28" t="s">
        <v>526</v>
      </c>
      <c r="B82" s="28">
        <v>1.7</v>
      </c>
      <c r="C82" s="28">
        <v>2.6</v>
      </c>
      <c r="D82" s="28">
        <v>3.6</v>
      </c>
      <c r="E82" s="28">
        <v>4.7</v>
      </c>
      <c r="F82" s="28">
        <v>6.3</v>
      </c>
      <c r="G82" s="28">
        <v>7.7</v>
      </c>
      <c r="H82" s="28">
        <v>8.1999999999999993</v>
      </c>
      <c r="I82" s="28">
        <v>7.7</v>
      </c>
      <c r="J82" s="28">
        <v>6.3</v>
      </c>
      <c r="K82" s="28">
        <v>4.2</v>
      </c>
      <c r="L82" s="28">
        <v>2.2999999999999998</v>
      </c>
      <c r="M82" s="28">
        <v>1.3</v>
      </c>
      <c r="N82" s="28">
        <v>56.6</v>
      </c>
      <c r="S82" s="28">
        <v>79</v>
      </c>
      <c r="T82" s="28" t="s">
        <v>492</v>
      </c>
      <c r="U82" s="28">
        <v>94</v>
      </c>
      <c r="W82" s="28">
        <v>94</v>
      </c>
      <c r="X82" s="28">
        <f t="shared" si="1"/>
        <v>0</v>
      </c>
    </row>
    <row r="83" spans="1:24">
      <c r="A83" s="28" t="s">
        <v>527</v>
      </c>
      <c r="B83" s="28">
        <v>3</v>
      </c>
      <c r="C83" s="28">
        <v>4.2</v>
      </c>
      <c r="D83" s="28">
        <v>5.3</v>
      </c>
      <c r="E83" s="28">
        <v>6.5</v>
      </c>
      <c r="F83" s="28">
        <v>8.1</v>
      </c>
      <c r="G83" s="28">
        <v>9.9</v>
      </c>
      <c r="H83" s="28">
        <v>11</v>
      </c>
      <c r="I83" s="28">
        <v>10.7</v>
      </c>
      <c r="J83" s="28">
        <v>8.9</v>
      </c>
      <c r="K83" s="28">
        <v>6.6</v>
      </c>
      <c r="L83" s="28">
        <v>4.8</v>
      </c>
      <c r="M83" s="28">
        <v>3</v>
      </c>
      <c r="N83" s="28">
        <v>82</v>
      </c>
      <c r="S83" s="28">
        <v>80</v>
      </c>
      <c r="T83" s="28" t="s">
        <v>507</v>
      </c>
      <c r="U83" s="28">
        <v>80.8</v>
      </c>
      <c r="W83" s="28">
        <v>80.8</v>
      </c>
      <c r="X83" s="28">
        <f t="shared" si="1"/>
        <v>0</v>
      </c>
    </row>
    <row r="84" spans="1:24">
      <c r="A84" s="28" t="s">
        <v>528</v>
      </c>
      <c r="B84" s="28">
        <v>2.2000000000000002</v>
      </c>
      <c r="C84" s="28">
        <v>2.8</v>
      </c>
      <c r="D84" s="28">
        <v>3.9</v>
      </c>
      <c r="E84" s="28">
        <v>5.4</v>
      </c>
      <c r="F84" s="28">
        <v>6.9</v>
      </c>
      <c r="G84" s="28">
        <v>9.4</v>
      </c>
      <c r="H84" s="28">
        <v>10.199999999999999</v>
      </c>
      <c r="I84" s="28">
        <v>9.5</v>
      </c>
      <c r="J84" s="28">
        <v>7.4</v>
      </c>
      <c r="K84" s="28">
        <v>5</v>
      </c>
      <c r="L84" s="28">
        <v>3.4</v>
      </c>
      <c r="M84" s="28">
        <v>2.2999999999999998</v>
      </c>
      <c r="N84" s="28">
        <v>68.400000000000006</v>
      </c>
      <c r="S84" s="28">
        <v>81</v>
      </c>
      <c r="T84" s="28" t="s">
        <v>465</v>
      </c>
      <c r="U84" s="28">
        <v>61.7</v>
      </c>
      <c r="W84" s="28">
        <v>61.7</v>
      </c>
      <c r="X84" s="28">
        <f t="shared" si="1"/>
        <v>0</v>
      </c>
    </row>
  </sheetData>
  <autoFilter ref="S3:U3" xr:uid="{EE297263-82AB-4C28-AB54-FE540B833CE8}">
    <sortState xmlns:xlrd2="http://schemas.microsoft.com/office/spreadsheetml/2017/richdata2" ref="S4:U84">
      <sortCondition ref="S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ugme1_Tikla">
                <anchor moveWithCells="1" sizeWithCells="1">
                  <from>
                    <xdr:col>15</xdr:col>
                    <xdr:colOff>38100</xdr:colOff>
                    <xdr:row>2</xdr:row>
                    <xdr:rowOff>9525</xdr:rowOff>
                  </from>
                  <to>
                    <xdr:col>17</xdr:col>
                    <xdr:colOff>333375</xdr:colOff>
                    <xdr:row>3</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EE0B-8DA8-4306-B30A-C661351748B2}">
  <sheetPr codeName="Sayfa9">
    <tabColor theme="0"/>
  </sheetPr>
  <dimension ref="A1:O84"/>
  <sheetViews>
    <sheetView workbookViewId="0">
      <selection activeCell="Q5" sqref="Q5"/>
    </sheetView>
  </sheetViews>
  <sheetFormatPr defaultColWidth="8.875" defaultRowHeight="14.25"/>
  <cols>
    <col min="1" max="1" width="8.875" style="28"/>
    <col min="2" max="2" width="14.125" style="28" bestFit="1" customWidth="1"/>
    <col min="3" max="16384" width="8.875" style="28"/>
  </cols>
  <sheetData>
    <row r="1" spans="1:15">
      <c r="B1" s="28" t="s">
        <v>793</v>
      </c>
      <c r="C1" s="11" t="s">
        <v>797</v>
      </c>
    </row>
    <row r="3" spans="1:15">
      <c r="B3" s="28" t="s">
        <v>529</v>
      </c>
      <c r="C3" s="28" t="s">
        <v>402</v>
      </c>
      <c r="D3" s="28" t="s">
        <v>403</v>
      </c>
      <c r="E3" s="28" t="s">
        <v>404</v>
      </c>
      <c r="F3" s="28" t="s">
        <v>405</v>
      </c>
      <c r="G3" s="28" t="s">
        <v>406</v>
      </c>
      <c r="H3" s="28" t="s">
        <v>407</v>
      </c>
      <c r="I3" s="28" t="s">
        <v>408</v>
      </c>
      <c r="J3" s="28" t="s">
        <v>409</v>
      </c>
      <c r="K3" s="28" t="s">
        <v>410</v>
      </c>
      <c r="L3" s="28" t="s">
        <v>411</v>
      </c>
      <c r="M3" s="28" t="s">
        <v>412</v>
      </c>
      <c r="N3" s="28" t="s">
        <v>413</v>
      </c>
      <c r="O3" s="28" t="s">
        <v>414</v>
      </c>
    </row>
    <row r="4" spans="1:15">
      <c r="A4" s="28">
        <v>1</v>
      </c>
      <c r="B4" s="28" t="s">
        <v>401</v>
      </c>
      <c r="C4" s="28">
        <v>10.6</v>
      </c>
      <c r="D4" s="28">
        <v>10.1</v>
      </c>
      <c r="E4" s="28">
        <v>9.6</v>
      </c>
      <c r="F4" s="28">
        <v>8.6</v>
      </c>
      <c r="G4" s="28">
        <v>6.3</v>
      </c>
      <c r="H4" s="28">
        <v>2.9</v>
      </c>
      <c r="I4" s="28">
        <v>0.9</v>
      </c>
      <c r="J4" s="28">
        <v>0.7</v>
      </c>
      <c r="K4" s="28">
        <v>2.6</v>
      </c>
      <c r="L4" s="28">
        <v>5.4</v>
      </c>
      <c r="M4" s="28">
        <v>6.9</v>
      </c>
      <c r="N4" s="28">
        <v>10.199999999999999</v>
      </c>
      <c r="O4" s="28">
        <v>74.8</v>
      </c>
    </row>
    <row r="5" spans="1:15">
      <c r="A5" s="28">
        <v>2</v>
      </c>
      <c r="B5" s="28" t="s">
        <v>424</v>
      </c>
      <c r="C5" s="28">
        <v>12.5</v>
      </c>
      <c r="D5" s="28">
        <v>11.9</v>
      </c>
      <c r="E5" s="28">
        <v>12</v>
      </c>
      <c r="F5" s="28">
        <v>11.3</v>
      </c>
      <c r="G5" s="28">
        <v>8.6</v>
      </c>
      <c r="H5" s="28">
        <v>2.6</v>
      </c>
      <c r="I5" s="28">
        <v>0.6</v>
      </c>
      <c r="J5" s="28">
        <v>0.4</v>
      </c>
      <c r="K5" s="28">
        <v>1.4</v>
      </c>
      <c r="L5" s="28">
        <v>6.7</v>
      </c>
      <c r="M5" s="28">
        <v>8.9</v>
      </c>
      <c r="N5" s="28">
        <v>11.9</v>
      </c>
      <c r="O5" s="28">
        <v>88.8</v>
      </c>
    </row>
    <row r="6" spans="1:15">
      <c r="A6" s="28">
        <v>3</v>
      </c>
      <c r="B6" s="28" t="s">
        <v>426</v>
      </c>
      <c r="C6" s="28">
        <v>12.5</v>
      </c>
      <c r="D6" s="28">
        <v>12</v>
      </c>
      <c r="E6" s="28">
        <v>12</v>
      </c>
      <c r="F6" s="28">
        <v>11.5</v>
      </c>
      <c r="G6" s="28">
        <v>12.2</v>
      </c>
      <c r="H6" s="28">
        <v>7.8</v>
      </c>
      <c r="I6" s="28">
        <v>3.7</v>
      </c>
      <c r="J6" s="28">
        <v>3.2</v>
      </c>
      <c r="K6" s="28">
        <v>4.4000000000000004</v>
      </c>
      <c r="L6" s="28">
        <v>7.4</v>
      </c>
      <c r="M6" s="28">
        <v>8.5</v>
      </c>
      <c r="N6" s="28">
        <v>12.4</v>
      </c>
      <c r="O6" s="28">
        <v>107.6</v>
      </c>
    </row>
    <row r="7" spans="1:15">
      <c r="A7" s="28">
        <v>4</v>
      </c>
      <c r="B7" s="28" t="s">
        <v>427</v>
      </c>
      <c r="C7" s="28">
        <v>11.9</v>
      </c>
      <c r="D7" s="28">
        <v>11.3</v>
      </c>
      <c r="E7" s="28">
        <v>12.2</v>
      </c>
      <c r="F7" s="28">
        <v>14.2</v>
      </c>
      <c r="G7" s="28">
        <v>15.8</v>
      </c>
      <c r="H7" s="28">
        <v>10.199999999999999</v>
      </c>
      <c r="I7" s="28">
        <v>5.6</v>
      </c>
      <c r="J7" s="28">
        <v>3.9</v>
      </c>
      <c r="K7" s="28">
        <v>4.4000000000000004</v>
      </c>
      <c r="L7" s="28">
        <v>9</v>
      </c>
      <c r="M7" s="28">
        <v>8.5</v>
      </c>
      <c r="N7" s="28">
        <v>10.9</v>
      </c>
      <c r="O7" s="28">
        <v>117.9</v>
      </c>
    </row>
    <row r="8" spans="1:15">
      <c r="A8" s="28">
        <v>5</v>
      </c>
      <c r="B8" s="28" t="s">
        <v>430</v>
      </c>
      <c r="C8" s="28">
        <v>12.2</v>
      </c>
      <c r="D8" s="28">
        <v>11.1</v>
      </c>
      <c r="E8" s="28">
        <v>12.6</v>
      </c>
      <c r="F8" s="28">
        <v>13.1</v>
      </c>
      <c r="G8" s="28">
        <v>13</v>
      </c>
      <c r="H8" s="28">
        <v>8.9</v>
      </c>
      <c r="I8" s="28">
        <v>3.3</v>
      </c>
      <c r="J8" s="28">
        <v>2.6</v>
      </c>
      <c r="K8" s="28">
        <v>4.7</v>
      </c>
      <c r="L8" s="28">
        <v>8.1</v>
      </c>
      <c r="M8" s="28">
        <v>9.3000000000000007</v>
      </c>
      <c r="N8" s="28">
        <v>12.6</v>
      </c>
      <c r="O8" s="28">
        <v>111.5</v>
      </c>
    </row>
    <row r="9" spans="1:15">
      <c r="A9" s="28">
        <v>6</v>
      </c>
      <c r="B9" s="28" t="s">
        <v>432</v>
      </c>
      <c r="C9" s="28">
        <v>12.2</v>
      </c>
      <c r="D9" s="28">
        <v>11.3</v>
      </c>
      <c r="E9" s="28">
        <v>10.7</v>
      </c>
      <c r="F9" s="28">
        <v>11.1</v>
      </c>
      <c r="G9" s="28">
        <v>12.3</v>
      </c>
      <c r="H9" s="28">
        <v>8.6</v>
      </c>
      <c r="I9" s="28">
        <v>3.5</v>
      </c>
      <c r="J9" s="28">
        <v>2.7</v>
      </c>
      <c r="K9" s="28">
        <v>4</v>
      </c>
      <c r="L9" s="28">
        <v>6.9</v>
      </c>
      <c r="M9" s="28">
        <v>8.1999999999999993</v>
      </c>
      <c r="N9" s="28">
        <v>11.7</v>
      </c>
      <c r="O9" s="28">
        <v>103.2</v>
      </c>
    </row>
    <row r="10" spans="1:15">
      <c r="A10" s="28">
        <v>7</v>
      </c>
      <c r="B10" s="28" t="s">
        <v>434</v>
      </c>
      <c r="C10" s="28">
        <v>12.5</v>
      </c>
      <c r="D10" s="28">
        <v>10.6</v>
      </c>
      <c r="E10" s="28">
        <v>8.6</v>
      </c>
      <c r="F10" s="28">
        <v>6.6</v>
      </c>
      <c r="G10" s="28">
        <v>5.3</v>
      </c>
      <c r="H10" s="28">
        <v>2.5</v>
      </c>
      <c r="I10" s="28">
        <v>0.6</v>
      </c>
      <c r="J10" s="28">
        <v>0.6</v>
      </c>
      <c r="K10" s="28">
        <v>1.7</v>
      </c>
      <c r="L10" s="28">
        <v>5.6</v>
      </c>
      <c r="M10" s="28">
        <v>7.5</v>
      </c>
      <c r="N10" s="28">
        <v>11.9</v>
      </c>
      <c r="O10" s="28">
        <v>74</v>
      </c>
    </row>
    <row r="11" spans="1:15">
      <c r="A11" s="28">
        <v>8</v>
      </c>
      <c r="B11" s="28" t="s">
        <v>438</v>
      </c>
      <c r="C11" s="28">
        <v>13.2</v>
      </c>
      <c r="D11" s="28">
        <v>12.8</v>
      </c>
      <c r="E11" s="28">
        <v>13.3</v>
      </c>
      <c r="F11" s="28">
        <v>12.8</v>
      </c>
      <c r="G11" s="28">
        <v>14.3</v>
      </c>
      <c r="H11" s="28">
        <v>12.7</v>
      </c>
      <c r="I11" s="28">
        <v>8.1999999999999993</v>
      </c>
      <c r="J11" s="28">
        <v>8.1999999999999993</v>
      </c>
      <c r="K11" s="28">
        <v>8.6</v>
      </c>
      <c r="L11" s="28">
        <v>11.1</v>
      </c>
      <c r="M11" s="28">
        <v>11</v>
      </c>
      <c r="N11" s="28">
        <v>11.9</v>
      </c>
      <c r="O11" s="28">
        <v>138.1</v>
      </c>
    </row>
    <row r="12" spans="1:15">
      <c r="A12" s="28">
        <v>9</v>
      </c>
      <c r="B12" s="28" t="s">
        <v>440</v>
      </c>
      <c r="C12" s="28">
        <v>12.8</v>
      </c>
      <c r="D12" s="28">
        <v>10.5</v>
      </c>
      <c r="E12" s="28">
        <v>9.6999999999999993</v>
      </c>
      <c r="F12" s="28">
        <v>8.3000000000000007</v>
      </c>
      <c r="G12" s="28">
        <v>6.2</v>
      </c>
      <c r="H12" s="28">
        <v>2.4</v>
      </c>
      <c r="I12" s="28">
        <v>0.7</v>
      </c>
      <c r="J12" s="28">
        <v>0.6</v>
      </c>
      <c r="K12" s="28">
        <v>2</v>
      </c>
      <c r="L12" s="28">
        <v>5.6</v>
      </c>
      <c r="M12" s="28">
        <v>8.1999999999999993</v>
      </c>
      <c r="N12" s="28">
        <v>12.8</v>
      </c>
      <c r="O12" s="28">
        <v>79.8</v>
      </c>
    </row>
    <row r="13" spans="1:15">
      <c r="A13" s="28">
        <v>10</v>
      </c>
      <c r="B13" s="28" t="s">
        <v>442</v>
      </c>
      <c r="C13" s="28">
        <v>14</v>
      </c>
      <c r="D13" s="28">
        <v>11.9</v>
      </c>
      <c r="E13" s="28">
        <v>11.4</v>
      </c>
      <c r="F13" s="28">
        <v>9.5</v>
      </c>
      <c r="G13" s="28">
        <v>7.5</v>
      </c>
      <c r="H13" s="28">
        <v>4.8</v>
      </c>
      <c r="I13" s="28">
        <v>1.4</v>
      </c>
      <c r="J13" s="28">
        <v>1.4</v>
      </c>
      <c r="K13" s="28">
        <v>3.8</v>
      </c>
      <c r="L13" s="28">
        <v>7.1</v>
      </c>
      <c r="M13" s="28">
        <v>9.1</v>
      </c>
      <c r="N13" s="28">
        <v>13.2</v>
      </c>
      <c r="O13" s="28">
        <v>95.1</v>
      </c>
    </row>
    <row r="14" spans="1:15">
      <c r="A14" s="28">
        <v>11</v>
      </c>
      <c r="B14" s="28" t="s">
        <v>450</v>
      </c>
      <c r="C14" s="28">
        <v>14.3</v>
      </c>
      <c r="D14" s="28">
        <v>13</v>
      </c>
      <c r="E14" s="28">
        <v>13.1</v>
      </c>
      <c r="F14" s="28">
        <v>10.8</v>
      </c>
      <c r="G14" s="28">
        <v>10.4</v>
      </c>
      <c r="H14" s="28">
        <v>7.8</v>
      </c>
      <c r="I14" s="28">
        <v>4</v>
      </c>
      <c r="J14" s="28">
        <v>3.4</v>
      </c>
      <c r="K14" s="28">
        <v>5.0999999999999996</v>
      </c>
      <c r="L14" s="28">
        <v>8.5</v>
      </c>
      <c r="M14" s="28">
        <v>9.8000000000000007</v>
      </c>
      <c r="N14" s="28">
        <v>13.3</v>
      </c>
      <c r="O14" s="28">
        <v>113.5</v>
      </c>
    </row>
    <row r="15" spans="1:15">
      <c r="A15" s="28">
        <v>12</v>
      </c>
      <c r="B15" s="28" t="s">
        <v>452</v>
      </c>
      <c r="C15" s="28">
        <v>12.8</v>
      </c>
      <c r="D15" s="28">
        <v>12.4</v>
      </c>
      <c r="E15" s="28">
        <v>13.8</v>
      </c>
      <c r="F15" s="28">
        <v>14.9</v>
      </c>
      <c r="G15" s="28">
        <v>14</v>
      </c>
      <c r="H15" s="28">
        <v>5.5</v>
      </c>
      <c r="I15" s="28">
        <v>1.7</v>
      </c>
      <c r="J15" s="28">
        <v>1.3</v>
      </c>
      <c r="K15" s="28">
        <v>2.6</v>
      </c>
      <c r="L15" s="28">
        <v>8.5</v>
      </c>
      <c r="M15" s="28">
        <v>9.3000000000000007</v>
      </c>
      <c r="N15" s="28">
        <v>12.8</v>
      </c>
      <c r="O15" s="28">
        <v>109.6</v>
      </c>
    </row>
    <row r="16" spans="1:15">
      <c r="A16" s="28">
        <v>13</v>
      </c>
      <c r="B16" s="28" t="s">
        <v>453</v>
      </c>
      <c r="C16" s="28">
        <v>13.5</v>
      </c>
      <c r="D16" s="28">
        <v>13.3</v>
      </c>
      <c r="E16" s="28">
        <v>15.5</v>
      </c>
      <c r="F16" s="28">
        <v>15.7</v>
      </c>
      <c r="G16" s="28">
        <v>14.2</v>
      </c>
      <c r="H16" s="28">
        <v>5.6</v>
      </c>
      <c r="I16" s="28">
        <v>1.7</v>
      </c>
      <c r="J16" s="28">
        <v>1.4</v>
      </c>
      <c r="K16" s="28">
        <v>2.7</v>
      </c>
      <c r="L16" s="28">
        <v>9.8000000000000007</v>
      </c>
      <c r="M16" s="28">
        <v>11</v>
      </c>
      <c r="N16" s="28">
        <v>13.2</v>
      </c>
      <c r="O16" s="28">
        <v>117.6</v>
      </c>
    </row>
    <row r="17" spans="1:15">
      <c r="A17" s="28">
        <v>14</v>
      </c>
      <c r="B17" s="28" t="s">
        <v>454</v>
      </c>
      <c r="C17" s="28">
        <v>15.6</v>
      </c>
      <c r="D17" s="28">
        <v>14.5</v>
      </c>
      <c r="E17" s="28">
        <v>14.7</v>
      </c>
      <c r="F17" s="28">
        <v>13.2</v>
      </c>
      <c r="G17" s="28">
        <v>14</v>
      </c>
      <c r="H17" s="28">
        <v>11.6</v>
      </c>
      <c r="I17" s="28">
        <v>6.2</v>
      </c>
      <c r="J17" s="28">
        <v>5.2</v>
      </c>
      <c r="K17" s="28">
        <v>7.2</v>
      </c>
      <c r="L17" s="28">
        <v>10.7</v>
      </c>
      <c r="M17" s="28">
        <v>12</v>
      </c>
      <c r="N17" s="28">
        <v>14.8</v>
      </c>
      <c r="O17" s="28">
        <v>139.69999999999999</v>
      </c>
    </row>
    <row r="18" spans="1:15">
      <c r="A18" s="28">
        <v>15</v>
      </c>
      <c r="B18" s="28" t="s">
        <v>455</v>
      </c>
      <c r="C18" s="28">
        <v>11.3</v>
      </c>
      <c r="D18" s="28">
        <v>9.8000000000000007</v>
      </c>
      <c r="E18" s="28">
        <v>10</v>
      </c>
      <c r="F18" s="28">
        <v>9.5</v>
      </c>
      <c r="G18" s="28">
        <v>9.6999999999999993</v>
      </c>
      <c r="H18" s="28">
        <v>5.9</v>
      </c>
      <c r="I18" s="28">
        <v>2.8</v>
      </c>
      <c r="J18" s="28">
        <v>2.2000000000000002</v>
      </c>
      <c r="K18" s="28">
        <v>3.1</v>
      </c>
      <c r="L18" s="28">
        <v>6.1</v>
      </c>
      <c r="M18" s="28">
        <v>7.1</v>
      </c>
      <c r="N18" s="28">
        <v>11.2</v>
      </c>
      <c r="O18" s="28">
        <v>88.7</v>
      </c>
    </row>
    <row r="19" spans="1:15">
      <c r="A19" s="28">
        <v>16</v>
      </c>
      <c r="B19" s="28" t="s">
        <v>457</v>
      </c>
      <c r="C19" s="28">
        <v>14.9</v>
      </c>
      <c r="D19" s="28">
        <v>13.5</v>
      </c>
      <c r="E19" s="28">
        <v>12.6</v>
      </c>
      <c r="F19" s="28">
        <v>11.2</v>
      </c>
      <c r="G19" s="28">
        <v>9</v>
      </c>
      <c r="H19" s="28">
        <v>6</v>
      </c>
      <c r="I19" s="28">
        <v>3.1</v>
      </c>
      <c r="J19" s="28">
        <v>2.9</v>
      </c>
      <c r="K19" s="28">
        <v>5.0999999999999996</v>
      </c>
      <c r="L19" s="28">
        <v>9.1</v>
      </c>
      <c r="M19" s="28">
        <v>11.2</v>
      </c>
      <c r="N19" s="28">
        <v>14.3</v>
      </c>
      <c r="O19" s="28">
        <v>112.9</v>
      </c>
    </row>
    <row r="20" spans="1:15">
      <c r="A20" s="28">
        <v>17</v>
      </c>
      <c r="B20" s="28" t="s">
        <v>459</v>
      </c>
      <c r="C20" s="28">
        <v>12.3</v>
      </c>
      <c r="D20" s="28">
        <v>10.4</v>
      </c>
      <c r="E20" s="28">
        <v>9.8000000000000007</v>
      </c>
      <c r="F20" s="28">
        <v>7.8</v>
      </c>
      <c r="G20" s="28">
        <v>5.6</v>
      </c>
      <c r="H20" s="28">
        <v>4</v>
      </c>
      <c r="I20" s="28">
        <v>1.7</v>
      </c>
      <c r="J20" s="28">
        <v>1.3</v>
      </c>
      <c r="K20" s="28">
        <v>3.3</v>
      </c>
      <c r="L20" s="28">
        <v>6.5</v>
      </c>
      <c r="M20" s="28">
        <v>8.9</v>
      </c>
      <c r="N20" s="28">
        <v>12.4</v>
      </c>
      <c r="O20" s="28">
        <v>84</v>
      </c>
    </row>
    <row r="21" spans="1:15">
      <c r="A21" s="28">
        <v>18</v>
      </c>
      <c r="B21" s="28" t="s">
        <v>460</v>
      </c>
      <c r="C21" s="28">
        <v>12</v>
      </c>
      <c r="D21" s="28">
        <v>10.3</v>
      </c>
      <c r="E21" s="28">
        <v>9.9</v>
      </c>
      <c r="F21" s="28">
        <v>11.5</v>
      </c>
      <c r="G21" s="28">
        <v>13.7</v>
      </c>
      <c r="H21" s="28">
        <v>10.199999999999999</v>
      </c>
      <c r="I21" s="28">
        <v>4.4000000000000004</v>
      </c>
      <c r="J21" s="28">
        <v>3.6</v>
      </c>
      <c r="K21" s="28">
        <v>4.5999999999999996</v>
      </c>
      <c r="L21" s="28">
        <v>7</v>
      </c>
      <c r="M21" s="28">
        <v>7.7</v>
      </c>
      <c r="N21" s="28">
        <v>11.2</v>
      </c>
      <c r="O21" s="28">
        <v>106.1</v>
      </c>
    </row>
    <row r="22" spans="1:15">
      <c r="A22" s="28">
        <v>19</v>
      </c>
      <c r="B22" s="28" t="s">
        <v>461</v>
      </c>
      <c r="C22" s="28">
        <v>12.4</v>
      </c>
      <c r="D22" s="28">
        <v>11.1</v>
      </c>
      <c r="E22" s="28">
        <v>11.5</v>
      </c>
      <c r="F22" s="28">
        <v>11.9</v>
      </c>
      <c r="G22" s="28">
        <v>13.4</v>
      </c>
      <c r="H22" s="28">
        <v>9.9</v>
      </c>
      <c r="I22" s="28">
        <v>4</v>
      </c>
      <c r="J22" s="28">
        <v>3</v>
      </c>
      <c r="K22" s="28">
        <v>4.5</v>
      </c>
      <c r="L22" s="28">
        <v>7.1</v>
      </c>
      <c r="M22" s="28">
        <v>8.3000000000000007</v>
      </c>
      <c r="N22" s="28">
        <v>11.9</v>
      </c>
      <c r="O22" s="28">
        <v>109</v>
      </c>
    </row>
    <row r="23" spans="1:15">
      <c r="A23" s="28">
        <v>20</v>
      </c>
      <c r="B23" s="28" t="s">
        <v>462</v>
      </c>
      <c r="C23" s="28">
        <v>11.9</v>
      </c>
      <c r="D23" s="28">
        <v>10.8</v>
      </c>
      <c r="E23" s="28">
        <v>11.2</v>
      </c>
      <c r="F23" s="28">
        <v>10.199999999999999</v>
      </c>
      <c r="G23" s="28">
        <v>9</v>
      </c>
      <c r="H23" s="28">
        <v>5</v>
      </c>
      <c r="I23" s="28">
        <v>2.1</v>
      </c>
      <c r="J23" s="28">
        <v>2</v>
      </c>
      <c r="K23" s="28">
        <v>3</v>
      </c>
      <c r="L23" s="28">
        <v>5.9</v>
      </c>
      <c r="M23" s="28">
        <v>7.6</v>
      </c>
      <c r="N23" s="28">
        <v>12.3</v>
      </c>
      <c r="O23" s="28">
        <v>91</v>
      </c>
    </row>
    <row r="24" spans="1:15">
      <c r="A24" s="28">
        <v>21</v>
      </c>
      <c r="B24" s="28" t="s">
        <v>464</v>
      </c>
      <c r="C24" s="28">
        <v>12.4</v>
      </c>
      <c r="D24" s="28">
        <v>11.5</v>
      </c>
      <c r="E24" s="28">
        <v>11.9</v>
      </c>
      <c r="F24" s="28">
        <v>11.4</v>
      </c>
      <c r="G24" s="28">
        <v>8.8000000000000007</v>
      </c>
      <c r="H24" s="28">
        <v>2.7</v>
      </c>
      <c r="I24" s="28">
        <v>0.4</v>
      </c>
      <c r="J24" s="28">
        <v>0.2</v>
      </c>
      <c r="K24" s="28">
        <v>1</v>
      </c>
      <c r="L24" s="28">
        <v>5.7</v>
      </c>
      <c r="M24" s="28">
        <v>8.1999999999999993</v>
      </c>
      <c r="N24" s="28">
        <v>11.5</v>
      </c>
      <c r="O24" s="28">
        <v>85.7</v>
      </c>
    </row>
    <row r="25" spans="1:15">
      <c r="A25" s="28">
        <v>22</v>
      </c>
      <c r="B25" s="28" t="s">
        <v>466</v>
      </c>
      <c r="C25" s="28">
        <v>12.4</v>
      </c>
      <c r="D25" s="28">
        <v>9.6999999999999993</v>
      </c>
      <c r="E25" s="28">
        <v>10</v>
      </c>
      <c r="F25" s="28">
        <v>10</v>
      </c>
      <c r="G25" s="28">
        <v>10.199999999999999</v>
      </c>
      <c r="H25" s="28">
        <v>8.5</v>
      </c>
      <c r="I25" s="28">
        <v>5.6</v>
      </c>
      <c r="J25" s="28">
        <v>3.9</v>
      </c>
      <c r="K25" s="28">
        <v>4.8</v>
      </c>
      <c r="L25" s="28">
        <v>7.7</v>
      </c>
      <c r="M25" s="28">
        <v>10.5</v>
      </c>
      <c r="N25" s="28">
        <v>13.1</v>
      </c>
      <c r="O25" s="28">
        <v>106.4</v>
      </c>
    </row>
    <row r="26" spans="1:15">
      <c r="A26" s="28">
        <v>23</v>
      </c>
      <c r="B26" s="28" t="s">
        <v>467</v>
      </c>
      <c r="C26" s="28">
        <v>12.1</v>
      </c>
      <c r="D26" s="28">
        <v>11.5</v>
      </c>
      <c r="E26" s="28">
        <v>12.4</v>
      </c>
      <c r="F26" s="28">
        <v>12.2</v>
      </c>
      <c r="G26" s="28">
        <v>10.9</v>
      </c>
      <c r="H26" s="28">
        <v>4.0999999999999996</v>
      </c>
      <c r="I26" s="28">
        <v>1.1000000000000001</v>
      </c>
      <c r="J26" s="28">
        <v>0.7</v>
      </c>
      <c r="K26" s="28">
        <v>2.2000000000000002</v>
      </c>
      <c r="L26" s="28">
        <v>7.2</v>
      </c>
      <c r="M26" s="28">
        <v>9.1</v>
      </c>
      <c r="N26" s="28">
        <v>11.7</v>
      </c>
      <c r="O26" s="28">
        <v>95.2</v>
      </c>
    </row>
    <row r="27" spans="1:15">
      <c r="A27" s="28">
        <v>24</v>
      </c>
      <c r="B27" s="28" t="s">
        <v>468</v>
      </c>
      <c r="C27" s="28">
        <v>9.6</v>
      </c>
      <c r="D27" s="28">
        <v>9.1</v>
      </c>
      <c r="E27" s="28">
        <v>11.6</v>
      </c>
      <c r="F27" s="28">
        <v>12.8</v>
      </c>
      <c r="G27" s="28">
        <v>14.1</v>
      </c>
      <c r="H27" s="28">
        <v>8.9</v>
      </c>
      <c r="I27" s="28">
        <v>3.3</v>
      </c>
      <c r="J27" s="28">
        <v>2.4</v>
      </c>
      <c r="K27" s="28">
        <v>4.3</v>
      </c>
      <c r="L27" s="28">
        <v>8.3000000000000007</v>
      </c>
      <c r="M27" s="28">
        <v>8.6</v>
      </c>
      <c r="N27" s="28">
        <v>9.5</v>
      </c>
      <c r="O27" s="28">
        <v>102.5</v>
      </c>
    </row>
    <row r="28" spans="1:15">
      <c r="A28" s="28">
        <v>25</v>
      </c>
      <c r="B28" s="28" t="s">
        <v>469</v>
      </c>
      <c r="C28" s="28">
        <v>11.3</v>
      </c>
      <c r="D28" s="28">
        <v>11.1</v>
      </c>
      <c r="E28" s="28">
        <v>12.4</v>
      </c>
      <c r="F28" s="28">
        <v>13.7</v>
      </c>
      <c r="G28" s="28">
        <v>16.2</v>
      </c>
      <c r="H28" s="28">
        <v>11</v>
      </c>
      <c r="I28" s="28">
        <v>6.7</v>
      </c>
      <c r="J28" s="28">
        <v>5.2</v>
      </c>
      <c r="K28" s="28">
        <v>5.2</v>
      </c>
      <c r="L28" s="28">
        <v>9.6999999999999993</v>
      </c>
      <c r="M28" s="28">
        <v>9.3000000000000007</v>
      </c>
      <c r="N28" s="28">
        <v>10.7</v>
      </c>
      <c r="O28" s="28">
        <v>122.5</v>
      </c>
    </row>
    <row r="29" spans="1:15">
      <c r="A29" s="28">
        <v>26</v>
      </c>
      <c r="B29" s="28" t="s">
        <v>470</v>
      </c>
      <c r="C29" s="28">
        <v>11.1</v>
      </c>
      <c r="D29" s="28">
        <v>9.9</v>
      </c>
      <c r="E29" s="28">
        <v>8.9</v>
      </c>
      <c r="F29" s="28">
        <v>8.1999999999999993</v>
      </c>
      <c r="G29" s="28">
        <v>8.6999999999999993</v>
      </c>
      <c r="H29" s="28">
        <v>5.8</v>
      </c>
      <c r="I29" s="28">
        <v>2.7</v>
      </c>
      <c r="J29" s="28">
        <v>1.9</v>
      </c>
      <c r="K29" s="28">
        <v>2.8</v>
      </c>
      <c r="L29" s="28">
        <v>5.2</v>
      </c>
      <c r="M29" s="28">
        <v>7.3</v>
      </c>
      <c r="N29" s="28">
        <v>10.5</v>
      </c>
      <c r="O29" s="28">
        <v>83</v>
      </c>
    </row>
    <row r="30" spans="1:15">
      <c r="A30" s="28">
        <v>27</v>
      </c>
      <c r="B30" s="28" t="s">
        <v>471</v>
      </c>
      <c r="C30" s="28">
        <v>13.2</v>
      </c>
      <c r="D30" s="28">
        <v>12</v>
      </c>
      <c r="E30" s="28">
        <v>11.9</v>
      </c>
      <c r="F30" s="28">
        <v>9.9</v>
      </c>
      <c r="G30" s="28">
        <v>7.2</v>
      </c>
      <c r="H30" s="28">
        <v>2.1</v>
      </c>
      <c r="I30" s="28">
        <v>0.5</v>
      </c>
      <c r="J30" s="28">
        <v>0.5</v>
      </c>
      <c r="K30" s="28">
        <v>1.5</v>
      </c>
      <c r="L30" s="28">
        <v>6.2</v>
      </c>
      <c r="M30" s="28">
        <v>8.3000000000000007</v>
      </c>
      <c r="N30" s="28">
        <v>12.1</v>
      </c>
      <c r="O30" s="28">
        <v>85.4</v>
      </c>
    </row>
    <row r="31" spans="1:15">
      <c r="A31" s="28">
        <v>28</v>
      </c>
      <c r="B31" s="28" t="s">
        <v>472</v>
      </c>
      <c r="C31" s="28">
        <v>14.7</v>
      </c>
      <c r="D31" s="28">
        <v>14.2</v>
      </c>
      <c r="E31" s="28">
        <v>15.8</v>
      </c>
      <c r="F31" s="28">
        <v>14.7</v>
      </c>
      <c r="G31" s="28">
        <v>14.1</v>
      </c>
      <c r="H31" s="28">
        <v>12</v>
      </c>
      <c r="I31" s="28">
        <v>10.6</v>
      </c>
      <c r="J31" s="28">
        <v>10.8</v>
      </c>
      <c r="K31" s="28">
        <v>12.4</v>
      </c>
      <c r="L31" s="28">
        <v>14</v>
      </c>
      <c r="M31" s="28">
        <v>13.3</v>
      </c>
      <c r="N31" s="28">
        <v>14.3</v>
      </c>
      <c r="O31" s="28">
        <v>160.9</v>
      </c>
    </row>
    <row r="32" spans="1:15">
      <c r="A32" s="28">
        <v>29</v>
      </c>
      <c r="B32" s="28" t="s">
        <v>473</v>
      </c>
      <c r="C32" s="28">
        <v>11.3</v>
      </c>
      <c r="D32" s="28">
        <v>10.6</v>
      </c>
      <c r="E32" s="28">
        <v>12.7</v>
      </c>
      <c r="F32" s="28">
        <v>13.7</v>
      </c>
      <c r="G32" s="28">
        <v>15.8</v>
      </c>
      <c r="H32" s="28">
        <v>10.4</v>
      </c>
      <c r="I32" s="28">
        <v>4</v>
      </c>
      <c r="J32" s="28">
        <v>3.7</v>
      </c>
      <c r="K32" s="28">
        <v>5.5</v>
      </c>
      <c r="L32" s="28">
        <v>9.6</v>
      </c>
      <c r="M32" s="28">
        <v>10.199999999999999</v>
      </c>
      <c r="N32" s="28">
        <v>11.6</v>
      </c>
      <c r="O32" s="28">
        <v>119.1</v>
      </c>
    </row>
    <row r="33" spans="1:15">
      <c r="A33" s="28">
        <v>30</v>
      </c>
      <c r="B33" s="28" t="s">
        <v>474</v>
      </c>
      <c r="C33" s="28">
        <v>11.2</v>
      </c>
      <c r="D33" s="28">
        <v>10.9</v>
      </c>
      <c r="E33" s="28">
        <v>13.2</v>
      </c>
      <c r="F33" s="28">
        <v>13.4</v>
      </c>
      <c r="G33" s="28">
        <v>12.2</v>
      </c>
      <c r="H33" s="28">
        <v>4.0999999999999996</v>
      </c>
      <c r="I33" s="28">
        <v>1.5</v>
      </c>
      <c r="J33" s="28">
        <v>1.1000000000000001</v>
      </c>
      <c r="K33" s="28">
        <v>2</v>
      </c>
      <c r="L33" s="28">
        <v>8.6</v>
      </c>
      <c r="M33" s="28">
        <v>8.6</v>
      </c>
      <c r="N33" s="28">
        <v>10.1</v>
      </c>
      <c r="O33" s="28">
        <v>96.9</v>
      </c>
    </row>
    <row r="34" spans="1:15">
      <c r="A34" s="28">
        <v>31</v>
      </c>
      <c r="B34" s="28" t="s">
        <v>475</v>
      </c>
      <c r="C34" s="28">
        <v>15.2</v>
      </c>
      <c r="D34" s="28">
        <v>13.4</v>
      </c>
      <c r="E34" s="28">
        <v>13.2</v>
      </c>
      <c r="F34" s="28">
        <v>9.1999999999999993</v>
      </c>
      <c r="G34" s="28">
        <v>5.7</v>
      </c>
      <c r="H34" s="28">
        <v>2.1</v>
      </c>
      <c r="I34" s="28">
        <v>0.6</v>
      </c>
      <c r="J34" s="28">
        <v>0.6</v>
      </c>
      <c r="K34" s="28">
        <v>3.4</v>
      </c>
      <c r="L34" s="28">
        <v>7.3</v>
      </c>
      <c r="M34" s="28">
        <v>8.9</v>
      </c>
      <c r="N34" s="28">
        <v>13.6</v>
      </c>
      <c r="O34" s="28">
        <v>93.2</v>
      </c>
    </row>
    <row r="35" spans="1:15">
      <c r="A35" s="28">
        <v>32</v>
      </c>
      <c r="B35" s="28" t="s">
        <v>477</v>
      </c>
      <c r="C35" s="28">
        <v>13.1</v>
      </c>
      <c r="D35" s="28">
        <v>11.5</v>
      </c>
      <c r="E35" s="28">
        <v>11</v>
      </c>
      <c r="F35" s="28">
        <v>10.199999999999999</v>
      </c>
      <c r="G35" s="28">
        <v>10.9</v>
      </c>
      <c r="H35" s="28">
        <v>6.6</v>
      </c>
      <c r="I35" s="28">
        <v>2.9</v>
      </c>
      <c r="J35" s="28">
        <v>2.2999999999999998</v>
      </c>
      <c r="K35" s="28">
        <v>3.7</v>
      </c>
      <c r="L35" s="28">
        <v>6.5</v>
      </c>
      <c r="M35" s="28">
        <v>7.9</v>
      </c>
      <c r="N35" s="28">
        <v>12.5</v>
      </c>
      <c r="O35" s="28">
        <v>99.1</v>
      </c>
    </row>
    <row r="36" spans="1:15">
      <c r="A36" s="28">
        <v>33</v>
      </c>
      <c r="B36" s="28" t="s">
        <v>499</v>
      </c>
      <c r="C36" s="28">
        <v>10.6</v>
      </c>
      <c r="D36" s="28">
        <v>9.1999999999999993</v>
      </c>
      <c r="E36" s="28">
        <v>7.6</v>
      </c>
      <c r="F36" s="28">
        <v>6.6</v>
      </c>
      <c r="G36" s="28">
        <v>5.0999999999999996</v>
      </c>
      <c r="H36" s="28">
        <v>2.2000000000000002</v>
      </c>
      <c r="I36" s="28">
        <v>0.9</v>
      </c>
      <c r="J36" s="28">
        <v>0.8</v>
      </c>
      <c r="K36" s="28">
        <v>1.7</v>
      </c>
      <c r="L36" s="28">
        <v>4.9000000000000004</v>
      </c>
      <c r="M36" s="28">
        <v>6.6</v>
      </c>
      <c r="N36" s="28">
        <v>10.4</v>
      </c>
      <c r="O36" s="28">
        <v>66.599999999999994</v>
      </c>
    </row>
    <row r="37" spans="1:15">
      <c r="A37" s="28">
        <v>34</v>
      </c>
      <c r="B37" s="28" t="s">
        <v>478</v>
      </c>
      <c r="C37" s="28">
        <v>17.3</v>
      </c>
      <c r="D37" s="28">
        <v>15</v>
      </c>
      <c r="E37" s="28">
        <v>13.7</v>
      </c>
      <c r="F37" s="28">
        <v>10.199999999999999</v>
      </c>
      <c r="G37" s="28">
        <v>8</v>
      </c>
      <c r="H37" s="28">
        <v>6.2</v>
      </c>
      <c r="I37" s="28">
        <v>4.3</v>
      </c>
      <c r="J37" s="28">
        <v>5</v>
      </c>
      <c r="K37" s="28">
        <v>7.7</v>
      </c>
      <c r="L37" s="28">
        <v>11.2</v>
      </c>
      <c r="M37" s="28">
        <v>12.9</v>
      </c>
      <c r="N37" s="28">
        <v>16.899999999999999</v>
      </c>
      <c r="O37" s="28">
        <v>128.4</v>
      </c>
    </row>
    <row r="38" spans="1:15">
      <c r="A38" s="28">
        <v>35</v>
      </c>
      <c r="B38" s="28" t="s">
        <v>479</v>
      </c>
      <c r="C38" s="28">
        <v>12.6</v>
      </c>
      <c r="D38" s="28">
        <v>10.8</v>
      </c>
      <c r="E38" s="28">
        <v>9.3000000000000007</v>
      </c>
      <c r="F38" s="28">
        <v>7.9</v>
      </c>
      <c r="G38" s="28">
        <v>5.4</v>
      </c>
      <c r="H38" s="28">
        <v>2.2000000000000002</v>
      </c>
      <c r="I38" s="28">
        <v>0.4</v>
      </c>
      <c r="J38" s="28">
        <v>0.5</v>
      </c>
      <c r="K38" s="28">
        <v>2</v>
      </c>
      <c r="L38" s="28">
        <v>5.4</v>
      </c>
      <c r="M38" s="28">
        <v>8.8000000000000007</v>
      </c>
      <c r="N38" s="28">
        <v>12.7</v>
      </c>
      <c r="O38" s="28">
        <v>78</v>
      </c>
    </row>
    <row r="39" spans="1:15">
      <c r="A39" s="28">
        <v>36</v>
      </c>
      <c r="B39" s="28" t="s">
        <v>485</v>
      </c>
      <c r="C39" s="28">
        <v>10.7</v>
      </c>
      <c r="D39" s="28">
        <v>10.3</v>
      </c>
      <c r="E39" s="28">
        <v>11.5</v>
      </c>
      <c r="F39" s="28">
        <v>13.2</v>
      </c>
      <c r="G39" s="28">
        <v>18.100000000000001</v>
      </c>
      <c r="H39" s="28">
        <v>14.7</v>
      </c>
      <c r="I39" s="28">
        <v>10.4</v>
      </c>
      <c r="J39" s="28">
        <v>8.6999999999999993</v>
      </c>
      <c r="K39" s="28">
        <v>7.1</v>
      </c>
      <c r="L39" s="28">
        <v>9.6</v>
      </c>
      <c r="M39" s="28">
        <v>8.6</v>
      </c>
      <c r="N39" s="28">
        <v>10.1</v>
      </c>
      <c r="O39" s="28">
        <v>133</v>
      </c>
    </row>
    <row r="40" spans="1:15">
      <c r="A40" s="28">
        <v>37</v>
      </c>
      <c r="B40" s="28" t="s">
        <v>487</v>
      </c>
      <c r="C40" s="28">
        <v>12.4</v>
      </c>
      <c r="D40" s="28">
        <v>11.4</v>
      </c>
      <c r="E40" s="28">
        <v>12.1</v>
      </c>
      <c r="F40" s="28">
        <v>12.9</v>
      </c>
      <c r="G40" s="28">
        <v>14.6</v>
      </c>
      <c r="H40" s="28">
        <v>11.9</v>
      </c>
      <c r="I40" s="28">
        <v>6.4</v>
      </c>
      <c r="J40" s="28">
        <v>5.7</v>
      </c>
      <c r="K40" s="28">
        <v>6.6</v>
      </c>
      <c r="L40" s="28">
        <v>9.1</v>
      </c>
      <c r="M40" s="28">
        <v>9.6999999999999993</v>
      </c>
      <c r="N40" s="28">
        <v>12</v>
      </c>
      <c r="O40" s="28">
        <v>124.8</v>
      </c>
    </row>
    <row r="41" spans="1:15">
      <c r="A41" s="28">
        <v>38</v>
      </c>
      <c r="B41" s="28" t="s">
        <v>488</v>
      </c>
      <c r="C41" s="28">
        <v>12.7</v>
      </c>
      <c r="D41" s="28">
        <v>11.6</v>
      </c>
      <c r="E41" s="28">
        <v>13</v>
      </c>
      <c r="F41" s="28">
        <v>12.6</v>
      </c>
      <c r="G41" s="28">
        <v>13.1</v>
      </c>
      <c r="H41" s="28">
        <v>8.5</v>
      </c>
      <c r="I41" s="28">
        <v>2.2000000000000002</v>
      </c>
      <c r="J41" s="28">
        <v>1.8</v>
      </c>
      <c r="K41" s="28">
        <v>3.7</v>
      </c>
      <c r="L41" s="28">
        <v>7.5</v>
      </c>
      <c r="M41" s="28">
        <v>8.9</v>
      </c>
      <c r="N41" s="28">
        <v>12.1</v>
      </c>
      <c r="O41" s="28">
        <v>107.7</v>
      </c>
    </row>
    <row r="42" spans="1:15">
      <c r="A42" s="28">
        <v>39</v>
      </c>
      <c r="B42" s="28" t="s">
        <v>490</v>
      </c>
      <c r="C42" s="28">
        <v>11.1</v>
      </c>
      <c r="D42" s="28">
        <v>9.1999999999999993</v>
      </c>
      <c r="E42" s="28">
        <v>9.5</v>
      </c>
      <c r="F42" s="28">
        <v>10.199999999999999</v>
      </c>
      <c r="G42" s="28">
        <v>10</v>
      </c>
      <c r="H42" s="28">
        <v>8.6</v>
      </c>
      <c r="I42" s="28">
        <v>4.9000000000000004</v>
      </c>
      <c r="J42" s="28">
        <v>3.7</v>
      </c>
      <c r="K42" s="28">
        <v>4.9000000000000004</v>
      </c>
      <c r="L42" s="28">
        <v>7.1</v>
      </c>
      <c r="M42" s="28">
        <v>8.6</v>
      </c>
      <c r="N42" s="28">
        <v>11.3</v>
      </c>
      <c r="O42" s="28">
        <v>99.1</v>
      </c>
    </row>
    <row r="43" spans="1:15">
      <c r="A43" s="28">
        <v>40</v>
      </c>
      <c r="B43" s="28" t="s">
        <v>491</v>
      </c>
      <c r="C43" s="28">
        <v>11.9</v>
      </c>
      <c r="D43" s="28">
        <v>10.3</v>
      </c>
      <c r="E43" s="28">
        <v>10.7</v>
      </c>
      <c r="F43" s="28">
        <v>10.4</v>
      </c>
      <c r="G43" s="28">
        <v>11.4</v>
      </c>
      <c r="H43" s="28">
        <v>7</v>
      </c>
      <c r="I43" s="28">
        <v>1.9</v>
      </c>
      <c r="J43" s="28">
        <v>1.4</v>
      </c>
      <c r="K43" s="28">
        <v>3</v>
      </c>
      <c r="L43" s="28">
        <v>6.3</v>
      </c>
      <c r="M43" s="28">
        <v>8</v>
      </c>
      <c r="N43" s="28">
        <v>11.8</v>
      </c>
      <c r="O43" s="28">
        <v>94.1</v>
      </c>
    </row>
    <row r="44" spans="1:15">
      <c r="A44" s="28">
        <v>41</v>
      </c>
      <c r="B44" s="28" t="s">
        <v>493</v>
      </c>
      <c r="C44" s="28">
        <v>17.100000000000001</v>
      </c>
      <c r="D44" s="28">
        <v>14.9</v>
      </c>
      <c r="E44" s="28">
        <v>13.8</v>
      </c>
      <c r="F44" s="28">
        <v>11.3</v>
      </c>
      <c r="G44" s="28">
        <v>9.8000000000000007</v>
      </c>
      <c r="H44" s="28">
        <v>8.1999999999999993</v>
      </c>
      <c r="I44" s="28">
        <v>5.7</v>
      </c>
      <c r="J44" s="28">
        <v>5.0999999999999996</v>
      </c>
      <c r="K44" s="28">
        <v>7.2</v>
      </c>
      <c r="L44" s="28">
        <v>11.5</v>
      </c>
      <c r="M44" s="28">
        <v>12.3</v>
      </c>
      <c r="N44" s="28">
        <v>16.3</v>
      </c>
      <c r="O44" s="28">
        <v>133.19999999999999</v>
      </c>
    </row>
    <row r="45" spans="1:15">
      <c r="A45" s="28">
        <v>42</v>
      </c>
      <c r="B45" s="28" t="s">
        <v>494</v>
      </c>
      <c r="C45" s="28">
        <v>9.9</v>
      </c>
      <c r="D45" s="28">
        <v>8.4</v>
      </c>
      <c r="E45" s="28">
        <v>8.8000000000000007</v>
      </c>
      <c r="F45" s="28">
        <v>9</v>
      </c>
      <c r="G45" s="28">
        <v>10.6</v>
      </c>
      <c r="H45" s="28">
        <v>6.6</v>
      </c>
      <c r="I45" s="28">
        <v>2.2000000000000002</v>
      </c>
      <c r="J45" s="28">
        <v>1.5</v>
      </c>
      <c r="K45" s="28">
        <v>3.1</v>
      </c>
      <c r="L45" s="28">
        <v>6.1</v>
      </c>
      <c r="M45" s="28">
        <v>6.6</v>
      </c>
      <c r="N45" s="28">
        <v>10</v>
      </c>
      <c r="O45" s="28">
        <v>82.8</v>
      </c>
    </row>
    <row r="46" spans="1:15">
      <c r="A46" s="28">
        <v>43</v>
      </c>
      <c r="B46" s="28" t="s">
        <v>495</v>
      </c>
      <c r="C46" s="28">
        <v>14.6</v>
      </c>
      <c r="D46" s="28">
        <v>13.2</v>
      </c>
      <c r="E46" s="28">
        <v>13.1</v>
      </c>
      <c r="F46" s="28">
        <v>11.5</v>
      </c>
      <c r="G46" s="28">
        <v>12.1</v>
      </c>
      <c r="H46" s="28">
        <v>8.1</v>
      </c>
      <c r="I46" s="28">
        <v>3.9</v>
      </c>
      <c r="J46" s="28">
        <v>3.3</v>
      </c>
      <c r="K46" s="28">
        <v>4.7</v>
      </c>
      <c r="L46" s="28">
        <v>8.3000000000000007</v>
      </c>
      <c r="M46" s="28">
        <v>10</v>
      </c>
      <c r="N46" s="28">
        <v>14.2</v>
      </c>
      <c r="O46" s="28">
        <v>117</v>
      </c>
    </row>
    <row r="47" spans="1:15">
      <c r="A47" s="28">
        <v>44</v>
      </c>
      <c r="B47" s="28" t="s">
        <v>496</v>
      </c>
      <c r="C47" s="28">
        <v>10.8</v>
      </c>
      <c r="D47" s="28">
        <v>10.5</v>
      </c>
      <c r="E47" s="28">
        <v>10.9</v>
      </c>
      <c r="F47" s="28">
        <v>10.6</v>
      </c>
      <c r="G47" s="28">
        <v>10.1</v>
      </c>
      <c r="H47" s="28">
        <v>4.7</v>
      </c>
      <c r="I47" s="28">
        <v>1</v>
      </c>
      <c r="J47" s="28">
        <v>0.8</v>
      </c>
      <c r="K47" s="28">
        <v>2.1</v>
      </c>
      <c r="L47" s="28">
        <v>6.7</v>
      </c>
      <c r="M47" s="28">
        <v>8.6</v>
      </c>
      <c r="N47" s="28">
        <v>10.8</v>
      </c>
      <c r="O47" s="28">
        <v>87.6</v>
      </c>
    </row>
    <row r="48" spans="1:15">
      <c r="A48" s="28">
        <v>45</v>
      </c>
      <c r="B48" s="28" t="s">
        <v>497</v>
      </c>
      <c r="C48" s="28">
        <v>13.2</v>
      </c>
      <c r="D48" s="28">
        <v>11.1</v>
      </c>
      <c r="E48" s="28">
        <v>10</v>
      </c>
      <c r="F48" s="28">
        <v>9</v>
      </c>
      <c r="G48" s="28">
        <v>6.8</v>
      </c>
      <c r="H48" s="28">
        <v>3.3</v>
      </c>
      <c r="I48" s="28">
        <v>1</v>
      </c>
      <c r="J48" s="28">
        <v>0.8</v>
      </c>
      <c r="K48" s="28">
        <v>2.2999999999999998</v>
      </c>
      <c r="L48" s="28">
        <v>5.8</v>
      </c>
      <c r="M48" s="28">
        <v>9.4</v>
      </c>
      <c r="N48" s="28">
        <v>13.7</v>
      </c>
      <c r="O48" s="28">
        <v>86.4</v>
      </c>
    </row>
    <row r="49" spans="1:15">
      <c r="A49" s="28">
        <v>46</v>
      </c>
      <c r="B49" s="28" t="s">
        <v>480</v>
      </c>
      <c r="C49" s="28">
        <v>11.1</v>
      </c>
      <c r="D49" s="28">
        <v>11.3</v>
      </c>
      <c r="E49" s="28">
        <v>11.1</v>
      </c>
      <c r="F49" s="28">
        <v>9.9</v>
      </c>
      <c r="G49" s="28">
        <v>7.4</v>
      </c>
      <c r="H49" s="28">
        <v>2.2000000000000002</v>
      </c>
      <c r="I49" s="28">
        <v>0.4</v>
      </c>
      <c r="J49" s="28">
        <v>0.4</v>
      </c>
      <c r="K49" s="28">
        <v>1.9</v>
      </c>
      <c r="L49" s="28">
        <v>5.9</v>
      </c>
      <c r="M49" s="28">
        <v>7.6</v>
      </c>
      <c r="N49" s="28">
        <v>10.8</v>
      </c>
      <c r="O49" s="28">
        <v>80</v>
      </c>
    </row>
    <row r="50" spans="1:15">
      <c r="A50" s="28">
        <v>47</v>
      </c>
      <c r="B50" s="28" t="s">
        <v>498</v>
      </c>
      <c r="C50" s="28">
        <v>12</v>
      </c>
      <c r="D50" s="28">
        <v>10.6</v>
      </c>
      <c r="E50" s="28">
        <v>11.5</v>
      </c>
      <c r="F50" s="28">
        <v>10.3</v>
      </c>
      <c r="G50" s="28">
        <v>7.3</v>
      </c>
      <c r="H50" s="28">
        <v>1.5</v>
      </c>
      <c r="I50" s="28">
        <v>0.5</v>
      </c>
      <c r="J50" s="28">
        <v>0.2</v>
      </c>
      <c r="K50" s="28">
        <v>0.7</v>
      </c>
      <c r="L50" s="28">
        <v>5.0999999999999996</v>
      </c>
      <c r="M50" s="28">
        <v>7.6</v>
      </c>
      <c r="N50" s="28">
        <v>10.8</v>
      </c>
      <c r="O50" s="28">
        <v>78.099999999999994</v>
      </c>
    </row>
    <row r="51" spans="1:15">
      <c r="A51" s="28">
        <v>48</v>
      </c>
      <c r="B51" s="28" t="s">
        <v>500</v>
      </c>
      <c r="C51" s="28">
        <v>14.8</v>
      </c>
      <c r="D51" s="28">
        <v>12.4</v>
      </c>
      <c r="E51" s="28">
        <v>10.5</v>
      </c>
      <c r="F51" s="28">
        <v>8.6999999999999993</v>
      </c>
      <c r="G51" s="28">
        <v>7.5</v>
      </c>
      <c r="H51" s="28">
        <v>3.4</v>
      </c>
      <c r="I51" s="28">
        <v>1.5</v>
      </c>
      <c r="J51" s="28">
        <v>1.4</v>
      </c>
      <c r="K51" s="28">
        <v>2.6</v>
      </c>
      <c r="L51" s="28">
        <v>6.4</v>
      </c>
      <c r="M51" s="28">
        <v>9.6999999999999993</v>
      </c>
      <c r="N51" s="28">
        <v>14.5</v>
      </c>
      <c r="O51" s="28">
        <v>93.4</v>
      </c>
    </row>
    <row r="52" spans="1:15">
      <c r="A52" s="28">
        <v>49</v>
      </c>
      <c r="B52" s="28" t="s">
        <v>501</v>
      </c>
      <c r="C52" s="28">
        <v>13.6</v>
      </c>
      <c r="D52" s="28">
        <v>12.3</v>
      </c>
      <c r="E52" s="28">
        <v>14.2</v>
      </c>
      <c r="F52" s="28">
        <v>14.5</v>
      </c>
      <c r="G52" s="28">
        <v>14.2</v>
      </c>
      <c r="H52" s="28">
        <v>6.4</v>
      </c>
      <c r="I52" s="28">
        <v>2</v>
      </c>
      <c r="J52" s="28">
        <v>1.5</v>
      </c>
      <c r="K52" s="28">
        <v>3.1</v>
      </c>
      <c r="L52" s="28">
        <v>9.4</v>
      </c>
      <c r="M52" s="28">
        <v>10</v>
      </c>
      <c r="N52" s="28">
        <v>12.6</v>
      </c>
      <c r="O52" s="28">
        <v>113.8</v>
      </c>
    </row>
    <row r="53" spans="1:15">
      <c r="A53" s="28">
        <v>50</v>
      </c>
      <c r="B53" s="28" t="s">
        <v>503</v>
      </c>
      <c r="C53" s="28">
        <v>12.5</v>
      </c>
      <c r="D53" s="28">
        <v>12.3</v>
      </c>
      <c r="E53" s="28">
        <v>13.1</v>
      </c>
      <c r="F53" s="28">
        <v>12.7</v>
      </c>
      <c r="G53" s="28">
        <v>13.1</v>
      </c>
      <c r="H53" s="28">
        <v>7.9</v>
      </c>
      <c r="I53" s="28">
        <v>2.4</v>
      </c>
      <c r="J53" s="28">
        <v>1.7</v>
      </c>
      <c r="K53" s="28">
        <v>3.4</v>
      </c>
      <c r="L53" s="28">
        <v>7.3</v>
      </c>
      <c r="M53" s="28">
        <v>8.9</v>
      </c>
      <c r="N53" s="28">
        <v>12.4</v>
      </c>
      <c r="O53" s="28">
        <v>107.7</v>
      </c>
    </row>
    <row r="54" spans="1:15">
      <c r="A54" s="28">
        <v>51</v>
      </c>
      <c r="B54" s="28" t="s">
        <v>504</v>
      </c>
      <c r="C54" s="28">
        <v>10.9</v>
      </c>
      <c r="D54" s="28">
        <v>10.4</v>
      </c>
      <c r="E54" s="28">
        <v>11.3</v>
      </c>
      <c r="F54" s="28">
        <v>11.1</v>
      </c>
      <c r="G54" s="28">
        <v>11.9</v>
      </c>
      <c r="H54" s="28">
        <v>6.9</v>
      </c>
      <c r="I54" s="28">
        <v>1.8</v>
      </c>
      <c r="J54" s="28">
        <v>1.5</v>
      </c>
      <c r="K54" s="28">
        <v>2.9</v>
      </c>
      <c r="L54" s="28">
        <v>6.6</v>
      </c>
      <c r="M54" s="28">
        <v>7.5</v>
      </c>
      <c r="N54" s="28">
        <v>10.8</v>
      </c>
      <c r="O54" s="28">
        <v>93.6</v>
      </c>
    </row>
    <row r="55" spans="1:15">
      <c r="A55" s="28">
        <v>52</v>
      </c>
      <c r="B55" s="28" t="s">
        <v>506</v>
      </c>
      <c r="C55" s="28">
        <v>14.3</v>
      </c>
      <c r="D55" s="28">
        <v>13.9</v>
      </c>
      <c r="E55" s="28">
        <v>15.3</v>
      </c>
      <c r="F55" s="28">
        <v>14.4</v>
      </c>
      <c r="G55" s="28">
        <v>13.4</v>
      </c>
      <c r="H55" s="28">
        <v>11.1</v>
      </c>
      <c r="I55" s="28">
        <v>9.6999999999999993</v>
      </c>
      <c r="J55" s="28">
        <v>9.8000000000000007</v>
      </c>
      <c r="K55" s="28">
        <v>11.9</v>
      </c>
      <c r="L55" s="28">
        <v>14.3</v>
      </c>
      <c r="M55" s="28">
        <v>13</v>
      </c>
      <c r="N55" s="28">
        <v>14.5</v>
      </c>
      <c r="O55" s="28">
        <v>155.6</v>
      </c>
    </row>
    <row r="56" spans="1:15">
      <c r="A56" s="28">
        <v>53</v>
      </c>
      <c r="B56" s="28" t="s">
        <v>509</v>
      </c>
      <c r="C56" s="28">
        <v>14.8</v>
      </c>
      <c r="D56" s="28">
        <v>14.2</v>
      </c>
      <c r="E56" s="28">
        <v>15.6</v>
      </c>
      <c r="F56" s="28">
        <v>14.6</v>
      </c>
      <c r="G56" s="28">
        <v>14.2</v>
      </c>
      <c r="H56" s="28">
        <v>13.9</v>
      </c>
      <c r="I56" s="28">
        <v>13.6</v>
      </c>
      <c r="J56" s="28">
        <v>14.2</v>
      </c>
      <c r="K56" s="28">
        <v>14.6</v>
      </c>
      <c r="L56" s="28">
        <v>14.9</v>
      </c>
      <c r="M56" s="28">
        <v>13.5</v>
      </c>
      <c r="N56" s="28">
        <v>14.2</v>
      </c>
      <c r="O56" s="28">
        <v>172.3</v>
      </c>
    </row>
    <row r="57" spans="1:15">
      <c r="A57" s="28">
        <v>54</v>
      </c>
      <c r="B57" s="28" t="s">
        <v>510</v>
      </c>
      <c r="C57" s="28">
        <v>15.6</v>
      </c>
      <c r="D57" s="28">
        <v>14</v>
      </c>
      <c r="E57" s="28">
        <v>13.7</v>
      </c>
      <c r="F57" s="28">
        <v>11.4</v>
      </c>
      <c r="G57" s="28">
        <v>10.1</v>
      </c>
      <c r="H57" s="28">
        <v>8.4</v>
      </c>
      <c r="I57" s="28">
        <v>5.8</v>
      </c>
      <c r="J57" s="28">
        <v>5.8</v>
      </c>
      <c r="K57" s="28">
        <v>7.5</v>
      </c>
      <c r="L57" s="28">
        <v>11</v>
      </c>
      <c r="M57" s="28">
        <v>11.8</v>
      </c>
      <c r="N57" s="28">
        <v>15.5</v>
      </c>
      <c r="O57" s="28">
        <v>130.6</v>
      </c>
    </row>
    <row r="58" spans="1:15">
      <c r="A58" s="28">
        <v>55</v>
      </c>
      <c r="B58" s="28" t="s">
        <v>511</v>
      </c>
      <c r="C58" s="28">
        <v>13.5</v>
      </c>
      <c r="D58" s="28">
        <v>13.6</v>
      </c>
      <c r="E58" s="28">
        <v>15.2</v>
      </c>
      <c r="F58" s="28">
        <v>13.5</v>
      </c>
      <c r="G58" s="28">
        <v>12.6</v>
      </c>
      <c r="H58" s="28">
        <v>9.1999999999999993</v>
      </c>
      <c r="I58" s="28">
        <v>5.9</v>
      </c>
      <c r="J58" s="28">
        <v>6.3</v>
      </c>
      <c r="K58" s="28">
        <v>9.6</v>
      </c>
      <c r="L58" s="28">
        <v>12</v>
      </c>
      <c r="M58" s="28">
        <v>12</v>
      </c>
      <c r="N58" s="28">
        <v>13</v>
      </c>
      <c r="O58" s="28">
        <v>136.4</v>
      </c>
    </row>
    <row r="59" spans="1:15">
      <c r="A59" s="28">
        <v>56</v>
      </c>
      <c r="B59" s="28" t="s">
        <v>512</v>
      </c>
      <c r="C59" s="28">
        <v>12.4</v>
      </c>
      <c r="D59" s="28">
        <v>12</v>
      </c>
      <c r="E59" s="28">
        <v>14</v>
      </c>
      <c r="F59" s="28">
        <v>13.1</v>
      </c>
      <c r="G59" s="28">
        <v>10.3</v>
      </c>
      <c r="H59" s="28">
        <v>3.3</v>
      </c>
      <c r="I59" s="28">
        <v>0.6</v>
      </c>
      <c r="J59" s="28">
        <v>0.6</v>
      </c>
      <c r="K59" s="28">
        <v>1.6</v>
      </c>
      <c r="L59" s="28">
        <v>7.2</v>
      </c>
      <c r="M59" s="28">
        <v>9</v>
      </c>
      <c r="N59" s="28">
        <v>11.5</v>
      </c>
      <c r="O59" s="28">
        <v>95.6</v>
      </c>
    </row>
    <row r="60" spans="1:15">
      <c r="A60" s="28">
        <v>57</v>
      </c>
      <c r="B60" s="28" t="s">
        <v>513</v>
      </c>
      <c r="C60" s="28">
        <v>15.3</v>
      </c>
      <c r="D60" s="28">
        <v>13.4</v>
      </c>
      <c r="E60" s="28">
        <v>13.6</v>
      </c>
      <c r="F60" s="28">
        <v>11.1</v>
      </c>
      <c r="G60" s="28">
        <v>10.1</v>
      </c>
      <c r="H60" s="28">
        <v>7.7</v>
      </c>
      <c r="I60" s="28">
        <v>5.2</v>
      </c>
      <c r="J60" s="28">
        <v>6.1</v>
      </c>
      <c r="K60" s="28">
        <v>8.9</v>
      </c>
      <c r="L60" s="28">
        <v>12.3</v>
      </c>
      <c r="M60" s="28">
        <v>12.6</v>
      </c>
      <c r="N60" s="28">
        <v>15.4</v>
      </c>
      <c r="O60" s="28">
        <v>131.69999999999999</v>
      </c>
    </row>
    <row r="61" spans="1:15">
      <c r="A61" s="28">
        <v>58</v>
      </c>
      <c r="B61" s="28" t="s">
        <v>515</v>
      </c>
      <c r="C61" s="28">
        <v>13</v>
      </c>
      <c r="D61" s="28">
        <v>12.3</v>
      </c>
      <c r="E61" s="28">
        <v>13.3</v>
      </c>
      <c r="F61" s="28">
        <v>13.4</v>
      </c>
      <c r="G61" s="28">
        <v>14</v>
      </c>
      <c r="H61" s="28">
        <v>8.6</v>
      </c>
      <c r="I61" s="28">
        <v>2.4</v>
      </c>
      <c r="J61" s="28">
        <v>2</v>
      </c>
      <c r="K61" s="28">
        <v>4.2</v>
      </c>
      <c r="L61" s="28">
        <v>7.8</v>
      </c>
      <c r="M61" s="28">
        <v>9.4</v>
      </c>
      <c r="N61" s="28">
        <v>12.3</v>
      </c>
      <c r="O61" s="28">
        <v>112.7</v>
      </c>
    </row>
    <row r="62" spans="1:15">
      <c r="A62" s="28">
        <v>59</v>
      </c>
      <c r="B62" s="28" t="s">
        <v>519</v>
      </c>
      <c r="C62" s="28">
        <v>12.4</v>
      </c>
      <c r="D62" s="28">
        <v>10.6</v>
      </c>
      <c r="E62" s="28">
        <v>10.8</v>
      </c>
      <c r="F62" s="28">
        <v>9.3000000000000007</v>
      </c>
      <c r="G62" s="28">
        <v>8.1999999999999993</v>
      </c>
      <c r="H62" s="28">
        <v>7.1</v>
      </c>
      <c r="I62" s="28">
        <v>3.7</v>
      </c>
      <c r="J62" s="28">
        <v>2.4</v>
      </c>
      <c r="K62" s="28">
        <v>4.5999999999999996</v>
      </c>
      <c r="L62" s="28">
        <v>7.6</v>
      </c>
      <c r="M62" s="28">
        <v>9.5</v>
      </c>
      <c r="N62" s="28">
        <v>12</v>
      </c>
      <c r="O62" s="28">
        <v>98.2</v>
      </c>
    </row>
    <row r="63" spans="1:15">
      <c r="A63" s="28">
        <v>60</v>
      </c>
      <c r="B63" s="28" t="s">
        <v>520</v>
      </c>
      <c r="C63" s="28">
        <v>10.8</v>
      </c>
      <c r="D63" s="28">
        <v>10.199999999999999</v>
      </c>
      <c r="E63" s="28">
        <v>11.8</v>
      </c>
      <c r="F63" s="28">
        <v>12</v>
      </c>
      <c r="G63" s="28">
        <v>13.2</v>
      </c>
      <c r="H63" s="28">
        <v>8.5</v>
      </c>
      <c r="I63" s="28">
        <v>2.8</v>
      </c>
      <c r="J63" s="28">
        <v>2.2999999999999998</v>
      </c>
      <c r="K63" s="28">
        <v>4.7</v>
      </c>
      <c r="L63" s="28">
        <v>7.8</v>
      </c>
      <c r="M63" s="28">
        <v>9</v>
      </c>
      <c r="N63" s="28">
        <v>11.3</v>
      </c>
      <c r="O63" s="28">
        <v>104.4</v>
      </c>
    </row>
    <row r="64" spans="1:15">
      <c r="A64" s="28">
        <v>61</v>
      </c>
      <c r="B64" s="28" t="s">
        <v>521</v>
      </c>
      <c r="C64" s="28">
        <v>12.5</v>
      </c>
      <c r="D64" s="28">
        <v>12.4</v>
      </c>
      <c r="E64" s="28">
        <v>13.3</v>
      </c>
      <c r="F64" s="28">
        <v>12.9</v>
      </c>
      <c r="G64" s="28">
        <v>12.8</v>
      </c>
      <c r="H64" s="28">
        <v>10.8</v>
      </c>
      <c r="I64" s="28">
        <v>8</v>
      </c>
      <c r="J64" s="28">
        <v>8.8000000000000007</v>
      </c>
      <c r="K64" s="28">
        <v>11.2</v>
      </c>
      <c r="L64" s="28">
        <v>12.6</v>
      </c>
      <c r="M64" s="28">
        <v>12.1</v>
      </c>
      <c r="N64" s="28">
        <v>12.7</v>
      </c>
      <c r="O64" s="28">
        <v>140.1</v>
      </c>
    </row>
    <row r="65" spans="1:15">
      <c r="A65" s="28">
        <v>62</v>
      </c>
      <c r="B65" s="28" t="s">
        <v>522</v>
      </c>
      <c r="C65" s="28">
        <v>11.9</v>
      </c>
      <c r="D65" s="28">
        <v>11.9</v>
      </c>
      <c r="E65" s="28">
        <v>13.1</v>
      </c>
      <c r="F65" s="28">
        <v>13.6</v>
      </c>
      <c r="G65" s="28">
        <v>12.5</v>
      </c>
      <c r="H65" s="28">
        <v>5.2</v>
      </c>
      <c r="I65" s="28">
        <v>1.5</v>
      </c>
      <c r="J65" s="28">
        <v>1.2</v>
      </c>
      <c r="K65" s="28">
        <v>2.7</v>
      </c>
      <c r="L65" s="28">
        <v>8.4</v>
      </c>
      <c r="M65" s="28">
        <v>9.5</v>
      </c>
      <c r="N65" s="28">
        <v>11.8</v>
      </c>
      <c r="O65" s="28">
        <v>103.3</v>
      </c>
    </row>
    <row r="66" spans="1:15">
      <c r="A66" s="28">
        <v>63</v>
      </c>
      <c r="B66" s="28" t="s">
        <v>516</v>
      </c>
      <c r="C66" s="28">
        <v>12</v>
      </c>
      <c r="D66" s="28">
        <v>10.6</v>
      </c>
      <c r="E66" s="28">
        <v>10.3</v>
      </c>
      <c r="F66" s="28">
        <v>8.8000000000000007</v>
      </c>
      <c r="G66" s="28">
        <v>6.1</v>
      </c>
      <c r="H66" s="28">
        <v>1.4</v>
      </c>
      <c r="I66" s="28">
        <v>0.3</v>
      </c>
      <c r="J66" s="28">
        <v>0.2</v>
      </c>
      <c r="K66" s="28">
        <v>0.8</v>
      </c>
      <c r="L66" s="28">
        <v>4.8</v>
      </c>
      <c r="M66" s="28">
        <v>7.5</v>
      </c>
      <c r="N66" s="28">
        <v>10.7</v>
      </c>
      <c r="O66" s="28">
        <v>73.5</v>
      </c>
    </row>
    <row r="67" spans="1:15">
      <c r="A67" s="28">
        <v>64</v>
      </c>
      <c r="B67" s="28" t="s">
        <v>524</v>
      </c>
      <c r="C67" s="28">
        <v>12</v>
      </c>
      <c r="D67" s="28">
        <v>10.7</v>
      </c>
      <c r="E67" s="28">
        <v>10.5</v>
      </c>
      <c r="F67" s="28">
        <v>10</v>
      </c>
      <c r="G67" s="28">
        <v>9.5</v>
      </c>
      <c r="H67" s="28">
        <v>5.2</v>
      </c>
      <c r="I67" s="28">
        <v>2.5</v>
      </c>
      <c r="J67" s="28">
        <v>1.8</v>
      </c>
      <c r="K67" s="28">
        <v>3.1</v>
      </c>
      <c r="L67" s="28">
        <v>6.4</v>
      </c>
      <c r="M67" s="28">
        <v>7.9</v>
      </c>
      <c r="N67" s="28">
        <v>12.3</v>
      </c>
      <c r="O67" s="28">
        <v>91.9</v>
      </c>
    </row>
    <row r="68" spans="1:15">
      <c r="A68" s="28">
        <v>65</v>
      </c>
      <c r="B68" s="28" t="s">
        <v>525</v>
      </c>
      <c r="C68" s="28">
        <v>10.1</v>
      </c>
      <c r="D68" s="28">
        <v>9.9</v>
      </c>
      <c r="E68" s="28">
        <v>12.2</v>
      </c>
      <c r="F68" s="28">
        <v>12.3</v>
      </c>
      <c r="G68" s="28">
        <v>11.1</v>
      </c>
      <c r="H68" s="28">
        <v>5.2</v>
      </c>
      <c r="I68" s="28">
        <v>2</v>
      </c>
      <c r="J68" s="28">
        <v>1.3</v>
      </c>
      <c r="K68" s="28">
        <v>2.4</v>
      </c>
      <c r="L68" s="28">
        <v>8.4</v>
      </c>
      <c r="M68" s="28">
        <v>9</v>
      </c>
      <c r="N68" s="28">
        <v>9.8000000000000007</v>
      </c>
      <c r="O68" s="28">
        <v>93.7</v>
      </c>
    </row>
    <row r="69" spans="1:15">
      <c r="A69" s="28">
        <v>66</v>
      </c>
      <c r="B69" s="28" t="s">
        <v>527</v>
      </c>
      <c r="C69" s="28">
        <v>13.6</v>
      </c>
      <c r="D69" s="28">
        <v>12.7</v>
      </c>
      <c r="E69" s="28">
        <v>13.3</v>
      </c>
      <c r="F69" s="28">
        <v>12.8</v>
      </c>
      <c r="G69" s="28">
        <v>13.5</v>
      </c>
      <c r="H69" s="28">
        <v>8.9</v>
      </c>
      <c r="I69" s="28">
        <v>3</v>
      </c>
      <c r="J69" s="28">
        <v>2.2999999999999998</v>
      </c>
      <c r="K69" s="28">
        <v>3.9</v>
      </c>
      <c r="L69" s="28">
        <v>7.3</v>
      </c>
      <c r="M69" s="28">
        <v>8.9</v>
      </c>
      <c r="N69" s="28">
        <v>13.3</v>
      </c>
      <c r="O69" s="28">
        <v>113.5</v>
      </c>
    </row>
    <row r="70" spans="1:15">
      <c r="A70" s="28">
        <v>67</v>
      </c>
      <c r="B70" s="28" t="s">
        <v>528</v>
      </c>
      <c r="C70" s="28">
        <v>18.100000000000001</v>
      </c>
      <c r="D70" s="28">
        <v>15.9</v>
      </c>
      <c r="E70" s="28">
        <v>15.3</v>
      </c>
      <c r="F70" s="28">
        <v>12.1</v>
      </c>
      <c r="G70" s="28">
        <v>10.8</v>
      </c>
      <c r="H70" s="28">
        <v>8.6999999999999993</v>
      </c>
      <c r="I70" s="28">
        <v>6.7</v>
      </c>
      <c r="J70" s="28">
        <v>6.9</v>
      </c>
      <c r="K70" s="28">
        <v>8.5</v>
      </c>
      <c r="L70" s="28">
        <v>12.4</v>
      </c>
      <c r="M70" s="28">
        <v>13.8</v>
      </c>
      <c r="N70" s="28">
        <v>17.5</v>
      </c>
      <c r="O70" s="28">
        <v>146.69999999999999</v>
      </c>
    </row>
    <row r="71" spans="1:15">
      <c r="A71" s="28">
        <v>68</v>
      </c>
      <c r="B71" s="28" t="s">
        <v>429</v>
      </c>
      <c r="C71" s="28">
        <v>9.9</v>
      </c>
      <c r="D71" s="28">
        <v>10</v>
      </c>
      <c r="E71" s="28">
        <v>10.6</v>
      </c>
      <c r="F71" s="28">
        <v>10.6</v>
      </c>
      <c r="G71" s="28">
        <v>10.5</v>
      </c>
      <c r="H71" s="28">
        <v>6.1</v>
      </c>
      <c r="I71" s="28">
        <v>1.5</v>
      </c>
      <c r="J71" s="28">
        <v>1.4</v>
      </c>
      <c r="K71" s="28">
        <v>2.7</v>
      </c>
      <c r="L71" s="28">
        <v>5.7</v>
      </c>
      <c r="M71" s="28">
        <v>7.3</v>
      </c>
      <c r="N71" s="28">
        <v>10.6</v>
      </c>
      <c r="O71" s="28">
        <v>86.9</v>
      </c>
    </row>
    <row r="72" spans="1:15">
      <c r="A72" s="28">
        <v>69</v>
      </c>
      <c r="B72" s="28" t="s">
        <v>447</v>
      </c>
      <c r="C72" s="28">
        <v>11.3</v>
      </c>
      <c r="D72" s="28">
        <v>10.8</v>
      </c>
      <c r="E72" s="28">
        <v>12.7</v>
      </c>
      <c r="F72" s="28">
        <v>13.8</v>
      </c>
      <c r="G72" s="28">
        <v>16</v>
      </c>
      <c r="H72" s="28">
        <v>10.7</v>
      </c>
      <c r="I72" s="28">
        <v>5</v>
      </c>
      <c r="J72" s="28">
        <v>4.4000000000000004</v>
      </c>
      <c r="K72" s="28">
        <v>5</v>
      </c>
      <c r="L72" s="28">
        <v>8.9</v>
      </c>
      <c r="M72" s="28">
        <v>9</v>
      </c>
      <c r="N72" s="28">
        <v>11</v>
      </c>
      <c r="O72" s="28">
        <v>118.6</v>
      </c>
    </row>
    <row r="73" spans="1:15">
      <c r="A73" s="28">
        <v>70</v>
      </c>
      <c r="B73" s="28" t="s">
        <v>483</v>
      </c>
      <c r="C73" s="28">
        <v>10.199999999999999</v>
      </c>
      <c r="D73" s="28">
        <v>9.4</v>
      </c>
      <c r="E73" s="28">
        <v>9.1</v>
      </c>
      <c r="F73" s="28">
        <v>8</v>
      </c>
      <c r="G73" s="28">
        <v>8.6</v>
      </c>
      <c r="H73" s="28">
        <v>5.2</v>
      </c>
      <c r="I73" s="28">
        <v>1.5</v>
      </c>
      <c r="J73" s="28">
        <v>1.1000000000000001</v>
      </c>
      <c r="K73" s="28">
        <v>1.9</v>
      </c>
      <c r="L73" s="28">
        <v>5.6</v>
      </c>
      <c r="M73" s="28">
        <v>6.6</v>
      </c>
      <c r="N73" s="28">
        <v>10.1</v>
      </c>
      <c r="O73" s="28">
        <v>77.3</v>
      </c>
    </row>
    <row r="74" spans="1:15">
      <c r="A74" s="28">
        <v>71</v>
      </c>
      <c r="B74" s="28" t="s">
        <v>489</v>
      </c>
      <c r="C74" s="28">
        <v>11.8</v>
      </c>
      <c r="D74" s="28">
        <v>10.5</v>
      </c>
      <c r="E74" s="28">
        <v>10.5</v>
      </c>
      <c r="F74" s="28">
        <v>11.5</v>
      </c>
      <c r="G74" s="28">
        <v>11.8</v>
      </c>
      <c r="H74" s="28">
        <v>8.3000000000000007</v>
      </c>
      <c r="I74" s="28">
        <v>3.1</v>
      </c>
      <c r="J74" s="28">
        <v>2.8</v>
      </c>
      <c r="K74" s="28">
        <v>3.7</v>
      </c>
      <c r="L74" s="28">
        <v>6.8</v>
      </c>
      <c r="M74" s="28">
        <v>8.3000000000000007</v>
      </c>
      <c r="N74" s="28">
        <v>10.7</v>
      </c>
      <c r="O74" s="28">
        <v>99.8</v>
      </c>
    </row>
    <row r="75" spans="1:15">
      <c r="A75" s="28">
        <v>72</v>
      </c>
      <c r="B75" s="28" t="s">
        <v>445</v>
      </c>
      <c r="C75" s="28">
        <v>11.1</v>
      </c>
      <c r="D75" s="28">
        <v>10.4</v>
      </c>
      <c r="E75" s="28">
        <v>11.7</v>
      </c>
      <c r="F75" s="28">
        <v>11.5</v>
      </c>
      <c r="G75" s="28">
        <v>8.5</v>
      </c>
      <c r="H75" s="28">
        <v>2.2999999999999998</v>
      </c>
      <c r="I75" s="28">
        <v>0.4</v>
      </c>
      <c r="J75" s="28">
        <v>0.4</v>
      </c>
      <c r="K75" s="28">
        <v>1.1000000000000001</v>
      </c>
      <c r="L75" s="28">
        <v>5.9</v>
      </c>
      <c r="M75" s="28">
        <v>7.6</v>
      </c>
      <c r="N75" s="28">
        <v>10.199999999999999</v>
      </c>
      <c r="O75" s="28">
        <v>81.099999999999994</v>
      </c>
    </row>
    <row r="76" spans="1:15">
      <c r="A76" s="28">
        <v>73</v>
      </c>
      <c r="B76" s="28" t="s">
        <v>517</v>
      </c>
      <c r="C76" s="28">
        <v>9.4</v>
      </c>
      <c r="D76" s="28">
        <v>10</v>
      </c>
      <c r="E76" s="28">
        <v>10.9</v>
      </c>
      <c r="F76" s="28">
        <v>10.7</v>
      </c>
      <c r="G76" s="28">
        <v>7.8</v>
      </c>
      <c r="H76" s="28">
        <v>1.8</v>
      </c>
      <c r="I76" s="28">
        <v>0.5</v>
      </c>
      <c r="J76" s="28">
        <v>0.2</v>
      </c>
      <c r="K76" s="28">
        <v>0.9</v>
      </c>
      <c r="L76" s="28">
        <v>6</v>
      </c>
      <c r="M76" s="28">
        <v>7.6</v>
      </c>
      <c r="N76" s="28">
        <v>9.5</v>
      </c>
      <c r="O76" s="28">
        <v>75.3</v>
      </c>
    </row>
    <row r="77" spans="1:15">
      <c r="A77" s="28">
        <v>74</v>
      </c>
      <c r="B77" s="28" t="s">
        <v>444</v>
      </c>
      <c r="C77" s="28">
        <v>16.3</v>
      </c>
      <c r="D77" s="28">
        <v>14.6</v>
      </c>
      <c r="E77" s="28">
        <v>14.1</v>
      </c>
      <c r="F77" s="28">
        <v>11.9</v>
      </c>
      <c r="G77" s="28">
        <v>10.4</v>
      </c>
      <c r="H77" s="28">
        <v>8.9</v>
      </c>
      <c r="I77" s="28">
        <v>6.9</v>
      </c>
      <c r="J77" s="28">
        <v>6.4</v>
      </c>
      <c r="K77" s="28">
        <v>8.6999999999999993</v>
      </c>
      <c r="L77" s="28">
        <v>12</v>
      </c>
      <c r="M77" s="28">
        <v>13.1</v>
      </c>
      <c r="N77" s="28">
        <v>17.3</v>
      </c>
      <c r="O77" s="28">
        <v>140.6</v>
      </c>
    </row>
    <row r="78" spans="1:15">
      <c r="A78" s="28">
        <v>75</v>
      </c>
      <c r="B78" s="28" t="s">
        <v>436</v>
      </c>
      <c r="C78" s="28">
        <v>9.6</v>
      </c>
      <c r="D78" s="28">
        <v>9.8000000000000007</v>
      </c>
      <c r="E78" s="28">
        <v>11.6</v>
      </c>
      <c r="F78" s="28">
        <v>13.7</v>
      </c>
      <c r="G78" s="28">
        <v>17.100000000000001</v>
      </c>
      <c r="H78" s="28">
        <v>15.5</v>
      </c>
      <c r="I78" s="28">
        <v>11.5</v>
      </c>
      <c r="J78" s="28">
        <v>11</v>
      </c>
      <c r="K78" s="28">
        <v>7.7</v>
      </c>
      <c r="L78" s="28">
        <v>9.8000000000000007</v>
      </c>
      <c r="M78" s="28">
        <v>9</v>
      </c>
      <c r="N78" s="28">
        <v>9.8000000000000007</v>
      </c>
      <c r="O78" s="28">
        <v>136.1</v>
      </c>
    </row>
    <row r="79" spans="1:15">
      <c r="A79" s="28">
        <v>76</v>
      </c>
      <c r="B79" s="28" t="s">
        <v>476</v>
      </c>
      <c r="C79" s="28">
        <v>6</v>
      </c>
      <c r="D79" s="28">
        <v>6.1</v>
      </c>
      <c r="E79" s="28">
        <v>6.8</v>
      </c>
      <c r="F79" s="28">
        <v>10.4</v>
      </c>
      <c r="G79" s="28">
        <v>13.6</v>
      </c>
      <c r="H79" s="28">
        <v>10</v>
      </c>
      <c r="I79" s="28">
        <v>5.2</v>
      </c>
      <c r="J79" s="28">
        <v>3.7</v>
      </c>
      <c r="K79" s="28">
        <v>3.8</v>
      </c>
      <c r="L79" s="28">
        <v>7.8</v>
      </c>
      <c r="M79" s="28">
        <v>6.1</v>
      </c>
      <c r="N79" s="28">
        <v>6</v>
      </c>
      <c r="O79" s="28">
        <v>85.5</v>
      </c>
    </row>
    <row r="80" spans="1:15">
      <c r="A80" s="28">
        <v>77</v>
      </c>
      <c r="B80" s="28" t="s">
        <v>526</v>
      </c>
      <c r="C80" s="28">
        <v>15.4</v>
      </c>
      <c r="D80" s="28">
        <v>12.9</v>
      </c>
      <c r="E80" s="28">
        <v>12.3</v>
      </c>
      <c r="F80" s="28">
        <v>10.7</v>
      </c>
      <c r="G80" s="28">
        <v>7.8</v>
      </c>
      <c r="H80" s="28">
        <v>5.8</v>
      </c>
      <c r="I80" s="28">
        <v>3.8</v>
      </c>
      <c r="J80" s="28">
        <v>3.8</v>
      </c>
      <c r="K80" s="28">
        <v>5.9</v>
      </c>
      <c r="L80" s="28">
        <v>9.9</v>
      </c>
      <c r="M80" s="28">
        <v>11.4</v>
      </c>
      <c r="N80" s="28">
        <v>14.4</v>
      </c>
      <c r="O80" s="28">
        <v>114.1</v>
      </c>
    </row>
    <row r="81" spans="1:15">
      <c r="A81" s="28">
        <v>78</v>
      </c>
      <c r="B81" s="28" t="s">
        <v>481</v>
      </c>
      <c r="C81" s="28">
        <v>15.5</v>
      </c>
      <c r="D81" s="28">
        <v>11</v>
      </c>
      <c r="E81" s="28">
        <v>13.5</v>
      </c>
      <c r="F81" s="28">
        <v>9.8000000000000007</v>
      </c>
      <c r="G81" s="28">
        <v>13.5</v>
      </c>
      <c r="H81" s="28">
        <v>11.8</v>
      </c>
      <c r="I81" s="28">
        <v>6</v>
      </c>
      <c r="J81" s="28">
        <v>5</v>
      </c>
      <c r="K81" s="28">
        <v>5.3</v>
      </c>
      <c r="L81" s="28">
        <v>9</v>
      </c>
      <c r="M81" s="28">
        <v>11</v>
      </c>
      <c r="N81" s="28">
        <v>12.8</v>
      </c>
      <c r="O81" s="28">
        <v>124.2</v>
      </c>
    </row>
    <row r="82" spans="1:15">
      <c r="A82" s="28">
        <v>79</v>
      </c>
      <c r="B82" s="28" t="s">
        <v>492</v>
      </c>
      <c r="C82" s="28">
        <v>12.8</v>
      </c>
      <c r="D82" s="28">
        <v>11.3</v>
      </c>
      <c r="E82" s="28">
        <v>11.2</v>
      </c>
      <c r="F82" s="28">
        <v>9.1</v>
      </c>
      <c r="G82" s="28">
        <v>5.8</v>
      </c>
      <c r="H82" s="28">
        <v>1.6</v>
      </c>
      <c r="I82" s="28">
        <v>0.3</v>
      </c>
      <c r="J82" s="28">
        <v>0.4</v>
      </c>
      <c r="K82" s="28">
        <v>1.4</v>
      </c>
      <c r="L82" s="28">
        <v>5.6</v>
      </c>
      <c r="M82" s="28">
        <v>7.8</v>
      </c>
      <c r="N82" s="28">
        <v>11.7</v>
      </c>
      <c r="O82" s="28">
        <v>79</v>
      </c>
    </row>
    <row r="83" spans="1:15">
      <c r="A83" s="28">
        <v>80</v>
      </c>
      <c r="B83" s="28" t="s">
        <v>507</v>
      </c>
      <c r="C83" s="28">
        <v>9.3000000000000007</v>
      </c>
      <c r="D83" s="28">
        <v>9</v>
      </c>
      <c r="E83" s="28">
        <v>10.5</v>
      </c>
      <c r="F83" s="28">
        <v>9.6999999999999993</v>
      </c>
      <c r="G83" s="28">
        <v>7.4</v>
      </c>
      <c r="H83" s="28">
        <v>3.2</v>
      </c>
      <c r="I83" s="28">
        <v>1.3</v>
      </c>
      <c r="J83" s="28">
        <v>1.2</v>
      </c>
      <c r="K83" s="28">
        <v>3.3</v>
      </c>
      <c r="L83" s="28">
        <v>6.7</v>
      </c>
      <c r="M83" s="28">
        <v>6.8</v>
      </c>
      <c r="N83" s="28">
        <v>8.9</v>
      </c>
      <c r="O83" s="28">
        <v>77.3</v>
      </c>
    </row>
    <row r="84" spans="1:15">
      <c r="A84" s="28">
        <v>81</v>
      </c>
      <c r="B84" s="28" t="s">
        <v>465</v>
      </c>
      <c r="C84" s="28">
        <v>15.2</v>
      </c>
      <c r="D84" s="28">
        <v>13.4</v>
      </c>
      <c r="E84" s="28">
        <v>13.7</v>
      </c>
      <c r="F84" s="28">
        <v>12</v>
      </c>
      <c r="G84" s="28">
        <v>11.5</v>
      </c>
      <c r="H84" s="28">
        <v>9.5</v>
      </c>
      <c r="I84" s="28">
        <v>6.2</v>
      </c>
      <c r="J84" s="28">
        <v>6</v>
      </c>
      <c r="K84" s="28">
        <v>7.7</v>
      </c>
      <c r="L84" s="28">
        <v>11</v>
      </c>
      <c r="M84" s="28">
        <v>11.9</v>
      </c>
      <c r="N84" s="28">
        <v>15.4</v>
      </c>
      <c r="O84" s="28">
        <v>133.5</v>
      </c>
    </row>
  </sheetData>
  <autoFilter ref="A3:O3" xr:uid="{1816EE0B-8DA8-4306-B30A-C661351748B2}">
    <sortState xmlns:xlrd2="http://schemas.microsoft.com/office/spreadsheetml/2017/richdata2" ref="A4:O84">
      <sortCondition ref="A3"/>
    </sortState>
  </autoFilter>
  <hyperlinks>
    <hyperlink ref="C1" r:id="rId1" xr:uid="{72C93F6B-DF79-4F54-91F2-041F2A48701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Dugme1_Tikla">
                <anchor moveWithCells="1" sizeWithCells="1">
                  <from>
                    <xdr:col>17</xdr:col>
                    <xdr:colOff>276225</xdr:colOff>
                    <xdr:row>1</xdr:row>
                    <xdr:rowOff>133350</xdr:rowOff>
                  </from>
                  <to>
                    <xdr:col>20</xdr:col>
                    <xdr:colOff>571500</xdr:colOff>
                    <xdr:row>3</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AF03-7DA2-4353-8C33-D239A083A13E}">
  <sheetPr codeName="Sayfa10">
    <tabColor theme="0"/>
  </sheetPr>
  <dimension ref="A1:N85"/>
  <sheetViews>
    <sheetView workbookViewId="0"/>
  </sheetViews>
  <sheetFormatPr defaultColWidth="8.875" defaultRowHeight="14.25"/>
  <cols>
    <col min="1" max="1" width="17.5" style="28" bestFit="1" customWidth="1"/>
    <col min="2" max="16384" width="8.875" style="28"/>
  </cols>
  <sheetData>
    <row r="1" spans="1:14">
      <c r="A1" s="49" t="s">
        <v>553</v>
      </c>
      <c r="B1" s="49" t="s">
        <v>4778</v>
      </c>
    </row>
    <row r="4" spans="1:14">
      <c r="A4" s="28" t="s">
        <v>529</v>
      </c>
      <c r="B4" s="28" t="s">
        <v>402</v>
      </c>
      <c r="C4" s="28" t="s">
        <v>403</v>
      </c>
      <c r="D4" s="28" t="s">
        <v>404</v>
      </c>
      <c r="E4" s="28" t="s">
        <v>405</v>
      </c>
      <c r="F4" s="28" t="s">
        <v>406</v>
      </c>
      <c r="G4" s="28" t="s">
        <v>407</v>
      </c>
      <c r="H4" s="28" t="s">
        <v>408</v>
      </c>
      <c r="I4" s="28" t="s">
        <v>409</v>
      </c>
      <c r="J4" s="28" t="s">
        <v>410</v>
      </c>
      <c r="K4" s="28" t="s">
        <v>411</v>
      </c>
      <c r="L4" s="28" t="s">
        <v>412</v>
      </c>
      <c r="M4" s="28" t="s">
        <v>413</v>
      </c>
      <c r="N4" s="28" t="s">
        <v>414</v>
      </c>
    </row>
    <row r="5" spans="1:14">
      <c r="A5" s="28" t="s">
        <v>401</v>
      </c>
      <c r="B5" s="28">
        <v>110</v>
      </c>
      <c r="C5" s="28">
        <v>89.7</v>
      </c>
      <c r="D5" s="28">
        <v>65.099999999999994</v>
      </c>
      <c r="E5" s="28">
        <v>51.1</v>
      </c>
      <c r="F5" s="28">
        <v>47.1</v>
      </c>
      <c r="G5" s="28">
        <v>20.5</v>
      </c>
      <c r="H5" s="28">
        <v>6.2</v>
      </c>
      <c r="I5" s="28">
        <v>5.5</v>
      </c>
      <c r="J5" s="28">
        <v>17.600000000000001</v>
      </c>
      <c r="K5" s="28">
        <v>42.4</v>
      </c>
      <c r="L5" s="28">
        <v>71.099999999999994</v>
      </c>
      <c r="M5" s="28">
        <v>121.2</v>
      </c>
      <c r="N5" s="28">
        <v>647.5</v>
      </c>
    </row>
    <row r="6" spans="1:14">
      <c r="A6" s="28" t="s">
        <v>424</v>
      </c>
      <c r="B6" s="28">
        <v>136.69999999999999</v>
      </c>
      <c r="C6" s="28">
        <v>101.8</v>
      </c>
      <c r="D6" s="28">
        <v>89.4</v>
      </c>
      <c r="E6" s="28">
        <v>65.400000000000006</v>
      </c>
      <c r="F6" s="28">
        <v>43.3</v>
      </c>
      <c r="G6" s="28">
        <v>8.1999999999999993</v>
      </c>
      <c r="H6" s="28">
        <v>1</v>
      </c>
      <c r="I6" s="28">
        <v>0.7</v>
      </c>
      <c r="J6" s="28">
        <v>6</v>
      </c>
      <c r="K6" s="28">
        <v>46.5</v>
      </c>
      <c r="L6" s="28">
        <v>76.2</v>
      </c>
      <c r="M6" s="28">
        <v>135.69999999999999</v>
      </c>
      <c r="N6" s="28">
        <v>710.9</v>
      </c>
    </row>
    <row r="7" spans="1:14">
      <c r="A7" s="28" t="s">
        <v>426</v>
      </c>
      <c r="B7" s="28">
        <v>43.9</v>
      </c>
      <c r="C7" s="28">
        <v>39.6</v>
      </c>
      <c r="D7" s="28">
        <v>45.1</v>
      </c>
      <c r="E7" s="28">
        <v>46.1</v>
      </c>
      <c r="F7" s="28">
        <v>55.2</v>
      </c>
      <c r="G7" s="28">
        <v>39.700000000000003</v>
      </c>
      <c r="H7" s="28">
        <v>20.5</v>
      </c>
      <c r="I7" s="28">
        <v>12.2</v>
      </c>
      <c r="J7" s="28">
        <v>20.3</v>
      </c>
      <c r="K7" s="28">
        <v>35.5</v>
      </c>
      <c r="L7" s="28">
        <v>33.799999999999997</v>
      </c>
      <c r="M7" s="28">
        <v>47</v>
      </c>
      <c r="N7" s="28">
        <v>438.9</v>
      </c>
    </row>
    <row r="8" spans="1:14">
      <c r="A8" s="28" t="s">
        <v>427</v>
      </c>
      <c r="B8" s="28">
        <v>44.3</v>
      </c>
      <c r="C8" s="28">
        <v>47.7</v>
      </c>
      <c r="D8" s="28">
        <v>51</v>
      </c>
      <c r="E8" s="28">
        <v>69</v>
      </c>
      <c r="F8" s="28">
        <v>69.7</v>
      </c>
      <c r="G8" s="28">
        <v>43.9</v>
      </c>
      <c r="H8" s="28">
        <v>21</v>
      </c>
      <c r="I8" s="28">
        <v>11.7</v>
      </c>
      <c r="J8" s="28">
        <v>17.5</v>
      </c>
      <c r="K8" s="28">
        <v>56.3</v>
      </c>
      <c r="L8" s="28">
        <v>45.9</v>
      </c>
      <c r="M8" s="28">
        <v>44</v>
      </c>
      <c r="N8" s="28">
        <v>522</v>
      </c>
    </row>
    <row r="9" spans="1:14">
      <c r="A9" s="28" t="s">
        <v>429</v>
      </c>
      <c r="B9" s="28">
        <v>39.200000000000003</v>
      </c>
      <c r="C9" s="28">
        <v>33.1</v>
      </c>
      <c r="D9" s="28">
        <v>40.9</v>
      </c>
      <c r="E9" s="28">
        <v>45.4</v>
      </c>
      <c r="F9" s="28">
        <v>41.9</v>
      </c>
      <c r="G9" s="28">
        <v>25.6</v>
      </c>
      <c r="H9" s="28">
        <v>5.8</v>
      </c>
      <c r="I9" s="28">
        <v>3.9</v>
      </c>
      <c r="J9" s="28">
        <v>8.1999999999999993</v>
      </c>
      <c r="K9" s="28">
        <v>25.9</v>
      </c>
      <c r="L9" s="28">
        <v>32.1</v>
      </c>
      <c r="M9" s="28">
        <v>44.5</v>
      </c>
      <c r="N9" s="28">
        <v>346.5</v>
      </c>
    </row>
    <row r="10" spans="1:14">
      <c r="A10" s="28" t="s">
        <v>430</v>
      </c>
      <c r="B10" s="28">
        <v>49.5</v>
      </c>
      <c r="C10" s="28">
        <v>37.1</v>
      </c>
      <c r="D10" s="28">
        <v>48.6</v>
      </c>
      <c r="E10" s="28">
        <v>54.9</v>
      </c>
      <c r="F10" s="28">
        <v>53.2</v>
      </c>
      <c r="G10" s="28">
        <v>38.200000000000003</v>
      </c>
      <c r="H10" s="28">
        <v>14.5</v>
      </c>
      <c r="I10" s="28">
        <v>8.9</v>
      </c>
      <c r="J10" s="28">
        <v>20</v>
      </c>
      <c r="K10" s="28">
        <v>35.9</v>
      </c>
      <c r="L10" s="28">
        <v>44</v>
      </c>
      <c r="M10" s="28">
        <v>56</v>
      </c>
      <c r="N10" s="28">
        <v>460.8</v>
      </c>
    </row>
    <row r="11" spans="1:14">
      <c r="A11" s="28" t="s">
        <v>432</v>
      </c>
      <c r="B11" s="28">
        <v>39.700000000000003</v>
      </c>
      <c r="C11" s="28">
        <v>35.1</v>
      </c>
      <c r="D11" s="28">
        <v>39.1</v>
      </c>
      <c r="E11" s="28">
        <v>41.9</v>
      </c>
      <c r="F11" s="28">
        <v>51.8</v>
      </c>
      <c r="G11" s="28">
        <v>34.299999999999997</v>
      </c>
      <c r="H11" s="28">
        <v>13.5</v>
      </c>
      <c r="I11" s="28">
        <v>11.4</v>
      </c>
      <c r="J11" s="28">
        <v>17.600000000000001</v>
      </c>
      <c r="K11" s="28">
        <v>27.9</v>
      </c>
      <c r="L11" s="28">
        <v>31.7</v>
      </c>
      <c r="M11" s="28">
        <v>44.1</v>
      </c>
      <c r="N11" s="28">
        <v>388.1</v>
      </c>
    </row>
    <row r="12" spans="1:14">
      <c r="A12" s="28" t="s">
        <v>434</v>
      </c>
      <c r="B12" s="28">
        <v>234.2</v>
      </c>
      <c r="C12" s="28">
        <v>154.5</v>
      </c>
      <c r="D12" s="28">
        <v>97</v>
      </c>
      <c r="E12" s="28">
        <v>51.8</v>
      </c>
      <c r="F12" s="28">
        <v>31.9</v>
      </c>
      <c r="G12" s="28">
        <v>10</v>
      </c>
      <c r="H12" s="28">
        <v>2.5</v>
      </c>
      <c r="I12" s="28">
        <v>2.6</v>
      </c>
      <c r="J12" s="28">
        <v>14.3</v>
      </c>
      <c r="K12" s="28">
        <v>71.3</v>
      </c>
      <c r="L12" s="28">
        <v>129.69999999999999</v>
      </c>
      <c r="M12" s="28">
        <v>258.5</v>
      </c>
      <c r="N12" s="28">
        <v>1058.3</v>
      </c>
    </row>
    <row r="13" spans="1:14">
      <c r="A13" s="28" t="s">
        <v>436</v>
      </c>
      <c r="B13" s="28">
        <v>19.8</v>
      </c>
      <c r="C13" s="28">
        <v>20.5</v>
      </c>
      <c r="D13" s="28">
        <v>31</v>
      </c>
      <c r="E13" s="28">
        <v>51.2</v>
      </c>
      <c r="F13" s="28">
        <v>83.6</v>
      </c>
      <c r="G13" s="28">
        <v>93.7</v>
      </c>
      <c r="H13" s="28">
        <v>69.900000000000006</v>
      </c>
      <c r="I13" s="28">
        <v>62.6</v>
      </c>
      <c r="J13" s="28">
        <v>35.299999999999997</v>
      </c>
      <c r="K13" s="28">
        <v>37.5</v>
      </c>
      <c r="L13" s="28">
        <v>27.9</v>
      </c>
      <c r="M13" s="28">
        <v>22.8</v>
      </c>
      <c r="N13" s="28">
        <v>555.79999999999995</v>
      </c>
    </row>
    <row r="14" spans="1:14">
      <c r="A14" s="28" t="s">
        <v>438</v>
      </c>
      <c r="B14" s="28">
        <v>85.5</v>
      </c>
      <c r="C14" s="28">
        <v>71.900000000000006</v>
      </c>
      <c r="D14" s="28">
        <v>60</v>
      </c>
      <c r="E14" s="28">
        <v>53.2</v>
      </c>
      <c r="F14" s="28">
        <v>53.2</v>
      </c>
      <c r="G14" s="28">
        <v>49.7</v>
      </c>
      <c r="H14" s="28">
        <v>30.6</v>
      </c>
      <c r="I14" s="28">
        <v>29</v>
      </c>
      <c r="J14" s="28">
        <v>36.4</v>
      </c>
      <c r="K14" s="28">
        <v>61.6</v>
      </c>
      <c r="L14" s="28">
        <v>76</v>
      </c>
      <c r="M14" s="28">
        <v>87.7</v>
      </c>
      <c r="N14" s="28">
        <v>694.8</v>
      </c>
    </row>
    <row r="15" spans="1:14">
      <c r="A15" s="28" t="s">
        <v>440</v>
      </c>
      <c r="B15" s="28">
        <v>116.5</v>
      </c>
      <c r="C15" s="28">
        <v>93.8</v>
      </c>
      <c r="D15" s="28">
        <v>71.099999999999994</v>
      </c>
      <c r="E15" s="28">
        <v>48.2</v>
      </c>
      <c r="F15" s="28">
        <v>35.700000000000003</v>
      </c>
      <c r="G15" s="28">
        <v>13.9</v>
      </c>
      <c r="H15" s="28">
        <v>3.7</v>
      </c>
      <c r="I15" s="28">
        <v>2.5</v>
      </c>
      <c r="J15" s="28">
        <v>12.8</v>
      </c>
      <c r="K15" s="28">
        <v>43.8</v>
      </c>
      <c r="L15" s="28">
        <v>83.3</v>
      </c>
      <c r="M15" s="28">
        <v>121.7</v>
      </c>
      <c r="N15" s="28">
        <v>647</v>
      </c>
    </row>
    <row r="16" spans="1:14">
      <c r="A16" s="28" t="s">
        <v>442</v>
      </c>
      <c r="B16" s="28">
        <v>84.4</v>
      </c>
      <c r="C16" s="28">
        <v>69</v>
      </c>
      <c r="D16" s="28">
        <v>61.3</v>
      </c>
      <c r="E16" s="28">
        <v>49.7</v>
      </c>
      <c r="F16" s="28">
        <v>41.1</v>
      </c>
      <c r="G16" s="28">
        <v>25.3</v>
      </c>
      <c r="H16" s="28">
        <v>8.6</v>
      </c>
      <c r="I16" s="28">
        <v>5.9</v>
      </c>
      <c r="J16" s="28">
        <v>21.8</v>
      </c>
      <c r="K16" s="28">
        <v>45.4</v>
      </c>
      <c r="L16" s="28">
        <v>75.5</v>
      </c>
      <c r="M16" s="28">
        <v>95.2</v>
      </c>
      <c r="N16" s="28">
        <v>583.20000000000005</v>
      </c>
    </row>
    <row r="17" spans="1:14">
      <c r="A17" s="28" t="s">
        <v>444</v>
      </c>
      <c r="B17" s="28">
        <v>115.5</v>
      </c>
      <c r="C17" s="28">
        <v>84.2</v>
      </c>
      <c r="D17" s="28">
        <v>77.599999999999994</v>
      </c>
      <c r="E17" s="28">
        <v>59</v>
      </c>
      <c r="F17" s="28">
        <v>54</v>
      </c>
      <c r="G17" s="28">
        <v>71.2</v>
      </c>
      <c r="H17" s="28">
        <v>59.6</v>
      </c>
      <c r="I17" s="28">
        <v>77.2</v>
      </c>
      <c r="J17" s="28">
        <v>86.3</v>
      </c>
      <c r="K17" s="28">
        <v>113.5</v>
      </c>
      <c r="L17" s="28">
        <v>113.9</v>
      </c>
      <c r="M17" s="28">
        <v>134.19999999999999</v>
      </c>
      <c r="N17" s="28">
        <v>1046.2</v>
      </c>
    </row>
    <row r="18" spans="1:14">
      <c r="A18" s="28" t="s">
        <v>445</v>
      </c>
      <c r="B18" s="28">
        <v>61.2</v>
      </c>
      <c r="C18" s="28">
        <v>66.8</v>
      </c>
      <c r="D18" s="28">
        <v>75</v>
      </c>
      <c r="E18" s="28">
        <v>72.8</v>
      </c>
      <c r="F18" s="28">
        <v>47.3</v>
      </c>
      <c r="G18" s="28">
        <v>7.1</v>
      </c>
      <c r="H18" s="28">
        <v>0.6</v>
      </c>
      <c r="I18" s="28">
        <v>0.6</v>
      </c>
      <c r="J18" s="28">
        <v>3.7</v>
      </c>
      <c r="K18" s="28">
        <v>33.299999999999997</v>
      </c>
      <c r="L18" s="28">
        <v>55</v>
      </c>
      <c r="M18" s="28">
        <v>66</v>
      </c>
      <c r="N18" s="28">
        <v>489.4</v>
      </c>
    </row>
    <row r="19" spans="1:14">
      <c r="A19" s="28" t="s">
        <v>447</v>
      </c>
      <c r="B19" s="28">
        <v>27.3</v>
      </c>
      <c r="C19" s="28">
        <v>27.2</v>
      </c>
      <c r="D19" s="28">
        <v>40.799999999999997</v>
      </c>
      <c r="E19" s="28">
        <v>61.8</v>
      </c>
      <c r="F19" s="28">
        <v>71.8</v>
      </c>
      <c r="G19" s="28">
        <v>50.5</v>
      </c>
      <c r="H19" s="28">
        <v>20.2</v>
      </c>
      <c r="I19" s="28">
        <v>13.9</v>
      </c>
      <c r="J19" s="28">
        <v>20.5</v>
      </c>
      <c r="K19" s="28">
        <v>44.3</v>
      </c>
      <c r="L19" s="28">
        <v>33.6</v>
      </c>
      <c r="M19" s="28">
        <v>29.9</v>
      </c>
      <c r="N19" s="28">
        <v>441.8</v>
      </c>
    </row>
    <row r="20" spans="1:14">
      <c r="A20" s="28" t="s">
        <v>450</v>
      </c>
      <c r="B20" s="28">
        <v>50.1</v>
      </c>
      <c r="C20" s="28">
        <v>42</v>
      </c>
      <c r="D20" s="28">
        <v>47.2</v>
      </c>
      <c r="E20" s="28">
        <v>41.8</v>
      </c>
      <c r="F20" s="28">
        <v>47.7</v>
      </c>
      <c r="G20" s="28">
        <v>39.299999999999997</v>
      </c>
      <c r="H20" s="28">
        <v>17.899999999999999</v>
      </c>
      <c r="I20" s="28">
        <v>11.9</v>
      </c>
      <c r="J20" s="28">
        <v>22.3</v>
      </c>
      <c r="K20" s="28">
        <v>40.5</v>
      </c>
      <c r="L20" s="28">
        <v>37.200000000000003</v>
      </c>
      <c r="M20" s="28">
        <v>56</v>
      </c>
      <c r="N20" s="28">
        <v>453.9</v>
      </c>
    </row>
    <row r="21" spans="1:14">
      <c r="A21" s="28" t="s">
        <v>452</v>
      </c>
      <c r="B21" s="28">
        <v>138.4</v>
      </c>
      <c r="C21" s="28">
        <v>131.9</v>
      </c>
      <c r="D21" s="28">
        <v>127.5</v>
      </c>
      <c r="E21" s="28">
        <v>116.5</v>
      </c>
      <c r="F21" s="28">
        <v>75.900000000000006</v>
      </c>
      <c r="G21" s="28">
        <v>21.3</v>
      </c>
      <c r="H21" s="28">
        <v>5.6</v>
      </c>
      <c r="I21" s="28">
        <v>3.1</v>
      </c>
      <c r="J21" s="28">
        <v>11.5</v>
      </c>
      <c r="K21" s="28">
        <v>66.7</v>
      </c>
      <c r="L21" s="28">
        <v>107.3</v>
      </c>
      <c r="M21" s="28">
        <v>137.6</v>
      </c>
      <c r="N21" s="28">
        <v>943.3</v>
      </c>
    </row>
    <row r="22" spans="1:14">
      <c r="A22" s="28" t="s">
        <v>453</v>
      </c>
      <c r="B22" s="28">
        <v>155.4</v>
      </c>
      <c r="C22" s="28">
        <v>167.8</v>
      </c>
      <c r="D22" s="28">
        <v>171.8</v>
      </c>
      <c r="E22" s="28">
        <v>161.9</v>
      </c>
      <c r="F22" s="28">
        <v>105.3</v>
      </c>
      <c r="G22" s="28">
        <v>24.2</v>
      </c>
      <c r="H22" s="28">
        <v>5.9</v>
      </c>
      <c r="I22" s="28">
        <v>4.2</v>
      </c>
      <c r="J22" s="28">
        <v>17.5</v>
      </c>
      <c r="K22" s="28">
        <v>99.9</v>
      </c>
      <c r="L22" s="28">
        <v>143.5</v>
      </c>
      <c r="M22" s="28">
        <v>159.6</v>
      </c>
      <c r="N22" s="28">
        <v>1217</v>
      </c>
    </row>
    <row r="23" spans="1:14">
      <c r="A23" s="28" t="s">
        <v>454</v>
      </c>
      <c r="B23" s="28">
        <v>57.6</v>
      </c>
      <c r="C23" s="28">
        <v>48.1</v>
      </c>
      <c r="D23" s="28">
        <v>50.4</v>
      </c>
      <c r="E23" s="28">
        <v>50.8</v>
      </c>
      <c r="F23" s="28">
        <v>59.6</v>
      </c>
      <c r="G23" s="28">
        <v>55.3</v>
      </c>
      <c r="H23" s="28">
        <v>27.8</v>
      </c>
      <c r="I23" s="28">
        <v>22.3</v>
      </c>
      <c r="J23" s="28">
        <v>28.6</v>
      </c>
      <c r="K23" s="28">
        <v>41.2</v>
      </c>
      <c r="L23" s="28">
        <v>45.7</v>
      </c>
      <c r="M23" s="28">
        <v>59.4</v>
      </c>
      <c r="N23" s="28">
        <v>546.79999999999995</v>
      </c>
    </row>
    <row r="24" spans="1:14">
      <c r="A24" s="28" t="s">
        <v>455</v>
      </c>
      <c r="B24" s="28">
        <v>57</v>
      </c>
      <c r="C24" s="28">
        <v>41.7</v>
      </c>
      <c r="D24" s="28">
        <v>45.3</v>
      </c>
      <c r="E24" s="28">
        <v>43.3</v>
      </c>
      <c r="F24" s="28">
        <v>45.3</v>
      </c>
      <c r="G24" s="28">
        <v>27.8</v>
      </c>
      <c r="H24" s="28">
        <v>11.9</v>
      </c>
      <c r="I24" s="28">
        <v>8.1999999999999993</v>
      </c>
      <c r="J24" s="28">
        <v>14.9</v>
      </c>
      <c r="K24" s="28">
        <v>32.4</v>
      </c>
      <c r="L24" s="28">
        <v>36.9</v>
      </c>
      <c r="M24" s="28">
        <v>62.2</v>
      </c>
      <c r="N24" s="28">
        <v>426.9</v>
      </c>
    </row>
    <row r="25" spans="1:14">
      <c r="A25" s="28" t="s">
        <v>457</v>
      </c>
      <c r="B25" s="28">
        <v>89.1</v>
      </c>
      <c r="C25" s="28">
        <v>76</v>
      </c>
      <c r="D25" s="28">
        <v>70.3</v>
      </c>
      <c r="E25" s="28">
        <v>62.4</v>
      </c>
      <c r="F25" s="28">
        <v>50.1</v>
      </c>
      <c r="G25" s="28">
        <v>34.1</v>
      </c>
      <c r="H25" s="28">
        <v>21.4</v>
      </c>
      <c r="I25" s="28">
        <v>16.3</v>
      </c>
      <c r="J25" s="28">
        <v>41.7</v>
      </c>
      <c r="K25" s="28">
        <v>67</v>
      </c>
      <c r="L25" s="28">
        <v>77.8</v>
      </c>
      <c r="M25" s="28">
        <v>101.4</v>
      </c>
      <c r="N25" s="28">
        <v>707.6</v>
      </c>
    </row>
    <row r="26" spans="1:14">
      <c r="A26" s="28" t="s">
        <v>459</v>
      </c>
      <c r="B26" s="28">
        <v>91.7</v>
      </c>
      <c r="C26" s="28">
        <v>72.099999999999994</v>
      </c>
      <c r="D26" s="28">
        <v>66.099999999999994</v>
      </c>
      <c r="E26" s="28">
        <v>44.7</v>
      </c>
      <c r="F26" s="28">
        <v>30.1</v>
      </c>
      <c r="G26" s="28">
        <v>23.8</v>
      </c>
      <c r="H26" s="28">
        <v>10.9</v>
      </c>
      <c r="I26" s="28">
        <v>6.3</v>
      </c>
      <c r="J26" s="28">
        <v>23.4</v>
      </c>
      <c r="K26" s="28">
        <v>53.6</v>
      </c>
      <c r="L26" s="28">
        <v>87.3</v>
      </c>
      <c r="M26" s="28">
        <v>106.7</v>
      </c>
      <c r="N26" s="28">
        <v>616.70000000000005</v>
      </c>
    </row>
    <row r="27" spans="1:14">
      <c r="A27" s="28" t="s">
        <v>460</v>
      </c>
      <c r="B27" s="28">
        <v>44.4</v>
      </c>
      <c r="C27" s="28">
        <v>34.9</v>
      </c>
      <c r="D27" s="28">
        <v>38.5</v>
      </c>
      <c r="E27" s="28">
        <v>44.1</v>
      </c>
      <c r="F27" s="28">
        <v>58.5</v>
      </c>
      <c r="G27" s="28">
        <v>43.1</v>
      </c>
      <c r="H27" s="28">
        <v>17.7</v>
      </c>
      <c r="I27" s="28">
        <v>17.8</v>
      </c>
      <c r="J27" s="28">
        <v>17.3</v>
      </c>
      <c r="K27" s="28">
        <v>26.5</v>
      </c>
      <c r="L27" s="28">
        <v>26.2</v>
      </c>
      <c r="M27" s="28">
        <v>45.2</v>
      </c>
      <c r="N27" s="28">
        <v>414.2</v>
      </c>
    </row>
    <row r="28" spans="1:14">
      <c r="A28" s="28" t="s">
        <v>461</v>
      </c>
      <c r="B28" s="28">
        <v>38.9</v>
      </c>
      <c r="C28" s="28">
        <v>29.4</v>
      </c>
      <c r="D28" s="28">
        <v>38.6</v>
      </c>
      <c r="E28" s="28">
        <v>47.4</v>
      </c>
      <c r="F28" s="28">
        <v>61.8</v>
      </c>
      <c r="G28" s="28">
        <v>52.6</v>
      </c>
      <c r="H28" s="28">
        <v>18.8</v>
      </c>
      <c r="I28" s="28">
        <v>13.6</v>
      </c>
      <c r="J28" s="28">
        <v>21.7</v>
      </c>
      <c r="K28" s="28">
        <v>27.3</v>
      </c>
      <c r="L28" s="28">
        <v>33.700000000000003</v>
      </c>
      <c r="M28" s="28">
        <v>43.3</v>
      </c>
      <c r="N28" s="28">
        <v>427.1</v>
      </c>
    </row>
    <row r="29" spans="1:14">
      <c r="A29" s="28" t="s">
        <v>462</v>
      </c>
      <c r="B29" s="28">
        <v>91.1</v>
      </c>
      <c r="C29" s="28">
        <v>71.900000000000006</v>
      </c>
      <c r="D29" s="28">
        <v>63.7</v>
      </c>
      <c r="E29" s="28">
        <v>52.6</v>
      </c>
      <c r="F29" s="28">
        <v>43.3</v>
      </c>
      <c r="G29" s="28">
        <v>27</v>
      </c>
      <c r="H29" s="28">
        <v>13</v>
      </c>
      <c r="I29" s="28">
        <v>8.4</v>
      </c>
      <c r="J29" s="28">
        <v>14.1</v>
      </c>
      <c r="K29" s="28">
        <v>35.299999999999997</v>
      </c>
      <c r="L29" s="28">
        <v>55.9</v>
      </c>
      <c r="M29" s="28">
        <v>88.7</v>
      </c>
      <c r="N29" s="28">
        <v>565</v>
      </c>
    </row>
    <row r="30" spans="1:14">
      <c r="A30" s="28" t="s">
        <v>464</v>
      </c>
      <c r="B30" s="28">
        <v>70.3</v>
      </c>
      <c r="C30" s="28">
        <v>68</v>
      </c>
      <c r="D30" s="28">
        <v>65.099999999999994</v>
      </c>
      <c r="E30" s="28">
        <v>68.3</v>
      </c>
      <c r="F30" s="28">
        <v>44.1</v>
      </c>
      <c r="G30" s="28">
        <v>8.1</v>
      </c>
      <c r="H30" s="28">
        <v>0.7</v>
      </c>
      <c r="I30" s="28">
        <v>0.4</v>
      </c>
      <c r="J30" s="28">
        <v>3.9</v>
      </c>
      <c r="K30" s="28">
        <v>32.200000000000003</v>
      </c>
      <c r="L30" s="28">
        <v>54.2</v>
      </c>
      <c r="M30" s="28">
        <v>71.400000000000006</v>
      </c>
      <c r="N30" s="28">
        <v>486.7</v>
      </c>
    </row>
    <row r="31" spans="1:14">
      <c r="A31" s="28" t="s">
        <v>465</v>
      </c>
      <c r="B31" s="28">
        <v>89.4</v>
      </c>
      <c r="C31" s="28">
        <v>69.099999999999994</v>
      </c>
      <c r="D31" s="28">
        <v>74.099999999999994</v>
      </c>
      <c r="E31" s="28">
        <v>60.6</v>
      </c>
      <c r="F31" s="28">
        <v>63.1</v>
      </c>
      <c r="G31" s="28">
        <v>60.9</v>
      </c>
      <c r="H31" s="28">
        <v>42.8</v>
      </c>
      <c r="I31" s="28">
        <v>50.6</v>
      </c>
      <c r="J31" s="28">
        <v>51.6</v>
      </c>
      <c r="K31" s="28">
        <v>81.599999999999994</v>
      </c>
      <c r="L31" s="28">
        <v>80.7</v>
      </c>
      <c r="M31" s="28">
        <v>102.9</v>
      </c>
      <c r="N31" s="28">
        <v>827.4</v>
      </c>
    </row>
    <row r="32" spans="1:14">
      <c r="A32" s="28" t="s">
        <v>466</v>
      </c>
      <c r="B32" s="28">
        <v>66.5</v>
      </c>
      <c r="C32" s="28">
        <v>53.2</v>
      </c>
      <c r="D32" s="28">
        <v>53.1</v>
      </c>
      <c r="E32" s="28">
        <v>46.6</v>
      </c>
      <c r="F32" s="28">
        <v>52.9</v>
      </c>
      <c r="G32" s="28">
        <v>47.4</v>
      </c>
      <c r="H32" s="28">
        <v>32.799999999999997</v>
      </c>
      <c r="I32" s="28">
        <v>22.2</v>
      </c>
      <c r="J32" s="28">
        <v>36.799999999999997</v>
      </c>
      <c r="K32" s="28">
        <v>57.5</v>
      </c>
      <c r="L32" s="28">
        <v>69.7</v>
      </c>
      <c r="M32" s="28">
        <v>69.400000000000006</v>
      </c>
      <c r="N32" s="28">
        <v>608.1</v>
      </c>
    </row>
    <row r="33" spans="1:14">
      <c r="A33" s="28" t="s">
        <v>467</v>
      </c>
      <c r="B33" s="28">
        <v>40.799999999999997</v>
      </c>
      <c r="C33" s="28">
        <v>42.3</v>
      </c>
      <c r="D33" s="28">
        <v>53.5</v>
      </c>
      <c r="E33" s="28">
        <v>63.3</v>
      </c>
      <c r="F33" s="28">
        <v>51.8</v>
      </c>
      <c r="G33" s="28">
        <v>12</v>
      </c>
      <c r="H33" s="28">
        <v>2.2000000000000002</v>
      </c>
      <c r="I33" s="28">
        <v>0.7</v>
      </c>
      <c r="J33" s="28">
        <v>7.8</v>
      </c>
      <c r="K33" s="28">
        <v>40.5</v>
      </c>
      <c r="L33" s="28">
        <v>48.7</v>
      </c>
      <c r="M33" s="28">
        <v>44.6</v>
      </c>
      <c r="N33" s="28">
        <v>408.2</v>
      </c>
    </row>
    <row r="34" spans="1:14">
      <c r="A34" s="28" t="s">
        <v>468</v>
      </c>
      <c r="B34" s="28">
        <v>27.1</v>
      </c>
      <c r="C34" s="28">
        <v>30.2</v>
      </c>
      <c r="D34" s="28">
        <v>41.9</v>
      </c>
      <c r="E34" s="28">
        <v>52.3</v>
      </c>
      <c r="F34" s="28">
        <v>53.4</v>
      </c>
      <c r="G34" s="28">
        <v>30.7</v>
      </c>
      <c r="H34" s="28">
        <v>10.9</v>
      </c>
      <c r="I34" s="28">
        <v>6.4</v>
      </c>
      <c r="J34" s="28">
        <v>14.7</v>
      </c>
      <c r="K34" s="28">
        <v>40.299999999999997</v>
      </c>
      <c r="L34" s="28">
        <v>35.700000000000003</v>
      </c>
      <c r="M34" s="28">
        <v>28.5</v>
      </c>
      <c r="N34" s="28">
        <v>372.1</v>
      </c>
    </row>
    <row r="35" spans="1:14">
      <c r="A35" s="28" t="s">
        <v>469</v>
      </c>
      <c r="B35" s="28">
        <v>22.5</v>
      </c>
      <c r="C35" s="28">
        <v>26.8</v>
      </c>
      <c r="D35" s="28">
        <v>34.9</v>
      </c>
      <c r="E35" s="28">
        <v>53</v>
      </c>
      <c r="F35" s="28">
        <v>73.8</v>
      </c>
      <c r="G35" s="28">
        <v>49</v>
      </c>
      <c r="H35" s="28">
        <v>26.6</v>
      </c>
      <c r="I35" s="28">
        <v>17.7</v>
      </c>
      <c r="J35" s="28">
        <v>23.5</v>
      </c>
      <c r="K35" s="28">
        <v>48.3</v>
      </c>
      <c r="L35" s="28">
        <v>33.1</v>
      </c>
      <c r="M35" s="28">
        <v>22.8</v>
      </c>
      <c r="N35" s="28">
        <v>432</v>
      </c>
    </row>
    <row r="36" spans="1:14">
      <c r="A36" s="28" t="s">
        <v>470</v>
      </c>
      <c r="B36" s="28">
        <v>40</v>
      </c>
      <c r="C36" s="28">
        <v>32.700000000000003</v>
      </c>
      <c r="D36" s="28">
        <v>35.299999999999997</v>
      </c>
      <c r="E36" s="28">
        <v>38.299999999999997</v>
      </c>
      <c r="F36" s="28">
        <v>44.8</v>
      </c>
      <c r="G36" s="28">
        <v>33.299999999999997</v>
      </c>
      <c r="H36" s="28">
        <v>13.1</v>
      </c>
      <c r="I36" s="28">
        <v>8.6999999999999993</v>
      </c>
      <c r="J36" s="28">
        <v>15.7</v>
      </c>
      <c r="K36" s="28">
        <v>28.1</v>
      </c>
      <c r="L36" s="28">
        <v>30.1</v>
      </c>
      <c r="M36" s="28">
        <v>46</v>
      </c>
      <c r="N36" s="28">
        <v>366.1</v>
      </c>
    </row>
    <row r="37" spans="1:14">
      <c r="A37" s="28" t="s">
        <v>471</v>
      </c>
      <c r="B37" s="28">
        <v>102.1</v>
      </c>
      <c r="C37" s="28">
        <v>82.6</v>
      </c>
      <c r="D37" s="28">
        <v>71.3</v>
      </c>
      <c r="E37" s="28">
        <v>52.6</v>
      </c>
      <c r="F37" s="28">
        <v>31.3</v>
      </c>
      <c r="G37" s="28">
        <v>6.9</v>
      </c>
      <c r="H37" s="28">
        <v>2.7</v>
      </c>
      <c r="I37" s="28">
        <v>1.8</v>
      </c>
      <c r="J37" s="28">
        <v>5.7</v>
      </c>
      <c r="K37" s="28">
        <v>36.4</v>
      </c>
      <c r="L37" s="28">
        <v>61.8</v>
      </c>
      <c r="M37" s="28">
        <v>97.6</v>
      </c>
      <c r="N37" s="28">
        <v>552.79999999999995</v>
      </c>
    </row>
    <row r="38" spans="1:14">
      <c r="A38" s="28" t="s">
        <v>472</v>
      </c>
      <c r="B38" s="28">
        <v>128.30000000000001</v>
      </c>
      <c r="C38" s="28">
        <v>100.9</v>
      </c>
      <c r="D38" s="28">
        <v>97.9</v>
      </c>
      <c r="E38" s="28">
        <v>75.5</v>
      </c>
      <c r="F38" s="28">
        <v>68</v>
      </c>
      <c r="G38" s="28">
        <v>77</v>
      </c>
      <c r="H38" s="28">
        <v>78.5</v>
      </c>
      <c r="I38" s="28">
        <v>89.6</v>
      </c>
      <c r="J38" s="28">
        <v>129.5</v>
      </c>
      <c r="K38" s="28">
        <v>163.4</v>
      </c>
      <c r="L38" s="28">
        <v>151.6</v>
      </c>
      <c r="M38" s="28">
        <v>127.8</v>
      </c>
      <c r="N38" s="28">
        <v>1288</v>
      </c>
    </row>
    <row r="39" spans="1:14">
      <c r="A39" s="28" t="s">
        <v>473</v>
      </c>
      <c r="B39" s="28">
        <v>35.799999999999997</v>
      </c>
      <c r="C39" s="28">
        <v>31.8</v>
      </c>
      <c r="D39" s="28">
        <v>44</v>
      </c>
      <c r="E39" s="28">
        <v>59.4</v>
      </c>
      <c r="F39" s="28">
        <v>69.3</v>
      </c>
      <c r="G39" s="28">
        <v>47.6</v>
      </c>
      <c r="H39" s="28">
        <v>12.2</v>
      </c>
      <c r="I39" s="28">
        <v>12.7</v>
      </c>
      <c r="J39" s="28">
        <v>21.8</v>
      </c>
      <c r="K39" s="28">
        <v>45.2</v>
      </c>
      <c r="L39" s="28">
        <v>41.8</v>
      </c>
      <c r="M39" s="28">
        <v>42.1</v>
      </c>
      <c r="N39" s="28">
        <v>463.7</v>
      </c>
    </row>
    <row r="40" spans="1:14">
      <c r="A40" s="28" t="s">
        <v>474</v>
      </c>
      <c r="B40" s="28">
        <v>89.3</v>
      </c>
      <c r="C40" s="28">
        <v>104.9</v>
      </c>
      <c r="D40" s="28">
        <v>119.7</v>
      </c>
      <c r="E40" s="28">
        <v>125.9</v>
      </c>
      <c r="F40" s="28">
        <v>66.599999999999994</v>
      </c>
      <c r="G40" s="28">
        <v>15.8</v>
      </c>
      <c r="H40" s="28">
        <v>4</v>
      </c>
      <c r="I40" s="28">
        <v>2.8</v>
      </c>
      <c r="J40" s="28">
        <v>7</v>
      </c>
      <c r="K40" s="28">
        <v>63.2</v>
      </c>
      <c r="L40" s="28">
        <v>87.3</v>
      </c>
      <c r="M40" s="28">
        <v>96.4</v>
      </c>
      <c r="N40" s="28">
        <v>782.9</v>
      </c>
    </row>
    <row r="41" spans="1:14">
      <c r="A41" s="28" t="s">
        <v>475</v>
      </c>
      <c r="B41" s="28">
        <v>193</v>
      </c>
      <c r="C41" s="28">
        <v>167.6</v>
      </c>
      <c r="D41" s="28">
        <v>142.30000000000001</v>
      </c>
      <c r="E41" s="28">
        <v>102.7</v>
      </c>
      <c r="F41" s="28">
        <v>80.099999999999994</v>
      </c>
      <c r="G41" s="28">
        <v>24.2</v>
      </c>
      <c r="H41" s="28">
        <v>6.7</v>
      </c>
      <c r="I41" s="28">
        <v>6.6</v>
      </c>
      <c r="J41" s="28">
        <v>38.5</v>
      </c>
      <c r="K41" s="28">
        <v>78</v>
      </c>
      <c r="L41" s="28">
        <v>101.6</v>
      </c>
      <c r="M41" s="28">
        <v>183.7</v>
      </c>
      <c r="N41" s="28">
        <v>1125</v>
      </c>
    </row>
    <row r="42" spans="1:14">
      <c r="A42" s="28" t="s">
        <v>476</v>
      </c>
      <c r="B42" s="28">
        <v>15.1</v>
      </c>
      <c r="C42" s="28">
        <v>16.399999999999999</v>
      </c>
      <c r="D42" s="28">
        <v>21.8</v>
      </c>
      <c r="E42" s="28">
        <v>33.700000000000003</v>
      </c>
      <c r="F42" s="28">
        <v>46.8</v>
      </c>
      <c r="G42" s="28">
        <v>32.200000000000003</v>
      </c>
      <c r="H42" s="28">
        <v>13.6</v>
      </c>
      <c r="I42" s="28">
        <v>9.3000000000000007</v>
      </c>
      <c r="J42" s="28">
        <v>10.6</v>
      </c>
      <c r="K42" s="28">
        <v>25.9</v>
      </c>
      <c r="L42" s="28">
        <v>18.2</v>
      </c>
      <c r="M42" s="28">
        <v>13.6</v>
      </c>
      <c r="N42" s="28">
        <v>257.2</v>
      </c>
    </row>
    <row r="43" spans="1:14">
      <c r="A43" s="28" t="s">
        <v>477</v>
      </c>
      <c r="B43" s="28">
        <v>80.8</v>
      </c>
      <c r="C43" s="28">
        <v>67.7</v>
      </c>
      <c r="D43" s="28">
        <v>59.2</v>
      </c>
      <c r="E43" s="28">
        <v>52.4</v>
      </c>
      <c r="F43" s="28">
        <v>56.8</v>
      </c>
      <c r="G43" s="28">
        <v>33.6</v>
      </c>
      <c r="H43" s="28">
        <v>13.5</v>
      </c>
      <c r="I43" s="28">
        <v>12.1</v>
      </c>
      <c r="J43" s="28">
        <v>18.3</v>
      </c>
      <c r="K43" s="28">
        <v>37.700000000000003</v>
      </c>
      <c r="L43" s="28">
        <v>45.2</v>
      </c>
      <c r="M43" s="28">
        <v>86.7</v>
      </c>
      <c r="N43" s="28">
        <v>564</v>
      </c>
    </row>
    <row r="44" spans="1:14">
      <c r="A44" s="28" t="s">
        <v>478</v>
      </c>
      <c r="B44" s="28">
        <v>105.5</v>
      </c>
      <c r="C44" s="28">
        <v>77.8</v>
      </c>
      <c r="D44" s="28">
        <v>71.900000000000006</v>
      </c>
      <c r="E44" s="28">
        <v>45.6</v>
      </c>
      <c r="F44" s="28">
        <v>34.4</v>
      </c>
      <c r="G44" s="28">
        <v>36.299999999999997</v>
      </c>
      <c r="H44" s="28">
        <v>34.1</v>
      </c>
      <c r="I44" s="28">
        <v>39.6</v>
      </c>
      <c r="J44" s="28">
        <v>64.599999999999994</v>
      </c>
      <c r="K44" s="28">
        <v>87.1</v>
      </c>
      <c r="L44" s="28">
        <v>102.2</v>
      </c>
      <c r="M44" s="28">
        <v>123.9</v>
      </c>
      <c r="N44" s="28">
        <v>823</v>
      </c>
    </row>
    <row r="45" spans="1:14">
      <c r="A45" s="28" t="s">
        <v>479</v>
      </c>
      <c r="B45" s="28">
        <v>132.69999999999999</v>
      </c>
      <c r="C45" s="28">
        <v>102.2</v>
      </c>
      <c r="D45" s="28">
        <v>76.099999999999994</v>
      </c>
      <c r="E45" s="28">
        <v>45.4</v>
      </c>
      <c r="F45" s="28">
        <v>31.1</v>
      </c>
      <c r="G45" s="28">
        <v>9.9</v>
      </c>
      <c r="H45" s="28">
        <v>1.7</v>
      </c>
      <c r="I45" s="28">
        <v>2.9</v>
      </c>
      <c r="J45" s="28">
        <v>13.6</v>
      </c>
      <c r="K45" s="28">
        <v>43.8</v>
      </c>
      <c r="L45" s="28">
        <v>92.9</v>
      </c>
      <c r="M45" s="28">
        <v>143.1</v>
      </c>
      <c r="N45" s="28">
        <v>695.4</v>
      </c>
    </row>
    <row r="46" spans="1:14">
      <c r="A46" s="28" t="s">
        <v>480</v>
      </c>
      <c r="B46" s="28">
        <v>129.6</v>
      </c>
      <c r="C46" s="28">
        <v>109.9</v>
      </c>
      <c r="D46" s="28">
        <v>96.3</v>
      </c>
      <c r="E46" s="28">
        <v>72.8</v>
      </c>
      <c r="F46" s="28">
        <v>41.9</v>
      </c>
      <c r="G46" s="28">
        <v>7.4</v>
      </c>
      <c r="H46" s="28">
        <v>1.1000000000000001</v>
      </c>
      <c r="I46" s="28">
        <v>0.9</v>
      </c>
      <c r="J46" s="28">
        <v>8.9</v>
      </c>
      <c r="K46" s="28">
        <v>47.9</v>
      </c>
      <c r="L46" s="28">
        <v>81.7</v>
      </c>
      <c r="M46" s="28">
        <v>127</v>
      </c>
      <c r="N46" s="28">
        <v>725.4</v>
      </c>
    </row>
    <row r="47" spans="1:14">
      <c r="A47" s="28" t="s">
        <v>481</v>
      </c>
      <c r="B47" s="28">
        <v>51.4</v>
      </c>
      <c r="C47" s="28">
        <v>34.299999999999997</v>
      </c>
      <c r="D47" s="28">
        <v>44.8</v>
      </c>
      <c r="E47" s="28">
        <v>49.2</v>
      </c>
      <c r="F47" s="28">
        <v>56.9</v>
      </c>
      <c r="G47" s="28">
        <v>49.4</v>
      </c>
      <c r="H47" s="28">
        <v>25.6</v>
      </c>
      <c r="I47" s="28">
        <v>23.2</v>
      </c>
      <c r="J47" s="28">
        <v>29.1</v>
      </c>
      <c r="K47" s="28">
        <v>40.6</v>
      </c>
      <c r="L47" s="28">
        <v>35.1</v>
      </c>
      <c r="M47" s="28">
        <v>50.9</v>
      </c>
      <c r="N47" s="28">
        <v>490.5</v>
      </c>
    </row>
    <row r="48" spans="1:14">
      <c r="A48" s="28" t="s">
        <v>483</v>
      </c>
      <c r="B48" s="28">
        <v>41.4</v>
      </c>
      <c r="C48" s="28">
        <v>34.700000000000003</v>
      </c>
      <c r="D48" s="28">
        <v>37</v>
      </c>
      <c r="E48" s="28">
        <v>36.1</v>
      </c>
      <c r="F48" s="28">
        <v>36.5</v>
      </c>
      <c r="G48" s="28">
        <v>22.4</v>
      </c>
      <c r="H48" s="28">
        <v>4.3</v>
      </c>
      <c r="I48" s="28">
        <v>3.9</v>
      </c>
      <c r="J48" s="28">
        <v>7.5</v>
      </c>
      <c r="K48" s="28">
        <v>28</v>
      </c>
      <c r="L48" s="28">
        <v>33.4</v>
      </c>
      <c r="M48" s="28">
        <v>46.5</v>
      </c>
      <c r="N48" s="28">
        <v>331.7</v>
      </c>
    </row>
    <row r="49" spans="1:14">
      <c r="A49" s="28" t="s">
        <v>485</v>
      </c>
      <c r="B49" s="28">
        <v>21.3</v>
      </c>
      <c r="C49" s="28">
        <v>22.1</v>
      </c>
      <c r="D49" s="28">
        <v>29.7</v>
      </c>
      <c r="E49" s="28">
        <v>50.8</v>
      </c>
      <c r="F49" s="28">
        <v>81</v>
      </c>
      <c r="G49" s="28">
        <v>77.599999999999994</v>
      </c>
      <c r="H49" s="28">
        <v>58.1</v>
      </c>
      <c r="I49" s="28">
        <v>43.4</v>
      </c>
      <c r="J49" s="28">
        <v>28.5</v>
      </c>
      <c r="K49" s="28">
        <v>41.4</v>
      </c>
      <c r="L49" s="28">
        <v>26</v>
      </c>
      <c r="M49" s="28">
        <v>22.8</v>
      </c>
      <c r="N49" s="28">
        <v>502.7</v>
      </c>
    </row>
    <row r="50" spans="1:14">
      <c r="A50" s="28" t="s">
        <v>487</v>
      </c>
      <c r="B50" s="28">
        <v>29.8</v>
      </c>
      <c r="C50" s="28">
        <v>27.1</v>
      </c>
      <c r="D50" s="28">
        <v>35.299999999999997</v>
      </c>
      <c r="E50" s="28">
        <v>51.4</v>
      </c>
      <c r="F50" s="28">
        <v>74.599999999999994</v>
      </c>
      <c r="G50" s="28">
        <v>71.400000000000006</v>
      </c>
      <c r="H50" s="28">
        <v>32.4</v>
      </c>
      <c r="I50" s="28">
        <v>30.9</v>
      </c>
      <c r="J50" s="28">
        <v>30.6</v>
      </c>
      <c r="K50" s="28">
        <v>35.4</v>
      </c>
      <c r="L50" s="28">
        <v>29.1</v>
      </c>
      <c r="M50" s="28">
        <v>33.9</v>
      </c>
      <c r="N50" s="28">
        <v>481.9</v>
      </c>
    </row>
    <row r="51" spans="1:14">
      <c r="A51" s="28" t="s">
        <v>488</v>
      </c>
      <c r="B51" s="28">
        <v>35.700000000000003</v>
      </c>
      <c r="C51" s="28">
        <v>35.9</v>
      </c>
      <c r="D51" s="28">
        <v>42.6</v>
      </c>
      <c r="E51" s="28">
        <v>51.5</v>
      </c>
      <c r="F51" s="28">
        <v>51.9</v>
      </c>
      <c r="G51" s="28">
        <v>40.1</v>
      </c>
      <c r="H51" s="28">
        <v>9.3000000000000007</v>
      </c>
      <c r="I51" s="28">
        <v>6.6</v>
      </c>
      <c r="J51" s="28">
        <v>13.6</v>
      </c>
      <c r="K51" s="28">
        <v>28</v>
      </c>
      <c r="L51" s="28">
        <v>32.299999999999997</v>
      </c>
      <c r="M51" s="28">
        <v>37.5</v>
      </c>
      <c r="N51" s="28">
        <v>385</v>
      </c>
    </row>
    <row r="52" spans="1:14">
      <c r="A52" s="28" t="s">
        <v>489</v>
      </c>
      <c r="B52" s="28">
        <v>43.8</v>
      </c>
      <c r="C52" s="28">
        <v>31.3</v>
      </c>
      <c r="D52" s="28">
        <v>36.4</v>
      </c>
      <c r="E52" s="28">
        <v>44</v>
      </c>
      <c r="F52" s="28">
        <v>53.5</v>
      </c>
      <c r="G52" s="28">
        <v>36.700000000000003</v>
      </c>
      <c r="H52" s="28">
        <v>10.5</v>
      </c>
      <c r="I52" s="28">
        <v>10.1</v>
      </c>
      <c r="J52" s="28">
        <v>13.6</v>
      </c>
      <c r="K52" s="28">
        <v>28.9</v>
      </c>
      <c r="L52" s="28">
        <v>32</v>
      </c>
      <c r="M52" s="28">
        <v>44.4</v>
      </c>
      <c r="N52" s="28">
        <v>385.2</v>
      </c>
    </row>
    <row r="53" spans="1:14">
      <c r="A53" s="28" t="s">
        <v>490</v>
      </c>
      <c r="B53" s="28">
        <v>61.9</v>
      </c>
      <c r="C53" s="28">
        <v>51.2</v>
      </c>
      <c r="D53" s="28">
        <v>49.1</v>
      </c>
      <c r="E53" s="28">
        <v>44.8</v>
      </c>
      <c r="F53" s="28">
        <v>49.4</v>
      </c>
      <c r="G53" s="28">
        <v>49</v>
      </c>
      <c r="H53" s="28">
        <v>26.6</v>
      </c>
      <c r="I53" s="28">
        <v>20.8</v>
      </c>
      <c r="J53" s="28">
        <v>33.700000000000003</v>
      </c>
      <c r="K53" s="28">
        <v>54</v>
      </c>
      <c r="L53" s="28">
        <v>67</v>
      </c>
      <c r="M53" s="28">
        <v>70</v>
      </c>
      <c r="N53" s="28">
        <v>577.5</v>
      </c>
    </row>
    <row r="54" spans="1:14">
      <c r="A54" s="28" t="s">
        <v>491</v>
      </c>
      <c r="B54" s="28">
        <v>48.5</v>
      </c>
      <c r="C54" s="28">
        <v>35.1</v>
      </c>
      <c r="D54" s="28">
        <v>39.6</v>
      </c>
      <c r="E54" s="28">
        <v>41.6</v>
      </c>
      <c r="F54" s="28">
        <v>45.1</v>
      </c>
      <c r="G54" s="28">
        <v>34</v>
      </c>
      <c r="H54" s="28">
        <v>8.3000000000000007</v>
      </c>
      <c r="I54" s="28">
        <v>7.1</v>
      </c>
      <c r="J54" s="28">
        <v>12.6</v>
      </c>
      <c r="K54" s="28">
        <v>27</v>
      </c>
      <c r="L54" s="28">
        <v>36.5</v>
      </c>
      <c r="M54" s="28">
        <v>48.3</v>
      </c>
      <c r="N54" s="28">
        <v>383.7</v>
      </c>
    </row>
    <row r="55" spans="1:14">
      <c r="A55" s="28" t="s">
        <v>492</v>
      </c>
      <c r="B55" s="28">
        <v>84.1</v>
      </c>
      <c r="C55" s="28">
        <v>72.099999999999994</v>
      </c>
      <c r="D55" s="28">
        <v>68.2</v>
      </c>
      <c r="E55" s="28">
        <v>48.4</v>
      </c>
      <c r="F55" s="28">
        <v>26.4</v>
      </c>
      <c r="G55" s="28">
        <v>7.3</v>
      </c>
      <c r="H55" s="28">
        <v>1.1000000000000001</v>
      </c>
      <c r="I55" s="28">
        <v>2.6</v>
      </c>
      <c r="J55" s="28">
        <v>5</v>
      </c>
      <c r="K55" s="28">
        <v>33.700000000000003</v>
      </c>
      <c r="L55" s="28">
        <v>56.3</v>
      </c>
      <c r="M55" s="28">
        <v>87.2</v>
      </c>
      <c r="N55" s="28">
        <v>492.4</v>
      </c>
    </row>
    <row r="56" spans="1:14">
      <c r="A56" s="28" t="s">
        <v>493</v>
      </c>
      <c r="B56" s="28">
        <v>93.7</v>
      </c>
      <c r="C56" s="28">
        <v>71.7</v>
      </c>
      <c r="D56" s="28">
        <v>72.599999999999994</v>
      </c>
      <c r="E56" s="28">
        <v>53.7</v>
      </c>
      <c r="F56" s="28">
        <v>49.3</v>
      </c>
      <c r="G56" s="28">
        <v>54</v>
      </c>
      <c r="H56" s="28">
        <v>38.5</v>
      </c>
      <c r="I56" s="28">
        <v>44.4</v>
      </c>
      <c r="J56" s="28">
        <v>54</v>
      </c>
      <c r="K56" s="28">
        <v>89.4</v>
      </c>
      <c r="L56" s="28">
        <v>81.599999999999994</v>
      </c>
      <c r="M56" s="28">
        <v>114</v>
      </c>
      <c r="N56" s="28">
        <v>816.9</v>
      </c>
    </row>
    <row r="57" spans="1:14">
      <c r="A57" s="28" t="s">
        <v>494</v>
      </c>
      <c r="B57" s="28">
        <v>37.6</v>
      </c>
      <c r="C57" s="28">
        <v>28.5</v>
      </c>
      <c r="D57" s="28">
        <v>28.9</v>
      </c>
      <c r="E57" s="28">
        <v>31.9</v>
      </c>
      <c r="F57" s="28">
        <v>43.6</v>
      </c>
      <c r="G57" s="28">
        <v>25.5</v>
      </c>
      <c r="H57" s="28">
        <v>6.3</v>
      </c>
      <c r="I57" s="28">
        <v>4.5999999999999996</v>
      </c>
      <c r="J57" s="28">
        <v>12.3</v>
      </c>
      <c r="K57" s="28">
        <v>30</v>
      </c>
      <c r="L57" s="28">
        <v>32</v>
      </c>
      <c r="M57" s="28">
        <v>42.1</v>
      </c>
      <c r="N57" s="28">
        <v>323.3</v>
      </c>
    </row>
    <row r="58" spans="1:14">
      <c r="A58" s="28" t="s">
        <v>495</v>
      </c>
      <c r="B58" s="28">
        <v>71.8</v>
      </c>
      <c r="C58" s="28">
        <v>59.2</v>
      </c>
      <c r="D58" s="28">
        <v>57.5</v>
      </c>
      <c r="E58" s="28">
        <v>50.5</v>
      </c>
      <c r="F58" s="28">
        <v>56.2</v>
      </c>
      <c r="G58" s="28">
        <v>38.4</v>
      </c>
      <c r="H58" s="28">
        <v>18.600000000000001</v>
      </c>
      <c r="I58" s="28">
        <v>16.100000000000001</v>
      </c>
      <c r="J58" s="28">
        <v>23</v>
      </c>
      <c r="K58" s="28">
        <v>40.799999999999997</v>
      </c>
      <c r="L58" s="28">
        <v>49.5</v>
      </c>
      <c r="M58" s="28">
        <v>78.2</v>
      </c>
      <c r="N58" s="28">
        <v>559.79999999999995</v>
      </c>
    </row>
    <row r="59" spans="1:14">
      <c r="A59" s="28" t="s">
        <v>496</v>
      </c>
      <c r="B59" s="28">
        <v>42.1</v>
      </c>
      <c r="C59" s="28">
        <v>40.1</v>
      </c>
      <c r="D59" s="28">
        <v>48.8</v>
      </c>
      <c r="E59" s="28">
        <v>54.3</v>
      </c>
      <c r="F59" s="28">
        <v>45.2</v>
      </c>
      <c r="G59" s="28">
        <v>17.2</v>
      </c>
      <c r="H59" s="28">
        <v>2.2000000000000002</v>
      </c>
      <c r="I59" s="28">
        <v>1.8</v>
      </c>
      <c r="J59" s="28">
        <v>6.6</v>
      </c>
      <c r="K59" s="28">
        <v>35.700000000000003</v>
      </c>
      <c r="L59" s="28">
        <v>41.7</v>
      </c>
      <c r="M59" s="28">
        <v>40.299999999999997</v>
      </c>
      <c r="N59" s="28">
        <v>376</v>
      </c>
    </row>
    <row r="60" spans="1:14">
      <c r="A60" s="28" t="s">
        <v>497</v>
      </c>
      <c r="B60" s="28">
        <v>124.6</v>
      </c>
      <c r="C60" s="28">
        <v>107.2</v>
      </c>
      <c r="D60" s="28">
        <v>78.5</v>
      </c>
      <c r="E60" s="28">
        <v>55.6</v>
      </c>
      <c r="F60" s="28">
        <v>39.700000000000003</v>
      </c>
      <c r="G60" s="28">
        <v>17.600000000000001</v>
      </c>
      <c r="H60" s="28">
        <v>5.9</v>
      </c>
      <c r="I60" s="28">
        <v>5.4</v>
      </c>
      <c r="J60" s="28">
        <v>16.399999999999999</v>
      </c>
      <c r="K60" s="28">
        <v>50.9</v>
      </c>
      <c r="L60" s="28">
        <v>89.4</v>
      </c>
      <c r="M60" s="28">
        <v>136.69999999999999</v>
      </c>
      <c r="N60" s="28">
        <v>727.9</v>
      </c>
    </row>
    <row r="61" spans="1:14">
      <c r="A61" s="28" t="s">
        <v>498</v>
      </c>
      <c r="B61" s="28">
        <v>116.7</v>
      </c>
      <c r="C61" s="28">
        <v>103.7</v>
      </c>
      <c r="D61" s="28">
        <v>96.4</v>
      </c>
      <c r="E61" s="28">
        <v>82</v>
      </c>
      <c r="F61" s="28">
        <v>45.8</v>
      </c>
      <c r="G61" s="28">
        <v>4.5</v>
      </c>
      <c r="H61" s="28">
        <v>1.3</v>
      </c>
      <c r="I61" s="28">
        <v>0.5</v>
      </c>
      <c r="J61" s="28">
        <v>1.9</v>
      </c>
      <c r="K61" s="28">
        <v>33.200000000000003</v>
      </c>
      <c r="L61" s="28">
        <v>71.099999999999994</v>
      </c>
      <c r="M61" s="28">
        <v>110.7</v>
      </c>
      <c r="N61" s="28">
        <v>667.8</v>
      </c>
    </row>
    <row r="62" spans="1:14">
      <c r="A62" s="28" t="s">
        <v>499</v>
      </c>
      <c r="B62" s="28">
        <v>116.7</v>
      </c>
      <c r="C62" s="28">
        <v>85.1</v>
      </c>
      <c r="D62" s="28">
        <v>55.2</v>
      </c>
      <c r="E62" s="28">
        <v>34.700000000000003</v>
      </c>
      <c r="F62" s="28">
        <v>23.4</v>
      </c>
      <c r="G62" s="28">
        <v>9</v>
      </c>
      <c r="H62" s="28">
        <v>6.8</v>
      </c>
      <c r="I62" s="28">
        <v>4.0999999999999996</v>
      </c>
      <c r="J62" s="28">
        <v>8.8000000000000007</v>
      </c>
      <c r="K62" s="28">
        <v>38.5</v>
      </c>
      <c r="L62" s="28">
        <v>78.400000000000006</v>
      </c>
      <c r="M62" s="28">
        <v>136.6</v>
      </c>
      <c r="N62" s="28">
        <v>597.29999999999995</v>
      </c>
    </row>
    <row r="63" spans="1:14">
      <c r="A63" s="28" t="s">
        <v>500</v>
      </c>
      <c r="B63" s="28">
        <v>241.9</v>
      </c>
      <c r="C63" s="28">
        <v>178.5</v>
      </c>
      <c r="D63" s="28">
        <v>124.4</v>
      </c>
      <c r="E63" s="28">
        <v>64.099999999999994</v>
      </c>
      <c r="F63" s="28">
        <v>50.8</v>
      </c>
      <c r="G63" s="28">
        <v>22</v>
      </c>
      <c r="H63" s="28">
        <v>8.4</v>
      </c>
      <c r="I63" s="28">
        <v>9.1</v>
      </c>
      <c r="J63" s="28">
        <v>18.899999999999999</v>
      </c>
      <c r="K63" s="28">
        <v>73.400000000000006</v>
      </c>
      <c r="L63" s="28">
        <v>138.69999999999999</v>
      </c>
      <c r="M63" s="28">
        <v>265.39999999999998</v>
      </c>
      <c r="N63" s="28">
        <v>1195.5999999999999</v>
      </c>
    </row>
    <row r="64" spans="1:14">
      <c r="A64" s="28" t="s">
        <v>501</v>
      </c>
      <c r="B64" s="28">
        <v>90.3</v>
      </c>
      <c r="C64" s="28">
        <v>98.7</v>
      </c>
      <c r="D64" s="28">
        <v>103.7</v>
      </c>
      <c r="E64" s="28">
        <v>104.5</v>
      </c>
      <c r="F64" s="28">
        <v>68.8</v>
      </c>
      <c r="G64" s="28">
        <v>27.5</v>
      </c>
      <c r="H64" s="28">
        <v>6.5</v>
      </c>
      <c r="I64" s="28">
        <v>3.6</v>
      </c>
      <c r="J64" s="28">
        <v>14</v>
      </c>
      <c r="K64" s="28">
        <v>64.8</v>
      </c>
      <c r="L64" s="28">
        <v>89.1</v>
      </c>
      <c r="M64" s="28">
        <v>91</v>
      </c>
      <c r="N64" s="28">
        <v>762.5</v>
      </c>
    </row>
    <row r="65" spans="1:14">
      <c r="A65" s="28" t="s">
        <v>503</v>
      </c>
      <c r="B65" s="28">
        <v>43.3</v>
      </c>
      <c r="C65" s="28">
        <v>40.9</v>
      </c>
      <c r="D65" s="28">
        <v>47</v>
      </c>
      <c r="E65" s="28">
        <v>49.5</v>
      </c>
      <c r="F65" s="28">
        <v>57.8</v>
      </c>
      <c r="G65" s="28">
        <v>34.1</v>
      </c>
      <c r="H65" s="28">
        <v>8.3000000000000007</v>
      </c>
      <c r="I65" s="28">
        <v>4.5</v>
      </c>
      <c r="J65" s="28">
        <v>12.1</v>
      </c>
      <c r="K65" s="28">
        <v>30.4</v>
      </c>
      <c r="L65" s="28">
        <v>35.1</v>
      </c>
      <c r="M65" s="28">
        <v>49.8</v>
      </c>
      <c r="N65" s="28">
        <v>412.8</v>
      </c>
    </row>
    <row r="66" spans="1:14">
      <c r="A66" s="28" t="s">
        <v>504</v>
      </c>
      <c r="B66" s="28">
        <v>35.200000000000003</v>
      </c>
      <c r="C66" s="28">
        <v>33</v>
      </c>
      <c r="D66" s="28">
        <v>35.799999999999997</v>
      </c>
      <c r="E66" s="28">
        <v>42</v>
      </c>
      <c r="F66" s="28">
        <v>49</v>
      </c>
      <c r="G66" s="28">
        <v>27.4</v>
      </c>
      <c r="H66" s="28">
        <v>4.4000000000000004</v>
      </c>
      <c r="I66" s="28">
        <v>5.4</v>
      </c>
      <c r="J66" s="28">
        <v>9.8000000000000007</v>
      </c>
      <c r="K66" s="28">
        <v>27</v>
      </c>
      <c r="L66" s="28">
        <v>31.1</v>
      </c>
      <c r="M66" s="28">
        <v>41.3</v>
      </c>
      <c r="N66" s="28">
        <v>341.4</v>
      </c>
    </row>
    <row r="67" spans="1:14">
      <c r="A67" s="28" t="s">
        <v>506</v>
      </c>
      <c r="B67" s="28">
        <v>98.7</v>
      </c>
      <c r="C67" s="28">
        <v>78.5</v>
      </c>
      <c r="D67" s="28">
        <v>79.599999999999994</v>
      </c>
      <c r="E67" s="28">
        <v>68.2</v>
      </c>
      <c r="F67" s="28">
        <v>56.2</v>
      </c>
      <c r="G67" s="28">
        <v>74.400000000000006</v>
      </c>
      <c r="H67" s="28">
        <v>64.5</v>
      </c>
      <c r="I67" s="28">
        <v>67.099999999999994</v>
      </c>
      <c r="J67" s="28">
        <v>80.2</v>
      </c>
      <c r="K67" s="28">
        <v>131.80000000000001</v>
      </c>
      <c r="L67" s="28">
        <v>125</v>
      </c>
      <c r="M67" s="28">
        <v>114.2</v>
      </c>
      <c r="N67" s="28">
        <v>1038.4000000000001</v>
      </c>
    </row>
    <row r="68" spans="1:14">
      <c r="A68" s="28" t="s">
        <v>507</v>
      </c>
      <c r="B68" s="28">
        <v>101.3</v>
      </c>
      <c r="C68" s="28">
        <v>102.2</v>
      </c>
      <c r="D68" s="28">
        <v>120.5</v>
      </c>
      <c r="E68" s="28">
        <v>82.6</v>
      </c>
      <c r="F68" s="28">
        <v>75.2</v>
      </c>
      <c r="G68" s="28">
        <v>36.200000000000003</v>
      </c>
      <c r="H68" s="28">
        <v>10.3</v>
      </c>
      <c r="I68" s="28">
        <v>5.7</v>
      </c>
      <c r="J68" s="28">
        <v>29</v>
      </c>
      <c r="K68" s="28">
        <v>73.8</v>
      </c>
      <c r="L68" s="28">
        <v>94.7</v>
      </c>
      <c r="M68" s="28">
        <v>96.1</v>
      </c>
      <c r="N68" s="28">
        <v>827.6</v>
      </c>
    </row>
    <row r="69" spans="1:14">
      <c r="A69" s="28" t="s">
        <v>509</v>
      </c>
      <c r="B69" s="28">
        <v>234.1</v>
      </c>
      <c r="C69" s="28">
        <v>185.8</v>
      </c>
      <c r="D69" s="28">
        <v>161.30000000000001</v>
      </c>
      <c r="E69" s="28">
        <v>95.9</v>
      </c>
      <c r="F69" s="28">
        <v>96.3</v>
      </c>
      <c r="G69" s="28">
        <v>133.1</v>
      </c>
      <c r="H69" s="28">
        <v>152.1</v>
      </c>
      <c r="I69" s="28">
        <v>194.6</v>
      </c>
      <c r="J69" s="28">
        <v>253.1</v>
      </c>
      <c r="K69" s="28">
        <v>294</v>
      </c>
      <c r="L69" s="28">
        <v>256.89999999999998</v>
      </c>
      <c r="M69" s="28">
        <v>238.9</v>
      </c>
      <c r="N69" s="28">
        <v>2296.1</v>
      </c>
    </row>
    <row r="70" spans="1:14">
      <c r="A70" s="28" t="s">
        <v>510</v>
      </c>
      <c r="B70" s="28">
        <v>93.9</v>
      </c>
      <c r="C70" s="28">
        <v>75.099999999999994</v>
      </c>
      <c r="D70" s="28">
        <v>76.099999999999994</v>
      </c>
      <c r="E70" s="28">
        <v>58.6</v>
      </c>
      <c r="F70" s="28">
        <v>52.4</v>
      </c>
      <c r="G70" s="28">
        <v>70.7</v>
      </c>
      <c r="H70" s="28">
        <v>49.1</v>
      </c>
      <c r="I70" s="28">
        <v>45.4</v>
      </c>
      <c r="J70" s="28">
        <v>53.6</v>
      </c>
      <c r="K70" s="28">
        <v>79</v>
      </c>
      <c r="L70" s="28">
        <v>77.5</v>
      </c>
      <c r="M70" s="28">
        <v>108.9</v>
      </c>
      <c r="N70" s="28">
        <v>840.3</v>
      </c>
    </row>
    <row r="71" spans="1:14">
      <c r="A71" s="28" t="s">
        <v>511</v>
      </c>
      <c r="B71" s="28">
        <v>71.599999999999994</v>
      </c>
      <c r="C71" s="28">
        <v>58.7</v>
      </c>
      <c r="D71" s="28">
        <v>66.400000000000006</v>
      </c>
      <c r="E71" s="28">
        <v>57</v>
      </c>
      <c r="F71" s="28">
        <v>48.3</v>
      </c>
      <c r="G71" s="28">
        <v>45.2</v>
      </c>
      <c r="H71" s="28">
        <v>34.4</v>
      </c>
      <c r="I71" s="28">
        <v>37.299999999999997</v>
      </c>
      <c r="J71" s="28">
        <v>54</v>
      </c>
      <c r="K71" s="28">
        <v>78.7</v>
      </c>
      <c r="L71" s="28">
        <v>83.5</v>
      </c>
      <c r="M71" s="28">
        <v>82</v>
      </c>
      <c r="N71" s="28">
        <v>717.1</v>
      </c>
    </row>
    <row r="72" spans="1:14">
      <c r="A72" s="28" t="s">
        <v>512</v>
      </c>
      <c r="B72" s="28">
        <v>96.3</v>
      </c>
      <c r="C72" s="28">
        <v>97.2</v>
      </c>
      <c r="D72" s="28">
        <v>110.3</v>
      </c>
      <c r="E72" s="28">
        <v>104.2</v>
      </c>
      <c r="F72" s="28">
        <v>63.1</v>
      </c>
      <c r="G72" s="28">
        <v>8.6</v>
      </c>
      <c r="H72" s="28">
        <v>1.6</v>
      </c>
      <c r="I72" s="28">
        <v>0.9</v>
      </c>
      <c r="J72" s="28">
        <v>4.8</v>
      </c>
      <c r="K72" s="28">
        <v>50.1</v>
      </c>
      <c r="L72" s="28">
        <v>81.599999999999994</v>
      </c>
      <c r="M72" s="28">
        <v>95.6</v>
      </c>
      <c r="N72" s="28">
        <v>714.3</v>
      </c>
    </row>
    <row r="73" spans="1:14">
      <c r="A73" s="28" t="s">
        <v>513</v>
      </c>
      <c r="B73" s="28">
        <v>72.8</v>
      </c>
      <c r="C73" s="28">
        <v>51.6</v>
      </c>
      <c r="D73" s="28">
        <v>52.7</v>
      </c>
      <c r="E73" s="28">
        <v>38.200000000000003</v>
      </c>
      <c r="F73" s="28">
        <v>34.9</v>
      </c>
      <c r="G73" s="28">
        <v>34.6</v>
      </c>
      <c r="H73" s="28">
        <v>32.6</v>
      </c>
      <c r="I73" s="28">
        <v>40.700000000000003</v>
      </c>
      <c r="J73" s="28">
        <v>67.400000000000006</v>
      </c>
      <c r="K73" s="28">
        <v>86.9</v>
      </c>
      <c r="L73" s="28">
        <v>83.7</v>
      </c>
      <c r="M73" s="28">
        <v>90.5</v>
      </c>
      <c r="N73" s="28">
        <v>686.6</v>
      </c>
    </row>
    <row r="74" spans="1:14">
      <c r="A74" s="28" t="s">
        <v>515</v>
      </c>
      <c r="B74" s="28">
        <v>43</v>
      </c>
      <c r="C74" s="28">
        <v>39.200000000000003</v>
      </c>
      <c r="D74" s="28">
        <v>45.1</v>
      </c>
      <c r="E74" s="28">
        <v>57.1</v>
      </c>
      <c r="F74" s="28">
        <v>61.6</v>
      </c>
      <c r="G74" s="28">
        <v>33.799999999999997</v>
      </c>
      <c r="H74" s="28">
        <v>8.1</v>
      </c>
      <c r="I74" s="28">
        <v>5.4</v>
      </c>
      <c r="J74" s="28">
        <v>17.3</v>
      </c>
      <c r="K74" s="28">
        <v>33.4</v>
      </c>
      <c r="L74" s="28">
        <v>40.5</v>
      </c>
      <c r="M74" s="28">
        <v>44.8</v>
      </c>
      <c r="N74" s="28">
        <v>429.3</v>
      </c>
    </row>
    <row r="75" spans="1:14">
      <c r="A75" s="28" t="s">
        <v>516</v>
      </c>
      <c r="B75" s="28">
        <v>87.7</v>
      </c>
      <c r="C75" s="28">
        <v>69.2</v>
      </c>
      <c r="D75" s="28">
        <v>62.1</v>
      </c>
      <c r="E75" s="28">
        <v>49.4</v>
      </c>
      <c r="F75" s="28">
        <v>26.1</v>
      </c>
      <c r="G75" s="28">
        <v>3.5</v>
      </c>
      <c r="H75" s="28">
        <v>0.6</v>
      </c>
      <c r="I75" s="28">
        <v>0.6</v>
      </c>
      <c r="J75" s="28">
        <v>2.5</v>
      </c>
      <c r="K75" s="28">
        <v>24.6</v>
      </c>
      <c r="L75" s="28">
        <v>44.9</v>
      </c>
      <c r="M75" s="28">
        <v>80.099999999999994</v>
      </c>
      <c r="N75" s="28">
        <v>451.3</v>
      </c>
    </row>
    <row r="76" spans="1:14">
      <c r="A76" s="28" t="s">
        <v>517</v>
      </c>
      <c r="B76" s="28">
        <v>86.4</v>
      </c>
      <c r="C76" s="28">
        <v>102.9</v>
      </c>
      <c r="D76" s="28">
        <v>107.6</v>
      </c>
      <c r="E76" s="28">
        <v>105.9</v>
      </c>
      <c r="F76" s="28">
        <v>55.5</v>
      </c>
      <c r="G76" s="28">
        <v>4.5</v>
      </c>
      <c r="H76" s="28">
        <v>1.7</v>
      </c>
      <c r="I76" s="28">
        <v>0.1</v>
      </c>
      <c r="J76" s="28">
        <v>5</v>
      </c>
      <c r="K76" s="28">
        <v>46.1</v>
      </c>
      <c r="L76" s="28">
        <v>78.7</v>
      </c>
      <c r="M76" s="28">
        <v>93</v>
      </c>
      <c r="N76" s="28">
        <v>687.4</v>
      </c>
    </row>
    <row r="77" spans="1:14">
      <c r="A77" s="28" t="s">
        <v>519</v>
      </c>
      <c r="B77" s="28">
        <v>68.900000000000006</v>
      </c>
      <c r="C77" s="28">
        <v>54.6</v>
      </c>
      <c r="D77" s="28">
        <v>54.7</v>
      </c>
      <c r="E77" s="28">
        <v>40.5</v>
      </c>
      <c r="F77" s="28">
        <v>36.5</v>
      </c>
      <c r="G77" s="28">
        <v>38.299999999999997</v>
      </c>
      <c r="H77" s="28">
        <v>23.7</v>
      </c>
      <c r="I77" s="28">
        <v>13.1</v>
      </c>
      <c r="J77" s="28">
        <v>33.4</v>
      </c>
      <c r="K77" s="28">
        <v>62.2</v>
      </c>
      <c r="L77" s="28">
        <v>75</v>
      </c>
      <c r="M77" s="28">
        <v>82</v>
      </c>
      <c r="N77" s="28">
        <v>582.9</v>
      </c>
    </row>
    <row r="78" spans="1:14">
      <c r="A78" s="28" t="s">
        <v>520</v>
      </c>
      <c r="B78" s="28">
        <v>40.9</v>
      </c>
      <c r="C78" s="28">
        <v>33</v>
      </c>
      <c r="D78" s="28">
        <v>41.2</v>
      </c>
      <c r="E78" s="28">
        <v>53.3</v>
      </c>
      <c r="F78" s="28">
        <v>59.3</v>
      </c>
      <c r="G78" s="28">
        <v>39</v>
      </c>
      <c r="H78" s="28">
        <v>11</v>
      </c>
      <c r="I78" s="28">
        <v>5.4</v>
      </c>
      <c r="J78" s="28">
        <v>17.899999999999999</v>
      </c>
      <c r="K78" s="28">
        <v>39.200000000000003</v>
      </c>
      <c r="L78" s="28">
        <v>43.3</v>
      </c>
      <c r="M78" s="28">
        <v>47.1</v>
      </c>
      <c r="N78" s="28">
        <v>430.6</v>
      </c>
    </row>
    <row r="79" spans="1:14">
      <c r="A79" s="28" t="s">
        <v>521</v>
      </c>
      <c r="B79" s="28">
        <v>82.4</v>
      </c>
      <c r="C79" s="28">
        <v>63.7</v>
      </c>
      <c r="D79" s="28">
        <v>58.7</v>
      </c>
      <c r="E79" s="28">
        <v>56.8</v>
      </c>
      <c r="F79" s="28">
        <v>51.8</v>
      </c>
      <c r="G79" s="28">
        <v>50.1</v>
      </c>
      <c r="H79" s="28">
        <v>35.4</v>
      </c>
      <c r="I79" s="28">
        <v>44.9</v>
      </c>
      <c r="J79" s="28">
        <v>79.5</v>
      </c>
      <c r="K79" s="28">
        <v>115</v>
      </c>
      <c r="L79" s="28">
        <v>98.9</v>
      </c>
      <c r="M79" s="28">
        <v>83.5</v>
      </c>
      <c r="N79" s="28">
        <v>820.7</v>
      </c>
    </row>
    <row r="80" spans="1:14">
      <c r="A80" s="28" t="s">
        <v>522</v>
      </c>
      <c r="B80" s="28">
        <v>125.6</v>
      </c>
      <c r="C80" s="28">
        <v>107.4</v>
      </c>
      <c r="D80" s="28">
        <v>111.9</v>
      </c>
      <c r="E80" s="28">
        <v>105.8</v>
      </c>
      <c r="F80" s="28">
        <v>72.400000000000006</v>
      </c>
      <c r="G80" s="28">
        <v>18.600000000000001</v>
      </c>
      <c r="H80" s="28">
        <v>3.2</v>
      </c>
      <c r="I80" s="28">
        <v>2.7</v>
      </c>
      <c r="J80" s="28">
        <v>14.4</v>
      </c>
      <c r="K80" s="28">
        <v>64.400000000000006</v>
      </c>
      <c r="L80" s="28">
        <v>100.7</v>
      </c>
      <c r="M80" s="28">
        <v>130.80000000000001</v>
      </c>
      <c r="N80" s="28">
        <v>857.9</v>
      </c>
    </row>
    <row r="81" spans="1:14">
      <c r="A81" s="28" t="s">
        <v>524</v>
      </c>
      <c r="B81" s="28">
        <v>74.3</v>
      </c>
      <c r="C81" s="28">
        <v>65</v>
      </c>
      <c r="D81" s="28">
        <v>58.5</v>
      </c>
      <c r="E81" s="28">
        <v>50.1</v>
      </c>
      <c r="F81" s="28">
        <v>49</v>
      </c>
      <c r="G81" s="28">
        <v>27.8</v>
      </c>
      <c r="H81" s="28">
        <v>14.9</v>
      </c>
      <c r="I81" s="28">
        <v>10.6</v>
      </c>
      <c r="J81" s="28">
        <v>16.7</v>
      </c>
      <c r="K81" s="28">
        <v>40.700000000000003</v>
      </c>
      <c r="L81" s="28">
        <v>58.4</v>
      </c>
      <c r="M81" s="28">
        <v>81.3</v>
      </c>
      <c r="N81" s="28">
        <v>547.29999999999995</v>
      </c>
    </row>
    <row r="82" spans="1:14">
      <c r="A82" s="28" t="s">
        <v>525</v>
      </c>
      <c r="B82" s="28">
        <v>34.6</v>
      </c>
      <c r="C82" s="28">
        <v>33.5</v>
      </c>
      <c r="D82" s="28">
        <v>46.6</v>
      </c>
      <c r="E82" s="28">
        <v>55.7</v>
      </c>
      <c r="F82" s="28">
        <v>46.3</v>
      </c>
      <c r="G82" s="28">
        <v>18.100000000000001</v>
      </c>
      <c r="H82" s="28">
        <v>5.3</v>
      </c>
      <c r="I82" s="28">
        <v>3.7</v>
      </c>
      <c r="J82" s="28">
        <v>13.4</v>
      </c>
      <c r="K82" s="28">
        <v>47.1</v>
      </c>
      <c r="L82" s="28">
        <v>46.8</v>
      </c>
      <c r="M82" s="28">
        <v>36.6</v>
      </c>
      <c r="N82" s="28">
        <v>387.7</v>
      </c>
    </row>
    <row r="83" spans="1:14">
      <c r="A83" s="28" t="s">
        <v>526</v>
      </c>
      <c r="B83" s="28">
        <v>92.2</v>
      </c>
      <c r="C83" s="28">
        <v>72.2</v>
      </c>
      <c r="D83" s="28">
        <v>74.5</v>
      </c>
      <c r="E83" s="28">
        <v>52.7</v>
      </c>
      <c r="F83" s="28">
        <v>36.9</v>
      </c>
      <c r="G83" s="28">
        <v>38.9</v>
      </c>
      <c r="H83" s="28">
        <v>23.2</v>
      </c>
      <c r="I83" s="28">
        <v>28.2</v>
      </c>
      <c r="J83" s="28">
        <v>54.3</v>
      </c>
      <c r="K83" s="28">
        <v>83.5</v>
      </c>
      <c r="L83" s="28">
        <v>79.7</v>
      </c>
      <c r="M83" s="28">
        <v>115.5</v>
      </c>
      <c r="N83" s="28">
        <v>751.8</v>
      </c>
    </row>
    <row r="84" spans="1:14">
      <c r="A84" s="28" t="s">
        <v>527</v>
      </c>
      <c r="B84" s="28">
        <v>67.099999999999994</v>
      </c>
      <c r="C84" s="28">
        <v>59.7</v>
      </c>
      <c r="D84" s="28">
        <v>66</v>
      </c>
      <c r="E84" s="28">
        <v>58.8</v>
      </c>
      <c r="F84" s="28">
        <v>67.8</v>
      </c>
      <c r="G84" s="28">
        <v>43.3</v>
      </c>
      <c r="H84" s="28">
        <v>11.8</v>
      </c>
      <c r="I84" s="28">
        <v>7.9</v>
      </c>
      <c r="J84" s="28">
        <v>16.5</v>
      </c>
      <c r="K84" s="28">
        <v>34.799999999999997</v>
      </c>
      <c r="L84" s="28">
        <v>53.5</v>
      </c>
      <c r="M84" s="28">
        <v>75.3</v>
      </c>
      <c r="N84" s="28">
        <v>562.5</v>
      </c>
    </row>
    <row r="85" spans="1:14">
      <c r="A85" s="28" t="s">
        <v>528</v>
      </c>
      <c r="B85" s="28">
        <v>137.5</v>
      </c>
      <c r="C85" s="28">
        <v>97.4</v>
      </c>
      <c r="D85" s="28">
        <v>98</v>
      </c>
      <c r="E85" s="28">
        <v>63.9</v>
      </c>
      <c r="F85" s="28">
        <v>53.6</v>
      </c>
      <c r="G85" s="28">
        <v>71.3</v>
      </c>
      <c r="H85" s="28">
        <v>67.8</v>
      </c>
      <c r="I85" s="28">
        <v>83.7</v>
      </c>
      <c r="J85" s="28">
        <v>103.8</v>
      </c>
      <c r="K85" s="28">
        <v>145.80000000000001</v>
      </c>
      <c r="L85" s="28">
        <v>142.19999999999999</v>
      </c>
      <c r="M85" s="28">
        <v>152.80000000000001</v>
      </c>
      <c r="N85" s="28">
        <v>1217.8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üğme1_Tıkla">
                <anchor moveWithCells="1" sizeWithCells="1">
                  <from>
                    <xdr:col>14</xdr:col>
                    <xdr:colOff>485775</xdr:colOff>
                    <xdr:row>4</xdr:row>
                    <xdr:rowOff>9525</xdr:rowOff>
                  </from>
                  <to>
                    <xdr:col>17</xdr:col>
                    <xdr:colOff>104775</xdr:colOff>
                    <xdr:row>5</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97C75-22DB-44AC-B463-59E97B7B8E36}">
  <sheetPr codeName="Sayfa11">
    <tabColor theme="0"/>
  </sheetPr>
  <dimension ref="A1:N84"/>
  <sheetViews>
    <sheetView workbookViewId="0">
      <selection activeCell="N4" sqref="N4:N84"/>
    </sheetView>
  </sheetViews>
  <sheetFormatPr defaultColWidth="8.875" defaultRowHeight="14.25"/>
  <cols>
    <col min="1" max="1" width="14.125" style="28" bestFit="1" customWidth="1"/>
    <col min="2" max="16384" width="8.875" style="28"/>
  </cols>
  <sheetData>
    <row r="1" spans="1:14">
      <c r="A1" s="49" t="s">
        <v>793</v>
      </c>
      <c r="B1" s="11" t="s">
        <v>797</v>
      </c>
    </row>
    <row r="3" spans="1:14">
      <c r="A3" s="28" t="s">
        <v>529</v>
      </c>
      <c r="B3" s="28" t="s">
        <v>402</v>
      </c>
      <c r="C3" s="28" t="s">
        <v>403</v>
      </c>
      <c r="D3" s="28" t="s">
        <v>404</v>
      </c>
      <c r="E3" s="28" t="s">
        <v>405</v>
      </c>
      <c r="F3" s="28" t="s">
        <v>406</v>
      </c>
      <c r="G3" s="28" t="s">
        <v>407</v>
      </c>
      <c r="H3" s="28" t="s">
        <v>408</v>
      </c>
      <c r="I3" s="28" t="s">
        <v>409</v>
      </c>
      <c r="J3" s="28" t="s">
        <v>410</v>
      </c>
      <c r="K3" s="28" t="s">
        <v>411</v>
      </c>
      <c r="L3" s="28" t="s">
        <v>412</v>
      </c>
      <c r="M3" s="28" t="s">
        <v>413</v>
      </c>
      <c r="N3" s="28" t="s">
        <v>414</v>
      </c>
    </row>
    <row r="4" spans="1:14">
      <c r="A4" s="28" t="s">
        <v>401</v>
      </c>
      <c r="B4" s="28">
        <v>-8.1</v>
      </c>
      <c r="C4" s="28">
        <v>-6.6</v>
      </c>
      <c r="D4" s="28">
        <v>-4.9000000000000004</v>
      </c>
      <c r="E4" s="28">
        <v>-1.3</v>
      </c>
      <c r="F4" s="28">
        <v>5.6</v>
      </c>
      <c r="G4" s="28">
        <v>9.1999999999999993</v>
      </c>
      <c r="H4" s="28">
        <v>11.5</v>
      </c>
      <c r="I4" s="28">
        <v>14.8</v>
      </c>
      <c r="J4" s="28">
        <v>9.3000000000000007</v>
      </c>
      <c r="K4" s="28">
        <v>3.5</v>
      </c>
      <c r="L4" s="28">
        <v>-4.3</v>
      </c>
      <c r="M4" s="28">
        <v>-4.4000000000000004</v>
      </c>
      <c r="N4" s="28">
        <v>-8.1</v>
      </c>
    </row>
    <row r="5" spans="1:14">
      <c r="A5" s="28" t="s">
        <v>424</v>
      </c>
      <c r="B5" s="28">
        <v>-14.4</v>
      </c>
      <c r="C5" s="28">
        <v>-10</v>
      </c>
      <c r="D5" s="28">
        <v>-7</v>
      </c>
      <c r="E5" s="28">
        <v>-2</v>
      </c>
      <c r="F5" s="28">
        <v>3.4</v>
      </c>
      <c r="G5" s="28">
        <v>10.6</v>
      </c>
      <c r="H5" s="28">
        <v>15</v>
      </c>
      <c r="I5" s="28">
        <v>15.8</v>
      </c>
      <c r="J5" s="28">
        <v>10</v>
      </c>
      <c r="K5" s="28">
        <v>2.2000000000000002</v>
      </c>
      <c r="L5" s="28">
        <v>-3.5</v>
      </c>
      <c r="M5" s="28">
        <v>-8.4</v>
      </c>
      <c r="N5" s="28">
        <v>-14.4</v>
      </c>
    </row>
    <row r="6" spans="1:14">
      <c r="A6" s="28" t="s">
        <v>426</v>
      </c>
      <c r="B6" s="28">
        <v>-27</v>
      </c>
      <c r="C6" s="28">
        <v>-25.3</v>
      </c>
      <c r="D6" s="28">
        <v>-17</v>
      </c>
      <c r="E6" s="28">
        <v>-7.6</v>
      </c>
      <c r="F6" s="28">
        <v>-3.1</v>
      </c>
      <c r="G6" s="28">
        <v>1</v>
      </c>
      <c r="H6" s="28">
        <v>4</v>
      </c>
      <c r="I6" s="28">
        <v>2.4</v>
      </c>
      <c r="J6" s="28">
        <v>-3.2</v>
      </c>
      <c r="K6" s="28">
        <v>-7.9</v>
      </c>
      <c r="L6" s="28">
        <v>-23.1</v>
      </c>
      <c r="M6" s="28">
        <v>-27.2</v>
      </c>
      <c r="N6" s="28">
        <v>-27.2</v>
      </c>
    </row>
    <row r="7" spans="1:14">
      <c r="A7" s="28" t="s">
        <v>427</v>
      </c>
      <c r="B7" s="28">
        <v>-45.6</v>
      </c>
      <c r="C7" s="28">
        <v>-42.8</v>
      </c>
      <c r="D7" s="28">
        <v>-39.6</v>
      </c>
      <c r="E7" s="28">
        <v>-25.6</v>
      </c>
      <c r="F7" s="28">
        <v>-9</v>
      </c>
      <c r="G7" s="28">
        <v>-3</v>
      </c>
      <c r="H7" s="28">
        <v>1.7</v>
      </c>
      <c r="I7" s="28">
        <v>1.2</v>
      </c>
      <c r="J7" s="28">
        <v>-4.0999999999999996</v>
      </c>
      <c r="K7" s="28">
        <v>-20.100000000000001</v>
      </c>
      <c r="L7" s="28">
        <v>-31.6</v>
      </c>
      <c r="M7" s="28">
        <v>-39.799999999999997</v>
      </c>
      <c r="N7" s="28">
        <v>-45.6</v>
      </c>
    </row>
    <row r="8" spans="1:14">
      <c r="A8" s="28" t="s">
        <v>429</v>
      </c>
      <c r="B8" s="28">
        <v>-26.4</v>
      </c>
      <c r="C8" s="28">
        <v>-29</v>
      </c>
      <c r="D8" s="28">
        <v>-19</v>
      </c>
      <c r="E8" s="28">
        <v>-7.5</v>
      </c>
      <c r="F8" s="28">
        <v>-0.2</v>
      </c>
      <c r="G8" s="28">
        <v>2.9</v>
      </c>
      <c r="H8" s="28">
        <v>6.8</v>
      </c>
      <c r="I8" s="28">
        <v>5.9</v>
      </c>
      <c r="J8" s="28">
        <v>1</v>
      </c>
      <c r="K8" s="28">
        <v>-6</v>
      </c>
      <c r="L8" s="28">
        <v>-14</v>
      </c>
      <c r="M8" s="28">
        <v>-21.9</v>
      </c>
      <c r="N8" s="28">
        <v>-29</v>
      </c>
    </row>
    <row r="9" spans="1:14">
      <c r="A9" s="28" t="s">
        <v>430</v>
      </c>
      <c r="B9" s="28">
        <v>-21</v>
      </c>
      <c r="C9" s="28">
        <v>-20.399999999999999</v>
      </c>
      <c r="D9" s="28">
        <v>-15.3</v>
      </c>
      <c r="E9" s="28">
        <v>-5.0999999999999996</v>
      </c>
      <c r="F9" s="28">
        <v>-0.1</v>
      </c>
      <c r="G9" s="28">
        <v>4.8</v>
      </c>
      <c r="H9" s="28">
        <v>8.5</v>
      </c>
      <c r="I9" s="28">
        <v>8.8000000000000007</v>
      </c>
      <c r="J9" s="28">
        <v>3</v>
      </c>
      <c r="K9" s="28">
        <v>-2.9</v>
      </c>
      <c r="L9" s="28">
        <v>-9.5</v>
      </c>
      <c r="M9" s="28">
        <v>-12.7</v>
      </c>
      <c r="N9" s="28">
        <v>-21</v>
      </c>
    </row>
    <row r="10" spans="1:14">
      <c r="A10" s="28" t="s">
        <v>432</v>
      </c>
      <c r="B10" s="28">
        <v>-24.9</v>
      </c>
      <c r="C10" s="28">
        <v>-24.2</v>
      </c>
      <c r="D10" s="28">
        <v>-19.2</v>
      </c>
      <c r="E10" s="28">
        <v>-7.2</v>
      </c>
      <c r="F10" s="28">
        <v>-1.6</v>
      </c>
      <c r="G10" s="28">
        <v>3.8</v>
      </c>
      <c r="H10" s="28">
        <v>4.5</v>
      </c>
      <c r="I10" s="28">
        <v>5.5</v>
      </c>
      <c r="J10" s="28">
        <v>-1.5</v>
      </c>
      <c r="K10" s="28">
        <v>-9.8000000000000007</v>
      </c>
      <c r="L10" s="28">
        <v>-17.5</v>
      </c>
      <c r="M10" s="28">
        <v>-24.2</v>
      </c>
      <c r="N10" s="28">
        <v>-24.9</v>
      </c>
    </row>
    <row r="11" spans="1:14">
      <c r="A11" s="28" t="s">
        <v>434</v>
      </c>
      <c r="B11" s="28">
        <v>-4.3</v>
      </c>
      <c r="C11" s="28">
        <v>-4.5999999999999996</v>
      </c>
      <c r="D11" s="28">
        <v>-1.6</v>
      </c>
      <c r="E11" s="28">
        <v>1.4</v>
      </c>
      <c r="F11" s="28">
        <v>6.7</v>
      </c>
      <c r="G11" s="28">
        <v>11.1</v>
      </c>
      <c r="H11" s="28">
        <v>14.8</v>
      </c>
      <c r="I11" s="28">
        <v>13.6</v>
      </c>
      <c r="J11" s="28">
        <v>10.3</v>
      </c>
      <c r="K11" s="28">
        <v>0.9</v>
      </c>
      <c r="L11" s="28">
        <v>0</v>
      </c>
      <c r="M11" s="28">
        <v>-1.9</v>
      </c>
      <c r="N11" s="28">
        <v>-4.5999999999999996</v>
      </c>
    </row>
    <row r="12" spans="1:14">
      <c r="A12" s="28" t="s">
        <v>436</v>
      </c>
      <c r="B12" s="28">
        <v>-39.799999999999997</v>
      </c>
      <c r="C12" s="28">
        <v>-38.700000000000003</v>
      </c>
      <c r="D12" s="28">
        <v>-33.200000000000003</v>
      </c>
      <c r="E12" s="28">
        <v>-22.2</v>
      </c>
      <c r="F12" s="28">
        <v>-8.5</v>
      </c>
      <c r="G12" s="28">
        <v>-4.5</v>
      </c>
      <c r="H12" s="28">
        <v>-2.2000000000000002</v>
      </c>
      <c r="I12" s="28">
        <v>-2.8</v>
      </c>
      <c r="J12" s="28">
        <v>-5.8</v>
      </c>
      <c r="K12" s="28">
        <v>-15</v>
      </c>
      <c r="L12" s="28">
        <v>-28.9</v>
      </c>
      <c r="M12" s="28">
        <v>-36.299999999999997</v>
      </c>
      <c r="N12" s="28">
        <v>-39.799999999999997</v>
      </c>
    </row>
    <row r="13" spans="1:14">
      <c r="A13" s="28" t="s">
        <v>438</v>
      </c>
      <c r="B13" s="28">
        <v>-16.100000000000001</v>
      </c>
      <c r="C13" s="28">
        <v>-11.9</v>
      </c>
      <c r="D13" s="28">
        <v>-9.8000000000000007</v>
      </c>
      <c r="E13" s="28">
        <v>-7.1</v>
      </c>
      <c r="F13" s="28">
        <v>-0.6</v>
      </c>
      <c r="G13" s="28">
        <v>3.7</v>
      </c>
      <c r="H13" s="28">
        <v>9.5</v>
      </c>
      <c r="I13" s="28">
        <v>9.5</v>
      </c>
      <c r="J13" s="28">
        <v>4.5999999999999996</v>
      </c>
      <c r="K13" s="28">
        <v>-1.6</v>
      </c>
      <c r="L13" s="28">
        <v>-8.1999999999999993</v>
      </c>
      <c r="M13" s="28">
        <v>-10.8</v>
      </c>
      <c r="N13" s="28">
        <v>-16.100000000000001</v>
      </c>
    </row>
    <row r="14" spans="1:14">
      <c r="A14" s="28" t="s">
        <v>440</v>
      </c>
      <c r="B14" s="28">
        <v>-11</v>
      </c>
      <c r="C14" s="28">
        <v>-5.4</v>
      </c>
      <c r="D14" s="28">
        <v>-5</v>
      </c>
      <c r="E14" s="28">
        <v>-0.8</v>
      </c>
      <c r="F14" s="28">
        <v>4.5999999999999996</v>
      </c>
      <c r="G14" s="28">
        <v>8.4</v>
      </c>
      <c r="H14" s="28">
        <v>13.4</v>
      </c>
      <c r="I14" s="28">
        <v>11.8</v>
      </c>
      <c r="J14" s="28">
        <v>7.6</v>
      </c>
      <c r="K14" s="28">
        <v>1.6</v>
      </c>
      <c r="L14" s="28">
        <v>-4.7</v>
      </c>
      <c r="M14" s="28">
        <v>-5.3</v>
      </c>
      <c r="N14" s="28">
        <v>-11</v>
      </c>
    </row>
    <row r="15" spans="1:14">
      <c r="A15" s="28" t="s">
        <v>442</v>
      </c>
      <c r="B15" s="28">
        <v>-21.8</v>
      </c>
      <c r="C15" s="28">
        <v>-18.8</v>
      </c>
      <c r="D15" s="28">
        <v>-8</v>
      </c>
      <c r="E15" s="28">
        <v>-4</v>
      </c>
      <c r="F15" s="28">
        <v>0.6</v>
      </c>
      <c r="G15" s="28">
        <v>4</v>
      </c>
      <c r="H15" s="28">
        <v>9.1</v>
      </c>
      <c r="I15" s="28">
        <v>6</v>
      </c>
      <c r="J15" s="28">
        <v>4</v>
      </c>
      <c r="K15" s="28">
        <v>-2.2999999999999998</v>
      </c>
      <c r="L15" s="28">
        <v>-7.9</v>
      </c>
      <c r="M15" s="28">
        <v>-12.9</v>
      </c>
      <c r="N15" s="28">
        <v>-21.8</v>
      </c>
    </row>
    <row r="16" spans="1:14">
      <c r="A16" s="28" t="s">
        <v>444</v>
      </c>
      <c r="B16" s="28">
        <v>-15.4</v>
      </c>
      <c r="C16" s="28">
        <v>-18.600000000000001</v>
      </c>
      <c r="D16" s="28">
        <v>-13.1</v>
      </c>
      <c r="E16" s="28">
        <v>-4.5</v>
      </c>
      <c r="F16" s="28">
        <v>-1.3</v>
      </c>
      <c r="G16" s="28">
        <v>5.3</v>
      </c>
      <c r="H16" s="28">
        <v>8</v>
      </c>
      <c r="I16" s="28">
        <v>6.7</v>
      </c>
      <c r="J16" s="28">
        <v>1.5</v>
      </c>
      <c r="K16" s="28">
        <v>-3.2</v>
      </c>
      <c r="L16" s="28">
        <v>-5.6</v>
      </c>
      <c r="M16" s="28">
        <v>-10.6</v>
      </c>
      <c r="N16" s="28">
        <v>-18.600000000000001</v>
      </c>
    </row>
    <row r="17" spans="1:14">
      <c r="A17" s="28" t="s">
        <v>445</v>
      </c>
      <c r="B17" s="28">
        <v>-24</v>
      </c>
      <c r="C17" s="28">
        <v>-22.2</v>
      </c>
      <c r="D17" s="28">
        <v>-17</v>
      </c>
      <c r="E17" s="28">
        <v>-9</v>
      </c>
      <c r="F17" s="28">
        <v>0.9</v>
      </c>
      <c r="G17" s="28">
        <v>5</v>
      </c>
      <c r="H17" s="28">
        <v>11.8</v>
      </c>
      <c r="I17" s="28">
        <v>11.5</v>
      </c>
      <c r="J17" s="28">
        <v>4.0999999999999996</v>
      </c>
      <c r="K17" s="28">
        <v>-3</v>
      </c>
      <c r="L17" s="28">
        <v>-7.6</v>
      </c>
      <c r="M17" s="28">
        <v>-23</v>
      </c>
      <c r="N17" s="28">
        <v>-24</v>
      </c>
    </row>
    <row r="18" spans="1:14">
      <c r="A18" s="28" t="s">
        <v>447</v>
      </c>
      <c r="B18" s="28">
        <v>-31.3</v>
      </c>
      <c r="C18" s="28">
        <v>-27.6</v>
      </c>
      <c r="D18" s="28">
        <v>-28.3</v>
      </c>
      <c r="E18" s="28">
        <v>-12.7</v>
      </c>
      <c r="F18" s="28">
        <v>-4.4000000000000004</v>
      </c>
      <c r="G18" s="28">
        <v>-1.6</v>
      </c>
      <c r="H18" s="28">
        <v>0.2</v>
      </c>
      <c r="I18" s="28">
        <v>2.4</v>
      </c>
      <c r="J18" s="28">
        <v>-2.1</v>
      </c>
      <c r="K18" s="28">
        <v>-10.6</v>
      </c>
      <c r="L18" s="28">
        <v>-23.6</v>
      </c>
      <c r="M18" s="28">
        <v>-29</v>
      </c>
      <c r="N18" s="28">
        <v>-31.3</v>
      </c>
    </row>
    <row r="19" spans="1:14">
      <c r="A19" s="28" t="s">
        <v>450</v>
      </c>
      <c r="B19" s="28">
        <v>-16</v>
      </c>
      <c r="C19" s="28">
        <v>-14.3</v>
      </c>
      <c r="D19" s="28">
        <v>-11.6</v>
      </c>
      <c r="E19" s="28">
        <v>-6</v>
      </c>
      <c r="F19" s="28">
        <v>1</v>
      </c>
      <c r="G19" s="28">
        <v>6</v>
      </c>
      <c r="H19" s="28">
        <v>7.7</v>
      </c>
      <c r="I19" s="28">
        <v>8.1999999999999993</v>
      </c>
      <c r="J19" s="28">
        <v>3.2</v>
      </c>
      <c r="K19" s="28">
        <v>-0.8</v>
      </c>
      <c r="L19" s="28">
        <v>-9.1999999999999993</v>
      </c>
      <c r="M19" s="28">
        <v>-14.5</v>
      </c>
      <c r="N19" s="28">
        <v>-16</v>
      </c>
    </row>
    <row r="20" spans="1:14">
      <c r="A20" s="28" t="s">
        <v>452</v>
      </c>
      <c r="B20" s="28">
        <v>-23.2</v>
      </c>
      <c r="C20" s="28">
        <v>-21.6</v>
      </c>
      <c r="D20" s="28">
        <v>-20.3</v>
      </c>
      <c r="E20" s="28">
        <v>-9.1999999999999993</v>
      </c>
      <c r="F20" s="28">
        <v>1</v>
      </c>
      <c r="G20" s="28">
        <v>3.5</v>
      </c>
      <c r="H20" s="28">
        <v>8.8000000000000007</v>
      </c>
      <c r="I20" s="28">
        <v>7.8</v>
      </c>
      <c r="J20" s="28">
        <v>4.2</v>
      </c>
      <c r="K20" s="28">
        <v>-2.4</v>
      </c>
      <c r="L20" s="28">
        <v>-15</v>
      </c>
      <c r="M20" s="28">
        <v>-25.1</v>
      </c>
      <c r="N20" s="28">
        <v>-25.1</v>
      </c>
    </row>
    <row r="21" spans="1:14">
      <c r="A21" s="28" t="s">
        <v>453</v>
      </c>
      <c r="B21" s="28">
        <v>-24.1</v>
      </c>
      <c r="C21" s="28">
        <v>-22</v>
      </c>
      <c r="D21" s="28">
        <v>-20.3</v>
      </c>
      <c r="E21" s="28">
        <v>-15.6</v>
      </c>
      <c r="F21" s="28">
        <v>-2.5</v>
      </c>
      <c r="G21" s="28">
        <v>1</v>
      </c>
      <c r="H21" s="28">
        <v>7</v>
      </c>
      <c r="I21" s="28">
        <v>7</v>
      </c>
      <c r="J21" s="28">
        <v>1.8</v>
      </c>
      <c r="K21" s="28">
        <v>-6</v>
      </c>
      <c r="L21" s="28">
        <v>-17</v>
      </c>
      <c r="M21" s="28">
        <v>-21.9</v>
      </c>
      <c r="N21" s="28">
        <v>-24.1</v>
      </c>
    </row>
    <row r="22" spans="1:14">
      <c r="A22" s="28" t="s">
        <v>454</v>
      </c>
      <c r="B22" s="28">
        <v>-31.5</v>
      </c>
      <c r="C22" s="28">
        <v>-34</v>
      </c>
      <c r="D22" s="28">
        <v>-19.8</v>
      </c>
      <c r="E22" s="28">
        <v>-11.5</v>
      </c>
      <c r="F22" s="28">
        <v>-2.2999999999999998</v>
      </c>
      <c r="G22" s="28">
        <v>0</v>
      </c>
      <c r="H22" s="28">
        <v>2.8</v>
      </c>
      <c r="I22" s="28">
        <v>1.4</v>
      </c>
      <c r="J22" s="28">
        <v>-2.5</v>
      </c>
      <c r="K22" s="28">
        <v>-5.8</v>
      </c>
      <c r="L22" s="28">
        <v>-24.8</v>
      </c>
      <c r="M22" s="28">
        <v>-29.1</v>
      </c>
      <c r="N22" s="28">
        <v>-34</v>
      </c>
    </row>
    <row r="23" spans="1:14">
      <c r="A23" s="28" t="s">
        <v>455</v>
      </c>
      <c r="B23" s="28">
        <v>-16.7</v>
      </c>
      <c r="C23" s="28">
        <v>-15</v>
      </c>
      <c r="D23" s="28">
        <v>-11.6</v>
      </c>
      <c r="E23" s="28">
        <v>-7</v>
      </c>
      <c r="F23" s="28">
        <v>-0.4</v>
      </c>
      <c r="G23" s="28">
        <v>3.8</v>
      </c>
      <c r="H23" s="28">
        <v>9</v>
      </c>
      <c r="I23" s="28">
        <v>8.8000000000000007</v>
      </c>
      <c r="J23" s="28">
        <v>3.4</v>
      </c>
      <c r="K23" s="28">
        <v>-2.4</v>
      </c>
      <c r="L23" s="28">
        <v>-12</v>
      </c>
      <c r="M23" s="28">
        <v>-15.3</v>
      </c>
      <c r="N23" s="28">
        <v>-16.7</v>
      </c>
    </row>
    <row r="24" spans="1:14">
      <c r="A24" s="28" t="s">
        <v>457</v>
      </c>
      <c r="B24" s="28">
        <v>-20.5</v>
      </c>
      <c r="C24" s="28">
        <v>-25.7</v>
      </c>
      <c r="D24" s="28">
        <v>-10.5</v>
      </c>
      <c r="E24" s="28">
        <v>-4.2</v>
      </c>
      <c r="F24" s="28">
        <v>0.8</v>
      </c>
      <c r="G24" s="28">
        <v>4</v>
      </c>
      <c r="H24" s="28">
        <v>8.3000000000000007</v>
      </c>
      <c r="I24" s="28">
        <v>7.6</v>
      </c>
      <c r="J24" s="28">
        <v>3.3</v>
      </c>
      <c r="K24" s="28">
        <v>-1</v>
      </c>
      <c r="L24" s="28">
        <v>-8.4</v>
      </c>
      <c r="M24" s="28">
        <v>-17.899999999999999</v>
      </c>
      <c r="N24" s="28">
        <v>-25.7</v>
      </c>
    </row>
    <row r="25" spans="1:14">
      <c r="A25" s="28" t="s">
        <v>459</v>
      </c>
      <c r="B25" s="28">
        <v>-11</v>
      </c>
      <c r="C25" s="28">
        <v>-11.5</v>
      </c>
      <c r="D25" s="28">
        <v>-8.5</v>
      </c>
      <c r="E25" s="28">
        <v>-1.6</v>
      </c>
      <c r="F25" s="28">
        <v>2.2999999999999998</v>
      </c>
      <c r="G25" s="28">
        <v>6.6</v>
      </c>
      <c r="H25" s="28">
        <v>11.2</v>
      </c>
      <c r="I25" s="28">
        <v>9.4</v>
      </c>
      <c r="J25" s="28">
        <v>5.9</v>
      </c>
      <c r="K25" s="28">
        <v>0.4</v>
      </c>
      <c r="L25" s="28">
        <v>-7</v>
      </c>
      <c r="M25" s="28">
        <v>-10.5</v>
      </c>
      <c r="N25" s="28">
        <v>-11.5</v>
      </c>
    </row>
    <row r="26" spans="1:14">
      <c r="A26" s="28" t="s">
        <v>460</v>
      </c>
      <c r="B26" s="28">
        <v>-25</v>
      </c>
      <c r="C26" s="28">
        <v>-24</v>
      </c>
      <c r="D26" s="28">
        <v>-20.5</v>
      </c>
      <c r="E26" s="28">
        <v>-8.9</v>
      </c>
      <c r="F26" s="28">
        <v>-3</v>
      </c>
      <c r="G26" s="28">
        <v>1.6</v>
      </c>
      <c r="H26" s="28">
        <v>4.3</v>
      </c>
      <c r="I26" s="28">
        <v>4.5999999999999996</v>
      </c>
      <c r="J26" s="28">
        <v>-2</v>
      </c>
      <c r="K26" s="28">
        <v>-6.3</v>
      </c>
      <c r="L26" s="28">
        <v>-19.399999999999999</v>
      </c>
      <c r="M26" s="28">
        <v>-18.8</v>
      </c>
      <c r="N26" s="28">
        <v>-25</v>
      </c>
    </row>
    <row r="27" spans="1:14">
      <c r="A27" s="28" t="s">
        <v>461</v>
      </c>
      <c r="B27" s="28">
        <v>-25.6</v>
      </c>
      <c r="C27" s="28">
        <v>-27.2</v>
      </c>
      <c r="D27" s="28">
        <v>-23.3</v>
      </c>
      <c r="E27" s="28">
        <v>-9.4</v>
      </c>
      <c r="F27" s="28">
        <v>-4.3</v>
      </c>
      <c r="G27" s="28">
        <v>0.2</v>
      </c>
      <c r="H27" s="28">
        <v>3.4</v>
      </c>
      <c r="I27" s="28">
        <v>3</v>
      </c>
      <c r="J27" s="28">
        <v>-3</v>
      </c>
      <c r="K27" s="28">
        <v>-6.3</v>
      </c>
      <c r="L27" s="28">
        <v>-15.7</v>
      </c>
      <c r="M27" s="28">
        <v>-21.6</v>
      </c>
      <c r="N27" s="28">
        <v>-27.2</v>
      </c>
    </row>
    <row r="28" spans="1:14">
      <c r="A28" s="28" t="s">
        <v>462</v>
      </c>
      <c r="B28" s="28">
        <v>-10.5</v>
      </c>
      <c r="C28" s="28">
        <v>-11.4</v>
      </c>
      <c r="D28" s="28">
        <v>-7</v>
      </c>
      <c r="E28" s="28">
        <v>-2</v>
      </c>
      <c r="F28" s="28">
        <v>2.7</v>
      </c>
      <c r="G28" s="28">
        <v>7.9</v>
      </c>
      <c r="H28" s="28">
        <v>12.6</v>
      </c>
      <c r="I28" s="28">
        <v>11.6</v>
      </c>
      <c r="J28" s="28">
        <v>6.6</v>
      </c>
      <c r="K28" s="28">
        <v>-0.8</v>
      </c>
      <c r="L28" s="28">
        <v>-4.5</v>
      </c>
      <c r="M28" s="28">
        <v>-10.4</v>
      </c>
      <c r="N28" s="28">
        <v>-11.4</v>
      </c>
    </row>
    <row r="29" spans="1:14">
      <c r="A29" s="28" t="s">
        <v>464</v>
      </c>
      <c r="B29" s="28">
        <v>-24.2</v>
      </c>
      <c r="C29" s="28">
        <v>-21</v>
      </c>
      <c r="D29" s="28">
        <v>-14</v>
      </c>
      <c r="E29" s="28">
        <v>-6.1</v>
      </c>
      <c r="F29" s="28">
        <v>0.8</v>
      </c>
      <c r="G29" s="28">
        <v>3.5</v>
      </c>
      <c r="H29" s="28">
        <v>9.9</v>
      </c>
      <c r="I29" s="28">
        <v>11.4</v>
      </c>
      <c r="J29" s="28">
        <v>4</v>
      </c>
      <c r="K29" s="28">
        <v>-1.8</v>
      </c>
      <c r="L29" s="28">
        <v>-12.9</v>
      </c>
      <c r="M29" s="28">
        <v>-23.4</v>
      </c>
      <c r="N29" s="28">
        <v>-24.2</v>
      </c>
    </row>
    <row r="30" spans="1:14">
      <c r="A30" s="28" t="s">
        <v>465</v>
      </c>
      <c r="B30" s="28">
        <v>-20.5</v>
      </c>
      <c r="C30" s="28">
        <v>-17.3</v>
      </c>
      <c r="D30" s="28">
        <v>-13.6</v>
      </c>
      <c r="E30" s="28">
        <v>-3</v>
      </c>
      <c r="F30" s="28">
        <v>0.4</v>
      </c>
      <c r="G30" s="28">
        <v>6.6</v>
      </c>
      <c r="H30" s="28">
        <v>8.8000000000000007</v>
      </c>
      <c r="I30" s="28">
        <v>7.6</v>
      </c>
      <c r="J30" s="28">
        <v>4.5</v>
      </c>
      <c r="K30" s="28">
        <v>-1.2</v>
      </c>
      <c r="L30" s="28">
        <v>-6.8</v>
      </c>
      <c r="M30" s="28">
        <v>-16.5</v>
      </c>
      <c r="N30" s="28">
        <v>-20.5</v>
      </c>
    </row>
    <row r="31" spans="1:14">
      <c r="A31" s="28" t="s">
        <v>466</v>
      </c>
      <c r="B31" s="28">
        <v>-19.5</v>
      </c>
      <c r="C31" s="28">
        <v>-19</v>
      </c>
      <c r="D31" s="28">
        <v>-12</v>
      </c>
      <c r="E31" s="28">
        <v>-4.0999999999999996</v>
      </c>
      <c r="F31" s="28">
        <v>0.7</v>
      </c>
      <c r="G31" s="28">
        <v>6</v>
      </c>
      <c r="H31" s="28">
        <v>8</v>
      </c>
      <c r="I31" s="28">
        <v>8.9</v>
      </c>
      <c r="J31" s="28">
        <v>0.2</v>
      </c>
      <c r="K31" s="28">
        <v>-3.7</v>
      </c>
      <c r="L31" s="28">
        <v>-9.4</v>
      </c>
      <c r="M31" s="28">
        <v>-14.9</v>
      </c>
      <c r="N31" s="28">
        <v>-19.5</v>
      </c>
    </row>
    <row r="32" spans="1:14">
      <c r="A32" s="28" t="s">
        <v>467</v>
      </c>
      <c r="B32" s="28">
        <v>-22.6</v>
      </c>
      <c r="C32" s="28">
        <v>-21.4</v>
      </c>
      <c r="D32" s="28">
        <v>-17</v>
      </c>
      <c r="E32" s="28">
        <v>-7</v>
      </c>
      <c r="F32" s="28">
        <v>0</v>
      </c>
      <c r="G32" s="28">
        <v>4</v>
      </c>
      <c r="H32" s="28">
        <v>6.7</v>
      </c>
      <c r="I32" s="28">
        <v>10.199999999999999</v>
      </c>
      <c r="J32" s="28">
        <v>1</v>
      </c>
      <c r="K32" s="28">
        <v>-2.2000000000000002</v>
      </c>
      <c r="L32" s="28">
        <v>-15.2</v>
      </c>
      <c r="M32" s="28">
        <v>-22.6</v>
      </c>
      <c r="N32" s="28">
        <v>-22.6</v>
      </c>
    </row>
    <row r="33" spans="1:14">
      <c r="A33" s="28" t="s">
        <v>468</v>
      </c>
      <c r="B33" s="28">
        <v>-32.5</v>
      </c>
      <c r="C33" s="28">
        <v>-32.4</v>
      </c>
      <c r="D33" s="28">
        <v>-22.4</v>
      </c>
      <c r="E33" s="28">
        <v>-11.1</v>
      </c>
      <c r="F33" s="28">
        <v>-4.2</v>
      </c>
      <c r="G33" s="28">
        <v>2</v>
      </c>
      <c r="H33" s="28">
        <v>5</v>
      </c>
      <c r="I33" s="28">
        <v>5.9</v>
      </c>
      <c r="J33" s="28">
        <v>0.3</v>
      </c>
      <c r="K33" s="28">
        <v>-6.8</v>
      </c>
      <c r="L33" s="28">
        <v>-17.399999999999999</v>
      </c>
      <c r="M33" s="28">
        <v>-25.9</v>
      </c>
      <c r="N33" s="28">
        <v>-32.5</v>
      </c>
    </row>
    <row r="34" spans="1:14">
      <c r="A34" s="28" t="s">
        <v>469</v>
      </c>
      <c r="B34" s="28">
        <v>-36</v>
      </c>
      <c r="C34" s="28">
        <v>-37</v>
      </c>
      <c r="D34" s="28">
        <v>-33.200000000000003</v>
      </c>
      <c r="E34" s="28">
        <v>-22.4</v>
      </c>
      <c r="F34" s="28">
        <v>-7.1</v>
      </c>
      <c r="G34" s="28">
        <v>-5.6</v>
      </c>
      <c r="H34" s="28">
        <v>-1.8</v>
      </c>
      <c r="I34" s="28">
        <v>-1.1000000000000001</v>
      </c>
      <c r="J34" s="28">
        <v>-6.8</v>
      </c>
      <c r="K34" s="28">
        <v>-14.1</v>
      </c>
      <c r="L34" s="28">
        <v>-34.299999999999997</v>
      </c>
      <c r="M34" s="28">
        <v>-37.200000000000003</v>
      </c>
      <c r="N34" s="28">
        <v>-37.200000000000003</v>
      </c>
    </row>
    <row r="35" spans="1:14">
      <c r="A35" s="28" t="s">
        <v>470</v>
      </c>
      <c r="B35" s="28">
        <v>-27.8</v>
      </c>
      <c r="C35" s="28">
        <v>-23.8</v>
      </c>
      <c r="D35" s="28">
        <v>-16.5</v>
      </c>
      <c r="E35" s="28">
        <v>-10.4</v>
      </c>
      <c r="F35" s="28">
        <v>-2.2000000000000002</v>
      </c>
      <c r="G35" s="28">
        <v>0.5</v>
      </c>
      <c r="H35" s="28">
        <v>5</v>
      </c>
      <c r="I35" s="28">
        <v>2.2000000000000002</v>
      </c>
      <c r="J35" s="28">
        <v>-3.7</v>
      </c>
      <c r="K35" s="28">
        <v>-7.1</v>
      </c>
      <c r="L35" s="28">
        <v>-16.7</v>
      </c>
      <c r="M35" s="28">
        <v>-26.3</v>
      </c>
      <c r="N35" s="28">
        <v>-27.8</v>
      </c>
    </row>
    <row r="36" spans="1:14">
      <c r="A36" s="28" t="s">
        <v>471</v>
      </c>
      <c r="B36" s="28">
        <v>-17.5</v>
      </c>
      <c r="C36" s="28">
        <v>-15.6</v>
      </c>
      <c r="D36" s="28">
        <v>-11</v>
      </c>
      <c r="E36" s="28">
        <v>-4.3</v>
      </c>
      <c r="F36" s="28">
        <v>0.4</v>
      </c>
      <c r="G36" s="28">
        <v>4.5</v>
      </c>
      <c r="H36" s="28">
        <v>9</v>
      </c>
      <c r="I36" s="28">
        <v>10.8</v>
      </c>
      <c r="J36" s="28">
        <v>3.4</v>
      </c>
      <c r="K36" s="28">
        <v>-3.9</v>
      </c>
      <c r="L36" s="28">
        <v>-9.6999999999999993</v>
      </c>
      <c r="M36" s="28">
        <v>-15</v>
      </c>
      <c r="N36" s="28">
        <v>-17.5</v>
      </c>
    </row>
    <row r="37" spans="1:14">
      <c r="A37" s="28" t="s">
        <v>472</v>
      </c>
      <c r="B37" s="28">
        <v>-6.2</v>
      </c>
      <c r="C37" s="28">
        <v>-9.8000000000000007</v>
      </c>
      <c r="D37" s="28">
        <v>-5.8</v>
      </c>
      <c r="E37" s="28">
        <v>-1.4</v>
      </c>
      <c r="F37" s="28">
        <v>4</v>
      </c>
      <c r="G37" s="28">
        <v>6.8</v>
      </c>
      <c r="H37" s="28">
        <v>12.1</v>
      </c>
      <c r="I37" s="28">
        <v>12.1</v>
      </c>
      <c r="J37" s="28">
        <v>4.8</v>
      </c>
      <c r="K37" s="28">
        <v>4.2</v>
      </c>
      <c r="L37" s="28">
        <v>-4.7</v>
      </c>
      <c r="M37" s="28">
        <v>-2.4</v>
      </c>
      <c r="N37" s="28">
        <v>-9.8000000000000007</v>
      </c>
    </row>
    <row r="38" spans="1:14">
      <c r="A38" s="28" t="s">
        <v>473</v>
      </c>
      <c r="B38" s="28">
        <v>-23.6</v>
      </c>
      <c r="C38" s="28">
        <v>-25.7</v>
      </c>
      <c r="D38" s="28">
        <v>-22.6</v>
      </c>
      <c r="E38" s="28">
        <v>-11</v>
      </c>
      <c r="F38" s="28">
        <v>-2.8</v>
      </c>
      <c r="G38" s="28">
        <v>1.8</v>
      </c>
      <c r="H38" s="28">
        <v>4.5</v>
      </c>
      <c r="I38" s="28">
        <v>4.9000000000000004</v>
      </c>
      <c r="J38" s="28">
        <v>-1</v>
      </c>
      <c r="K38" s="28">
        <v>-4.8</v>
      </c>
      <c r="L38" s="28">
        <v>-15</v>
      </c>
      <c r="M38" s="28">
        <v>-21</v>
      </c>
      <c r="N38" s="28">
        <v>-25.7</v>
      </c>
    </row>
    <row r="39" spans="1:14">
      <c r="A39" s="28" t="s">
        <v>474</v>
      </c>
      <c r="B39" s="28">
        <v>-23.4</v>
      </c>
      <c r="C39" s="28">
        <v>-22.7</v>
      </c>
      <c r="D39" s="28">
        <v>-19</v>
      </c>
      <c r="E39" s="28">
        <v>-8.3000000000000007</v>
      </c>
      <c r="F39" s="28">
        <v>-0.8</v>
      </c>
      <c r="G39" s="28">
        <v>5</v>
      </c>
      <c r="H39" s="28">
        <v>10</v>
      </c>
      <c r="I39" s="28">
        <v>2.1</v>
      </c>
      <c r="J39" s="28">
        <v>4.3</v>
      </c>
      <c r="K39" s="28">
        <v>-5.8</v>
      </c>
      <c r="L39" s="28">
        <v>-15</v>
      </c>
      <c r="M39" s="28">
        <v>-21.3</v>
      </c>
      <c r="N39" s="28">
        <v>-23.4</v>
      </c>
    </row>
    <row r="40" spans="1:14">
      <c r="A40" s="28" t="s">
        <v>475</v>
      </c>
      <c r="B40" s="28">
        <v>-14.6</v>
      </c>
      <c r="C40" s="28">
        <v>-6.8</v>
      </c>
      <c r="D40" s="28">
        <v>-4.2</v>
      </c>
      <c r="E40" s="28">
        <v>1.5</v>
      </c>
      <c r="F40" s="28">
        <v>7.7</v>
      </c>
      <c r="G40" s="28">
        <v>11.6</v>
      </c>
      <c r="H40" s="28">
        <v>15.9</v>
      </c>
      <c r="I40" s="28">
        <v>15.4</v>
      </c>
      <c r="J40" s="28">
        <v>7.9</v>
      </c>
      <c r="K40" s="28">
        <v>2.2999999999999998</v>
      </c>
      <c r="L40" s="28">
        <v>-3</v>
      </c>
      <c r="M40" s="28">
        <v>-6.6</v>
      </c>
      <c r="N40" s="28">
        <v>-14.6</v>
      </c>
    </row>
    <row r="41" spans="1:14">
      <c r="A41" s="28" t="s">
        <v>476</v>
      </c>
      <c r="B41" s="28">
        <v>-28.4</v>
      </c>
      <c r="C41" s="28">
        <v>-28</v>
      </c>
      <c r="D41" s="28">
        <v>-22.2</v>
      </c>
      <c r="E41" s="28">
        <v>-7.6</v>
      </c>
      <c r="F41" s="28">
        <v>0.1</v>
      </c>
      <c r="G41" s="28">
        <v>2.4</v>
      </c>
      <c r="H41" s="28">
        <v>8</v>
      </c>
      <c r="I41" s="28">
        <v>7.2</v>
      </c>
      <c r="J41" s="28">
        <v>1.6</v>
      </c>
      <c r="K41" s="28">
        <v>-7</v>
      </c>
      <c r="L41" s="28">
        <v>-15.6</v>
      </c>
      <c r="M41" s="28">
        <v>-30.3</v>
      </c>
      <c r="N41" s="28">
        <v>-30.3</v>
      </c>
    </row>
    <row r="42" spans="1:14">
      <c r="A42" s="28" t="s">
        <v>477</v>
      </c>
      <c r="B42" s="28">
        <v>-19.2</v>
      </c>
      <c r="C42" s="28">
        <v>-21</v>
      </c>
      <c r="D42" s="28">
        <v>-18.5</v>
      </c>
      <c r="E42" s="28">
        <v>-7.7</v>
      </c>
      <c r="F42" s="28">
        <v>-1.2</v>
      </c>
      <c r="G42" s="28">
        <v>4.3</v>
      </c>
      <c r="H42" s="28">
        <v>4.9000000000000004</v>
      </c>
      <c r="I42" s="28">
        <v>7</v>
      </c>
      <c r="J42" s="28">
        <v>-0.8</v>
      </c>
      <c r="K42" s="28">
        <v>-4.2</v>
      </c>
      <c r="L42" s="28">
        <v>-11.5</v>
      </c>
      <c r="M42" s="28">
        <v>-15.4</v>
      </c>
      <c r="N42" s="28">
        <v>-21</v>
      </c>
    </row>
    <row r="43" spans="1:14">
      <c r="A43" s="28" t="s">
        <v>478</v>
      </c>
      <c r="B43" s="28">
        <v>-13.9</v>
      </c>
      <c r="C43" s="28">
        <v>-16.100000000000001</v>
      </c>
      <c r="D43" s="28">
        <v>-11.1</v>
      </c>
      <c r="E43" s="28">
        <v>-2</v>
      </c>
      <c r="F43" s="28">
        <v>1.4</v>
      </c>
      <c r="G43" s="28">
        <v>7.1</v>
      </c>
      <c r="H43" s="28">
        <v>10.5</v>
      </c>
      <c r="I43" s="28">
        <v>10.199999999999999</v>
      </c>
      <c r="J43" s="28">
        <v>6</v>
      </c>
      <c r="K43" s="28">
        <v>0.6</v>
      </c>
      <c r="L43" s="28">
        <v>-7.2</v>
      </c>
      <c r="M43" s="28">
        <v>-11.5</v>
      </c>
      <c r="N43" s="28">
        <v>-16.100000000000001</v>
      </c>
    </row>
    <row r="44" spans="1:14">
      <c r="A44" s="28" t="s">
        <v>479</v>
      </c>
      <c r="B44" s="28">
        <v>-8.1999999999999993</v>
      </c>
      <c r="C44" s="28">
        <v>-5.2</v>
      </c>
      <c r="D44" s="28">
        <v>-3.8</v>
      </c>
      <c r="E44" s="28">
        <v>0.6</v>
      </c>
      <c r="F44" s="28">
        <v>4.3</v>
      </c>
      <c r="G44" s="28">
        <v>9.5</v>
      </c>
      <c r="H44" s="28">
        <v>15.4</v>
      </c>
      <c r="I44" s="28">
        <v>11.5</v>
      </c>
      <c r="J44" s="28">
        <v>10</v>
      </c>
      <c r="K44" s="28">
        <v>3.6</v>
      </c>
      <c r="L44" s="28">
        <v>-2.9</v>
      </c>
      <c r="M44" s="28">
        <v>-4.7</v>
      </c>
      <c r="N44" s="28">
        <v>-8.1999999999999993</v>
      </c>
    </row>
    <row r="45" spans="1:14">
      <c r="A45" s="28" t="s">
        <v>480</v>
      </c>
      <c r="B45" s="28">
        <v>-9</v>
      </c>
      <c r="C45" s="28">
        <v>-9.6</v>
      </c>
      <c r="D45" s="28">
        <v>-7.6</v>
      </c>
      <c r="E45" s="28">
        <v>-1.8</v>
      </c>
      <c r="F45" s="28">
        <v>4.7</v>
      </c>
      <c r="G45" s="28">
        <v>4.9000000000000004</v>
      </c>
      <c r="H45" s="28">
        <v>4.8</v>
      </c>
      <c r="I45" s="28">
        <v>7</v>
      </c>
      <c r="J45" s="28">
        <v>2.4</v>
      </c>
      <c r="K45" s="28">
        <v>0</v>
      </c>
      <c r="L45" s="28">
        <v>-4.4000000000000004</v>
      </c>
      <c r="M45" s="28">
        <v>-7.6</v>
      </c>
      <c r="N45" s="28">
        <v>-9.6</v>
      </c>
    </row>
    <row r="46" spans="1:14">
      <c r="A46" s="28" t="s">
        <v>481</v>
      </c>
      <c r="B46" s="28">
        <v>-15.1</v>
      </c>
      <c r="C46" s="28">
        <v>-14.2</v>
      </c>
      <c r="D46" s="28">
        <v>-9.1999999999999993</v>
      </c>
      <c r="E46" s="28">
        <v>-5.8</v>
      </c>
      <c r="F46" s="28">
        <v>0.1</v>
      </c>
      <c r="G46" s="28">
        <v>4.5999999999999996</v>
      </c>
      <c r="H46" s="28">
        <v>8.9</v>
      </c>
      <c r="I46" s="28">
        <v>8.9</v>
      </c>
      <c r="J46" s="28">
        <v>3.4</v>
      </c>
      <c r="K46" s="28">
        <v>-3.1</v>
      </c>
      <c r="L46" s="28">
        <v>-6.4</v>
      </c>
      <c r="M46" s="28">
        <v>-12</v>
      </c>
      <c r="N46" s="28">
        <v>-15.1</v>
      </c>
    </row>
    <row r="47" spans="1:14">
      <c r="A47" s="28" t="s">
        <v>483</v>
      </c>
      <c r="B47" s="28">
        <v>-26.8</v>
      </c>
      <c r="C47" s="28">
        <v>-28</v>
      </c>
      <c r="D47" s="28">
        <v>-20.2</v>
      </c>
      <c r="E47" s="28">
        <v>-8.3000000000000007</v>
      </c>
      <c r="F47" s="28">
        <v>-3.1</v>
      </c>
      <c r="G47" s="28">
        <v>3.1</v>
      </c>
      <c r="H47" s="28">
        <v>6.4</v>
      </c>
      <c r="I47" s="28">
        <v>3.6</v>
      </c>
      <c r="J47" s="28">
        <v>-1</v>
      </c>
      <c r="K47" s="28">
        <v>-8.5</v>
      </c>
      <c r="L47" s="28">
        <v>-21.2</v>
      </c>
      <c r="M47" s="28">
        <v>-26.1</v>
      </c>
      <c r="N47" s="28">
        <v>-28</v>
      </c>
    </row>
    <row r="48" spans="1:14">
      <c r="A48" s="28" t="s">
        <v>485</v>
      </c>
      <c r="B48" s="28">
        <v>-36.700000000000003</v>
      </c>
      <c r="C48" s="28">
        <v>-37</v>
      </c>
      <c r="D48" s="28">
        <v>-31.5</v>
      </c>
      <c r="E48" s="28">
        <v>-23</v>
      </c>
      <c r="F48" s="28">
        <v>-7</v>
      </c>
      <c r="G48" s="28">
        <v>-4</v>
      </c>
      <c r="H48" s="28">
        <v>0.1</v>
      </c>
      <c r="I48" s="28">
        <v>-1.9</v>
      </c>
      <c r="J48" s="28">
        <v>-4.4000000000000004</v>
      </c>
      <c r="K48" s="28">
        <v>-17.5</v>
      </c>
      <c r="L48" s="28">
        <v>-30</v>
      </c>
      <c r="M48" s="28">
        <v>-35</v>
      </c>
      <c r="N48" s="28">
        <v>-37</v>
      </c>
    </row>
    <row r="49" spans="1:14">
      <c r="A49" s="28" t="s">
        <v>487</v>
      </c>
      <c r="B49" s="28">
        <v>-26.9</v>
      </c>
      <c r="C49" s="28">
        <v>-22.3</v>
      </c>
      <c r="D49" s="28">
        <v>-19.7</v>
      </c>
      <c r="E49" s="28">
        <v>-8.5</v>
      </c>
      <c r="F49" s="28">
        <v>-3.6</v>
      </c>
      <c r="G49" s="28">
        <v>0.2</v>
      </c>
      <c r="H49" s="28">
        <v>3.8</v>
      </c>
      <c r="I49" s="28">
        <v>0.9</v>
      </c>
      <c r="J49" s="28">
        <v>-1.5</v>
      </c>
      <c r="K49" s="28">
        <v>-7.5</v>
      </c>
      <c r="L49" s="28">
        <v>-19.3</v>
      </c>
      <c r="M49" s="28">
        <v>-23.7</v>
      </c>
      <c r="N49" s="28">
        <v>-26.9</v>
      </c>
    </row>
    <row r="50" spans="1:14">
      <c r="A50" s="28" t="s">
        <v>488</v>
      </c>
      <c r="B50" s="28">
        <v>-32.5</v>
      </c>
      <c r="C50" s="28">
        <v>-31.2</v>
      </c>
      <c r="D50" s="28">
        <v>-28.1</v>
      </c>
      <c r="E50" s="28">
        <v>-11.6</v>
      </c>
      <c r="F50" s="28">
        <v>-6.9</v>
      </c>
      <c r="G50" s="28">
        <v>-0.6</v>
      </c>
      <c r="H50" s="28">
        <v>2.9</v>
      </c>
      <c r="I50" s="28">
        <v>1.4</v>
      </c>
      <c r="J50" s="28">
        <v>-3.8</v>
      </c>
      <c r="K50" s="28">
        <v>-12.2</v>
      </c>
      <c r="L50" s="28">
        <v>-20.7</v>
      </c>
      <c r="M50" s="28">
        <v>-28.4</v>
      </c>
      <c r="N50" s="28">
        <v>-32.5</v>
      </c>
    </row>
    <row r="51" spans="1:14">
      <c r="A51" s="28" t="s">
        <v>489</v>
      </c>
      <c r="B51" s="28">
        <v>-22.4</v>
      </c>
      <c r="C51" s="28">
        <v>-21.6</v>
      </c>
      <c r="D51" s="28">
        <v>-19.8</v>
      </c>
      <c r="E51" s="28">
        <v>-6.8</v>
      </c>
      <c r="F51" s="28">
        <v>0.4</v>
      </c>
      <c r="G51" s="28">
        <v>4.5999999999999996</v>
      </c>
      <c r="H51" s="28">
        <v>7.4</v>
      </c>
      <c r="I51" s="28">
        <v>7.2</v>
      </c>
      <c r="J51" s="28">
        <v>2.7</v>
      </c>
      <c r="K51" s="28">
        <v>-5</v>
      </c>
      <c r="L51" s="28">
        <v>-9.6999999999999993</v>
      </c>
      <c r="M51" s="28">
        <v>-18</v>
      </c>
      <c r="N51" s="28">
        <v>-22.4</v>
      </c>
    </row>
    <row r="52" spans="1:14">
      <c r="A52" s="28" t="s">
        <v>490</v>
      </c>
      <c r="B52" s="28">
        <v>-15.8</v>
      </c>
      <c r="C52" s="28">
        <v>-15</v>
      </c>
      <c r="D52" s="28">
        <v>-11.8</v>
      </c>
      <c r="E52" s="28">
        <v>-3</v>
      </c>
      <c r="F52" s="28">
        <v>1.4</v>
      </c>
      <c r="G52" s="28">
        <v>5.8</v>
      </c>
      <c r="H52" s="28">
        <v>8.8000000000000007</v>
      </c>
      <c r="I52" s="28">
        <v>8.6999999999999993</v>
      </c>
      <c r="J52" s="28">
        <v>3</v>
      </c>
      <c r="K52" s="28">
        <v>-3.4</v>
      </c>
      <c r="L52" s="28">
        <v>-7.2</v>
      </c>
      <c r="M52" s="28">
        <v>-11.1</v>
      </c>
      <c r="N52" s="28">
        <v>-15.8</v>
      </c>
    </row>
    <row r="53" spans="1:14">
      <c r="A53" s="28" t="s">
        <v>491</v>
      </c>
      <c r="B53" s="28">
        <v>-28</v>
      </c>
      <c r="C53" s="28">
        <v>-25.3</v>
      </c>
      <c r="D53" s="28">
        <v>-21.8</v>
      </c>
      <c r="E53" s="28">
        <v>-8.1999999999999993</v>
      </c>
      <c r="F53" s="28">
        <v>-1.4</v>
      </c>
      <c r="G53" s="28">
        <v>2.6</v>
      </c>
      <c r="H53" s="28">
        <v>5.0999999999999996</v>
      </c>
      <c r="I53" s="28">
        <v>5</v>
      </c>
      <c r="J53" s="28">
        <v>-1.2</v>
      </c>
      <c r="K53" s="28">
        <v>-6.6</v>
      </c>
      <c r="L53" s="28">
        <v>-21.5</v>
      </c>
      <c r="M53" s="28">
        <v>-24.3</v>
      </c>
      <c r="N53" s="28">
        <v>-28</v>
      </c>
    </row>
    <row r="54" spans="1:14">
      <c r="A54" s="28" t="s">
        <v>492</v>
      </c>
      <c r="B54" s="28">
        <v>-12</v>
      </c>
      <c r="C54" s="28">
        <v>-12</v>
      </c>
      <c r="D54" s="28">
        <v>-6.8</v>
      </c>
      <c r="E54" s="28">
        <v>-4.4000000000000004</v>
      </c>
      <c r="F54" s="28">
        <v>1.5</v>
      </c>
      <c r="G54" s="28">
        <v>7.4</v>
      </c>
      <c r="H54" s="28">
        <v>13.1</v>
      </c>
      <c r="I54" s="28">
        <v>12.9</v>
      </c>
      <c r="J54" s="28">
        <v>8.5</v>
      </c>
      <c r="K54" s="28">
        <v>0.4</v>
      </c>
      <c r="L54" s="28">
        <v>-4.4000000000000004</v>
      </c>
      <c r="M54" s="28">
        <v>-8</v>
      </c>
      <c r="N54" s="28">
        <v>-12</v>
      </c>
    </row>
    <row r="55" spans="1:14">
      <c r="A55" s="28" t="s">
        <v>493</v>
      </c>
      <c r="B55" s="28">
        <v>-13.1</v>
      </c>
      <c r="C55" s="28">
        <v>-18</v>
      </c>
      <c r="D55" s="28">
        <v>-6.5</v>
      </c>
      <c r="E55" s="28">
        <v>-1</v>
      </c>
      <c r="F55" s="28">
        <v>1.8</v>
      </c>
      <c r="G55" s="28">
        <v>4</v>
      </c>
      <c r="H55" s="28">
        <v>10.1</v>
      </c>
      <c r="I55" s="28">
        <v>10.9</v>
      </c>
      <c r="J55" s="28">
        <v>4.9000000000000004</v>
      </c>
      <c r="K55" s="28">
        <v>2.4</v>
      </c>
      <c r="L55" s="28">
        <v>-3.4</v>
      </c>
      <c r="M55" s="28">
        <v>-8.8000000000000007</v>
      </c>
      <c r="N55" s="28">
        <v>-18</v>
      </c>
    </row>
    <row r="56" spans="1:14">
      <c r="A56" s="28" t="s">
        <v>494</v>
      </c>
      <c r="B56" s="28">
        <v>-28.2</v>
      </c>
      <c r="C56" s="28">
        <v>-26.5</v>
      </c>
      <c r="D56" s="28">
        <v>-16.399999999999999</v>
      </c>
      <c r="E56" s="28">
        <v>-8.6</v>
      </c>
      <c r="F56" s="28">
        <v>-1.2</v>
      </c>
      <c r="G56" s="28">
        <v>1.8</v>
      </c>
      <c r="H56" s="28">
        <v>6</v>
      </c>
      <c r="I56" s="28">
        <v>5.3</v>
      </c>
      <c r="J56" s="28">
        <v>-3</v>
      </c>
      <c r="K56" s="28">
        <v>-8.4</v>
      </c>
      <c r="L56" s="28">
        <v>-20</v>
      </c>
      <c r="M56" s="28">
        <v>-26</v>
      </c>
      <c r="N56" s="28">
        <v>-28.2</v>
      </c>
    </row>
    <row r="57" spans="1:14">
      <c r="A57" s="28" t="s">
        <v>495</v>
      </c>
      <c r="B57" s="28">
        <v>-26.3</v>
      </c>
      <c r="C57" s="28">
        <v>-27.4</v>
      </c>
      <c r="D57" s="28">
        <v>-16.600000000000001</v>
      </c>
      <c r="E57" s="28">
        <v>-7.8</v>
      </c>
      <c r="F57" s="28">
        <v>-2.8</v>
      </c>
      <c r="G57" s="28">
        <v>0.5</v>
      </c>
      <c r="H57" s="28">
        <v>2.6</v>
      </c>
      <c r="I57" s="28">
        <v>-0.2</v>
      </c>
      <c r="J57" s="28">
        <v>-3.9</v>
      </c>
      <c r="K57" s="28">
        <v>-6.9</v>
      </c>
      <c r="L57" s="28">
        <v>-11</v>
      </c>
      <c r="M57" s="28">
        <v>-28.1</v>
      </c>
      <c r="N57" s="28">
        <v>-28.1</v>
      </c>
    </row>
    <row r="58" spans="1:14">
      <c r="A58" s="28" t="s">
        <v>496</v>
      </c>
      <c r="B58" s="28">
        <v>-19.5</v>
      </c>
      <c r="C58" s="28">
        <v>-21.2</v>
      </c>
      <c r="D58" s="28">
        <v>-13.9</v>
      </c>
      <c r="E58" s="28">
        <v>-6.6</v>
      </c>
      <c r="F58" s="28">
        <v>0.1</v>
      </c>
      <c r="G58" s="28">
        <v>4.9000000000000004</v>
      </c>
      <c r="H58" s="28">
        <v>10</v>
      </c>
      <c r="I58" s="28">
        <v>9.3000000000000007</v>
      </c>
      <c r="J58" s="28">
        <v>3.2</v>
      </c>
      <c r="K58" s="28">
        <v>-1.2</v>
      </c>
      <c r="L58" s="28">
        <v>-12</v>
      </c>
      <c r="M58" s="28">
        <v>-22.2</v>
      </c>
      <c r="N58" s="28">
        <v>-22.2</v>
      </c>
    </row>
    <row r="59" spans="1:14">
      <c r="A59" s="28" t="s">
        <v>497</v>
      </c>
      <c r="B59" s="28">
        <v>-17.5</v>
      </c>
      <c r="C59" s="28">
        <v>-10.9</v>
      </c>
      <c r="D59" s="28">
        <v>-6.7</v>
      </c>
      <c r="E59" s="28">
        <v>-2.7</v>
      </c>
      <c r="F59" s="28">
        <v>2</v>
      </c>
      <c r="G59" s="28">
        <v>7.4</v>
      </c>
      <c r="H59" s="28">
        <v>10.5</v>
      </c>
      <c r="I59" s="28">
        <v>8.5</v>
      </c>
      <c r="J59" s="28">
        <v>3.3</v>
      </c>
      <c r="K59" s="28">
        <v>-0.9</v>
      </c>
      <c r="L59" s="28">
        <v>-7.3</v>
      </c>
      <c r="M59" s="28">
        <v>-9.9</v>
      </c>
      <c r="N59" s="28">
        <v>-17.5</v>
      </c>
    </row>
    <row r="60" spans="1:14">
      <c r="A60" s="28" t="s">
        <v>498</v>
      </c>
      <c r="B60" s="28">
        <v>-13.4</v>
      </c>
      <c r="C60" s="28">
        <v>-14</v>
      </c>
      <c r="D60" s="28">
        <v>-11.7</v>
      </c>
      <c r="E60" s="28">
        <v>-5.3</v>
      </c>
      <c r="F60" s="28">
        <v>2.6</v>
      </c>
      <c r="G60" s="28">
        <v>5</v>
      </c>
      <c r="H60" s="28">
        <v>11.8</v>
      </c>
      <c r="I60" s="28">
        <v>12.8</v>
      </c>
      <c r="J60" s="28">
        <v>8</v>
      </c>
      <c r="K60" s="28">
        <v>-2.5</v>
      </c>
      <c r="L60" s="28">
        <v>-9.5</v>
      </c>
      <c r="M60" s="28">
        <v>-11.9</v>
      </c>
      <c r="N60" s="28">
        <v>-14</v>
      </c>
    </row>
    <row r="61" spans="1:14">
      <c r="A61" s="28" t="s">
        <v>499</v>
      </c>
      <c r="B61" s="28">
        <v>-6.3</v>
      </c>
      <c r="C61" s="28">
        <v>-6.6</v>
      </c>
      <c r="D61" s="28">
        <v>-2.2000000000000002</v>
      </c>
      <c r="E61" s="28">
        <v>0.6</v>
      </c>
      <c r="F61" s="28">
        <v>7</v>
      </c>
      <c r="G61" s="28">
        <v>12</v>
      </c>
      <c r="H61" s="28">
        <v>16.100000000000001</v>
      </c>
      <c r="I61" s="28">
        <v>15</v>
      </c>
      <c r="J61" s="28">
        <v>11</v>
      </c>
      <c r="K61" s="28">
        <v>2.7</v>
      </c>
      <c r="L61" s="28">
        <v>-3.3</v>
      </c>
      <c r="M61" s="28">
        <v>-3</v>
      </c>
      <c r="N61" s="28">
        <v>-6.6</v>
      </c>
    </row>
    <row r="62" spans="1:14">
      <c r="A62" s="28" t="s">
        <v>500</v>
      </c>
      <c r="B62" s="28">
        <v>-12.6</v>
      </c>
      <c r="C62" s="28">
        <v>-9.9</v>
      </c>
      <c r="D62" s="28">
        <v>-8.5</v>
      </c>
      <c r="E62" s="28">
        <v>-3.6</v>
      </c>
      <c r="F62" s="28">
        <v>1</v>
      </c>
      <c r="G62" s="28">
        <v>6.7</v>
      </c>
      <c r="H62" s="28">
        <v>10.5</v>
      </c>
      <c r="I62" s="28">
        <v>9</v>
      </c>
      <c r="J62" s="28">
        <v>5.6</v>
      </c>
      <c r="K62" s="28">
        <v>0.1</v>
      </c>
      <c r="L62" s="28">
        <v>-7</v>
      </c>
      <c r="M62" s="28">
        <v>-9</v>
      </c>
      <c r="N62" s="28">
        <v>-12.6</v>
      </c>
    </row>
    <row r="63" spans="1:14">
      <c r="A63" s="28" t="s">
        <v>501</v>
      </c>
      <c r="B63" s="28">
        <v>-32.6</v>
      </c>
      <c r="C63" s="28">
        <v>-34.4</v>
      </c>
      <c r="D63" s="28">
        <v>-31.4</v>
      </c>
      <c r="E63" s="28">
        <v>-10.199999999999999</v>
      </c>
      <c r="F63" s="28">
        <v>-2.4</v>
      </c>
      <c r="G63" s="28">
        <v>2.2000000000000002</v>
      </c>
      <c r="H63" s="28">
        <v>3.6</v>
      </c>
      <c r="I63" s="28">
        <v>8</v>
      </c>
      <c r="J63" s="28">
        <v>2</v>
      </c>
      <c r="K63" s="28">
        <v>-3</v>
      </c>
      <c r="L63" s="28">
        <v>-25.8</v>
      </c>
      <c r="M63" s="28">
        <v>-32</v>
      </c>
      <c r="N63" s="28">
        <v>-34.4</v>
      </c>
    </row>
    <row r="64" spans="1:14">
      <c r="A64" s="28" t="s">
        <v>503</v>
      </c>
      <c r="B64" s="28">
        <v>-21.2</v>
      </c>
      <c r="C64" s="28">
        <v>-23.6</v>
      </c>
      <c r="D64" s="28">
        <v>-18</v>
      </c>
      <c r="E64" s="28">
        <v>-12.5</v>
      </c>
      <c r="F64" s="28">
        <v>-2.2999999999999998</v>
      </c>
      <c r="G64" s="28">
        <v>1.3</v>
      </c>
      <c r="H64" s="28">
        <v>3.8</v>
      </c>
      <c r="I64" s="28">
        <v>3.1</v>
      </c>
      <c r="J64" s="28">
        <v>-1.2</v>
      </c>
      <c r="K64" s="28">
        <v>-7.6</v>
      </c>
      <c r="L64" s="28">
        <v>-14</v>
      </c>
      <c r="M64" s="28">
        <v>-19.5</v>
      </c>
      <c r="N64" s="28">
        <v>-23.6</v>
      </c>
    </row>
    <row r="65" spans="1:14">
      <c r="A65" s="28" t="s">
        <v>504</v>
      </c>
      <c r="B65" s="28">
        <v>-25.6</v>
      </c>
      <c r="C65" s="28">
        <v>-24.2</v>
      </c>
      <c r="D65" s="28">
        <v>-23.9</v>
      </c>
      <c r="E65" s="28">
        <v>-6.9</v>
      </c>
      <c r="F65" s="28">
        <v>-2.6</v>
      </c>
      <c r="G65" s="28">
        <v>3.5</v>
      </c>
      <c r="H65" s="28">
        <v>6.6</v>
      </c>
      <c r="I65" s="28">
        <v>6.5</v>
      </c>
      <c r="J65" s="28">
        <v>-0.7</v>
      </c>
      <c r="K65" s="28">
        <v>-6.2</v>
      </c>
      <c r="L65" s="28">
        <v>-19.5</v>
      </c>
      <c r="M65" s="28">
        <v>-24</v>
      </c>
      <c r="N65" s="28">
        <v>-25.6</v>
      </c>
    </row>
    <row r="66" spans="1:14">
      <c r="A66" s="28" t="s">
        <v>506</v>
      </c>
      <c r="B66" s="28">
        <v>-7.2</v>
      </c>
      <c r="C66" s="28">
        <v>-6.7</v>
      </c>
      <c r="D66" s="28">
        <v>-4.7</v>
      </c>
      <c r="E66" s="28">
        <v>-1.4</v>
      </c>
      <c r="F66" s="28">
        <v>3.4</v>
      </c>
      <c r="G66" s="28">
        <v>8.4</v>
      </c>
      <c r="H66" s="28">
        <v>12.6</v>
      </c>
      <c r="I66" s="28">
        <v>13</v>
      </c>
      <c r="J66" s="28">
        <v>8.1999999999999993</v>
      </c>
      <c r="K66" s="28">
        <v>2.5</v>
      </c>
      <c r="L66" s="28">
        <v>-1.5</v>
      </c>
      <c r="M66" s="28">
        <v>-3.2</v>
      </c>
      <c r="N66" s="28">
        <v>-7.2</v>
      </c>
    </row>
    <row r="67" spans="1:14">
      <c r="A67" s="28" t="s">
        <v>507</v>
      </c>
      <c r="B67" s="28">
        <v>-8.5</v>
      </c>
      <c r="C67" s="28">
        <v>-6.8</v>
      </c>
      <c r="D67" s="28">
        <v>-4</v>
      </c>
      <c r="E67" s="28">
        <v>0.1</v>
      </c>
      <c r="F67" s="28">
        <v>4.5999999999999996</v>
      </c>
      <c r="G67" s="28">
        <v>11.5</v>
      </c>
      <c r="H67" s="28">
        <v>15</v>
      </c>
      <c r="I67" s="28">
        <v>15</v>
      </c>
      <c r="J67" s="28">
        <v>7.8</v>
      </c>
      <c r="K67" s="28">
        <v>4.0999999999999996</v>
      </c>
      <c r="L67" s="28">
        <v>-4.5</v>
      </c>
      <c r="M67" s="28">
        <v>-5.4</v>
      </c>
      <c r="N67" s="28">
        <v>-8.5</v>
      </c>
    </row>
    <row r="68" spans="1:14">
      <c r="A68" s="28" t="s">
        <v>509</v>
      </c>
      <c r="B68" s="28">
        <v>-6.5</v>
      </c>
      <c r="C68" s="28">
        <v>-6.6</v>
      </c>
      <c r="D68" s="28">
        <v>-7</v>
      </c>
      <c r="E68" s="28">
        <v>-2.8</v>
      </c>
      <c r="F68" s="28">
        <v>4</v>
      </c>
      <c r="G68" s="28">
        <v>7.8</v>
      </c>
      <c r="H68" s="28">
        <v>12</v>
      </c>
      <c r="I68" s="28">
        <v>13.4</v>
      </c>
      <c r="J68" s="28">
        <v>4.5999999999999996</v>
      </c>
      <c r="K68" s="28">
        <v>2.5</v>
      </c>
      <c r="L68" s="28">
        <v>-2.6</v>
      </c>
      <c r="M68" s="28">
        <v>-4</v>
      </c>
      <c r="N68" s="28">
        <v>-7</v>
      </c>
    </row>
    <row r="69" spans="1:14">
      <c r="A69" s="28" t="s">
        <v>510</v>
      </c>
      <c r="B69" s="28">
        <v>-14.5</v>
      </c>
      <c r="C69" s="28">
        <v>-13.5</v>
      </c>
      <c r="D69" s="28">
        <v>-7.3</v>
      </c>
      <c r="E69" s="28">
        <v>-2.4</v>
      </c>
      <c r="F69" s="28">
        <v>2</v>
      </c>
      <c r="G69" s="28">
        <v>6.1</v>
      </c>
      <c r="H69" s="28">
        <v>8.6999999999999993</v>
      </c>
      <c r="I69" s="28">
        <v>7.8</v>
      </c>
      <c r="J69" s="28">
        <v>5.4</v>
      </c>
      <c r="K69" s="28">
        <v>-0.2</v>
      </c>
      <c r="L69" s="28">
        <v>-6.6</v>
      </c>
      <c r="M69" s="28">
        <v>-9.1</v>
      </c>
      <c r="N69" s="28">
        <v>-14.5</v>
      </c>
    </row>
    <row r="70" spans="1:14">
      <c r="A70" s="28" t="s">
        <v>511</v>
      </c>
      <c r="B70" s="28">
        <v>-8.1</v>
      </c>
      <c r="C70" s="28">
        <v>-9.8000000000000007</v>
      </c>
      <c r="D70" s="28">
        <v>-7</v>
      </c>
      <c r="E70" s="28">
        <v>-2.4</v>
      </c>
      <c r="F70" s="28">
        <v>2.7</v>
      </c>
      <c r="G70" s="28">
        <v>7.8</v>
      </c>
      <c r="H70" s="28">
        <v>13.4</v>
      </c>
      <c r="I70" s="28">
        <v>12.4</v>
      </c>
      <c r="J70" s="28">
        <v>6.8</v>
      </c>
      <c r="K70" s="28">
        <v>1.5</v>
      </c>
      <c r="L70" s="28">
        <v>-2.8</v>
      </c>
      <c r="M70" s="28">
        <v>-5</v>
      </c>
      <c r="N70" s="28">
        <v>-9.8000000000000007</v>
      </c>
    </row>
    <row r="71" spans="1:14">
      <c r="A71" s="28" t="s">
        <v>512</v>
      </c>
      <c r="B71" s="28">
        <v>-19.3</v>
      </c>
      <c r="C71" s="28">
        <v>-16.5</v>
      </c>
      <c r="D71" s="28">
        <v>-13.3</v>
      </c>
      <c r="E71" s="28">
        <v>-4.0999999999999996</v>
      </c>
      <c r="F71" s="28">
        <v>2</v>
      </c>
      <c r="G71" s="28">
        <v>8.1999999999999993</v>
      </c>
      <c r="H71" s="28">
        <v>13.1</v>
      </c>
      <c r="I71" s="28">
        <v>14.4</v>
      </c>
      <c r="J71" s="28">
        <v>8.5</v>
      </c>
      <c r="K71" s="28">
        <v>0.3</v>
      </c>
      <c r="L71" s="28">
        <v>-6.6</v>
      </c>
      <c r="M71" s="28">
        <v>-14.6</v>
      </c>
      <c r="N71" s="28">
        <v>-19.3</v>
      </c>
    </row>
    <row r="72" spans="1:14">
      <c r="A72" s="28" t="s">
        <v>513</v>
      </c>
      <c r="B72" s="28">
        <v>-6.2</v>
      </c>
      <c r="C72" s="28">
        <v>-7.5</v>
      </c>
      <c r="D72" s="28">
        <v>-8.4</v>
      </c>
      <c r="E72" s="28">
        <v>-0.4</v>
      </c>
      <c r="F72" s="28">
        <v>-0.7</v>
      </c>
      <c r="G72" s="28">
        <v>8.8000000000000007</v>
      </c>
      <c r="H72" s="28">
        <v>13.5</v>
      </c>
      <c r="I72" s="28">
        <v>13.2</v>
      </c>
      <c r="J72" s="28">
        <v>6.5</v>
      </c>
      <c r="K72" s="28">
        <v>0.7</v>
      </c>
      <c r="L72" s="28">
        <v>-1.2</v>
      </c>
      <c r="M72" s="28">
        <v>-4.0999999999999996</v>
      </c>
      <c r="N72" s="28">
        <v>-8.4</v>
      </c>
    </row>
    <row r="73" spans="1:14">
      <c r="A73" s="28" t="s">
        <v>515</v>
      </c>
      <c r="B73" s="28">
        <v>-31.2</v>
      </c>
      <c r="C73" s="28">
        <v>-34.4</v>
      </c>
      <c r="D73" s="28">
        <v>-27.6</v>
      </c>
      <c r="E73" s="28">
        <v>-11</v>
      </c>
      <c r="F73" s="28">
        <v>-5.5</v>
      </c>
      <c r="G73" s="28">
        <v>-0.6</v>
      </c>
      <c r="H73" s="28">
        <v>3</v>
      </c>
      <c r="I73" s="28">
        <v>3.2</v>
      </c>
      <c r="J73" s="28">
        <v>-3.8</v>
      </c>
      <c r="K73" s="28">
        <v>-9</v>
      </c>
      <c r="L73" s="28">
        <v>-24.4</v>
      </c>
      <c r="M73" s="28">
        <v>-30.2</v>
      </c>
      <c r="N73" s="28">
        <v>-34.4</v>
      </c>
    </row>
    <row r="74" spans="1:14">
      <c r="A74" s="28" t="s">
        <v>516</v>
      </c>
      <c r="B74" s="28">
        <v>-10.6</v>
      </c>
      <c r="C74" s="28">
        <v>-12.4</v>
      </c>
      <c r="D74" s="28">
        <v>-7.3</v>
      </c>
      <c r="E74" s="28">
        <v>-3.2</v>
      </c>
      <c r="F74" s="28">
        <v>2.5</v>
      </c>
      <c r="G74" s="28">
        <v>8.3000000000000007</v>
      </c>
      <c r="H74" s="28">
        <v>15</v>
      </c>
      <c r="I74" s="28">
        <v>16</v>
      </c>
      <c r="J74" s="28">
        <v>10</v>
      </c>
      <c r="K74" s="28">
        <v>1.9</v>
      </c>
      <c r="L74" s="28">
        <v>-6</v>
      </c>
      <c r="M74" s="28">
        <v>-6.4</v>
      </c>
      <c r="N74" s="28">
        <v>-12.4</v>
      </c>
    </row>
    <row r="75" spans="1:14">
      <c r="A75" s="28" t="s">
        <v>517</v>
      </c>
      <c r="B75" s="28">
        <v>-14.5</v>
      </c>
      <c r="C75" s="28">
        <v>-13.2</v>
      </c>
      <c r="D75" s="28">
        <v>-11.2</v>
      </c>
      <c r="E75" s="28">
        <v>-4.7</v>
      </c>
      <c r="F75" s="28">
        <v>0.8</v>
      </c>
      <c r="G75" s="28">
        <v>9.1999999999999993</v>
      </c>
      <c r="H75" s="28">
        <v>13.1</v>
      </c>
      <c r="I75" s="28">
        <v>15</v>
      </c>
      <c r="J75" s="28">
        <v>3.2</v>
      </c>
      <c r="K75" s="28">
        <v>-0.5</v>
      </c>
      <c r="L75" s="28">
        <v>-5</v>
      </c>
      <c r="M75" s="28">
        <v>-10.8</v>
      </c>
      <c r="N75" s="28">
        <v>-14.5</v>
      </c>
    </row>
    <row r="76" spans="1:14">
      <c r="A76" s="28" t="s">
        <v>519</v>
      </c>
      <c r="B76" s="28">
        <v>-13.5</v>
      </c>
      <c r="C76" s="28">
        <v>-13.3</v>
      </c>
      <c r="D76" s="28">
        <v>-10.4</v>
      </c>
      <c r="E76" s="28">
        <v>-1.2</v>
      </c>
      <c r="F76" s="28">
        <v>2.7</v>
      </c>
      <c r="G76" s="28">
        <v>8.6</v>
      </c>
      <c r="H76" s="28">
        <v>10.9</v>
      </c>
      <c r="I76" s="28">
        <v>11</v>
      </c>
      <c r="J76" s="28">
        <v>3.7</v>
      </c>
      <c r="K76" s="28">
        <v>-1.8</v>
      </c>
      <c r="L76" s="28">
        <v>-7.8</v>
      </c>
      <c r="M76" s="28">
        <v>-10.9</v>
      </c>
      <c r="N76" s="28">
        <v>-13.5</v>
      </c>
    </row>
    <row r="77" spans="1:14">
      <c r="A77" s="28" t="s">
        <v>520</v>
      </c>
      <c r="B77" s="28">
        <v>-23.4</v>
      </c>
      <c r="C77" s="28">
        <v>-22.1</v>
      </c>
      <c r="D77" s="28">
        <v>-21.2</v>
      </c>
      <c r="E77" s="28">
        <v>-6.3</v>
      </c>
      <c r="F77" s="28">
        <v>0</v>
      </c>
      <c r="G77" s="28">
        <v>2.7</v>
      </c>
      <c r="H77" s="28">
        <v>6.1</v>
      </c>
      <c r="I77" s="28">
        <v>6.7</v>
      </c>
      <c r="J77" s="28">
        <v>2.4</v>
      </c>
      <c r="K77" s="28">
        <v>-3.2</v>
      </c>
      <c r="L77" s="28">
        <v>-11.8</v>
      </c>
      <c r="M77" s="28">
        <v>-21</v>
      </c>
      <c r="N77" s="28">
        <v>-23.4</v>
      </c>
    </row>
    <row r="78" spans="1:14">
      <c r="A78" s="28" t="s">
        <v>521</v>
      </c>
      <c r="B78" s="28">
        <v>-7</v>
      </c>
      <c r="C78" s="28">
        <v>-7.4</v>
      </c>
      <c r="D78" s="28">
        <v>-5.8</v>
      </c>
      <c r="E78" s="28">
        <v>-2</v>
      </c>
      <c r="F78" s="28">
        <v>4.2</v>
      </c>
      <c r="G78" s="28">
        <v>9.1999999999999993</v>
      </c>
      <c r="H78" s="28">
        <v>11</v>
      </c>
      <c r="I78" s="28">
        <v>13.5</v>
      </c>
      <c r="J78" s="28">
        <v>7.3</v>
      </c>
      <c r="K78" s="28">
        <v>3.4</v>
      </c>
      <c r="L78" s="28">
        <v>-1.6</v>
      </c>
      <c r="M78" s="28">
        <v>-3.3</v>
      </c>
      <c r="N78" s="28">
        <v>-7.4</v>
      </c>
    </row>
    <row r="79" spans="1:14">
      <c r="A79" s="28" t="s">
        <v>522</v>
      </c>
      <c r="B79" s="28">
        <v>-30.3</v>
      </c>
      <c r="C79" s="28">
        <v>-29</v>
      </c>
      <c r="D79" s="28">
        <v>-24.7</v>
      </c>
      <c r="E79" s="28">
        <v>-7.1</v>
      </c>
      <c r="F79" s="28">
        <v>-0.1</v>
      </c>
      <c r="G79" s="28">
        <v>1</v>
      </c>
      <c r="H79" s="28">
        <v>9.1999999999999993</v>
      </c>
      <c r="I79" s="28">
        <v>7.7</v>
      </c>
      <c r="J79" s="28">
        <v>2.6</v>
      </c>
      <c r="K79" s="28">
        <v>-4</v>
      </c>
      <c r="L79" s="28">
        <v>-16.399999999999999</v>
      </c>
      <c r="M79" s="28">
        <v>-25.6</v>
      </c>
      <c r="N79" s="28">
        <v>-30.3</v>
      </c>
    </row>
    <row r="80" spans="1:14">
      <c r="A80" s="28" t="s">
        <v>524</v>
      </c>
      <c r="B80" s="28">
        <v>-19.899999999999999</v>
      </c>
      <c r="C80" s="28">
        <v>-15</v>
      </c>
      <c r="D80" s="28">
        <v>-12.5</v>
      </c>
      <c r="E80" s="28">
        <v>-6.2</v>
      </c>
      <c r="F80" s="28">
        <v>-1</v>
      </c>
      <c r="G80" s="28">
        <v>2.9</v>
      </c>
      <c r="H80" s="28">
        <v>7.4</v>
      </c>
      <c r="I80" s="28">
        <v>6.8</v>
      </c>
      <c r="J80" s="28">
        <v>2</v>
      </c>
      <c r="K80" s="28">
        <v>-4.8</v>
      </c>
      <c r="L80" s="28">
        <v>-11.8</v>
      </c>
      <c r="M80" s="28">
        <v>-18.899999999999999</v>
      </c>
      <c r="N80" s="28">
        <v>-19.899999999999999</v>
      </c>
    </row>
    <row r="81" spans="1:14">
      <c r="A81" s="28" t="s">
        <v>525</v>
      </c>
      <c r="B81" s="28">
        <v>-28.7</v>
      </c>
      <c r="C81" s="28">
        <v>-28.2</v>
      </c>
      <c r="D81" s="28">
        <v>-22.7</v>
      </c>
      <c r="E81" s="28">
        <v>-17.5</v>
      </c>
      <c r="F81" s="28">
        <v>-3.5</v>
      </c>
      <c r="G81" s="28">
        <v>-2.6</v>
      </c>
      <c r="H81" s="28">
        <v>3.6</v>
      </c>
      <c r="I81" s="28">
        <v>5</v>
      </c>
      <c r="J81" s="28">
        <v>0.9</v>
      </c>
      <c r="K81" s="28">
        <v>-14</v>
      </c>
      <c r="L81" s="28">
        <v>-20.5</v>
      </c>
      <c r="M81" s="28">
        <v>-21.3</v>
      </c>
      <c r="N81" s="28">
        <v>-28.7</v>
      </c>
    </row>
    <row r="82" spans="1:14">
      <c r="A82" s="28" t="s">
        <v>526</v>
      </c>
      <c r="B82" s="28">
        <v>-9.6</v>
      </c>
      <c r="C82" s="28">
        <v>-11</v>
      </c>
      <c r="D82" s="28">
        <v>-7.4</v>
      </c>
      <c r="E82" s="28">
        <v>-1.6</v>
      </c>
      <c r="F82" s="28">
        <v>1.2</v>
      </c>
      <c r="G82" s="28">
        <v>7.1</v>
      </c>
      <c r="H82" s="28">
        <v>10</v>
      </c>
      <c r="I82" s="28">
        <v>9.9</v>
      </c>
      <c r="J82" s="28">
        <v>6</v>
      </c>
      <c r="K82" s="28">
        <v>1.3</v>
      </c>
      <c r="L82" s="28">
        <v>-3.2</v>
      </c>
      <c r="M82" s="28">
        <v>-9.1999999999999993</v>
      </c>
      <c r="N82" s="28">
        <v>-11</v>
      </c>
    </row>
    <row r="83" spans="1:14">
      <c r="A83" s="28" t="s">
        <v>527</v>
      </c>
      <c r="B83" s="28">
        <v>-23.7</v>
      </c>
      <c r="C83" s="28">
        <v>-24.4</v>
      </c>
      <c r="D83" s="28">
        <v>-20.6</v>
      </c>
      <c r="E83" s="28">
        <v>-12.6</v>
      </c>
      <c r="F83" s="28">
        <v>-3</v>
      </c>
      <c r="G83" s="28">
        <v>-0.4</v>
      </c>
      <c r="H83" s="28">
        <v>3</v>
      </c>
      <c r="I83" s="28">
        <v>3.7</v>
      </c>
      <c r="J83" s="28">
        <v>-2.4</v>
      </c>
      <c r="K83" s="28">
        <v>-6.8</v>
      </c>
      <c r="L83" s="28">
        <v>-18.5</v>
      </c>
      <c r="M83" s="28">
        <v>-20.2</v>
      </c>
      <c r="N83" s="28">
        <v>-24.4</v>
      </c>
    </row>
    <row r="84" spans="1:14">
      <c r="A84" s="28" t="s">
        <v>528</v>
      </c>
      <c r="B84" s="28">
        <v>-7.7</v>
      </c>
      <c r="C84" s="28">
        <v>-8</v>
      </c>
      <c r="D84" s="28">
        <v>-6.4</v>
      </c>
      <c r="E84" s="28">
        <v>-2.1</v>
      </c>
      <c r="F84" s="28">
        <v>3</v>
      </c>
      <c r="G84" s="28">
        <v>8.8000000000000007</v>
      </c>
      <c r="H84" s="28">
        <v>11.2</v>
      </c>
      <c r="I84" s="28">
        <v>10</v>
      </c>
      <c r="J84" s="28">
        <v>5.9</v>
      </c>
      <c r="K84" s="28">
        <v>1.8</v>
      </c>
      <c r="L84" s="28">
        <v>-3.2</v>
      </c>
      <c r="M84" s="28">
        <v>-7.4</v>
      </c>
      <c r="N84" s="28">
        <v>-8</v>
      </c>
    </row>
  </sheetData>
  <hyperlinks>
    <hyperlink ref="B1" r:id="rId1" xr:uid="{B0E2F5F7-649B-4ED8-A82A-192BF0F1BC8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Düğme1_Tıkla">
                <anchor moveWithCells="1" sizeWithCells="1">
                  <from>
                    <xdr:col>15</xdr:col>
                    <xdr:colOff>666750</xdr:colOff>
                    <xdr:row>2</xdr:row>
                    <xdr:rowOff>19050</xdr:rowOff>
                  </from>
                  <to>
                    <xdr:col>18</xdr:col>
                    <xdr:colOff>285750</xdr:colOff>
                    <xdr:row>3</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966C9-8707-43FE-8012-3D4BBC29A134}">
  <sheetPr codeName="Sayfa12">
    <tabColor theme="0"/>
  </sheetPr>
  <dimension ref="A1:N84"/>
  <sheetViews>
    <sheetView workbookViewId="0">
      <selection activeCell="Q8" sqref="Q8"/>
    </sheetView>
  </sheetViews>
  <sheetFormatPr defaultColWidth="8.875" defaultRowHeight="14.25"/>
  <cols>
    <col min="1" max="1" width="15.625" style="28" bestFit="1" customWidth="1"/>
    <col min="2" max="16384" width="8.875" style="28"/>
  </cols>
  <sheetData>
    <row r="1" spans="1:14">
      <c r="A1" s="49" t="s">
        <v>793</v>
      </c>
      <c r="B1" s="28" t="s">
        <v>797</v>
      </c>
    </row>
    <row r="3" spans="1:14">
      <c r="A3" s="28" t="s">
        <v>529</v>
      </c>
      <c r="B3" s="28" t="s">
        <v>402</v>
      </c>
      <c r="C3" s="28" t="s">
        <v>403</v>
      </c>
      <c r="D3" s="28" t="s">
        <v>404</v>
      </c>
      <c r="E3" s="28" t="s">
        <v>405</v>
      </c>
      <c r="F3" s="28" t="s">
        <v>406</v>
      </c>
      <c r="G3" s="28" t="s">
        <v>407</v>
      </c>
      <c r="H3" s="28" t="s">
        <v>408</v>
      </c>
      <c r="I3" s="28" t="s">
        <v>409</v>
      </c>
      <c r="J3" s="28" t="s">
        <v>410</v>
      </c>
      <c r="K3" s="28" t="s">
        <v>411</v>
      </c>
      <c r="L3" s="28" t="s">
        <v>412</v>
      </c>
      <c r="M3" s="28" t="s">
        <v>413</v>
      </c>
      <c r="N3" s="28" t="s">
        <v>414</v>
      </c>
    </row>
    <row r="4" spans="1:14">
      <c r="A4" s="28" t="s">
        <v>401</v>
      </c>
      <c r="B4" s="28">
        <v>26.5</v>
      </c>
      <c r="C4" s="28">
        <v>28.5</v>
      </c>
      <c r="D4" s="28">
        <v>32</v>
      </c>
      <c r="E4" s="28">
        <v>37.5</v>
      </c>
      <c r="F4" s="28">
        <v>41.3</v>
      </c>
      <c r="G4" s="28">
        <v>42.8</v>
      </c>
      <c r="H4" s="28">
        <v>44.4</v>
      </c>
      <c r="I4" s="28">
        <v>45.6</v>
      </c>
      <c r="J4" s="28">
        <v>43.2</v>
      </c>
      <c r="K4" s="28">
        <v>41.5</v>
      </c>
      <c r="L4" s="28">
        <v>34.299999999999997</v>
      </c>
      <c r="M4" s="28">
        <v>30.2</v>
      </c>
      <c r="N4" s="28">
        <v>45.6</v>
      </c>
    </row>
    <row r="5" spans="1:14">
      <c r="A5" s="28" t="s">
        <v>424</v>
      </c>
      <c r="B5" s="28">
        <v>19.899999999999999</v>
      </c>
      <c r="C5" s="28">
        <v>23.8</v>
      </c>
      <c r="D5" s="28">
        <v>28.3</v>
      </c>
      <c r="E5" s="28">
        <v>34.5</v>
      </c>
      <c r="F5" s="28">
        <v>39</v>
      </c>
      <c r="G5" s="28">
        <v>41.4</v>
      </c>
      <c r="H5" s="28">
        <v>45.3</v>
      </c>
      <c r="I5" s="28">
        <v>44.5</v>
      </c>
      <c r="J5" s="28">
        <v>42.2</v>
      </c>
      <c r="K5" s="28">
        <v>36.1</v>
      </c>
      <c r="L5" s="28">
        <v>29.4</v>
      </c>
      <c r="M5" s="28">
        <v>25.8</v>
      </c>
      <c r="N5" s="28">
        <v>45.3</v>
      </c>
    </row>
    <row r="6" spans="1:14">
      <c r="A6" s="28" t="s">
        <v>426</v>
      </c>
      <c r="B6" s="28">
        <v>18</v>
      </c>
      <c r="C6" s="28">
        <v>21.8</v>
      </c>
      <c r="D6" s="28">
        <v>26.4</v>
      </c>
      <c r="E6" s="28">
        <v>30.2</v>
      </c>
      <c r="F6" s="28">
        <v>33</v>
      </c>
      <c r="G6" s="28">
        <v>35.799999999999997</v>
      </c>
      <c r="H6" s="28">
        <v>39.799999999999997</v>
      </c>
      <c r="I6" s="28">
        <v>38</v>
      </c>
      <c r="J6" s="28">
        <v>36.1</v>
      </c>
      <c r="K6" s="28">
        <v>31.3</v>
      </c>
      <c r="L6" s="28">
        <v>25.3</v>
      </c>
      <c r="M6" s="28">
        <v>21</v>
      </c>
      <c r="N6" s="28">
        <v>39.799999999999997</v>
      </c>
    </row>
    <row r="7" spans="1:14">
      <c r="A7" s="28" t="s">
        <v>427</v>
      </c>
      <c r="B7" s="28">
        <v>9.6</v>
      </c>
      <c r="C7" s="28">
        <v>13</v>
      </c>
      <c r="D7" s="28">
        <v>21.5</v>
      </c>
      <c r="E7" s="28">
        <v>27.2</v>
      </c>
      <c r="F7" s="28">
        <v>32.700000000000003</v>
      </c>
      <c r="G7" s="28">
        <v>39.799999999999997</v>
      </c>
      <c r="H7" s="28">
        <v>39.799999999999997</v>
      </c>
      <c r="I7" s="28">
        <v>39.9</v>
      </c>
      <c r="J7" s="28">
        <v>36.200000000000003</v>
      </c>
      <c r="K7" s="28">
        <v>29.2</v>
      </c>
      <c r="L7" s="28">
        <v>19.8</v>
      </c>
      <c r="M7" s="28">
        <v>16</v>
      </c>
      <c r="N7" s="28">
        <v>39.9</v>
      </c>
    </row>
    <row r="8" spans="1:14">
      <c r="A8" s="28" t="s">
        <v>429</v>
      </c>
      <c r="B8" s="28">
        <v>19.2</v>
      </c>
      <c r="C8" s="28">
        <v>21.8</v>
      </c>
      <c r="D8" s="28">
        <v>29</v>
      </c>
      <c r="E8" s="28">
        <v>31.8</v>
      </c>
      <c r="F8" s="28">
        <v>33.799999999999997</v>
      </c>
      <c r="G8" s="28">
        <v>36.9</v>
      </c>
      <c r="H8" s="28">
        <v>40</v>
      </c>
      <c r="I8" s="28">
        <v>38.4</v>
      </c>
      <c r="J8" s="28">
        <v>37.299999999999997</v>
      </c>
      <c r="K8" s="28">
        <v>34.5</v>
      </c>
      <c r="L8" s="28">
        <v>35</v>
      </c>
      <c r="M8" s="28">
        <v>21.6</v>
      </c>
      <c r="N8" s="28">
        <v>40</v>
      </c>
    </row>
    <row r="9" spans="1:14">
      <c r="A9" s="28" t="s">
        <v>430</v>
      </c>
      <c r="B9" s="28">
        <v>21.3</v>
      </c>
      <c r="C9" s="28">
        <v>25</v>
      </c>
      <c r="D9" s="28">
        <v>31.2</v>
      </c>
      <c r="E9" s="28">
        <v>35.799999999999997</v>
      </c>
      <c r="F9" s="28">
        <v>37.5</v>
      </c>
      <c r="G9" s="28">
        <v>41.8</v>
      </c>
      <c r="H9" s="28">
        <v>45</v>
      </c>
      <c r="I9" s="28">
        <v>42.2</v>
      </c>
      <c r="J9" s="28">
        <v>40.299999999999997</v>
      </c>
      <c r="K9" s="28">
        <v>36</v>
      </c>
      <c r="L9" s="28">
        <v>29.7</v>
      </c>
      <c r="M9" s="28">
        <v>22.9</v>
      </c>
      <c r="N9" s="28">
        <v>45</v>
      </c>
    </row>
    <row r="10" spans="1:14">
      <c r="A10" s="28" t="s">
        <v>432</v>
      </c>
      <c r="B10" s="28">
        <v>16.600000000000001</v>
      </c>
      <c r="C10" s="28">
        <v>21.3</v>
      </c>
      <c r="D10" s="28">
        <v>27.8</v>
      </c>
      <c r="E10" s="28">
        <v>31.6</v>
      </c>
      <c r="F10" s="28">
        <v>34.4</v>
      </c>
      <c r="G10" s="28">
        <v>37</v>
      </c>
      <c r="H10" s="28">
        <v>41</v>
      </c>
      <c r="I10" s="28">
        <v>40</v>
      </c>
      <c r="J10" s="28">
        <v>37.700000000000003</v>
      </c>
      <c r="K10" s="28">
        <v>33.299999999999997</v>
      </c>
      <c r="L10" s="28">
        <v>24.7</v>
      </c>
      <c r="M10" s="28">
        <v>20.399999999999999</v>
      </c>
      <c r="N10" s="28">
        <v>41</v>
      </c>
    </row>
    <row r="11" spans="1:14">
      <c r="A11" s="28" t="s">
        <v>434</v>
      </c>
      <c r="B11" s="28">
        <v>23.9</v>
      </c>
      <c r="C11" s="28">
        <v>26.7</v>
      </c>
      <c r="D11" s="28">
        <v>28.8</v>
      </c>
      <c r="E11" s="28">
        <v>36.4</v>
      </c>
      <c r="F11" s="28">
        <v>38.700000000000003</v>
      </c>
      <c r="G11" s="28">
        <v>44.8</v>
      </c>
      <c r="H11" s="28">
        <v>45.4</v>
      </c>
      <c r="I11" s="28">
        <v>44.6</v>
      </c>
      <c r="J11" s="28">
        <v>42.5</v>
      </c>
      <c r="K11" s="28">
        <v>38.700000000000003</v>
      </c>
      <c r="L11" s="28">
        <v>33</v>
      </c>
      <c r="M11" s="28">
        <v>25.4</v>
      </c>
      <c r="N11" s="28">
        <v>45.4</v>
      </c>
    </row>
    <row r="12" spans="1:14">
      <c r="A12" s="28" t="s">
        <v>436</v>
      </c>
      <c r="B12" s="28">
        <v>11</v>
      </c>
      <c r="C12" s="28">
        <v>11</v>
      </c>
      <c r="D12" s="28">
        <v>18.399999999999999</v>
      </c>
      <c r="E12" s="28">
        <v>25</v>
      </c>
      <c r="F12" s="28">
        <v>26.4</v>
      </c>
      <c r="G12" s="28">
        <v>29.1</v>
      </c>
      <c r="H12" s="28">
        <v>34.299999999999997</v>
      </c>
      <c r="I12" s="28">
        <v>35</v>
      </c>
      <c r="J12" s="28">
        <v>31.3</v>
      </c>
      <c r="K12" s="28">
        <v>26</v>
      </c>
      <c r="L12" s="28">
        <v>18.2</v>
      </c>
      <c r="M12" s="28">
        <v>14</v>
      </c>
      <c r="N12" s="28">
        <v>35</v>
      </c>
    </row>
    <row r="13" spans="1:14">
      <c r="A13" s="28" t="s">
        <v>438</v>
      </c>
      <c r="B13" s="28">
        <v>18.899999999999999</v>
      </c>
      <c r="C13" s="28">
        <v>21.5</v>
      </c>
      <c r="D13" s="28">
        <v>28.4</v>
      </c>
      <c r="E13" s="28">
        <v>34.4</v>
      </c>
      <c r="F13" s="28">
        <v>36.4</v>
      </c>
      <c r="G13" s="28">
        <v>39</v>
      </c>
      <c r="H13" s="28">
        <v>42</v>
      </c>
      <c r="I13" s="28">
        <v>43</v>
      </c>
      <c r="J13" s="28">
        <v>38.4</v>
      </c>
      <c r="K13" s="28">
        <v>33.9</v>
      </c>
      <c r="L13" s="28">
        <v>27.9</v>
      </c>
      <c r="M13" s="28">
        <v>20.9</v>
      </c>
      <c r="N13" s="28">
        <v>43</v>
      </c>
    </row>
    <row r="14" spans="1:14">
      <c r="A14" s="28" t="s">
        <v>440</v>
      </c>
      <c r="B14" s="28">
        <v>23.2</v>
      </c>
      <c r="C14" s="28">
        <v>27.4</v>
      </c>
      <c r="D14" s="28">
        <v>32.4</v>
      </c>
      <c r="E14" s="28">
        <v>35.4</v>
      </c>
      <c r="F14" s="28">
        <v>41.5</v>
      </c>
      <c r="G14" s="28">
        <v>44.4</v>
      </c>
      <c r="H14" s="28">
        <v>44.8</v>
      </c>
      <c r="I14" s="28">
        <v>43.8</v>
      </c>
      <c r="J14" s="28">
        <v>43.3</v>
      </c>
      <c r="K14" s="28">
        <v>38</v>
      </c>
      <c r="L14" s="28">
        <v>30.7</v>
      </c>
      <c r="M14" s="28">
        <v>25.9</v>
      </c>
      <c r="N14" s="28">
        <v>44.8</v>
      </c>
    </row>
    <row r="15" spans="1:14">
      <c r="A15" s="28" t="s">
        <v>442</v>
      </c>
      <c r="B15" s="28">
        <v>23.5</v>
      </c>
      <c r="C15" s="28">
        <v>25.2</v>
      </c>
      <c r="D15" s="28">
        <v>30.7</v>
      </c>
      <c r="E15" s="28">
        <v>35.200000000000003</v>
      </c>
      <c r="F15" s="28">
        <v>38.5</v>
      </c>
      <c r="G15" s="28">
        <v>42.5</v>
      </c>
      <c r="H15" s="28">
        <v>43.2</v>
      </c>
      <c r="I15" s="28">
        <v>43.7</v>
      </c>
      <c r="J15" s="28">
        <v>40.299999999999997</v>
      </c>
      <c r="K15" s="28">
        <v>36.4</v>
      </c>
      <c r="L15" s="28">
        <v>29</v>
      </c>
      <c r="M15" s="28">
        <v>26.1</v>
      </c>
      <c r="N15" s="28">
        <v>43.7</v>
      </c>
    </row>
    <row r="16" spans="1:14">
      <c r="A16" s="28" t="s">
        <v>444</v>
      </c>
      <c r="B16" s="28">
        <v>23.2</v>
      </c>
      <c r="C16" s="28">
        <v>27.2</v>
      </c>
      <c r="D16" s="28">
        <v>31.6</v>
      </c>
      <c r="E16" s="28">
        <v>34.1</v>
      </c>
      <c r="F16" s="28">
        <v>39.1</v>
      </c>
      <c r="G16" s="28">
        <v>38</v>
      </c>
      <c r="H16" s="28">
        <v>42.8</v>
      </c>
      <c r="I16" s="28">
        <v>41.3</v>
      </c>
      <c r="J16" s="28">
        <v>40.5</v>
      </c>
      <c r="K16" s="28">
        <v>37.1</v>
      </c>
      <c r="L16" s="28">
        <v>29</v>
      </c>
      <c r="M16" s="28">
        <v>27.4</v>
      </c>
      <c r="N16" s="28">
        <v>42.8</v>
      </c>
    </row>
    <row r="17" spans="1:14">
      <c r="A17" s="28" t="s">
        <v>445</v>
      </c>
      <c r="B17" s="28">
        <v>18.600000000000001</v>
      </c>
      <c r="C17" s="28">
        <v>24.6</v>
      </c>
      <c r="D17" s="28">
        <v>30.6</v>
      </c>
      <c r="E17" s="28">
        <v>35.799999999999997</v>
      </c>
      <c r="F17" s="28">
        <v>42</v>
      </c>
      <c r="G17" s="28">
        <v>45.1</v>
      </c>
      <c r="H17" s="28">
        <v>48.8</v>
      </c>
      <c r="I17" s="28">
        <v>46.2</v>
      </c>
      <c r="J17" s="28">
        <v>43.8</v>
      </c>
      <c r="K17" s="28">
        <v>37</v>
      </c>
      <c r="L17" s="28">
        <v>36.6</v>
      </c>
      <c r="M17" s="28">
        <v>23</v>
      </c>
      <c r="N17" s="28">
        <v>48.8</v>
      </c>
    </row>
    <row r="18" spans="1:14">
      <c r="A18" s="28" t="s">
        <v>447</v>
      </c>
      <c r="B18" s="28">
        <v>10.5</v>
      </c>
      <c r="C18" s="28">
        <v>13.9</v>
      </c>
      <c r="D18" s="28">
        <v>21.2</v>
      </c>
      <c r="E18" s="28">
        <v>25.3</v>
      </c>
      <c r="F18" s="28">
        <v>29.6</v>
      </c>
      <c r="G18" s="28">
        <v>32.9</v>
      </c>
      <c r="H18" s="28">
        <v>37</v>
      </c>
      <c r="I18" s="28">
        <v>37.200000000000003</v>
      </c>
      <c r="J18" s="28">
        <v>33.700000000000003</v>
      </c>
      <c r="K18" s="28">
        <v>28.8</v>
      </c>
      <c r="L18" s="28">
        <v>20</v>
      </c>
      <c r="M18" s="28">
        <v>18.2</v>
      </c>
      <c r="N18" s="28">
        <v>37.200000000000003</v>
      </c>
    </row>
    <row r="19" spans="1:14">
      <c r="A19" s="28" t="s">
        <v>450</v>
      </c>
      <c r="B19" s="28">
        <v>22</v>
      </c>
      <c r="C19" s="28">
        <v>24.6</v>
      </c>
      <c r="D19" s="28">
        <v>30.2</v>
      </c>
      <c r="E19" s="28">
        <v>33.299999999999997</v>
      </c>
      <c r="F19" s="28">
        <v>35.799999999999997</v>
      </c>
      <c r="G19" s="28">
        <v>38.200000000000003</v>
      </c>
      <c r="H19" s="28">
        <v>41</v>
      </c>
      <c r="I19" s="28">
        <v>40.6</v>
      </c>
      <c r="J19" s="28">
        <v>38.4</v>
      </c>
      <c r="K19" s="28">
        <v>34.299999999999997</v>
      </c>
      <c r="L19" s="28">
        <v>27.4</v>
      </c>
      <c r="M19" s="28">
        <v>25</v>
      </c>
      <c r="N19" s="28">
        <v>41</v>
      </c>
    </row>
    <row r="20" spans="1:14">
      <c r="A20" s="28" t="s">
        <v>452</v>
      </c>
      <c r="B20" s="28">
        <v>13.6</v>
      </c>
      <c r="C20" s="28">
        <v>16.100000000000001</v>
      </c>
      <c r="D20" s="28">
        <v>22.3</v>
      </c>
      <c r="E20" s="28">
        <v>30.3</v>
      </c>
      <c r="F20" s="28">
        <v>33.4</v>
      </c>
      <c r="G20" s="28">
        <v>37.200000000000003</v>
      </c>
      <c r="H20" s="28">
        <v>42</v>
      </c>
      <c r="I20" s="28">
        <v>41.3</v>
      </c>
      <c r="J20" s="28">
        <v>37.799999999999997</v>
      </c>
      <c r="K20" s="28">
        <v>32.1</v>
      </c>
      <c r="L20" s="28">
        <v>25.5</v>
      </c>
      <c r="M20" s="28">
        <v>20</v>
      </c>
      <c r="N20" s="28">
        <v>42</v>
      </c>
    </row>
    <row r="21" spans="1:14">
      <c r="A21" s="28" t="s">
        <v>453</v>
      </c>
      <c r="B21" s="28">
        <v>15.1</v>
      </c>
      <c r="C21" s="28">
        <v>21.9</v>
      </c>
      <c r="D21" s="28">
        <v>23</v>
      </c>
      <c r="E21" s="28">
        <v>27.8</v>
      </c>
      <c r="F21" s="28">
        <v>29.4</v>
      </c>
      <c r="G21" s="28">
        <v>34</v>
      </c>
      <c r="H21" s="28">
        <v>38</v>
      </c>
      <c r="I21" s="28">
        <v>37.4</v>
      </c>
      <c r="J21" s="28">
        <v>35.200000000000003</v>
      </c>
      <c r="K21" s="28">
        <v>30.2</v>
      </c>
      <c r="L21" s="28">
        <v>22</v>
      </c>
      <c r="M21" s="28">
        <v>15.6</v>
      </c>
      <c r="N21" s="28">
        <v>38</v>
      </c>
    </row>
    <row r="22" spans="1:14">
      <c r="A22" s="28" t="s">
        <v>454</v>
      </c>
      <c r="B22" s="28">
        <v>19.8</v>
      </c>
      <c r="C22" s="28">
        <v>24</v>
      </c>
      <c r="D22" s="28">
        <v>29.3</v>
      </c>
      <c r="E22" s="28">
        <v>31.8</v>
      </c>
      <c r="F22" s="28">
        <v>34.4</v>
      </c>
      <c r="G22" s="28">
        <v>37</v>
      </c>
      <c r="H22" s="28">
        <v>39.299999999999997</v>
      </c>
      <c r="I22" s="28">
        <v>39.799999999999997</v>
      </c>
      <c r="J22" s="28">
        <v>37.299999999999997</v>
      </c>
      <c r="K22" s="28">
        <v>34.4</v>
      </c>
      <c r="L22" s="28">
        <v>27</v>
      </c>
      <c r="M22" s="28">
        <v>22.7</v>
      </c>
      <c r="N22" s="28">
        <v>39.799999999999997</v>
      </c>
    </row>
    <row r="23" spans="1:14">
      <c r="A23" s="28" t="s">
        <v>455</v>
      </c>
      <c r="B23" s="28">
        <v>16.8</v>
      </c>
      <c r="C23" s="28">
        <v>23.4</v>
      </c>
      <c r="D23" s="28">
        <v>27.8</v>
      </c>
      <c r="E23" s="28">
        <v>30.7</v>
      </c>
      <c r="F23" s="28">
        <v>34.5</v>
      </c>
      <c r="G23" s="28">
        <v>38.700000000000003</v>
      </c>
      <c r="H23" s="28">
        <v>41</v>
      </c>
      <c r="I23" s="28">
        <v>41</v>
      </c>
      <c r="J23" s="28">
        <v>39</v>
      </c>
      <c r="K23" s="28">
        <v>32.4</v>
      </c>
      <c r="L23" s="28">
        <v>25.6</v>
      </c>
      <c r="M23" s="28">
        <v>19.899999999999999</v>
      </c>
      <c r="N23" s="28">
        <v>41</v>
      </c>
    </row>
    <row r="24" spans="1:14">
      <c r="A24" s="28" t="s">
        <v>457</v>
      </c>
      <c r="B24" s="28">
        <v>25.2</v>
      </c>
      <c r="C24" s="28">
        <v>26.9</v>
      </c>
      <c r="D24" s="28">
        <v>32.5</v>
      </c>
      <c r="E24" s="28">
        <v>36.200000000000003</v>
      </c>
      <c r="F24" s="28">
        <v>37</v>
      </c>
      <c r="G24" s="28">
        <v>41.3</v>
      </c>
      <c r="H24" s="28">
        <v>43.8</v>
      </c>
      <c r="I24" s="28">
        <v>42.6</v>
      </c>
      <c r="J24" s="28">
        <v>40.299999999999997</v>
      </c>
      <c r="K24" s="28">
        <v>37.299999999999997</v>
      </c>
      <c r="L24" s="28">
        <v>31</v>
      </c>
      <c r="M24" s="28">
        <v>27.2</v>
      </c>
      <c r="N24" s="28">
        <v>43.8</v>
      </c>
    </row>
    <row r="25" spans="1:14">
      <c r="A25" s="28" t="s">
        <v>459</v>
      </c>
      <c r="B25" s="28">
        <v>20</v>
      </c>
      <c r="C25" s="28">
        <v>21.3</v>
      </c>
      <c r="D25" s="28">
        <v>27.3</v>
      </c>
      <c r="E25" s="28">
        <v>30.8</v>
      </c>
      <c r="F25" s="28">
        <v>39</v>
      </c>
      <c r="G25" s="28">
        <v>36.799999999999997</v>
      </c>
      <c r="H25" s="28">
        <v>39</v>
      </c>
      <c r="I25" s="28">
        <v>39.1</v>
      </c>
      <c r="J25" s="28">
        <v>35.799999999999997</v>
      </c>
      <c r="K25" s="28">
        <v>31.7</v>
      </c>
      <c r="L25" s="28">
        <v>26.2</v>
      </c>
      <c r="M25" s="28">
        <v>22.6</v>
      </c>
      <c r="N25" s="28">
        <v>39.1</v>
      </c>
    </row>
    <row r="26" spans="1:14">
      <c r="A26" s="28" t="s">
        <v>460</v>
      </c>
      <c r="B26" s="28">
        <v>15.4</v>
      </c>
      <c r="C26" s="28">
        <v>22</v>
      </c>
      <c r="D26" s="28">
        <v>29</v>
      </c>
      <c r="E26" s="28">
        <v>31</v>
      </c>
      <c r="F26" s="28">
        <v>34.799999999999997</v>
      </c>
      <c r="G26" s="28">
        <v>39.6</v>
      </c>
      <c r="H26" s="28">
        <v>42.4</v>
      </c>
      <c r="I26" s="28">
        <v>41.8</v>
      </c>
      <c r="J26" s="28">
        <v>37.9</v>
      </c>
      <c r="K26" s="28">
        <v>34.200000000000003</v>
      </c>
      <c r="L26" s="28">
        <v>24.4</v>
      </c>
      <c r="M26" s="28">
        <v>18.2</v>
      </c>
      <c r="N26" s="28">
        <v>42.4</v>
      </c>
    </row>
    <row r="27" spans="1:14">
      <c r="A27" s="28" t="s">
        <v>461</v>
      </c>
      <c r="B27" s="28">
        <v>17.5</v>
      </c>
      <c r="C27" s="28">
        <v>20.399999999999999</v>
      </c>
      <c r="D27" s="28">
        <v>28.6</v>
      </c>
      <c r="E27" s="28">
        <v>30.4</v>
      </c>
      <c r="F27" s="28">
        <v>35.1</v>
      </c>
      <c r="G27" s="28">
        <v>37.5</v>
      </c>
      <c r="H27" s="28">
        <v>42.6</v>
      </c>
      <c r="I27" s="28">
        <v>40.200000000000003</v>
      </c>
      <c r="J27" s="28">
        <v>38.700000000000003</v>
      </c>
      <c r="K27" s="28">
        <v>33.6</v>
      </c>
      <c r="L27" s="28">
        <v>25.6</v>
      </c>
      <c r="M27" s="28">
        <v>19.2</v>
      </c>
      <c r="N27" s="28">
        <v>42.6</v>
      </c>
    </row>
    <row r="28" spans="1:14">
      <c r="A28" s="28" t="s">
        <v>462</v>
      </c>
      <c r="B28" s="28">
        <v>22.6</v>
      </c>
      <c r="C28" s="28">
        <v>25.9</v>
      </c>
      <c r="D28" s="28">
        <v>30.8</v>
      </c>
      <c r="E28" s="28">
        <v>35.799999999999997</v>
      </c>
      <c r="F28" s="28">
        <v>37</v>
      </c>
      <c r="G28" s="28">
        <v>42.4</v>
      </c>
      <c r="H28" s="28">
        <v>43.9</v>
      </c>
      <c r="I28" s="28">
        <v>44.4</v>
      </c>
      <c r="J28" s="28">
        <v>41.6</v>
      </c>
      <c r="K28" s="28">
        <v>34.4</v>
      </c>
      <c r="L28" s="28">
        <v>29.9</v>
      </c>
      <c r="M28" s="28">
        <v>26.6</v>
      </c>
      <c r="N28" s="28">
        <v>44.4</v>
      </c>
    </row>
    <row r="29" spans="1:14">
      <c r="A29" s="28" t="s">
        <v>464</v>
      </c>
      <c r="B29" s="28">
        <v>16.899999999999999</v>
      </c>
      <c r="C29" s="28">
        <v>21.8</v>
      </c>
      <c r="D29" s="28">
        <v>28.3</v>
      </c>
      <c r="E29" s="28">
        <v>35.299999999999997</v>
      </c>
      <c r="F29" s="28">
        <v>39.799999999999997</v>
      </c>
      <c r="G29" s="28">
        <v>42</v>
      </c>
      <c r="H29" s="28">
        <v>46.2</v>
      </c>
      <c r="I29" s="28">
        <v>45.9</v>
      </c>
      <c r="J29" s="28">
        <v>42</v>
      </c>
      <c r="K29" s="28">
        <v>35.700000000000003</v>
      </c>
      <c r="L29" s="28">
        <v>28.4</v>
      </c>
      <c r="M29" s="28">
        <v>22.5</v>
      </c>
      <c r="N29" s="28">
        <v>46.2</v>
      </c>
    </row>
    <row r="30" spans="1:14">
      <c r="A30" s="28" t="s">
        <v>465</v>
      </c>
      <c r="B30" s="28">
        <v>24.5</v>
      </c>
      <c r="C30" s="28">
        <v>26.8</v>
      </c>
      <c r="D30" s="28">
        <v>32.200000000000003</v>
      </c>
      <c r="E30" s="28">
        <v>34.700000000000003</v>
      </c>
      <c r="F30" s="28">
        <v>39</v>
      </c>
      <c r="G30" s="28">
        <v>39</v>
      </c>
      <c r="H30" s="28">
        <v>42.4</v>
      </c>
      <c r="I30" s="28">
        <v>42</v>
      </c>
      <c r="J30" s="28">
        <v>38.700000000000003</v>
      </c>
      <c r="K30" s="28">
        <v>38.200000000000003</v>
      </c>
      <c r="L30" s="28">
        <v>30.2</v>
      </c>
      <c r="M30" s="28">
        <v>28.9</v>
      </c>
      <c r="N30" s="28">
        <v>42.4</v>
      </c>
    </row>
    <row r="31" spans="1:14">
      <c r="A31" s="28" t="s">
        <v>466</v>
      </c>
      <c r="B31" s="28">
        <v>20.5</v>
      </c>
      <c r="C31" s="28">
        <v>23.3</v>
      </c>
      <c r="D31" s="28">
        <v>28</v>
      </c>
      <c r="E31" s="28">
        <v>33.5</v>
      </c>
      <c r="F31" s="28">
        <v>37.1</v>
      </c>
      <c r="G31" s="28">
        <v>42.6</v>
      </c>
      <c r="H31" s="28">
        <v>44.1</v>
      </c>
      <c r="I31" s="28">
        <v>41.9</v>
      </c>
      <c r="J31" s="28">
        <v>37.799999999999997</v>
      </c>
      <c r="K31" s="28">
        <v>35.799999999999997</v>
      </c>
      <c r="L31" s="28">
        <v>28</v>
      </c>
      <c r="M31" s="28">
        <v>21.5</v>
      </c>
      <c r="N31" s="28">
        <v>44.1</v>
      </c>
    </row>
    <row r="32" spans="1:14">
      <c r="A32" s="28" t="s">
        <v>467</v>
      </c>
      <c r="B32" s="28">
        <v>12.4</v>
      </c>
      <c r="C32" s="28">
        <v>18.600000000000001</v>
      </c>
      <c r="D32" s="28">
        <v>26.4</v>
      </c>
      <c r="E32" s="28">
        <v>32.200000000000003</v>
      </c>
      <c r="F32" s="28">
        <v>34.4</v>
      </c>
      <c r="G32" s="28">
        <v>38.6</v>
      </c>
      <c r="H32" s="28">
        <v>42.2</v>
      </c>
      <c r="I32" s="28">
        <v>41.3</v>
      </c>
      <c r="J32" s="28">
        <v>37.799999999999997</v>
      </c>
      <c r="K32" s="28">
        <v>32.1</v>
      </c>
      <c r="L32" s="28">
        <v>24.3</v>
      </c>
      <c r="M32" s="28">
        <v>24.6</v>
      </c>
      <c r="N32" s="28">
        <v>42.2</v>
      </c>
    </row>
    <row r="33" spans="1:14">
      <c r="A33" s="28" t="s">
        <v>468</v>
      </c>
      <c r="B33" s="28">
        <v>14</v>
      </c>
      <c r="C33" s="28">
        <v>17.2</v>
      </c>
      <c r="D33" s="28">
        <v>25.2</v>
      </c>
      <c r="E33" s="28">
        <v>30</v>
      </c>
      <c r="F33" s="28">
        <v>33.799999999999997</v>
      </c>
      <c r="G33" s="28">
        <v>37</v>
      </c>
      <c r="H33" s="28">
        <v>40.6</v>
      </c>
      <c r="I33" s="28">
        <v>40.5</v>
      </c>
      <c r="J33" s="28">
        <v>36.6</v>
      </c>
      <c r="K33" s="28">
        <v>31.4</v>
      </c>
      <c r="L33" s="28">
        <v>24.9</v>
      </c>
      <c r="M33" s="28">
        <v>19</v>
      </c>
      <c r="N33" s="28">
        <v>40.6</v>
      </c>
    </row>
    <row r="34" spans="1:14">
      <c r="A34" s="28" t="s">
        <v>469</v>
      </c>
      <c r="B34" s="28">
        <v>8</v>
      </c>
      <c r="C34" s="28">
        <v>10.6</v>
      </c>
      <c r="D34" s="28">
        <v>21.4</v>
      </c>
      <c r="E34" s="28">
        <v>26.5</v>
      </c>
      <c r="F34" s="28">
        <v>29.6</v>
      </c>
      <c r="G34" s="28">
        <v>32.200000000000003</v>
      </c>
      <c r="H34" s="28">
        <v>35.6</v>
      </c>
      <c r="I34" s="28">
        <v>36.5</v>
      </c>
      <c r="J34" s="28">
        <v>33.299999999999997</v>
      </c>
      <c r="K34" s="28">
        <v>27</v>
      </c>
      <c r="L34" s="28">
        <v>20.7</v>
      </c>
      <c r="M34" s="28">
        <v>14</v>
      </c>
      <c r="N34" s="28">
        <v>36.5</v>
      </c>
    </row>
    <row r="35" spans="1:14">
      <c r="A35" s="28" t="s">
        <v>470</v>
      </c>
      <c r="B35" s="28">
        <v>20.2</v>
      </c>
      <c r="C35" s="28">
        <v>22.3</v>
      </c>
      <c r="D35" s="28">
        <v>29.1</v>
      </c>
      <c r="E35" s="28">
        <v>31.2</v>
      </c>
      <c r="F35" s="28">
        <v>34.299999999999997</v>
      </c>
      <c r="G35" s="28">
        <v>36.799999999999997</v>
      </c>
      <c r="H35" s="28">
        <v>40.6</v>
      </c>
      <c r="I35" s="28">
        <v>39</v>
      </c>
      <c r="J35" s="28">
        <v>36.4</v>
      </c>
      <c r="K35" s="28">
        <v>33</v>
      </c>
      <c r="L35" s="28">
        <v>25.6</v>
      </c>
      <c r="M35" s="28">
        <v>21.4</v>
      </c>
      <c r="N35" s="28">
        <v>40.6</v>
      </c>
    </row>
    <row r="36" spans="1:14">
      <c r="A36" s="28" t="s">
        <v>471</v>
      </c>
      <c r="B36" s="28">
        <v>19</v>
      </c>
      <c r="C36" s="28">
        <v>24.3</v>
      </c>
      <c r="D36" s="28">
        <v>28.1</v>
      </c>
      <c r="E36" s="28">
        <v>34</v>
      </c>
      <c r="F36" s="28">
        <v>37.799999999999997</v>
      </c>
      <c r="G36" s="28">
        <v>39.6</v>
      </c>
      <c r="H36" s="28">
        <v>44</v>
      </c>
      <c r="I36" s="28">
        <v>42.8</v>
      </c>
      <c r="J36" s="28">
        <v>40.799999999999997</v>
      </c>
      <c r="K36" s="28">
        <v>36.4</v>
      </c>
      <c r="L36" s="28">
        <v>27.3</v>
      </c>
      <c r="M36" s="28">
        <v>24.4</v>
      </c>
      <c r="N36" s="28">
        <v>44</v>
      </c>
    </row>
    <row r="37" spans="1:14">
      <c r="A37" s="28" t="s">
        <v>472</v>
      </c>
      <c r="B37" s="28">
        <v>25.5</v>
      </c>
      <c r="C37" s="28">
        <v>29.5</v>
      </c>
      <c r="D37" s="28">
        <v>34.9</v>
      </c>
      <c r="E37" s="28">
        <v>36</v>
      </c>
      <c r="F37" s="28">
        <v>35.4</v>
      </c>
      <c r="G37" s="28">
        <v>36.200000000000003</v>
      </c>
      <c r="H37" s="28">
        <v>35.299999999999997</v>
      </c>
      <c r="I37" s="28">
        <v>35.200000000000003</v>
      </c>
      <c r="J37" s="28">
        <v>32.9</v>
      </c>
      <c r="K37" s="28">
        <v>37.299999999999997</v>
      </c>
      <c r="L37" s="28">
        <v>32.799999999999997</v>
      </c>
      <c r="M37" s="28">
        <v>28</v>
      </c>
      <c r="N37" s="28">
        <v>37.299999999999997</v>
      </c>
    </row>
    <row r="38" spans="1:14">
      <c r="A38" s="28" t="s">
        <v>473</v>
      </c>
      <c r="B38" s="28">
        <v>14.8</v>
      </c>
      <c r="C38" s="28">
        <v>18</v>
      </c>
      <c r="D38" s="28">
        <v>24</v>
      </c>
      <c r="E38" s="28">
        <v>29</v>
      </c>
      <c r="F38" s="28">
        <v>32.5</v>
      </c>
      <c r="G38" s="28">
        <v>36.200000000000003</v>
      </c>
      <c r="H38" s="28">
        <v>41</v>
      </c>
      <c r="I38" s="28">
        <v>41.1</v>
      </c>
      <c r="J38" s="28">
        <v>37</v>
      </c>
      <c r="K38" s="28">
        <v>32</v>
      </c>
      <c r="L38" s="28">
        <v>22.1</v>
      </c>
      <c r="M38" s="28">
        <v>18.899999999999999</v>
      </c>
      <c r="N38" s="28">
        <v>41.1</v>
      </c>
    </row>
    <row r="39" spans="1:14">
      <c r="A39" s="28" t="s">
        <v>474</v>
      </c>
      <c r="B39" s="28">
        <v>11.8</v>
      </c>
      <c r="C39" s="28">
        <v>12.9</v>
      </c>
      <c r="D39" s="28">
        <v>19.7</v>
      </c>
      <c r="E39" s="28">
        <v>25</v>
      </c>
      <c r="F39" s="28">
        <v>28.7</v>
      </c>
      <c r="G39" s="28">
        <v>34.4</v>
      </c>
      <c r="H39" s="28">
        <v>38.799999999999997</v>
      </c>
      <c r="I39" s="28">
        <v>38</v>
      </c>
      <c r="J39" s="28">
        <v>34.6</v>
      </c>
      <c r="K39" s="28">
        <v>29.3</v>
      </c>
      <c r="L39" s="28">
        <v>20.8</v>
      </c>
      <c r="M39" s="28">
        <v>17.8</v>
      </c>
      <c r="N39" s="28">
        <v>38.799999999999997</v>
      </c>
    </row>
    <row r="40" spans="1:14">
      <c r="A40" s="28" t="s">
        <v>475</v>
      </c>
      <c r="B40" s="28">
        <v>20.7</v>
      </c>
      <c r="C40" s="28">
        <v>26.6</v>
      </c>
      <c r="D40" s="28">
        <v>30.5</v>
      </c>
      <c r="E40" s="28">
        <v>37.5</v>
      </c>
      <c r="F40" s="28">
        <v>42.5</v>
      </c>
      <c r="G40" s="28">
        <v>43.2</v>
      </c>
      <c r="H40" s="28">
        <v>44.6</v>
      </c>
      <c r="I40" s="28">
        <v>43.9</v>
      </c>
      <c r="J40" s="28">
        <v>42.6</v>
      </c>
      <c r="K40" s="28">
        <v>39.200000000000003</v>
      </c>
      <c r="L40" s="28">
        <v>32.5</v>
      </c>
      <c r="M40" s="28">
        <v>24</v>
      </c>
      <c r="N40" s="28">
        <v>44.6</v>
      </c>
    </row>
    <row r="41" spans="1:14">
      <c r="A41" s="28" t="s">
        <v>476</v>
      </c>
      <c r="B41" s="28">
        <v>18.3</v>
      </c>
      <c r="C41" s="28">
        <v>22.2</v>
      </c>
      <c r="D41" s="28">
        <v>29.5</v>
      </c>
      <c r="E41" s="28">
        <v>33.4</v>
      </c>
      <c r="F41" s="28">
        <v>35</v>
      </c>
      <c r="G41" s="28">
        <v>39.200000000000003</v>
      </c>
      <c r="H41" s="28">
        <v>41.5</v>
      </c>
      <c r="I41" s="28">
        <v>42</v>
      </c>
      <c r="J41" s="28">
        <v>38.4</v>
      </c>
      <c r="K41" s="28">
        <v>33</v>
      </c>
      <c r="L41" s="28">
        <v>26.2</v>
      </c>
      <c r="M41" s="28">
        <v>22.2</v>
      </c>
      <c r="N41" s="28">
        <v>42</v>
      </c>
    </row>
    <row r="42" spans="1:14">
      <c r="A42" s="28" t="s">
        <v>477</v>
      </c>
      <c r="B42" s="28">
        <v>17.600000000000001</v>
      </c>
      <c r="C42" s="28">
        <v>22.5</v>
      </c>
      <c r="D42" s="28">
        <v>26.8</v>
      </c>
      <c r="E42" s="28">
        <v>29.5</v>
      </c>
      <c r="F42" s="28">
        <v>33</v>
      </c>
      <c r="G42" s="28">
        <v>36.200000000000003</v>
      </c>
      <c r="H42" s="28">
        <v>42.3</v>
      </c>
      <c r="I42" s="28">
        <v>41.2</v>
      </c>
      <c r="J42" s="28">
        <v>37.1</v>
      </c>
      <c r="K42" s="28">
        <v>32.200000000000003</v>
      </c>
      <c r="L42" s="28">
        <v>25.4</v>
      </c>
      <c r="M42" s="28">
        <v>20</v>
      </c>
      <c r="N42" s="28">
        <v>42.3</v>
      </c>
    </row>
    <row r="43" spans="1:14">
      <c r="A43" s="28" t="s">
        <v>478</v>
      </c>
      <c r="B43" s="28">
        <v>22</v>
      </c>
      <c r="C43" s="28">
        <v>24.7</v>
      </c>
      <c r="D43" s="28">
        <v>29.3</v>
      </c>
      <c r="E43" s="28">
        <v>33.6</v>
      </c>
      <c r="F43" s="28">
        <v>34.5</v>
      </c>
      <c r="G43" s="28">
        <v>40.200000000000003</v>
      </c>
      <c r="H43" s="28">
        <v>41.5</v>
      </c>
      <c r="I43" s="28">
        <v>40.5</v>
      </c>
      <c r="J43" s="28">
        <v>39.5</v>
      </c>
      <c r="K43" s="28">
        <v>34.200000000000003</v>
      </c>
      <c r="L43" s="28">
        <v>27.8</v>
      </c>
      <c r="M43" s="28">
        <v>25.5</v>
      </c>
      <c r="N43" s="28">
        <v>41.5</v>
      </c>
    </row>
    <row r="44" spans="1:14">
      <c r="A44" s="28" t="s">
        <v>479</v>
      </c>
      <c r="B44" s="28">
        <v>22.4</v>
      </c>
      <c r="C44" s="28">
        <v>27</v>
      </c>
      <c r="D44" s="28">
        <v>30.5</v>
      </c>
      <c r="E44" s="28">
        <v>32.5</v>
      </c>
      <c r="F44" s="28">
        <v>37.6</v>
      </c>
      <c r="G44" s="28">
        <v>41.3</v>
      </c>
      <c r="H44" s="28">
        <v>42.6</v>
      </c>
      <c r="I44" s="28">
        <v>43</v>
      </c>
      <c r="J44" s="28">
        <v>40.1</v>
      </c>
      <c r="K44" s="28">
        <v>36</v>
      </c>
      <c r="L44" s="28">
        <v>30.3</v>
      </c>
      <c r="M44" s="28">
        <v>25.2</v>
      </c>
      <c r="N44" s="28">
        <v>43</v>
      </c>
    </row>
    <row r="45" spans="1:14">
      <c r="A45" s="28" t="s">
        <v>480</v>
      </c>
      <c r="B45" s="28">
        <v>18.7</v>
      </c>
      <c r="C45" s="28">
        <v>25.3</v>
      </c>
      <c r="D45" s="28">
        <v>29.8</v>
      </c>
      <c r="E45" s="28">
        <v>36</v>
      </c>
      <c r="F45" s="28">
        <v>38</v>
      </c>
      <c r="G45" s="28">
        <v>42</v>
      </c>
      <c r="H45" s="28">
        <v>45.2</v>
      </c>
      <c r="I45" s="28">
        <v>44.4</v>
      </c>
      <c r="J45" s="28">
        <v>42.5</v>
      </c>
      <c r="K45" s="28">
        <v>37.200000000000003</v>
      </c>
      <c r="L45" s="28">
        <v>29.6</v>
      </c>
      <c r="M45" s="28">
        <v>23.1</v>
      </c>
      <c r="N45" s="28">
        <v>45.2</v>
      </c>
    </row>
    <row r="46" spans="1:14">
      <c r="A46" s="28" t="s">
        <v>481</v>
      </c>
      <c r="B46" s="28">
        <v>22.1</v>
      </c>
      <c r="C46" s="28">
        <v>24.8</v>
      </c>
      <c r="D46" s="28">
        <v>32.5</v>
      </c>
      <c r="E46" s="28">
        <v>34.9</v>
      </c>
      <c r="F46" s="28">
        <v>38.799999999999997</v>
      </c>
      <c r="G46" s="28">
        <v>40.6</v>
      </c>
      <c r="H46" s="28">
        <v>44</v>
      </c>
      <c r="I46" s="28">
        <v>44.1</v>
      </c>
      <c r="J46" s="28">
        <v>40.799999999999997</v>
      </c>
      <c r="K46" s="28">
        <v>37.200000000000003</v>
      </c>
      <c r="L46" s="28">
        <v>27</v>
      </c>
      <c r="M46" s="28">
        <v>23.2</v>
      </c>
      <c r="N46" s="28">
        <v>44.1</v>
      </c>
    </row>
    <row r="47" spans="1:14">
      <c r="A47" s="28" t="s">
        <v>483</v>
      </c>
      <c r="B47" s="28">
        <v>21.2</v>
      </c>
      <c r="C47" s="28">
        <v>22.1</v>
      </c>
      <c r="D47" s="28">
        <v>28.7</v>
      </c>
      <c r="E47" s="28">
        <v>32.299999999999997</v>
      </c>
      <c r="F47" s="28">
        <v>34.4</v>
      </c>
      <c r="G47" s="28">
        <v>37.5</v>
      </c>
      <c r="H47" s="28">
        <v>40.4</v>
      </c>
      <c r="I47" s="28">
        <v>39</v>
      </c>
      <c r="J47" s="28">
        <v>37.9</v>
      </c>
      <c r="K47" s="28">
        <v>33.200000000000003</v>
      </c>
      <c r="L47" s="28">
        <v>25.8</v>
      </c>
      <c r="M47" s="28">
        <v>22.2</v>
      </c>
      <c r="N47" s="28">
        <v>40.4</v>
      </c>
    </row>
    <row r="48" spans="1:14">
      <c r="A48" s="28" t="s">
        <v>485</v>
      </c>
      <c r="B48" s="28">
        <v>8.4</v>
      </c>
      <c r="C48" s="28">
        <v>12</v>
      </c>
      <c r="D48" s="28">
        <v>19.100000000000001</v>
      </c>
      <c r="E48" s="28">
        <v>25</v>
      </c>
      <c r="F48" s="28">
        <v>27</v>
      </c>
      <c r="G48" s="28">
        <v>31.6</v>
      </c>
      <c r="H48" s="28">
        <v>35.4</v>
      </c>
      <c r="I48" s="28">
        <v>35.4</v>
      </c>
      <c r="J48" s="28">
        <v>32.6</v>
      </c>
      <c r="K48" s="28">
        <v>26.8</v>
      </c>
      <c r="L48" s="28">
        <v>21.2</v>
      </c>
      <c r="M48" s="28">
        <v>15.9</v>
      </c>
      <c r="N48" s="28">
        <v>35.4</v>
      </c>
    </row>
    <row r="49" spans="1:14">
      <c r="A49" s="28" t="s">
        <v>487</v>
      </c>
      <c r="B49" s="28">
        <v>17.3</v>
      </c>
      <c r="C49" s="28">
        <v>21.1</v>
      </c>
      <c r="D49" s="28">
        <v>27.8</v>
      </c>
      <c r="E49" s="28">
        <v>31.4</v>
      </c>
      <c r="F49" s="28">
        <v>35.1</v>
      </c>
      <c r="G49" s="28">
        <v>37.5</v>
      </c>
      <c r="H49" s="28">
        <v>42.2</v>
      </c>
      <c r="I49" s="28">
        <v>40.200000000000003</v>
      </c>
      <c r="J49" s="28">
        <v>36.5</v>
      </c>
      <c r="K49" s="28">
        <v>32.5</v>
      </c>
      <c r="L49" s="28">
        <v>24.7</v>
      </c>
      <c r="M49" s="28">
        <v>21.1</v>
      </c>
      <c r="N49" s="28">
        <v>42.2</v>
      </c>
    </row>
    <row r="50" spans="1:14">
      <c r="A50" s="28" t="s">
        <v>488</v>
      </c>
      <c r="B50" s="28">
        <v>18</v>
      </c>
      <c r="C50" s="28">
        <v>22.6</v>
      </c>
      <c r="D50" s="28">
        <v>28.6</v>
      </c>
      <c r="E50" s="28">
        <v>31.2</v>
      </c>
      <c r="F50" s="28">
        <v>33.6</v>
      </c>
      <c r="G50" s="28">
        <v>37.6</v>
      </c>
      <c r="H50" s="28">
        <v>40.700000000000003</v>
      </c>
      <c r="I50" s="28">
        <v>40.6</v>
      </c>
      <c r="J50" s="28">
        <v>36</v>
      </c>
      <c r="K50" s="28">
        <v>33.6</v>
      </c>
      <c r="L50" s="28">
        <v>26</v>
      </c>
      <c r="M50" s="28">
        <v>21</v>
      </c>
      <c r="N50" s="28">
        <v>40.700000000000003</v>
      </c>
    </row>
    <row r="51" spans="1:14">
      <c r="A51" s="28" t="s">
        <v>489</v>
      </c>
      <c r="B51" s="28">
        <v>17</v>
      </c>
      <c r="C51" s="28">
        <v>21.4</v>
      </c>
      <c r="D51" s="28">
        <v>30.4</v>
      </c>
      <c r="E51" s="28">
        <v>32</v>
      </c>
      <c r="F51" s="28">
        <v>34.4</v>
      </c>
      <c r="G51" s="28">
        <v>37.6</v>
      </c>
      <c r="H51" s="28">
        <v>41.8</v>
      </c>
      <c r="I51" s="28">
        <v>40.299999999999997</v>
      </c>
      <c r="J51" s="28">
        <v>38.200000000000003</v>
      </c>
      <c r="K51" s="28">
        <v>33</v>
      </c>
      <c r="L51" s="28">
        <v>24.8</v>
      </c>
      <c r="M51" s="28">
        <v>19</v>
      </c>
      <c r="N51" s="28">
        <v>41.8</v>
      </c>
    </row>
    <row r="52" spans="1:14">
      <c r="A52" s="28" t="s">
        <v>490</v>
      </c>
      <c r="B52" s="28">
        <v>18.600000000000001</v>
      </c>
      <c r="C52" s="28">
        <v>23.1</v>
      </c>
      <c r="D52" s="28">
        <v>25.7</v>
      </c>
      <c r="E52" s="28">
        <v>31.5</v>
      </c>
      <c r="F52" s="28">
        <v>36</v>
      </c>
      <c r="G52" s="28">
        <v>40.4</v>
      </c>
      <c r="H52" s="28">
        <v>42.5</v>
      </c>
      <c r="I52" s="28">
        <v>40.4</v>
      </c>
      <c r="J52" s="28">
        <v>37.200000000000003</v>
      </c>
      <c r="K52" s="28">
        <v>37.4</v>
      </c>
      <c r="L52" s="28">
        <v>33.4</v>
      </c>
      <c r="M52" s="28">
        <v>21.3</v>
      </c>
      <c r="N52" s="28">
        <v>42.5</v>
      </c>
    </row>
    <row r="53" spans="1:14">
      <c r="A53" s="28" t="s">
        <v>491</v>
      </c>
      <c r="B53" s="28">
        <v>19</v>
      </c>
      <c r="C53" s="28">
        <v>20.6</v>
      </c>
      <c r="D53" s="28">
        <v>28</v>
      </c>
      <c r="E53" s="28">
        <v>30.9</v>
      </c>
      <c r="F53" s="28">
        <v>34.5</v>
      </c>
      <c r="G53" s="28">
        <v>36.200000000000003</v>
      </c>
      <c r="H53" s="28">
        <v>40.200000000000003</v>
      </c>
      <c r="I53" s="28">
        <v>39.4</v>
      </c>
      <c r="J53" s="28">
        <v>37.799999999999997</v>
      </c>
      <c r="K53" s="28">
        <v>33.6</v>
      </c>
      <c r="L53" s="28">
        <v>26.2</v>
      </c>
      <c r="M53" s="28">
        <v>19.899999999999999</v>
      </c>
      <c r="N53" s="28">
        <v>40.200000000000003</v>
      </c>
    </row>
    <row r="54" spans="1:14">
      <c r="A54" s="28" t="s">
        <v>492</v>
      </c>
      <c r="B54" s="28">
        <v>20.9</v>
      </c>
      <c r="C54" s="28">
        <v>25.1</v>
      </c>
      <c r="D54" s="28">
        <v>28.8</v>
      </c>
      <c r="E54" s="28">
        <v>35.4</v>
      </c>
      <c r="F54" s="28">
        <v>40.200000000000003</v>
      </c>
      <c r="G54" s="28">
        <v>42.5</v>
      </c>
      <c r="H54" s="28">
        <v>44.2</v>
      </c>
      <c r="I54" s="28">
        <v>44.9</v>
      </c>
      <c r="J54" s="28">
        <v>41.4</v>
      </c>
      <c r="K54" s="28">
        <v>36.5</v>
      </c>
      <c r="L54" s="28">
        <v>29.9</v>
      </c>
      <c r="M54" s="28">
        <v>28</v>
      </c>
      <c r="N54" s="28">
        <v>44.9</v>
      </c>
    </row>
    <row r="55" spans="1:14">
      <c r="A55" s="28" t="s">
        <v>493</v>
      </c>
      <c r="B55" s="28">
        <v>24.9</v>
      </c>
      <c r="C55" s="28">
        <v>26.7</v>
      </c>
      <c r="D55" s="28">
        <v>30.8</v>
      </c>
      <c r="E55" s="28">
        <v>35</v>
      </c>
      <c r="F55" s="28">
        <v>37.200000000000003</v>
      </c>
      <c r="G55" s="28">
        <v>40.700000000000003</v>
      </c>
      <c r="H55" s="28">
        <v>44.1</v>
      </c>
      <c r="I55" s="28">
        <v>42.9</v>
      </c>
      <c r="J55" s="28">
        <v>40.200000000000003</v>
      </c>
      <c r="K55" s="28">
        <v>36.200000000000003</v>
      </c>
      <c r="L55" s="28">
        <v>29.1</v>
      </c>
      <c r="M55" s="28">
        <v>26</v>
      </c>
      <c r="N55" s="28">
        <v>44.1</v>
      </c>
    </row>
    <row r="56" spans="1:14">
      <c r="A56" s="28" t="s">
        <v>494</v>
      </c>
      <c r="B56" s="28">
        <v>17.600000000000001</v>
      </c>
      <c r="C56" s="28">
        <v>23.8</v>
      </c>
      <c r="D56" s="28">
        <v>28.9</v>
      </c>
      <c r="E56" s="28">
        <v>31.5</v>
      </c>
      <c r="F56" s="28">
        <v>34.4</v>
      </c>
      <c r="G56" s="28">
        <v>37.200000000000003</v>
      </c>
      <c r="H56" s="28">
        <v>40.6</v>
      </c>
      <c r="I56" s="28">
        <v>39</v>
      </c>
      <c r="J56" s="28">
        <v>36.1</v>
      </c>
      <c r="K56" s="28">
        <v>31.6</v>
      </c>
      <c r="L56" s="28">
        <v>25.4</v>
      </c>
      <c r="M56" s="28">
        <v>21.8</v>
      </c>
      <c r="N56" s="28">
        <v>40.6</v>
      </c>
    </row>
    <row r="57" spans="1:14">
      <c r="A57" s="28" t="s">
        <v>495</v>
      </c>
      <c r="B57" s="28">
        <v>17.100000000000001</v>
      </c>
      <c r="C57" s="28">
        <v>24.2</v>
      </c>
      <c r="D57" s="28">
        <v>27</v>
      </c>
      <c r="E57" s="28">
        <v>30.2</v>
      </c>
      <c r="F57" s="28">
        <v>33.799999999999997</v>
      </c>
      <c r="G57" s="28">
        <v>36.200000000000003</v>
      </c>
      <c r="H57" s="28">
        <v>39.5</v>
      </c>
      <c r="I57" s="28">
        <v>38.799999999999997</v>
      </c>
      <c r="J57" s="28">
        <v>36.1</v>
      </c>
      <c r="K57" s="28">
        <v>31.6</v>
      </c>
      <c r="L57" s="28">
        <v>25.4</v>
      </c>
      <c r="M57" s="28">
        <v>21.7</v>
      </c>
      <c r="N57" s="28">
        <v>39.5</v>
      </c>
    </row>
    <row r="58" spans="1:14">
      <c r="A58" s="28" t="s">
        <v>496</v>
      </c>
      <c r="B58" s="28">
        <v>15.4</v>
      </c>
      <c r="C58" s="28">
        <v>20.3</v>
      </c>
      <c r="D58" s="28">
        <v>27.2</v>
      </c>
      <c r="E58" s="28">
        <v>33.700000000000003</v>
      </c>
      <c r="F58" s="28">
        <v>36</v>
      </c>
      <c r="G58" s="28">
        <v>40</v>
      </c>
      <c r="H58" s="28">
        <v>42.5</v>
      </c>
      <c r="I58" s="28">
        <v>41.9</v>
      </c>
      <c r="J58" s="28">
        <v>38.799999999999997</v>
      </c>
      <c r="K58" s="28">
        <v>34.4</v>
      </c>
      <c r="L58" s="28">
        <v>25</v>
      </c>
      <c r="M58" s="28">
        <v>18</v>
      </c>
      <c r="N58" s="28">
        <v>42.5</v>
      </c>
    </row>
    <row r="59" spans="1:14">
      <c r="A59" s="28" t="s">
        <v>497</v>
      </c>
      <c r="B59" s="28">
        <v>24</v>
      </c>
      <c r="C59" s="28">
        <v>26.4</v>
      </c>
      <c r="D59" s="28">
        <v>33.5</v>
      </c>
      <c r="E59" s="28">
        <v>34.700000000000003</v>
      </c>
      <c r="F59" s="28">
        <v>39.5</v>
      </c>
      <c r="G59" s="28">
        <v>42.4</v>
      </c>
      <c r="H59" s="28">
        <v>45.5</v>
      </c>
      <c r="I59" s="28">
        <v>44.5</v>
      </c>
      <c r="J59" s="28">
        <v>40.299999999999997</v>
      </c>
      <c r="K59" s="28">
        <v>37.299999999999997</v>
      </c>
      <c r="L59" s="28">
        <v>29.9</v>
      </c>
      <c r="M59" s="28">
        <v>26.4</v>
      </c>
      <c r="N59" s="28">
        <v>45.5</v>
      </c>
    </row>
    <row r="60" spans="1:14">
      <c r="A60" s="28" t="s">
        <v>498</v>
      </c>
      <c r="B60" s="28">
        <v>19.399999999999999</v>
      </c>
      <c r="C60" s="28">
        <v>19.5</v>
      </c>
      <c r="D60" s="28">
        <v>27.5</v>
      </c>
      <c r="E60" s="28">
        <v>33.6</v>
      </c>
      <c r="F60" s="28">
        <v>35.4</v>
      </c>
      <c r="G60" s="28">
        <v>40</v>
      </c>
      <c r="H60" s="28">
        <v>42.5</v>
      </c>
      <c r="I60" s="28">
        <v>42</v>
      </c>
      <c r="J60" s="28">
        <v>39.299999999999997</v>
      </c>
      <c r="K60" s="28">
        <v>35.6</v>
      </c>
      <c r="L60" s="28">
        <v>26.1</v>
      </c>
      <c r="M60" s="28">
        <v>24.1</v>
      </c>
      <c r="N60" s="28">
        <v>42.5</v>
      </c>
    </row>
    <row r="61" spans="1:14">
      <c r="A61" s="28" t="s">
        <v>499</v>
      </c>
      <c r="B61" s="28">
        <v>25.2</v>
      </c>
      <c r="C61" s="28">
        <v>26.5</v>
      </c>
      <c r="D61" s="28">
        <v>29.8</v>
      </c>
      <c r="E61" s="28">
        <v>34.700000000000003</v>
      </c>
      <c r="F61" s="28">
        <v>36</v>
      </c>
      <c r="G61" s="28">
        <v>40</v>
      </c>
      <c r="H61" s="28">
        <v>38.1</v>
      </c>
      <c r="I61" s="28">
        <v>39.799999999999997</v>
      </c>
      <c r="J61" s="28">
        <v>39</v>
      </c>
      <c r="K61" s="28">
        <v>37.5</v>
      </c>
      <c r="L61" s="28">
        <v>31</v>
      </c>
      <c r="M61" s="28">
        <v>27</v>
      </c>
      <c r="N61" s="28">
        <v>40</v>
      </c>
    </row>
    <row r="62" spans="1:14">
      <c r="A62" s="28" t="s">
        <v>500</v>
      </c>
      <c r="B62" s="28">
        <v>20.9</v>
      </c>
      <c r="C62" s="28">
        <v>25.5</v>
      </c>
      <c r="D62" s="28">
        <v>28.8</v>
      </c>
      <c r="E62" s="28">
        <v>31.2</v>
      </c>
      <c r="F62" s="28">
        <v>36</v>
      </c>
      <c r="G62" s="28">
        <v>40.799999999999997</v>
      </c>
      <c r="H62" s="28">
        <v>42.1</v>
      </c>
      <c r="I62" s="28">
        <v>41.2</v>
      </c>
      <c r="J62" s="28">
        <v>38.799999999999997</v>
      </c>
      <c r="K62" s="28">
        <v>36.1</v>
      </c>
      <c r="L62" s="28">
        <v>29</v>
      </c>
      <c r="M62" s="28">
        <v>21</v>
      </c>
      <c r="N62" s="28">
        <v>42.1</v>
      </c>
    </row>
    <row r="63" spans="1:14">
      <c r="A63" s="28" t="s">
        <v>501</v>
      </c>
      <c r="B63" s="28">
        <v>10.199999999999999</v>
      </c>
      <c r="C63" s="28">
        <v>15</v>
      </c>
      <c r="D63" s="28">
        <v>22.8</v>
      </c>
      <c r="E63" s="28">
        <v>30</v>
      </c>
      <c r="F63" s="28">
        <v>31.2</v>
      </c>
      <c r="G63" s="28">
        <v>37.4</v>
      </c>
      <c r="H63" s="28">
        <v>41.6</v>
      </c>
      <c r="I63" s="28">
        <v>41.2</v>
      </c>
      <c r="J63" s="28">
        <v>37</v>
      </c>
      <c r="K63" s="28">
        <v>30.6</v>
      </c>
      <c r="L63" s="28">
        <v>21.6</v>
      </c>
      <c r="M63" s="28">
        <v>16</v>
      </c>
      <c r="N63" s="28">
        <v>41.6</v>
      </c>
    </row>
    <row r="64" spans="1:14">
      <c r="A64" s="28" t="s">
        <v>503</v>
      </c>
      <c r="B64" s="28">
        <v>18.600000000000001</v>
      </c>
      <c r="C64" s="28">
        <v>19.600000000000001</v>
      </c>
      <c r="D64" s="28">
        <v>28</v>
      </c>
      <c r="E64" s="28">
        <v>31.6</v>
      </c>
      <c r="F64" s="28">
        <v>32.6</v>
      </c>
      <c r="G64" s="28">
        <v>35</v>
      </c>
      <c r="H64" s="28">
        <v>39.5</v>
      </c>
      <c r="I64" s="28">
        <v>38.200000000000003</v>
      </c>
      <c r="J64" s="28">
        <v>35.700000000000003</v>
      </c>
      <c r="K64" s="28">
        <v>32</v>
      </c>
      <c r="L64" s="28">
        <v>27.6</v>
      </c>
      <c r="M64" s="28">
        <v>23</v>
      </c>
      <c r="N64" s="28">
        <v>39.5</v>
      </c>
    </row>
    <row r="65" spans="1:14">
      <c r="A65" s="28" t="s">
        <v>504</v>
      </c>
      <c r="B65" s="28">
        <v>18.600000000000001</v>
      </c>
      <c r="C65" s="28">
        <v>20.5</v>
      </c>
      <c r="D65" s="28">
        <v>26.4</v>
      </c>
      <c r="E65" s="28">
        <v>30.8</v>
      </c>
      <c r="F65" s="28">
        <v>33</v>
      </c>
      <c r="G65" s="28">
        <v>35</v>
      </c>
      <c r="H65" s="28">
        <v>38.5</v>
      </c>
      <c r="I65" s="28">
        <v>37.799999999999997</v>
      </c>
      <c r="J65" s="28">
        <v>35.1</v>
      </c>
      <c r="K65" s="28">
        <v>32</v>
      </c>
      <c r="L65" s="28">
        <v>25</v>
      </c>
      <c r="M65" s="28">
        <v>21.2</v>
      </c>
      <c r="N65" s="28">
        <v>38.5</v>
      </c>
    </row>
    <row r="66" spans="1:14">
      <c r="A66" s="28" t="s">
        <v>506</v>
      </c>
      <c r="B66" s="28">
        <v>25.8</v>
      </c>
      <c r="C66" s="28">
        <v>28.3</v>
      </c>
      <c r="D66" s="28">
        <v>32.799999999999997</v>
      </c>
      <c r="E66" s="28">
        <v>36.799999999999997</v>
      </c>
      <c r="F66" s="28">
        <v>35.6</v>
      </c>
      <c r="G66" s="28">
        <v>37.299999999999997</v>
      </c>
      <c r="H66" s="28">
        <v>37.1</v>
      </c>
      <c r="I66" s="28">
        <v>36.299999999999997</v>
      </c>
      <c r="J66" s="28">
        <v>36.4</v>
      </c>
      <c r="K66" s="28">
        <v>34.200000000000003</v>
      </c>
      <c r="L66" s="28">
        <v>32.4</v>
      </c>
      <c r="M66" s="28">
        <v>29.7</v>
      </c>
      <c r="N66" s="28">
        <v>37.299999999999997</v>
      </c>
    </row>
    <row r="67" spans="1:14">
      <c r="A67" s="28" t="s">
        <v>507</v>
      </c>
      <c r="B67" s="28">
        <v>23.7</v>
      </c>
      <c r="C67" s="28">
        <v>28</v>
      </c>
      <c r="D67" s="28">
        <v>32</v>
      </c>
      <c r="E67" s="28">
        <v>36.5</v>
      </c>
      <c r="F67" s="28">
        <v>41.7</v>
      </c>
      <c r="G67" s="28">
        <v>42.6</v>
      </c>
      <c r="H67" s="28">
        <v>42.8</v>
      </c>
      <c r="I67" s="28">
        <v>43.6</v>
      </c>
      <c r="J67" s="28">
        <v>41.2</v>
      </c>
      <c r="K67" s="28">
        <v>38.299999999999997</v>
      </c>
      <c r="L67" s="28">
        <v>31</v>
      </c>
      <c r="M67" s="28">
        <v>29</v>
      </c>
      <c r="N67" s="28">
        <v>43.6</v>
      </c>
    </row>
    <row r="68" spans="1:14">
      <c r="A68" s="28" t="s">
        <v>509</v>
      </c>
      <c r="B68" s="28">
        <v>24</v>
      </c>
      <c r="C68" s="28">
        <v>28.1</v>
      </c>
      <c r="D68" s="28">
        <v>32.6</v>
      </c>
      <c r="E68" s="28">
        <v>35.799999999999997</v>
      </c>
      <c r="F68" s="28">
        <v>38.200000000000003</v>
      </c>
      <c r="G68" s="28">
        <v>36.1</v>
      </c>
      <c r="H68" s="28">
        <v>35.4</v>
      </c>
      <c r="I68" s="28">
        <v>35.6</v>
      </c>
      <c r="J68" s="28">
        <v>34.6</v>
      </c>
      <c r="K68" s="28">
        <v>33.799999999999997</v>
      </c>
      <c r="L68" s="28">
        <v>30.4</v>
      </c>
      <c r="M68" s="28">
        <v>26.7</v>
      </c>
      <c r="N68" s="28">
        <v>38.200000000000003</v>
      </c>
    </row>
    <row r="69" spans="1:14">
      <c r="A69" s="28" t="s">
        <v>510</v>
      </c>
      <c r="B69" s="28">
        <v>25.8</v>
      </c>
      <c r="C69" s="28">
        <v>28.7</v>
      </c>
      <c r="D69" s="28">
        <v>31.9</v>
      </c>
      <c r="E69" s="28">
        <v>35.799999999999997</v>
      </c>
      <c r="F69" s="28">
        <v>38</v>
      </c>
      <c r="G69" s="28">
        <v>40.4</v>
      </c>
      <c r="H69" s="28">
        <v>44</v>
      </c>
      <c r="I69" s="28">
        <v>41.8</v>
      </c>
      <c r="J69" s="28">
        <v>40.700000000000003</v>
      </c>
      <c r="K69" s="28">
        <v>38.6</v>
      </c>
      <c r="L69" s="28">
        <v>30.2</v>
      </c>
      <c r="M69" s="28">
        <v>28.5</v>
      </c>
      <c r="N69" s="28">
        <v>44</v>
      </c>
    </row>
    <row r="70" spans="1:14">
      <c r="A70" s="28" t="s">
        <v>511</v>
      </c>
      <c r="B70" s="28">
        <v>24.2</v>
      </c>
      <c r="C70" s="28">
        <v>26.5</v>
      </c>
      <c r="D70" s="28">
        <v>33.6</v>
      </c>
      <c r="E70" s="28">
        <v>37</v>
      </c>
      <c r="F70" s="28">
        <v>37.4</v>
      </c>
      <c r="G70" s="28">
        <v>37.4</v>
      </c>
      <c r="H70" s="28">
        <v>37.5</v>
      </c>
      <c r="I70" s="28">
        <v>39</v>
      </c>
      <c r="J70" s="28">
        <v>38.299999999999997</v>
      </c>
      <c r="K70" s="28">
        <v>38.4</v>
      </c>
      <c r="L70" s="28">
        <v>32.4</v>
      </c>
      <c r="M70" s="28">
        <v>28.9</v>
      </c>
      <c r="N70" s="28">
        <v>39</v>
      </c>
    </row>
    <row r="71" spans="1:14">
      <c r="A71" s="28" t="s">
        <v>512</v>
      </c>
      <c r="B71" s="28">
        <v>19.7</v>
      </c>
      <c r="C71" s="28">
        <v>20.6</v>
      </c>
      <c r="D71" s="28">
        <v>28.5</v>
      </c>
      <c r="E71" s="28">
        <v>32.9</v>
      </c>
      <c r="F71" s="28">
        <v>36.200000000000003</v>
      </c>
      <c r="G71" s="28">
        <v>40.200000000000003</v>
      </c>
      <c r="H71" s="28">
        <v>44.4</v>
      </c>
      <c r="I71" s="28">
        <v>46</v>
      </c>
      <c r="J71" s="28">
        <v>39.9</v>
      </c>
      <c r="K71" s="28">
        <v>36.6</v>
      </c>
      <c r="L71" s="28">
        <v>25.8</v>
      </c>
      <c r="M71" s="28">
        <v>24.3</v>
      </c>
      <c r="N71" s="28">
        <v>46</v>
      </c>
    </row>
    <row r="72" spans="1:14">
      <c r="A72" s="28" t="s">
        <v>513</v>
      </c>
      <c r="B72" s="28">
        <v>22.8</v>
      </c>
      <c r="C72" s="28">
        <v>25</v>
      </c>
      <c r="D72" s="28">
        <v>29.3</v>
      </c>
      <c r="E72" s="28">
        <v>32</v>
      </c>
      <c r="F72" s="28">
        <v>33.6</v>
      </c>
      <c r="G72" s="28">
        <v>33.200000000000003</v>
      </c>
      <c r="H72" s="28">
        <v>34.5</v>
      </c>
      <c r="I72" s="28">
        <v>35.1</v>
      </c>
      <c r="J72" s="28">
        <v>34</v>
      </c>
      <c r="K72" s="28">
        <v>34</v>
      </c>
      <c r="L72" s="28">
        <v>27.9</v>
      </c>
      <c r="M72" s="28">
        <v>27.3</v>
      </c>
      <c r="N72" s="28">
        <v>35.1</v>
      </c>
    </row>
    <row r="73" spans="1:14">
      <c r="A73" s="28" t="s">
        <v>515</v>
      </c>
      <c r="B73" s="28">
        <v>14.6</v>
      </c>
      <c r="C73" s="28">
        <v>18.100000000000001</v>
      </c>
      <c r="D73" s="28">
        <v>25.2</v>
      </c>
      <c r="E73" s="28">
        <v>29</v>
      </c>
      <c r="F73" s="28">
        <v>32</v>
      </c>
      <c r="G73" s="28">
        <v>35.5</v>
      </c>
      <c r="H73" s="28">
        <v>40</v>
      </c>
      <c r="I73" s="28">
        <v>39.4</v>
      </c>
      <c r="J73" s="28">
        <v>35.700000000000003</v>
      </c>
      <c r="K73" s="28">
        <v>30.5</v>
      </c>
      <c r="L73" s="28">
        <v>24</v>
      </c>
      <c r="M73" s="28">
        <v>19.399999999999999</v>
      </c>
      <c r="N73" s="28">
        <v>40</v>
      </c>
    </row>
    <row r="74" spans="1:14">
      <c r="A74" s="28" t="s">
        <v>516</v>
      </c>
      <c r="B74" s="28">
        <v>21.6</v>
      </c>
      <c r="C74" s="28">
        <v>25.5</v>
      </c>
      <c r="D74" s="28">
        <v>29.5</v>
      </c>
      <c r="E74" s="28">
        <v>36.4</v>
      </c>
      <c r="F74" s="28">
        <v>40</v>
      </c>
      <c r="G74" s="28">
        <v>44</v>
      </c>
      <c r="H74" s="28">
        <v>46.8</v>
      </c>
      <c r="I74" s="28">
        <v>46.2</v>
      </c>
      <c r="J74" s="28">
        <v>42.1</v>
      </c>
      <c r="K74" s="28">
        <v>37.799999999999997</v>
      </c>
      <c r="L74" s="28">
        <v>30.8</v>
      </c>
      <c r="M74" s="28">
        <v>26</v>
      </c>
      <c r="N74" s="28">
        <v>46.8</v>
      </c>
    </row>
    <row r="75" spans="1:14">
      <c r="A75" s="28" t="s">
        <v>517</v>
      </c>
      <c r="B75" s="28">
        <v>18.100000000000001</v>
      </c>
      <c r="C75" s="28">
        <v>17.3</v>
      </c>
      <c r="D75" s="28">
        <v>24.8</v>
      </c>
      <c r="E75" s="28">
        <v>29</v>
      </c>
      <c r="F75" s="28">
        <v>31.4</v>
      </c>
      <c r="G75" s="28">
        <v>36.799999999999997</v>
      </c>
      <c r="H75" s="28">
        <v>40.4</v>
      </c>
      <c r="I75" s="28">
        <v>39.5</v>
      </c>
      <c r="J75" s="28">
        <v>37.1</v>
      </c>
      <c r="K75" s="28">
        <v>31.3</v>
      </c>
      <c r="L75" s="28">
        <v>22.6</v>
      </c>
      <c r="M75" s="28">
        <v>22.5</v>
      </c>
      <c r="N75" s="28">
        <v>40.4</v>
      </c>
    </row>
    <row r="76" spans="1:14">
      <c r="A76" s="28" t="s">
        <v>519</v>
      </c>
      <c r="B76" s="28">
        <v>23.9</v>
      </c>
      <c r="C76" s="28">
        <v>24.7</v>
      </c>
      <c r="D76" s="28">
        <v>28.1</v>
      </c>
      <c r="E76" s="28">
        <v>34.299999999999997</v>
      </c>
      <c r="F76" s="28">
        <v>33.799999999999997</v>
      </c>
      <c r="G76" s="28">
        <v>36.9</v>
      </c>
      <c r="H76" s="28">
        <v>38.4</v>
      </c>
      <c r="I76" s="28">
        <v>37.5</v>
      </c>
      <c r="J76" s="28">
        <v>39.700000000000003</v>
      </c>
      <c r="K76" s="28">
        <v>35.1</v>
      </c>
      <c r="L76" s="28">
        <v>27.9</v>
      </c>
      <c r="M76" s="28">
        <v>23.5</v>
      </c>
      <c r="N76" s="28">
        <v>39.700000000000003</v>
      </c>
    </row>
    <row r="77" spans="1:14">
      <c r="A77" s="28" t="s">
        <v>520</v>
      </c>
      <c r="B77" s="28">
        <v>20.2</v>
      </c>
      <c r="C77" s="28">
        <v>22.8</v>
      </c>
      <c r="D77" s="28">
        <v>31.1</v>
      </c>
      <c r="E77" s="28">
        <v>35.1</v>
      </c>
      <c r="F77" s="28">
        <v>36.4</v>
      </c>
      <c r="G77" s="28">
        <v>39.799999999999997</v>
      </c>
      <c r="H77" s="28">
        <v>45</v>
      </c>
      <c r="I77" s="28">
        <v>40.799999999999997</v>
      </c>
      <c r="J77" s="28">
        <v>38.9</v>
      </c>
      <c r="K77" s="28">
        <v>35.299999999999997</v>
      </c>
      <c r="L77" s="28">
        <v>30.8</v>
      </c>
      <c r="M77" s="28">
        <v>23</v>
      </c>
      <c r="N77" s="28">
        <v>45</v>
      </c>
    </row>
    <row r="78" spans="1:14">
      <c r="A78" s="28" t="s">
        <v>521</v>
      </c>
      <c r="B78" s="28">
        <v>25.9</v>
      </c>
      <c r="C78" s="28">
        <v>30.1</v>
      </c>
      <c r="D78" s="28">
        <v>35.200000000000003</v>
      </c>
      <c r="E78" s="28">
        <v>37.6</v>
      </c>
      <c r="F78" s="28">
        <v>38.200000000000003</v>
      </c>
      <c r="G78" s="28">
        <v>36.700000000000003</v>
      </c>
      <c r="H78" s="28">
        <v>37</v>
      </c>
      <c r="I78" s="28">
        <v>38.200000000000003</v>
      </c>
      <c r="J78" s="28">
        <v>37.9</v>
      </c>
      <c r="K78" s="28">
        <v>33.799999999999997</v>
      </c>
      <c r="L78" s="28">
        <v>32.799999999999997</v>
      </c>
      <c r="M78" s="28">
        <v>27</v>
      </c>
      <c r="N78" s="28">
        <v>38.200000000000003</v>
      </c>
    </row>
    <row r="79" spans="1:14">
      <c r="A79" s="28" t="s">
        <v>522</v>
      </c>
      <c r="B79" s="28">
        <v>14.2</v>
      </c>
      <c r="C79" s="28">
        <v>19.399999999999999</v>
      </c>
      <c r="D79" s="28">
        <v>26</v>
      </c>
      <c r="E79" s="28">
        <v>32.200000000000003</v>
      </c>
      <c r="F79" s="28">
        <v>36.6</v>
      </c>
      <c r="G79" s="28">
        <v>39</v>
      </c>
      <c r="H79" s="28">
        <v>43.5</v>
      </c>
      <c r="I79" s="28">
        <v>43.5</v>
      </c>
      <c r="J79" s="28">
        <v>40.299999999999997</v>
      </c>
      <c r="K79" s="28">
        <v>35.6</v>
      </c>
      <c r="L79" s="28">
        <v>27</v>
      </c>
      <c r="M79" s="28">
        <v>21.7</v>
      </c>
      <c r="N79" s="28">
        <v>43.5</v>
      </c>
    </row>
    <row r="80" spans="1:14">
      <c r="A80" s="28" t="s">
        <v>524</v>
      </c>
      <c r="B80" s="28">
        <v>18.3</v>
      </c>
      <c r="C80" s="28">
        <v>23.6</v>
      </c>
      <c r="D80" s="28">
        <v>27</v>
      </c>
      <c r="E80" s="28">
        <v>30</v>
      </c>
      <c r="F80" s="28">
        <v>32.1</v>
      </c>
      <c r="G80" s="28">
        <v>36.6</v>
      </c>
      <c r="H80" s="28">
        <v>40.200000000000003</v>
      </c>
      <c r="I80" s="28">
        <v>38.200000000000003</v>
      </c>
      <c r="J80" s="28">
        <v>36.5</v>
      </c>
      <c r="K80" s="28">
        <v>32.6</v>
      </c>
      <c r="L80" s="28">
        <v>26</v>
      </c>
      <c r="M80" s="28">
        <v>21.8</v>
      </c>
      <c r="N80" s="28">
        <v>40.200000000000003</v>
      </c>
    </row>
    <row r="81" spans="1:14">
      <c r="A81" s="28" t="s">
        <v>525</v>
      </c>
      <c r="B81" s="28">
        <v>12.6</v>
      </c>
      <c r="C81" s="28">
        <v>14.3</v>
      </c>
      <c r="D81" s="28">
        <v>22.7</v>
      </c>
      <c r="E81" s="28">
        <v>27.2</v>
      </c>
      <c r="F81" s="28">
        <v>28.3</v>
      </c>
      <c r="G81" s="28">
        <v>33.5</v>
      </c>
      <c r="H81" s="28">
        <v>37.5</v>
      </c>
      <c r="I81" s="28">
        <v>36.700000000000003</v>
      </c>
      <c r="J81" s="28">
        <v>34</v>
      </c>
      <c r="K81" s="28">
        <v>28.8</v>
      </c>
      <c r="L81" s="28">
        <v>20.100000000000001</v>
      </c>
      <c r="M81" s="28">
        <v>15.4</v>
      </c>
      <c r="N81" s="28">
        <v>37.5</v>
      </c>
    </row>
    <row r="82" spans="1:14">
      <c r="A82" s="28" t="s">
        <v>526</v>
      </c>
      <c r="B82" s="28">
        <v>25.1</v>
      </c>
      <c r="C82" s="28">
        <v>27.2</v>
      </c>
      <c r="D82" s="28">
        <v>32</v>
      </c>
      <c r="E82" s="28">
        <v>36.5</v>
      </c>
      <c r="F82" s="28">
        <v>37</v>
      </c>
      <c r="G82" s="28">
        <v>42.1</v>
      </c>
      <c r="H82" s="28">
        <v>45.4</v>
      </c>
      <c r="I82" s="28">
        <v>40.200000000000003</v>
      </c>
      <c r="J82" s="28">
        <v>37.5</v>
      </c>
      <c r="K82" s="28">
        <v>36.6</v>
      </c>
      <c r="L82" s="28">
        <v>29.7</v>
      </c>
      <c r="M82" s="28">
        <v>25.7</v>
      </c>
      <c r="N82" s="28">
        <v>45.4</v>
      </c>
    </row>
    <row r="83" spans="1:14">
      <c r="A83" s="28" t="s">
        <v>527</v>
      </c>
      <c r="B83" s="28">
        <v>15.4</v>
      </c>
      <c r="C83" s="28">
        <v>18.5</v>
      </c>
      <c r="D83" s="28">
        <v>25</v>
      </c>
      <c r="E83" s="28">
        <v>29.5</v>
      </c>
      <c r="F83" s="28">
        <v>30.9</v>
      </c>
      <c r="G83" s="28">
        <v>33.1</v>
      </c>
      <c r="H83" s="28">
        <v>38.799999999999997</v>
      </c>
      <c r="I83" s="28">
        <v>37.200000000000003</v>
      </c>
      <c r="J83" s="28">
        <v>34.6</v>
      </c>
      <c r="K83" s="28">
        <v>30.1</v>
      </c>
      <c r="L83" s="28">
        <v>22.9</v>
      </c>
      <c r="M83" s="28">
        <v>18.2</v>
      </c>
      <c r="N83" s="28">
        <v>38.799999999999997</v>
      </c>
    </row>
    <row r="84" spans="1:14">
      <c r="A84" s="28" t="s">
        <v>528</v>
      </c>
      <c r="B84" s="28">
        <v>24.1</v>
      </c>
      <c r="C84" s="28">
        <v>26.7</v>
      </c>
      <c r="D84" s="28">
        <v>31.7</v>
      </c>
      <c r="E84" s="28">
        <v>33.6</v>
      </c>
      <c r="F84" s="28">
        <v>36.700000000000003</v>
      </c>
      <c r="G84" s="28">
        <v>40.5</v>
      </c>
      <c r="H84" s="28">
        <v>39.5</v>
      </c>
      <c r="I84" s="28">
        <v>39.799999999999997</v>
      </c>
      <c r="J84" s="28">
        <v>36.200000000000003</v>
      </c>
      <c r="K84" s="28">
        <v>35.9</v>
      </c>
      <c r="L84" s="28">
        <v>29.9</v>
      </c>
      <c r="M84" s="28">
        <v>28.1</v>
      </c>
      <c r="N84" s="28">
        <v>40.5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Düğme1_Tıkla">
                <anchor moveWithCells="1" sizeWithCells="1">
                  <from>
                    <xdr:col>15</xdr:col>
                    <xdr:colOff>552450</xdr:colOff>
                    <xdr:row>2</xdr:row>
                    <xdr:rowOff>19050</xdr:rowOff>
                  </from>
                  <to>
                    <xdr:col>18</xdr:col>
                    <xdr:colOff>171450</xdr:colOff>
                    <xdr:row>3</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A6C2F-0276-4EDD-99ED-D77A56E356FD}">
  <sheetPr codeName="Sayfa13">
    <tabColor theme="0"/>
  </sheetPr>
  <dimension ref="A1:Z88"/>
  <sheetViews>
    <sheetView zoomScaleNormal="100" workbookViewId="0">
      <selection activeCell="B4" sqref="B4"/>
    </sheetView>
  </sheetViews>
  <sheetFormatPr defaultColWidth="8.875" defaultRowHeight="14.25"/>
  <cols>
    <col min="1" max="1" width="11.5" style="32" customWidth="1"/>
    <col min="2" max="2" width="13.5" style="32" customWidth="1"/>
    <col min="3" max="3" width="17.25" style="32" customWidth="1"/>
    <col min="4" max="4" width="15" style="32" bestFit="1" customWidth="1"/>
    <col min="5" max="5" width="12.75" style="32" customWidth="1"/>
    <col min="6" max="6" width="15.5" style="32" bestFit="1" customWidth="1"/>
    <col min="7" max="7" width="8.875" style="32"/>
    <col min="8" max="8" width="6.875" style="32" customWidth="1"/>
    <col min="9" max="11" width="8.875" style="32"/>
    <col min="12" max="12" width="10.875" style="32" bestFit="1" customWidth="1"/>
    <col min="13" max="15" width="8.875" style="32"/>
    <col min="16" max="16" width="16.125" style="32" customWidth="1"/>
    <col min="17" max="16384" width="8.875" style="32"/>
  </cols>
  <sheetData>
    <row r="1" spans="1:26" ht="16.5">
      <c r="A1" s="37" t="s">
        <v>789</v>
      </c>
      <c r="B1" s="37"/>
      <c r="C1" s="37"/>
      <c r="D1" s="37"/>
      <c r="E1" s="37"/>
      <c r="F1" s="37"/>
      <c r="G1" s="37"/>
      <c r="H1" s="37"/>
      <c r="I1" s="37"/>
    </row>
    <row r="2" spans="1:26">
      <c r="A2" s="37" t="s">
        <v>546</v>
      </c>
      <c r="B2" s="37"/>
      <c r="C2" s="37"/>
      <c r="D2" s="37"/>
      <c r="E2" s="37"/>
      <c r="F2" s="37"/>
      <c r="G2" s="37"/>
      <c r="H2" s="37"/>
      <c r="I2" s="37"/>
    </row>
    <row r="3" spans="1:26">
      <c r="A3" s="37" t="s">
        <v>550</v>
      </c>
      <c r="B3" s="37"/>
      <c r="C3" s="37"/>
      <c r="D3" s="37"/>
      <c r="E3" s="37"/>
      <c r="F3" s="37"/>
      <c r="G3" s="37"/>
      <c r="H3" s="37"/>
      <c r="I3" s="37"/>
      <c r="J3" s="37"/>
      <c r="K3" s="37"/>
      <c r="L3" s="37"/>
      <c r="M3" s="37"/>
      <c r="N3" s="37"/>
      <c r="O3" s="37"/>
      <c r="P3" s="37"/>
    </row>
    <row r="4" spans="1:26">
      <c r="A4" s="37" t="s">
        <v>553</v>
      </c>
      <c r="B4" s="38" t="s">
        <v>555</v>
      </c>
      <c r="C4" s="37"/>
      <c r="D4" s="37"/>
      <c r="E4" s="37"/>
      <c r="F4" s="37"/>
      <c r="G4" s="37"/>
      <c r="H4" s="37"/>
      <c r="I4" s="37"/>
      <c r="J4" s="37"/>
      <c r="K4" s="37"/>
      <c r="L4" s="37"/>
      <c r="M4" s="37"/>
      <c r="N4" s="37"/>
      <c r="O4" s="37"/>
      <c r="P4" s="37"/>
      <c r="Q4" s="37"/>
      <c r="R4" s="37"/>
      <c r="S4" s="37"/>
      <c r="T4" s="37"/>
    </row>
    <row r="5" spans="1:26">
      <c r="H5" s="37"/>
      <c r="I5" s="37"/>
      <c r="J5" s="37"/>
      <c r="K5" s="37"/>
    </row>
    <row r="6" spans="1:26">
      <c r="A6" t="s">
        <v>798</v>
      </c>
      <c r="B6" t="s">
        <v>529</v>
      </c>
      <c r="C6" t="s">
        <v>538</v>
      </c>
      <c r="D6" t="s">
        <v>539</v>
      </c>
      <c r="E6" t="s">
        <v>540</v>
      </c>
      <c r="F6" t="s">
        <v>541</v>
      </c>
      <c r="H6" s="37"/>
      <c r="I6" s="37"/>
      <c r="J6" s="37"/>
      <c r="K6" s="37"/>
      <c r="L6" s="37"/>
      <c r="M6" s="37"/>
      <c r="N6" s="37"/>
      <c r="O6" s="37"/>
      <c r="P6" s="37"/>
    </row>
    <row r="7" spans="1:26">
      <c r="A7" t="s">
        <v>799</v>
      </c>
      <c r="B7" t="s">
        <v>655</v>
      </c>
      <c r="C7">
        <v>73722988</v>
      </c>
      <c r="D7" t="s">
        <v>656</v>
      </c>
      <c r="E7">
        <v>100</v>
      </c>
      <c r="F7" t="s">
        <v>657</v>
      </c>
    </row>
    <row r="8" spans="1:26">
      <c r="A8">
        <v>1</v>
      </c>
      <c r="B8" t="s">
        <v>355</v>
      </c>
      <c r="C8">
        <v>1560138</v>
      </c>
      <c r="D8" t="s">
        <v>620</v>
      </c>
      <c r="E8">
        <v>4.7</v>
      </c>
      <c r="F8" t="s">
        <v>621</v>
      </c>
      <c r="L8" s="841" t="s">
        <v>401</v>
      </c>
      <c r="M8" s="32">
        <v>15521</v>
      </c>
    </row>
    <row r="9" spans="1:26">
      <c r="A9">
        <v>2</v>
      </c>
      <c r="B9" t="s">
        <v>305</v>
      </c>
      <c r="C9">
        <v>22761</v>
      </c>
      <c r="D9" t="s">
        <v>576</v>
      </c>
      <c r="E9">
        <v>0.6</v>
      </c>
      <c r="F9" t="s">
        <v>610</v>
      </c>
      <c r="H9" s="37"/>
      <c r="I9" s="37"/>
      <c r="J9" s="37"/>
      <c r="K9" s="37"/>
      <c r="L9" s="841" t="s">
        <v>424</v>
      </c>
      <c r="M9" s="32">
        <v>7554</v>
      </c>
    </row>
    <row r="10" spans="1:26">
      <c r="A10">
        <v>3</v>
      </c>
      <c r="B10" t="s">
        <v>347</v>
      </c>
      <c r="C10">
        <v>203741</v>
      </c>
      <c r="D10" t="s">
        <v>591</v>
      </c>
      <c r="E10">
        <v>0.5</v>
      </c>
      <c r="F10" t="s">
        <v>652</v>
      </c>
      <c r="H10" s="37"/>
      <c r="I10" s="37"/>
      <c r="J10" s="37"/>
      <c r="K10" s="37"/>
      <c r="L10" s="841" t="s">
        <v>1878</v>
      </c>
      <c r="M10" s="32">
        <v>11199</v>
      </c>
    </row>
    <row r="11" spans="1:26">
      <c r="A11">
        <v>4</v>
      </c>
      <c r="B11" t="s">
        <v>383</v>
      </c>
      <c r="C11">
        <v>332791</v>
      </c>
      <c r="D11" t="s">
        <v>581</v>
      </c>
      <c r="E11">
        <v>0.8</v>
      </c>
      <c r="F11" t="s">
        <v>617</v>
      </c>
      <c r="H11" s="33"/>
      <c r="I11" s="33"/>
      <c r="J11" s="33"/>
      <c r="K11" s="33"/>
      <c r="L11" s="841" t="s">
        <v>713</v>
      </c>
      <c r="M11" s="32">
        <v>4118</v>
      </c>
    </row>
    <row r="12" spans="1:26">
      <c r="A12">
        <v>5</v>
      </c>
      <c r="B12" t="s">
        <v>357</v>
      </c>
      <c r="C12">
        <v>225381</v>
      </c>
      <c r="D12" t="s">
        <v>572</v>
      </c>
      <c r="E12">
        <v>0.7</v>
      </c>
      <c r="F12" t="s">
        <v>573</v>
      </c>
      <c r="H12" s="38"/>
      <c r="I12" s="37"/>
      <c r="J12" s="37"/>
      <c r="K12" s="37"/>
      <c r="L12" s="841" t="s">
        <v>429</v>
      </c>
      <c r="M12" s="32">
        <v>5912</v>
      </c>
      <c r="N12" s="37"/>
      <c r="O12" s="37"/>
      <c r="P12" s="37"/>
      <c r="Q12" s="37"/>
      <c r="R12" s="37"/>
      <c r="S12" s="37"/>
      <c r="T12" s="37"/>
      <c r="U12" s="37"/>
      <c r="V12" s="37"/>
      <c r="W12" s="37"/>
      <c r="X12" s="37"/>
      <c r="Y12" s="37"/>
      <c r="Z12" s="37"/>
    </row>
    <row r="13" spans="1:26">
      <c r="A13">
        <v>6</v>
      </c>
      <c r="B13" t="s">
        <v>349</v>
      </c>
      <c r="C13">
        <v>271208</v>
      </c>
      <c r="D13" t="s">
        <v>576</v>
      </c>
      <c r="E13">
        <v>0.6</v>
      </c>
      <c r="F13" t="s">
        <v>577</v>
      </c>
      <c r="L13" s="841" t="s">
        <v>430</v>
      </c>
      <c r="M13" s="32">
        <v>10000</v>
      </c>
    </row>
    <row r="14" spans="1:26">
      <c r="A14">
        <v>7</v>
      </c>
      <c r="B14" t="s">
        <v>369</v>
      </c>
      <c r="C14">
        <v>1379484</v>
      </c>
      <c r="D14" t="s">
        <v>560</v>
      </c>
      <c r="E14">
        <v>2.7</v>
      </c>
      <c r="F14" t="s">
        <v>626</v>
      </c>
      <c r="L14" s="841" t="s">
        <v>432</v>
      </c>
      <c r="M14" s="32">
        <v>18009</v>
      </c>
    </row>
    <row r="15" spans="1:26">
      <c r="A15">
        <v>8</v>
      </c>
      <c r="B15" t="s">
        <v>377</v>
      </c>
      <c r="C15">
        <v>3948848</v>
      </c>
      <c r="D15" t="s">
        <v>605</v>
      </c>
      <c r="E15">
        <v>7.6</v>
      </c>
      <c r="F15" t="s">
        <v>606</v>
      </c>
      <c r="L15" s="841" t="s">
        <v>434</v>
      </c>
      <c r="M15" s="32">
        <v>15231</v>
      </c>
    </row>
    <row r="16" spans="1:26">
      <c r="A16">
        <v>9</v>
      </c>
      <c r="B16" t="s">
        <v>371</v>
      </c>
      <c r="C16">
        <v>817503</v>
      </c>
      <c r="D16" t="s">
        <v>567</v>
      </c>
      <c r="E16">
        <v>1.5</v>
      </c>
      <c r="F16" t="s">
        <v>629</v>
      </c>
      <c r="L16" s="841" t="s">
        <v>436</v>
      </c>
      <c r="M16" s="32">
        <v>10583</v>
      </c>
    </row>
    <row r="17" spans="1:13">
      <c r="A17">
        <v>10</v>
      </c>
      <c r="B17" t="s">
        <v>359</v>
      </c>
      <c r="C17">
        <v>764584</v>
      </c>
      <c r="D17" t="s">
        <v>565</v>
      </c>
      <c r="E17">
        <v>1.4</v>
      </c>
      <c r="F17" t="s">
        <v>595</v>
      </c>
      <c r="L17" s="841" t="s">
        <v>712</v>
      </c>
      <c r="M17" s="32">
        <v>20320</v>
      </c>
    </row>
    <row r="18" spans="1:13">
      <c r="A18">
        <v>11</v>
      </c>
      <c r="B18" t="s">
        <v>279</v>
      </c>
      <c r="C18">
        <v>164759</v>
      </c>
      <c r="D18" t="s">
        <v>556</v>
      </c>
      <c r="E18">
        <v>0.3</v>
      </c>
      <c r="F18" t="s">
        <v>564</v>
      </c>
      <c r="L18" s="841" t="s">
        <v>440</v>
      </c>
      <c r="M18" s="32">
        <v>15784</v>
      </c>
    </row>
    <row r="19" spans="1:13">
      <c r="A19">
        <v>12</v>
      </c>
      <c r="B19" t="s">
        <v>323</v>
      </c>
      <c r="C19">
        <v>276647</v>
      </c>
      <c r="D19" t="s">
        <v>591</v>
      </c>
      <c r="E19">
        <v>0.5</v>
      </c>
      <c r="F19" t="s">
        <v>616</v>
      </c>
      <c r="L19" s="841" t="s">
        <v>665</v>
      </c>
      <c r="M19" s="32">
        <v>14527</v>
      </c>
    </row>
    <row r="20" spans="1:13">
      <c r="A20">
        <v>13</v>
      </c>
      <c r="B20" t="s">
        <v>373</v>
      </c>
      <c r="C20">
        <v>931823</v>
      </c>
      <c r="D20" t="s">
        <v>585</v>
      </c>
      <c r="E20">
        <v>1.6</v>
      </c>
      <c r="F20" t="s">
        <v>586</v>
      </c>
      <c r="L20" s="841" t="s">
        <v>444</v>
      </c>
      <c r="M20" s="32">
        <v>5944</v>
      </c>
    </row>
    <row r="21" spans="1:13">
      <c r="A21">
        <v>14</v>
      </c>
      <c r="B21" t="s">
        <v>331</v>
      </c>
      <c r="C21">
        <v>1647899</v>
      </c>
      <c r="D21" t="s">
        <v>560</v>
      </c>
      <c r="E21">
        <v>2.7</v>
      </c>
      <c r="F21" t="s">
        <v>628</v>
      </c>
      <c r="L21" s="841" t="s">
        <v>445</v>
      </c>
      <c r="M21" s="32">
        <v>6562</v>
      </c>
    </row>
    <row r="22" spans="1:13">
      <c r="A22">
        <v>15</v>
      </c>
      <c r="B22" t="s">
        <v>379</v>
      </c>
      <c r="C22">
        <v>490397</v>
      </c>
      <c r="D22" t="s">
        <v>581</v>
      </c>
      <c r="E22">
        <v>0.8</v>
      </c>
      <c r="F22" t="s">
        <v>582</v>
      </c>
      <c r="L22" s="841" t="s">
        <v>447</v>
      </c>
      <c r="M22" s="32">
        <v>14998</v>
      </c>
    </row>
    <row r="23" spans="1:13">
      <c r="A23">
        <v>16</v>
      </c>
      <c r="B23" t="s">
        <v>387</v>
      </c>
      <c r="C23">
        <v>798109</v>
      </c>
      <c r="D23" t="s">
        <v>644</v>
      </c>
      <c r="E23">
        <v>1.3</v>
      </c>
      <c r="F23" t="s">
        <v>645</v>
      </c>
      <c r="L23" s="841" t="s">
        <v>666</v>
      </c>
      <c r="M23" s="37">
        <v>28758</v>
      </c>
    </row>
    <row r="24" spans="1:13">
      <c r="A24">
        <v>17</v>
      </c>
      <c r="B24" t="s">
        <v>241</v>
      </c>
      <c r="C24">
        <v>123135</v>
      </c>
      <c r="D24" t="s">
        <v>551</v>
      </c>
      <c r="E24">
        <v>0.2</v>
      </c>
      <c r="F24" t="s">
        <v>619</v>
      </c>
      <c r="L24" s="841" t="s">
        <v>667</v>
      </c>
      <c r="M24" s="32">
        <v>4374</v>
      </c>
    </row>
    <row r="25" spans="1:13">
      <c r="A25">
        <v>18</v>
      </c>
      <c r="B25" t="s">
        <v>389</v>
      </c>
      <c r="C25">
        <v>13255685</v>
      </c>
      <c r="D25" t="s">
        <v>603</v>
      </c>
      <c r="E25">
        <v>21.5</v>
      </c>
      <c r="F25" t="s">
        <v>604</v>
      </c>
      <c r="L25" s="841" t="s">
        <v>668</v>
      </c>
      <c r="M25" s="32">
        <v>3394</v>
      </c>
    </row>
    <row r="26" spans="1:13">
      <c r="A26">
        <v>19</v>
      </c>
      <c r="B26" t="s">
        <v>345</v>
      </c>
      <c r="C26">
        <v>4771716</v>
      </c>
      <c r="D26" t="s">
        <v>558</v>
      </c>
      <c r="E26">
        <v>7.7</v>
      </c>
      <c r="F26" t="s">
        <v>559</v>
      </c>
      <c r="L26" s="841" t="s">
        <v>454</v>
      </c>
      <c r="M26" s="32">
        <v>24689</v>
      </c>
    </row>
    <row r="27" spans="1:13">
      <c r="A27">
        <v>20</v>
      </c>
      <c r="B27" t="s">
        <v>361</v>
      </c>
      <c r="C27">
        <v>2605495</v>
      </c>
      <c r="D27" t="s">
        <v>579</v>
      </c>
      <c r="E27">
        <v>4.2</v>
      </c>
      <c r="F27" t="s">
        <v>580</v>
      </c>
      <c r="L27" s="841" t="s">
        <v>455</v>
      </c>
      <c r="M27" s="32">
        <v>12933</v>
      </c>
    </row>
    <row r="28" spans="1:13">
      <c r="A28">
        <v>21</v>
      </c>
      <c r="B28" t="s">
        <v>385</v>
      </c>
      <c r="C28">
        <v>390428</v>
      </c>
      <c r="D28" t="s">
        <v>576</v>
      </c>
      <c r="E28">
        <v>0.6</v>
      </c>
      <c r="F28" t="s">
        <v>590</v>
      </c>
      <c r="L28" s="841" t="s">
        <v>457</v>
      </c>
      <c r="M28" s="32">
        <v>17990</v>
      </c>
    </row>
    <row r="29" spans="1:13">
      <c r="A29">
        <v>22</v>
      </c>
      <c r="B29" t="s">
        <v>307</v>
      </c>
      <c r="C29">
        <v>619703</v>
      </c>
      <c r="D29" t="s">
        <v>647</v>
      </c>
      <c r="E29">
        <v>0.9</v>
      </c>
      <c r="F29" t="s">
        <v>654</v>
      </c>
      <c r="L29" s="841" t="s">
        <v>669</v>
      </c>
      <c r="M29" s="32">
        <v>18206</v>
      </c>
    </row>
    <row r="30" spans="1:13">
      <c r="A30">
        <v>23</v>
      </c>
      <c r="B30" t="s">
        <v>317</v>
      </c>
      <c r="C30">
        <v>282337</v>
      </c>
      <c r="D30" t="s">
        <v>544</v>
      </c>
      <c r="E30">
        <v>0.4</v>
      </c>
      <c r="F30" t="s">
        <v>631</v>
      </c>
      <c r="L30" s="841" t="s">
        <v>670</v>
      </c>
      <c r="M30" s="32">
        <v>12465</v>
      </c>
    </row>
    <row r="31" spans="1:13">
      <c r="A31">
        <v>24</v>
      </c>
      <c r="B31" t="s">
        <v>375</v>
      </c>
      <c r="C31">
        <v>989862</v>
      </c>
      <c r="D31" t="s">
        <v>565</v>
      </c>
      <c r="E31">
        <v>1.4</v>
      </c>
      <c r="F31" t="s">
        <v>566</v>
      </c>
      <c r="L31" s="841" t="s">
        <v>671</v>
      </c>
      <c r="M31" s="32">
        <v>14591</v>
      </c>
    </row>
    <row r="32" spans="1:13">
      <c r="A32">
        <v>25</v>
      </c>
      <c r="B32" t="s">
        <v>333</v>
      </c>
      <c r="C32">
        <v>2085225</v>
      </c>
      <c r="D32" t="s">
        <v>542</v>
      </c>
      <c r="E32">
        <v>2.9</v>
      </c>
      <c r="F32" t="s">
        <v>543</v>
      </c>
      <c r="L32" s="841" t="s">
        <v>672</v>
      </c>
      <c r="M32" s="32">
        <v>19162</v>
      </c>
    </row>
    <row r="33" spans="1:13">
      <c r="A33">
        <v>26</v>
      </c>
      <c r="B33" t="s">
        <v>339</v>
      </c>
      <c r="C33">
        <v>1978333</v>
      </c>
      <c r="D33" t="s">
        <v>560</v>
      </c>
      <c r="E33">
        <v>2.7</v>
      </c>
      <c r="F33" t="s">
        <v>561</v>
      </c>
      <c r="L33" s="841" t="s">
        <v>673</v>
      </c>
      <c r="M33" s="32">
        <v>8029</v>
      </c>
    </row>
    <row r="34" spans="1:13">
      <c r="A34">
        <v>27</v>
      </c>
      <c r="B34" t="s">
        <v>365</v>
      </c>
      <c r="C34">
        <v>590496</v>
      </c>
      <c r="D34" t="s">
        <v>581</v>
      </c>
      <c r="E34">
        <v>0.8</v>
      </c>
      <c r="F34" t="s">
        <v>624</v>
      </c>
      <c r="L34" s="841" t="s">
        <v>674</v>
      </c>
      <c r="M34" s="32">
        <v>9900</v>
      </c>
    </row>
    <row r="35" spans="1:13">
      <c r="A35">
        <v>28</v>
      </c>
      <c r="B35" t="s">
        <v>271</v>
      </c>
      <c r="C35">
        <v>74412</v>
      </c>
      <c r="D35" t="s">
        <v>562</v>
      </c>
      <c r="E35">
        <v>0.1</v>
      </c>
      <c r="F35" t="s">
        <v>571</v>
      </c>
      <c r="L35" s="841" t="s">
        <v>675</v>
      </c>
      <c r="M35" s="32">
        <v>17150</v>
      </c>
    </row>
    <row r="36" spans="1:13">
      <c r="A36">
        <v>29</v>
      </c>
      <c r="B36" t="s">
        <v>291</v>
      </c>
      <c r="C36">
        <v>535405</v>
      </c>
      <c r="D36" t="s">
        <v>548</v>
      </c>
      <c r="E36">
        <v>0.7</v>
      </c>
      <c r="F36" t="s">
        <v>584</v>
      </c>
      <c r="L36" s="841" t="s">
        <v>676</v>
      </c>
      <c r="M36" s="32">
        <v>10097</v>
      </c>
    </row>
    <row r="37" spans="1:13">
      <c r="A37">
        <v>30</v>
      </c>
      <c r="B37" t="s">
        <v>255</v>
      </c>
      <c r="C37">
        <v>76699</v>
      </c>
      <c r="D37" t="s">
        <v>562</v>
      </c>
      <c r="E37">
        <v>0.1</v>
      </c>
      <c r="F37" t="s">
        <v>649</v>
      </c>
      <c r="L37" s="841" t="s">
        <v>677</v>
      </c>
      <c r="M37" s="32">
        <v>9922</v>
      </c>
    </row>
    <row r="38" spans="1:13">
      <c r="A38">
        <v>31</v>
      </c>
      <c r="B38" t="s">
        <v>381</v>
      </c>
      <c r="C38">
        <v>1152323</v>
      </c>
      <c r="D38" t="s">
        <v>567</v>
      </c>
      <c r="E38">
        <v>1.5</v>
      </c>
      <c r="F38" t="s">
        <v>568</v>
      </c>
      <c r="L38" s="841" t="s">
        <v>469</v>
      </c>
      <c r="M38" s="32">
        <v>7255</v>
      </c>
    </row>
    <row r="39" spans="1:13">
      <c r="A39">
        <v>32</v>
      </c>
      <c r="B39" t="s">
        <v>341</v>
      </c>
      <c r="C39">
        <v>232633</v>
      </c>
      <c r="D39" t="s">
        <v>556</v>
      </c>
      <c r="E39">
        <v>0.3</v>
      </c>
      <c r="F39" t="s">
        <v>611</v>
      </c>
      <c r="L39" s="841" t="s">
        <v>678</v>
      </c>
      <c r="M39" s="32">
        <v>20435</v>
      </c>
    </row>
    <row r="40" spans="1:13">
      <c r="A40">
        <v>33</v>
      </c>
      <c r="B40" t="s">
        <v>353</v>
      </c>
      <c r="C40">
        <v>872872</v>
      </c>
      <c r="D40" t="s">
        <v>587</v>
      </c>
      <c r="E40">
        <v>1.1000000000000001</v>
      </c>
      <c r="F40" t="s">
        <v>636</v>
      </c>
      <c r="L40" s="841" t="s">
        <v>679</v>
      </c>
      <c r="M40" s="32">
        <v>9843</v>
      </c>
    </row>
    <row r="41" spans="1:13">
      <c r="A41">
        <v>34</v>
      </c>
      <c r="B41" t="s">
        <v>281</v>
      </c>
      <c r="C41">
        <v>319637</v>
      </c>
      <c r="D41" t="s">
        <v>544</v>
      </c>
      <c r="E41">
        <v>0.4</v>
      </c>
      <c r="F41" t="s">
        <v>635</v>
      </c>
      <c r="L41" s="841" t="s">
        <v>711</v>
      </c>
      <c r="M41" s="32">
        <v>13309</v>
      </c>
    </row>
    <row r="42" spans="1:13">
      <c r="A42">
        <v>35</v>
      </c>
      <c r="B42" t="s">
        <v>295</v>
      </c>
      <c r="C42">
        <v>1252693</v>
      </c>
      <c r="D42" t="s">
        <v>567</v>
      </c>
      <c r="E42">
        <v>1.5</v>
      </c>
      <c r="F42" t="s">
        <v>637</v>
      </c>
      <c r="L42" s="841" t="s">
        <v>680</v>
      </c>
      <c r="M42" s="32">
        <v>8610</v>
      </c>
    </row>
    <row r="43" spans="1:13">
      <c r="A43">
        <v>36</v>
      </c>
      <c r="B43" t="s">
        <v>283</v>
      </c>
      <c r="C43">
        <v>419256</v>
      </c>
      <c r="D43" t="s">
        <v>591</v>
      </c>
      <c r="E43">
        <v>0.5</v>
      </c>
      <c r="F43" t="s">
        <v>597</v>
      </c>
      <c r="L43" s="841" t="s">
        <v>710</v>
      </c>
      <c r="M43" s="32">
        <v>4441</v>
      </c>
    </row>
    <row r="44" spans="1:13">
      <c r="A44">
        <v>37</v>
      </c>
      <c r="B44" t="s">
        <v>319</v>
      </c>
      <c r="C44">
        <v>337931</v>
      </c>
      <c r="D44" t="s">
        <v>544</v>
      </c>
      <c r="E44">
        <v>0.4</v>
      </c>
      <c r="F44" t="s">
        <v>632</v>
      </c>
      <c r="L44" s="841" t="s">
        <v>475</v>
      </c>
      <c r="M44" s="32">
        <v>12060</v>
      </c>
    </row>
    <row r="45" spans="1:13">
      <c r="A45">
        <v>38</v>
      </c>
      <c r="B45" t="s">
        <v>287</v>
      </c>
      <c r="C45">
        <v>763714</v>
      </c>
      <c r="D45" t="s">
        <v>647</v>
      </c>
      <c r="E45">
        <v>0.9</v>
      </c>
      <c r="F45" t="s">
        <v>648</v>
      </c>
      <c r="L45" s="841" t="s">
        <v>709</v>
      </c>
      <c r="M45" s="32">
        <v>6051</v>
      </c>
    </row>
    <row r="46" spans="1:13">
      <c r="A46">
        <v>39</v>
      </c>
      <c r="B46" t="s">
        <v>335</v>
      </c>
      <c r="C46">
        <v>258868</v>
      </c>
      <c r="D46" t="s">
        <v>556</v>
      </c>
      <c r="E46">
        <v>0.3</v>
      </c>
      <c r="F46" t="s">
        <v>578</v>
      </c>
      <c r="L46" s="841" t="s">
        <v>477</v>
      </c>
      <c r="M46" s="32">
        <v>12447</v>
      </c>
    </row>
    <row r="47" spans="1:13">
      <c r="A47">
        <v>40</v>
      </c>
      <c r="B47" t="s">
        <v>293</v>
      </c>
      <c r="C47">
        <v>617802</v>
      </c>
      <c r="D47" t="s">
        <v>548</v>
      </c>
      <c r="E47">
        <v>0.7</v>
      </c>
      <c r="F47" t="s">
        <v>646</v>
      </c>
      <c r="L47" s="841" t="s">
        <v>681</v>
      </c>
      <c r="M47" s="32">
        <v>18101</v>
      </c>
    </row>
    <row r="48" spans="1:13">
      <c r="A48">
        <v>41</v>
      </c>
      <c r="B48" t="s">
        <v>299</v>
      </c>
      <c r="C48">
        <v>179067</v>
      </c>
      <c r="D48" t="s">
        <v>551</v>
      </c>
      <c r="E48">
        <v>0.2</v>
      </c>
      <c r="F48" t="s">
        <v>583</v>
      </c>
      <c r="L48" s="841" t="s">
        <v>682</v>
      </c>
      <c r="M48" s="32">
        <v>21479</v>
      </c>
    </row>
    <row r="49" spans="1:13">
      <c r="A49">
        <v>42</v>
      </c>
      <c r="B49" t="s">
        <v>337</v>
      </c>
      <c r="C49">
        <v>448298</v>
      </c>
      <c r="D49" t="s">
        <v>591</v>
      </c>
      <c r="E49">
        <v>0.5</v>
      </c>
      <c r="F49" t="s">
        <v>602</v>
      </c>
      <c r="L49" s="841" t="s">
        <v>4846</v>
      </c>
      <c r="M49" s="32">
        <v>10681</v>
      </c>
    </row>
    <row r="50" spans="1:13">
      <c r="A50">
        <v>43</v>
      </c>
      <c r="B50" t="s">
        <v>301</v>
      </c>
      <c r="C50">
        <v>361222</v>
      </c>
      <c r="D50" t="s">
        <v>544</v>
      </c>
      <c r="E50">
        <v>0.4</v>
      </c>
      <c r="F50" t="s">
        <v>613</v>
      </c>
      <c r="L50" s="841" t="s">
        <v>684</v>
      </c>
      <c r="M50" s="32">
        <v>29419</v>
      </c>
    </row>
    <row r="51" spans="1:13">
      <c r="A51">
        <v>44</v>
      </c>
      <c r="B51" t="s">
        <v>311</v>
      </c>
      <c r="C51">
        <v>642224</v>
      </c>
      <c r="D51" t="s">
        <v>548</v>
      </c>
      <c r="E51">
        <v>0.7</v>
      </c>
      <c r="F51" t="s">
        <v>640</v>
      </c>
      <c r="L51" s="841" t="s">
        <v>483</v>
      </c>
      <c r="M51" s="32">
        <v>14392</v>
      </c>
    </row>
    <row r="52" spans="1:13">
      <c r="A52">
        <v>45</v>
      </c>
      <c r="B52" t="s">
        <v>329</v>
      </c>
      <c r="C52">
        <v>1480571</v>
      </c>
      <c r="D52" t="s">
        <v>585</v>
      </c>
      <c r="E52">
        <v>1.6</v>
      </c>
      <c r="F52" t="s">
        <v>600</v>
      </c>
      <c r="L52" s="841" t="s">
        <v>485</v>
      </c>
      <c r="M52" s="32">
        <v>7396</v>
      </c>
    </row>
    <row r="53" spans="1:13">
      <c r="A53">
        <v>46</v>
      </c>
      <c r="B53" t="s">
        <v>261</v>
      </c>
      <c r="C53">
        <v>740643</v>
      </c>
      <c r="D53" t="s">
        <v>581</v>
      </c>
      <c r="E53">
        <v>0.8</v>
      </c>
      <c r="F53" t="s">
        <v>625</v>
      </c>
      <c r="L53" s="841" t="s">
        <v>487</v>
      </c>
      <c r="M53" s="32">
        <v>12358</v>
      </c>
    </row>
    <row r="54" spans="1:13">
      <c r="A54">
        <v>47</v>
      </c>
      <c r="B54" t="s">
        <v>343</v>
      </c>
      <c r="C54">
        <v>2013845</v>
      </c>
      <c r="D54" t="s">
        <v>622</v>
      </c>
      <c r="E54">
        <v>2.1</v>
      </c>
      <c r="F54" t="s">
        <v>623</v>
      </c>
      <c r="L54" s="841" t="s">
        <v>685</v>
      </c>
      <c r="M54" s="32">
        <v>10847</v>
      </c>
    </row>
    <row r="55" spans="1:13">
      <c r="A55">
        <v>48</v>
      </c>
      <c r="B55" t="s">
        <v>547</v>
      </c>
      <c r="C55">
        <v>697559</v>
      </c>
      <c r="D55" t="s">
        <v>548</v>
      </c>
      <c r="E55">
        <v>0.7</v>
      </c>
      <c r="F55" t="s">
        <v>549</v>
      </c>
      <c r="L55" s="841" t="s">
        <v>489</v>
      </c>
      <c r="M55" s="32">
        <v>20170</v>
      </c>
    </row>
    <row r="56" spans="1:13">
      <c r="A56">
        <v>49</v>
      </c>
      <c r="B56" t="s">
        <v>297</v>
      </c>
      <c r="C56">
        <v>202740</v>
      </c>
      <c r="D56" t="s">
        <v>551</v>
      </c>
      <c r="E56">
        <v>0.2</v>
      </c>
      <c r="F56" t="s">
        <v>639</v>
      </c>
      <c r="L56" s="841" t="s">
        <v>686</v>
      </c>
      <c r="M56" s="32">
        <v>26828</v>
      </c>
    </row>
    <row r="57" spans="1:13">
      <c r="A57">
        <v>50</v>
      </c>
      <c r="B57" t="s">
        <v>285</v>
      </c>
      <c r="C57">
        <v>719183</v>
      </c>
      <c r="D57" t="s">
        <v>548</v>
      </c>
      <c r="E57">
        <v>0.7</v>
      </c>
      <c r="F57" t="s">
        <v>633</v>
      </c>
      <c r="L57" s="841" t="s">
        <v>687</v>
      </c>
      <c r="M57" s="32">
        <v>10060</v>
      </c>
    </row>
    <row r="58" spans="1:13">
      <c r="A58">
        <v>51</v>
      </c>
      <c r="B58" t="s">
        <v>313</v>
      </c>
      <c r="C58">
        <v>1234651</v>
      </c>
      <c r="D58" t="s">
        <v>614</v>
      </c>
      <c r="E58">
        <v>1.2</v>
      </c>
      <c r="F58" t="s">
        <v>615</v>
      </c>
      <c r="L58" s="841" t="s">
        <v>688</v>
      </c>
      <c r="M58" s="32">
        <v>18126</v>
      </c>
    </row>
    <row r="59" spans="1:13">
      <c r="A59">
        <v>52</v>
      </c>
      <c r="B59" t="s">
        <v>607</v>
      </c>
      <c r="C59">
        <v>1044816</v>
      </c>
      <c r="D59" t="s">
        <v>608</v>
      </c>
      <c r="E59">
        <v>1</v>
      </c>
      <c r="F59" t="s">
        <v>609</v>
      </c>
      <c r="L59" s="841" t="s">
        <v>689</v>
      </c>
      <c r="M59" s="32">
        <v>33620</v>
      </c>
    </row>
    <row r="60" spans="1:13">
      <c r="A60">
        <v>53</v>
      </c>
      <c r="B60" t="s">
        <v>263</v>
      </c>
      <c r="C60">
        <v>105454</v>
      </c>
      <c r="D60" t="s">
        <v>562</v>
      </c>
      <c r="E60">
        <v>0.1</v>
      </c>
      <c r="F60" t="s">
        <v>563</v>
      </c>
      <c r="L60" s="841" t="s">
        <v>494</v>
      </c>
      <c r="M60" s="32">
        <v>11637</v>
      </c>
    </row>
    <row r="61" spans="1:13">
      <c r="A61">
        <v>54</v>
      </c>
      <c r="B61" t="s">
        <v>259</v>
      </c>
      <c r="C61">
        <v>552646</v>
      </c>
      <c r="D61" t="s">
        <v>591</v>
      </c>
      <c r="E61">
        <v>0.5</v>
      </c>
      <c r="F61" t="s">
        <v>592</v>
      </c>
      <c r="L61" s="841" t="s">
        <v>690</v>
      </c>
      <c r="M61" s="32">
        <v>15119</v>
      </c>
    </row>
    <row r="62" spans="1:13">
      <c r="A62">
        <v>55</v>
      </c>
      <c r="B62" t="s">
        <v>315</v>
      </c>
      <c r="C62">
        <v>221876</v>
      </c>
      <c r="D62" t="s">
        <v>551</v>
      </c>
      <c r="E62">
        <v>0.2</v>
      </c>
      <c r="F62" t="s">
        <v>618</v>
      </c>
      <c r="L62" s="841" t="s">
        <v>496</v>
      </c>
      <c r="M62" s="32">
        <v>12054</v>
      </c>
    </row>
    <row r="63" spans="1:13">
      <c r="A63">
        <v>56</v>
      </c>
      <c r="B63" t="s">
        <v>289</v>
      </c>
      <c r="C63">
        <v>334786</v>
      </c>
      <c r="D63" t="s">
        <v>556</v>
      </c>
      <c r="E63">
        <v>0.3</v>
      </c>
      <c r="F63" t="s">
        <v>557</v>
      </c>
      <c r="L63" s="841" t="s">
        <v>691</v>
      </c>
      <c r="M63" s="32">
        <v>21843</v>
      </c>
    </row>
    <row r="64" spans="1:13">
      <c r="A64">
        <v>57</v>
      </c>
      <c r="B64" t="s">
        <v>273</v>
      </c>
      <c r="C64">
        <v>224949</v>
      </c>
      <c r="D64" t="s">
        <v>551</v>
      </c>
      <c r="E64">
        <v>0.2</v>
      </c>
      <c r="F64" t="s">
        <v>593</v>
      </c>
      <c r="L64" s="841" t="s">
        <v>692</v>
      </c>
      <c r="M64" s="32">
        <v>7494</v>
      </c>
    </row>
    <row r="65" spans="1:13">
      <c r="A65">
        <v>58</v>
      </c>
      <c r="B65" t="s">
        <v>363</v>
      </c>
      <c r="C65">
        <v>338019</v>
      </c>
      <c r="D65" t="s">
        <v>556</v>
      </c>
      <c r="E65">
        <v>0.3</v>
      </c>
      <c r="F65" t="s">
        <v>650</v>
      </c>
      <c r="L65" s="841" t="s">
        <v>693</v>
      </c>
      <c r="M65" s="32">
        <v>18285</v>
      </c>
    </row>
    <row r="66" spans="1:13">
      <c r="A66">
        <v>59</v>
      </c>
      <c r="B66" t="s">
        <v>351</v>
      </c>
      <c r="C66">
        <v>338188</v>
      </c>
      <c r="D66" t="s">
        <v>556</v>
      </c>
      <c r="E66">
        <v>0.3</v>
      </c>
      <c r="F66" t="s">
        <v>589</v>
      </c>
      <c r="L66" s="841" t="s">
        <v>694</v>
      </c>
      <c r="M66" s="32">
        <v>20477</v>
      </c>
    </row>
    <row r="67" spans="1:13">
      <c r="A67">
        <v>60</v>
      </c>
      <c r="B67" t="s">
        <v>245</v>
      </c>
      <c r="C67">
        <v>1700763</v>
      </c>
      <c r="D67" t="s">
        <v>567</v>
      </c>
      <c r="E67">
        <v>1.5</v>
      </c>
      <c r="F67" t="s">
        <v>596</v>
      </c>
      <c r="L67" s="841" t="s">
        <v>695</v>
      </c>
      <c r="M67" s="32">
        <v>2743</v>
      </c>
    </row>
    <row r="68" spans="1:13">
      <c r="A68">
        <v>61</v>
      </c>
      <c r="B68" t="s">
        <v>309</v>
      </c>
      <c r="C68">
        <v>476096</v>
      </c>
      <c r="D68" t="s">
        <v>544</v>
      </c>
      <c r="E68">
        <v>0.4</v>
      </c>
      <c r="F68" t="s">
        <v>653</v>
      </c>
      <c r="L68" s="841" t="s">
        <v>696</v>
      </c>
      <c r="M68" s="32">
        <v>15811</v>
      </c>
    </row>
    <row r="69" spans="1:13">
      <c r="A69">
        <v>62</v>
      </c>
      <c r="B69" t="s">
        <v>277</v>
      </c>
      <c r="C69">
        <v>129618</v>
      </c>
      <c r="D69" t="s">
        <v>562</v>
      </c>
      <c r="E69">
        <v>0.1</v>
      </c>
      <c r="F69" t="s">
        <v>598</v>
      </c>
      <c r="L69" s="841" t="s">
        <v>697</v>
      </c>
      <c r="M69" s="32">
        <v>13210</v>
      </c>
    </row>
    <row r="70" spans="1:13">
      <c r="A70">
        <v>63</v>
      </c>
      <c r="B70" t="s">
        <v>237</v>
      </c>
      <c r="C70">
        <v>1528958</v>
      </c>
      <c r="D70" t="s">
        <v>587</v>
      </c>
      <c r="E70">
        <v>1.1000000000000001</v>
      </c>
      <c r="F70" t="s">
        <v>588</v>
      </c>
      <c r="L70" s="841" t="s">
        <v>506</v>
      </c>
      <c r="M70" s="32">
        <v>10862</v>
      </c>
    </row>
    <row r="71" spans="1:13">
      <c r="A71">
        <v>64</v>
      </c>
      <c r="B71" t="s">
        <v>243</v>
      </c>
      <c r="C71">
        <v>590935</v>
      </c>
      <c r="D71" t="s">
        <v>544</v>
      </c>
      <c r="E71">
        <v>0.4</v>
      </c>
      <c r="F71" t="s">
        <v>545</v>
      </c>
      <c r="L71" s="841" t="s">
        <v>698</v>
      </c>
      <c r="M71" s="32">
        <v>6986</v>
      </c>
    </row>
    <row r="72" spans="1:13">
      <c r="A72">
        <v>65</v>
      </c>
      <c r="B72" t="s">
        <v>235</v>
      </c>
      <c r="C72">
        <v>744606</v>
      </c>
      <c r="D72" t="s">
        <v>591</v>
      </c>
      <c r="E72">
        <v>0.5</v>
      </c>
      <c r="F72" t="s">
        <v>627</v>
      </c>
      <c r="L72" s="841" t="s">
        <v>699</v>
      </c>
      <c r="M72" s="32">
        <v>13966</v>
      </c>
    </row>
    <row r="73" spans="1:13">
      <c r="A73">
        <v>66</v>
      </c>
      <c r="B73" t="s">
        <v>229</v>
      </c>
      <c r="C73">
        <v>300695</v>
      </c>
      <c r="D73" t="s">
        <v>551</v>
      </c>
      <c r="E73">
        <v>0.2</v>
      </c>
      <c r="F73" t="s">
        <v>638</v>
      </c>
      <c r="L73" s="841" t="s">
        <v>510</v>
      </c>
      <c r="M73" s="32">
        <v>14064</v>
      </c>
    </row>
    <row r="74" spans="1:13">
      <c r="A74">
        <v>67</v>
      </c>
      <c r="B74" t="s">
        <v>267</v>
      </c>
      <c r="C74">
        <v>301766</v>
      </c>
      <c r="D74" t="s">
        <v>551</v>
      </c>
      <c r="E74">
        <v>0.2</v>
      </c>
      <c r="F74" t="s">
        <v>612</v>
      </c>
      <c r="L74" s="841" t="s">
        <v>511</v>
      </c>
      <c r="M74" s="32">
        <v>13363</v>
      </c>
    </row>
    <row r="75" spans="1:13">
      <c r="A75">
        <v>68</v>
      </c>
      <c r="B75" t="s">
        <v>239</v>
      </c>
      <c r="C75">
        <v>1663371</v>
      </c>
      <c r="D75" t="s">
        <v>587</v>
      </c>
      <c r="E75">
        <v>1.1000000000000001</v>
      </c>
      <c r="F75" t="s">
        <v>641</v>
      </c>
      <c r="L75" s="841" t="s">
        <v>700</v>
      </c>
      <c r="M75" s="32">
        <v>7423</v>
      </c>
    </row>
    <row r="76" spans="1:13">
      <c r="A76">
        <v>69</v>
      </c>
      <c r="B76" t="s">
        <v>275</v>
      </c>
      <c r="C76">
        <v>769085</v>
      </c>
      <c r="D76" t="s">
        <v>591</v>
      </c>
      <c r="E76">
        <v>0.5</v>
      </c>
      <c r="F76" t="s">
        <v>594</v>
      </c>
      <c r="L76" s="841" t="s">
        <v>701</v>
      </c>
      <c r="M76" s="32">
        <v>11009</v>
      </c>
    </row>
    <row r="77" spans="1:13">
      <c r="A77">
        <v>70</v>
      </c>
      <c r="B77" t="s">
        <v>325</v>
      </c>
      <c r="C77">
        <v>479221</v>
      </c>
      <c r="D77" t="s">
        <v>556</v>
      </c>
      <c r="E77">
        <v>0.3</v>
      </c>
      <c r="F77" t="s">
        <v>634</v>
      </c>
      <c r="L77" s="841" t="s">
        <v>702</v>
      </c>
      <c r="M77" s="32">
        <v>12164</v>
      </c>
    </row>
    <row r="78" spans="1:13">
      <c r="A78">
        <v>71</v>
      </c>
      <c r="B78" t="s">
        <v>233</v>
      </c>
      <c r="C78">
        <v>510200</v>
      </c>
      <c r="D78" t="s">
        <v>556</v>
      </c>
      <c r="E78">
        <v>0.3</v>
      </c>
      <c r="F78" t="s">
        <v>570</v>
      </c>
      <c r="L78" s="841" t="s">
        <v>703</v>
      </c>
      <c r="M78" s="32">
        <v>7380</v>
      </c>
    </row>
    <row r="79" spans="1:13">
      <c r="A79">
        <v>72</v>
      </c>
      <c r="B79" t="s">
        <v>265</v>
      </c>
      <c r="C79">
        <v>184418</v>
      </c>
      <c r="D79" t="s">
        <v>562</v>
      </c>
      <c r="E79">
        <v>0.1</v>
      </c>
      <c r="F79" t="s">
        <v>601</v>
      </c>
      <c r="L79" s="841" t="s">
        <v>708</v>
      </c>
      <c r="M79" s="32">
        <v>2595</v>
      </c>
    </row>
    <row r="80" spans="1:13">
      <c r="A80">
        <v>73</v>
      </c>
      <c r="B80" t="s">
        <v>303</v>
      </c>
      <c r="C80">
        <v>187758</v>
      </c>
      <c r="D80" t="s">
        <v>562</v>
      </c>
      <c r="E80">
        <v>0.1</v>
      </c>
      <c r="F80" t="s">
        <v>569</v>
      </c>
      <c r="L80" s="841" t="s">
        <v>704</v>
      </c>
      <c r="M80" s="32">
        <v>18178</v>
      </c>
    </row>
    <row r="81" spans="1:13">
      <c r="A81">
        <v>74</v>
      </c>
      <c r="B81" t="s">
        <v>321</v>
      </c>
      <c r="C81">
        <v>377505</v>
      </c>
      <c r="D81" t="s">
        <v>551</v>
      </c>
      <c r="E81">
        <v>0.2</v>
      </c>
      <c r="F81" t="s">
        <v>554</v>
      </c>
      <c r="L81" s="841" t="s">
        <v>520</v>
      </c>
      <c r="M81" s="32">
        <v>12645</v>
      </c>
    </row>
    <row r="82" spans="1:13">
      <c r="A82">
        <v>75</v>
      </c>
      <c r="B82" t="s">
        <v>247</v>
      </c>
      <c r="C82">
        <v>251302</v>
      </c>
      <c r="D82" t="s">
        <v>562</v>
      </c>
      <c r="E82">
        <v>0.1</v>
      </c>
      <c r="F82" t="s">
        <v>599</v>
      </c>
      <c r="L82" s="841" t="s">
        <v>521</v>
      </c>
      <c r="M82" s="32">
        <v>13151</v>
      </c>
    </row>
    <row r="83" spans="1:13">
      <c r="A83">
        <v>76</v>
      </c>
      <c r="B83" t="s">
        <v>257</v>
      </c>
      <c r="C83">
        <v>255170</v>
      </c>
      <c r="D83" t="s">
        <v>562</v>
      </c>
      <c r="E83">
        <v>0.1</v>
      </c>
      <c r="F83" t="s">
        <v>574</v>
      </c>
      <c r="L83" s="841" t="s">
        <v>705</v>
      </c>
      <c r="M83" s="32">
        <v>14550</v>
      </c>
    </row>
    <row r="84" spans="1:13">
      <c r="A84">
        <v>77</v>
      </c>
      <c r="B84" t="s">
        <v>253</v>
      </c>
      <c r="C84">
        <v>1035418</v>
      </c>
      <c r="D84" t="s">
        <v>544</v>
      </c>
      <c r="E84">
        <v>0.4</v>
      </c>
      <c r="F84" t="s">
        <v>651</v>
      </c>
      <c r="L84" s="841" t="s">
        <v>706</v>
      </c>
      <c r="M84" s="32">
        <v>9905</v>
      </c>
    </row>
    <row r="85" spans="1:13">
      <c r="A85">
        <v>78</v>
      </c>
      <c r="B85" t="s">
        <v>269</v>
      </c>
      <c r="C85">
        <v>542022</v>
      </c>
      <c r="D85" t="s">
        <v>551</v>
      </c>
      <c r="E85">
        <v>0.2</v>
      </c>
      <c r="F85" t="s">
        <v>552</v>
      </c>
      <c r="L85" s="841" t="s">
        <v>525</v>
      </c>
      <c r="M85" s="32">
        <v>4311</v>
      </c>
    </row>
    <row r="86" spans="1:13">
      <c r="A86">
        <v>79</v>
      </c>
      <c r="B86" t="s">
        <v>249</v>
      </c>
      <c r="C86">
        <v>328767</v>
      </c>
      <c r="D86" t="s">
        <v>562</v>
      </c>
      <c r="E86">
        <v>0.1</v>
      </c>
      <c r="F86" t="s">
        <v>575</v>
      </c>
      <c r="L86" s="841" t="s">
        <v>526</v>
      </c>
      <c r="M86" s="37">
        <v>27388</v>
      </c>
    </row>
    <row r="87" spans="1:13">
      <c r="A87">
        <v>80</v>
      </c>
      <c r="B87" t="s">
        <v>251</v>
      </c>
      <c r="C87">
        <v>406886</v>
      </c>
      <c r="D87" t="s">
        <v>562</v>
      </c>
      <c r="E87">
        <v>0.1</v>
      </c>
      <c r="F87" t="s">
        <v>630</v>
      </c>
      <c r="L87" s="841" t="s">
        <v>527</v>
      </c>
      <c r="M87" s="32">
        <v>9376</v>
      </c>
    </row>
    <row r="88" spans="1:13">
      <c r="A88">
        <v>81</v>
      </c>
      <c r="B88" t="s">
        <v>231</v>
      </c>
      <c r="C88">
        <v>430109</v>
      </c>
      <c r="D88" t="s">
        <v>642</v>
      </c>
      <c r="E88">
        <v>0.1</v>
      </c>
      <c r="F88" t="s">
        <v>643</v>
      </c>
      <c r="L88" s="841" t="s">
        <v>528</v>
      </c>
      <c r="M88" s="32">
        <v>16208</v>
      </c>
    </row>
  </sheetData>
  <sortState xmlns:xlrd2="http://schemas.microsoft.com/office/spreadsheetml/2017/richdata2" ref="L8:M88">
    <sortCondition ref="L8"/>
  </sortState>
  <hyperlinks>
    <hyperlink ref="B4" r:id="rId1" xr:uid="{D3792EAD-7A38-4C26-80C9-DF45010AF83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Düğme1_Tıkla">
                <anchor moveWithCells="1" sizeWithCells="1">
                  <from>
                    <xdr:col>7</xdr:col>
                    <xdr:colOff>190500</xdr:colOff>
                    <xdr:row>5</xdr:row>
                    <xdr:rowOff>238125</xdr:rowOff>
                  </from>
                  <to>
                    <xdr:col>9</xdr:col>
                    <xdr:colOff>638175</xdr:colOff>
                    <xdr:row>8</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1A1AA-19B3-432E-96CA-3697CBF7E205}">
  <sheetPr codeName="Sayfa16">
    <tabColor theme="0"/>
  </sheetPr>
  <dimension ref="A1:U100"/>
  <sheetViews>
    <sheetView showGridLines="0" zoomScaleNormal="100" workbookViewId="0">
      <selection activeCell="B1" sqref="B1"/>
    </sheetView>
  </sheetViews>
  <sheetFormatPr defaultColWidth="8.125" defaultRowHeight="15.75" customHeight="1"/>
  <cols>
    <col min="1" max="1" width="19.125" style="153" customWidth="1"/>
    <col min="2" max="8" width="9.875" style="133" bestFit="1" customWidth="1"/>
    <col min="9" max="9" width="1.125" style="133" customWidth="1"/>
    <col min="10" max="18" width="9.875" style="133" bestFit="1" customWidth="1"/>
    <col min="19" max="21" width="9.875" style="152" bestFit="1" customWidth="1"/>
    <col min="22" max="256" width="8.125" style="133"/>
    <col min="257" max="257" width="13.375" style="133" customWidth="1"/>
    <col min="258" max="264" width="8.75" style="133" bestFit="1" customWidth="1"/>
    <col min="265" max="265" width="1.125" style="133" customWidth="1"/>
    <col min="266" max="277" width="8.75" style="133" bestFit="1" customWidth="1"/>
    <col min="278" max="512" width="8.125" style="133"/>
    <col min="513" max="513" width="13.375" style="133" customWidth="1"/>
    <col min="514" max="520" width="8.75" style="133" bestFit="1" customWidth="1"/>
    <col min="521" max="521" width="1.125" style="133" customWidth="1"/>
    <col min="522" max="533" width="8.75" style="133" bestFit="1" customWidth="1"/>
    <col min="534" max="768" width="8.125" style="133"/>
    <col min="769" max="769" width="13.375" style="133" customWidth="1"/>
    <col min="770" max="776" width="8.75" style="133" bestFit="1" customWidth="1"/>
    <col min="777" max="777" width="1.125" style="133" customWidth="1"/>
    <col min="778" max="789" width="8.75" style="133" bestFit="1" customWidth="1"/>
    <col min="790" max="1024" width="8.125" style="133"/>
    <col min="1025" max="1025" width="13.375" style="133" customWidth="1"/>
    <col min="1026" max="1032" width="8.75" style="133" bestFit="1" customWidth="1"/>
    <col min="1033" max="1033" width="1.125" style="133" customWidth="1"/>
    <col min="1034" max="1045" width="8.75" style="133" bestFit="1" customWidth="1"/>
    <col min="1046" max="1280" width="8.125" style="133"/>
    <col min="1281" max="1281" width="13.375" style="133" customWidth="1"/>
    <col min="1282" max="1288" width="8.75" style="133" bestFit="1" customWidth="1"/>
    <col min="1289" max="1289" width="1.125" style="133" customWidth="1"/>
    <col min="1290" max="1301" width="8.75" style="133" bestFit="1" customWidth="1"/>
    <col min="1302" max="1536" width="8.125" style="133"/>
    <col min="1537" max="1537" width="13.375" style="133" customWidth="1"/>
    <col min="1538" max="1544" width="8.75" style="133" bestFit="1" customWidth="1"/>
    <col min="1545" max="1545" width="1.125" style="133" customWidth="1"/>
    <col min="1546" max="1557" width="8.75" style="133" bestFit="1" customWidth="1"/>
    <col min="1558" max="1792" width="8.125" style="133"/>
    <col min="1793" max="1793" width="13.375" style="133" customWidth="1"/>
    <col min="1794" max="1800" width="8.75" style="133" bestFit="1" customWidth="1"/>
    <col min="1801" max="1801" width="1.125" style="133" customWidth="1"/>
    <col min="1802" max="1813" width="8.75" style="133" bestFit="1" customWidth="1"/>
    <col min="1814" max="2048" width="8.125" style="133"/>
    <col min="2049" max="2049" width="13.375" style="133" customWidth="1"/>
    <col min="2050" max="2056" width="8.75" style="133" bestFit="1" customWidth="1"/>
    <col min="2057" max="2057" width="1.125" style="133" customWidth="1"/>
    <col min="2058" max="2069" width="8.75" style="133" bestFit="1" customWidth="1"/>
    <col min="2070" max="2304" width="8.125" style="133"/>
    <col min="2305" max="2305" width="13.375" style="133" customWidth="1"/>
    <col min="2306" max="2312" width="8.75" style="133" bestFit="1" customWidth="1"/>
    <col min="2313" max="2313" width="1.125" style="133" customWidth="1"/>
    <col min="2314" max="2325" width="8.75" style="133" bestFit="1" customWidth="1"/>
    <col min="2326" max="2560" width="8.125" style="133"/>
    <col min="2561" max="2561" width="13.375" style="133" customWidth="1"/>
    <col min="2562" max="2568" width="8.75" style="133" bestFit="1" customWidth="1"/>
    <col min="2569" max="2569" width="1.125" style="133" customWidth="1"/>
    <col min="2570" max="2581" width="8.75" style="133" bestFit="1" customWidth="1"/>
    <col min="2582" max="2816" width="8.125" style="133"/>
    <col min="2817" max="2817" width="13.375" style="133" customWidth="1"/>
    <col min="2818" max="2824" width="8.75" style="133" bestFit="1" customWidth="1"/>
    <col min="2825" max="2825" width="1.125" style="133" customWidth="1"/>
    <col min="2826" max="2837" width="8.75" style="133" bestFit="1" customWidth="1"/>
    <col min="2838" max="3072" width="8.125" style="133"/>
    <col min="3073" max="3073" width="13.375" style="133" customWidth="1"/>
    <col min="3074" max="3080" width="8.75" style="133" bestFit="1" customWidth="1"/>
    <col min="3081" max="3081" width="1.125" style="133" customWidth="1"/>
    <col min="3082" max="3093" width="8.75" style="133" bestFit="1" customWidth="1"/>
    <col min="3094" max="3328" width="8.125" style="133"/>
    <col min="3329" max="3329" width="13.375" style="133" customWidth="1"/>
    <col min="3330" max="3336" width="8.75" style="133" bestFit="1" customWidth="1"/>
    <col min="3337" max="3337" width="1.125" style="133" customWidth="1"/>
    <col min="3338" max="3349" width="8.75" style="133" bestFit="1" customWidth="1"/>
    <col min="3350" max="3584" width="8.125" style="133"/>
    <col min="3585" max="3585" width="13.375" style="133" customWidth="1"/>
    <col min="3586" max="3592" width="8.75" style="133" bestFit="1" customWidth="1"/>
    <col min="3593" max="3593" width="1.125" style="133" customWidth="1"/>
    <col min="3594" max="3605" width="8.75" style="133" bestFit="1" customWidth="1"/>
    <col min="3606" max="3840" width="8.125" style="133"/>
    <col min="3841" max="3841" width="13.375" style="133" customWidth="1"/>
    <col min="3842" max="3848" width="8.75" style="133" bestFit="1" customWidth="1"/>
    <col min="3849" max="3849" width="1.125" style="133" customWidth="1"/>
    <col min="3850" max="3861" width="8.75" style="133" bestFit="1" customWidth="1"/>
    <col min="3862" max="4096" width="8.125" style="133"/>
    <col min="4097" max="4097" width="13.375" style="133" customWidth="1"/>
    <col min="4098" max="4104" width="8.75" style="133" bestFit="1" customWidth="1"/>
    <col min="4105" max="4105" width="1.125" style="133" customWidth="1"/>
    <col min="4106" max="4117" width="8.75" style="133" bestFit="1" customWidth="1"/>
    <col min="4118" max="4352" width="8.125" style="133"/>
    <col min="4353" max="4353" width="13.375" style="133" customWidth="1"/>
    <col min="4354" max="4360" width="8.75" style="133" bestFit="1" customWidth="1"/>
    <col min="4361" max="4361" width="1.125" style="133" customWidth="1"/>
    <col min="4362" max="4373" width="8.75" style="133" bestFit="1" customWidth="1"/>
    <col min="4374" max="4608" width="8.125" style="133"/>
    <col min="4609" max="4609" width="13.375" style="133" customWidth="1"/>
    <col min="4610" max="4616" width="8.75" style="133" bestFit="1" customWidth="1"/>
    <col min="4617" max="4617" width="1.125" style="133" customWidth="1"/>
    <col min="4618" max="4629" width="8.75" style="133" bestFit="1" customWidth="1"/>
    <col min="4630" max="4864" width="8.125" style="133"/>
    <col min="4865" max="4865" width="13.375" style="133" customWidth="1"/>
    <col min="4866" max="4872" width="8.75" style="133" bestFit="1" customWidth="1"/>
    <col min="4873" max="4873" width="1.125" style="133" customWidth="1"/>
    <col min="4874" max="4885" width="8.75" style="133" bestFit="1" customWidth="1"/>
    <col min="4886" max="5120" width="8.125" style="133"/>
    <col min="5121" max="5121" width="13.375" style="133" customWidth="1"/>
    <col min="5122" max="5128" width="8.75" style="133" bestFit="1" customWidth="1"/>
    <col min="5129" max="5129" width="1.125" style="133" customWidth="1"/>
    <col min="5130" max="5141" width="8.75" style="133" bestFit="1" customWidth="1"/>
    <col min="5142" max="5376" width="8.125" style="133"/>
    <col min="5377" max="5377" width="13.375" style="133" customWidth="1"/>
    <col min="5378" max="5384" width="8.75" style="133" bestFit="1" customWidth="1"/>
    <col min="5385" max="5385" width="1.125" style="133" customWidth="1"/>
    <col min="5386" max="5397" width="8.75" style="133" bestFit="1" customWidth="1"/>
    <col min="5398" max="5632" width="8.125" style="133"/>
    <col min="5633" max="5633" width="13.375" style="133" customWidth="1"/>
    <col min="5634" max="5640" width="8.75" style="133" bestFit="1" customWidth="1"/>
    <col min="5641" max="5641" width="1.125" style="133" customWidth="1"/>
    <col min="5642" max="5653" width="8.75" style="133" bestFit="1" customWidth="1"/>
    <col min="5654" max="5888" width="8.125" style="133"/>
    <col min="5889" max="5889" width="13.375" style="133" customWidth="1"/>
    <col min="5890" max="5896" width="8.75" style="133" bestFit="1" customWidth="1"/>
    <col min="5897" max="5897" width="1.125" style="133" customWidth="1"/>
    <col min="5898" max="5909" width="8.75" style="133" bestFit="1" customWidth="1"/>
    <col min="5910" max="6144" width="8.125" style="133"/>
    <col min="6145" max="6145" width="13.375" style="133" customWidth="1"/>
    <col min="6146" max="6152" width="8.75" style="133" bestFit="1" customWidth="1"/>
    <col min="6153" max="6153" width="1.125" style="133" customWidth="1"/>
    <col min="6154" max="6165" width="8.75" style="133" bestFit="1" customWidth="1"/>
    <col min="6166" max="6400" width="8.125" style="133"/>
    <col min="6401" max="6401" width="13.375" style="133" customWidth="1"/>
    <col min="6402" max="6408" width="8.75" style="133" bestFit="1" customWidth="1"/>
    <col min="6409" max="6409" width="1.125" style="133" customWidth="1"/>
    <col min="6410" max="6421" width="8.75" style="133" bestFit="1" customWidth="1"/>
    <col min="6422" max="6656" width="8.125" style="133"/>
    <col min="6657" max="6657" width="13.375" style="133" customWidth="1"/>
    <col min="6658" max="6664" width="8.75" style="133" bestFit="1" customWidth="1"/>
    <col min="6665" max="6665" width="1.125" style="133" customWidth="1"/>
    <col min="6666" max="6677" width="8.75" style="133" bestFit="1" customWidth="1"/>
    <col min="6678" max="6912" width="8.125" style="133"/>
    <col min="6913" max="6913" width="13.375" style="133" customWidth="1"/>
    <col min="6914" max="6920" width="8.75" style="133" bestFit="1" customWidth="1"/>
    <col min="6921" max="6921" width="1.125" style="133" customWidth="1"/>
    <col min="6922" max="6933" width="8.75" style="133" bestFit="1" customWidth="1"/>
    <col min="6934" max="7168" width="8.125" style="133"/>
    <col min="7169" max="7169" width="13.375" style="133" customWidth="1"/>
    <col min="7170" max="7176" width="8.75" style="133" bestFit="1" customWidth="1"/>
    <col min="7177" max="7177" width="1.125" style="133" customWidth="1"/>
    <col min="7178" max="7189" width="8.75" style="133" bestFit="1" customWidth="1"/>
    <col min="7190" max="7424" width="8.125" style="133"/>
    <col min="7425" max="7425" width="13.375" style="133" customWidth="1"/>
    <col min="7426" max="7432" width="8.75" style="133" bestFit="1" customWidth="1"/>
    <col min="7433" max="7433" width="1.125" style="133" customWidth="1"/>
    <col min="7434" max="7445" width="8.75" style="133" bestFit="1" customWidth="1"/>
    <col min="7446" max="7680" width="8.125" style="133"/>
    <col min="7681" max="7681" width="13.375" style="133" customWidth="1"/>
    <col min="7682" max="7688" width="8.75" style="133" bestFit="1" customWidth="1"/>
    <col min="7689" max="7689" width="1.125" style="133" customWidth="1"/>
    <col min="7690" max="7701" width="8.75" style="133" bestFit="1" customWidth="1"/>
    <col min="7702" max="7936" width="8.125" style="133"/>
    <col min="7937" max="7937" width="13.375" style="133" customWidth="1"/>
    <col min="7938" max="7944" width="8.75" style="133" bestFit="1" customWidth="1"/>
    <col min="7945" max="7945" width="1.125" style="133" customWidth="1"/>
    <col min="7946" max="7957" width="8.75" style="133" bestFit="1" customWidth="1"/>
    <col min="7958" max="8192" width="8.125" style="133"/>
    <col min="8193" max="8193" width="13.375" style="133" customWidth="1"/>
    <col min="8194" max="8200" width="8.75" style="133" bestFit="1" customWidth="1"/>
    <col min="8201" max="8201" width="1.125" style="133" customWidth="1"/>
    <col min="8202" max="8213" width="8.75" style="133" bestFit="1" customWidth="1"/>
    <col min="8214" max="8448" width="8.125" style="133"/>
    <col min="8449" max="8449" width="13.375" style="133" customWidth="1"/>
    <col min="8450" max="8456" width="8.75" style="133" bestFit="1" customWidth="1"/>
    <col min="8457" max="8457" width="1.125" style="133" customWidth="1"/>
    <col min="8458" max="8469" width="8.75" style="133" bestFit="1" customWidth="1"/>
    <col min="8470" max="8704" width="8.125" style="133"/>
    <col min="8705" max="8705" width="13.375" style="133" customWidth="1"/>
    <col min="8706" max="8712" width="8.75" style="133" bestFit="1" customWidth="1"/>
    <col min="8713" max="8713" width="1.125" style="133" customWidth="1"/>
    <col min="8714" max="8725" width="8.75" style="133" bestFit="1" customWidth="1"/>
    <col min="8726" max="8960" width="8.125" style="133"/>
    <col min="8961" max="8961" width="13.375" style="133" customWidth="1"/>
    <col min="8962" max="8968" width="8.75" style="133" bestFit="1" customWidth="1"/>
    <col min="8969" max="8969" width="1.125" style="133" customWidth="1"/>
    <col min="8970" max="8981" width="8.75" style="133" bestFit="1" customWidth="1"/>
    <col min="8982" max="9216" width="8.125" style="133"/>
    <col min="9217" max="9217" width="13.375" style="133" customWidth="1"/>
    <col min="9218" max="9224" width="8.75" style="133" bestFit="1" customWidth="1"/>
    <col min="9225" max="9225" width="1.125" style="133" customWidth="1"/>
    <col min="9226" max="9237" width="8.75" style="133" bestFit="1" customWidth="1"/>
    <col min="9238" max="9472" width="8.125" style="133"/>
    <col min="9473" max="9473" width="13.375" style="133" customWidth="1"/>
    <col min="9474" max="9480" width="8.75" style="133" bestFit="1" customWidth="1"/>
    <col min="9481" max="9481" width="1.125" style="133" customWidth="1"/>
    <col min="9482" max="9493" width="8.75" style="133" bestFit="1" customWidth="1"/>
    <col min="9494" max="9728" width="8.125" style="133"/>
    <col min="9729" max="9729" width="13.375" style="133" customWidth="1"/>
    <col min="9730" max="9736" width="8.75" style="133" bestFit="1" customWidth="1"/>
    <col min="9737" max="9737" width="1.125" style="133" customWidth="1"/>
    <col min="9738" max="9749" width="8.75" style="133" bestFit="1" customWidth="1"/>
    <col min="9750" max="9984" width="8.125" style="133"/>
    <col min="9985" max="9985" width="13.375" style="133" customWidth="1"/>
    <col min="9986" max="9992" width="8.75" style="133" bestFit="1" customWidth="1"/>
    <col min="9993" max="9993" width="1.125" style="133" customWidth="1"/>
    <col min="9994" max="10005" width="8.75" style="133" bestFit="1" customWidth="1"/>
    <col min="10006" max="10240" width="8.125" style="133"/>
    <col min="10241" max="10241" width="13.375" style="133" customWidth="1"/>
    <col min="10242" max="10248" width="8.75" style="133" bestFit="1" customWidth="1"/>
    <col min="10249" max="10249" width="1.125" style="133" customWidth="1"/>
    <col min="10250" max="10261" width="8.75" style="133" bestFit="1" customWidth="1"/>
    <col min="10262" max="10496" width="8.125" style="133"/>
    <col min="10497" max="10497" width="13.375" style="133" customWidth="1"/>
    <col min="10498" max="10504" width="8.75" style="133" bestFit="1" customWidth="1"/>
    <col min="10505" max="10505" width="1.125" style="133" customWidth="1"/>
    <col min="10506" max="10517" width="8.75" style="133" bestFit="1" customWidth="1"/>
    <col min="10518" max="10752" width="8.125" style="133"/>
    <col min="10753" max="10753" width="13.375" style="133" customWidth="1"/>
    <col min="10754" max="10760" width="8.75" style="133" bestFit="1" customWidth="1"/>
    <col min="10761" max="10761" width="1.125" style="133" customWidth="1"/>
    <col min="10762" max="10773" width="8.75" style="133" bestFit="1" customWidth="1"/>
    <col min="10774" max="11008" width="8.125" style="133"/>
    <col min="11009" max="11009" width="13.375" style="133" customWidth="1"/>
    <col min="11010" max="11016" width="8.75" style="133" bestFit="1" customWidth="1"/>
    <col min="11017" max="11017" width="1.125" style="133" customWidth="1"/>
    <col min="11018" max="11029" width="8.75" style="133" bestFit="1" customWidth="1"/>
    <col min="11030" max="11264" width="8.125" style="133"/>
    <col min="11265" max="11265" width="13.375" style="133" customWidth="1"/>
    <col min="11266" max="11272" width="8.75" style="133" bestFit="1" customWidth="1"/>
    <col min="11273" max="11273" width="1.125" style="133" customWidth="1"/>
    <col min="11274" max="11285" width="8.75" style="133" bestFit="1" customWidth="1"/>
    <col min="11286" max="11520" width="8.125" style="133"/>
    <col min="11521" max="11521" width="13.375" style="133" customWidth="1"/>
    <col min="11522" max="11528" width="8.75" style="133" bestFit="1" customWidth="1"/>
    <col min="11529" max="11529" width="1.125" style="133" customWidth="1"/>
    <col min="11530" max="11541" width="8.75" style="133" bestFit="1" customWidth="1"/>
    <col min="11542" max="11776" width="8.125" style="133"/>
    <col min="11777" max="11777" width="13.375" style="133" customWidth="1"/>
    <col min="11778" max="11784" width="8.75" style="133" bestFit="1" customWidth="1"/>
    <col min="11785" max="11785" width="1.125" style="133" customWidth="1"/>
    <col min="11786" max="11797" width="8.75" style="133" bestFit="1" customWidth="1"/>
    <col min="11798" max="12032" width="8.125" style="133"/>
    <col min="12033" max="12033" width="13.375" style="133" customWidth="1"/>
    <col min="12034" max="12040" width="8.75" style="133" bestFit="1" customWidth="1"/>
    <col min="12041" max="12041" width="1.125" style="133" customWidth="1"/>
    <col min="12042" max="12053" width="8.75" style="133" bestFit="1" customWidth="1"/>
    <col min="12054" max="12288" width="8.125" style="133"/>
    <col min="12289" max="12289" width="13.375" style="133" customWidth="1"/>
    <col min="12290" max="12296" width="8.75" style="133" bestFit="1" customWidth="1"/>
    <col min="12297" max="12297" width="1.125" style="133" customWidth="1"/>
    <col min="12298" max="12309" width="8.75" style="133" bestFit="1" customWidth="1"/>
    <col min="12310" max="12544" width="8.125" style="133"/>
    <col min="12545" max="12545" width="13.375" style="133" customWidth="1"/>
    <col min="12546" max="12552" width="8.75" style="133" bestFit="1" customWidth="1"/>
    <col min="12553" max="12553" width="1.125" style="133" customWidth="1"/>
    <col min="12554" max="12565" width="8.75" style="133" bestFit="1" customWidth="1"/>
    <col min="12566" max="12800" width="8.125" style="133"/>
    <col min="12801" max="12801" width="13.375" style="133" customWidth="1"/>
    <col min="12802" max="12808" width="8.75" style="133" bestFit="1" customWidth="1"/>
    <col min="12809" max="12809" width="1.125" style="133" customWidth="1"/>
    <col min="12810" max="12821" width="8.75" style="133" bestFit="1" customWidth="1"/>
    <col min="12822" max="13056" width="8.125" style="133"/>
    <col min="13057" max="13057" width="13.375" style="133" customWidth="1"/>
    <col min="13058" max="13064" width="8.75" style="133" bestFit="1" customWidth="1"/>
    <col min="13065" max="13065" width="1.125" style="133" customWidth="1"/>
    <col min="13066" max="13077" width="8.75" style="133" bestFit="1" customWidth="1"/>
    <col min="13078" max="13312" width="8.125" style="133"/>
    <col min="13313" max="13313" width="13.375" style="133" customWidth="1"/>
    <col min="13314" max="13320" width="8.75" style="133" bestFit="1" customWidth="1"/>
    <col min="13321" max="13321" width="1.125" style="133" customWidth="1"/>
    <col min="13322" max="13333" width="8.75" style="133" bestFit="1" customWidth="1"/>
    <col min="13334" max="13568" width="8.125" style="133"/>
    <col min="13569" max="13569" width="13.375" style="133" customWidth="1"/>
    <col min="13570" max="13576" width="8.75" style="133" bestFit="1" customWidth="1"/>
    <col min="13577" max="13577" width="1.125" style="133" customWidth="1"/>
    <col min="13578" max="13589" width="8.75" style="133" bestFit="1" customWidth="1"/>
    <col min="13590" max="13824" width="8.125" style="133"/>
    <col min="13825" max="13825" width="13.375" style="133" customWidth="1"/>
    <col min="13826" max="13832" width="8.75" style="133" bestFit="1" customWidth="1"/>
    <col min="13833" max="13833" width="1.125" style="133" customWidth="1"/>
    <col min="13834" max="13845" width="8.75" style="133" bestFit="1" customWidth="1"/>
    <col min="13846" max="14080" width="8.125" style="133"/>
    <col min="14081" max="14081" width="13.375" style="133" customWidth="1"/>
    <col min="14082" max="14088" width="8.75" style="133" bestFit="1" customWidth="1"/>
    <col min="14089" max="14089" width="1.125" style="133" customWidth="1"/>
    <col min="14090" max="14101" width="8.75" style="133" bestFit="1" customWidth="1"/>
    <col min="14102" max="14336" width="8.125" style="133"/>
    <col min="14337" max="14337" width="13.375" style="133" customWidth="1"/>
    <col min="14338" max="14344" width="8.75" style="133" bestFit="1" customWidth="1"/>
    <col min="14345" max="14345" width="1.125" style="133" customWidth="1"/>
    <col min="14346" max="14357" width="8.75" style="133" bestFit="1" customWidth="1"/>
    <col min="14358" max="14592" width="8.125" style="133"/>
    <col min="14593" max="14593" width="13.375" style="133" customWidth="1"/>
    <col min="14594" max="14600" width="8.75" style="133" bestFit="1" customWidth="1"/>
    <col min="14601" max="14601" width="1.125" style="133" customWidth="1"/>
    <col min="14602" max="14613" width="8.75" style="133" bestFit="1" customWidth="1"/>
    <col min="14614" max="14848" width="8.125" style="133"/>
    <col min="14849" max="14849" width="13.375" style="133" customWidth="1"/>
    <col min="14850" max="14856" width="8.75" style="133" bestFit="1" customWidth="1"/>
    <col min="14857" max="14857" width="1.125" style="133" customWidth="1"/>
    <col min="14858" max="14869" width="8.75" style="133" bestFit="1" customWidth="1"/>
    <col min="14870" max="15104" width="8.125" style="133"/>
    <col min="15105" max="15105" width="13.375" style="133" customWidth="1"/>
    <col min="15106" max="15112" width="8.75" style="133" bestFit="1" customWidth="1"/>
    <col min="15113" max="15113" width="1.125" style="133" customWidth="1"/>
    <col min="15114" max="15125" width="8.75" style="133" bestFit="1" customWidth="1"/>
    <col min="15126" max="15360" width="8.125" style="133"/>
    <col min="15361" max="15361" width="13.375" style="133" customWidth="1"/>
    <col min="15362" max="15368" width="8.75" style="133" bestFit="1" customWidth="1"/>
    <col min="15369" max="15369" width="1.125" style="133" customWidth="1"/>
    <col min="15370" max="15381" width="8.75" style="133" bestFit="1" customWidth="1"/>
    <col min="15382" max="15616" width="8.125" style="133"/>
    <col min="15617" max="15617" width="13.375" style="133" customWidth="1"/>
    <col min="15618" max="15624" width="8.75" style="133" bestFit="1" customWidth="1"/>
    <col min="15625" max="15625" width="1.125" style="133" customWidth="1"/>
    <col min="15626" max="15637" width="8.75" style="133" bestFit="1" customWidth="1"/>
    <col min="15638" max="15872" width="8.125" style="133"/>
    <col min="15873" max="15873" width="13.375" style="133" customWidth="1"/>
    <col min="15874" max="15880" width="8.75" style="133" bestFit="1" customWidth="1"/>
    <col min="15881" max="15881" width="1.125" style="133" customWidth="1"/>
    <col min="15882" max="15893" width="8.75" style="133" bestFit="1" customWidth="1"/>
    <col min="15894" max="16128" width="8.125" style="133"/>
    <col min="16129" max="16129" width="13.375" style="133" customWidth="1"/>
    <col min="16130" max="16136" width="8.75" style="133" bestFit="1" customWidth="1"/>
    <col min="16137" max="16137" width="1.125" style="133" customWidth="1"/>
    <col min="16138" max="16149" width="8.75" style="133" bestFit="1" customWidth="1"/>
    <col min="16150" max="16384" width="8.125" style="133"/>
  </cols>
  <sheetData>
    <row r="1" spans="1:21" ht="15.75" customHeight="1">
      <c r="A1" s="153" t="s">
        <v>793</v>
      </c>
      <c r="B1" s="869" t="s">
        <v>966</v>
      </c>
    </row>
    <row r="3" spans="1:21" ht="18" customHeight="1">
      <c r="A3" s="130" t="s">
        <v>721</v>
      </c>
      <c r="B3" s="131"/>
      <c r="C3" s="131"/>
      <c r="D3" s="131"/>
      <c r="E3" s="131"/>
      <c r="F3" s="131"/>
      <c r="G3" s="131"/>
      <c r="H3" s="131"/>
      <c r="I3" s="131"/>
      <c r="J3" s="131"/>
      <c r="K3" s="131"/>
      <c r="L3" s="131"/>
      <c r="M3" s="131"/>
      <c r="N3" s="131"/>
      <c r="O3" s="131"/>
      <c r="P3" s="131"/>
      <c r="Q3" s="131"/>
      <c r="R3" s="131"/>
      <c r="S3" s="132"/>
      <c r="T3" s="132"/>
      <c r="U3" s="132"/>
    </row>
    <row r="4" spans="1:21" ht="18" customHeight="1" thickBot="1">
      <c r="A4" s="134" t="s">
        <v>722</v>
      </c>
      <c r="B4" s="135"/>
      <c r="C4" s="135"/>
      <c r="D4" s="135"/>
      <c r="E4" s="135"/>
      <c r="F4" s="135"/>
      <c r="G4" s="135"/>
      <c r="H4" s="135"/>
      <c r="I4" s="135"/>
      <c r="S4" s="136"/>
      <c r="T4" s="136"/>
      <c r="U4" s="136"/>
    </row>
    <row r="5" spans="1:21" ht="31.5" customHeight="1">
      <c r="A5" s="887" t="s">
        <v>962</v>
      </c>
      <c r="B5" s="889" t="s">
        <v>963</v>
      </c>
      <c r="C5" s="889"/>
      <c r="D5" s="889"/>
      <c r="E5" s="889"/>
      <c r="F5" s="889"/>
      <c r="G5" s="889"/>
      <c r="H5" s="889"/>
      <c r="I5" s="137"/>
      <c r="J5" s="890" t="s">
        <v>964</v>
      </c>
      <c r="K5" s="890"/>
      <c r="L5" s="890"/>
      <c r="M5" s="890"/>
      <c r="N5" s="890"/>
      <c r="O5" s="890"/>
      <c r="P5" s="890"/>
      <c r="Q5" s="890"/>
      <c r="R5" s="890"/>
      <c r="S5" s="890"/>
      <c r="T5" s="890"/>
      <c r="U5" s="890"/>
    </row>
    <row r="6" spans="1:21" ht="18" customHeight="1">
      <c r="A6" s="888"/>
      <c r="B6" s="138">
        <v>2000</v>
      </c>
      <c r="C6" s="138">
        <v>2001</v>
      </c>
      <c r="D6" s="138">
        <v>2002</v>
      </c>
      <c r="E6" s="138">
        <v>2003</v>
      </c>
      <c r="F6" s="138">
        <v>2004</v>
      </c>
      <c r="G6" s="138">
        <v>2005</v>
      </c>
      <c r="H6" s="138">
        <v>2006</v>
      </c>
      <c r="I6" s="139"/>
      <c r="J6" s="138">
        <v>2007</v>
      </c>
      <c r="K6" s="138">
        <v>2008</v>
      </c>
      <c r="L6" s="138">
        <v>2009</v>
      </c>
      <c r="M6" s="138">
        <v>2010</v>
      </c>
      <c r="N6" s="138">
        <v>2011</v>
      </c>
      <c r="O6" s="138">
        <v>2012</v>
      </c>
      <c r="P6" s="138">
        <v>2013</v>
      </c>
      <c r="Q6" s="138">
        <v>2014</v>
      </c>
      <c r="R6" s="138">
        <v>2015</v>
      </c>
      <c r="S6" s="140">
        <v>2016</v>
      </c>
      <c r="T6" s="140">
        <v>2017</v>
      </c>
      <c r="U6" s="140">
        <v>2018</v>
      </c>
    </row>
    <row r="7" spans="1:21" ht="16.5" customHeight="1">
      <c r="A7" s="141" t="s">
        <v>965</v>
      </c>
      <c r="B7" s="142">
        <v>64729501</v>
      </c>
      <c r="C7" s="142">
        <v>65603160.000000022</v>
      </c>
      <c r="D7" s="142">
        <v>66401851.000000015</v>
      </c>
      <c r="E7" s="142">
        <v>67187250.999999985</v>
      </c>
      <c r="F7" s="142">
        <v>68010215.000000045</v>
      </c>
      <c r="G7" s="142">
        <v>68860538.99999997</v>
      </c>
      <c r="H7" s="142">
        <v>69729966.99999997</v>
      </c>
      <c r="I7" s="142"/>
      <c r="J7" s="142">
        <v>70586256</v>
      </c>
      <c r="K7" s="142">
        <v>71517100</v>
      </c>
      <c r="L7" s="142">
        <v>72561312</v>
      </c>
      <c r="M7" s="142">
        <v>73722988</v>
      </c>
      <c r="N7" s="142">
        <v>74724269</v>
      </c>
      <c r="O7" s="142">
        <v>75627384</v>
      </c>
      <c r="P7" s="142">
        <v>76667864</v>
      </c>
      <c r="Q7" s="142">
        <v>77695904</v>
      </c>
      <c r="R7" s="142">
        <v>78741053</v>
      </c>
      <c r="S7" s="143">
        <v>79814871</v>
      </c>
      <c r="T7" s="143">
        <v>80810525</v>
      </c>
      <c r="U7" s="143">
        <v>82003882</v>
      </c>
    </row>
    <row r="8" spans="1:21" ht="16.5" customHeight="1">
      <c r="A8" s="144" t="s">
        <v>333</v>
      </c>
      <c r="B8" s="145">
        <v>1879695</v>
      </c>
      <c r="C8" s="145">
        <v>1899324</v>
      </c>
      <c r="D8" s="145">
        <v>1916637</v>
      </c>
      <c r="E8" s="145">
        <v>1933428</v>
      </c>
      <c r="F8" s="145">
        <v>1951142</v>
      </c>
      <c r="G8" s="145">
        <v>1969512</v>
      </c>
      <c r="H8" s="145">
        <v>1988277</v>
      </c>
      <c r="I8" s="145"/>
      <c r="J8" s="145">
        <v>2006650</v>
      </c>
      <c r="K8" s="145">
        <v>2026319</v>
      </c>
      <c r="L8" s="145">
        <v>2062226</v>
      </c>
      <c r="M8" s="145">
        <v>2085225</v>
      </c>
      <c r="N8" s="145">
        <v>2108805</v>
      </c>
      <c r="O8" s="145">
        <v>2125635</v>
      </c>
      <c r="P8" s="145">
        <v>2149260</v>
      </c>
      <c r="Q8" s="145">
        <v>2165595</v>
      </c>
      <c r="R8" s="145">
        <v>2183167</v>
      </c>
      <c r="S8" s="146">
        <v>2201670</v>
      </c>
      <c r="T8" s="146">
        <v>2216475</v>
      </c>
      <c r="U8" s="146">
        <v>2220125</v>
      </c>
    </row>
    <row r="9" spans="1:21" ht="16.5" customHeight="1">
      <c r="A9" s="144" t="s">
        <v>243</v>
      </c>
      <c r="B9" s="145">
        <v>568432</v>
      </c>
      <c r="C9" s="145">
        <v>571180</v>
      </c>
      <c r="D9" s="145">
        <v>573149</v>
      </c>
      <c r="E9" s="145">
        <v>574886</v>
      </c>
      <c r="F9" s="145">
        <v>576808</v>
      </c>
      <c r="G9" s="145">
        <v>578852</v>
      </c>
      <c r="H9" s="145">
        <v>580926</v>
      </c>
      <c r="I9" s="145"/>
      <c r="J9" s="145">
        <v>582762</v>
      </c>
      <c r="K9" s="145">
        <v>585067</v>
      </c>
      <c r="L9" s="145">
        <v>588475</v>
      </c>
      <c r="M9" s="145">
        <v>590935</v>
      </c>
      <c r="N9" s="145">
        <v>593931</v>
      </c>
      <c r="O9" s="145">
        <v>595261</v>
      </c>
      <c r="P9" s="145">
        <v>597184</v>
      </c>
      <c r="Q9" s="145">
        <v>597835</v>
      </c>
      <c r="R9" s="145">
        <v>602774</v>
      </c>
      <c r="S9" s="146">
        <v>610484</v>
      </c>
      <c r="T9" s="146">
        <v>615076</v>
      </c>
      <c r="U9" s="146">
        <v>624513</v>
      </c>
    </row>
    <row r="10" spans="1:21" ht="16.5" customHeight="1">
      <c r="A10" s="144" t="s">
        <v>367</v>
      </c>
      <c r="B10" s="145">
        <v>696292</v>
      </c>
      <c r="C10" s="145">
        <v>698029</v>
      </c>
      <c r="D10" s="145">
        <v>698773</v>
      </c>
      <c r="E10" s="145">
        <v>699193</v>
      </c>
      <c r="F10" s="145">
        <v>699794</v>
      </c>
      <c r="G10" s="145">
        <v>700502</v>
      </c>
      <c r="H10" s="145">
        <v>701204</v>
      </c>
      <c r="I10" s="145"/>
      <c r="J10" s="145">
        <v>701572</v>
      </c>
      <c r="K10" s="145">
        <v>697365</v>
      </c>
      <c r="L10" s="145">
        <v>701326</v>
      </c>
      <c r="M10" s="145">
        <v>697559</v>
      </c>
      <c r="N10" s="145">
        <v>698626</v>
      </c>
      <c r="O10" s="145">
        <v>703948</v>
      </c>
      <c r="P10" s="145">
        <v>707123</v>
      </c>
      <c r="Q10" s="145">
        <v>706371</v>
      </c>
      <c r="R10" s="145">
        <v>709015</v>
      </c>
      <c r="S10" s="146">
        <v>714523</v>
      </c>
      <c r="T10" s="146">
        <v>715693</v>
      </c>
      <c r="U10" s="146">
        <v>725568</v>
      </c>
    </row>
    <row r="11" spans="1:21" ht="16.5" customHeight="1">
      <c r="A11" s="144" t="s">
        <v>269</v>
      </c>
      <c r="B11" s="145">
        <v>519190</v>
      </c>
      <c r="C11" s="145">
        <v>521514</v>
      </c>
      <c r="D11" s="145">
        <v>523123</v>
      </c>
      <c r="E11" s="145">
        <v>524514</v>
      </c>
      <c r="F11" s="145">
        <v>526070</v>
      </c>
      <c r="G11" s="145">
        <v>527732</v>
      </c>
      <c r="H11" s="145">
        <v>529417</v>
      </c>
      <c r="I11" s="145"/>
      <c r="J11" s="145">
        <v>530879</v>
      </c>
      <c r="K11" s="145">
        <v>532180</v>
      </c>
      <c r="L11" s="145">
        <v>537665</v>
      </c>
      <c r="M11" s="145">
        <v>542022</v>
      </c>
      <c r="N11" s="145">
        <v>555479</v>
      </c>
      <c r="O11" s="145">
        <v>552404</v>
      </c>
      <c r="P11" s="145">
        <v>551177</v>
      </c>
      <c r="Q11" s="145">
        <v>549435</v>
      </c>
      <c r="R11" s="145">
        <v>547210</v>
      </c>
      <c r="S11" s="146">
        <v>542255</v>
      </c>
      <c r="T11" s="146">
        <v>536285</v>
      </c>
      <c r="U11" s="146">
        <v>539657</v>
      </c>
    </row>
    <row r="12" spans="1:21" ht="16.5" customHeight="1">
      <c r="A12" s="144" t="s">
        <v>289</v>
      </c>
      <c r="B12" s="145">
        <v>333927</v>
      </c>
      <c r="C12" s="145">
        <v>333768</v>
      </c>
      <c r="D12" s="145">
        <v>333110</v>
      </c>
      <c r="E12" s="145">
        <v>332271</v>
      </c>
      <c r="F12" s="145">
        <v>331491</v>
      </c>
      <c r="G12" s="145">
        <v>330739</v>
      </c>
      <c r="H12" s="145">
        <v>329956</v>
      </c>
      <c r="I12" s="145"/>
      <c r="J12" s="145">
        <v>328674</v>
      </c>
      <c r="K12" s="145">
        <v>323675</v>
      </c>
      <c r="L12" s="145">
        <v>324268</v>
      </c>
      <c r="M12" s="145">
        <v>334786</v>
      </c>
      <c r="N12" s="145">
        <v>323079</v>
      </c>
      <c r="O12" s="145">
        <v>322283</v>
      </c>
      <c r="P12" s="145">
        <v>321977</v>
      </c>
      <c r="Q12" s="145">
        <v>321913</v>
      </c>
      <c r="R12" s="145">
        <v>322167</v>
      </c>
      <c r="S12" s="146">
        <v>326351</v>
      </c>
      <c r="T12" s="146">
        <v>329888</v>
      </c>
      <c r="U12" s="146">
        <v>337508</v>
      </c>
    </row>
    <row r="13" spans="1:21" ht="16.5" customHeight="1">
      <c r="A13" s="144" t="s">
        <v>345</v>
      </c>
      <c r="B13" s="145">
        <v>3889199</v>
      </c>
      <c r="C13" s="145">
        <v>3971642</v>
      </c>
      <c r="D13" s="145">
        <v>4050309</v>
      </c>
      <c r="E13" s="145">
        <v>4128889</v>
      </c>
      <c r="F13" s="145">
        <v>4210596</v>
      </c>
      <c r="G13" s="145">
        <v>4294678</v>
      </c>
      <c r="H13" s="145">
        <v>4380736</v>
      </c>
      <c r="I13" s="145"/>
      <c r="J13" s="145">
        <v>4466756</v>
      </c>
      <c r="K13" s="145">
        <v>4548939</v>
      </c>
      <c r="L13" s="145">
        <v>4650802</v>
      </c>
      <c r="M13" s="145">
        <v>4771716</v>
      </c>
      <c r="N13" s="145">
        <v>4890893</v>
      </c>
      <c r="O13" s="145">
        <v>4965542</v>
      </c>
      <c r="P13" s="145">
        <v>5045083</v>
      </c>
      <c r="Q13" s="145">
        <v>5150072</v>
      </c>
      <c r="R13" s="145">
        <v>5270575</v>
      </c>
      <c r="S13" s="146">
        <v>5346518</v>
      </c>
      <c r="T13" s="146">
        <v>5445026</v>
      </c>
      <c r="U13" s="146">
        <v>5503985</v>
      </c>
    </row>
    <row r="14" spans="1:21" ht="16.5" customHeight="1">
      <c r="A14" s="144" t="s">
        <v>339</v>
      </c>
      <c r="B14" s="145">
        <v>1430539</v>
      </c>
      <c r="C14" s="145">
        <v>1480282</v>
      </c>
      <c r="D14" s="145">
        <v>1529110</v>
      </c>
      <c r="E14" s="145">
        <v>1578367</v>
      </c>
      <c r="F14" s="145">
        <v>1629338</v>
      </c>
      <c r="G14" s="145">
        <v>1681656</v>
      </c>
      <c r="H14" s="145">
        <v>1735239</v>
      </c>
      <c r="I14" s="145"/>
      <c r="J14" s="145">
        <v>1789295</v>
      </c>
      <c r="K14" s="145">
        <v>1859275</v>
      </c>
      <c r="L14" s="145">
        <v>1919729</v>
      </c>
      <c r="M14" s="145">
        <v>1978333</v>
      </c>
      <c r="N14" s="145">
        <v>2043482</v>
      </c>
      <c r="O14" s="145">
        <v>2092537</v>
      </c>
      <c r="P14" s="145">
        <v>2158265</v>
      </c>
      <c r="Q14" s="145">
        <v>2222562</v>
      </c>
      <c r="R14" s="145">
        <v>2288456</v>
      </c>
      <c r="S14" s="146">
        <v>2328555</v>
      </c>
      <c r="T14" s="146">
        <v>2364396</v>
      </c>
      <c r="U14" s="146">
        <v>2426356</v>
      </c>
    </row>
    <row r="15" spans="1:21" ht="16.5" customHeight="1">
      <c r="A15" s="144" t="s">
        <v>279</v>
      </c>
      <c r="B15" s="145">
        <v>167909</v>
      </c>
      <c r="C15" s="145">
        <v>168184</v>
      </c>
      <c r="D15" s="145">
        <v>168215</v>
      </c>
      <c r="E15" s="145">
        <v>168164</v>
      </c>
      <c r="F15" s="145">
        <v>168153</v>
      </c>
      <c r="G15" s="145">
        <v>168164</v>
      </c>
      <c r="H15" s="145">
        <v>168170</v>
      </c>
      <c r="I15" s="145"/>
      <c r="J15" s="145">
        <v>168092</v>
      </c>
      <c r="K15" s="145">
        <v>166584</v>
      </c>
      <c r="L15" s="145">
        <v>165580</v>
      </c>
      <c r="M15" s="145">
        <v>164759</v>
      </c>
      <c r="N15" s="145">
        <v>166394</v>
      </c>
      <c r="O15" s="145">
        <v>167082</v>
      </c>
      <c r="P15" s="145">
        <v>169334</v>
      </c>
      <c r="Q15" s="145">
        <v>169674</v>
      </c>
      <c r="R15" s="145">
        <v>168370</v>
      </c>
      <c r="S15" s="146">
        <v>168068</v>
      </c>
      <c r="T15" s="146">
        <v>166143</v>
      </c>
      <c r="U15" s="146">
        <v>174010</v>
      </c>
    </row>
    <row r="16" spans="1:21" ht="16.5" customHeight="1">
      <c r="A16" s="144" t="s">
        <v>375</v>
      </c>
      <c r="B16" s="145">
        <v>870460</v>
      </c>
      <c r="C16" s="145">
        <v>881911</v>
      </c>
      <c r="D16" s="145">
        <v>892345</v>
      </c>
      <c r="E16" s="145">
        <v>902594</v>
      </c>
      <c r="F16" s="145">
        <v>913340</v>
      </c>
      <c r="G16" s="145">
        <v>924446</v>
      </c>
      <c r="H16" s="145">
        <v>935800</v>
      </c>
      <c r="I16" s="145"/>
      <c r="J16" s="145">
        <v>946971</v>
      </c>
      <c r="K16" s="145">
        <v>965500</v>
      </c>
      <c r="L16" s="145">
        <v>979155</v>
      </c>
      <c r="M16" s="145">
        <v>989862</v>
      </c>
      <c r="N16" s="145">
        <v>999163</v>
      </c>
      <c r="O16" s="145">
        <v>1006541</v>
      </c>
      <c r="P16" s="145">
        <v>1020957</v>
      </c>
      <c r="Q16" s="145">
        <v>1041979</v>
      </c>
      <c r="R16" s="145">
        <v>1053506</v>
      </c>
      <c r="S16" s="146">
        <v>1068260</v>
      </c>
      <c r="T16" s="146">
        <v>1080839</v>
      </c>
      <c r="U16" s="146">
        <v>1097746</v>
      </c>
    </row>
    <row r="17" spans="1:21" ht="16.5" customHeight="1">
      <c r="A17" s="144" t="s">
        <v>381</v>
      </c>
      <c r="B17" s="145">
        <v>1069260</v>
      </c>
      <c r="C17" s="145">
        <v>1077362</v>
      </c>
      <c r="D17" s="145">
        <v>1084072</v>
      </c>
      <c r="E17" s="145">
        <v>1090411</v>
      </c>
      <c r="F17" s="145">
        <v>1097187</v>
      </c>
      <c r="G17" s="145">
        <v>1104261</v>
      </c>
      <c r="H17" s="145">
        <v>1111475</v>
      </c>
      <c r="I17" s="145"/>
      <c r="J17" s="145">
        <v>1118313</v>
      </c>
      <c r="K17" s="145">
        <v>1130276</v>
      </c>
      <c r="L17" s="145">
        <v>1140085</v>
      </c>
      <c r="M17" s="145">
        <v>1152323</v>
      </c>
      <c r="N17" s="145">
        <v>1154314</v>
      </c>
      <c r="O17" s="145">
        <v>1160731</v>
      </c>
      <c r="P17" s="145">
        <v>1162761</v>
      </c>
      <c r="Q17" s="145">
        <v>1189057</v>
      </c>
      <c r="R17" s="145">
        <v>1186688</v>
      </c>
      <c r="S17" s="146">
        <v>1196176</v>
      </c>
      <c r="T17" s="146">
        <v>1204824</v>
      </c>
      <c r="U17" s="146">
        <v>1226575</v>
      </c>
    </row>
    <row r="18" spans="1:21" ht="16.5" customHeight="1">
      <c r="A18" s="144" t="s">
        <v>357</v>
      </c>
      <c r="B18" s="145">
        <v>197625</v>
      </c>
      <c r="C18" s="145">
        <v>198736</v>
      </c>
      <c r="D18" s="145">
        <v>199580</v>
      </c>
      <c r="E18" s="145">
        <v>200346</v>
      </c>
      <c r="F18" s="145">
        <v>201182</v>
      </c>
      <c r="G18" s="145">
        <v>202063</v>
      </c>
      <c r="H18" s="145">
        <v>202960</v>
      </c>
      <c r="I18" s="145"/>
      <c r="J18" s="145">
        <v>203777</v>
      </c>
      <c r="K18" s="145">
        <v>193169</v>
      </c>
      <c r="L18" s="145">
        <v>202061</v>
      </c>
      <c r="M18" s="145">
        <v>225381</v>
      </c>
      <c r="N18" s="145">
        <v>203849</v>
      </c>
      <c r="O18" s="145">
        <v>204116</v>
      </c>
      <c r="P18" s="145">
        <v>208888</v>
      </c>
      <c r="Q18" s="145">
        <v>209925</v>
      </c>
      <c r="R18" s="145">
        <v>212361</v>
      </c>
      <c r="S18" s="146">
        <v>218297</v>
      </c>
      <c r="T18" s="146">
        <v>221693</v>
      </c>
      <c r="U18" s="146">
        <v>223448</v>
      </c>
    </row>
    <row r="19" spans="1:21" ht="16.5" customHeight="1">
      <c r="A19" s="144" t="s">
        <v>257</v>
      </c>
      <c r="B19" s="145">
        <v>240337</v>
      </c>
      <c r="C19" s="145">
        <v>242183</v>
      </c>
      <c r="D19" s="145">
        <v>243717</v>
      </c>
      <c r="E19" s="145">
        <v>245168</v>
      </c>
      <c r="F19" s="145">
        <v>246718</v>
      </c>
      <c r="G19" s="145">
        <v>248336</v>
      </c>
      <c r="H19" s="145">
        <v>249986</v>
      </c>
      <c r="I19" s="145"/>
      <c r="J19" s="145">
        <v>251552</v>
      </c>
      <c r="K19" s="145">
        <v>256091</v>
      </c>
      <c r="L19" s="145">
        <v>255745</v>
      </c>
      <c r="M19" s="145">
        <v>255170</v>
      </c>
      <c r="N19" s="145">
        <v>262263</v>
      </c>
      <c r="O19" s="145">
        <v>262507</v>
      </c>
      <c r="P19" s="145">
        <v>265514</v>
      </c>
      <c r="Q19" s="145">
        <v>266019</v>
      </c>
      <c r="R19" s="145">
        <v>267184</v>
      </c>
      <c r="S19" s="146">
        <v>269560</v>
      </c>
      <c r="T19" s="146">
        <v>273354</v>
      </c>
      <c r="U19" s="146">
        <v>281205</v>
      </c>
    </row>
    <row r="20" spans="1:21" ht="16.5" customHeight="1">
      <c r="A20" s="144" t="s">
        <v>249</v>
      </c>
      <c r="B20" s="145">
        <v>318886</v>
      </c>
      <c r="C20" s="145">
        <v>320555</v>
      </c>
      <c r="D20" s="145">
        <v>321791</v>
      </c>
      <c r="E20" s="145">
        <v>322898</v>
      </c>
      <c r="F20" s="145">
        <v>324114</v>
      </c>
      <c r="G20" s="145">
        <v>325401</v>
      </c>
      <c r="H20" s="145">
        <v>326709</v>
      </c>
      <c r="I20" s="145"/>
      <c r="J20" s="145">
        <v>327886</v>
      </c>
      <c r="K20" s="145">
        <v>326897</v>
      </c>
      <c r="L20" s="145">
        <v>328489</v>
      </c>
      <c r="M20" s="145">
        <v>328767</v>
      </c>
      <c r="N20" s="145">
        <v>336624</v>
      </c>
      <c r="O20" s="145">
        <v>337253</v>
      </c>
      <c r="P20" s="145">
        <v>337156</v>
      </c>
      <c r="Q20" s="145">
        <v>338023</v>
      </c>
      <c r="R20" s="145">
        <v>340449</v>
      </c>
      <c r="S20" s="146">
        <v>341225</v>
      </c>
      <c r="T20" s="146">
        <v>341474</v>
      </c>
      <c r="U20" s="146">
        <v>349396</v>
      </c>
    </row>
    <row r="21" spans="1:21" ht="16.5" customHeight="1">
      <c r="A21" s="144" t="s">
        <v>349</v>
      </c>
      <c r="B21" s="145">
        <v>255576</v>
      </c>
      <c r="C21" s="145">
        <v>257926</v>
      </c>
      <c r="D21" s="145">
        <v>259953</v>
      </c>
      <c r="E21" s="145">
        <v>261902</v>
      </c>
      <c r="F21" s="145">
        <v>263967</v>
      </c>
      <c r="G21" s="145">
        <v>266114</v>
      </c>
      <c r="H21" s="145">
        <v>268305</v>
      </c>
      <c r="I21" s="145"/>
      <c r="J21" s="145">
        <v>270417</v>
      </c>
      <c r="K21" s="145">
        <v>268882</v>
      </c>
      <c r="L21" s="145">
        <v>271545</v>
      </c>
      <c r="M21" s="145">
        <v>271208</v>
      </c>
      <c r="N21" s="145">
        <v>276506</v>
      </c>
      <c r="O21" s="145">
        <v>281080</v>
      </c>
      <c r="P21" s="145">
        <v>283496</v>
      </c>
      <c r="Q21" s="145">
        <v>284789</v>
      </c>
      <c r="R21" s="145">
        <v>291095</v>
      </c>
      <c r="S21" s="146">
        <v>299896</v>
      </c>
      <c r="T21" s="146">
        <v>303184</v>
      </c>
      <c r="U21" s="146">
        <v>311810</v>
      </c>
    </row>
    <row r="22" spans="1:21" ht="16.5" customHeight="1">
      <c r="A22" s="144" t="s">
        <v>335</v>
      </c>
      <c r="B22" s="145">
        <v>246060</v>
      </c>
      <c r="C22" s="145">
        <v>247106</v>
      </c>
      <c r="D22" s="145">
        <v>247811</v>
      </c>
      <c r="E22" s="145">
        <v>248412</v>
      </c>
      <c r="F22" s="145">
        <v>249090</v>
      </c>
      <c r="G22" s="145">
        <v>249816</v>
      </c>
      <c r="H22" s="145">
        <v>250552</v>
      </c>
      <c r="I22" s="145"/>
      <c r="J22" s="145">
        <v>251181</v>
      </c>
      <c r="K22" s="145">
        <v>247437</v>
      </c>
      <c r="L22" s="145">
        <v>251550</v>
      </c>
      <c r="M22" s="145">
        <v>258868</v>
      </c>
      <c r="N22" s="145">
        <v>250527</v>
      </c>
      <c r="O22" s="145">
        <v>254341</v>
      </c>
      <c r="P22" s="145">
        <v>257267</v>
      </c>
      <c r="Q22" s="145">
        <v>256898</v>
      </c>
      <c r="R22" s="145">
        <v>258339</v>
      </c>
      <c r="S22" s="146">
        <v>261401</v>
      </c>
      <c r="T22" s="146">
        <v>264779</v>
      </c>
      <c r="U22" s="146">
        <v>269926</v>
      </c>
    </row>
    <row r="23" spans="1:21" ht="16.5" customHeight="1">
      <c r="A23" s="144" t="s">
        <v>361</v>
      </c>
      <c r="B23" s="145">
        <v>2150571</v>
      </c>
      <c r="C23" s="145">
        <v>2192169</v>
      </c>
      <c r="D23" s="145">
        <v>2231582</v>
      </c>
      <c r="E23" s="145">
        <v>2270852</v>
      </c>
      <c r="F23" s="145">
        <v>2311735</v>
      </c>
      <c r="G23" s="145">
        <v>2353834</v>
      </c>
      <c r="H23" s="145">
        <v>2396916</v>
      </c>
      <c r="I23" s="145"/>
      <c r="J23" s="145">
        <v>2439876</v>
      </c>
      <c r="K23" s="145">
        <v>2507963</v>
      </c>
      <c r="L23" s="145">
        <v>2550645</v>
      </c>
      <c r="M23" s="145">
        <v>2605495</v>
      </c>
      <c r="N23" s="145">
        <v>2652126</v>
      </c>
      <c r="O23" s="145">
        <v>2688171</v>
      </c>
      <c r="P23" s="145">
        <v>2740970</v>
      </c>
      <c r="Q23" s="145">
        <v>2787539</v>
      </c>
      <c r="R23" s="145">
        <v>2842547</v>
      </c>
      <c r="S23" s="146">
        <v>2901396</v>
      </c>
      <c r="T23" s="146">
        <v>2936803</v>
      </c>
      <c r="U23" s="146">
        <v>2994521</v>
      </c>
    </row>
    <row r="24" spans="1:21" ht="16.5" customHeight="1">
      <c r="A24" s="144" t="s">
        <v>379</v>
      </c>
      <c r="B24" s="145">
        <v>449418</v>
      </c>
      <c r="C24" s="145">
        <v>453632</v>
      </c>
      <c r="D24" s="145">
        <v>457280</v>
      </c>
      <c r="E24" s="145">
        <v>460792</v>
      </c>
      <c r="F24" s="145">
        <v>464511</v>
      </c>
      <c r="G24" s="145">
        <v>468375</v>
      </c>
      <c r="H24" s="145">
        <v>472320</v>
      </c>
      <c r="I24" s="145"/>
      <c r="J24" s="145">
        <v>476128</v>
      </c>
      <c r="K24" s="145">
        <v>474791</v>
      </c>
      <c r="L24" s="145">
        <v>477735</v>
      </c>
      <c r="M24" s="145">
        <v>490397</v>
      </c>
      <c r="N24" s="145">
        <v>486445</v>
      </c>
      <c r="O24" s="145">
        <v>493691</v>
      </c>
      <c r="P24" s="145">
        <v>502328</v>
      </c>
      <c r="Q24" s="145">
        <v>511790</v>
      </c>
      <c r="R24" s="145">
        <v>513341</v>
      </c>
      <c r="S24" s="146">
        <v>519793</v>
      </c>
      <c r="T24" s="146">
        <v>530417</v>
      </c>
      <c r="U24" s="146">
        <v>540662</v>
      </c>
    </row>
    <row r="25" spans="1:21" ht="16.5" customHeight="1">
      <c r="A25" s="144" t="s">
        <v>299</v>
      </c>
      <c r="B25" s="145">
        <v>169044</v>
      </c>
      <c r="C25" s="145">
        <v>169955</v>
      </c>
      <c r="D25" s="145">
        <v>170637</v>
      </c>
      <c r="E25" s="145">
        <v>171252</v>
      </c>
      <c r="F25" s="145">
        <v>171924</v>
      </c>
      <c r="G25" s="145">
        <v>172635</v>
      </c>
      <c r="H25" s="145">
        <v>173358</v>
      </c>
      <c r="I25" s="145"/>
      <c r="J25" s="145">
        <v>174012</v>
      </c>
      <c r="K25" s="145">
        <v>176093</v>
      </c>
      <c r="L25" s="145">
        <v>185019</v>
      </c>
      <c r="M25" s="145">
        <v>179067</v>
      </c>
      <c r="N25" s="145">
        <v>177211</v>
      </c>
      <c r="O25" s="145">
        <v>184406</v>
      </c>
      <c r="P25" s="145">
        <v>190909</v>
      </c>
      <c r="Q25" s="145">
        <v>183550</v>
      </c>
      <c r="R25" s="145">
        <v>180945</v>
      </c>
      <c r="S25" s="146">
        <v>183880</v>
      </c>
      <c r="T25" s="146">
        <v>186074</v>
      </c>
      <c r="U25" s="146">
        <v>216362</v>
      </c>
    </row>
    <row r="26" spans="1:21" ht="16.5" customHeight="1">
      <c r="A26" s="144" t="s">
        <v>291</v>
      </c>
      <c r="B26" s="145">
        <v>567609</v>
      </c>
      <c r="C26" s="145">
        <v>566094</v>
      </c>
      <c r="D26" s="145">
        <v>563698</v>
      </c>
      <c r="E26" s="145">
        <v>560968</v>
      </c>
      <c r="F26" s="145">
        <v>558300</v>
      </c>
      <c r="G26" s="145">
        <v>555649</v>
      </c>
      <c r="H26" s="145">
        <v>552911</v>
      </c>
      <c r="I26" s="145"/>
      <c r="J26" s="145">
        <v>549828</v>
      </c>
      <c r="K26" s="145">
        <v>545444</v>
      </c>
      <c r="L26" s="145">
        <v>540704</v>
      </c>
      <c r="M26" s="145">
        <v>535405</v>
      </c>
      <c r="N26" s="145">
        <v>534578</v>
      </c>
      <c r="O26" s="145">
        <v>529975</v>
      </c>
      <c r="P26" s="145">
        <v>532080</v>
      </c>
      <c r="Q26" s="145">
        <v>527220</v>
      </c>
      <c r="R26" s="145">
        <v>525180</v>
      </c>
      <c r="S26" s="146">
        <v>527863</v>
      </c>
      <c r="T26" s="146">
        <v>528422</v>
      </c>
      <c r="U26" s="146">
        <v>536483</v>
      </c>
    </row>
    <row r="27" spans="1:21" ht="16.5" customHeight="1">
      <c r="A27" s="144" t="s">
        <v>373</v>
      </c>
      <c r="B27" s="145">
        <v>845493</v>
      </c>
      <c r="C27" s="145">
        <v>854958</v>
      </c>
      <c r="D27" s="145">
        <v>863396</v>
      </c>
      <c r="E27" s="145">
        <v>871614</v>
      </c>
      <c r="F27" s="145">
        <v>880267</v>
      </c>
      <c r="G27" s="145">
        <v>889229</v>
      </c>
      <c r="H27" s="145">
        <v>898387</v>
      </c>
      <c r="I27" s="145"/>
      <c r="J27" s="145">
        <v>907325</v>
      </c>
      <c r="K27" s="145">
        <v>917836</v>
      </c>
      <c r="L27" s="145">
        <v>926362</v>
      </c>
      <c r="M27" s="145">
        <v>931823</v>
      </c>
      <c r="N27" s="145">
        <v>942278</v>
      </c>
      <c r="O27" s="145">
        <v>950557</v>
      </c>
      <c r="P27" s="145">
        <v>963464</v>
      </c>
      <c r="Q27" s="145">
        <v>978700</v>
      </c>
      <c r="R27" s="145">
        <v>993442</v>
      </c>
      <c r="S27" s="146">
        <v>1005687</v>
      </c>
      <c r="T27" s="146">
        <v>1018735</v>
      </c>
      <c r="U27" s="146">
        <v>1027782</v>
      </c>
    </row>
    <row r="28" spans="1:21" ht="16.5" customHeight="1">
      <c r="A28" s="144" t="s">
        <v>237</v>
      </c>
      <c r="B28" s="145">
        <v>1317750</v>
      </c>
      <c r="C28" s="145">
        <v>1338378</v>
      </c>
      <c r="D28" s="145">
        <v>1357550</v>
      </c>
      <c r="E28" s="145">
        <v>1376518</v>
      </c>
      <c r="F28" s="145">
        <v>1396333</v>
      </c>
      <c r="G28" s="145">
        <v>1416775</v>
      </c>
      <c r="H28" s="145">
        <v>1437684</v>
      </c>
      <c r="I28" s="145"/>
      <c r="J28" s="145">
        <v>1460714</v>
      </c>
      <c r="K28" s="145">
        <v>1492828</v>
      </c>
      <c r="L28" s="145">
        <v>1515011</v>
      </c>
      <c r="M28" s="145">
        <v>1528958</v>
      </c>
      <c r="N28" s="145">
        <v>1570943</v>
      </c>
      <c r="O28" s="145">
        <v>1592167</v>
      </c>
      <c r="P28" s="145">
        <v>1607437</v>
      </c>
      <c r="Q28" s="145">
        <v>1635048</v>
      </c>
      <c r="R28" s="145">
        <v>1654196</v>
      </c>
      <c r="S28" s="146">
        <v>1673119</v>
      </c>
      <c r="T28" s="146">
        <v>1699901</v>
      </c>
      <c r="U28" s="146">
        <v>1732396</v>
      </c>
    </row>
    <row r="29" spans="1:21" ht="16.5" customHeight="1">
      <c r="A29" s="144" t="s">
        <v>385</v>
      </c>
      <c r="B29" s="145">
        <v>392134</v>
      </c>
      <c r="C29" s="145">
        <v>393292</v>
      </c>
      <c r="D29" s="145">
        <v>393896</v>
      </c>
      <c r="E29" s="145">
        <v>394320</v>
      </c>
      <c r="F29" s="145">
        <v>394852</v>
      </c>
      <c r="G29" s="145">
        <v>395449</v>
      </c>
      <c r="H29" s="145">
        <v>396047</v>
      </c>
      <c r="I29" s="145"/>
      <c r="J29" s="145">
        <v>396462</v>
      </c>
      <c r="K29" s="145">
        <v>394644</v>
      </c>
      <c r="L29" s="145">
        <v>395463</v>
      </c>
      <c r="M29" s="145">
        <v>390428</v>
      </c>
      <c r="N29" s="145">
        <v>399316</v>
      </c>
      <c r="O29" s="145">
        <v>399708</v>
      </c>
      <c r="P29" s="145">
        <v>398582</v>
      </c>
      <c r="Q29" s="145">
        <v>400280</v>
      </c>
      <c r="R29" s="145">
        <v>402537</v>
      </c>
      <c r="S29" s="146">
        <v>401701</v>
      </c>
      <c r="T29" s="146">
        <v>406855</v>
      </c>
      <c r="U29" s="146">
        <v>411528</v>
      </c>
    </row>
    <row r="30" spans="1:21" ht="16.5" customHeight="1">
      <c r="A30" s="144" t="s">
        <v>259</v>
      </c>
      <c r="B30" s="145">
        <v>517551</v>
      </c>
      <c r="C30" s="145">
        <v>521467</v>
      </c>
      <c r="D30" s="145">
        <v>524710</v>
      </c>
      <c r="E30" s="145">
        <v>527774</v>
      </c>
      <c r="F30" s="145">
        <v>531048</v>
      </c>
      <c r="G30" s="145">
        <v>534467</v>
      </c>
      <c r="H30" s="145">
        <v>537954</v>
      </c>
      <c r="I30" s="145"/>
      <c r="J30" s="145">
        <v>541258</v>
      </c>
      <c r="K30" s="145">
        <v>547562</v>
      </c>
      <c r="L30" s="145">
        <v>550667</v>
      </c>
      <c r="M30" s="145">
        <v>552646</v>
      </c>
      <c r="N30" s="145">
        <v>558556</v>
      </c>
      <c r="O30" s="145">
        <v>562703</v>
      </c>
      <c r="P30" s="145">
        <v>568239</v>
      </c>
      <c r="Q30" s="145">
        <v>568753</v>
      </c>
      <c r="R30" s="145">
        <v>574304</v>
      </c>
      <c r="S30" s="146">
        <v>578789</v>
      </c>
      <c r="T30" s="146">
        <v>583671</v>
      </c>
      <c r="U30" s="146">
        <v>595638</v>
      </c>
    </row>
    <row r="31" spans="1:21" ht="16.5" customHeight="1">
      <c r="A31" s="144" t="s">
        <v>273</v>
      </c>
      <c r="B31" s="145">
        <v>206815</v>
      </c>
      <c r="C31" s="145">
        <v>208015</v>
      </c>
      <c r="D31" s="145">
        <v>208937</v>
      </c>
      <c r="E31" s="145">
        <v>209779</v>
      </c>
      <c r="F31" s="145">
        <v>210694</v>
      </c>
      <c r="G31" s="145">
        <v>211658</v>
      </c>
      <c r="H31" s="145">
        <v>212639</v>
      </c>
      <c r="I31" s="145"/>
      <c r="J31" s="145">
        <v>213538</v>
      </c>
      <c r="K31" s="145">
        <v>210645</v>
      </c>
      <c r="L31" s="145">
        <v>213288</v>
      </c>
      <c r="M31" s="145">
        <v>224949</v>
      </c>
      <c r="N31" s="145">
        <v>215277</v>
      </c>
      <c r="O31" s="145">
        <v>217886</v>
      </c>
      <c r="P31" s="145">
        <v>219996</v>
      </c>
      <c r="Q31" s="145">
        <v>223633</v>
      </c>
      <c r="R31" s="145">
        <v>222918</v>
      </c>
      <c r="S31" s="146">
        <v>226032</v>
      </c>
      <c r="T31" s="146">
        <v>231511</v>
      </c>
      <c r="U31" s="146">
        <v>236034</v>
      </c>
    </row>
    <row r="32" spans="1:21" ht="16.5" customHeight="1">
      <c r="A32" s="144" t="s">
        <v>275</v>
      </c>
      <c r="B32" s="145">
        <v>801287</v>
      </c>
      <c r="C32" s="145">
        <v>800311</v>
      </c>
      <c r="D32" s="145">
        <v>798119</v>
      </c>
      <c r="E32" s="145">
        <v>795482</v>
      </c>
      <c r="F32" s="145">
        <v>792968</v>
      </c>
      <c r="G32" s="145">
        <v>790505</v>
      </c>
      <c r="H32" s="145">
        <v>787952</v>
      </c>
      <c r="I32" s="145"/>
      <c r="J32" s="145">
        <v>784941</v>
      </c>
      <c r="K32" s="145">
        <v>774967</v>
      </c>
      <c r="L32" s="145">
        <v>774207</v>
      </c>
      <c r="M32" s="145">
        <v>769085</v>
      </c>
      <c r="N32" s="145">
        <v>780847</v>
      </c>
      <c r="O32" s="145">
        <v>778195</v>
      </c>
      <c r="P32" s="145">
        <v>766729</v>
      </c>
      <c r="Q32" s="145">
        <v>763320</v>
      </c>
      <c r="R32" s="145">
        <v>762321</v>
      </c>
      <c r="S32" s="146">
        <v>762021</v>
      </c>
      <c r="T32" s="146">
        <v>760476</v>
      </c>
      <c r="U32" s="146">
        <v>767848</v>
      </c>
    </row>
    <row r="33" spans="1:21" ht="16.5" customHeight="1">
      <c r="A33" s="144" t="s">
        <v>359</v>
      </c>
      <c r="B33" s="145">
        <v>651672</v>
      </c>
      <c r="C33" s="145">
        <v>662354</v>
      </c>
      <c r="D33" s="145">
        <v>672328</v>
      </c>
      <c r="E33" s="145">
        <v>682212</v>
      </c>
      <c r="F33" s="145">
        <v>692529</v>
      </c>
      <c r="G33" s="145">
        <v>703168</v>
      </c>
      <c r="H33" s="145">
        <v>714051</v>
      </c>
      <c r="I33" s="145"/>
      <c r="J33" s="145">
        <v>724849</v>
      </c>
      <c r="K33" s="145">
        <v>741739</v>
      </c>
      <c r="L33" s="145">
        <v>755427</v>
      </c>
      <c r="M33" s="145">
        <v>764584</v>
      </c>
      <c r="N33" s="145">
        <v>781247</v>
      </c>
      <c r="O33" s="145">
        <v>789750</v>
      </c>
      <c r="P33" s="145">
        <v>799724</v>
      </c>
      <c r="Q33" s="145">
        <v>812320</v>
      </c>
      <c r="R33" s="145">
        <v>826716</v>
      </c>
      <c r="S33" s="146">
        <v>844842</v>
      </c>
      <c r="T33" s="146">
        <v>860620</v>
      </c>
      <c r="U33" s="146">
        <v>871187</v>
      </c>
    </row>
    <row r="34" spans="1:21" ht="16.5" customHeight="1">
      <c r="A34" s="144" t="s">
        <v>245</v>
      </c>
      <c r="B34" s="145">
        <v>1292817</v>
      </c>
      <c r="C34" s="145">
        <v>1330205</v>
      </c>
      <c r="D34" s="145">
        <v>1366581</v>
      </c>
      <c r="E34" s="145">
        <v>1403165</v>
      </c>
      <c r="F34" s="145">
        <v>1441079</v>
      </c>
      <c r="G34" s="145">
        <v>1480026</v>
      </c>
      <c r="H34" s="145">
        <v>1519905</v>
      </c>
      <c r="I34" s="145"/>
      <c r="J34" s="145">
        <v>1560023</v>
      </c>
      <c r="K34" s="145">
        <v>1612223</v>
      </c>
      <c r="L34" s="145">
        <v>1653670</v>
      </c>
      <c r="M34" s="145">
        <v>1700763</v>
      </c>
      <c r="N34" s="145">
        <v>1753596</v>
      </c>
      <c r="O34" s="145">
        <v>1799558</v>
      </c>
      <c r="P34" s="145">
        <v>1844438</v>
      </c>
      <c r="Q34" s="145">
        <v>1889466</v>
      </c>
      <c r="R34" s="145">
        <v>1931836</v>
      </c>
      <c r="S34" s="146">
        <v>1974244</v>
      </c>
      <c r="T34" s="146">
        <v>2005515</v>
      </c>
      <c r="U34" s="146">
        <v>2028563</v>
      </c>
    </row>
    <row r="35" spans="1:21" ht="16.5" customHeight="1">
      <c r="A35" s="144" t="s">
        <v>283</v>
      </c>
      <c r="B35" s="145">
        <v>410946</v>
      </c>
      <c r="C35" s="145">
        <v>412428</v>
      </c>
      <c r="D35" s="145">
        <v>413335</v>
      </c>
      <c r="E35" s="145">
        <v>414062</v>
      </c>
      <c r="F35" s="145">
        <v>414909</v>
      </c>
      <c r="G35" s="145">
        <v>415830</v>
      </c>
      <c r="H35" s="145">
        <v>416760</v>
      </c>
      <c r="I35" s="145"/>
      <c r="J35" s="145">
        <v>417505</v>
      </c>
      <c r="K35" s="145">
        <v>421766</v>
      </c>
      <c r="L35" s="145">
        <v>421860</v>
      </c>
      <c r="M35" s="145">
        <v>419256</v>
      </c>
      <c r="N35" s="145">
        <v>419498</v>
      </c>
      <c r="O35" s="145">
        <v>419555</v>
      </c>
      <c r="P35" s="145">
        <v>425007</v>
      </c>
      <c r="Q35" s="145">
        <v>429984</v>
      </c>
      <c r="R35" s="145">
        <v>426686</v>
      </c>
      <c r="S35" s="146">
        <v>444467</v>
      </c>
      <c r="T35" s="146">
        <v>437393</v>
      </c>
      <c r="U35" s="146">
        <v>453912</v>
      </c>
    </row>
    <row r="36" spans="1:21" ht="16.5" customHeight="1">
      <c r="A36" s="144" t="s">
        <v>277</v>
      </c>
      <c r="B36" s="145">
        <v>116008</v>
      </c>
      <c r="C36" s="145">
        <v>118147</v>
      </c>
      <c r="D36" s="145">
        <v>120166</v>
      </c>
      <c r="E36" s="145">
        <v>122175</v>
      </c>
      <c r="F36" s="145">
        <v>124267</v>
      </c>
      <c r="G36" s="145">
        <v>126423</v>
      </c>
      <c r="H36" s="145">
        <v>128628</v>
      </c>
      <c r="I36" s="145"/>
      <c r="J36" s="145">
        <v>130825</v>
      </c>
      <c r="K36" s="145">
        <v>131367</v>
      </c>
      <c r="L36" s="145">
        <v>130976</v>
      </c>
      <c r="M36" s="145">
        <v>129618</v>
      </c>
      <c r="N36" s="145">
        <v>132374</v>
      </c>
      <c r="O36" s="145">
        <v>135216</v>
      </c>
      <c r="P36" s="145">
        <v>141412</v>
      </c>
      <c r="Q36" s="145">
        <v>146353</v>
      </c>
      <c r="R36" s="145">
        <v>151449</v>
      </c>
      <c r="S36" s="146">
        <v>172034</v>
      </c>
      <c r="T36" s="146">
        <v>170173</v>
      </c>
      <c r="U36" s="146">
        <v>162748</v>
      </c>
    </row>
    <row r="37" spans="1:21" ht="16.5" customHeight="1">
      <c r="A37" s="144" t="s">
        <v>247</v>
      </c>
      <c r="B37" s="145">
        <v>223264</v>
      </c>
      <c r="C37" s="145">
        <v>226676</v>
      </c>
      <c r="D37" s="145">
        <v>229839</v>
      </c>
      <c r="E37" s="145">
        <v>232966</v>
      </c>
      <c r="F37" s="145">
        <v>236234</v>
      </c>
      <c r="G37" s="145">
        <v>239606</v>
      </c>
      <c r="H37" s="145">
        <v>243055</v>
      </c>
      <c r="I37" s="145"/>
      <c r="J37" s="145">
        <v>246469</v>
      </c>
      <c r="K37" s="145">
        <v>258590</v>
      </c>
      <c r="L37" s="145">
        <v>256761</v>
      </c>
      <c r="M37" s="145">
        <v>251302</v>
      </c>
      <c r="N37" s="145">
        <v>272165</v>
      </c>
      <c r="O37" s="145">
        <v>279982</v>
      </c>
      <c r="P37" s="145">
        <v>273041</v>
      </c>
      <c r="Q37" s="145">
        <v>276287</v>
      </c>
      <c r="R37" s="145">
        <v>278775</v>
      </c>
      <c r="S37" s="146">
        <v>267813</v>
      </c>
      <c r="T37" s="146">
        <v>275761</v>
      </c>
      <c r="U37" s="146">
        <v>286470</v>
      </c>
    </row>
    <row r="38" spans="1:21" ht="16.5" customHeight="1">
      <c r="A38" s="144" t="s">
        <v>329</v>
      </c>
      <c r="B38" s="145">
        <v>1280457</v>
      </c>
      <c r="C38" s="145">
        <v>1296401</v>
      </c>
      <c r="D38" s="145">
        <v>1310828</v>
      </c>
      <c r="E38" s="145">
        <v>1324961</v>
      </c>
      <c r="F38" s="145">
        <v>1339798</v>
      </c>
      <c r="G38" s="145">
        <v>1355144</v>
      </c>
      <c r="H38" s="145">
        <v>1370831</v>
      </c>
      <c r="I38" s="145"/>
      <c r="J38" s="145">
        <v>1386224</v>
      </c>
      <c r="K38" s="145">
        <v>1413287</v>
      </c>
      <c r="L38" s="145">
        <v>1448418</v>
      </c>
      <c r="M38" s="145">
        <v>1480571</v>
      </c>
      <c r="N38" s="145">
        <v>1474223</v>
      </c>
      <c r="O38" s="145">
        <v>1483674</v>
      </c>
      <c r="P38" s="145">
        <v>1503066</v>
      </c>
      <c r="Q38" s="145">
        <v>1519836</v>
      </c>
      <c r="R38" s="145">
        <v>1533507</v>
      </c>
      <c r="S38" s="146">
        <v>1555165</v>
      </c>
      <c r="T38" s="146">
        <v>1575226</v>
      </c>
      <c r="U38" s="146">
        <v>1609856</v>
      </c>
    </row>
    <row r="39" spans="1:21" ht="16.5" customHeight="1">
      <c r="A39" s="144" t="s">
        <v>337</v>
      </c>
      <c r="B39" s="145">
        <v>418507</v>
      </c>
      <c r="C39" s="145">
        <v>419307</v>
      </c>
      <c r="D39" s="145">
        <v>419505</v>
      </c>
      <c r="E39" s="145">
        <v>419502</v>
      </c>
      <c r="F39" s="145">
        <v>419601</v>
      </c>
      <c r="G39" s="145">
        <v>419758</v>
      </c>
      <c r="H39" s="145">
        <v>419905</v>
      </c>
      <c r="I39" s="145"/>
      <c r="J39" s="145">
        <v>419845</v>
      </c>
      <c r="K39" s="145">
        <v>407463</v>
      </c>
      <c r="L39" s="145">
        <v>420796</v>
      </c>
      <c r="M39" s="145">
        <v>448298</v>
      </c>
      <c r="N39" s="145">
        <v>411245</v>
      </c>
      <c r="O39" s="145">
        <v>416663</v>
      </c>
      <c r="P39" s="145">
        <v>417774</v>
      </c>
      <c r="Q39" s="145">
        <v>418780</v>
      </c>
      <c r="R39" s="145">
        <v>421766</v>
      </c>
      <c r="S39" s="146">
        <v>427324</v>
      </c>
      <c r="T39" s="146">
        <v>433830</v>
      </c>
      <c r="U39" s="146">
        <v>441412</v>
      </c>
    </row>
    <row r="40" spans="1:21" ht="16.5" customHeight="1">
      <c r="A40" s="144" t="s">
        <v>331</v>
      </c>
      <c r="B40" s="145">
        <v>1488755</v>
      </c>
      <c r="C40" s="145">
        <v>1505196</v>
      </c>
      <c r="D40" s="145">
        <v>1519824</v>
      </c>
      <c r="E40" s="145">
        <v>1534060</v>
      </c>
      <c r="F40" s="145">
        <v>1549054</v>
      </c>
      <c r="G40" s="145">
        <v>1564588</v>
      </c>
      <c r="H40" s="145">
        <v>1580460</v>
      </c>
      <c r="I40" s="145"/>
      <c r="J40" s="145">
        <v>1595938</v>
      </c>
      <c r="K40" s="145">
        <v>1602908</v>
      </c>
      <c r="L40" s="145">
        <v>1640888</v>
      </c>
      <c r="M40" s="145">
        <v>1647899</v>
      </c>
      <c r="N40" s="145">
        <v>1667939</v>
      </c>
      <c r="O40" s="145">
        <v>1682848</v>
      </c>
      <c r="P40" s="145">
        <v>1705774</v>
      </c>
      <c r="Q40" s="145">
        <v>1727255</v>
      </c>
      <c r="R40" s="145">
        <v>1745221</v>
      </c>
      <c r="S40" s="146">
        <v>1773852</v>
      </c>
      <c r="T40" s="146">
        <v>1793931</v>
      </c>
      <c r="U40" s="146">
        <v>1814468</v>
      </c>
    </row>
    <row r="41" spans="1:21" ht="16.5" customHeight="1">
      <c r="A41" s="144" t="s">
        <v>389</v>
      </c>
      <c r="B41" s="145">
        <v>11076840</v>
      </c>
      <c r="C41" s="145">
        <v>11292009</v>
      </c>
      <c r="D41" s="145">
        <v>11495948</v>
      </c>
      <c r="E41" s="145">
        <v>11699172</v>
      </c>
      <c r="F41" s="145">
        <v>11910733</v>
      </c>
      <c r="G41" s="145">
        <v>12128577</v>
      </c>
      <c r="H41" s="145">
        <v>12351506</v>
      </c>
      <c r="I41" s="145"/>
      <c r="J41" s="145">
        <v>12573836</v>
      </c>
      <c r="K41" s="145">
        <v>12697164</v>
      </c>
      <c r="L41" s="145">
        <v>12915158</v>
      </c>
      <c r="M41" s="145">
        <v>13255685</v>
      </c>
      <c r="N41" s="145">
        <v>13624240</v>
      </c>
      <c r="O41" s="145">
        <v>13854740</v>
      </c>
      <c r="P41" s="145">
        <v>14160467</v>
      </c>
      <c r="Q41" s="145">
        <v>14377018</v>
      </c>
      <c r="R41" s="145">
        <v>14657434</v>
      </c>
      <c r="S41" s="146">
        <v>14804116</v>
      </c>
      <c r="T41" s="146">
        <v>15029231</v>
      </c>
      <c r="U41" s="146">
        <v>15067724</v>
      </c>
    </row>
    <row r="42" spans="1:21" ht="16.5" customHeight="1">
      <c r="A42" s="144" t="s">
        <v>377</v>
      </c>
      <c r="B42" s="145">
        <v>3431204</v>
      </c>
      <c r="C42" s="145">
        <v>3477209</v>
      </c>
      <c r="D42" s="145">
        <v>3519233</v>
      </c>
      <c r="E42" s="145">
        <v>3560544</v>
      </c>
      <c r="F42" s="145">
        <v>3603838</v>
      </c>
      <c r="G42" s="145">
        <v>3648575</v>
      </c>
      <c r="H42" s="145">
        <v>3694316</v>
      </c>
      <c r="I42" s="145"/>
      <c r="J42" s="145">
        <v>3739353</v>
      </c>
      <c r="K42" s="145">
        <v>3795978</v>
      </c>
      <c r="L42" s="145">
        <v>3868308</v>
      </c>
      <c r="M42" s="145">
        <v>3948848</v>
      </c>
      <c r="N42" s="145">
        <v>3965232</v>
      </c>
      <c r="O42" s="145">
        <v>4005459</v>
      </c>
      <c r="P42" s="145">
        <v>4061074</v>
      </c>
      <c r="Q42" s="145">
        <v>4113072</v>
      </c>
      <c r="R42" s="145">
        <v>4168415</v>
      </c>
      <c r="S42" s="146">
        <v>4223545</v>
      </c>
      <c r="T42" s="146">
        <v>4279677</v>
      </c>
      <c r="U42" s="146">
        <v>4320519</v>
      </c>
    </row>
    <row r="43" spans="1:21" ht="16.5" customHeight="1">
      <c r="A43" s="144" t="s">
        <v>267</v>
      </c>
      <c r="B43" s="145">
        <v>326292</v>
      </c>
      <c r="C43" s="145">
        <v>324908</v>
      </c>
      <c r="D43" s="145">
        <v>323005</v>
      </c>
      <c r="E43" s="145">
        <v>320898</v>
      </c>
      <c r="F43" s="145">
        <v>318812</v>
      </c>
      <c r="G43" s="145">
        <v>316723</v>
      </c>
      <c r="H43" s="145">
        <v>314570</v>
      </c>
      <c r="I43" s="145"/>
      <c r="J43" s="145">
        <v>312205</v>
      </c>
      <c r="K43" s="145">
        <v>312128</v>
      </c>
      <c r="L43" s="145">
        <v>306536</v>
      </c>
      <c r="M43" s="145">
        <v>301766</v>
      </c>
      <c r="N43" s="145">
        <v>305755</v>
      </c>
      <c r="O43" s="145">
        <v>304821</v>
      </c>
      <c r="P43" s="145">
        <v>300874</v>
      </c>
      <c r="Q43" s="145">
        <v>296466</v>
      </c>
      <c r="R43" s="145">
        <v>292660</v>
      </c>
      <c r="S43" s="146">
        <v>289786</v>
      </c>
      <c r="T43" s="146">
        <v>287654</v>
      </c>
      <c r="U43" s="146">
        <v>288878</v>
      </c>
    </row>
    <row r="44" spans="1:21" ht="16.5" customHeight="1">
      <c r="A44" s="144" t="s">
        <v>301</v>
      </c>
      <c r="B44" s="145">
        <v>351582</v>
      </c>
      <c r="C44" s="145">
        <v>353271</v>
      </c>
      <c r="D44" s="145">
        <v>354479</v>
      </c>
      <c r="E44" s="145">
        <v>355541</v>
      </c>
      <c r="F44" s="145">
        <v>356719</v>
      </c>
      <c r="G44" s="145">
        <v>357972</v>
      </c>
      <c r="H44" s="145">
        <v>359243</v>
      </c>
      <c r="I44" s="145"/>
      <c r="J44" s="145">
        <v>360366</v>
      </c>
      <c r="K44" s="145">
        <v>360424</v>
      </c>
      <c r="L44" s="145">
        <v>359823</v>
      </c>
      <c r="M44" s="145">
        <v>361222</v>
      </c>
      <c r="N44" s="145">
        <v>359759</v>
      </c>
      <c r="O44" s="145">
        <v>359808</v>
      </c>
      <c r="P44" s="145">
        <v>368093</v>
      </c>
      <c r="Q44" s="145">
        <v>368907</v>
      </c>
      <c r="R44" s="145">
        <v>372633</v>
      </c>
      <c r="S44" s="146">
        <v>376945</v>
      </c>
      <c r="T44" s="146">
        <v>372373</v>
      </c>
      <c r="U44" s="146">
        <v>383373</v>
      </c>
    </row>
    <row r="45" spans="1:21" ht="16.5" customHeight="1">
      <c r="A45" s="144" t="s">
        <v>313</v>
      </c>
      <c r="B45" s="145">
        <v>1038671</v>
      </c>
      <c r="C45" s="145">
        <v>1056995</v>
      </c>
      <c r="D45" s="145">
        <v>1074221</v>
      </c>
      <c r="E45" s="145">
        <v>1091336</v>
      </c>
      <c r="F45" s="145">
        <v>1109179</v>
      </c>
      <c r="G45" s="145">
        <v>1127566</v>
      </c>
      <c r="H45" s="145">
        <v>1146378</v>
      </c>
      <c r="I45" s="145"/>
      <c r="J45" s="145">
        <v>1165088</v>
      </c>
      <c r="K45" s="145">
        <v>1184386</v>
      </c>
      <c r="L45" s="145">
        <v>1205872</v>
      </c>
      <c r="M45" s="145">
        <v>1234651</v>
      </c>
      <c r="N45" s="145">
        <v>1255349</v>
      </c>
      <c r="O45" s="145">
        <v>1274968</v>
      </c>
      <c r="P45" s="145">
        <v>1295355</v>
      </c>
      <c r="Q45" s="145">
        <v>1322376</v>
      </c>
      <c r="R45" s="145">
        <v>1341056</v>
      </c>
      <c r="S45" s="146">
        <v>1358980</v>
      </c>
      <c r="T45" s="146">
        <v>1376722</v>
      </c>
      <c r="U45" s="146">
        <v>1389680</v>
      </c>
    </row>
    <row r="46" spans="1:21" ht="16.5" customHeight="1">
      <c r="A46" s="144" t="s">
        <v>383</v>
      </c>
      <c r="B46" s="145">
        <v>323427</v>
      </c>
      <c r="C46" s="145">
        <v>325213</v>
      </c>
      <c r="D46" s="145">
        <v>326561</v>
      </c>
      <c r="E46" s="145">
        <v>327782</v>
      </c>
      <c r="F46" s="145">
        <v>329116</v>
      </c>
      <c r="G46" s="145">
        <v>330523</v>
      </c>
      <c r="H46" s="145">
        <v>331955</v>
      </c>
      <c r="I46" s="145"/>
      <c r="J46" s="145">
        <v>333256</v>
      </c>
      <c r="K46" s="145">
        <v>336942</v>
      </c>
      <c r="L46" s="145">
        <v>333179</v>
      </c>
      <c r="M46" s="145">
        <v>332791</v>
      </c>
      <c r="N46" s="145">
        <v>340199</v>
      </c>
      <c r="O46" s="145">
        <v>341218</v>
      </c>
      <c r="P46" s="145">
        <v>340559</v>
      </c>
      <c r="Q46" s="145">
        <v>343723</v>
      </c>
      <c r="R46" s="145">
        <v>346973</v>
      </c>
      <c r="S46" s="146">
        <v>351684</v>
      </c>
      <c r="T46" s="146">
        <v>356050</v>
      </c>
      <c r="U46" s="146">
        <v>360860</v>
      </c>
    </row>
    <row r="47" spans="1:21" ht="16.5" customHeight="1">
      <c r="A47" s="144" t="s">
        <v>315</v>
      </c>
      <c r="B47" s="145">
        <v>221473</v>
      </c>
      <c r="C47" s="145">
        <v>222028</v>
      </c>
      <c r="D47" s="145">
        <v>222267</v>
      </c>
      <c r="E47" s="145">
        <v>222403</v>
      </c>
      <c r="F47" s="145">
        <v>222596</v>
      </c>
      <c r="G47" s="145">
        <v>222824</v>
      </c>
      <c r="H47" s="145">
        <v>223050</v>
      </c>
      <c r="I47" s="145"/>
      <c r="J47" s="145">
        <v>223170</v>
      </c>
      <c r="K47" s="145">
        <v>222735</v>
      </c>
      <c r="L47" s="145">
        <v>223102</v>
      </c>
      <c r="M47" s="145">
        <v>221876</v>
      </c>
      <c r="N47" s="145">
        <v>221015</v>
      </c>
      <c r="O47" s="145">
        <v>221209</v>
      </c>
      <c r="P47" s="145">
        <v>223498</v>
      </c>
      <c r="Q47" s="145">
        <v>222707</v>
      </c>
      <c r="R47" s="145">
        <v>225562</v>
      </c>
      <c r="S47" s="146">
        <v>229975</v>
      </c>
      <c r="T47" s="146">
        <v>234529</v>
      </c>
      <c r="U47" s="146">
        <v>241868</v>
      </c>
    </row>
    <row r="48" spans="1:21" ht="16.5" customHeight="1">
      <c r="A48" s="144" t="s">
        <v>355</v>
      </c>
      <c r="B48" s="145">
        <v>1192053</v>
      </c>
      <c r="C48" s="145">
        <v>1226460</v>
      </c>
      <c r="D48" s="145">
        <v>1259932</v>
      </c>
      <c r="E48" s="145">
        <v>1293594</v>
      </c>
      <c r="F48" s="145">
        <v>1328481</v>
      </c>
      <c r="G48" s="145">
        <v>1364317</v>
      </c>
      <c r="H48" s="145">
        <v>1401013</v>
      </c>
      <c r="I48" s="145"/>
      <c r="J48" s="145">
        <v>1437926</v>
      </c>
      <c r="K48" s="145">
        <v>1490358</v>
      </c>
      <c r="L48" s="145">
        <v>1522408</v>
      </c>
      <c r="M48" s="145">
        <v>1560138</v>
      </c>
      <c r="N48" s="145">
        <v>1601720</v>
      </c>
      <c r="O48" s="145">
        <v>1634691</v>
      </c>
      <c r="P48" s="145">
        <v>1676202</v>
      </c>
      <c r="Q48" s="145">
        <v>1722795</v>
      </c>
      <c r="R48" s="145">
        <v>1780055</v>
      </c>
      <c r="S48" s="146">
        <v>1830772</v>
      </c>
      <c r="T48" s="146">
        <v>1883270</v>
      </c>
      <c r="U48" s="146">
        <v>1906391</v>
      </c>
    </row>
    <row r="49" spans="1:21" ht="16.5" customHeight="1">
      <c r="A49" s="144" t="s">
        <v>343</v>
      </c>
      <c r="B49" s="145">
        <v>1835987</v>
      </c>
      <c r="C49" s="145">
        <v>1855057</v>
      </c>
      <c r="D49" s="145">
        <v>1871862</v>
      </c>
      <c r="E49" s="145">
        <v>1888154</v>
      </c>
      <c r="F49" s="145">
        <v>1905345</v>
      </c>
      <c r="G49" s="145">
        <v>1923174</v>
      </c>
      <c r="H49" s="145">
        <v>1941386</v>
      </c>
      <c r="I49" s="145"/>
      <c r="J49" s="145">
        <v>1959082</v>
      </c>
      <c r="K49" s="145">
        <v>1969868</v>
      </c>
      <c r="L49" s="145">
        <v>1992675</v>
      </c>
      <c r="M49" s="145">
        <v>2013845</v>
      </c>
      <c r="N49" s="145">
        <v>2038555</v>
      </c>
      <c r="O49" s="145">
        <v>2052281</v>
      </c>
      <c r="P49" s="145">
        <v>2079225</v>
      </c>
      <c r="Q49" s="145">
        <v>2108808</v>
      </c>
      <c r="R49" s="145">
        <v>2130544</v>
      </c>
      <c r="S49" s="146">
        <v>2161303</v>
      </c>
      <c r="T49" s="146">
        <v>2180149</v>
      </c>
      <c r="U49" s="146">
        <v>2205609</v>
      </c>
    </row>
    <row r="50" spans="1:21" ht="16.5" customHeight="1">
      <c r="A50" s="144" t="s">
        <v>365</v>
      </c>
      <c r="B50" s="145">
        <v>592921</v>
      </c>
      <c r="C50" s="145">
        <v>592607</v>
      </c>
      <c r="D50" s="145">
        <v>591405</v>
      </c>
      <c r="E50" s="145">
        <v>589883</v>
      </c>
      <c r="F50" s="145">
        <v>588464</v>
      </c>
      <c r="G50" s="145">
        <v>587092</v>
      </c>
      <c r="H50" s="145">
        <v>585666</v>
      </c>
      <c r="I50" s="145"/>
      <c r="J50" s="145">
        <v>583910</v>
      </c>
      <c r="K50" s="145">
        <v>565884</v>
      </c>
      <c r="L50" s="145">
        <v>571804</v>
      </c>
      <c r="M50" s="145">
        <v>590496</v>
      </c>
      <c r="N50" s="145">
        <v>564264</v>
      </c>
      <c r="O50" s="145">
        <v>573421</v>
      </c>
      <c r="P50" s="145">
        <v>572059</v>
      </c>
      <c r="Q50" s="145">
        <v>571554</v>
      </c>
      <c r="R50" s="145">
        <v>571463</v>
      </c>
      <c r="S50" s="146">
        <v>573642</v>
      </c>
      <c r="T50" s="146">
        <v>572256</v>
      </c>
      <c r="U50" s="146">
        <v>577941</v>
      </c>
    </row>
    <row r="51" spans="1:21" ht="16.5" customHeight="1">
      <c r="A51" s="144" t="s">
        <v>261</v>
      </c>
      <c r="B51" s="145">
        <v>685533</v>
      </c>
      <c r="C51" s="145">
        <v>691399</v>
      </c>
      <c r="D51" s="145">
        <v>696387</v>
      </c>
      <c r="E51" s="145">
        <v>701155</v>
      </c>
      <c r="F51" s="145">
        <v>706222</v>
      </c>
      <c r="G51" s="145">
        <v>711496</v>
      </c>
      <c r="H51" s="145">
        <v>716879</v>
      </c>
      <c r="I51" s="145"/>
      <c r="J51" s="145">
        <v>722065</v>
      </c>
      <c r="K51" s="145">
        <v>733789</v>
      </c>
      <c r="L51" s="145">
        <v>736884</v>
      </c>
      <c r="M51" s="145">
        <v>740643</v>
      </c>
      <c r="N51" s="145">
        <v>757930</v>
      </c>
      <c r="O51" s="145">
        <v>762366</v>
      </c>
      <c r="P51" s="145">
        <v>762538</v>
      </c>
      <c r="Q51" s="145">
        <v>769544</v>
      </c>
      <c r="R51" s="145">
        <v>772904</v>
      </c>
      <c r="S51" s="146">
        <v>781305</v>
      </c>
      <c r="T51" s="146">
        <v>786676</v>
      </c>
      <c r="U51" s="146">
        <v>797036</v>
      </c>
    </row>
    <row r="52" spans="1:21" ht="16.5" customHeight="1">
      <c r="A52" s="144" t="s">
        <v>369</v>
      </c>
      <c r="B52" s="145">
        <v>1276590</v>
      </c>
      <c r="C52" s="145">
        <v>1284241</v>
      </c>
      <c r="D52" s="145">
        <v>1290180</v>
      </c>
      <c r="E52" s="145">
        <v>1295630</v>
      </c>
      <c r="F52" s="145">
        <v>1301542</v>
      </c>
      <c r="G52" s="145">
        <v>1307760</v>
      </c>
      <c r="H52" s="145">
        <v>1314090</v>
      </c>
      <c r="I52" s="145"/>
      <c r="J52" s="145">
        <v>1319920</v>
      </c>
      <c r="K52" s="145">
        <v>1316750</v>
      </c>
      <c r="L52" s="145">
        <v>1331957</v>
      </c>
      <c r="M52" s="145">
        <v>1379484</v>
      </c>
      <c r="N52" s="145">
        <v>1340074</v>
      </c>
      <c r="O52" s="145">
        <v>1346162</v>
      </c>
      <c r="P52" s="145">
        <v>1359463</v>
      </c>
      <c r="Q52" s="145">
        <v>1367905</v>
      </c>
      <c r="R52" s="145">
        <v>1380366</v>
      </c>
      <c r="S52" s="146">
        <v>1396945</v>
      </c>
      <c r="T52" s="146">
        <v>1413041</v>
      </c>
      <c r="U52" s="146">
        <v>1429643</v>
      </c>
    </row>
    <row r="53" spans="1:21" ht="16.5" customHeight="1">
      <c r="A53" s="144" t="s">
        <v>327</v>
      </c>
      <c r="B53" s="145">
        <v>937074</v>
      </c>
      <c r="C53" s="145">
        <v>947317</v>
      </c>
      <c r="D53" s="145">
        <v>956417</v>
      </c>
      <c r="E53" s="145">
        <v>965268</v>
      </c>
      <c r="F53" s="145">
        <v>974592</v>
      </c>
      <c r="G53" s="145">
        <v>984254</v>
      </c>
      <c r="H53" s="145">
        <v>994126</v>
      </c>
      <c r="I53" s="145"/>
      <c r="J53" s="145">
        <v>1004414</v>
      </c>
      <c r="K53" s="145">
        <v>1029298</v>
      </c>
      <c r="L53" s="145">
        <v>1037491</v>
      </c>
      <c r="M53" s="145">
        <v>1044816</v>
      </c>
      <c r="N53" s="145">
        <v>1054210</v>
      </c>
      <c r="O53" s="145">
        <v>1063174</v>
      </c>
      <c r="P53" s="145">
        <v>1075706</v>
      </c>
      <c r="Q53" s="145">
        <v>1089038</v>
      </c>
      <c r="R53" s="145">
        <v>1096610</v>
      </c>
      <c r="S53" s="146">
        <v>1112634</v>
      </c>
      <c r="T53" s="146">
        <v>1127623</v>
      </c>
      <c r="U53" s="146">
        <v>1144851</v>
      </c>
    </row>
    <row r="54" spans="1:21" ht="16.5" customHeight="1">
      <c r="A54" s="144" t="s">
        <v>235</v>
      </c>
      <c r="B54" s="145">
        <v>709316</v>
      </c>
      <c r="C54" s="145">
        <v>715211</v>
      </c>
      <c r="D54" s="145">
        <v>720195</v>
      </c>
      <c r="E54" s="145">
        <v>724946</v>
      </c>
      <c r="F54" s="145">
        <v>730002</v>
      </c>
      <c r="G54" s="145">
        <v>735267</v>
      </c>
      <c r="H54" s="145">
        <v>740641</v>
      </c>
      <c r="I54" s="145"/>
      <c r="J54" s="145">
        <v>745778</v>
      </c>
      <c r="K54" s="145">
        <v>750697</v>
      </c>
      <c r="L54" s="145">
        <v>737852</v>
      </c>
      <c r="M54" s="145">
        <v>744606</v>
      </c>
      <c r="N54" s="145">
        <v>764033</v>
      </c>
      <c r="O54" s="145">
        <v>773026</v>
      </c>
      <c r="P54" s="145">
        <v>779738</v>
      </c>
      <c r="Q54" s="145">
        <v>788996</v>
      </c>
      <c r="R54" s="145">
        <v>796591</v>
      </c>
      <c r="S54" s="146">
        <v>796237</v>
      </c>
      <c r="T54" s="146">
        <v>809719</v>
      </c>
      <c r="U54" s="146">
        <v>829195</v>
      </c>
    </row>
    <row r="55" spans="1:21" ht="16.5" customHeight="1">
      <c r="A55" s="144" t="s">
        <v>371</v>
      </c>
      <c r="B55" s="145">
        <v>663606</v>
      </c>
      <c r="C55" s="145">
        <v>678204</v>
      </c>
      <c r="D55" s="145">
        <v>692171</v>
      </c>
      <c r="E55" s="145">
        <v>706136</v>
      </c>
      <c r="F55" s="145">
        <v>720650</v>
      </c>
      <c r="G55" s="145">
        <v>735582</v>
      </c>
      <c r="H55" s="145">
        <v>750865</v>
      </c>
      <c r="I55" s="145"/>
      <c r="J55" s="145">
        <v>766156</v>
      </c>
      <c r="K55" s="145">
        <v>791424</v>
      </c>
      <c r="L55" s="145">
        <v>802381</v>
      </c>
      <c r="M55" s="145">
        <v>817503</v>
      </c>
      <c r="N55" s="145">
        <v>838324</v>
      </c>
      <c r="O55" s="145">
        <v>851145</v>
      </c>
      <c r="P55" s="145">
        <v>866665</v>
      </c>
      <c r="Q55" s="145">
        <v>894509</v>
      </c>
      <c r="R55" s="145">
        <v>908877</v>
      </c>
      <c r="S55" s="146">
        <v>923773</v>
      </c>
      <c r="T55" s="146">
        <v>938751</v>
      </c>
      <c r="U55" s="146">
        <v>967487</v>
      </c>
    </row>
    <row r="56" spans="1:21" ht="16.5" customHeight="1">
      <c r="A56" s="144" t="s">
        <v>251</v>
      </c>
      <c r="B56" s="145">
        <v>403236</v>
      </c>
      <c r="C56" s="145">
        <v>404138</v>
      </c>
      <c r="D56" s="145">
        <v>404462</v>
      </c>
      <c r="E56" s="145">
        <v>404596</v>
      </c>
      <c r="F56" s="145">
        <v>404832</v>
      </c>
      <c r="G56" s="145">
        <v>405127</v>
      </c>
      <c r="H56" s="145">
        <v>405416</v>
      </c>
      <c r="I56" s="145"/>
      <c r="J56" s="145">
        <v>405509</v>
      </c>
      <c r="K56" s="145">
        <v>404309</v>
      </c>
      <c r="L56" s="145">
        <v>404484</v>
      </c>
      <c r="M56" s="145">
        <v>406886</v>
      </c>
      <c r="N56" s="145">
        <v>414706</v>
      </c>
      <c r="O56" s="145">
        <v>413260</v>
      </c>
      <c r="P56" s="145">
        <v>412553</v>
      </c>
      <c r="Q56" s="145">
        <v>411216</v>
      </c>
      <c r="R56" s="145">
        <v>408728</v>
      </c>
      <c r="S56" s="146">
        <v>406501</v>
      </c>
      <c r="T56" s="146">
        <v>404544</v>
      </c>
      <c r="U56" s="146">
        <v>407992</v>
      </c>
    </row>
    <row r="57" spans="1:21" ht="16.5" customHeight="1">
      <c r="A57" s="144" t="s">
        <v>317</v>
      </c>
      <c r="B57" s="145">
        <v>275262</v>
      </c>
      <c r="C57" s="145">
        <v>276309</v>
      </c>
      <c r="D57" s="145">
        <v>276971</v>
      </c>
      <c r="E57" s="145">
        <v>277514</v>
      </c>
      <c r="F57" s="145">
        <v>278138</v>
      </c>
      <c r="G57" s="145">
        <v>278814</v>
      </c>
      <c r="H57" s="145">
        <v>279498</v>
      </c>
      <c r="I57" s="145"/>
      <c r="J57" s="145">
        <v>280058</v>
      </c>
      <c r="K57" s="145">
        <v>281699</v>
      </c>
      <c r="L57" s="145">
        <v>284025</v>
      </c>
      <c r="M57" s="145">
        <v>282337</v>
      </c>
      <c r="N57" s="145">
        <v>283247</v>
      </c>
      <c r="O57" s="145">
        <v>285190</v>
      </c>
      <c r="P57" s="145">
        <v>285460</v>
      </c>
      <c r="Q57" s="145">
        <v>286250</v>
      </c>
      <c r="R57" s="145">
        <v>286767</v>
      </c>
      <c r="S57" s="146">
        <v>290895</v>
      </c>
      <c r="T57" s="146">
        <v>292365</v>
      </c>
      <c r="U57" s="146">
        <v>298339</v>
      </c>
    </row>
    <row r="58" spans="1:21" ht="16.5" customHeight="1">
      <c r="A58" s="144" t="s">
        <v>319</v>
      </c>
      <c r="B58" s="145">
        <v>321330</v>
      </c>
      <c r="C58" s="145">
        <v>323181</v>
      </c>
      <c r="D58" s="145">
        <v>324600</v>
      </c>
      <c r="E58" s="145">
        <v>325894</v>
      </c>
      <c r="F58" s="145">
        <v>327302</v>
      </c>
      <c r="G58" s="145">
        <v>328786</v>
      </c>
      <c r="H58" s="145">
        <v>330295</v>
      </c>
      <c r="I58" s="145"/>
      <c r="J58" s="145">
        <v>331677</v>
      </c>
      <c r="K58" s="145">
        <v>338447</v>
      </c>
      <c r="L58" s="145">
        <v>339921</v>
      </c>
      <c r="M58" s="145">
        <v>337931</v>
      </c>
      <c r="N58" s="145">
        <v>337553</v>
      </c>
      <c r="O58" s="145">
        <v>340270</v>
      </c>
      <c r="P58" s="145">
        <v>343658</v>
      </c>
      <c r="Q58" s="145">
        <v>343898</v>
      </c>
      <c r="R58" s="145">
        <v>346114</v>
      </c>
      <c r="S58" s="146">
        <v>351468</v>
      </c>
      <c r="T58" s="146">
        <v>352727</v>
      </c>
      <c r="U58" s="146">
        <v>364707</v>
      </c>
    </row>
    <row r="59" spans="1:21" ht="16.5" customHeight="1">
      <c r="A59" s="144" t="s">
        <v>285</v>
      </c>
      <c r="B59" s="145">
        <v>705746</v>
      </c>
      <c r="C59" s="145">
        <v>708079</v>
      </c>
      <c r="D59" s="145">
        <v>709420</v>
      </c>
      <c r="E59" s="145">
        <v>710444</v>
      </c>
      <c r="F59" s="145">
        <v>711670</v>
      </c>
      <c r="G59" s="145">
        <v>713018</v>
      </c>
      <c r="H59" s="145">
        <v>714375</v>
      </c>
      <c r="I59" s="145"/>
      <c r="J59" s="145">
        <v>715409</v>
      </c>
      <c r="K59" s="145">
        <v>719278</v>
      </c>
      <c r="L59" s="145">
        <v>723507</v>
      </c>
      <c r="M59" s="145">
        <v>719183</v>
      </c>
      <c r="N59" s="145">
        <v>714390</v>
      </c>
      <c r="O59" s="145">
        <v>741371</v>
      </c>
      <c r="P59" s="145">
        <v>731452</v>
      </c>
      <c r="Q59" s="145">
        <v>724268</v>
      </c>
      <c r="R59" s="145">
        <v>728949</v>
      </c>
      <c r="S59" s="146">
        <v>750588</v>
      </c>
      <c r="T59" s="146">
        <v>742341</v>
      </c>
      <c r="U59" s="146">
        <v>771932</v>
      </c>
    </row>
    <row r="60" spans="1:21" ht="16.5" customHeight="1">
      <c r="A60" s="144" t="s">
        <v>281</v>
      </c>
      <c r="B60" s="145">
        <v>307133</v>
      </c>
      <c r="C60" s="145">
        <v>308800</v>
      </c>
      <c r="D60" s="145">
        <v>310052</v>
      </c>
      <c r="E60" s="145">
        <v>311181</v>
      </c>
      <c r="F60" s="145">
        <v>312417</v>
      </c>
      <c r="G60" s="145">
        <v>313722</v>
      </c>
      <c r="H60" s="145">
        <v>315049</v>
      </c>
      <c r="I60" s="145"/>
      <c r="J60" s="145">
        <v>316252</v>
      </c>
      <c r="K60" s="145">
        <v>319410</v>
      </c>
      <c r="L60" s="145">
        <v>319569</v>
      </c>
      <c r="M60" s="145">
        <v>319637</v>
      </c>
      <c r="N60" s="145">
        <v>323012</v>
      </c>
      <c r="O60" s="145">
        <v>324152</v>
      </c>
      <c r="P60" s="145">
        <v>328205</v>
      </c>
      <c r="Q60" s="145">
        <v>329779</v>
      </c>
      <c r="R60" s="145">
        <v>328979</v>
      </c>
      <c r="S60" s="146">
        <v>331048</v>
      </c>
      <c r="T60" s="146">
        <v>331041</v>
      </c>
      <c r="U60" s="146">
        <v>348608</v>
      </c>
    </row>
    <row r="61" spans="1:21" ht="16.5" customHeight="1">
      <c r="A61" s="144" t="s">
        <v>353</v>
      </c>
      <c r="B61" s="145">
        <v>750485</v>
      </c>
      <c r="C61" s="145">
        <v>762848</v>
      </c>
      <c r="D61" s="145">
        <v>774397</v>
      </c>
      <c r="E61" s="145">
        <v>785845</v>
      </c>
      <c r="F61" s="145">
        <v>797793</v>
      </c>
      <c r="G61" s="145">
        <v>810112</v>
      </c>
      <c r="H61" s="145">
        <v>822715</v>
      </c>
      <c r="I61" s="145"/>
      <c r="J61" s="145">
        <v>835222</v>
      </c>
      <c r="K61" s="145">
        <v>851292</v>
      </c>
      <c r="L61" s="145">
        <v>861570</v>
      </c>
      <c r="M61" s="145">
        <v>872872</v>
      </c>
      <c r="N61" s="145">
        <v>888556</v>
      </c>
      <c r="O61" s="145">
        <v>902267</v>
      </c>
      <c r="P61" s="145">
        <v>917373</v>
      </c>
      <c r="Q61" s="145">
        <v>932706</v>
      </c>
      <c r="R61" s="145">
        <v>953181</v>
      </c>
      <c r="S61" s="146">
        <v>976948</v>
      </c>
      <c r="T61" s="146">
        <v>990214</v>
      </c>
      <c r="U61" s="146">
        <v>1010700</v>
      </c>
    </row>
    <row r="62" spans="1:21" ht="16.5" customHeight="1">
      <c r="A62" s="144" t="s">
        <v>295</v>
      </c>
      <c r="B62" s="145">
        <v>1191926</v>
      </c>
      <c r="C62" s="145">
        <v>1198574</v>
      </c>
      <c r="D62" s="145">
        <v>1203611</v>
      </c>
      <c r="E62" s="145">
        <v>1208179</v>
      </c>
      <c r="F62" s="145">
        <v>1213165</v>
      </c>
      <c r="G62" s="145">
        <v>1218424</v>
      </c>
      <c r="H62" s="145">
        <v>1223774</v>
      </c>
      <c r="I62" s="145"/>
      <c r="J62" s="145">
        <v>1228959</v>
      </c>
      <c r="K62" s="145">
        <v>1233677</v>
      </c>
      <c r="L62" s="145">
        <v>1250076</v>
      </c>
      <c r="M62" s="145">
        <v>1252693</v>
      </c>
      <c r="N62" s="145">
        <v>1251729</v>
      </c>
      <c r="O62" s="145">
        <v>1251722</v>
      </c>
      <c r="P62" s="145">
        <v>1261810</v>
      </c>
      <c r="Q62" s="145">
        <v>1269989</v>
      </c>
      <c r="R62" s="145">
        <v>1279884</v>
      </c>
      <c r="S62" s="146">
        <v>1295927</v>
      </c>
      <c r="T62" s="146">
        <v>1312990</v>
      </c>
      <c r="U62" s="146">
        <v>1335716</v>
      </c>
    </row>
    <row r="63" spans="1:21" ht="16.5" customHeight="1">
      <c r="A63" s="144" t="s">
        <v>229</v>
      </c>
      <c r="B63" s="145">
        <v>270832</v>
      </c>
      <c r="C63" s="145">
        <v>273982</v>
      </c>
      <c r="D63" s="145">
        <v>276806</v>
      </c>
      <c r="E63" s="145">
        <v>279562</v>
      </c>
      <c r="F63" s="145">
        <v>282461</v>
      </c>
      <c r="G63" s="145">
        <v>285462</v>
      </c>
      <c r="H63" s="145">
        <v>288529</v>
      </c>
      <c r="I63" s="145"/>
      <c r="J63" s="145">
        <v>291528</v>
      </c>
      <c r="K63" s="145">
        <v>299819</v>
      </c>
      <c r="L63" s="145">
        <v>303622</v>
      </c>
      <c r="M63" s="145">
        <v>300695</v>
      </c>
      <c r="N63" s="145">
        <v>310468</v>
      </c>
      <c r="O63" s="145">
        <v>310879</v>
      </c>
      <c r="P63" s="145">
        <v>314153</v>
      </c>
      <c r="Q63" s="145">
        <v>318366</v>
      </c>
      <c r="R63" s="145">
        <v>320351</v>
      </c>
      <c r="S63" s="146">
        <v>322664</v>
      </c>
      <c r="T63" s="146">
        <v>324394</v>
      </c>
      <c r="U63" s="146">
        <v>331670</v>
      </c>
    </row>
    <row r="64" spans="1:21" ht="16.5" customHeight="1">
      <c r="A64" s="144" t="s">
        <v>297</v>
      </c>
      <c r="B64" s="145">
        <v>194318</v>
      </c>
      <c r="C64" s="145">
        <v>195151</v>
      </c>
      <c r="D64" s="145">
        <v>195715</v>
      </c>
      <c r="E64" s="145">
        <v>196196</v>
      </c>
      <c r="F64" s="145">
        <v>196739</v>
      </c>
      <c r="G64" s="145">
        <v>197319</v>
      </c>
      <c r="H64" s="145">
        <v>197908</v>
      </c>
      <c r="I64" s="145"/>
      <c r="J64" s="145">
        <v>198412</v>
      </c>
      <c r="K64" s="145">
        <v>200791</v>
      </c>
      <c r="L64" s="145">
        <v>201134</v>
      </c>
      <c r="M64" s="145">
        <v>202740</v>
      </c>
      <c r="N64" s="145">
        <v>203027</v>
      </c>
      <c r="O64" s="145">
        <v>201311</v>
      </c>
      <c r="P64" s="145">
        <v>204568</v>
      </c>
      <c r="Q64" s="145">
        <v>204526</v>
      </c>
      <c r="R64" s="145">
        <v>204133</v>
      </c>
      <c r="S64" s="146">
        <v>205478</v>
      </c>
      <c r="T64" s="146">
        <v>207427</v>
      </c>
      <c r="U64" s="146">
        <v>219733</v>
      </c>
    </row>
    <row r="65" spans="1:21" ht="16.5" customHeight="1">
      <c r="A65" s="144" t="s">
        <v>311</v>
      </c>
      <c r="B65" s="145">
        <v>651825</v>
      </c>
      <c r="C65" s="145">
        <v>650946</v>
      </c>
      <c r="D65" s="145">
        <v>649078</v>
      </c>
      <c r="E65" s="145">
        <v>646845</v>
      </c>
      <c r="F65" s="145">
        <v>644709</v>
      </c>
      <c r="G65" s="145">
        <v>642614</v>
      </c>
      <c r="H65" s="145">
        <v>640442</v>
      </c>
      <c r="I65" s="145"/>
      <c r="J65" s="145">
        <v>638464</v>
      </c>
      <c r="K65" s="145">
        <v>631112</v>
      </c>
      <c r="L65" s="145">
        <v>633347</v>
      </c>
      <c r="M65" s="145">
        <v>642224</v>
      </c>
      <c r="N65" s="145">
        <v>627056</v>
      </c>
      <c r="O65" s="145">
        <v>623535</v>
      </c>
      <c r="P65" s="145">
        <v>623824</v>
      </c>
      <c r="Q65" s="145">
        <v>623116</v>
      </c>
      <c r="R65" s="145">
        <v>618617</v>
      </c>
      <c r="S65" s="146">
        <v>621224</v>
      </c>
      <c r="T65" s="146">
        <v>621301</v>
      </c>
      <c r="U65" s="146">
        <v>646608</v>
      </c>
    </row>
    <row r="66" spans="1:21" ht="16.5" customHeight="1">
      <c r="A66" s="144" t="s">
        <v>387</v>
      </c>
      <c r="B66" s="145">
        <v>577812</v>
      </c>
      <c r="C66" s="145">
        <v>598658</v>
      </c>
      <c r="D66" s="145">
        <v>619152</v>
      </c>
      <c r="E66" s="145">
        <v>639837</v>
      </c>
      <c r="F66" s="145">
        <v>661237</v>
      </c>
      <c r="G66" s="145">
        <v>683199</v>
      </c>
      <c r="H66" s="145">
        <v>705692</v>
      </c>
      <c r="I66" s="145"/>
      <c r="J66" s="145">
        <v>728396</v>
      </c>
      <c r="K66" s="145">
        <v>770772</v>
      </c>
      <c r="L66" s="145">
        <v>783310</v>
      </c>
      <c r="M66" s="145">
        <v>798109</v>
      </c>
      <c r="N66" s="145">
        <v>829873</v>
      </c>
      <c r="O66" s="145">
        <v>852321</v>
      </c>
      <c r="P66" s="145">
        <v>874475</v>
      </c>
      <c r="Q66" s="145">
        <v>906732</v>
      </c>
      <c r="R66" s="145">
        <v>937910</v>
      </c>
      <c r="S66" s="146">
        <v>972875</v>
      </c>
      <c r="T66" s="146">
        <v>1005463</v>
      </c>
      <c r="U66" s="146">
        <v>1029927</v>
      </c>
    </row>
    <row r="67" spans="1:21" ht="16.5" customHeight="1">
      <c r="A67" s="144" t="s">
        <v>293</v>
      </c>
      <c r="B67" s="145">
        <v>641033</v>
      </c>
      <c r="C67" s="145">
        <v>639371</v>
      </c>
      <c r="D67" s="145">
        <v>636715</v>
      </c>
      <c r="E67" s="145">
        <v>633682</v>
      </c>
      <c r="F67" s="145">
        <v>630722</v>
      </c>
      <c r="G67" s="145">
        <v>627781</v>
      </c>
      <c r="H67" s="145">
        <v>624744</v>
      </c>
      <c r="I67" s="145"/>
      <c r="J67" s="145">
        <v>620722</v>
      </c>
      <c r="K67" s="145">
        <v>617158</v>
      </c>
      <c r="L67" s="145">
        <v>624439</v>
      </c>
      <c r="M67" s="145">
        <v>617802</v>
      </c>
      <c r="N67" s="145">
        <v>608299</v>
      </c>
      <c r="O67" s="145">
        <v>613990</v>
      </c>
      <c r="P67" s="145">
        <v>598708</v>
      </c>
      <c r="Q67" s="145">
        <v>597920</v>
      </c>
      <c r="R67" s="145">
        <v>593990</v>
      </c>
      <c r="S67" s="146">
        <v>602662</v>
      </c>
      <c r="T67" s="146">
        <v>602086</v>
      </c>
      <c r="U67" s="146">
        <v>612646</v>
      </c>
    </row>
    <row r="68" spans="1:21" ht="16.5" customHeight="1">
      <c r="A68" s="144" t="s">
        <v>287</v>
      </c>
      <c r="B68" s="145">
        <v>720620</v>
      </c>
      <c r="C68" s="145">
        <v>724340</v>
      </c>
      <c r="D68" s="145">
        <v>727080</v>
      </c>
      <c r="E68" s="145">
        <v>729529</v>
      </c>
      <c r="F68" s="145">
        <v>732221</v>
      </c>
      <c r="G68" s="145">
        <v>735072</v>
      </c>
      <c r="H68" s="145">
        <v>737969</v>
      </c>
      <c r="I68" s="145"/>
      <c r="J68" s="145">
        <v>740569</v>
      </c>
      <c r="K68" s="145">
        <v>748982</v>
      </c>
      <c r="L68" s="145">
        <v>765127</v>
      </c>
      <c r="M68" s="145">
        <v>763714</v>
      </c>
      <c r="N68" s="145">
        <v>757353</v>
      </c>
      <c r="O68" s="145">
        <v>757898</v>
      </c>
      <c r="P68" s="145">
        <v>758237</v>
      </c>
      <c r="Q68" s="145">
        <v>766782</v>
      </c>
      <c r="R68" s="145">
        <v>768417</v>
      </c>
      <c r="S68" s="146">
        <v>779379</v>
      </c>
      <c r="T68" s="146">
        <v>786326</v>
      </c>
      <c r="U68" s="146">
        <v>807903</v>
      </c>
    </row>
    <row r="69" spans="1:21" ht="16.5" customHeight="1">
      <c r="A69" s="144" t="s">
        <v>255</v>
      </c>
      <c r="B69" s="145">
        <v>82554</v>
      </c>
      <c r="C69" s="145">
        <v>82871</v>
      </c>
      <c r="D69" s="145">
        <v>83074</v>
      </c>
      <c r="E69" s="145">
        <v>83241</v>
      </c>
      <c r="F69" s="145">
        <v>83433</v>
      </c>
      <c r="G69" s="145">
        <v>83640</v>
      </c>
      <c r="H69" s="145">
        <v>83849</v>
      </c>
      <c r="I69" s="145"/>
      <c r="J69" s="145">
        <v>84022</v>
      </c>
      <c r="K69" s="145">
        <v>86449</v>
      </c>
      <c r="L69" s="145">
        <v>83061</v>
      </c>
      <c r="M69" s="145">
        <v>76699</v>
      </c>
      <c r="N69" s="145">
        <v>85062</v>
      </c>
      <c r="O69" s="145">
        <v>86276</v>
      </c>
      <c r="P69" s="145">
        <v>85428</v>
      </c>
      <c r="Q69" s="145">
        <v>86527</v>
      </c>
      <c r="R69" s="145">
        <v>86076</v>
      </c>
      <c r="S69" s="146">
        <v>82193</v>
      </c>
      <c r="T69" s="146">
        <v>82498</v>
      </c>
      <c r="U69" s="146">
        <v>88198</v>
      </c>
    </row>
    <row r="70" spans="1:21" ht="16.5" customHeight="1">
      <c r="A70" s="144" t="s">
        <v>239</v>
      </c>
      <c r="B70" s="145">
        <v>1257753</v>
      </c>
      <c r="C70" s="145">
        <v>1294842</v>
      </c>
      <c r="D70" s="145">
        <v>1330964</v>
      </c>
      <c r="E70" s="145">
        <v>1367305</v>
      </c>
      <c r="F70" s="145">
        <v>1404961</v>
      </c>
      <c r="G70" s="145">
        <v>1443639</v>
      </c>
      <c r="H70" s="145">
        <v>1483244</v>
      </c>
      <c r="I70" s="145"/>
      <c r="J70" s="145">
        <v>1523099</v>
      </c>
      <c r="K70" s="145">
        <v>1574224</v>
      </c>
      <c r="L70" s="145">
        <v>1613737</v>
      </c>
      <c r="M70" s="145">
        <v>1663371</v>
      </c>
      <c r="N70" s="145">
        <v>1716254</v>
      </c>
      <c r="O70" s="145">
        <v>1762075</v>
      </c>
      <c r="P70" s="145">
        <v>1801980</v>
      </c>
      <c r="Q70" s="145">
        <v>1845667</v>
      </c>
      <c r="R70" s="145">
        <v>1892320</v>
      </c>
      <c r="S70" s="146">
        <v>1940627</v>
      </c>
      <c r="T70" s="146">
        <v>1985753</v>
      </c>
      <c r="U70" s="146">
        <v>2035809</v>
      </c>
    </row>
    <row r="71" spans="1:21" ht="16.5" customHeight="1">
      <c r="A71" s="144" t="s">
        <v>363</v>
      </c>
      <c r="B71" s="145">
        <v>320535</v>
      </c>
      <c r="C71" s="145">
        <v>322814</v>
      </c>
      <c r="D71" s="145">
        <v>324673</v>
      </c>
      <c r="E71" s="145">
        <v>326417</v>
      </c>
      <c r="F71" s="145">
        <v>328287</v>
      </c>
      <c r="G71" s="145">
        <v>330243</v>
      </c>
      <c r="H71" s="145">
        <v>332237</v>
      </c>
      <c r="I71" s="145"/>
      <c r="J71" s="145">
        <v>334115</v>
      </c>
      <c r="K71" s="145">
        <v>334111</v>
      </c>
      <c r="L71" s="145">
        <v>335860</v>
      </c>
      <c r="M71" s="145">
        <v>338019</v>
      </c>
      <c r="N71" s="145">
        <v>339731</v>
      </c>
      <c r="O71" s="145">
        <v>342269</v>
      </c>
      <c r="P71" s="145">
        <v>346508</v>
      </c>
      <c r="Q71" s="145">
        <v>349459</v>
      </c>
      <c r="R71" s="145">
        <v>353048</v>
      </c>
      <c r="S71" s="146">
        <v>358736</v>
      </c>
      <c r="T71" s="146">
        <v>364971</v>
      </c>
      <c r="U71" s="146">
        <v>367514</v>
      </c>
    </row>
    <row r="72" spans="1:21" ht="16.5" customHeight="1">
      <c r="A72" s="144" t="s">
        <v>253</v>
      </c>
      <c r="B72" s="145">
        <v>895836</v>
      </c>
      <c r="C72" s="145">
        <v>908296</v>
      </c>
      <c r="D72" s="145">
        <v>919727</v>
      </c>
      <c r="E72" s="145">
        <v>930984</v>
      </c>
      <c r="F72" s="145">
        <v>942771</v>
      </c>
      <c r="G72" s="145">
        <v>954945</v>
      </c>
      <c r="H72" s="145">
        <v>967394</v>
      </c>
      <c r="I72" s="145"/>
      <c r="J72" s="145">
        <v>979671</v>
      </c>
      <c r="K72" s="145">
        <v>1004369</v>
      </c>
      <c r="L72" s="145">
        <v>1022310</v>
      </c>
      <c r="M72" s="145">
        <v>1035418</v>
      </c>
      <c r="N72" s="145">
        <v>1022532</v>
      </c>
      <c r="O72" s="145">
        <v>1051975</v>
      </c>
      <c r="P72" s="145">
        <v>1070113</v>
      </c>
      <c r="Q72" s="145">
        <v>1085542</v>
      </c>
      <c r="R72" s="145">
        <v>1096397</v>
      </c>
      <c r="S72" s="146">
        <v>1100190</v>
      </c>
      <c r="T72" s="146">
        <v>1106891</v>
      </c>
      <c r="U72" s="146">
        <v>1123784</v>
      </c>
    </row>
    <row r="73" spans="1:21" ht="16.5" customHeight="1">
      <c r="A73" s="144" t="s">
        <v>309</v>
      </c>
      <c r="B73" s="145">
        <v>544446</v>
      </c>
      <c r="C73" s="145">
        <v>538313</v>
      </c>
      <c r="D73" s="145">
        <v>531220</v>
      </c>
      <c r="E73" s="145">
        <v>523696</v>
      </c>
      <c r="F73" s="145">
        <v>516096</v>
      </c>
      <c r="G73" s="145">
        <v>508398</v>
      </c>
      <c r="H73" s="145">
        <v>500487</v>
      </c>
      <c r="I73" s="145"/>
      <c r="J73" s="145">
        <v>492127</v>
      </c>
      <c r="K73" s="145">
        <v>484206</v>
      </c>
      <c r="L73" s="145">
        <v>487365</v>
      </c>
      <c r="M73" s="145">
        <v>476096</v>
      </c>
      <c r="N73" s="145">
        <v>465696</v>
      </c>
      <c r="O73" s="145">
        <v>453211</v>
      </c>
      <c r="P73" s="145">
        <v>444211</v>
      </c>
      <c r="Q73" s="145">
        <v>432560</v>
      </c>
      <c r="R73" s="145">
        <v>419440</v>
      </c>
      <c r="S73" s="146">
        <v>421041</v>
      </c>
      <c r="T73" s="146">
        <v>418650</v>
      </c>
      <c r="U73" s="146">
        <v>424981</v>
      </c>
    </row>
    <row r="74" spans="1:21" ht="16.5" customHeight="1">
      <c r="A74" s="144" t="s">
        <v>307</v>
      </c>
      <c r="B74" s="145">
        <v>630323</v>
      </c>
      <c r="C74" s="145">
        <v>629346</v>
      </c>
      <c r="D74" s="145">
        <v>627407</v>
      </c>
      <c r="E74" s="145">
        <v>625114</v>
      </c>
      <c r="F74" s="145">
        <v>622912</v>
      </c>
      <c r="G74" s="145">
        <v>620744</v>
      </c>
      <c r="H74" s="145">
        <v>618500</v>
      </c>
      <c r="I74" s="145"/>
      <c r="J74" s="145">
        <v>615890</v>
      </c>
      <c r="K74" s="145">
        <v>619151</v>
      </c>
      <c r="L74" s="145">
        <v>619812</v>
      </c>
      <c r="M74" s="145">
        <v>619703</v>
      </c>
      <c r="N74" s="145">
        <v>612406</v>
      </c>
      <c r="O74" s="145">
        <v>606527</v>
      </c>
      <c r="P74" s="145">
        <v>601567</v>
      </c>
      <c r="Q74" s="145">
        <v>598796</v>
      </c>
      <c r="R74" s="145">
        <v>595907</v>
      </c>
      <c r="S74" s="146">
        <v>597524</v>
      </c>
      <c r="T74" s="146">
        <v>596892</v>
      </c>
      <c r="U74" s="146">
        <v>599698</v>
      </c>
    </row>
    <row r="75" spans="1:21" ht="16.5" customHeight="1">
      <c r="A75" s="144" t="s">
        <v>321</v>
      </c>
      <c r="B75" s="145">
        <v>351474</v>
      </c>
      <c r="C75" s="145">
        <v>353939</v>
      </c>
      <c r="D75" s="145">
        <v>355942</v>
      </c>
      <c r="E75" s="145">
        <v>357819</v>
      </c>
      <c r="F75" s="145">
        <v>359834</v>
      </c>
      <c r="G75" s="145">
        <v>361941</v>
      </c>
      <c r="H75" s="145">
        <v>364089</v>
      </c>
      <c r="I75" s="145"/>
      <c r="J75" s="145">
        <v>366109</v>
      </c>
      <c r="K75" s="145">
        <v>370598</v>
      </c>
      <c r="L75" s="145">
        <v>376907</v>
      </c>
      <c r="M75" s="145">
        <v>377505</v>
      </c>
      <c r="N75" s="145">
        <v>378823</v>
      </c>
      <c r="O75" s="145">
        <v>379915</v>
      </c>
      <c r="P75" s="145">
        <v>382806</v>
      </c>
      <c r="Q75" s="145">
        <v>384252</v>
      </c>
      <c r="R75" s="145">
        <v>386514</v>
      </c>
      <c r="S75" s="146">
        <v>396673</v>
      </c>
      <c r="T75" s="146">
        <v>402404</v>
      </c>
      <c r="U75" s="146">
        <v>412172</v>
      </c>
    </row>
    <row r="76" spans="1:21" ht="16.5" customHeight="1">
      <c r="A76" s="144" t="s">
        <v>271</v>
      </c>
      <c r="B76" s="145">
        <v>75221</v>
      </c>
      <c r="C76" s="145">
        <v>75517</v>
      </c>
      <c r="D76" s="145">
        <v>75709</v>
      </c>
      <c r="E76" s="145">
        <v>75868</v>
      </c>
      <c r="F76" s="145">
        <v>76050</v>
      </c>
      <c r="G76" s="145">
        <v>76246</v>
      </c>
      <c r="H76" s="145">
        <v>76444</v>
      </c>
      <c r="I76" s="145"/>
      <c r="J76" s="145">
        <v>76609</v>
      </c>
      <c r="K76" s="145">
        <v>75675</v>
      </c>
      <c r="L76" s="145">
        <v>74710</v>
      </c>
      <c r="M76" s="145">
        <v>74412</v>
      </c>
      <c r="N76" s="145">
        <v>76724</v>
      </c>
      <c r="O76" s="145">
        <v>75797</v>
      </c>
      <c r="P76" s="145">
        <v>75620</v>
      </c>
      <c r="Q76" s="145">
        <v>80607</v>
      </c>
      <c r="R76" s="145">
        <v>78550</v>
      </c>
      <c r="S76" s="146">
        <v>90154</v>
      </c>
      <c r="T76" s="146">
        <v>80417</v>
      </c>
      <c r="U76" s="146">
        <v>82274</v>
      </c>
    </row>
    <row r="77" spans="1:21" ht="16.5" customHeight="1">
      <c r="A77" s="144" t="s">
        <v>341</v>
      </c>
      <c r="B77" s="145">
        <v>214461</v>
      </c>
      <c r="C77" s="145">
        <v>216318</v>
      </c>
      <c r="D77" s="145">
        <v>217902</v>
      </c>
      <c r="E77" s="145">
        <v>219417</v>
      </c>
      <c r="F77" s="145">
        <v>221026</v>
      </c>
      <c r="G77" s="145">
        <v>222700</v>
      </c>
      <c r="H77" s="145">
        <v>224409</v>
      </c>
      <c r="I77" s="145"/>
      <c r="J77" s="145">
        <v>226049</v>
      </c>
      <c r="K77" s="145">
        <v>230145</v>
      </c>
      <c r="L77" s="145">
        <v>231872</v>
      </c>
      <c r="M77" s="145">
        <v>232633</v>
      </c>
      <c r="N77" s="145">
        <v>234005</v>
      </c>
      <c r="O77" s="145">
        <v>235424</v>
      </c>
      <c r="P77" s="145">
        <v>237939</v>
      </c>
      <c r="Q77" s="145">
        <v>240362</v>
      </c>
      <c r="R77" s="145">
        <v>242196</v>
      </c>
      <c r="S77" s="146">
        <v>245610</v>
      </c>
      <c r="T77" s="146">
        <v>246672</v>
      </c>
      <c r="U77" s="146">
        <v>251913</v>
      </c>
    </row>
    <row r="78" spans="1:21" ht="16.5" customHeight="1">
      <c r="A78" s="144" t="s">
        <v>323</v>
      </c>
      <c r="B78" s="145">
        <v>287427</v>
      </c>
      <c r="C78" s="145">
        <v>286900</v>
      </c>
      <c r="D78" s="145">
        <v>285933</v>
      </c>
      <c r="E78" s="145">
        <v>284803</v>
      </c>
      <c r="F78" s="145">
        <v>283711</v>
      </c>
      <c r="G78" s="145">
        <v>282633</v>
      </c>
      <c r="H78" s="145">
        <v>281518</v>
      </c>
      <c r="I78" s="145"/>
      <c r="J78" s="145">
        <v>280234</v>
      </c>
      <c r="K78" s="145">
        <v>279325</v>
      </c>
      <c r="L78" s="145">
        <v>280834</v>
      </c>
      <c r="M78" s="145">
        <v>276647</v>
      </c>
      <c r="N78" s="145">
        <v>274992</v>
      </c>
      <c r="O78" s="145">
        <v>274727</v>
      </c>
      <c r="P78" s="145">
        <v>274658</v>
      </c>
      <c r="Q78" s="145">
        <v>271092</v>
      </c>
      <c r="R78" s="145">
        <v>270271</v>
      </c>
      <c r="S78" s="146">
        <v>277984</v>
      </c>
      <c r="T78" s="146">
        <v>278749</v>
      </c>
      <c r="U78" s="146">
        <v>286602</v>
      </c>
    </row>
    <row r="79" spans="1:21" ht="16.5" customHeight="1">
      <c r="A79" s="144" t="s">
        <v>233</v>
      </c>
      <c r="B79" s="145">
        <v>408820</v>
      </c>
      <c r="C79" s="145">
        <v>418186</v>
      </c>
      <c r="D79" s="145">
        <v>427172</v>
      </c>
      <c r="E79" s="145">
        <v>436165</v>
      </c>
      <c r="F79" s="145">
        <v>445508</v>
      </c>
      <c r="G79" s="145">
        <v>455118</v>
      </c>
      <c r="H79" s="145">
        <v>464954</v>
      </c>
      <c r="I79" s="145"/>
      <c r="J79" s="145">
        <v>472487</v>
      </c>
      <c r="K79" s="145">
        <v>485616</v>
      </c>
      <c r="L79" s="145">
        <v>497998</v>
      </c>
      <c r="M79" s="145">
        <v>510200</v>
      </c>
      <c r="N79" s="145">
        <v>524499</v>
      </c>
      <c r="O79" s="145">
        <v>534205</v>
      </c>
      <c r="P79" s="145">
        <v>547581</v>
      </c>
      <c r="Q79" s="145">
        <v>557593</v>
      </c>
      <c r="R79" s="145">
        <v>566633</v>
      </c>
      <c r="S79" s="146">
        <v>576899</v>
      </c>
      <c r="T79" s="146">
        <v>585252</v>
      </c>
      <c r="U79" s="146">
        <v>599103</v>
      </c>
    </row>
    <row r="80" spans="1:21" ht="16.5" customHeight="1">
      <c r="A80" s="144" t="s">
        <v>231</v>
      </c>
      <c r="B80" s="145">
        <v>362700</v>
      </c>
      <c r="C80" s="145">
        <v>370314</v>
      </c>
      <c r="D80" s="145">
        <v>377574</v>
      </c>
      <c r="E80" s="145">
        <v>384824</v>
      </c>
      <c r="F80" s="145">
        <v>392364</v>
      </c>
      <c r="G80" s="145">
        <v>400123</v>
      </c>
      <c r="H80" s="145">
        <v>408065</v>
      </c>
      <c r="I80" s="145"/>
      <c r="J80" s="145">
        <v>416001</v>
      </c>
      <c r="K80" s="145">
        <v>429287</v>
      </c>
      <c r="L80" s="145">
        <v>430424</v>
      </c>
      <c r="M80" s="145">
        <v>430109</v>
      </c>
      <c r="N80" s="145">
        <v>457997</v>
      </c>
      <c r="O80" s="145">
        <v>466982</v>
      </c>
      <c r="P80" s="145">
        <v>475255</v>
      </c>
      <c r="Q80" s="145">
        <v>488966</v>
      </c>
      <c r="R80" s="145">
        <v>490184</v>
      </c>
      <c r="S80" s="146">
        <v>483788</v>
      </c>
      <c r="T80" s="146">
        <v>503236</v>
      </c>
      <c r="U80" s="146">
        <v>524190</v>
      </c>
    </row>
    <row r="81" spans="1:21" ht="16.5" customHeight="1">
      <c r="A81" s="144" t="s">
        <v>303</v>
      </c>
      <c r="B81" s="145">
        <v>175982</v>
      </c>
      <c r="C81" s="145">
        <v>177060</v>
      </c>
      <c r="D81" s="145">
        <v>177903</v>
      </c>
      <c r="E81" s="145">
        <v>178678</v>
      </c>
      <c r="F81" s="145">
        <v>179519</v>
      </c>
      <c r="G81" s="145">
        <v>180401</v>
      </c>
      <c r="H81" s="145">
        <v>181300</v>
      </c>
      <c r="I81" s="145"/>
      <c r="J81" s="145">
        <v>182131</v>
      </c>
      <c r="K81" s="145">
        <v>185368</v>
      </c>
      <c r="L81" s="145">
        <v>188449</v>
      </c>
      <c r="M81" s="145">
        <v>187758</v>
      </c>
      <c r="N81" s="145">
        <v>187291</v>
      </c>
      <c r="O81" s="145">
        <v>188436</v>
      </c>
      <c r="P81" s="145">
        <v>189139</v>
      </c>
      <c r="Q81" s="145">
        <v>189405</v>
      </c>
      <c r="R81" s="145">
        <v>190708</v>
      </c>
      <c r="S81" s="146">
        <v>192389</v>
      </c>
      <c r="T81" s="146">
        <v>193577</v>
      </c>
      <c r="U81" s="146">
        <v>198999</v>
      </c>
    </row>
    <row r="82" spans="1:21" ht="16.5" customHeight="1">
      <c r="A82" s="144" t="s">
        <v>263</v>
      </c>
      <c r="B82" s="145">
        <v>122409</v>
      </c>
      <c r="C82" s="145">
        <v>121305</v>
      </c>
      <c r="D82" s="145">
        <v>119993</v>
      </c>
      <c r="E82" s="145">
        <v>118590</v>
      </c>
      <c r="F82" s="145">
        <v>117178</v>
      </c>
      <c r="G82" s="145">
        <v>115750</v>
      </c>
      <c r="H82" s="145">
        <v>114283</v>
      </c>
      <c r="I82" s="145"/>
      <c r="J82" s="145">
        <v>112721</v>
      </c>
      <c r="K82" s="145">
        <v>112242</v>
      </c>
      <c r="L82" s="145">
        <v>108169</v>
      </c>
      <c r="M82" s="145">
        <v>105454</v>
      </c>
      <c r="N82" s="145">
        <v>107455</v>
      </c>
      <c r="O82" s="145">
        <v>106643</v>
      </c>
      <c r="P82" s="145">
        <v>102782</v>
      </c>
      <c r="Q82" s="145">
        <v>100809</v>
      </c>
      <c r="R82" s="145">
        <v>99265</v>
      </c>
      <c r="S82" s="146">
        <v>98335</v>
      </c>
      <c r="T82" s="146">
        <v>97096</v>
      </c>
      <c r="U82" s="146">
        <v>98907</v>
      </c>
    </row>
    <row r="83" spans="1:21" ht="16.5" customHeight="1">
      <c r="A83" s="144" t="s">
        <v>265</v>
      </c>
      <c r="B83" s="145">
        <v>174285</v>
      </c>
      <c r="C83" s="145">
        <v>175550</v>
      </c>
      <c r="D83" s="145">
        <v>176588</v>
      </c>
      <c r="E83" s="145">
        <v>177563</v>
      </c>
      <c r="F83" s="145">
        <v>178609</v>
      </c>
      <c r="G83" s="145">
        <v>179701</v>
      </c>
      <c r="H83" s="145">
        <v>180815</v>
      </c>
      <c r="I83" s="145"/>
      <c r="J83" s="145">
        <v>181866</v>
      </c>
      <c r="K83" s="145">
        <v>184025</v>
      </c>
      <c r="L83" s="145">
        <v>183486</v>
      </c>
      <c r="M83" s="145">
        <v>184418</v>
      </c>
      <c r="N83" s="145">
        <v>188857</v>
      </c>
      <c r="O83" s="145">
        <v>190409</v>
      </c>
      <c r="P83" s="145">
        <v>190424</v>
      </c>
      <c r="Q83" s="145">
        <v>192056</v>
      </c>
      <c r="R83" s="145">
        <v>192435</v>
      </c>
      <c r="S83" s="146">
        <v>192785</v>
      </c>
      <c r="T83" s="146">
        <v>194775</v>
      </c>
      <c r="U83" s="146">
        <v>197456</v>
      </c>
    </row>
    <row r="84" spans="1:21" ht="16.5" customHeight="1">
      <c r="A84" s="144" t="s">
        <v>347</v>
      </c>
      <c r="B84" s="145">
        <v>144923</v>
      </c>
      <c r="C84" s="145">
        <v>150027</v>
      </c>
      <c r="D84" s="145">
        <v>155041</v>
      </c>
      <c r="E84" s="145">
        <v>160099</v>
      </c>
      <c r="F84" s="145">
        <v>165333</v>
      </c>
      <c r="G84" s="145">
        <v>170705</v>
      </c>
      <c r="H84" s="145">
        <v>176207</v>
      </c>
      <c r="I84" s="145"/>
      <c r="J84" s="145">
        <v>181758</v>
      </c>
      <c r="K84" s="145">
        <v>197412</v>
      </c>
      <c r="L84" s="145">
        <v>202531</v>
      </c>
      <c r="M84" s="145">
        <v>203741</v>
      </c>
      <c r="N84" s="145">
        <v>206535</v>
      </c>
      <c r="O84" s="145">
        <v>211799</v>
      </c>
      <c r="P84" s="145">
        <v>220122</v>
      </c>
      <c r="Q84" s="145">
        <v>226514</v>
      </c>
      <c r="R84" s="145">
        <v>233009</v>
      </c>
      <c r="S84" s="146">
        <v>241665</v>
      </c>
      <c r="T84" s="146">
        <v>251203</v>
      </c>
      <c r="U84" s="146">
        <v>262234</v>
      </c>
    </row>
    <row r="85" spans="1:21" ht="16.5" customHeight="1">
      <c r="A85" s="144" t="s">
        <v>305</v>
      </c>
      <c r="B85" s="145">
        <v>205172</v>
      </c>
      <c r="C85" s="145">
        <v>207241</v>
      </c>
      <c r="D85" s="145">
        <v>209056</v>
      </c>
      <c r="E85" s="145">
        <v>210812</v>
      </c>
      <c r="F85" s="145">
        <v>212667</v>
      </c>
      <c r="G85" s="145">
        <v>214591</v>
      </c>
      <c r="H85" s="145">
        <v>216557</v>
      </c>
      <c r="I85" s="145"/>
      <c r="J85" s="145">
        <v>218463</v>
      </c>
      <c r="K85" s="145">
        <v>216248</v>
      </c>
      <c r="L85" s="145">
        <v>218564</v>
      </c>
      <c r="M85" s="145">
        <v>227610</v>
      </c>
      <c r="N85" s="145">
        <v>219728</v>
      </c>
      <c r="O85" s="145">
        <v>225145</v>
      </c>
      <c r="P85" s="145">
        <v>230251</v>
      </c>
      <c r="Q85" s="145">
        <v>231333</v>
      </c>
      <c r="R85" s="145">
        <v>236978</v>
      </c>
      <c r="S85" s="146">
        <v>242347</v>
      </c>
      <c r="T85" s="146">
        <v>244453</v>
      </c>
      <c r="U85" s="146">
        <v>248014</v>
      </c>
    </row>
    <row r="86" spans="1:21" ht="16.5" customHeight="1">
      <c r="A86" s="144" t="s">
        <v>241</v>
      </c>
      <c r="B86" s="145">
        <v>109698</v>
      </c>
      <c r="C86" s="145">
        <v>111024</v>
      </c>
      <c r="D86" s="145">
        <v>112219</v>
      </c>
      <c r="E86" s="145">
        <v>113387</v>
      </c>
      <c r="F86" s="145">
        <v>114615</v>
      </c>
      <c r="G86" s="145">
        <v>115886</v>
      </c>
      <c r="H86" s="145">
        <v>117185</v>
      </c>
      <c r="I86" s="145"/>
      <c r="J86" s="145">
        <v>118457</v>
      </c>
      <c r="K86" s="145">
        <v>120991</v>
      </c>
      <c r="L86" s="145">
        <v>122104</v>
      </c>
      <c r="M86" s="145">
        <v>123135</v>
      </c>
      <c r="N86" s="145">
        <v>124452</v>
      </c>
      <c r="O86" s="145">
        <v>124320</v>
      </c>
      <c r="P86" s="145">
        <v>128586</v>
      </c>
      <c r="Q86" s="145">
        <v>128781</v>
      </c>
      <c r="R86" s="145">
        <v>130655</v>
      </c>
      <c r="S86" s="146">
        <v>130825</v>
      </c>
      <c r="T86" s="146">
        <v>136319</v>
      </c>
      <c r="U86" s="146">
        <v>142541</v>
      </c>
    </row>
    <row r="87" spans="1:21" ht="16.5" customHeight="1">
      <c r="A87" s="144" t="s">
        <v>325</v>
      </c>
      <c r="B87" s="145">
        <v>411163</v>
      </c>
      <c r="C87" s="145">
        <v>417418</v>
      </c>
      <c r="D87" s="145">
        <v>423214</v>
      </c>
      <c r="E87" s="145">
        <v>428943</v>
      </c>
      <c r="F87" s="145">
        <v>434930</v>
      </c>
      <c r="G87" s="145">
        <v>441108</v>
      </c>
      <c r="H87" s="145">
        <v>447428</v>
      </c>
      <c r="I87" s="145"/>
      <c r="J87" s="145">
        <v>452880</v>
      </c>
      <c r="K87" s="145">
        <v>464704</v>
      </c>
      <c r="L87" s="145">
        <v>471804</v>
      </c>
      <c r="M87" s="145">
        <v>479221</v>
      </c>
      <c r="N87" s="145">
        <v>485357</v>
      </c>
      <c r="O87" s="145">
        <v>492135</v>
      </c>
      <c r="P87" s="145">
        <v>498981</v>
      </c>
      <c r="Q87" s="145">
        <v>506807</v>
      </c>
      <c r="R87" s="145">
        <v>512873</v>
      </c>
      <c r="S87" s="146">
        <v>522175</v>
      </c>
      <c r="T87" s="146">
        <v>527724</v>
      </c>
      <c r="U87" s="146">
        <v>534415</v>
      </c>
    </row>
    <row r="88" spans="1:21" ht="16.5" customHeight="1" thickBot="1">
      <c r="A88" s="147" t="s">
        <v>351</v>
      </c>
      <c r="B88" s="148">
        <v>296712</v>
      </c>
      <c r="C88" s="148">
        <v>300686</v>
      </c>
      <c r="D88" s="148">
        <v>304316</v>
      </c>
      <c r="E88" s="148">
        <v>307884</v>
      </c>
      <c r="F88" s="148">
        <v>311623</v>
      </c>
      <c r="G88" s="148">
        <v>315487</v>
      </c>
      <c r="H88" s="148">
        <v>319438</v>
      </c>
      <c r="I88" s="148"/>
      <c r="J88" s="148">
        <v>323328</v>
      </c>
      <c r="K88" s="148">
        <v>328611</v>
      </c>
      <c r="L88" s="148">
        <v>335156</v>
      </c>
      <c r="M88" s="148">
        <v>338188</v>
      </c>
      <c r="N88" s="148">
        <v>342146</v>
      </c>
      <c r="O88" s="148">
        <v>346493</v>
      </c>
      <c r="P88" s="148">
        <v>351509</v>
      </c>
      <c r="Q88" s="148">
        <v>355549</v>
      </c>
      <c r="R88" s="148">
        <v>360388</v>
      </c>
      <c r="S88" s="149">
        <v>370371</v>
      </c>
      <c r="T88" s="149">
        <v>377610</v>
      </c>
      <c r="U88" s="149">
        <v>387844</v>
      </c>
    </row>
    <row r="89" spans="1:21" ht="15.2" customHeight="1">
      <c r="A89" s="150" t="s">
        <v>723</v>
      </c>
      <c r="B89" s="145"/>
      <c r="C89" s="145"/>
      <c r="D89" s="145"/>
      <c r="E89" s="145"/>
      <c r="F89" s="145"/>
      <c r="G89" s="145"/>
      <c r="H89" s="145"/>
      <c r="I89" s="145"/>
      <c r="J89" s="145"/>
      <c r="K89" s="145"/>
      <c r="L89" s="145"/>
      <c r="M89" s="145"/>
      <c r="N89" s="145"/>
      <c r="O89" s="145"/>
      <c r="P89" s="145"/>
      <c r="Q89" s="145"/>
      <c r="R89" s="145"/>
      <c r="S89" s="146"/>
      <c r="T89" s="146"/>
      <c r="U89" s="146"/>
    </row>
    <row r="90" spans="1:21" ht="15.2" customHeight="1">
      <c r="A90" s="144" t="s">
        <v>724</v>
      </c>
      <c r="B90" s="145"/>
      <c r="C90" s="145"/>
      <c r="D90" s="145"/>
      <c r="E90" s="145"/>
      <c r="F90" s="145"/>
      <c r="G90" s="145"/>
      <c r="H90" s="145"/>
      <c r="I90" s="145"/>
      <c r="J90" s="145"/>
      <c r="K90" s="145"/>
      <c r="L90" s="145"/>
      <c r="M90" s="145"/>
      <c r="N90" s="145"/>
      <c r="O90" s="145"/>
      <c r="P90" s="145"/>
      <c r="Q90" s="145"/>
      <c r="R90" s="145"/>
      <c r="S90" s="146"/>
      <c r="T90" s="146"/>
      <c r="U90" s="146"/>
    </row>
    <row r="91" spans="1:21" ht="15.2" customHeight="1">
      <c r="A91" s="151" t="s">
        <v>725</v>
      </c>
    </row>
    <row r="92" spans="1:21" ht="15.2" customHeight="1">
      <c r="A92" s="153" t="s">
        <v>726</v>
      </c>
    </row>
    <row r="93" spans="1:21" ht="15.2" customHeight="1">
      <c r="A93" s="151" t="s">
        <v>727</v>
      </c>
    </row>
    <row r="94" spans="1:21" ht="15.2" customHeight="1">
      <c r="A94" s="154" t="s">
        <v>728</v>
      </c>
    </row>
    <row r="95" spans="1:21" ht="15.2" customHeight="1">
      <c r="A95" s="151" t="s">
        <v>729</v>
      </c>
    </row>
    <row r="96" spans="1:21" ht="15.2" customHeight="1">
      <c r="A96" s="154" t="s">
        <v>730</v>
      </c>
    </row>
    <row r="99" spans="1:21" s="157" customFormat="1" ht="15.75" customHeight="1">
      <c r="A99" s="155"/>
      <c r="B99" s="156"/>
      <c r="F99" s="156"/>
      <c r="K99" s="156"/>
      <c r="O99" s="156"/>
      <c r="S99" s="158"/>
      <c r="T99" s="158"/>
      <c r="U99" s="158"/>
    </row>
    <row r="100" spans="1:21" s="157" customFormat="1" ht="15.75" customHeight="1">
      <c r="A100" s="159"/>
      <c r="B100" s="156"/>
      <c r="F100" s="156"/>
      <c r="K100" s="156"/>
      <c r="O100" s="156"/>
      <c r="S100" s="158"/>
      <c r="T100" s="158"/>
      <c r="U100" s="158"/>
    </row>
  </sheetData>
  <mergeCells count="3">
    <mergeCell ref="A5:A6"/>
    <mergeCell ref="B5:H5"/>
    <mergeCell ref="J5:U5"/>
  </mergeCells>
  <hyperlinks>
    <hyperlink ref="B1" r:id="rId1" xr:uid="{318EF527-6FEB-4746-92C9-6614C093002B}"/>
  </hyperlinks>
  <pageMargins left="0.19685039370078741" right="0" top="0.78740157480314965" bottom="0.78740157480314965" header="0.31496062992125984" footer="0.31496062992125984"/>
  <pageSetup paperSize="9" scale="70" orientation="landscape" r:id="rId2"/>
  <headerFooter>
    <oddFooter>&amp;R&amp;P/&amp;N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481" r:id="rId5" name="Button 1">
              <controlPr defaultSize="0" print="0" autoFill="0" autoPict="0" macro="[0]!Düğme1_Tıkla">
                <anchor moveWithCells="1" sizeWithCells="1">
                  <from>
                    <xdr:col>3</xdr:col>
                    <xdr:colOff>342900</xdr:colOff>
                    <xdr:row>2</xdr:row>
                    <xdr:rowOff>57150</xdr:rowOff>
                  </from>
                  <to>
                    <xdr:col>5</xdr:col>
                    <xdr:colOff>657225</xdr:colOff>
                    <xdr:row>3</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CAFBA-CD3E-420B-A000-061AF1872EF4}">
  <sheetPr codeName="Sayfa17">
    <tabColor theme="0"/>
  </sheetPr>
  <dimension ref="A1:AC95"/>
  <sheetViews>
    <sheetView workbookViewId="0">
      <selection activeCell="B2" sqref="B2"/>
    </sheetView>
  </sheetViews>
  <sheetFormatPr defaultColWidth="8.875" defaultRowHeight="14.25"/>
  <cols>
    <col min="1" max="1" width="18.25" style="28" customWidth="1"/>
    <col min="2" max="3" width="8.875" style="28" bestFit="1" customWidth="1"/>
    <col min="4" max="16" width="9.875" style="28" bestFit="1" customWidth="1"/>
    <col min="17" max="17" width="9.125" style="28" bestFit="1" customWidth="1"/>
    <col min="18" max="20" width="9.875" style="28" bestFit="1" customWidth="1"/>
    <col min="21" max="21" width="8.875" style="28"/>
    <col min="22" max="22" width="15.25" style="28" customWidth="1"/>
    <col min="23" max="23" width="9.375" style="28" bestFit="1" customWidth="1"/>
    <col min="24" max="24" width="8.875" style="28"/>
    <col min="25" max="25" width="10.125" style="28" bestFit="1" customWidth="1"/>
    <col min="26" max="27" width="8.875" style="28"/>
    <col min="28" max="28" width="17.5" style="28" bestFit="1" customWidth="1"/>
    <col min="29" max="16384" width="8.875" style="28"/>
  </cols>
  <sheetData>
    <row r="1" spans="1:29">
      <c r="A1" s="49" t="s">
        <v>793</v>
      </c>
      <c r="B1" s="28" t="s">
        <v>960</v>
      </c>
    </row>
    <row r="2" spans="1:29">
      <c r="B2" s="11" t="s">
        <v>959</v>
      </c>
    </row>
    <row r="4" spans="1:29" ht="15">
      <c r="A4" s="97"/>
      <c r="B4" s="891" t="s">
        <v>731</v>
      </c>
      <c r="C4" s="891"/>
      <c r="D4" s="891"/>
      <c r="E4" s="891"/>
      <c r="F4" s="891"/>
      <c r="G4" s="891"/>
      <c r="H4" s="891"/>
      <c r="I4" s="891"/>
      <c r="J4" s="891"/>
      <c r="K4" s="891"/>
      <c r="L4" s="891"/>
      <c r="M4" s="891"/>
      <c r="N4" s="891"/>
      <c r="O4" s="891"/>
      <c r="P4" s="891"/>
      <c r="Q4" s="891"/>
      <c r="R4" s="891"/>
      <c r="S4" s="891"/>
      <c r="T4" s="891"/>
      <c r="V4" s="860"/>
      <c r="W4" s="860"/>
      <c r="X4" s="860"/>
      <c r="Y4" s="860"/>
      <c r="Z4" s="860"/>
    </row>
    <row r="5" spans="1:29" ht="25.5">
      <c r="A5" s="98" t="s">
        <v>720</v>
      </c>
      <c r="B5" s="750">
        <v>2000</v>
      </c>
      <c r="C5" s="750">
        <v>2001</v>
      </c>
      <c r="D5" s="750">
        <v>2002</v>
      </c>
      <c r="E5" s="750">
        <v>2003</v>
      </c>
      <c r="F5" s="750">
        <v>2004</v>
      </c>
      <c r="G5" s="750">
        <v>2005</v>
      </c>
      <c r="H5" s="750">
        <v>2006</v>
      </c>
      <c r="I5" s="750">
        <v>2007</v>
      </c>
      <c r="J5" s="750">
        <v>2008</v>
      </c>
      <c r="K5" s="750">
        <v>2009</v>
      </c>
      <c r="L5" s="750">
        <v>2010</v>
      </c>
      <c r="M5" s="750">
        <v>2011</v>
      </c>
      <c r="N5" s="750">
        <v>2012</v>
      </c>
      <c r="O5" s="750">
        <v>2013</v>
      </c>
      <c r="P5" s="751">
        <v>2014</v>
      </c>
      <c r="Q5" s="752">
        <v>2015</v>
      </c>
      <c r="R5" s="753">
        <v>2016</v>
      </c>
      <c r="S5" s="753">
        <v>2017</v>
      </c>
      <c r="T5" s="753" t="s">
        <v>732</v>
      </c>
      <c r="V5" s="860" t="s">
        <v>5163</v>
      </c>
      <c r="W5" s="860">
        <v>4.8202499999999997</v>
      </c>
      <c r="X5" s="860"/>
      <c r="Y5" s="860">
        <v>2018</v>
      </c>
      <c r="Z5" s="860"/>
      <c r="AB5" s="841"/>
    </row>
    <row r="6" spans="1:29">
      <c r="A6" s="98" t="s">
        <v>333</v>
      </c>
      <c r="B6" s="750">
        <v>108502.80499999999</v>
      </c>
      <c r="C6" s="750">
        <v>148722</v>
      </c>
      <c r="D6" s="750">
        <v>551285</v>
      </c>
      <c r="E6" s="750">
        <v>63261</v>
      </c>
      <c r="F6" s="750">
        <v>132618</v>
      </c>
      <c r="G6" s="750">
        <v>247525</v>
      </c>
      <c r="H6" s="750">
        <v>194955</v>
      </c>
      <c r="I6" s="750">
        <v>299862</v>
      </c>
      <c r="J6" s="750">
        <v>245109</v>
      </c>
      <c r="K6" s="750">
        <v>134732</v>
      </c>
      <c r="L6" s="750">
        <v>156430</v>
      </c>
      <c r="M6" s="750">
        <v>198521</v>
      </c>
      <c r="N6" s="750">
        <v>265061</v>
      </c>
      <c r="O6" s="750">
        <v>361099</v>
      </c>
      <c r="P6" s="751">
        <v>570304</v>
      </c>
      <c r="Q6" s="752">
        <v>574314</v>
      </c>
      <c r="R6" s="753">
        <v>642957</v>
      </c>
      <c r="S6" s="753">
        <v>1011186</v>
      </c>
      <c r="T6" s="753">
        <v>341337</v>
      </c>
      <c r="V6" s="860"/>
      <c r="W6" s="860"/>
      <c r="X6" s="860"/>
      <c r="Y6" s="860">
        <f>T6/$W$5</f>
        <v>70813.132098957532</v>
      </c>
      <c r="Z6" s="860"/>
    </row>
    <row r="7" spans="1:29">
      <c r="A7" s="98" t="s">
        <v>243</v>
      </c>
      <c r="B7" s="750">
        <v>10792.745999999999</v>
      </c>
      <c r="C7" s="750">
        <v>9090</v>
      </c>
      <c r="D7" s="750">
        <v>10029</v>
      </c>
      <c r="E7" s="750">
        <v>14699</v>
      </c>
      <c r="F7" s="750">
        <v>29245</v>
      </c>
      <c r="G7" s="750">
        <v>47466</v>
      </c>
      <c r="H7" s="750">
        <v>59771</v>
      </c>
      <c r="I7" s="750">
        <v>70224</v>
      </c>
      <c r="J7" s="750">
        <v>98038</v>
      </c>
      <c r="K7" s="750">
        <v>151327</v>
      </c>
      <c r="L7" s="750">
        <v>289442</v>
      </c>
      <c r="M7" s="750">
        <v>302114</v>
      </c>
      <c r="N7" s="750">
        <v>293123</v>
      </c>
      <c r="O7" s="750">
        <v>293934</v>
      </c>
      <c r="P7" s="751">
        <v>413352</v>
      </c>
      <c r="Q7" s="752">
        <v>368894</v>
      </c>
      <c r="R7" s="753">
        <v>286759</v>
      </c>
      <c r="S7" s="753">
        <v>289752</v>
      </c>
      <c r="T7" s="753">
        <v>171313</v>
      </c>
      <c r="V7" s="860"/>
      <c r="W7" s="860"/>
      <c r="X7" s="860"/>
      <c r="Y7" s="860">
        <f t="shared" ref="Y7:Y70" si="0">T7/$W$5</f>
        <v>35540.272807427005</v>
      </c>
      <c r="Z7" s="860"/>
      <c r="AB7" s="841" t="s">
        <v>401</v>
      </c>
      <c r="AC7" s="28">
        <v>341337</v>
      </c>
    </row>
    <row r="8" spans="1:29">
      <c r="A8" s="98" t="s">
        <v>367</v>
      </c>
      <c r="B8" s="750">
        <v>13114.035</v>
      </c>
      <c r="C8" s="750">
        <v>19380</v>
      </c>
      <c r="D8" s="750">
        <v>33632</v>
      </c>
      <c r="E8" s="750">
        <v>34009</v>
      </c>
      <c r="F8" s="750">
        <v>55522</v>
      </c>
      <c r="G8" s="750">
        <v>49706</v>
      </c>
      <c r="H8" s="750">
        <v>58844</v>
      </c>
      <c r="I8" s="750">
        <v>92451</v>
      </c>
      <c r="J8" s="750">
        <v>95282</v>
      </c>
      <c r="K8" s="750">
        <v>67804</v>
      </c>
      <c r="L8" s="750">
        <v>145337</v>
      </c>
      <c r="M8" s="750">
        <v>155366</v>
      </c>
      <c r="N8" s="750">
        <v>229366</v>
      </c>
      <c r="O8" s="750">
        <v>249388</v>
      </c>
      <c r="P8" s="751">
        <v>424038</v>
      </c>
      <c r="Q8" s="752">
        <v>320132</v>
      </c>
      <c r="R8" s="753">
        <v>329974</v>
      </c>
      <c r="S8" s="753">
        <v>683622</v>
      </c>
      <c r="T8" s="753">
        <v>257207</v>
      </c>
      <c r="V8" s="860"/>
      <c r="W8" s="860"/>
      <c r="X8" s="860"/>
      <c r="Y8" s="860">
        <f t="shared" si="0"/>
        <v>53359.68051449614</v>
      </c>
      <c r="Z8" s="860"/>
      <c r="AB8" s="841" t="s">
        <v>424</v>
      </c>
      <c r="AC8" s="28">
        <v>171313</v>
      </c>
    </row>
    <row r="9" spans="1:29">
      <c r="A9" s="98" t="s">
        <v>269</v>
      </c>
      <c r="B9" s="750">
        <v>5994.5039999999999</v>
      </c>
      <c r="C9" s="750">
        <v>21569</v>
      </c>
      <c r="D9" s="750">
        <v>43091</v>
      </c>
      <c r="E9" s="750">
        <v>24287</v>
      </c>
      <c r="F9" s="750">
        <v>17998</v>
      </c>
      <c r="G9" s="750">
        <v>43573</v>
      </c>
      <c r="H9" s="750">
        <v>51110</v>
      </c>
      <c r="I9" s="750">
        <v>61711</v>
      </c>
      <c r="J9" s="750">
        <v>44113</v>
      </c>
      <c r="K9" s="750">
        <v>86999</v>
      </c>
      <c r="L9" s="750">
        <v>121808</v>
      </c>
      <c r="M9" s="750">
        <v>280023</v>
      </c>
      <c r="N9" s="750">
        <v>268942</v>
      </c>
      <c r="O9" s="750">
        <v>276913</v>
      </c>
      <c r="P9" s="751">
        <v>247779</v>
      </c>
      <c r="Q9" s="752">
        <v>215325</v>
      </c>
      <c r="R9" s="753">
        <v>267702</v>
      </c>
      <c r="S9" s="753">
        <v>204985</v>
      </c>
      <c r="T9" s="753">
        <v>84006</v>
      </c>
      <c r="V9" s="860"/>
      <c r="W9" s="860"/>
      <c r="X9" s="860"/>
      <c r="Y9" s="860">
        <f t="shared" si="0"/>
        <v>17427.726777656761</v>
      </c>
      <c r="Z9" s="860"/>
      <c r="AB9" s="841" t="s">
        <v>664</v>
      </c>
      <c r="AC9" s="28">
        <v>257207</v>
      </c>
    </row>
    <row r="10" spans="1:29">
      <c r="A10" s="98" t="s">
        <v>289</v>
      </c>
      <c r="B10" s="750">
        <v>8611.0010000000002</v>
      </c>
      <c r="C10" s="750">
        <v>14428</v>
      </c>
      <c r="D10" s="750">
        <v>25544</v>
      </c>
      <c r="E10" s="750">
        <v>22245</v>
      </c>
      <c r="F10" s="750">
        <v>14063</v>
      </c>
      <c r="G10" s="750">
        <v>23610</v>
      </c>
      <c r="H10" s="750">
        <v>24904</v>
      </c>
      <c r="I10" s="750">
        <v>30188</v>
      </c>
      <c r="J10" s="750">
        <v>38826</v>
      </c>
      <c r="K10" s="750">
        <v>49987</v>
      </c>
      <c r="L10" s="750">
        <v>79186</v>
      </c>
      <c r="M10" s="750">
        <v>78188</v>
      </c>
      <c r="N10" s="750">
        <v>116556</v>
      </c>
      <c r="O10" s="750">
        <v>155451</v>
      </c>
      <c r="P10" s="751">
        <v>141418</v>
      </c>
      <c r="Q10" s="752">
        <v>128636</v>
      </c>
      <c r="R10" s="753">
        <v>189614</v>
      </c>
      <c r="S10" s="753">
        <v>186163</v>
      </c>
      <c r="T10" s="753">
        <v>41032</v>
      </c>
      <c r="V10" s="860"/>
      <c r="W10" s="860"/>
      <c r="X10" s="860"/>
      <c r="Y10" s="860">
        <f t="shared" si="0"/>
        <v>8512.4215548986049</v>
      </c>
      <c r="Z10" s="860"/>
      <c r="AB10" s="841" t="s">
        <v>713</v>
      </c>
      <c r="AC10" s="28">
        <v>84006</v>
      </c>
    </row>
    <row r="11" spans="1:29">
      <c r="A11" s="98" t="s">
        <v>345</v>
      </c>
      <c r="B11" s="750">
        <v>409992.89500000002</v>
      </c>
      <c r="C11" s="750">
        <v>370315</v>
      </c>
      <c r="D11" s="750">
        <v>825586</v>
      </c>
      <c r="E11" s="750">
        <v>570305</v>
      </c>
      <c r="F11" s="750">
        <v>574065</v>
      </c>
      <c r="G11" s="750">
        <v>816127</v>
      </c>
      <c r="H11" s="750">
        <v>900384</v>
      </c>
      <c r="I11" s="750">
        <v>1002094</v>
      </c>
      <c r="J11" s="750">
        <v>1107334</v>
      </c>
      <c r="K11" s="750">
        <v>1211306</v>
      </c>
      <c r="L11" s="750">
        <v>1352762</v>
      </c>
      <c r="M11" s="750">
        <v>1700453</v>
      </c>
      <c r="N11" s="750">
        <v>3553371</v>
      </c>
      <c r="O11" s="750">
        <v>3664716</v>
      </c>
      <c r="P11" s="751">
        <v>4509166</v>
      </c>
      <c r="Q11" s="752">
        <v>4255158</v>
      </c>
      <c r="R11" s="753">
        <v>4534169</v>
      </c>
      <c r="S11" s="753">
        <v>5840055</v>
      </c>
      <c r="T11" s="753">
        <v>5111814</v>
      </c>
      <c r="V11" s="860"/>
      <c r="W11" s="860"/>
      <c r="X11" s="860"/>
      <c r="Y11" s="860">
        <f t="shared" si="0"/>
        <v>1060487.3191224523</v>
      </c>
      <c r="Z11" s="860"/>
      <c r="AB11" s="841" t="s">
        <v>430</v>
      </c>
      <c r="AC11" s="28">
        <v>41032</v>
      </c>
    </row>
    <row r="12" spans="1:29">
      <c r="A12" s="98" t="s">
        <v>339</v>
      </c>
      <c r="B12" s="750">
        <v>84989.512000000002</v>
      </c>
      <c r="C12" s="750">
        <v>100451</v>
      </c>
      <c r="D12" s="750">
        <v>182349</v>
      </c>
      <c r="E12" s="750">
        <v>173115</v>
      </c>
      <c r="F12" s="750">
        <v>187479</v>
      </c>
      <c r="G12" s="750">
        <v>249122</v>
      </c>
      <c r="H12" s="750">
        <v>252177</v>
      </c>
      <c r="I12" s="750">
        <v>323842</v>
      </c>
      <c r="J12" s="750">
        <v>467316</v>
      </c>
      <c r="K12" s="750">
        <v>496676</v>
      </c>
      <c r="L12" s="750">
        <v>416980</v>
      </c>
      <c r="M12" s="750">
        <v>351452</v>
      </c>
      <c r="N12" s="750">
        <v>420393</v>
      </c>
      <c r="O12" s="750">
        <v>615317</v>
      </c>
      <c r="P12" s="751">
        <v>637386</v>
      </c>
      <c r="Q12" s="752">
        <v>663539</v>
      </c>
      <c r="R12" s="753">
        <v>923840</v>
      </c>
      <c r="S12" s="753">
        <v>1049602</v>
      </c>
      <c r="T12" s="753">
        <v>1013510</v>
      </c>
      <c r="V12" s="860"/>
      <c r="W12" s="860"/>
      <c r="X12" s="860"/>
      <c r="Y12" s="860">
        <f t="shared" si="0"/>
        <v>210260.87858513565</v>
      </c>
      <c r="Z12" s="860"/>
      <c r="AB12" s="841" t="s">
        <v>432</v>
      </c>
      <c r="AC12" s="28">
        <v>5111814</v>
      </c>
    </row>
    <row r="13" spans="1:29">
      <c r="A13" s="98" t="s">
        <v>279</v>
      </c>
      <c r="B13" s="750">
        <v>26004.002</v>
      </c>
      <c r="C13" s="750">
        <v>63937</v>
      </c>
      <c r="D13" s="750">
        <v>113005</v>
      </c>
      <c r="E13" s="750">
        <v>568259</v>
      </c>
      <c r="F13" s="750">
        <v>283500</v>
      </c>
      <c r="G13" s="750">
        <v>565763</v>
      </c>
      <c r="H13" s="750">
        <v>366821</v>
      </c>
      <c r="I13" s="750">
        <v>491155</v>
      </c>
      <c r="J13" s="750">
        <v>284902</v>
      </c>
      <c r="K13" s="750">
        <v>459369</v>
      </c>
      <c r="L13" s="750">
        <v>590516</v>
      </c>
      <c r="M13" s="750">
        <v>664209</v>
      </c>
      <c r="N13" s="750">
        <v>849704</v>
      </c>
      <c r="O13" s="750">
        <v>433038</v>
      </c>
      <c r="P13" s="751">
        <v>406244</v>
      </c>
      <c r="Q13" s="752">
        <v>430528</v>
      </c>
      <c r="R13" s="753">
        <v>464031</v>
      </c>
      <c r="S13" s="753">
        <v>680762</v>
      </c>
      <c r="T13" s="753">
        <v>556198</v>
      </c>
      <c r="V13" s="860"/>
      <c r="W13" s="860"/>
      <c r="X13" s="860"/>
      <c r="Y13" s="860">
        <f t="shared" si="0"/>
        <v>115387.79108967377</v>
      </c>
      <c r="Z13" s="860"/>
      <c r="AB13" s="841" t="s">
        <v>434</v>
      </c>
      <c r="AC13" s="28">
        <v>1013510</v>
      </c>
    </row>
    <row r="14" spans="1:29">
      <c r="A14" s="98" t="s">
        <v>375</v>
      </c>
      <c r="B14" s="750">
        <v>31348.006000000001</v>
      </c>
      <c r="C14" s="750">
        <v>48585</v>
      </c>
      <c r="D14" s="750">
        <v>80682</v>
      </c>
      <c r="E14" s="750">
        <v>88797</v>
      </c>
      <c r="F14" s="750">
        <v>78027</v>
      </c>
      <c r="G14" s="750">
        <v>83431</v>
      </c>
      <c r="H14" s="750">
        <v>83886</v>
      </c>
      <c r="I14" s="750">
        <v>127776</v>
      </c>
      <c r="J14" s="750">
        <v>152299</v>
      </c>
      <c r="K14" s="750">
        <v>169382</v>
      </c>
      <c r="L14" s="750">
        <v>193715</v>
      </c>
      <c r="M14" s="750">
        <v>178033</v>
      </c>
      <c r="N14" s="750">
        <v>184076</v>
      </c>
      <c r="O14" s="750">
        <v>189958</v>
      </c>
      <c r="P14" s="751">
        <v>254486</v>
      </c>
      <c r="Q14" s="752">
        <v>227111</v>
      </c>
      <c r="R14" s="753">
        <v>287519</v>
      </c>
      <c r="S14" s="753">
        <v>402348</v>
      </c>
      <c r="T14" s="753">
        <v>174066</v>
      </c>
      <c r="V14" s="860"/>
      <c r="W14" s="860"/>
      <c r="X14" s="860"/>
      <c r="Y14" s="860">
        <f t="shared" si="0"/>
        <v>36111.405010113587</v>
      </c>
      <c r="Z14" s="860"/>
      <c r="AB14" s="841" t="s">
        <v>712</v>
      </c>
      <c r="AC14" s="28">
        <v>556198</v>
      </c>
    </row>
    <row r="15" spans="1:29">
      <c r="A15" s="98" t="s">
        <v>381</v>
      </c>
      <c r="B15" s="750">
        <v>44883.908000000003</v>
      </c>
      <c r="C15" s="750">
        <v>60352</v>
      </c>
      <c r="D15" s="750">
        <v>121612</v>
      </c>
      <c r="E15" s="750">
        <v>105349</v>
      </c>
      <c r="F15" s="750">
        <v>118379</v>
      </c>
      <c r="G15" s="750">
        <v>138390</v>
      </c>
      <c r="H15" s="750">
        <v>131168</v>
      </c>
      <c r="I15" s="750">
        <v>139403</v>
      </c>
      <c r="J15" s="750">
        <v>181013</v>
      </c>
      <c r="K15" s="750">
        <v>205307</v>
      </c>
      <c r="L15" s="750">
        <v>232616</v>
      </c>
      <c r="M15" s="750">
        <v>261341</v>
      </c>
      <c r="N15" s="750">
        <v>303386</v>
      </c>
      <c r="O15" s="750">
        <v>280964</v>
      </c>
      <c r="P15" s="751">
        <v>350356</v>
      </c>
      <c r="Q15" s="752">
        <v>370141</v>
      </c>
      <c r="R15" s="753">
        <v>444793</v>
      </c>
      <c r="S15" s="753">
        <v>521338</v>
      </c>
      <c r="T15" s="753">
        <v>279163</v>
      </c>
      <c r="V15" s="860"/>
      <c r="W15" s="860"/>
      <c r="X15" s="860"/>
      <c r="Y15" s="860">
        <f t="shared" si="0"/>
        <v>57914.630983870135</v>
      </c>
      <c r="Z15" s="860"/>
      <c r="AB15" s="841" t="s">
        <v>440</v>
      </c>
      <c r="AC15" s="28">
        <v>174066</v>
      </c>
    </row>
    <row r="16" spans="1:29">
      <c r="A16" s="98" t="s">
        <v>357</v>
      </c>
      <c r="B16" s="750">
        <v>9709.01</v>
      </c>
      <c r="C16" s="750">
        <v>7205</v>
      </c>
      <c r="D16" s="750">
        <v>19227</v>
      </c>
      <c r="E16" s="750">
        <v>14393</v>
      </c>
      <c r="F16" s="750">
        <v>19578</v>
      </c>
      <c r="G16" s="750">
        <v>23976</v>
      </c>
      <c r="H16" s="750">
        <v>11024</v>
      </c>
      <c r="I16" s="750">
        <v>15915</v>
      </c>
      <c r="J16" s="750">
        <v>19243</v>
      </c>
      <c r="K16" s="750">
        <v>30313</v>
      </c>
      <c r="L16" s="750">
        <v>40710</v>
      </c>
      <c r="M16" s="750">
        <v>31743</v>
      </c>
      <c r="N16" s="750">
        <v>43897</v>
      </c>
      <c r="O16" s="750">
        <v>67639</v>
      </c>
      <c r="P16" s="751">
        <v>62219</v>
      </c>
      <c r="Q16" s="752">
        <v>88454</v>
      </c>
      <c r="R16" s="753">
        <v>100168</v>
      </c>
      <c r="S16" s="753">
        <v>163122</v>
      </c>
      <c r="T16" s="753">
        <v>86879</v>
      </c>
      <c r="Y16" s="860">
        <f t="shared" si="0"/>
        <v>18023.753954670403</v>
      </c>
      <c r="AB16" s="841" t="s">
        <v>665</v>
      </c>
      <c r="AC16" s="28">
        <v>279163</v>
      </c>
    </row>
    <row r="17" spans="1:29">
      <c r="A17" s="98" t="s">
        <v>257</v>
      </c>
      <c r="B17" s="750">
        <v>27721.165000000001</v>
      </c>
      <c r="C17" s="750">
        <v>31626</v>
      </c>
      <c r="D17" s="750">
        <v>49664</v>
      </c>
      <c r="E17" s="750">
        <v>39192</v>
      </c>
      <c r="F17" s="750">
        <v>52045</v>
      </c>
      <c r="G17" s="750">
        <v>45714</v>
      </c>
      <c r="H17" s="750">
        <v>58740</v>
      </c>
      <c r="I17" s="750">
        <v>68074</v>
      </c>
      <c r="J17" s="750">
        <v>69730</v>
      </c>
      <c r="K17" s="750">
        <v>64568</v>
      </c>
      <c r="L17" s="750">
        <v>178301</v>
      </c>
      <c r="M17" s="750">
        <v>273462</v>
      </c>
      <c r="N17" s="750">
        <v>169863</v>
      </c>
      <c r="O17" s="750">
        <v>398614</v>
      </c>
      <c r="P17" s="751">
        <v>439517</v>
      </c>
      <c r="Q17" s="752">
        <v>294358</v>
      </c>
      <c r="R17" s="753">
        <v>326191</v>
      </c>
      <c r="S17" s="753">
        <v>213549</v>
      </c>
      <c r="T17" s="753">
        <v>70004</v>
      </c>
      <c r="Y17" s="860">
        <f t="shared" si="0"/>
        <v>14522.89818992791</v>
      </c>
      <c r="AB17" s="841" t="s">
        <v>666</v>
      </c>
      <c r="AC17" s="28">
        <v>86879</v>
      </c>
    </row>
    <row r="18" spans="1:29">
      <c r="A18" s="98" t="s">
        <v>249</v>
      </c>
      <c r="B18" s="750">
        <v>5691.2020000000002</v>
      </c>
      <c r="C18" s="750">
        <v>6181</v>
      </c>
      <c r="D18" s="750">
        <v>10596</v>
      </c>
      <c r="E18" s="750">
        <v>20186</v>
      </c>
      <c r="F18" s="750">
        <v>33378</v>
      </c>
      <c r="G18" s="750">
        <v>50603</v>
      </c>
      <c r="H18" s="750">
        <v>41493</v>
      </c>
      <c r="I18" s="750">
        <v>36538</v>
      </c>
      <c r="J18" s="750">
        <v>39377</v>
      </c>
      <c r="K18" s="750">
        <v>65065</v>
      </c>
      <c r="L18" s="750">
        <v>70238</v>
      </c>
      <c r="M18" s="750">
        <v>75032</v>
      </c>
      <c r="N18" s="750">
        <v>73424</v>
      </c>
      <c r="O18" s="750">
        <v>92930</v>
      </c>
      <c r="P18" s="751">
        <v>138875</v>
      </c>
      <c r="Q18" s="752">
        <v>101772</v>
      </c>
      <c r="R18" s="753">
        <v>136714</v>
      </c>
      <c r="S18" s="753">
        <v>158780</v>
      </c>
      <c r="T18" s="753">
        <v>85423</v>
      </c>
      <c r="Y18" s="860">
        <f t="shared" si="0"/>
        <v>17721.694932835435</v>
      </c>
      <c r="AB18" s="841" t="s">
        <v>667</v>
      </c>
      <c r="AC18" s="28">
        <v>70004</v>
      </c>
    </row>
    <row r="19" spans="1:29">
      <c r="A19" s="98" t="s">
        <v>349</v>
      </c>
      <c r="B19" s="750">
        <v>9754.0059999999994</v>
      </c>
      <c r="C19" s="750">
        <v>13218</v>
      </c>
      <c r="D19" s="750">
        <v>23845</v>
      </c>
      <c r="E19" s="750">
        <v>29528</v>
      </c>
      <c r="F19" s="750">
        <v>50829</v>
      </c>
      <c r="G19" s="750">
        <v>34125</v>
      </c>
      <c r="H19" s="750">
        <v>49519</v>
      </c>
      <c r="I19" s="750">
        <v>58546</v>
      </c>
      <c r="J19" s="750">
        <v>95416</v>
      </c>
      <c r="K19" s="750">
        <v>70898</v>
      </c>
      <c r="L19" s="750">
        <v>44008</v>
      </c>
      <c r="M19" s="750">
        <v>48188</v>
      </c>
      <c r="N19" s="750">
        <v>96735</v>
      </c>
      <c r="O19" s="750">
        <v>77253</v>
      </c>
      <c r="P19" s="751">
        <v>76135</v>
      </c>
      <c r="Q19" s="752">
        <v>94027</v>
      </c>
      <c r="R19" s="753">
        <v>148332</v>
      </c>
      <c r="S19" s="753">
        <v>188491</v>
      </c>
      <c r="T19" s="753">
        <v>67093</v>
      </c>
      <c r="Y19" s="860">
        <f t="shared" si="0"/>
        <v>13918.987604377367</v>
      </c>
      <c r="AB19" s="841" t="s">
        <v>668</v>
      </c>
      <c r="AC19" s="28">
        <v>85423</v>
      </c>
    </row>
    <row r="20" spans="1:29">
      <c r="A20" s="98" t="s">
        <v>335</v>
      </c>
      <c r="B20" s="750">
        <v>3511.806</v>
      </c>
      <c r="C20" s="750">
        <v>3314</v>
      </c>
      <c r="D20" s="750">
        <v>4683</v>
      </c>
      <c r="E20" s="750">
        <v>7432</v>
      </c>
      <c r="F20" s="750">
        <v>12304</v>
      </c>
      <c r="G20" s="750">
        <v>24821</v>
      </c>
      <c r="H20" s="750">
        <v>14095</v>
      </c>
      <c r="I20" s="750">
        <v>26037</v>
      </c>
      <c r="J20" s="750">
        <v>41501</v>
      </c>
      <c r="K20" s="750">
        <v>38153</v>
      </c>
      <c r="L20" s="750">
        <v>53782</v>
      </c>
      <c r="M20" s="750">
        <v>71168</v>
      </c>
      <c r="N20" s="750">
        <v>85255</v>
      </c>
      <c r="O20" s="750">
        <v>113738</v>
      </c>
      <c r="P20" s="751">
        <v>93341</v>
      </c>
      <c r="Q20" s="752">
        <v>99426</v>
      </c>
      <c r="R20" s="753">
        <v>174020</v>
      </c>
      <c r="S20" s="753">
        <v>255662</v>
      </c>
      <c r="T20" s="753">
        <v>104387</v>
      </c>
      <c r="Y20" s="860">
        <f t="shared" si="0"/>
        <v>21655.930708988126</v>
      </c>
      <c r="AB20" s="841" t="s">
        <v>454</v>
      </c>
      <c r="AC20" s="28">
        <v>67093</v>
      </c>
    </row>
    <row r="21" spans="1:29">
      <c r="A21" s="98" t="s">
        <v>361</v>
      </c>
      <c r="B21" s="750">
        <v>177263.82199999999</v>
      </c>
      <c r="C21" s="750">
        <v>133865</v>
      </c>
      <c r="D21" s="750">
        <v>173300</v>
      </c>
      <c r="E21" s="750">
        <v>316010</v>
      </c>
      <c r="F21" s="750">
        <v>358743</v>
      </c>
      <c r="G21" s="750">
        <v>400718</v>
      </c>
      <c r="H21" s="750">
        <v>418878</v>
      </c>
      <c r="I21" s="750">
        <v>337784</v>
      </c>
      <c r="J21" s="750">
        <v>486667</v>
      </c>
      <c r="K21" s="750">
        <v>415548</v>
      </c>
      <c r="L21" s="750">
        <v>375961</v>
      </c>
      <c r="M21" s="750">
        <v>604127</v>
      </c>
      <c r="N21" s="750">
        <v>452297</v>
      </c>
      <c r="O21" s="750">
        <v>415292</v>
      </c>
      <c r="P21" s="751">
        <v>533928</v>
      </c>
      <c r="Q21" s="752">
        <v>610484</v>
      </c>
      <c r="R21" s="753">
        <v>768695</v>
      </c>
      <c r="S21" s="753">
        <v>1132286</v>
      </c>
      <c r="T21" s="753">
        <v>646038</v>
      </c>
      <c r="Y21" s="860">
        <f t="shared" si="0"/>
        <v>134025.82853586433</v>
      </c>
      <c r="AB21" s="841" t="s">
        <v>455</v>
      </c>
      <c r="AC21" s="28">
        <v>104387</v>
      </c>
    </row>
    <row r="22" spans="1:29">
      <c r="A22" s="98" t="s">
        <v>379</v>
      </c>
      <c r="B22" s="750">
        <v>63755.315000000002</v>
      </c>
      <c r="C22" s="750">
        <v>119452</v>
      </c>
      <c r="D22" s="750">
        <v>142133</v>
      </c>
      <c r="E22" s="750">
        <v>174249</v>
      </c>
      <c r="F22" s="750">
        <v>130925</v>
      </c>
      <c r="G22" s="750">
        <v>122686</v>
      </c>
      <c r="H22" s="750">
        <v>91392</v>
      </c>
      <c r="I22" s="750">
        <v>79182</v>
      </c>
      <c r="J22" s="750">
        <v>139539</v>
      </c>
      <c r="K22" s="750">
        <v>103290</v>
      </c>
      <c r="L22" s="750">
        <v>246223</v>
      </c>
      <c r="M22" s="750">
        <v>182914</v>
      </c>
      <c r="N22" s="750">
        <v>220887</v>
      </c>
      <c r="O22" s="750">
        <v>243332</v>
      </c>
      <c r="P22" s="751">
        <v>422189</v>
      </c>
      <c r="Q22" s="752">
        <v>271946</v>
      </c>
      <c r="R22" s="753">
        <v>404117</v>
      </c>
      <c r="S22" s="753">
        <v>449353</v>
      </c>
      <c r="T22" s="753">
        <v>378544</v>
      </c>
      <c r="Y22" s="860">
        <f t="shared" si="0"/>
        <v>78532.026347181163</v>
      </c>
      <c r="AB22" s="841" t="s">
        <v>457</v>
      </c>
      <c r="AC22" s="28">
        <v>646038</v>
      </c>
    </row>
    <row r="23" spans="1:29">
      <c r="A23" s="98" t="s">
        <v>299</v>
      </c>
      <c r="B23" s="750">
        <v>14310.7</v>
      </c>
      <c r="C23" s="750">
        <v>3800</v>
      </c>
      <c r="D23" s="750">
        <v>37557</v>
      </c>
      <c r="E23" s="750">
        <v>18731</v>
      </c>
      <c r="F23" s="750">
        <v>4764</v>
      </c>
      <c r="G23" s="750">
        <v>10185</v>
      </c>
      <c r="H23" s="750">
        <v>15884</v>
      </c>
      <c r="I23" s="750">
        <v>20243</v>
      </c>
      <c r="J23" s="750">
        <v>26310</v>
      </c>
      <c r="K23" s="750">
        <v>35335</v>
      </c>
      <c r="L23" s="750">
        <v>63012</v>
      </c>
      <c r="M23" s="750">
        <v>92431</v>
      </c>
      <c r="N23" s="750">
        <v>76642</v>
      </c>
      <c r="O23" s="750">
        <v>121262</v>
      </c>
      <c r="P23" s="751">
        <v>107708</v>
      </c>
      <c r="Q23" s="752">
        <v>128644</v>
      </c>
      <c r="R23" s="753">
        <v>145634</v>
      </c>
      <c r="S23" s="753">
        <v>191553</v>
      </c>
      <c r="T23" s="753">
        <v>111249</v>
      </c>
      <c r="Y23" s="860">
        <f t="shared" si="0"/>
        <v>23079.508324257044</v>
      </c>
      <c r="AB23" s="841" t="s">
        <v>669</v>
      </c>
      <c r="AC23" s="28">
        <v>378544</v>
      </c>
    </row>
    <row r="24" spans="1:29">
      <c r="A24" s="98" t="s">
        <v>291</v>
      </c>
      <c r="B24" s="750">
        <v>36954.000999999997</v>
      </c>
      <c r="C24" s="750">
        <v>37874</v>
      </c>
      <c r="D24" s="750">
        <v>58033</v>
      </c>
      <c r="E24" s="750">
        <v>47975</v>
      </c>
      <c r="F24" s="750">
        <v>48631</v>
      </c>
      <c r="G24" s="750">
        <v>62894</v>
      </c>
      <c r="H24" s="750">
        <v>91299</v>
      </c>
      <c r="I24" s="750">
        <v>140043</v>
      </c>
      <c r="J24" s="750">
        <v>123200</v>
      </c>
      <c r="K24" s="750">
        <v>59107</v>
      </c>
      <c r="L24" s="750">
        <v>72933</v>
      </c>
      <c r="M24" s="750">
        <v>88481</v>
      </c>
      <c r="N24" s="750">
        <v>109836</v>
      </c>
      <c r="O24" s="750">
        <v>135317</v>
      </c>
      <c r="P24" s="751">
        <v>169692</v>
      </c>
      <c r="Q24" s="752">
        <v>206517</v>
      </c>
      <c r="R24" s="753">
        <v>261853</v>
      </c>
      <c r="S24" s="753">
        <v>307278</v>
      </c>
      <c r="T24" s="753">
        <v>75850</v>
      </c>
      <c r="Y24" s="860">
        <f t="shared" si="0"/>
        <v>15735.698355894405</v>
      </c>
      <c r="AB24" s="841" t="s">
        <v>670</v>
      </c>
      <c r="AC24" s="28">
        <v>111249</v>
      </c>
    </row>
    <row r="25" spans="1:29">
      <c r="A25" s="98" t="s">
        <v>373</v>
      </c>
      <c r="B25" s="750">
        <v>27262.01</v>
      </c>
      <c r="C25" s="750">
        <v>51250</v>
      </c>
      <c r="D25" s="750">
        <v>105809</v>
      </c>
      <c r="E25" s="750">
        <v>122355</v>
      </c>
      <c r="F25" s="750">
        <v>65028</v>
      </c>
      <c r="G25" s="750">
        <v>68414</v>
      </c>
      <c r="H25" s="750">
        <v>74222</v>
      </c>
      <c r="I25" s="750">
        <v>107247</v>
      </c>
      <c r="J25" s="750">
        <v>93427</v>
      </c>
      <c r="K25" s="750">
        <v>120936</v>
      </c>
      <c r="L25" s="750">
        <v>157395</v>
      </c>
      <c r="M25" s="750">
        <v>124067</v>
      </c>
      <c r="N25" s="750">
        <v>142697</v>
      </c>
      <c r="O25" s="750">
        <v>194204</v>
      </c>
      <c r="P25" s="751">
        <v>205591</v>
      </c>
      <c r="Q25" s="752">
        <v>330646</v>
      </c>
      <c r="R25" s="753">
        <v>467467</v>
      </c>
      <c r="S25" s="753">
        <v>388971</v>
      </c>
      <c r="T25" s="753">
        <v>268474</v>
      </c>
      <c r="Y25" s="860">
        <f t="shared" si="0"/>
        <v>55697.111145687464</v>
      </c>
      <c r="AB25" s="841" t="s">
        <v>671</v>
      </c>
      <c r="AC25" s="28">
        <v>75850</v>
      </c>
    </row>
    <row r="26" spans="1:29">
      <c r="A26" s="98" t="s">
        <v>237</v>
      </c>
      <c r="B26" s="750">
        <v>83922.091</v>
      </c>
      <c r="C26" s="750">
        <v>55176</v>
      </c>
      <c r="D26" s="750">
        <v>117917</v>
      </c>
      <c r="E26" s="750">
        <v>159007</v>
      </c>
      <c r="F26" s="750">
        <v>98064</v>
      </c>
      <c r="G26" s="750">
        <v>158760</v>
      </c>
      <c r="H26" s="750">
        <v>121230</v>
      </c>
      <c r="I26" s="750">
        <v>111607</v>
      </c>
      <c r="J26" s="750">
        <v>145943</v>
      </c>
      <c r="K26" s="750">
        <v>370231</v>
      </c>
      <c r="L26" s="750">
        <v>469201</v>
      </c>
      <c r="M26" s="750">
        <v>776615</v>
      </c>
      <c r="N26" s="750">
        <v>798074</v>
      </c>
      <c r="O26" s="750">
        <v>914826</v>
      </c>
      <c r="P26" s="751">
        <v>1023845</v>
      </c>
      <c r="Q26" s="752">
        <v>1130827</v>
      </c>
      <c r="R26" s="753">
        <v>1369143</v>
      </c>
      <c r="S26" s="753">
        <v>1556929</v>
      </c>
      <c r="T26" s="753">
        <v>1042845</v>
      </c>
      <c r="Y26" s="860">
        <f t="shared" si="0"/>
        <v>216346.6625175043</v>
      </c>
      <c r="AB26" s="841" t="s">
        <v>672</v>
      </c>
      <c r="AC26" s="28">
        <v>268474</v>
      </c>
    </row>
    <row r="27" spans="1:29">
      <c r="A27" s="98" t="s">
        <v>385</v>
      </c>
      <c r="B27" s="750">
        <v>11878.002</v>
      </c>
      <c r="C27" s="750">
        <v>13802</v>
      </c>
      <c r="D27" s="750">
        <v>27958</v>
      </c>
      <c r="E27" s="750">
        <v>23886</v>
      </c>
      <c r="F27" s="750">
        <v>30449</v>
      </c>
      <c r="G27" s="750">
        <v>41550</v>
      </c>
      <c r="H27" s="750">
        <v>37525</v>
      </c>
      <c r="I27" s="750">
        <v>49070</v>
      </c>
      <c r="J27" s="750">
        <v>79328</v>
      </c>
      <c r="K27" s="750">
        <v>71091</v>
      </c>
      <c r="L27" s="750">
        <v>111500</v>
      </c>
      <c r="M27" s="750">
        <v>124813</v>
      </c>
      <c r="N27" s="750">
        <v>156444</v>
      </c>
      <c r="O27" s="750">
        <v>152577</v>
      </c>
      <c r="P27" s="751">
        <v>245287</v>
      </c>
      <c r="Q27" s="752">
        <v>325266</v>
      </c>
      <c r="R27" s="753">
        <v>349401</v>
      </c>
      <c r="S27" s="753">
        <v>379291</v>
      </c>
      <c r="T27" s="753">
        <v>172162</v>
      </c>
      <c r="Y27" s="860">
        <f t="shared" si="0"/>
        <v>35716.404750790934</v>
      </c>
      <c r="AB27" s="841" t="s">
        <v>673</v>
      </c>
      <c r="AC27" s="28">
        <v>1042845</v>
      </c>
    </row>
    <row r="28" spans="1:29">
      <c r="A28" s="98" t="s">
        <v>259</v>
      </c>
      <c r="B28" s="750">
        <v>12046.016</v>
      </c>
      <c r="C28" s="750">
        <v>13788</v>
      </c>
      <c r="D28" s="750">
        <v>21594</v>
      </c>
      <c r="E28" s="750">
        <v>33732</v>
      </c>
      <c r="F28" s="750">
        <v>22190</v>
      </c>
      <c r="G28" s="750">
        <v>37496</v>
      </c>
      <c r="H28" s="750">
        <v>49542</v>
      </c>
      <c r="I28" s="750">
        <v>80736</v>
      </c>
      <c r="J28" s="750">
        <v>85442</v>
      </c>
      <c r="K28" s="750">
        <v>97875</v>
      </c>
      <c r="L28" s="750">
        <v>85849</v>
      </c>
      <c r="M28" s="750">
        <v>198831</v>
      </c>
      <c r="N28" s="750">
        <v>149298</v>
      </c>
      <c r="O28" s="750">
        <v>252827</v>
      </c>
      <c r="P28" s="751">
        <v>213056</v>
      </c>
      <c r="Q28" s="752">
        <v>253869</v>
      </c>
      <c r="R28" s="753">
        <v>328492</v>
      </c>
      <c r="S28" s="753">
        <v>369506</v>
      </c>
      <c r="T28" s="753">
        <v>233046</v>
      </c>
      <c r="Y28" s="860">
        <f t="shared" si="0"/>
        <v>48347.284891862459</v>
      </c>
      <c r="AB28" s="841" t="s">
        <v>675</v>
      </c>
      <c r="AC28" s="28">
        <v>172162</v>
      </c>
    </row>
    <row r="29" spans="1:29">
      <c r="A29" s="98" t="s">
        <v>273</v>
      </c>
      <c r="B29" s="750">
        <v>10624.003000000001</v>
      </c>
      <c r="C29" s="750">
        <v>8379</v>
      </c>
      <c r="D29" s="750">
        <v>9440</v>
      </c>
      <c r="E29" s="750">
        <v>6339</v>
      </c>
      <c r="F29" s="750">
        <v>22971</v>
      </c>
      <c r="G29" s="750">
        <v>26751</v>
      </c>
      <c r="H29" s="750">
        <v>24788</v>
      </c>
      <c r="I29" s="750">
        <v>28672</v>
      </c>
      <c r="J29" s="750">
        <v>69290</v>
      </c>
      <c r="K29" s="750">
        <v>64364</v>
      </c>
      <c r="L29" s="750">
        <v>118886</v>
      </c>
      <c r="M29" s="750">
        <v>132389</v>
      </c>
      <c r="N29" s="750">
        <v>175727</v>
      </c>
      <c r="O29" s="750">
        <v>177671</v>
      </c>
      <c r="P29" s="751">
        <v>188658</v>
      </c>
      <c r="Q29" s="752">
        <v>245538</v>
      </c>
      <c r="R29" s="753">
        <v>226644</v>
      </c>
      <c r="S29" s="753">
        <v>218395</v>
      </c>
      <c r="T29" s="753">
        <v>214460</v>
      </c>
      <c r="Y29" s="860">
        <f t="shared" si="0"/>
        <v>44491.468284839997</v>
      </c>
      <c r="AB29" s="841" t="s">
        <v>676</v>
      </c>
      <c r="AC29" s="28">
        <v>233046</v>
      </c>
    </row>
    <row r="30" spans="1:29">
      <c r="A30" s="98" t="s">
        <v>275</v>
      </c>
      <c r="B30" s="750">
        <v>34814.908000000003</v>
      </c>
      <c r="C30" s="750">
        <v>59938</v>
      </c>
      <c r="D30" s="750">
        <v>122714</v>
      </c>
      <c r="E30" s="750">
        <v>135310</v>
      </c>
      <c r="F30" s="750">
        <v>106453</v>
      </c>
      <c r="G30" s="750">
        <v>153266</v>
      </c>
      <c r="H30" s="750">
        <v>167935</v>
      </c>
      <c r="I30" s="750">
        <v>204986</v>
      </c>
      <c r="J30" s="750">
        <v>152315</v>
      </c>
      <c r="K30" s="750">
        <v>192428</v>
      </c>
      <c r="L30" s="750">
        <v>337293</v>
      </c>
      <c r="M30" s="750">
        <v>184219</v>
      </c>
      <c r="N30" s="750">
        <v>248984</v>
      </c>
      <c r="O30" s="750">
        <v>360246</v>
      </c>
      <c r="P30" s="751">
        <v>502836</v>
      </c>
      <c r="Q30" s="752">
        <v>505934</v>
      </c>
      <c r="R30" s="753">
        <v>698318</v>
      </c>
      <c r="S30" s="753">
        <v>756022</v>
      </c>
      <c r="T30" s="753">
        <v>299475</v>
      </c>
      <c r="Y30" s="860">
        <f t="shared" si="0"/>
        <v>62128.520304963437</v>
      </c>
      <c r="AB30" s="841" t="s">
        <v>677</v>
      </c>
      <c r="AC30" s="28">
        <v>214460</v>
      </c>
    </row>
    <row r="31" spans="1:29">
      <c r="A31" s="98" t="s">
        <v>359</v>
      </c>
      <c r="B31" s="750">
        <v>70133.698000000004</v>
      </c>
      <c r="C31" s="750">
        <v>76208</v>
      </c>
      <c r="D31" s="750">
        <v>213996</v>
      </c>
      <c r="E31" s="750">
        <v>124247</v>
      </c>
      <c r="F31" s="750">
        <v>205740</v>
      </c>
      <c r="G31" s="750">
        <v>169919</v>
      </c>
      <c r="H31" s="750">
        <v>223671</v>
      </c>
      <c r="I31" s="750">
        <v>196494</v>
      </c>
      <c r="J31" s="750">
        <v>210895</v>
      </c>
      <c r="K31" s="750">
        <v>220117</v>
      </c>
      <c r="L31" s="750">
        <v>214054</v>
      </c>
      <c r="M31" s="750">
        <v>192438</v>
      </c>
      <c r="N31" s="750">
        <v>268816</v>
      </c>
      <c r="O31" s="750">
        <v>503956</v>
      </c>
      <c r="P31" s="751">
        <v>563206</v>
      </c>
      <c r="Q31" s="752">
        <v>526420</v>
      </c>
      <c r="R31" s="753">
        <v>468626</v>
      </c>
      <c r="S31" s="753">
        <v>563869</v>
      </c>
      <c r="T31" s="753">
        <v>310858</v>
      </c>
      <c r="Y31" s="860">
        <f t="shared" si="0"/>
        <v>64490.016078004257</v>
      </c>
      <c r="AB31" s="841" t="s">
        <v>469</v>
      </c>
      <c r="AC31" s="28">
        <v>299475</v>
      </c>
    </row>
    <row r="32" spans="1:29">
      <c r="A32" s="98" t="s">
        <v>245</v>
      </c>
      <c r="B32" s="750">
        <v>109489.004</v>
      </c>
      <c r="C32" s="750">
        <v>28100</v>
      </c>
      <c r="D32" s="750">
        <v>151022</v>
      </c>
      <c r="E32" s="750">
        <v>81744</v>
      </c>
      <c r="F32" s="750">
        <v>62982</v>
      </c>
      <c r="G32" s="750">
        <v>106622</v>
      </c>
      <c r="H32" s="750">
        <v>110140</v>
      </c>
      <c r="I32" s="750">
        <v>109123</v>
      </c>
      <c r="J32" s="750">
        <v>114359</v>
      </c>
      <c r="K32" s="750">
        <v>185884</v>
      </c>
      <c r="L32" s="750">
        <v>263758</v>
      </c>
      <c r="M32" s="750">
        <v>274170</v>
      </c>
      <c r="N32" s="750">
        <v>360239</v>
      </c>
      <c r="O32" s="750">
        <v>420830</v>
      </c>
      <c r="P32" s="751">
        <v>495454</v>
      </c>
      <c r="Q32" s="752">
        <v>418534</v>
      </c>
      <c r="R32" s="753">
        <v>517949</v>
      </c>
      <c r="S32" s="753">
        <v>795618</v>
      </c>
      <c r="T32" s="753">
        <v>451540</v>
      </c>
      <c r="Y32" s="860">
        <f t="shared" si="0"/>
        <v>93675.639230330387</v>
      </c>
      <c r="AB32" s="841" t="s">
        <v>678</v>
      </c>
      <c r="AC32" s="28">
        <v>310858</v>
      </c>
    </row>
    <row r="33" spans="1:29">
      <c r="A33" s="98" t="s">
        <v>283</v>
      </c>
      <c r="B33" s="750">
        <v>8845.6039999999994</v>
      </c>
      <c r="C33" s="750">
        <v>12245</v>
      </c>
      <c r="D33" s="750">
        <v>25562</v>
      </c>
      <c r="E33" s="750">
        <v>47095</v>
      </c>
      <c r="F33" s="750">
        <v>29676</v>
      </c>
      <c r="G33" s="750">
        <v>63185</v>
      </c>
      <c r="H33" s="750">
        <v>35662</v>
      </c>
      <c r="I33" s="750">
        <v>43847</v>
      </c>
      <c r="J33" s="750">
        <v>61320</v>
      </c>
      <c r="K33" s="750">
        <v>46644</v>
      </c>
      <c r="L33" s="750">
        <v>65721</v>
      </c>
      <c r="M33" s="750">
        <v>73230</v>
      </c>
      <c r="N33" s="750">
        <v>131168</v>
      </c>
      <c r="O33" s="750">
        <v>143184</v>
      </c>
      <c r="P33" s="751">
        <v>128791</v>
      </c>
      <c r="Q33" s="752">
        <v>141535</v>
      </c>
      <c r="R33" s="753">
        <v>227439</v>
      </c>
      <c r="S33" s="753">
        <v>327025</v>
      </c>
      <c r="T33" s="753">
        <v>82800</v>
      </c>
      <c r="Y33" s="860">
        <f t="shared" si="0"/>
        <v>17177.532285669833</v>
      </c>
      <c r="AB33" s="841" t="s">
        <v>679</v>
      </c>
      <c r="AC33" s="28">
        <v>451540</v>
      </c>
    </row>
    <row r="34" spans="1:29">
      <c r="A34" s="98" t="s">
        <v>277</v>
      </c>
      <c r="B34" s="750">
        <v>6200</v>
      </c>
      <c r="C34" s="750">
        <v>46756</v>
      </c>
      <c r="D34" s="750">
        <v>60442</v>
      </c>
      <c r="E34" s="750">
        <v>62977</v>
      </c>
      <c r="F34" s="750">
        <v>57417</v>
      </c>
      <c r="G34" s="750">
        <v>59868</v>
      </c>
      <c r="H34" s="750">
        <v>24657</v>
      </c>
      <c r="I34" s="750">
        <v>19314</v>
      </c>
      <c r="J34" s="750">
        <v>15285</v>
      </c>
      <c r="K34" s="750">
        <v>41268</v>
      </c>
      <c r="L34" s="750">
        <v>50945</v>
      </c>
      <c r="M34" s="750">
        <v>59555</v>
      </c>
      <c r="N34" s="750">
        <v>62188</v>
      </c>
      <c r="O34" s="750">
        <v>82040</v>
      </c>
      <c r="P34" s="751">
        <v>85061</v>
      </c>
      <c r="Q34" s="752">
        <v>83533</v>
      </c>
      <c r="R34" s="753">
        <v>121868</v>
      </c>
      <c r="S34" s="753">
        <v>130930</v>
      </c>
      <c r="T34" s="753">
        <v>53750</v>
      </c>
      <c r="Y34" s="860">
        <f t="shared" si="0"/>
        <v>11150.873917327941</v>
      </c>
      <c r="AB34" s="841" t="s">
        <v>711</v>
      </c>
      <c r="AC34" s="28">
        <v>82800</v>
      </c>
    </row>
    <row r="35" spans="1:29">
      <c r="A35" s="98" t="s">
        <v>247</v>
      </c>
      <c r="B35" s="750">
        <v>5956.0039999999999</v>
      </c>
      <c r="C35" s="750">
        <v>10126</v>
      </c>
      <c r="D35" s="750">
        <v>18914</v>
      </c>
      <c r="E35" s="750">
        <v>6713</v>
      </c>
      <c r="F35" s="750">
        <v>13138</v>
      </c>
      <c r="G35" s="750">
        <v>16308</v>
      </c>
      <c r="H35" s="750">
        <v>53043</v>
      </c>
      <c r="I35" s="750">
        <v>18485</v>
      </c>
      <c r="J35" s="750">
        <v>15407</v>
      </c>
      <c r="K35" s="750">
        <v>49431</v>
      </c>
      <c r="L35" s="750">
        <v>77271</v>
      </c>
      <c r="M35" s="750">
        <v>81420</v>
      </c>
      <c r="N35" s="750">
        <v>120629</v>
      </c>
      <c r="O35" s="750">
        <v>155301</v>
      </c>
      <c r="P35" s="751">
        <v>189601</v>
      </c>
      <c r="Q35" s="752">
        <v>170181</v>
      </c>
      <c r="R35" s="753">
        <v>230649</v>
      </c>
      <c r="S35" s="753">
        <v>165715</v>
      </c>
      <c r="T35" s="753">
        <v>44846</v>
      </c>
      <c r="Y35" s="860">
        <f t="shared" si="0"/>
        <v>9303.6668222602566</v>
      </c>
      <c r="AB35" s="841" t="s">
        <v>680</v>
      </c>
      <c r="AC35" s="28">
        <v>53750</v>
      </c>
    </row>
    <row r="36" spans="1:29">
      <c r="A36" s="98" t="s">
        <v>329</v>
      </c>
      <c r="B36" s="750">
        <v>31946.609</v>
      </c>
      <c r="C36" s="750">
        <v>37277</v>
      </c>
      <c r="D36" s="750">
        <v>33490</v>
      </c>
      <c r="E36" s="750">
        <v>32461</v>
      </c>
      <c r="F36" s="750">
        <v>49425</v>
      </c>
      <c r="G36" s="750">
        <v>79225</v>
      </c>
      <c r="H36" s="750">
        <v>62998</v>
      </c>
      <c r="I36" s="750">
        <v>158389</v>
      </c>
      <c r="J36" s="750">
        <v>155946</v>
      </c>
      <c r="K36" s="750">
        <v>198629</v>
      </c>
      <c r="L36" s="750">
        <v>239923</v>
      </c>
      <c r="M36" s="750">
        <v>213351</v>
      </c>
      <c r="N36" s="750">
        <v>314474</v>
      </c>
      <c r="O36" s="750">
        <v>633627</v>
      </c>
      <c r="P36" s="751">
        <v>334791</v>
      </c>
      <c r="Q36" s="752">
        <v>330501</v>
      </c>
      <c r="R36" s="753">
        <v>398597</v>
      </c>
      <c r="S36" s="753">
        <v>614250</v>
      </c>
      <c r="T36" s="753">
        <v>550500</v>
      </c>
      <c r="Y36" s="860">
        <f t="shared" si="0"/>
        <v>114205.69472537733</v>
      </c>
      <c r="AB36" s="841" t="s">
        <v>710</v>
      </c>
      <c r="AC36" s="28">
        <v>44846</v>
      </c>
    </row>
    <row r="37" spans="1:29">
      <c r="A37" s="98" t="s">
        <v>337</v>
      </c>
      <c r="B37" s="750">
        <v>96772.508000000002</v>
      </c>
      <c r="C37" s="750">
        <v>18938</v>
      </c>
      <c r="D37" s="750">
        <v>32552</v>
      </c>
      <c r="E37" s="750">
        <v>26453</v>
      </c>
      <c r="F37" s="750">
        <v>25836</v>
      </c>
      <c r="G37" s="750">
        <v>28226</v>
      </c>
      <c r="H37" s="750">
        <v>48487</v>
      </c>
      <c r="I37" s="750">
        <v>40408</v>
      </c>
      <c r="J37" s="750">
        <v>46442</v>
      </c>
      <c r="K37" s="750">
        <v>58039</v>
      </c>
      <c r="L37" s="750">
        <v>73303</v>
      </c>
      <c r="M37" s="750">
        <v>73110</v>
      </c>
      <c r="N37" s="750">
        <v>83773</v>
      </c>
      <c r="O37" s="750">
        <v>105473</v>
      </c>
      <c r="P37" s="751">
        <v>106358</v>
      </c>
      <c r="Q37" s="752">
        <v>163769</v>
      </c>
      <c r="R37" s="753">
        <v>169783</v>
      </c>
      <c r="S37" s="753">
        <v>231426</v>
      </c>
      <c r="T37" s="753">
        <v>60390</v>
      </c>
      <c r="Y37" s="860">
        <f t="shared" si="0"/>
        <v>12528.3958300918</v>
      </c>
      <c r="AB37" s="841" t="s">
        <v>475</v>
      </c>
      <c r="AC37" s="28">
        <v>550500</v>
      </c>
    </row>
    <row r="38" spans="1:29">
      <c r="A38" s="98" t="s">
        <v>733</v>
      </c>
      <c r="B38" s="750">
        <v>83943.706999999995</v>
      </c>
      <c r="C38" s="750">
        <v>97187</v>
      </c>
      <c r="D38" s="750">
        <v>183847</v>
      </c>
      <c r="E38" s="750">
        <v>203136</v>
      </c>
      <c r="F38" s="750">
        <v>182417</v>
      </c>
      <c r="G38" s="750">
        <v>181103</v>
      </c>
      <c r="H38" s="750">
        <v>192802</v>
      </c>
      <c r="I38" s="750">
        <v>230239</v>
      </c>
      <c r="J38" s="750">
        <v>294801</v>
      </c>
      <c r="K38" s="750">
        <v>292244</v>
      </c>
      <c r="L38" s="750">
        <v>258671</v>
      </c>
      <c r="M38" s="750">
        <v>251198</v>
      </c>
      <c r="N38" s="750">
        <v>460100</v>
      </c>
      <c r="O38" s="750">
        <v>511121</v>
      </c>
      <c r="P38" s="751">
        <v>421935</v>
      </c>
      <c r="Q38" s="752">
        <v>455384</v>
      </c>
      <c r="R38" s="753">
        <v>546150</v>
      </c>
      <c r="S38" s="753">
        <v>701995</v>
      </c>
      <c r="T38" s="753">
        <v>567788</v>
      </c>
      <c r="Y38" s="860">
        <f t="shared" si="0"/>
        <v>117792.23069342878</v>
      </c>
      <c r="AB38" s="841" t="s">
        <v>477</v>
      </c>
      <c r="AC38" s="28">
        <v>60390</v>
      </c>
    </row>
    <row r="39" spans="1:29">
      <c r="A39" s="98" t="s">
        <v>389</v>
      </c>
      <c r="B39" s="750">
        <v>515774.72100000002</v>
      </c>
      <c r="C39" s="750">
        <v>674553</v>
      </c>
      <c r="D39" s="750">
        <v>1218364</v>
      </c>
      <c r="E39" s="750">
        <v>802486</v>
      </c>
      <c r="F39" s="750">
        <v>936599</v>
      </c>
      <c r="G39" s="750">
        <v>1769925</v>
      </c>
      <c r="H39" s="750">
        <v>2263082</v>
      </c>
      <c r="I39" s="750">
        <v>2862647</v>
      </c>
      <c r="J39" s="750">
        <v>3203329</v>
      </c>
      <c r="K39" s="750">
        <v>3585032</v>
      </c>
      <c r="L39" s="750">
        <v>4079774</v>
      </c>
      <c r="M39" s="750">
        <v>2820020</v>
      </c>
      <c r="N39" s="750">
        <v>2559243</v>
      </c>
      <c r="O39" s="750">
        <v>2246210</v>
      </c>
      <c r="P39" s="751">
        <v>5451746</v>
      </c>
      <c r="Q39" s="752">
        <v>6392505</v>
      </c>
      <c r="R39" s="753">
        <v>8220294</v>
      </c>
      <c r="S39" s="753">
        <v>12022983</v>
      </c>
      <c r="T39" s="753">
        <v>10258357</v>
      </c>
      <c r="Y39" s="860">
        <f t="shared" si="0"/>
        <v>2128179.4512732741</v>
      </c>
      <c r="AB39" s="841" t="s">
        <v>4485</v>
      </c>
      <c r="AC39" s="28">
        <v>567788</v>
      </c>
    </row>
    <row r="40" spans="1:29">
      <c r="A40" s="98" t="s">
        <v>377</v>
      </c>
      <c r="B40" s="750">
        <v>186098.867</v>
      </c>
      <c r="C40" s="750">
        <v>206307</v>
      </c>
      <c r="D40" s="750">
        <v>435823</v>
      </c>
      <c r="E40" s="750">
        <v>499918</v>
      </c>
      <c r="F40" s="750">
        <v>426459</v>
      </c>
      <c r="G40" s="750">
        <v>527533</v>
      </c>
      <c r="H40" s="750">
        <v>486576</v>
      </c>
      <c r="I40" s="750">
        <v>428953</v>
      </c>
      <c r="J40" s="750">
        <v>464379</v>
      </c>
      <c r="K40" s="750">
        <v>492899</v>
      </c>
      <c r="L40" s="750">
        <v>457054</v>
      </c>
      <c r="M40" s="750">
        <v>609473</v>
      </c>
      <c r="N40" s="750">
        <v>704596</v>
      </c>
      <c r="O40" s="750">
        <v>1209754</v>
      </c>
      <c r="P40" s="751">
        <v>1475723</v>
      </c>
      <c r="Q40" s="752">
        <v>1639470</v>
      </c>
      <c r="R40" s="753">
        <v>1762975</v>
      </c>
      <c r="S40" s="753">
        <v>2751278</v>
      </c>
      <c r="T40" s="753">
        <v>2083263</v>
      </c>
      <c r="Y40" s="860">
        <f t="shared" si="0"/>
        <v>432189.82417924382</v>
      </c>
      <c r="AB40" s="841" t="s">
        <v>681</v>
      </c>
      <c r="AC40" s="28">
        <v>10258357</v>
      </c>
    </row>
    <row r="41" spans="1:29">
      <c r="A41" s="98" t="s">
        <v>267</v>
      </c>
      <c r="B41" s="750">
        <v>7021.0029999999997</v>
      </c>
      <c r="C41" s="750">
        <v>12188</v>
      </c>
      <c r="D41" s="750">
        <v>20754</v>
      </c>
      <c r="E41" s="750">
        <v>20560</v>
      </c>
      <c r="F41" s="750">
        <v>14143</v>
      </c>
      <c r="G41" s="750">
        <v>32696</v>
      </c>
      <c r="H41" s="750">
        <v>25592</v>
      </c>
      <c r="I41" s="750">
        <v>37790</v>
      </c>
      <c r="J41" s="750">
        <v>47999</v>
      </c>
      <c r="K41" s="750">
        <v>61790</v>
      </c>
      <c r="L41" s="750">
        <v>84771</v>
      </c>
      <c r="M41" s="750">
        <v>136373</v>
      </c>
      <c r="N41" s="750">
        <v>143877</v>
      </c>
      <c r="O41" s="750">
        <v>181580</v>
      </c>
      <c r="P41" s="751">
        <v>178638</v>
      </c>
      <c r="Q41" s="752">
        <v>191890</v>
      </c>
      <c r="R41" s="753">
        <v>232159</v>
      </c>
      <c r="S41" s="753">
        <v>256140</v>
      </c>
      <c r="T41" s="753">
        <v>102506</v>
      </c>
      <c r="Y41" s="860">
        <f t="shared" si="0"/>
        <v>21265.701986411495</v>
      </c>
      <c r="AB41" s="841" t="s">
        <v>682</v>
      </c>
      <c r="AC41" s="28">
        <v>2083263</v>
      </c>
    </row>
    <row r="42" spans="1:29">
      <c r="A42" s="98" t="s">
        <v>301</v>
      </c>
      <c r="B42" s="750">
        <v>15899.807000000001</v>
      </c>
      <c r="C42" s="750">
        <v>15833</v>
      </c>
      <c r="D42" s="750">
        <v>30019</v>
      </c>
      <c r="E42" s="750">
        <v>22286</v>
      </c>
      <c r="F42" s="750">
        <v>45680</v>
      </c>
      <c r="G42" s="750">
        <v>56054</v>
      </c>
      <c r="H42" s="750">
        <v>110238</v>
      </c>
      <c r="I42" s="750">
        <v>128854</v>
      </c>
      <c r="J42" s="750">
        <v>63401</v>
      </c>
      <c r="K42" s="750">
        <v>78908</v>
      </c>
      <c r="L42" s="750">
        <v>94435</v>
      </c>
      <c r="M42" s="750">
        <v>94054</v>
      </c>
      <c r="N42" s="750">
        <v>118268</v>
      </c>
      <c r="O42" s="750">
        <v>113658</v>
      </c>
      <c r="P42" s="751">
        <v>104582</v>
      </c>
      <c r="Q42" s="752">
        <v>123259</v>
      </c>
      <c r="R42" s="753">
        <v>176003</v>
      </c>
      <c r="S42" s="753">
        <v>214452</v>
      </c>
      <c r="T42" s="753">
        <v>235328</v>
      </c>
      <c r="Y42" s="860">
        <f t="shared" si="0"/>
        <v>48820.704320315337</v>
      </c>
      <c r="AB42" s="841" t="s">
        <v>485</v>
      </c>
      <c r="AC42" s="28">
        <v>102506</v>
      </c>
    </row>
    <row r="43" spans="1:29">
      <c r="A43" s="98" t="s">
        <v>313</v>
      </c>
      <c r="B43" s="750">
        <v>24498.306</v>
      </c>
      <c r="C43" s="750">
        <v>29128</v>
      </c>
      <c r="D43" s="750">
        <v>43307</v>
      </c>
      <c r="E43" s="750">
        <v>85559</v>
      </c>
      <c r="F43" s="750">
        <v>85074</v>
      </c>
      <c r="G43" s="750">
        <v>128609</v>
      </c>
      <c r="H43" s="750">
        <v>145645</v>
      </c>
      <c r="I43" s="750">
        <v>168792</v>
      </c>
      <c r="J43" s="750">
        <v>154387</v>
      </c>
      <c r="K43" s="750">
        <v>196612</v>
      </c>
      <c r="L43" s="750">
        <v>238777</v>
      </c>
      <c r="M43" s="750">
        <v>209696</v>
      </c>
      <c r="N43" s="750">
        <v>221099</v>
      </c>
      <c r="O43" s="750">
        <v>407837</v>
      </c>
      <c r="P43" s="751">
        <v>423251</v>
      </c>
      <c r="Q43" s="752">
        <v>482179</v>
      </c>
      <c r="R43" s="753">
        <v>486796</v>
      </c>
      <c r="S43" s="753">
        <v>481886</v>
      </c>
      <c r="T43" s="753">
        <v>214854</v>
      </c>
      <c r="Y43" s="860">
        <f t="shared" si="0"/>
        <v>44573.206783880509</v>
      </c>
      <c r="AB43" s="841" t="s">
        <v>487</v>
      </c>
      <c r="AC43" s="28">
        <v>235328</v>
      </c>
    </row>
    <row r="44" spans="1:29">
      <c r="A44" s="98" t="s">
        <v>383</v>
      </c>
      <c r="B44" s="750">
        <v>4889.085</v>
      </c>
      <c r="C44" s="750">
        <v>7964</v>
      </c>
      <c r="D44" s="750">
        <v>3682</v>
      </c>
      <c r="E44" s="750">
        <v>5258</v>
      </c>
      <c r="F44" s="750">
        <v>11402</v>
      </c>
      <c r="G44" s="750">
        <v>24361</v>
      </c>
      <c r="H44" s="750">
        <v>26253</v>
      </c>
      <c r="I44" s="750">
        <v>37907</v>
      </c>
      <c r="J44" s="750">
        <v>37864</v>
      </c>
      <c r="K44" s="750">
        <v>57519</v>
      </c>
      <c r="L44" s="750">
        <v>113183</v>
      </c>
      <c r="M44" s="750">
        <v>140568</v>
      </c>
      <c r="N44" s="750">
        <v>123329</v>
      </c>
      <c r="O44" s="750">
        <v>137825</v>
      </c>
      <c r="P44" s="751">
        <v>402399</v>
      </c>
      <c r="Q44" s="752">
        <v>237768</v>
      </c>
      <c r="R44" s="753">
        <v>212650</v>
      </c>
      <c r="S44" s="753">
        <v>242307</v>
      </c>
      <c r="T44" s="753">
        <v>97510</v>
      </c>
      <c r="Y44" s="860">
        <f t="shared" si="0"/>
        <v>20229.241221928325</v>
      </c>
      <c r="AB44" s="841" t="s">
        <v>685</v>
      </c>
      <c r="AC44" s="28">
        <v>214854</v>
      </c>
    </row>
    <row r="45" spans="1:29">
      <c r="A45" s="98" t="s">
        <v>315</v>
      </c>
      <c r="B45" s="750">
        <v>11067.300999999999</v>
      </c>
      <c r="C45" s="750">
        <v>8553</v>
      </c>
      <c r="D45" s="750">
        <v>9060</v>
      </c>
      <c r="E45" s="750">
        <v>11612</v>
      </c>
      <c r="F45" s="750">
        <v>15825</v>
      </c>
      <c r="G45" s="750">
        <v>27541</v>
      </c>
      <c r="H45" s="750">
        <v>31990</v>
      </c>
      <c r="I45" s="750">
        <v>24736</v>
      </c>
      <c r="J45" s="750">
        <v>33399</v>
      </c>
      <c r="K45" s="750">
        <v>45973</v>
      </c>
      <c r="L45" s="750">
        <v>44430</v>
      </c>
      <c r="M45" s="750">
        <v>64290</v>
      </c>
      <c r="N45" s="750">
        <v>100556</v>
      </c>
      <c r="O45" s="750">
        <v>85216</v>
      </c>
      <c r="P45" s="751">
        <v>80586</v>
      </c>
      <c r="Q45" s="752">
        <v>104683</v>
      </c>
      <c r="R45" s="753">
        <v>107085</v>
      </c>
      <c r="S45" s="753">
        <v>153575</v>
      </c>
      <c r="T45" s="753">
        <v>73207</v>
      </c>
      <c r="Y45" s="860">
        <f t="shared" si="0"/>
        <v>15187.386546340958</v>
      </c>
      <c r="AB45" s="841" t="s">
        <v>686</v>
      </c>
      <c r="AC45" s="28">
        <v>97510</v>
      </c>
    </row>
    <row r="46" spans="1:29">
      <c r="A46" s="98" t="s">
        <v>355</v>
      </c>
      <c r="B46" s="750">
        <v>63613.625999999997</v>
      </c>
      <c r="C46" s="750">
        <v>112968</v>
      </c>
      <c r="D46" s="750">
        <v>126447</v>
      </c>
      <c r="E46" s="750">
        <v>223230</v>
      </c>
      <c r="F46" s="750">
        <v>252296</v>
      </c>
      <c r="G46" s="750">
        <v>452638</v>
      </c>
      <c r="H46" s="750">
        <v>305760</v>
      </c>
      <c r="I46" s="750">
        <v>227962</v>
      </c>
      <c r="J46" s="750">
        <v>276676</v>
      </c>
      <c r="K46" s="750">
        <v>181595</v>
      </c>
      <c r="L46" s="750">
        <v>175331</v>
      </c>
      <c r="M46" s="750">
        <v>188055</v>
      </c>
      <c r="N46" s="750">
        <v>217842</v>
      </c>
      <c r="O46" s="750">
        <v>395514</v>
      </c>
      <c r="P46" s="751">
        <v>480950</v>
      </c>
      <c r="Q46" s="752">
        <v>474038</v>
      </c>
      <c r="R46" s="753">
        <v>589576</v>
      </c>
      <c r="S46" s="753">
        <v>725481</v>
      </c>
      <c r="T46" s="753">
        <v>451617</v>
      </c>
      <c r="Y46" s="860">
        <f t="shared" si="0"/>
        <v>93691.613505523579</v>
      </c>
      <c r="AB46" s="841" t="s">
        <v>687</v>
      </c>
      <c r="AC46" s="28">
        <v>73207</v>
      </c>
    </row>
    <row r="47" spans="1:29">
      <c r="A47" s="98" t="s">
        <v>343</v>
      </c>
      <c r="B47" s="750">
        <v>46123.667999999998</v>
      </c>
      <c r="C47" s="750">
        <v>61702</v>
      </c>
      <c r="D47" s="750">
        <v>106328</v>
      </c>
      <c r="E47" s="750">
        <v>155449</v>
      </c>
      <c r="F47" s="750">
        <v>113351</v>
      </c>
      <c r="G47" s="750">
        <v>287265</v>
      </c>
      <c r="H47" s="750">
        <v>265242</v>
      </c>
      <c r="I47" s="750">
        <v>240895</v>
      </c>
      <c r="J47" s="750">
        <v>235335</v>
      </c>
      <c r="K47" s="750">
        <v>227484</v>
      </c>
      <c r="L47" s="750">
        <v>343518</v>
      </c>
      <c r="M47" s="750">
        <v>426031</v>
      </c>
      <c r="N47" s="750">
        <v>490647</v>
      </c>
      <c r="O47" s="750">
        <v>623754</v>
      </c>
      <c r="P47" s="751">
        <v>909841</v>
      </c>
      <c r="Q47" s="752">
        <v>877931</v>
      </c>
      <c r="R47" s="753">
        <v>1225040</v>
      </c>
      <c r="S47" s="753">
        <v>1462063</v>
      </c>
      <c r="T47" s="753">
        <v>953381</v>
      </c>
      <c r="Y47" s="860">
        <f t="shared" si="0"/>
        <v>197786.62932420519</v>
      </c>
      <c r="AB47" s="841" t="s">
        <v>689</v>
      </c>
      <c r="AC47" s="28">
        <v>451617</v>
      </c>
    </row>
    <row r="48" spans="1:29">
      <c r="A48" s="98" t="s">
        <v>365</v>
      </c>
      <c r="B48" s="750">
        <v>23519.503000000001</v>
      </c>
      <c r="C48" s="750">
        <v>41292</v>
      </c>
      <c r="D48" s="750">
        <v>52314</v>
      </c>
      <c r="E48" s="750">
        <v>44486</v>
      </c>
      <c r="F48" s="750">
        <v>34031</v>
      </c>
      <c r="G48" s="750">
        <v>43178</v>
      </c>
      <c r="H48" s="750">
        <v>70746</v>
      </c>
      <c r="I48" s="750">
        <v>96858</v>
      </c>
      <c r="J48" s="750">
        <v>93254</v>
      </c>
      <c r="K48" s="750">
        <v>95663</v>
      </c>
      <c r="L48" s="750">
        <v>182778</v>
      </c>
      <c r="M48" s="750">
        <v>206562</v>
      </c>
      <c r="N48" s="750">
        <v>266085</v>
      </c>
      <c r="O48" s="750">
        <v>354552</v>
      </c>
      <c r="P48" s="751">
        <v>393140</v>
      </c>
      <c r="Q48" s="752">
        <v>426033</v>
      </c>
      <c r="R48" s="753">
        <v>313885</v>
      </c>
      <c r="S48" s="753">
        <v>430833</v>
      </c>
      <c r="T48" s="753">
        <v>205472</v>
      </c>
      <c r="Y48" s="860">
        <f t="shared" si="0"/>
        <v>42626.834707743379</v>
      </c>
      <c r="AB48" s="841" t="s">
        <v>494</v>
      </c>
      <c r="AC48" s="28">
        <v>953381</v>
      </c>
    </row>
    <row r="49" spans="1:29">
      <c r="A49" s="98" t="s">
        <v>261</v>
      </c>
      <c r="B49" s="750">
        <v>20097.802</v>
      </c>
      <c r="C49" s="750">
        <v>30297</v>
      </c>
      <c r="D49" s="750">
        <v>55898</v>
      </c>
      <c r="E49" s="750">
        <v>57469</v>
      </c>
      <c r="F49" s="750">
        <v>52230</v>
      </c>
      <c r="G49" s="750">
        <v>58262</v>
      </c>
      <c r="H49" s="750">
        <v>41866</v>
      </c>
      <c r="I49" s="750">
        <v>56033</v>
      </c>
      <c r="J49" s="750">
        <v>105795</v>
      </c>
      <c r="K49" s="750">
        <v>148203</v>
      </c>
      <c r="L49" s="750">
        <v>167436</v>
      </c>
      <c r="M49" s="750">
        <v>180375</v>
      </c>
      <c r="N49" s="750">
        <v>165238</v>
      </c>
      <c r="O49" s="750">
        <v>209553</v>
      </c>
      <c r="P49" s="751">
        <v>352331</v>
      </c>
      <c r="Q49" s="752">
        <v>281519</v>
      </c>
      <c r="R49" s="753">
        <v>369808</v>
      </c>
      <c r="S49" s="753">
        <v>570733</v>
      </c>
      <c r="T49" s="753">
        <v>381006</v>
      </c>
      <c r="Y49" s="860">
        <f t="shared" si="0"/>
        <v>79042.788237124638</v>
      </c>
      <c r="AB49" s="841" t="s">
        <v>690</v>
      </c>
      <c r="AC49" s="28">
        <v>205472</v>
      </c>
    </row>
    <row r="50" spans="1:29">
      <c r="A50" s="98" t="s">
        <v>369</v>
      </c>
      <c r="B50" s="750">
        <v>11678.509</v>
      </c>
      <c r="C50" s="750">
        <v>19362</v>
      </c>
      <c r="D50" s="750">
        <v>30469</v>
      </c>
      <c r="E50" s="750">
        <v>28245</v>
      </c>
      <c r="F50" s="750">
        <v>45724</v>
      </c>
      <c r="G50" s="750">
        <v>85619</v>
      </c>
      <c r="H50" s="750">
        <v>104622</v>
      </c>
      <c r="I50" s="750">
        <v>90563</v>
      </c>
      <c r="J50" s="750">
        <v>107084</v>
      </c>
      <c r="K50" s="750">
        <v>114643</v>
      </c>
      <c r="L50" s="750">
        <v>158839</v>
      </c>
      <c r="M50" s="750">
        <v>276494</v>
      </c>
      <c r="N50" s="750">
        <v>260034</v>
      </c>
      <c r="O50" s="750">
        <v>246529</v>
      </c>
      <c r="P50" s="751">
        <v>400083</v>
      </c>
      <c r="Q50" s="752">
        <v>323733</v>
      </c>
      <c r="R50" s="753">
        <v>307095</v>
      </c>
      <c r="S50" s="753">
        <v>506766</v>
      </c>
      <c r="T50" s="753">
        <v>155476</v>
      </c>
      <c r="Y50" s="860">
        <f t="shared" si="0"/>
        <v>32254.758570613558</v>
      </c>
      <c r="AB50" s="841" t="s">
        <v>496</v>
      </c>
      <c r="AC50" s="28">
        <v>381006</v>
      </c>
    </row>
    <row r="51" spans="1:29">
      <c r="A51" s="98" t="s">
        <v>327</v>
      </c>
      <c r="B51" s="750">
        <v>129039.9</v>
      </c>
      <c r="C51" s="750">
        <v>298938</v>
      </c>
      <c r="D51" s="750">
        <v>375748</v>
      </c>
      <c r="E51" s="750">
        <v>419402</v>
      </c>
      <c r="F51" s="750">
        <v>427711</v>
      </c>
      <c r="G51" s="750">
        <v>265815</v>
      </c>
      <c r="H51" s="750">
        <v>317572</v>
      </c>
      <c r="I51" s="750">
        <v>306388</v>
      </c>
      <c r="J51" s="750">
        <v>246433</v>
      </c>
      <c r="K51" s="750">
        <v>225827</v>
      </c>
      <c r="L51" s="750">
        <v>241148</v>
      </c>
      <c r="M51" s="750">
        <v>185492</v>
      </c>
      <c r="N51" s="750">
        <v>458777</v>
      </c>
      <c r="O51" s="750">
        <v>515399</v>
      </c>
      <c r="P51" s="751">
        <v>490384</v>
      </c>
      <c r="Q51" s="752">
        <v>495744</v>
      </c>
      <c r="R51" s="753">
        <v>448470</v>
      </c>
      <c r="S51" s="753">
        <v>608397</v>
      </c>
      <c r="T51" s="753">
        <v>423926</v>
      </c>
      <c r="Y51" s="860">
        <f t="shared" si="0"/>
        <v>87946.890721435615</v>
      </c>
      <c r="AB51" s="841" t="s">
        <v>691</v>
      </c>
      <c r="AC51" s="28">
        <v>155476</v>
      </c>
    </row>
    <row r="52" spans="1:29">
      <c r="A52" s="98" t="s">
        <v>235</v>
      </c>
      <c r="B52" s="750">
        <v>6881.0039999999999</v>
      </c>
      <c r="C52" s="750">
        <v>5680</v>
      </c>
      <c r="D52" s="750">
        <v>9423</v>
      </c>
      <c r="E52" s="750">
        <v>13878</v>
      </c>
      <c r="F52" s="750">
        <v>18713</v>
      </c>
      <c r="G52" s="750">
        <v>250690</v>
      </c>
      <c r="H52" s="750">
        <v>245888</v>
      </c>
      <c r="I52" s="750">
        <v>244110</v>
      </c>
      <c r="J52" s="750">
        <v>220989</v>
      </c>
      <c r="K52" s="750">
        <v>314516</v>
      </c>
      <c r="L52" s="750">
        <v>330623</v>
      </c>
      <c r="M52" s="750">
        <v>536128</v>
      </c>
      <c r="N52" s="750">
        <v>721380</v>
      </c>
      <c r="O52" s="750">
        <v>1458881</v>
      </c>
      <c r="P52" s="751">
        <v>1016369</v>
      </c>
      <c r="Q52" s="752">
        <v>1115096</v>
      </c>
      <c r="R52" s="753">
        <v>1120459</v>
      </c>
      <c r="S52" s="753">
        <v>1191761</v>
      </c>
      <c r="T52" s="753">
        <v>929635</v>
      </c>
      <c r="Y52" s="860">
        <f t="shared" si="0"/>
        <v>192860.32882111924</v>
      </c>
      <c r="AB52" s="841" t="s">
        <v>683</v>
      </c>
      <c r="AC52" s="28">
        <v>423926</v>
      </c>
    </row>
    <row r="53" spans="1:29">
      <c r="A53" s="98" t="s">
        <v>371</v>
      </c>
      <c r="B53" s="750">
        <v>92031.534</v>
      </c>
      <c r="C53" s="750">
        <v>86154</v>
      </c>
      <c r="D53" s="750">
        <v>217361</v>
      </c>
      <c r="E53" s="750">
        <v>161396</v>
      </c>
      <c r="F53" s="750">
        <v>138530</v>
      </c>
      <c r="G53" s="750">
        <v>118694</v>
      </c>
      <c r="H53" s="750">
        <v>176863</v>
      </c>
      <c r="I53" s="750">
        <v>162176</v>
      </c>
      <c r="J53" s="750">
        <v>156747</v>
      </c>
      <c r="K53" s="750">
        <v>237171</v>
      </c>
      <c r="L53" s="750">
        <v>228361</v>
      </c>
      <c r="M53" s="750">
        <v>305845</v>
      </c>
      <c r="N53" s="750">
        <v>272652</v>
      </c>
      <c r="O53" s="750">
        <v>204638</v>
      </c>
      <c r="P53" s="751">
        <v>268160</v>
      </c>
      <c r="Q53" s="752">
        <v>176444</v>
      </c>
      <c r="R53" s="753">
        <v>244904</v>
      </c>
      <c r="S53" s="753">
        <v>412450</v>
      </c>
      <c r="T53" s="753">
        <v>390829</v>
      </c>
      <c r="Y53" s="860">
        <f t="shared" si="0"/>
        <v>81080.649343913698</v>
      </c>
      <c r="AB53" s="841" t="s">
        <v>692</v>
      </c>
      <c r="AC53" s="28">
        <v>929635</v>
      </c>
    </row>
    <row r="54" spans="1:29">
      <c r="A54" s="98" t="s">
        <v>251</v>
      </c>
      <c r="B54" s="750">
        <v>20947.901000000002</v>
      </c>
      <c r="C54" s="750">
        <v>34428</v>
      </c>
      <c r="D54" s="750">
        <v>44054</v>
      </c>
      <c r="E54" s="750">
        <v>47522</v>
      </c>
      <c r="F54" s="750">
        <v>54088</v>
      </c>
      <c r="G54" s="750">
        <v>70267</v>
      </c>
      <c r="H54" s="750">
        <v>70903</v>
      </c>
      <c r="I54" s="750">
        <v>53738</v>
      </c>
      <c r="J54" s="750">
        <v>37840</v>
      </c>
      <c r="K54" s="750">
        <v>55337</v>
      </c>
      <c r="L54" s="750">
        <v>76837</v>
      </c>
      <c r="M54" s="750">
        <v>89685</v>
      </c>
      <c r="N54" s="750">
        <v>115543</v>
      </c>
      <c r="O54" s="750">
        <v>172211</v>
      </c>
      <c r="P54" s="751">
        <v>164105</v>
      </c>
      <c r="Q54" s="752">
        <v>151397</v>
      </c>
      <c r="R54" s="753">
        <v>125654</v>
      </c>
      <c r="S54" s="753">
        <v>164256</v>
      </c>
      <c r="T54" s="753">
        <v>73232</v>
      </c>
      <c r="Y54" s="860">
        <f t="shared" si="0"/>
        <v>15192.572999325763</v>
      </c>
      <c r="AB54" s="841" t="s">
        <v>694</v>
      </c>
      <c r="AC54" s="28">
        <v>390829</v>
      </c>
    </row>
    <row r="55" spans="1:29">
      <c r="A55" s="98" t="s">
        <v>317</v>
      </c>
      <c r="B55" s="750">
        <v>5085.3010000000004</v>
      </c>
      <c r="C55" s="750">
        <v>4008</v>
      </c>
      <c r="D55" s="750">
        <v>5704</v>
      </c>
      <c r="E55" s="750">
        <v>6115</v>
      </c>
      <c r="F55" s="750">
        <v>5589</v>
      </c>
      <c r="G55" s="750">
        <v>21477</v>
      </c>
      <c r="H55" s="750">
        <v>9495</v>
      </c>
      <c r="I55" s="750">
        <v>13507</v>
      </c>
      <c r="J55" s="750">
        <v>22082</v>
      </c>
      <c r="K55" s="750">
        <v>29818</v>
      </c>
      <c r="L55" s="750">
        <v>36709</v>
      </c>
      <c r="M55" s="750">
        <v>58439</v>
      </c>
      <c r="N55" s="750">
        <v>51679</v>
      </c>
      <c r="O55" s="750">
        <v>68580</v>
      </c>
      <c r="P55" s="751">
        <v>92422</v>
      </c>
      <c r="Q55" s="752">
        <v>122659</v>
      </c>
      <c r="R55" s="753">
        <v>125661</v>
      </c>
      <c r="S55" s="753">
        <v>122380</v>
      </c>
      <c r="T55" s="753">
        <v>49650</v>
      </c>
      <c r="Y55" s="860">
        <f t="shared" si="0"/>
        <v>10300.295627820135</v>
      </c>
      <c r="AB55" s="841" t="s">
        <v>695</v>
      </c>
      <c r="AC55" s="28">
        <v>73232</v>
      </c>
    </row>
    <row r="56" spans="1:29">
      <c r="A56" s="98" t="s">
        <v>319</v>
      </c>
      <c r="B56" s="750">
        <v>6148.0029999999997</v>
      </c>
      <c r="C56" s="750">
        <v>6777</v>
      </c>
      <c r="D56" s="750">
        <v>13268</v>
      </c>
      <c r="E56" s="750">
        <v>12853</v>
      </c>
      <c r="F56" s="750">
        <v>9469</v>
      </c>
      <c r="G56" s="750">
        <v>13666</v>
      </c>
      <c r="H56" s="750">
        <v>14268</v>
      </c>
      <c r="I56" s="750">
        <v>23009</v>
      </c>
      <c r="J56" s="750">
        <v>22994</v>
      </c>
      <c r="K56" s="750">
        <v>26367</v>
      </c>
      <c r="L56" s="750">
        <v>37807</v>
      </c>
      <c r="M56" s="750">
        <v>98763</v>
      </c>
      <c r="N56" s="750">
        <v>65449</v>
      </c>
      <c r="O56" s="750">
        <v>96880</v>
      </c>
      <c r="P56" s="751">
        <v>99088</v>
      </c>
      <c r="Q56" s="752">
        <v>126480</v>
      </c>
      <c r="R56" s="753">
        <v>154912</v>
      </c>
      <c r="S56" s="753">
        <v>150385</v>
      </c>
      <c r="T56" s="753">
        <v>47650</v>
      </c>
      <c r="Y56" s="860">
        <f t="shared" si="0"/>
        <v>9885.3793890358393</v>
      </c>
      <c r="AB56" s="841" t="s">
        <v>696</v>
      </c>
      <c r="AC56" s="28">
        <v>49650</v>
      </c>
    </row>
    <row r="57" spans="1:29">
      <c r="A57" s="98" t="s">
        <v>285</v>
      </c>
      <c r="B57" s="750">
        <v>17329.505000000001</v>
      </c>
      <c r="C57" s="750">
        <v>27822</v>
      </c>
      <c r="D57" s="750">
        <v>43467</v>
      </c>
      <c r="E57" s="750">
        <v>67369</v>
      </c>
      <c r="F57" s="750">
        <v>55229</v>
      </c>
      <c r="G57" s="750">
        <v>162671</v>
      </c>
      <c r="H57" s="750">
        <v>113941</v>
      </c>
      <c r="I57" s="750">
        <v>88062</v>
      </c>
      <c r="J57" s="750">
        <v>115695</v>
      </c>
      <c r="K57" s="750">
        <v>97652</v>
      </c>
      <c r="L57" s="750">
        <v>146996</v>
      </c>
      <c r="M57" s="750">
        <v>137880</v>
      </c>
      <c r="N57" s="750">
        <v>165005</v>
      </c>
      <c r="O57" s="750">
        <v>299817</v>
      </c>
      <c r="P57" s="751">
        <v>268038</v>
      </c>
      <c r="Q57" s="752">
        <v>312742</v>
      </c>
      <c r="R57" s="753">
        <v>314305</v>
      </c>
      <c r="S57" s="753">
        <v>364837</v>
      </c>
      <c r="T57" s="753">
        <v>93952</v>
      </c>
      <c r="Y57" s="860">
        <f t="shared" si="0"/>
        <v>19491.105233131064</v>
      </c>
      <c r="AB57" s="841" t="s">
        <v>697</v>
      </c>
      <c r="AC57" s="28">
        <v>47650</v>
      </c>
    </row>
    <row r="58" spans="1:29">
      <c r="A58" s="98" t="s">
        <v>281</v>
      </c>
      <c r="B58" s="750">
        <v>9280.5069999999996</v>
      </c>
      <c r="C58" s="750">
        <v>10532</v>
      </c>
      <c r="D58" s="750">
        <v>20501</v>
      </c>
      <c r="E58" s="750">
        <v>29578</v>
      </c>
      <c r="F58" s="750">
        <v>59251</v>
      </c>
      <c r="G58" s="750">
        <v>108076</v>
      </c>
      <c r="H58" s="750">
        <v>69716</v>
      </c>
      <c r="I58" s="750">
        <v>101221</v>
      </c>
      <c r="J58" s="750">
        <v>83754</v>
      </c>
      <c r="K58" s="750">
        <v>70874</v>
      </c>
      <c r="L58" s="750">
        <v>75467</v>
      </c>
      <c r="M58" s="750">
        <v>95220</v>
      </c>
      <c r="N58" s="750">
        <v>112406</v>
      </c>
      <c r="O58" s="750">
        <v>110518</v>
      </c>
      <c r="P58" s="751">
        <v>144428</v>
      </c>
      <c r="Q58" s="752">
        <v>199702</v>
      </c>
      <c r="R58" s="753">
        <v>331449</v>
      </c>
      <c r="S58" s="753">
        <v>564404</v>
      </c>
      <c r="T58" s="753">
        <v>228410</v>
      </c>
      <c r="Y58" s="860">
        <f t="shared" si="0"/>
        <v>47385.509050360459</v>
      </c>
      <c r="AB58" s="841" t="s">
        <v>506</v>
      </c>
      <c r="AC58" s="28">
        <v>93952</v>
      </c>
    </row>
    <row r="59" spans="1:29">
      <c r="A59" s="98" t="s">
        <v>353</v>
      </c>
      <c r="B59" s="750">
        <v>24388.664000000001</v>
      </c>
      <c r="C59" s="750">
        <v>32107</v>
      </c>
      <c r="D59" s="750">
        <v>58111</v>
      </c>
      <c r="E59" s="750">
        <v>54552</v>
      </c>
      <c r="F59" s="750">
        <v>70205</v>
      </c>
      <c r="G59" s="750">
        <v>136112</v>
      </c>
      <c r="H59" s="750">
        <v>132724</v>
      </c>
      <c r="I59" s="750">
        <v>120432</v>
      </c>
      <c r="J59" s="750">
        <v>125077</v>
      </c>
      <c r="K59" s="750">
        <v>83603</v>
      </c>
      <c r="L59" s="750">
        <v>149062</v>
      </c>
      <c r="M59" s="750">
        <v>186944</v>
      </c>
      <c r="N59" s="750">
        <v>293606</v>
      </c>
      <c r="O59" s="750">
        <v>417976</v>
      </c>
      <c r="P59" s="751">
        <v>467027</v>
      </c>
      <c r="Q59" s="752">
        <v>347537</v>
      </c>
      <c r="R59" s="753">
        <v>305892</v>
      </c>
      <c r="S59" s="753">
        <v>504523</v>
      </c>
      <c r="T59" s="753">
        <v>327935</v>
      </c>
      <c r="Y59" s="860">
        <f t="shared" si="0"/>
        <v>68032.778382863966</v>
      </c>
      <c r="AB59" s="841" t="s">
        <v>699</v>
      </c>
      <c r="AC59" s="28">
        <v>228410</v>
      </c>
    </row>
    <row r="60" spans="1:29">
      <c r="A60" s="98" t="s">
        <v>295</v>
      </c>
      <c r="B60" s="750">
        <v>35986.857000000004</v>
      </c>
      <c r="C60" s="750">
        <v>45497</v>
      </c>
      <c r="D60" s="750">
        <v>60849</v>
      </c>
      <c r="E60" s="750">
        <v>86753</v>
      </c>
      <c r="F60" s="750">
        <v>86666</v>
      </c>
      <c r="G60" s="750">
        <v>223992</v>
      </c>
      <c r="H60" s="750">
        <v>229395</v>
      </c>
      <c r="I60" s="750">
        <v>221839</v>
      </c>
      <c r="J60" s="750">
        <v>297400</v>
      </c>
      <c r="K60" s="750">
        <v>372753</v>
      </c>
      <c r="L60" s="750">
        <v>389958</v>
      </c>
      <c r="M60" s="750">
        <v>236326</v>
      </c>
      <c r="N60" s="750">
        <v>260496</v>
      </c>
      <c r="O60" s="750">
        <v>320009</v>
      </c>
      <c r="P60" s="751">
        <v>298206</v>
      </c>
      <c r="Q60" s="752">
        <v>301463</v>
      </c>
      <c r="R60" s="753">
        <v>408019</v>
      </c>
      <c r="S60" s="753">
        <v>511698</v>
      </c>
      <c r="T60" s="753">
        <v>223000</v>
      </c>
      <c r="Y60" s="860">
        <f t="shared" si="0"/>
        <v>46263.160624448945</v>
      </c>
      <c r="AB60" s="841" t="s">
        <v>510</v>
      </c>
      <c r="AC60" s="28">
        <v>327935</v>
      </c>
    </row>
    <row r="61" spans="1:29">
      <c r="A61" s="98" t="s">
        <v>229</v>
      </c>
      <c r="B61" s="750">
        <v>2067.5</v>
      </c>
      <c r="C61" s="750">
        <v>2490</v>
      </c>
      <c r="D61" s="750">
        <v>11261</v>
      </c>
      <c r="E61" s="750">
        <v>4805</v>
      </c>
      <c r="F61" s="750">
        <v>4738</v>
      </c>
      <c r="G61" s="750">
        <v>36384</v>
      </c>
      <c r="H61" s="750">
        <v>38348</v>
      </c>
      <c r="I61" s="750">
        <v>38270</v>
      </c>
      <c r="J61" s="750">
        <v>67279</v>
      </c>
      <c r="K61" s="750">
        <v>114023</v>
      </c>
      <c r="L61" s="750">
        <v>91646</v>
      </c>
      <c r="M61" s="750">
        <v>71686</v>
      </c>
      <c r="N61" s="750">
        <v>81028</v>
      </c>
      <c r="O61" s="750">
        <v>72682</v>
      </c>
      <c r="P61" s="751">
        <v>125099</v>
      </c>
      <c r="Q61" s="752">
        <v>135477</v>
      </c>
      <c r="R61" s="753">
        <v>132872</v>
      </c>
      <c r="S61" s="753">
        <v>144192</v>
      </c>
      <c r="T61" s="753">
        <v>61010</v>
      </c>
      <c r="Y61" s="860">
        <f t="shared" si="0"/>
        <v>12657.019864114933</v>
      </c>
      <c r="AB61" s="841" t="s">
        <v>511</v>
      </c>
      <c r="AC61" s="28">
        <v>223000</v>
      </c>
    </row>
    <row r="62" spans="1:29">
      <c r="A62" s="98" t="s">
        <v>297</v>
      </c>
      <c r="B62" s="750">
        <v>5635.9260000000004</v>
      </c>
      <c r="C62" s="750">
        <v>11068</v>
      </c>
      <c r="D62" s="750">
        <v>15263</v>
      </c>
      <c r="E62" s="750">
        <v>13603</v>
      </c>
      <c r="F62" s="750">
        <v>12924</v>
      </c>
      <c r="G62" s="750">
        <v>59068</v>
      </c>
      <c r="H62" s="750">
        <v>164610</v>
      </c>
      <c r="I62" s="750">
        <v>91227</v>
      </c>
      <c r="J62" s="750">
        <v>62143</v>
      </c>
      <c r="K62" s="750">
        <v>48137</v>
      </c>
      <c r="L62" s="750">
        <v>142542</v>
      </c>
      <c r="M62" s="750">
        <v>171002</v>
      </c>
      <c r="N62" s="750">
        <v>165884</v>
      </c>
      <c r="O62" s="750">
        <v>167435</v>
      </c>
      <c r="P62" s="751">
        <v>260773</v>
      </c>
      <c r="Q62" s="752">
        <v>99211</v>
      </c>
      <c r="R62" s="753">
        <v>147463</v>
      </c>
      <c r="S62" s="753">
        <v>197725</v>
      </c>
      <c r="T62" s="753">
        <v>115815</v>
      </c>
      <c r="Y62" s="860">
        <f t="shared" si="0"/>
        <v>24026.762097401588</v>
      </c>
      <c r="AB62" s="841" t="s">
        <v>700</v>
      </c>
      <c r="AC62" s="28">
        <v>61010</v>
      </c>
    </row>
    <row r="63" spans="1:29">
      <c r="A63" s="98" t="s">
        <v>311</v>
      </c>
      <c r="B63" s="750">
        <v>42716.006999999998</v>
      </c>
      <c r="C63" s="750">
        <v>26746</v>
      </c>
      <c r="D63" s="750">
        <v>53917</v>
      </c>
      <c r="E63" s="750">
        <v>104405</v>
      </c>
      <c r="F63" s="750">
        <v>97564</v>
      </c>
      <c r="G63" s="750">
        <v>131418</v>
      </c>
      <c r="H63" s="750">
        <v>169559</v>
      </c>
      <c r="I63" s="750">
        <v>206936</v>
      </c>
      <c r="J63" s="750">
        <v>183618</v>
      </c>
      <c r="K63" s="750">
        <v>146779</v>
      </c>
      <c r="L63" s="750">
        <v>175821</v>
      </c>
      <c r="M63" s="750">
        <v>199929</v>
      </c>
      <c r="N63" s="750">
        <v>267693</v>
      </c>
      <c r="O63" s="750">
        <v>309393</v>
      </c>
      <c r="P63" s="751">
        <v>290028</v>
      </c>
      <c r="Q63" s="752">
        <v>452307</v>
      </c>
      <c r="R63" s="753">
        <v>347115</v>
      </c>
      <c r="S63" s="753">
        <v>509557</v>
      </c>
      <c r="T63" s="753">
        <v>255672</v>
      </c>
      <c r="Y63" s="860">
        <f t="shared" si="0"/>
        <v>53041.232301229189</v>
      </c>
      <c r="AB63" s="841" t="s">
        <v>701</v>
      </c>
      <c r="AC63" s="28">
        <v>115815</v>
      </c>
    </row>
    <row r="64" spans="1:29">
      <c r="A64" s="98" t="s">
        <v>387</v>
      </c>
      <c r="B64" s="750">
        <v>10377.009</v>
      </c>
      <c r="C64" s="750">
        <v>15177</v>
      </c>
      <c r="D64" s="750">
        <v>19703</v>
      </c>
      <c r="E64" s="750">
        <v>13232</v>
      </c>
      <c r="F64" s="750">
        <v>22218</v>
      </c>
      <c r="G64" s="750">
        <v>34797</v>
      </c>
      <c r="H64" s="750">
        <v>63088</v>
      </c>
      <c r="I64" s="750">
        <v>102722</v>
      </c>
      <c r="J64" s="750">
        <v>125804</v>
      </c>
      <c r="K64" s="750">
        <v>161560</v>
      </c>
      <c r="L64" s="750">
        <v>84758</v>
      </c>
      <c r="M64" s="750">
        <v>110698</v>
      </c>
      <c r="N64" s="750">
        <v>120266</v>
      </c>
      <c r="O64" s="750">
        <v>247046</v>
      </c>
      <c r="P64" s="751">
        <v>319042</v>
      </c>
      <c r="Q64" s="752">
        <v>400158</v>
      </c>
      <c r="R64" s="753">
        <v>501320</v>
      </c>
      <c r="S64" s="753">
        <v>595744</v>
      </c>
      <c r="T64" s="753">
        <v>158349</v>
      </c>
      <c r="Y64" s="860">
        <f t="shared" si="0"/>
        <v>32850.785747627197</v>
      </c>
      <c r="AB64" s="841" t="s">
        <v>702</v>
      </c>
      <c r="AC64" s="28">
        <v>255672</v>
      </c>
    </row>
    <row r="65" spans="1:29">
      <c r="A65" s="98" t="s">
        <v>293</v>
      </c>
      <c r="B65" s="750">
        <v>6311.308</v>
      </c>
      <c r="C65" s="750">
        <v>8418</v>
      </c>
      <c r="D65" s="750">
        <v>17064</v>
      </c>
      <c r="E65" s="750">
        <v>20790</v>
      </c>
      <c r="F65" s="750">
        <v>24891</v>
      </c>
      <c r="G65" s="750">
        <v>50337</v>
      </c>
      <c r="H65" s="750">
        <v>80702</v>
      </c>
      <c r="I65" s="750">
        <v>62764</v>
      </c>
      <c r="J65" s="750">
        <v>88058</v>
      </c>
      <c r="K65" s="750">
        <v>70894</v>
      </c>
      <c r="L65" s="750">
        <v>69578</v>
      </c>
      <c r="M65" s="750">
        <v>97448</v>
      </c>
      <c r="N65" s="750">
        <v>117926</v>
      </c>
      <c r="O65" s="750">
        <v>136822</v>
      </c>
      <c r="P65" s="751">
        <v>134929</v>
      </c>
      <c r="Q65" s="752">
        <v>161497</v>
      </c>
      <c r="R65" s="753">
        <v>197015</v>
      </c>
      <c r="S65" s="753">
        <v>326192</v>
      </c>
      <c r="T65" s="753">
        <v>159440</v>
      </c>
      <c r="Y65" s="860">
        <f t="shared" si="0"/>
        <v>33077.122555884031</v>
      </c>
      <c r="AB65" s="841" t="s">
        <v>704</v>
      </c>
      <c r="AC65" s="28">
        <v>158349</v>
      </c>
    </row>
    <row r="66" spans="1:29">
      <c r="A66" s="98" t="s">
        <v>287</v>
      </c>
      <c r="B66" s="750">
        <v>21732.204000000002</v>
      </c>
      <c r="C66" s="750">
        <v>27074</v>
      </c>
      <c r="D66" s="750">
        <v>52522</v>
      </c>
      <c r="E66" s="750">
        <v>81030</v>
      </c>
      <c r="F66" s="750">
        <v>66152</v>
      </c>
      <c r="G66" s="750">
        <v>175119</v>
      </c>
      <c r="H66" s="750">
        <v>189892</v>
      </c>
      <c r="I66" s="750">
        <v>166659</v>
      </c>
      <c r="J66" s="750">
        <v>172610</v>
      </c>
      <c r="K66" s="750">
        <v>148681</v>
      </c>
      <c r="L66" s="750">
        <v>164182</v>
      </c>
      <c r="M66" s="750">
        <v>607961</v>
      </c>
      <c r="N66" s="750">
        <v>196057</v>
      </c>
      <c r="O66" s="750">
        <v>223509</v>
      </c>
      <c r="P66" s="751">
        <v>183806</v>
      </c>
      <c r="Q66" s="752">
        <v>215638</v>
      </c>
      <c r="R66" s="753">
        <v>306217</v>
      </c>
      <c r="S66" s="753">
        <v>372553</v>
      </c>
      <c r="T66" s="753">
        <v>169120</v>
      </c>
      <c r="Y66" s="860">
        <f t="shared" si="0"/>
        <v>35085.317151600022</v>
      </c>
      <c r="AB66" s="841" t="s">
        <v>520</v>
      </c>
      <c r="AC66" s="28">
        <v>159440</v>
      </c>
    </row>
    <row r="67" spans="1:29">
      <c r="A67" s="98" t="s">
        <v>255</v>
      </c>
      <c r="B67" s="750">
        <v>29894.903999999999</v>
      </c>
      <c r="C67" s="750">
        <v>47796</v>
      </c>
      <c r="D67" s="750">
        <v>45047</v>
      </c>
      <c r="E67" s="750">
        <v>43616</v>
      </c>
      <c r="F67" s="750">
        <v>35045</v>
      </c>
      <c r="G67" s="750">
        <v>23592</v>
      </c>
      <c r="H67" s="750">
        <v>16509</v>
      </c>
      <c r="I67" s="750">
        <v>16204</v>
      </c>
      <c r="J67" s="750">
        <v>20667</v>
      </c>
      <c r="K67" s="750">
        <v>26926</v>
      </c>
      <c r="L67" s="750">
        <v>46364</v>
      </c>
      <c r="M67" s="750">
        <v>56666</v>
      </c>
      <c r="N67" s="750">
        <v>52911</v>
      </c>
      <c r="O67" s="750">
        <v>62163</v>
      </c>
      <c r="P67" s="751">
        <v>72962</v>
      </c>
      <c r="Q67" s="752">
        <v>92834</v>
      </c>
      <c r="R67" s="753">
        <v>116572</v>
      </c>
      <c r="S67" s="753">
        <v>125427</v>
      </c>
      <c r="T67" s="753">
        <v>29012</v>
      </c>
      <c r="Y67" s="860">
        <f t="shared" si="0"/>
        <v>6018.7749598049895</v>
      </c>
      <c r="AB67" s="841" t="s">
        <v>521</v>
      </c>
      <c r="AC67" s="28">
        <v>169120</v>
      </c>
    </row>
    <row r="68" spans="1:29">
      <c r="A68" s="98" t="s">
        <v>239</v>
      </c>
      <c r="B68" s="750">
        <v>64763.904000000002</v>
      </c>
      <c r="C68" s="750">
        <v>64441</v>
      </c>
      <c r="D68" s="750">
        <v>114445</v>
      </c>
      <c r="E68" s="750">
        <v>274879</v>
      </c>
      <c r="F68" s="750">
        <v>260734</v>
      </c>
      <c r="G68" s="750">
        <v>291344</v>
      </c>
      <c r="H68" s="750">
        <v>158092</v>
      </c>
      <c r="I68" s="750">
        <v>142208</v>
      </c>
      <c r="J68" s="750">
        <v>129379</v>
      </c>
      <c r="K68" s="750">
        <v>541697</v>
      </c>
      <c r="L68" s="750">
        <v>590243</v>
      </c>
      <c r="M68" s="750">
        <v>680639</v>
      </c>
      <c r="N68" s="750">
        <v>647736</v>
      </c>
      <c r="O68" s="750">
        <v>789586</v>
      </c>
      <c r="P68" s="751">
        <v>1009544</v>
      </c>
      <c r="Q68" s="752">
        <v>957511</v>
      </c>
      <c r="R68" s="753">
        <v>655129</v>
      </c>
      <c r="S68" s="753">
        <v>611736</v>
      </c>
      <c r="T68" s="753">
        <v>184326</v>
      </c>
      <c r="Y68" s="860">
        <f t="shared" si="0"/>
        <v>38239.925315077024</v>
      </c>
      <c r="AB68" s="841" t="s">
        <v>705</v>
      </c>
      <c r="AC68" s="28">
        <v>29012</v>
      </c>
    </row>
    <row r="69" spans="1:29">
      <c r="A69" s="98" t="s">
        <v>363</v>
      </c>
      <c r="B69" s="750">
        <v>6284.0020000000004</v>
      </c>
      <c r="C69" s="750">
        <v>4568</v>
      </c>
      <c r="D69" s="750">
        <v>11396</v>
      </c>
      <c r="E69" s="750">
        <v>10555</v>
      </c>
      <c r="F69" s="750">
        <v>12373</v>
      </c>
      <c r="G69" s="750">
        <v>18938</v>
      </c>
      <c r="H69" s="750">
        <v>17681</v>
      </c>
      <c r="I69" s="750">
        <v>21365</v>
      </c>
      <c r="J69" s="750">
        <v>40038</v>
      </c>
      <c r="K69" s="750">
        <v>29477</v>
      </c>
      <c r="L69" s="750">
        <v>41140</v>
      </c>
      <c r="M69" s="750">
        <v>46298</v>
      </c>
      <c r="N69" s="750">
        <v>85554</v>
      </c>
      <c r="O69" s="750">
        <v>83137</v>
      </c>
      <c r="P69" s="751">
        <v>96005</v>
      </c>
      <c r="Q69" s="752">
        <v>128594</v>
      </c>
      <c r="R69" s="753">
        <v>146656</v>
      </c>
      <c r="S69" s="753">
        <v>180724</v>
      </c>
      <c r="T69" s="753">
        <v>57680</v>
      </c>
      <c r="Y69" s="860">
        <f t="shared" si="0"/>
        <v>11966.18432653908</v>
      </c>
      <c r="AB69" s="841" t="s">
        <v>703</v>
      </c>
      <c r="AC69" s="28">
        <v>184326</v>
      </c>
    </row>
    <row r="70" spans="1:29">
      <c r="A70" s="98" t="s">
        <v>253</v>
      </c>
      <c r="B70" s="750">
        <v>11380.509</v>
      </c>
      <c r="C70" s="750">
        <v>18938</v>
      </c>
      <c r="D70" s="750">
        <v>29855</v>
      </c>
      <c r="E70" s="750">
        <v>43433</v>
      </c>
      <c r="F70" s="750">
        <v>68610</v>
      </c>
      <c r="G70" s="750">
        <v>108341</v>
      </c>
      <c r="H70" s="750">
        <v>93407</v>
      </c>
      <c r="I70" s="750">
        <v>83739</v>
      </c>
      <c r="J70" s="750">
        <v>133952</v>
      </c>
      <c r="K70" s="750">
        <v>125791</v>
      </c>
      <c r="L70" s="750">
        <v>145291</v>
      </c>
      <c r="M70" s="750">
        <v>200091</v>
      </c>
      <c r="N70" s="750">
        <v>246980</v>
      </c>
      <c r="O70" s="750">
        <v>402240</v>
      </c>
      <c r="P70" s="751">
        <v>393874</v>
      </c>
      <c r="Q70" s="752">
        <v>441782</v>
      </c>
      <c r="R70" s="753">
        <v>404310</v>
      </c>
      <c r="S70" s="753">
        <v>564245</v>
      </c>
      <c r="T70" s="753">
        <v>259832</v>
      </c>
      <c r="Y70" s="860">
        <f t="shared" si="0"/>
        <v>53904.258077900529</v>
      </c>
      <c r="AB70" s="841" t="s">
        <v>706</v>
      </c>
      <c r="AC70" s="28">
        <v>57680</v>
      </c>
    </row>
    <row r="71" spans="1:29">
      <c r="A71" s="98" t="s">
        <v>309</v>
      </c>
      <c r="B71" s="750">
        <v>5435.518</v>
      </c>
      <c r="C71" s="750">
        <v>5657</v>
      </c>
      <c r="D71" s="750">
        <v>8396</v>
      </c>
      <c r="E71" s="750">
        <v>9108</v>
      </c>
      <c r="F71" s="750">
        <v>16056</v>
      </c>
      <c r="G71" s="750">
        <v>20179</v>
      </c>
      <c r="H71" s="750">
        <v>21643</v>
      </c>
      <c r="I71" s="750">
        <v>25800</v>
      </c>
      <c r="J71" s="750">
        <v>42302</v>
      </c>
      <c r="K71" s="750">
        <v>44172</v>
      </c>
      <c r="L71" s="750">
        <v>64595</v>
      </c>
      <c r="M71" s="750">
        <v>65117</v>
      </c>
      <c r="N71" s="750">
        <v>99266</v>
      </c>
      <c r="O71" s="750">
        <v>155578</v>
      </c>
      <c r="P71" s="751">
        <v>163528</v>
      </c>
      <c r="Q71" s="752">
        <v>225013</v>
      </c>
      <c r="R71" s="753">
        <v>280356</v>
      </c>
      <c r="S71" s="753">
        <v>291666</v>
      </c>
      <c r="T71" s="753">
        <v>104714</v>
      </c>
      <c r="Y71" s="860">
        <f t="shared" ref="Y71:Y88" si="1">T71/$W$5</f>
        <v>21723.769514029358</v>
      </c>
      <c r="AB71" s="841" t="s">
        <v>525</v>
      </c>
      <c r="AC71" s="28">
        <v>259832</v>
      </c>
    </row>
    <row r="72" spans="1:29">
      <c r="A72" s="98" t="s">
        <v>307</v>
      </c>
      <c r="B72" s="750">
        <v>21869.059000000001</v>
      </c>
      <c r="C72" s="750">
        <v>32561</v>
      </c>
      <c r="D72" s="750">
        <v>56898</v>
      </c>
      <c r="E72" s="750">
        <v>50356</v>
      </c>
      <c r="F72" s="750">
        <v>62791</v>
      </c>
      <c r="G72" s="750">
        <v>87579</v>
      </c>
      <c r="H72" s="750">
        <v>227266</v>
      </c>
      <c r="I72" s="750">
        <v>166282</v>
      </c>
      <c r="J72" s="750">
        <v>112170</v>
      </c>
      <c r="K72" s="750">
        <v>202444</v>
      </c>
      <c r="L72" s="750">
        <v>369615</v>
      </c>
      <c r="M72" s="750">
        <v>179329</v>
      </c>
      <c r="N72" s="750">
        <v>161085</v>
      </c>
      <c r="O72" s="750">
        <v>133600</v>
      </c>
      <c r="P72" s="751">
        <v>314844</v>
      </c>
      <c r="Q72" s="752">
        <v>439311</v>
      </c>
      <c r="R72" s="753">
        <v>464489</v>
      </c>
      <c r="S72" s="753">
        <v>619966</v>
      </c>
      <c r="T72" s="753">
        <v>485117</v>
      </c>
      <c r="Y72" s="860">
        <f t="shared" si="1"/>
        <v>100641.46050516053</v>
      </c>
      <c r="AB72" s="841" t="s">
        <v>527</v>
      </c>
      <c r="AC72" s="28">
        <v>104714</v>
      </c>
    </row>
    <row r="73" spans="1:29">
      <c r="A73" s="98" t="s">
        <v>321</v>
      </c>
      <c r="B73" s="750">
        <v>2915.0010000000002</v>
      </c>
      <c r="C73" s="750">
        <v>3217</v>
      </c>
      <c r="D73" s="750">
        <v>8214</v>
      </c>
      <c r="E73" s="750">
        <v>5357</v>
      </c>
      <c r="F73" s="750">
        <v>8014</v>
      </c>
      <c r="G73" s="750">
        <v>10158</v>
      </c>
      <c r="H73" s="750">
        <v>44814</v>
      </c>
      <c r="I73" s="750">
        <v>98152</v>
      </c>
      <c r="J73" s="750">
        <v>151769</v>
      </c>
      <c r="K73" s="750">
        <v>145319</v>
      </c>
      <c r="L73" s="750">
        <v>143479</v>
      </c>
      <c r="M73" s="750">
        <v>151769</v>
      </c>
      <c r="N73" s="750">
        <v>187970</v>
      </c>
      <c r="O73" s="750">
        <v>316415</v>
      </c>
      <c r="P73" s="751">
        <v>272888</v>
      </c>
      <c r="Q73" s="752">
        <v>232356</v>
      </c>
      <c r="R73" s="753">
        <v>347733</v>
      </c>
      <c r="S73" s="753">
        <v>702829</v>
      </c>
      <c r="T73" s="753">
        <v>1270172</v>
      </c>
      <c r="Y73" s="860">
        <f t="shared" si="1"/>
        <v>263507.49442456308</v>
      </c>
      <c r="AB73" s="841" t="s">
        <v>528</v>
      </c>
      <c r="AC73" s="28">
        <v>485117</v>
      </c>
    </row>
    <row r="74" spans="1:29">
      <c r="A74" s="98" t="s">
        <v>271</v>
      </c>
      <c r="B74" s="750">
        <v>785.00099999999998</v>
      </c>
      <c r="C74" s="750">
        <v>2078</v>
      </c>
      <c r="D74" s="750">
        <v>2927</v>
      </c>
      <c r="E74" s="750">
        <v>2027</v>
      </c>
      <c r="F74" s="750">
        <v>2134</v>
      </c>
      <c r="G74" s="750">
        <v>5004</v>
      </c>
      <c r="H74" s="750">
        <v>2146</v>
      </c>
      <c r="I74" s="750">
        <v>5653</v>
      </c>
      <c r="J74" s="750">
        <v>4824</v>
      </c>
      <c r="K74" s="750">
        <v>10588</v>
      </c>
      <c r="L74" s="750">
        <v>24039</v>
      </c>
      <c r="M74" s="750">
        <v>24484</v>
      </c>
      <c r="N74" s="750">
        <v>33790</v>
      </c>
      <c r="O74" s="750">
        <v>46929</v>
      </c>
      <c r="P74" s="751">
        <v>61306</v>
      </c>
      <c r="Q74" s="752">
        <v>63697</v>
      </c>
      <c r="R74" s="753">
        <v>106604</v>
      </c>
      <c r="S74" s="753">
        <v>112080</v>
      </c>
      <c r="T74" s="753">
        <v>57400</v>
      </c>
      <c r="Y74" s="860">
        <f t="shared" si="1"/>
        <v>11908.096053109279</v>
      </c>
      <c r="AB74" s="841" t="s">
        <v>429</v>
      </c>
      <c r="AC74" s="28">
        <v>1270172</v>
      </c>
    </row>
    <row r="75" spans="1:29">
      <c r="A75" s="98" t="s">
        <v>341</v>
      </c>
      <c r="B75" s="750">
        <v>3947.5010000000002</v>
      </c>
      <c r="C75" s="750">
        <v>8539</v>
      </c>
      <c r="D75" s="750">
        <v>16930</v>
      </c>
      <c r="E75" s="750">
        <v>117139</v>
      </c>
      <c r="F75" s="750">
        <v>63352</v>
      </c>
      <c r="G75" s="750">
        <v>316065</v>
      </c>
      <c r="H75" s="750">
        <v>314080</v>
      </c>
      <c r="I75" s="750">
        <v>284584</v>
      </c>
      <c r="J75" s="750">
        <v>238792</v>
      </c>
      <c r="K75" s="750">
        <v>263785</v>
      </c>
      <c r="L75" s="750">
        <v>315741</v>
      </c>
      <c r="M75" s="750">
        <v>121223</v>
      </c>
      <c r="N75" s="750">
        <v>130059</v>
      </c>
      <c r="O75" s="750">
        <v>165826</v>
      </c>
      <c r="P75" s="751">
        <v>153181</v>
      </c>
      <c r="Q75" s="752">
        <v>158183</v>
      </c>
      <c r="R75" s="753">
        <v>164921</v>
      </c>
      <c r="S75" s="753">
        <v>223042</v>
      </c>
      <c r="T75" s="753">
        <v>53333</v>
      </c>
      <c r="Y75" s="860">
        <f t="shared" si="1"/>
        <v>11064.363881541414</v>
      </c>
      <c r="AB75" s="841" t="s">
        <v>447</v>
      </c>
      <c r="AC75" s="28">
        <v>57400</v>
      </c>
    </row>
    <row r="76" spans="1:29">
      <c r="A76" s="98" t="s">
        <v>323</v>
      </c>
      <c r="B76" s="750">
        <v>25297.921999999999</v>
      </c>
      <c r="C76" s="750">
        <v>43015</v>
      </c>
      <c r="D76" s="750">
        <v>69697</v>
      </c>
      <c r="E76" s="750">
        <v>48704</v>
      </c>
      <c r="F76" s="750">
        <v>63466</v>
      </c>
      <c r="G76" s="750">
        <v>100581</v>
      </c>
      <c r="H76" s="750">
        <v>70089</v>
      </c>
      <c r="I76" s="750">
        <v>56224</v>
      </c>
      <c r="J76" s="750">
        <v>67179</v>
      </c>
      <c r="K76" s="750">
        <v>84769</v>
      </c>
      <c r="L76" s="750">
        <v>87110</v>
      </c>
      <c r="M76" s="750">
        <v>134854</v>
      </c>
      <c r="N76" s="750">
        <v>183619</v>
      </c>
      <c r="O76" s="750">
        <v>135817</v>
      </c>
      <c r="P76" s="751">
        <v>151402</v>
      </c>
      <c r="Q76" s="752">
        <v>237270</v>
      </c>
      <c r="R76" s="753">
        <v>289716</v>
      </c>
      <c r="S76" s="753">
        <v>278342</v>
      </c>
      <c r="T76" s="753">
        <v>122650</v>
      </c>
      <c r="Y76" s="860">
        <f t="shared" si="1"/>
        <v>25444.738343446919</v>
      </c>
      <c r="AB76" s="841" t="s">
        <v>483</v>
      </c>
      <c r="AC76" s="28">
        <v>53333</v>
      </c>
    </row>
    <row r="77" spans="1:29">
      <c r="A77" s="98" t="s">
        <v>233</v>
      </c>
      <c r="B77" s="750">
        <v>4650.2939999999999</v>
      </c>
      <c r="C77" s="750">
        <v>5822</v>
      </c>
      <c r="D77" s="750">
        <v>6229</v>
      </c>
      <c r="E77" s="750">
        <v>31541</v>
      </c>
      <c r="F77" s="750">
        <v>34793</v>
      </c>
      <c r="G77" s="750">
        <v>69045</v>
      </c>
      <c r="H77" s="750">
        <v>69841</v>
      </c>
      <c r="I77" s="750">
        <v>106988</v>
      </c>
      <c r="J77" s="750">
        <v>101548</v>
      </c>
      <c r="K77" s="750">
        <v>149397</v>
      </c>
      <c r="L77" s="750">
        <v>260032</v>
      </c>
      <c r="M77" s="750">
        <v>263357</v>
      </c>
      <c r="N77" s="750">
        <v>241415</v>
      </c>
      <c r="O77" s="750">
        <v>244590</v>
      </c>
      <c r="P77" s="751">
        <v>423002</v>
      </c>
      <c r="Q77" s="752">
        <v>512618</v>
      </c>
      <c r="R77" s="753">
        <v>341350</v>
      </c>
      <c r="S77" s="753">
        <v>327318</v>
      </c>
      <c r="T77" s="753">
        <v>73937</v>
      </c>
      <c r="Y77" s="860">
        <f t="shared" si="1"/>
        <v>15338.830973497226</v>
      </c>
      <c r="AB77" s="841" t="s">
        <v>489</v>
      </c>
      <c r="AC77" s="28">
        <v>122650</v>
      </c>
    </row>
    <row r="78" spans="1:29">
      <c r="A78" s="98" t="s">
        <v>231</v>
      </c>
      <c r="B78" s="750">
        <v>6554.3029999999999</v>
      </c>
      <c r="C78" s="750">
        <v>6818</v>
      </c>
      <c r="D78" s="750">
        <v>8790</v>
      </c>
      <c r="E78" s="750">
        <v>10343</v>
      </c>
      <c r="F78" s="750">
        <v>16039</v>
      </c>
      <c r="G78" s="750">
        <v>45739</v>
      </c>
      <c r="H78" s="750">
        <v>39708</v>
      </c>
      <c r="I78" s="750">
        <v>45900</v>
      </c>
      <c r="J78" s="750">
        <v>60118</v>
      </c>
      <c r="K78" s="750">
        <v>101790</v>
      </c>
      <c r="L78" s="750">
        <v>93397</v>
      </c>
      <c r="M78" s="750">
        <v>128611</v>
      </c>
      <c r="N78" s="750">
        <v>142916</v>
      </c>
      <c r="O78" s="750">
        <v>133779</v>
      </c>
      <c r="P78" s="751">
        <v>168428</v>
      </c>
      <c r="Q78" s="752">
        <v>177632</v>
      </c>
      <c r="R78" s="753">
        <v>287537</v>
      </c>
      <c r="S78" s="753">
        <v>575207</v>
      </c>
      <c r="T78" s="753">
        <v>169133</v>
      </c>
      <c r="Y78" s="860">
        <f t="shared" si="1"/>
        <v>35088.014107152121</v>
      </c>
      <c r="AB78" s="841" t="s">
        <v>445</v>
      </c>
      <c r="AC78" s="28">
        <v>73937</v>
      </c>
    </row>
    <row r="79" spans="1:29">
      <c r="A79" s="98" t="s">
        <v>303</v>
      </c>
      <c r="B79" s="750">
        <v>4919.7179999999998</v>
      </c>
      <c r="C79" s="750">
        <v>5461</v>
      </c>
      <c r="D79" s="750">
        <v>12921</v>
      </c>
      <c r="E79" s="750">
        <v>16595</v>
      </c>
      <c r="F79" s="750">
        <v>15894</v>
      </c>
      <c r="G79" s="750">
        <v>23490</v>
      </c>
      <c r="H79" s="750">
        <v>27981</v>
      </c>
      <c r="I79" s="750">
        <v>24767</v>
      </c>
      <c r="J79" s="750">
        <v>25625</v>
      </c>
      <c r="K79" s="750">
        <v>34839</v>
      </c>
      <c r="L79" s="750">
        <v>35999</v>
      </c>
      <c r="M79" s="750">
        <v>50661</v>
      </c>
      <c r="N79" s="750">
        <v>84973</v>
      </c>
      <c r="O79" s="750">
        <v>80699</v>
      </c>
      <c r="P79" s="751">
        <v>112686</v>
      </c>
      <c r="Q79" s="752">
        <v>124507</v>
      </c>
      <c r="R79" s="753">
        <v>143089</v>
      </c>
      <c r="S79" s="753">
        <v>169477</v>
      </c>
      <c r="T79" s="753">
        <v>109000</v>
      </c>
      <c r="Y79" s="860">
        <f t="shared" si="1"/>
        <v>22612.935013744103</v>
      </c>
      <c r="AB79" s="841" t="s">
        <v>708</v>
      </c>
      <c r="AC79" s="28">
        <v>169133</v>
      </c>
    </row>
    <row r="80" spans="1:29">
      <c r="A80" s="98" t="s">
        <v>263</v>
      </c>
      <c r="B80" s="750">
        <v>2480.0050000000001</v>
      </c>
      <c r="C80" s="750">
        <v>5038</v>
      </c>
      <c r="D80" s="750">
        <v>6264</v>
      </c>
      <c r="E80" s="750">
        <v>8642</v>
      </c>
      <c r="F80" s="750">
        <v>9936</v>
      </c>
      <c r="G80" s="750">
        <v>21153</v>
      </c>
      <c r="H80" s="750">
        <v>37312</v>
      </c>
      <c r="I80" s="750">
        <v>20758</v>
      </c>
      <c r="J80" s="750">
        <v>22659</v>
      </c>
      <c r="K80" s="750">
        <v>20768</v>
      </c>
      <c r="L80" s="750">
        <v>29345</v>
      </c>
      <c r="M80" s="750">
        <v>42764</v>
      </c>
      <c r="N80" s="750">
        <v>47275</v>
      </c>
      <c r="O80" s="750">
        <v>50621</v>
      </c>
      <c r="P80" s="751">
        <v>72420</v>
      </c>
      <c r="Q80" s="752">
        <v>68945</v>
      </c>
      <c r="R80" s="753">
        <v>79214</v>
      </c>
      <c r="S80" s="753">
        <v>96210</v>
      </c>
      <c r="T80" s="753">
        <v>20887</v>
      </c>
      <c r="Y80" s="860">
        <f t="shared" si="1"/>
        <v>4333.1777397437891</v>
      </c>
      <c r="AB80" s="841" t="s">
        <v>444</v>
      </c>
      <c r="AC80" s="28">
        <v>109000</v>
      </c>
    </row>
    <row r="81" spans="1:29">
      <c r="A81" s="98" t="s">
        <v>265</v>
      </c>
      <c r="B81" s="750">
        <v>3396.0030000000002</v>
      </c>
      <c r="C81" s="750">
        <v>3917</v>
      </c>
      <c r="D81" s="750">
        <v>6876</v>
      </c>
      <c r="E81" s="750">
        <v>5826</v>
      </c>
      <c r="F81" s="750">
        <v>5014</v>
      </c>
      <c r="G81" s="750">
        <v>10318</v>
      </c>
      <c r="H81" s="750">
        <v>9058</v>
      </c>
      <c r="I81" s="750">
        <v>14376</v>
      </c>
      <c r="J81" s="750">
        <v>18733</v>
      </c>
      <c r="K81" s="750">
        <v>30464</v>
      </c>
      <c r="L81" s="750">
        <v>51547</v>
      </c>
      <c r="M81" s="750">
        <v>73436</v>
      </c>
      <c r="N81" s="750">
        <v>58445</v>
      </c>
      <c r="O81" s="750">
        <v>89539</v>
      </c>
      <c r="P81" s="751">
        <v>75766</v>
      </c>
      <c r="Q81" s="752">
        <v>83921</v>
      </c>
      <c r="R81" s="753">
        <v>111859</v>
      </c>
      <c r="S81" s="753">
        <v>124901</v>
      </c>
      <c r="T81" s="753">
        <v>103300</v>
      </c>
      <c r="Y81" s="860">
        <f t="shared" si="1"/>
        <v>21430.42373320886</v>
      </c>
      <c r="AB81" s="841" t="s">
        <v>436</v>
      </c>
      <c r="AC81" s="28">
        <v>20887</v>
      </c>
    </row>
    <row r="82" spans="1:29">
      <c r="A82" s="98" t="s">
        <v>347</v>
      </c>
      <c r="B82" s="750">
        <v>6156.0640000000003</v>
      </c>
      <c r="C82" s="750">
        <v>5552</v>
      </c>
      <c r="D82" s="750">
        <v>13986</v>
      </c>
      <c r="E82" s="750">
        <v>11592</v>
      </c>
      <c r="F82" s="750">
        <v>13590</v>
      </c>
      <c r="G82" s="750">
        <v>55647</v>
      </c>
      <c r="H82" s="750">
        <v>78343</v>
      </c>
      <c r="I82" s="750">
        <v>95645</v>
      </c>
      <c r="J82" s="750">
        <v>91824</v>
      </c>
      <c r="K82" s="750">
        <v>58689</v>
      </c>
      <c r="L82" s="750">
        <v>46480</v>
      </c>
      <c r="M82" s="750">
        <v>38365</v>
      </c>
      <c r="N82" s="750">
        <v>37078</v>
      </c>
      <c r="O82" s="750">
        <v>63516</v>
      </c>
      <c r="P82" s="751">
        <v>51847</v>
      </c>
      <c r="Q82" s="752">
        <v>57807</v>
      </c>
      <c r="R82" s="753">
        <v>68298</v>
      </c>
      <c r="S82" s="753">
        <v>85837</v>
      </c>
      <c r="T82" s="753">
        <v>52750</v>
      </c>
      <c r="Y82" s="860">
        <f t="shared" si="1"/>
        <v>10943.415797935791</v>
      </c>
      <c r="AB82" s="841" t="s">
        <v>709</v>
      </c>
      <c r="AC82" s="28">
        <v>103300</v>
      </c>
    </row>
    <row r="83" spans="1:29">
      <c r="A83" s="98" t="s">
        <v>305</v>
      </c>
      <c r="B83" s="750">
        <v>4973</v>
      </c>
      <c r="C83" s="750">
        <v>7243</v>
      </c>
      <c r="D83" s="750">
        <v>12310</v>
      </c>
      <c r="E83" s="750">
        <v>17337</v>
      </c>
      <c r="F83" s="750">
        <v>22861</v>
      </c>
      <c r="G83" s="750">
        <v>40574</v>
      </c>
      <c r="H83" s="750">
        <v>28572</v>
      </c>
      <c r="I83" s="750">
        <v>17447</v>
      </c>
      <c r="J83" s="750">
        <v>20685</v>
      </c>
      <c r="K83" s="750">
        <v>21432</v>
      </c>
      <c r="L83" s="750">
        <v>42937</v>
      </c>
      <c r="M83" s="750">
        <v>73634</v>
      </c>
      <c r="N83" s="750">
        <v>88592</v>
      </c>
      <c r="O83" s="750">
        <v>86325</v>
      </c>
      <c r="P83" s="751">
        <v>72585</v>
      </c>
      <c r="Q83" s="752">
        <v>90954</v>
      </c>
      <c r="R83" s="753">
        <v>123356</v>
      </c>
      <c r="S83" s="753">
        <v>152558</v>
      </c>
      <c r="T83" s="753">
        <v>33010</v>
      </c>
      <c r="Y83" s="860">
        <f t="shared" si="1"/>
        <v>6848.1925211347962</v>
      </c>
      <c r="AB83" s="841" t="s">
        <v>526</v>
      </c>
      <c r="AC83" s="28">
        <v>52750</v>
      </c>
    </row>
    <row r="84" spans="1:29">
      <c r="A84" s="98" t="s">
        <v>241</v>
      </c>
      <c r="B84" s="750">
        <v>2839.201</v>
      </c>
      <c r="C84" s="750">
        <v>3999</v>
      </c>
      <c r="D84" s="750">
        <v>10964</v>
      </c>
      <c r="E84" s="750">
        <v>14755</v>
      </c>
      <c r="F84" s="750">
        <v>19104</v>
      </c>
      <c r="G84" s="750">
        <v>21647</v>
      </c>
      <c r="H84" s="750">
        <v>28186</v>
      </c>
      <c r="I84" s="750">
        <v>14470</v>
      </c>
      <c r="J84" s="750">
        <v>39172</v>
      </c>
      <c r="K84" s="750">
        <v>49489</v>
      </c>
      <c r="L84" s="750">
        <v>89909</v>
      </c>
      <c r="M84" s="750">
        <v>96385</v>
      </c>
      <c r="N84" s="750">
        <v>56030</v>
      </c>
      <c r="O84" s="750">
        <v>60120</v>
      </c>
      <c r="P84" s="751">
        <v>57551</v>
      </c>
      <c r="Q84" s="752">
        <v>60633</v>
      </c>
      <c r="R84" s="753">
        <v>93577</v>
      </c>
      <c r="S84" s="753">
        <v>130853</v>
      </c>
      <c r="T84" s="753">
        <v>58314</v>
      </c>
      <c r="Y84" s="860">
        <f t="shared" si="1"/>
        <v>12097.712774233702</v>
      </c>
      <c r="AB84" s="841" t="s">
        <v>684</v>
      </c>
      <c r="AC84" s="28">
        <v>33010</v>
      </c>
    </row>
    <row r="85" spans="1:29">
      <c r="A85" s="98" t="s">
        <v>325</v>
      </c>
      <c r="B85" s="750">
        <v>6119.5010000000002</v>
      </c>
      <c r="C85" s="750">
        <v>10894</v>
      </c>
      <c r="D85" s="750">
        <v>18675</v>
      </c>
      <c r="E85" s="750">
        <v>27558</v>
      </c>
      <c r="F85" s="750">
        <v>30718</v>
      </c>
      <c r="G85" s="750">
        <v>31136</v>
      </c>
      <c r="H85" s="750">
        <v>19853</v>
      </c>
      <c r="I85" s="750">
        <v>18958</v>
      </c>
      <c r="J85" s="750">
        <v>39563</v>
      </c>
      <c r="K85" s="750">
        <v>37403</v>
      </c>
      <c r="L85" s="750">
        <v>34311</v>
      </c>
      <c r="M85" s="750">
        <v>59822</v>
      </c>
      <c r="N85" s="750">
        <v>60115</v>
      </c>
      <c r="O85" s="750">
        <v>79592</v>
      </c>
      <c r="P85" s="751">
        <v>99488</v>
      </c>
      <c r="Q85" s="752">
        <v>113405</v>
      </c>
      <c r="R85" s="753">
        <v>142023</v>
      </c>
      <c r="S85" s="753">
        <v>166823</v>
      </c>
      <c r="T85" s="753">
        <v>74823</v>
      </c>
      <c r="Y85" s="860">
        <f t="shared" si="1"/>
        <v>15522.638867278669</v>
      </c>
      <c r="AB85" s="841" t="s">
        <v>688</v>
      </c>
      <c r="AC85" s="28">
        <v>58314</v>
      </c>
    </row>
    <row r="86" spans="1:29">
      <c r="A86" s="98" t="s">
        <v>351</v>
      </c>
      <c r="B86" s="750">
        <v>10590.001</v>
      </c>
      <c r="C86" s="750">
        <v>10282</v>
      </c>
      <c r="D86" s="750">
        <v>19065</v>
      </c>
      <c r="E86" s="750">
        <v>21292</v>
      </c>
      <c r="F86" s="750">
        <v>25268</v>
      </c>
      <c r="G86" s="750">
        <v>56548</v>
      </c>
      <c r="H86" s="750">
        <v>127993</v>
      </c>
      <c r="I86" s="750">
        <v>123251</v>
      </c>
      <c r="J86" s="750">
        <v>179693</v>
      </c>
      <c r="K86" s="750">
        <v>58600</v>
      </c>
      <c r="L86" s="750">
        <v>176870</v>
      </c>
      <c r="M86" s="750">
        <v>84099</v>
      </c>
      <c r="N86" s="750">
        <v>76352</v>
      </c>
      <c r="O86" s="750">
        <v>97131</v>
      </c>
      <c r="P86" s="751">
        <v>76489</v>
      </c>
      <c r="Q86" s="752">
        <v>76702</v>
      </c>
      <c r="R86" s="753">
        <v>117807</v>
      </c>
      <c r="S86" s="753">
        <v>143911</v>
      </c>
      <c r="T86" s="753">
        <v>55280</v>
      </c>
      <c r="Y86" s="860">
        <f t="shared" si="1"/>
        <v>11468.284839997927</v>
      </c>
      <c r="AB86" s="841" t="s">
        <v>698</v>
      </c>
      <c r="AC86" s="28">
        <v>74823</v>
      </c>
    </row>
    <row r="87" spans="1:29">
      <c r="A87" s="99" t="s">
        <v>734</v>
      </c>
      <c r="B87" s="750">
        <v>4334348.8389999997</v>
      </c>
      <c r="C87" s="750">
        <v>4296563</v>
      </c>
      <c r="D87" s="750">
        <v>8271888</v>
      </c>
      <c r="E87" s="750">
        <v>8747250</v>
      </c>
      <c r="F87" s="750">
        <v>8946920</v>
      </c>
      <c r="G87" s="750">
        <v>8958977</v>
      </c>
      <c r="H87" s="750">
        <v>10068030</v>
      </c>
      <c r="I87" s="750">
        <v>8905602</v>
      </c>
      <c r="J87" s="750">
        <v>8227920</v>
      </c>
      <c r="K87" s="750">
        <v>12006228</v>
      </c>
      <c r="L87" s="750">
        <v>15314971</v>
      </c>
      <c r="M87" s="750">
        <v>16890594</v>
      </c>
      <c r="N87" s="750">
        <v>21590040</v>
      </c>
      <c r="O87" s="750">
        <v>25776601</v>
      </c>
      <c r="P87" s="751">
        <v>22402068</v>
      </c>
      <c r="Q87" s="752">
        <v>26996724</v>
      </c>
      <c r="R87" s="753">
        <v>35948917</v>
      </c>
      <c r="S87" s="753">
        <v>41145815</v>
      </c>
      <c r="T87" s="753">
        <v>58651322</v>
      </c>
      <c r="Y87" s="860">
        <f t="shared" si="1"/>
        <v>12167692.961983301</v>
      </c>
      <c r="AB87" s="841" t="s">
        <v>674</v>
      </c>
      <c r="AC87" s="28">
        <v>55280</v>
      </c>
    </row>
    <row r="88" spans="1:29" ht="15">
      <c r="A88" s="100" t="s">
        <v>735</v>
      </c>
      <c r="B88" s="754">
        <v>7612580.1830000002</v>
      </c>
      <c r="C88" s="754">
        <v>8197996</v>
      </c>
      <c r="D88" s="754">
        <v>15533564</v>
      </c>
      <c r="E88" s="754">
        <v>16009223</v>
      </c>
      <c r="F88" s="754">
        <v>16093343</v>
      </c>
      <c r="G88" s="754">
        <v>19899447</v>
      </c>
      <c r="H88" s="755">
        <v>21608226</v>
      </c>
      <c r="I88" s="755">
        <v>21513108</v>
      </c>
      <c r="J88" s="755">
        <v>21915452</v>
      </c>
      <c r="K88" s="755">
        <v>27458727</v>
      </c>
      <c r="L88" s="755">
        <v>33832966</v>
      </c>
      <c r="M88" s="755">
        <v>36400287</v>
      </c>
      <c r="N88" s="755">
        <v>44434287</v>
      </c>
      <c r="O88" s="755">
        <v>52881620</v>
      </c>
      <c r="P88" s="756">
        <v>56279641</v>
      </c>
      <c r="Q88" s="757">
        <v>62240302</v>
      </c>
      <c r="R88" s="758">
        <v>76606214</v>
      </c>
      <c r="S88" s="758">
        <v>94518347</v>
      </c>
      <c r="T88" s="758">
        <v>94953641</v>
      </c>
      <c r="V88" s="28" t="str">
        <f t="shared" ref="V88" si="2">PROPER(U88)</f>
        <v/>
      </c>
      <c r="Y88" s="860">
        <f t="shared" si="1"/>
        <v>19698903.791297134</v>
      </c>
      <c r="AB88" s="840"/>
    </row>
    <row r="89" spans="1:29">
      <c r="B89" s="101"/>
      <c r="C89" s="101"/>
      <c r="D89" s="101"/>
      <c r="E89" s="101"/>
      <c r="F89" s="101"/>
      <c r="G89" s="101"/>
      <c r="H89" s="101"/>
      <c r="I89" s="101"/>
      <c r="J89" s="101"/>
      <c r="K89" s="101"/>
      <c r="L89" s="101"/>
      <c r="M89" s="101"/>
      <c r="N89" s="101"/>
      <c r="O89" s="101"/>
      <c r="P89" s="101"/>
      <c r="Q89" s="101"/>
      <c r="R89" s="101"/>
      <c r="S89" s="101"/>
      <c r="T89" s="102"/>
    </row>
    <row r="90" spans="1:29">
      <c r="A90" s="28" t="s">
        <v>736</v>
      </c>
      <c r="B90" s="101"/>
      <c r="C90" s="101"/>
      <c r="D90" s="101"/>
      <c r="E90" s="101"/>
      <c r="F90" s="101"/>
      <c r="G90" s="101"/>
      <c r="H90" s="101"/>
      <c r="I90" s="101"/>
      <c r="J90" s="101"/>
      <c r="K90" s="101"/>
      <c r="L90" s="101"/>
      <c r="M90" s="101"/>
      <c r="N90" s="101"/>
      <c r="O90" s="101"/>
      <c r="P90" s="101"/>
      <c r="Q90" s="101"/>
      <c r="R90" s="101"/>
      <c r="S90" s="101"/>
      <c r="T90" s="101"/>
    </row>
    <row r="91" spans="1:29">
      <c r="A91" s="28" t="s">
        <v>737</v>
      </c>
      <c r="B91" s="101"/>
      <c r="C91" s="101"/>
      <c r="D91" s="101"/>
      <c r="E91" s="101"/>
      <c r="F91" s="101"/>
      <c r="G91" s="101"/>
      <c r="H91" s="101"/>
      <c r="I91" s="101"/>
      <c r="J91" s="101"/>
      <c r="K91" s="101"/>
      <c r="L91" s="101"/>
      <c r="M91" s="101"/>
      <c r="N91" s="101"/>
      <c r="O91" s="101"/>
      <c r="P91" s="101"/>
      <c r="Q91" s="101"/>
      <c r="R91" s="101"/>
      <c r="S91" s="101"/>
      <c r="T91" s="101"/>
    </row>
    <row r="92" spans="1:29">
      <c r="A92" s="28" t="s">
        <v>738</v>
      </c>
      <c r="B92" s="101"/>
      <c r="C92" s="101"/>
      <c r="D92" s="101"/>
      <c r="E92" s="101"/>
      <c r="F92" s="101"/>
      <c r="G92" s="101"/>
      <c r="H92" s="101"/>
      <c r="I92" s="101"/>
      <c r="J92" s="101"/>
      <c r="K92" s="101"/>
      <c r="L92" s="101"/>
      <c r="M92" s="101"/>
      <c r="N92" s="101"/>
      <c r="O92" s="101"/>
      <c r="P92" s="101"/>
      <c r="Q92" s="101"/>
      <c r="R92" s="101"/>
      <c r="S92" s="101"/>
      <c r="T92" s="101"/>
    </row>
    <row r="93" spans="1:29">
      <c r="A93" s="28" t="s">
        <v>739</v>
      </c>
      <c r="B93" s="101"/>
      <c r="C93" s="101"/>
      <c r="D93" s="101"/>
      <c r="E93" s="101"/>
      <c r="F93" s="101"/>
      <c r="G93" s="101"/>
      <c r="H93" s="101"/>
      <c r="I93" s="101"/>
      <c r="J93" s="101"/>
      <c r="K93" s="101"/>
      <c r="L93" s="101"/>
      <c r="M93" s="101"/>
      <c r="N93" s="101"/>
      <c r="O93" s="101"/>
      <c r="P93" s="101"/>
      <c r="Q93" s="101"/>
      <c r="R93" s="101"/>
      <c r="S93" s="101"/>
      <c r="T93" s="101"/>
    </row>
    <row r="94" spans="1:29">
      <c r="A94" s="28" t="s">
        <v>740</v>
      </c>
      <c r="B94" s="101"/>
      <c r="C94" s="101"/>
      <c r="D94" s="101"/>
      <c r="E94" s="101"/>
      <c r="F94" s="101"/>
      <c r="G94" s="101"/>
      <c r="H94" s="101"/>
      <c r="I94" s="101"/>
      <c r="J94" s="101"/>
      <c r="K94" s="101"/>
      <c r="L94" s="101"/>
      <c r="M94" s="101"/>
      <c r="N94" s="101"/>
      <c r="O94" s="101"/>
      <c r="P94" s="101"/>
      <c r="Q94" s="101"/>
      <c r="R94" s="101"/>
      <c r="S94" s="101"/>
      <c r="T94" s="101"/>
    </row>
    <row r="95" spans="1:29">
      <c r="B95" s="101"/>
      <c r="C95" s="101"/>
      <c r="D95" s="101"/>
      <c r="E95" s="101"/>
      <c r="F95" s="101"/>
      <c r="G95" s="101"/>
      <c r="H95" s="101"/>
      <c r="I95" s="101"/>
      <c r="J95" s="101"/>
      <c r="K95" s="101"/>
      <c r="L95" s="101"/>
      <c r="M95" s="101"/>
      <c r="N95" s="101"/>
      <c r="O95" s="101"/>
      <c r="P95" s="101"/>
      <c r="Q95" s="101"/>
      <c r="R95" s="101"/>
      <c r="S95" s="101"/>
      <c r="T95" s="101"/>
    </row>
  </sheetData>
  <mergeCells count="1">
    <mergeCell ref="B4:T4"/>
  </mergeCells>
  <hyperlinks>
    <hyperlink ref="B2" r:id="rId1" display="https://www.google.com.tr/url?sa=t&amp;rct=j&amp;q=&amp;esrc=s&amp;source=web&amp;cd=1&amp;cad=rja&amp;uact=8&amp;ved=2ahUKEwj49cOS46HlAhUJsaQKHY_ZCCsQFjAAegQIAhAC&amp;url=http%3A%2F%2Fwww.sbb.gov.tr%2Fwp-content%2Fuploads%2F2018%2F11%2FYatirimlarin_illereGoreDagilimi_07112018.xlsx&amp;usg=AOvVaw0mcdtq8pFohtHRgv1CEwf2" xr:uid="{D59D7E0E-9EDA-4BFF-8923-BE332EC3D093}"/>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1">
              <controlPr defaultSize="0" print="0" autoFill="0" autoPict="0" macro="[0]!Düğme1_Tıkla">
                <anchor moveWithCells="1" sizeWithCells="1">
                  <from>
                    <xdr:col>13</xdr:col>
                    <xdr:colOff>714375</xdr:colOff>
                    <xdr:row>2</xdr:row>
                    <xdr:rowOff>28575</xdr:rowOff>
                  </from>
                  <to>
                    <xdr:col>16</xdr:col>
                    <xdr:colOff>104775</xdr:colOff>
                    <xdr:row>3</xdr:row>
                    <xdr:rowOff>161925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9EDF2-8E7D-4627-BC3A-E5AE1B3CE682}">
  <sheetPr codeName="Sayfa18">
    <tabColor theme="0"/>
    <pageSetUpPr fitToPage="1"/>
  </sheetPr>
  <dimension ref="A1:CT82"/>
  <sheetViews>
    <sheetView zoomScaleNormal="100" workbookViewId="0"/>
  </sheetViews>
  <sheetFormatPr defaultColWidth="8.875" defaultRowHeight="14.25"/>
  <cols>
    <col min="1" max="1" width="17.5" style="30" bestFit="1" customWidth="1"/>
    <col min="2" max="3" width="16.25" style="30" customWidth="1"/>
    <col min="4" max="4" width="11.875" style="30" bestFit="1" customWidth="1"/>
    <col min="5" max="6" width="15.5" style="127" bestFit="1" customWidth="1"/>
    <col min="7" max="7" width="17.25" style="127" bestFit="1" customWidth="1"/>
    <col min="8" max="8" width="17.25" style="126" bestFit="1" customWidth="1"/>
    <col min="9" max="9" width="16.5" style="30" bestFit="1" customWidth="1"/>
    <col min="10" max="10" width="16.125" style="30" bestFit="1" customWidth="1"/>
    <col min="11" max="11" width="8.875" style="30" customWidth="1"/>
    <col min="12" max="12" width="14.625" style="30" bestFit="1" customWidth="1"/>
    <col min="13" max="13" width="17.25" style="112" bestFit="1" customWidth="1"/>
    <col min="14" max="14" width="14.75" style="112" bestFit="1" customWidth="1"/>
    <col min="15" max="15" width="10.5" style="128" bestFit="1" customWidth="1"/>
    <col min="16" max="16" width="14.75" style="30" bestFit="1" customWidth="1"/>
    <col min="17" max="17" width="10.5" style="129" bestFit="1" customWidth="1"/>
    <col min="18" max="18" width="8.875" style="112"/>
    <col min="19" max="20" width="14.75" style="30" bestFit="1" customWidth="1"/>
    <col min="21" max="21" width="10.5" style="30" bestFit="1" customWidth="1"/>
    <col min="22" max="22" width="14.75" style="30" bestFit="1" customWidth="1"/>
    <col min="23" max="23" width="10.5" style="30" bestFit="1" customWidth="1"/>
    <col min="24" max="16384" width="8.875" style="30"/>
  </cols>
  <sheetData>
    <row r="1" spans="1:98" ht="57.75" thickBot="1">
      <c r="A1" s="103" t="s">
        <v>658</v>
      </c>
      <c r="B1" s="103" t="s">
        <v>741</v>
      </c>
      <c r="C1" s="103" t="s">
        <v>742</v>
      </c>
      <c r="D1" s="103" t="s">
        <v>743</v>
      </c>
      <c r="E1" s="104" t="s">
        <v>744</v>
      </c>
      <c r="F1" s="104" t="s">
        <v>745</v>
      </c>
      <c r="G1" s="105" t="s">
        <v>746</v>
      </c>
      <c r="H1" s="105" t="s">
        <v>747</v>
      </c>
      <c r="I1" s="892" t="s">
        <v>748</v>
      </c>
      <c r="J1" s="893"/>
      <c r="K1" s="106"/>
      <c r="L1" s="107" t="s">
        <v>658</v>
      </c>
      <c r="M1" s="108" t="s">
        <v>749</v>
      </c>
      <c r="N1" s="107" t="s">
        <v>750</v>
      </c>
      <c r="O1" s="109" t="s">
        <v>751</v>
      </c>
      <c r="P1" s="110" t="s">
        <v>752</v>
      </c>
      <c r="Q1" s="111" t="s">
        <v>751</v>
      </c>
      <c r="S1" s="108" t="s">
        <v>753</v>
      </c>
      <c r="T1" s="107" t="s">
        <v>750</v>
      </c>
      <c r="U1" s="113" t="s">
        <v>751</v>
      </c>
      <c r="V1" s="110" t="s">
        <v>752</v>
      </c>
      <c r="W1" s="114" t="s">
        <v>751</v>
      </c>
    </row>
    <row r="2" spans="1:98" ht="15" thickBot="1">
      <c r="A2" s="115" t="s">
        <v>401</v>
      </c>
      <c r="B2" s="116">
        <v>37</v>
      </c>
      <c r="C2" s="116">
        <v>35.321333000000003</v>
      </c>
      <c r="D2" s="115">
        <v>33</v>
      </c>
      <c r="E2" s="117">
        <v>63.220840000000003</v>
      </c>
      <c r="F2" s="117">
        <f>90-E2</f>
        <v>26.779159999999997</v>
      </c>
      <c r="G2" s="117">
        <f>$J$4*SIN((180-D2-F2)*PI()/180)/SIN(F2*PI()/180)</f>
        <v>1.5304425158547807</v>
      </c>
      <c r="H2" s="118">
        <f t="shared" ref="H2:H65" si="0">$J$5*SIN((180-D2-F2)*PI()/180)/SIN(F2*PI()/180)</f>
        <v>4.5913275475643429</v>
      </c>
      <c r="I2" s="119"/>
      <c r="J2" s="119">
        <v>1.294</v>
      </c>
      <c r="K2" s="112"/>
      <c r="L2" s="120" t="s">
        <v>401</v>
      </c>
      <c r="M2" s="120">
        <f>ROUNDDOWN((100-$J$5*COS(D2*PI()/180))/(H2)+1,0)</f>
        <v>22</v>
      </c>
      <c r="N2" s="120">
        <f>ROUNDDOWN((200-$J$5*COS(D2*PI()/180))/(H2)+1,0)</f>
        <v>44</v>
      </c>
      <c r="O2" s="121">
        <f>N2-2*M2</f>
        <v>0</v>
      </c>
      <c r="P2" s="120">
        <f>ROUNDDOWN((500-$J$5*COS(D2*PI()/180))/(H2)+1,0)</f>
        <v>109</v>
      </c>
      <c r="Q2" s="121">
        <f>P2-5*M2</f>
        <v>-1</v>
      </c>
      <c r="S2" s="120">
        <f>ROUNDDOWN((100-$J$4*COS(D2*PI()/180))/(G2)+1,0)</f>
        <v>65</v>
      </c>
      <c r="T2" s="120">
        <f>ROUNDDOWN((200-$J$4*COS(D2*PI()/180))/(G2)+1,0)</f>
        <v>131</v>
      </c>
      <c r="U2" s="120">
        <f>T2-2*S2</f>
        <v>1</v>
      </c>
      <c r="V2" s="120">
        <f>ROUNDDOWN((500-$J$4*COS(D2*PI()/180))/(G2)+1,0)</f>
        <v>327</v>
      </c>
      <c r="W2" s="120">
        <f>V2-5*S2</f>
        <v>2</v>
      </c>
    </row>
    <row r="3" spans="1:98" ht="15" thickBot="1">
      <c r="A3" s="115" t="s">
        <v>424</v>
      </c>
      <c r="B3" s="116">
        <v>37.764750999999997</v>
      </c>
      <c r="C3" s="116">
        <v>38.278561000000003</v>
      </c>
      <c r="D3" s="115">
        <v>34</v>
      </c>
      <c r="E3" s="117">
        <v>64.799120000000002</v>
      </c>
      <c r="F3" s="117">
        <f t="shared" ref="F3:F7" si="1">90-E3</f>
        <v>25.200879999999998</v>
      </c>
      <c r="G3" s="117">
        <f t="shared" ref="G3:G66" si="2">$J$4*SIN((180-D3-F3)*PI()/180)/SIN(F3*PI()/180)</f>
        <v>1.6098338153977105</v>
      </c>
      <c r="H3" s="122">
        <f t="shared" si="0"/>
        <v>4.8295014461931309</v>
      </c>
      <c r="I3" s="892" t="s">
        <v>754</v>
      </c>
      <c r="J3" s="893"/>
      <c r="K3" s="106"/>
      <c r="L3" s="115" t="s">
        <v>424</v>
      </c>
      <c r="M3" s="115">
        <f t="shared" ref="M3:M66" si="3">ROUNDDOWN((100-$J$5*COS(D3*PI()/180))/(H3)+1,0)</f>
        <v>21</v>
      </c>
      <c r="N3" s="115">
        <f t="shared" ref="N3:N66" si="4">ROUNDDOWN((200-$J$5*COS(D3*PI()/180))/(H3)+1,0)</f>
        <v>42</v>
      </c>
      <c r="O3" s="123">
        <f t="shared" ref="O3:O66" si="5">N3-2*M3</f>
        <v>0</v>
      </c>
      <c r="P3" s="115">
        <f t="shared" ref="P3:P66" si="6">ROUNDDOWN((500-$J$5*COS(D3*PI()/180))/(H3)+1,0)</f>
        <v>104</v>
      </c>
      <c r="Q3" s="123">
        <f t="shared" ref="Q3:Q66" si="7">P3-5*M3</f>
        <v>-1</v>
      </c>
      <c r="S3" s="115">
        <f t="shared" ref="S3:S66" si="8">ROUNDDOWN((100-$J$4*COS(D3*PI()/180))/(G3)+1,0)</f>
        <v>62</v>
      </c>
      <c r="T3" s="115">
        <f t="shared" ref="T3:T66" si="9">ROUNDDOWN((200-$J$4*COS(D3*PI()/180))/(G3)+1,0)</f>
        <v>124</v>
      </c>
      <c r="U3" s="115">
        <f t="shared" ref="U3:U66" si="10">T3-2*S3</f>
        <v>0</v>
      </c>
      <c r="V3" s="115">
        <f t="shared" ref="V3:V66" si="11">ROUNDDOWN((500-$J$4*COS(D3*PI()/180))/(G3)+1,0)</f>
        <v>311</v>
      </c>
      <c r="W3" s="115">
        <f t="shared" ref="W3:W66" si="12">V3-5*S3</f>
        <v>1</v>
      </c>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row>
    <row r="4" spans="1:98">
      <c r="A4" s="115" t="s">
        <v>664</v>
      </c>
      <c r="B4" s="116">
        <v>38.750714000000002</v>
      </c>
      <c r="C4" s="116">
        <v>30.556692000000002</v>
      </c>
      <c r="D4" s="115">
        <v>35</v>
      </c>
      <c r="E4" s="117">
        <v>63.730359999999997</v>
      </c>
      <c r="F4" s="117">
        <f t="shared" si="1"/>
        <v>26.269640000000003</v>
      </c>
      <c r="G4" s="117">
        <f t="shared" si="2"/>
        <v>1.5810340063424446</v>
      </c>
      <c r="H4" s="118">
        <f t="shared" si="0"/>
        <v>4.7431020190273347</v>
      </c>
      <c r="I4" s="120" t="s">
        <v>755</v>
      </c>
      <c r="J4" s="120">
        <v>0.79800000000000004</v>
      </c>
      <c r="K4" s="112"/>
      <c r="L4" s="115" t="s">
        <v>664</v>
      </c>
      <c r="M4" s="115">
        <f t="shared" si="3"/>
        <v>21</v>
      </c>
      <c r="N4" s="115">
        <f t="shared" si="4"/>
        <v>42</v>
      </c>
      <c r="O4" s="123">
        <f t="shared" si="5"/>
        <v>0</v>
      </c>
      <c r="P4" s="115">
        <f t="shared" si="6"/>
        <v>106</v>
      </c>
      <c r="Q4" s="123">
        <f t="shared" si="7"/>
        <v>1</v>
      </c>
      <c r="S4" s="115">
        <f t="shared" si="8"/>
        <v>63</v>
      </c>
      <c r="T4" s="115">
        <f t="shared" si="9"/>
        <v>127</v>
      </c>
      <c r="U4" s="115">
        <f t="shared" si="10"/>
        <v>1</v>
      </c>
      <c r="V4" s="115">
        <f t="shared" si="11"/>
        <v>316</v>
      </c>
      <c r="W4" s="115">
        <f t="shared" si="12"/>
        <v>1</v>
      </c>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row>
    <row r="5" spans="1:98">
      <c r="A5" s="115" t="s">
        <v>713</v>
      </c>
      <c r="B5" s="116">
        <v>39.626922</v>
      </c>
      <c r="C5" s="116">
        <v>43.021596000000002</v>
      </c>
      <c r="D5" s="115">
        <v>35</v>
      </c>
      <c r="E5" s="117">
        <v>68.051199999999994</v>
      </c>
      <c r="F5" s="117">
        <f t="shared" si="1"/>
        <v>21.948800000000006</v>
      </c>
      <c r="G5" s="117">
        <f t="shared" si="2"/>
        <v>1.7894863663167209</v>
      </c>
      <c r="H5" s="118">
        <f t="shared" si="0"/>
        <v>5.3684590989501633</v>
      </c>
      <c r="I5" s="115" t="s">
        <v>756</v>
      </c>
      <c r="J5" s="115">
        <f>3*0.798</f>
        <v>2.3940000000000001</v>
      </c>
      <c r="K5" s="112"/>
      <c r="L5" s="115" t="s">
        <v>713</v>
      </c>
      <c r="M5" s="115">
        <f t="shared" si="3"/>
        <v>19</v>
      </c>
      <c r="N5" s="115">
        <f t="shared" si="4"/>
        <v>37</v>
      </c>
      <c r="O5" s="123">
        <f t="shared" si="5"/>
        <v>-1</v>
      </c>
      <c r="P5" s="115">
        <f t="shared" si="6"/>
        <v>93</v>
      </c>
      <c r="Q5" s="123">
        <f t="shared" si="7"/>
        <v>-2</v>
      </c>
      <c r="S5" s="115">
        <f t="shared" si="8"/>
        <v>56</v>
      </c>
      <c r="T5" s="115">
        <f t="shared" si="9"/>
        <v>112</v>
      </c>
      <c r="U5" s="115">
        <f t="shared" si="10"/>
        <v>0</v>
      </c>
      <c r="V5" s="115">
        <f t="shared" si="11"/>
        <v>280</v>
      </c>
      <c r="W5" s="115">
        <f t="shared" si="12"/>
        <v>0</v>
      </c>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row>
    <row r="6" spans="1:98">
      <c r="A6" s="115" t="s">
        <v>429</v>
      </c>
      <c r="B6" s="116">
        <v>38.368690000000001</v>
      </c>
      <c r="C6" s="116">
        <v>34.03698</v>
      </c>
      <c r="D6" s="115">
        <v>34</v>
      </c>
      <c r="E6" s="117">
        <v>64.167079999999999</v>
      </c>
      <c r="F6" s="117">
        <f t="shared" si="1"/>
        <v>25.832920000000001</v>
      </c>
      <c r="G6" s="117">
        <f t="shared" si="2"/>
        <v>1.5833034495667904</v>
      </c>
      <c r="H6" s="118">
        <f t="shared" si="0"/>
        <v>4.7499103487003715</v>
      </c>
      <c r="L6" s="115" t="s">
        <v>429</v>
      </c>
      <c r="M6" s="115">
        <f t="shared" si="3"/>
        <v>21</v>
      </c>
      <c r="N6" s="115">
        <f t="shared" si="4"/>
        <v>42</v>
      </c>
      <c r="O6" s="123">
        <f t="shared" si="5"/>
        <v>0</v>
      </c>
      <c r="P6" s="115">
        <f t="shared" si="6"/>
        <v>105</v>
      </c>
      <c r="Q6" s="123">
        <f t="shared" si="7"/>
        <v>0</v>
      </c>
      <c r="S6" s="115">
        <f t="shared" si="8"/>
        <v>63</v>
      </c>
      <c r="T6" s="115">
        <f t="shared" si="9"/>
        <v>126</v>
      </c>
      <c r="U6" s="115">
        <f t="shared" si="10"/>
        <v>0</v>
      </c>
      <c r="V6" s="115">
        <f t="shared" si="11"/>
        <v>316</v>
      </c>
      <c r="W6" s="115">
        <f t="shared" si="12"/>
        <v>1</v>
      </c>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row>
    <row r="7" spans="1:98">
      <c r="A7" s="115" t="s">
        <v>430</v>
      </c>
      <c r="B7" s="116">
        <v>40.649909999999998</v>
      </c>
      <c r="C7" s="116">
        <v>35.835320000000003</v>
      </c>
      <c r="D7" s="115">
        <v>36</v>
      </c>
      <c r="E7" s="117">
        <v>66.777029999999996</v>
      </c>
      <c r="F7" s="117">
        <f t="shared" si="1"/>
        <v>23.222970000000004</v>
      </c>
      <c r="G7" s="117">
        <f t="shared" si="2"/>
        <v>1.738766775521313</v>
      </c>
      <c r="H7" s="118">
        <f t="shared" si="0"/>
        <v>5.2163003265639389</v>
      </c>
      <c r="I7" s="112"/>
      <c r="J7" s="112"/>
      <c r="K7" s="112"/>
      <c r="L7" s="115" t="s">
        <v>430</v>
      </c>
      <c r="M7" s="115">
        <f t="shared" si="3"/>
        <v>19</v>
      </c>
      <c r="N7" s="115">
        <f t="shared" si="4"/>
        <v>38</v>
      </c>
      <c r="O7" s="123">
        <f t="shared" si="5"/>
        <v>0</v>
      </c>
      <c r="P7" s="115">
        <f t="shared" si="6"/>
        <v>96</v>
      </c>
      <c r="Q7" s="123">
        <f t="shared" si="7"/>
        <v>1</v>
      </c>
      <c r="S7" s="115">
        <f t="shared" si="8"/>
        <v>58</v>
      </c>
      <c r="T7" s="115">
        <f t="shared" si="9"/>
        <v>115</v>
      </c>
      <c r="U7" s="115">
        <f t="shared" si="10"/>
        <v>-1</v>
      </c>
      <c r="V7" s="115">
        <f t="shared" si="11"/>
        <v>288</v>
      </c>
      <c r="W7" s="115">
        <f t="shared" si="12"/>
        <v>-2</v>
      </c>
      <c r="X7" s="112"/>
      <c r="Y7" s="112"/>
      <c r="Z7" s="112"/>
      <c r="AA7" s="112"/>
      <c r="AB7" s="112"/>
      <c r="AC7" s="112"/>
      <c r="AD7" s="112"/>
      <c r="AE7" s="112"/>
      <c r="AF7" s="112"/>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row>
    <row r="8" spans="1:98">
      <c r="A8" s="124" t="s">
        <v>432</v>
      </c>
      <c r="B8" s="116">
        <v>39.920769999999997</v>
      </c>
      <c r="C8" s="116">
        <v>32.854109999999999</v>
      </c>
      <c r="D8" s="124">
        <v>36</v>
      </c>
      <c r="E8" s="117">
        <v>65.353210000000004</v>
      </c>
      <c r="F8" s="117">
        <f>90-E8</f>
        <v>24.646789999999996</v>
      </c>
      <c r="G8" s="117">
        <f t="shared" si="2"/>
        <v>1.6678888566267556</v>
      </c>
      <c r="H8" s="124">
        <f t="shared" si="0"/>
        <v>5.0036665698802665</v>
      </c>
      <c r="I8" s="125"/>
      <c r="J8" s="125"/>
      <c r="K8" s="125"/>
      <c r="L8" s="115" t="s">
        <v>432</v>
      </c>
      <c r="M8" s="115">
        <f t="shared" si="3"/>
        <v>20</v>
      </c>
      <c r="N8" s="115">
        <f t="shared" si="4"/>
        <v>40</v>
      </c>
      <c r="O8" s="123">
        <f t="shared" si="5"/>
        <v>0</v>
      </c>
      <c r="P8" s="115">
        <f t="shared" si="6"/>
        <v>100</v>
      </c>
      <c r="Q8" s="123">
        <f t="shared" si="7"/>
        <v>0</v>
      </c>
      <c r="S8" s="115">
        <f t="shared" si="8"/>
        <v>60</v>
      </c>
      <c r="T8" s="115">
        <f t="shared" si="9"/>
        <v>120</v>
      </c>
      <c r="U8" s="115">
        <f t="shared" si="10"/>
        <v>0</v>
      </c>
      <c r="V8" s="115">
        <f t="shared" si="11"/>
        <v>300</v>
      </c>
      <c r="W8" s="115">
        <f t="shared" si="12"/>
        <v>0</v>
      </c>
      <c r="X8" s="112"/>
      <c r="Y8" s="112"/>
      <c r="Z8" s="112"/>
      <c r="AA8" s="112"/>
      <c r="AB8" s="112"/>
      <c r="AC8" s="112"/>
      <c r="AD8" s="112"/>
      <c r="AE8" s="112"/>
      <c r="AF8" s="112"/>
      <c r="AG8" s="112"/>
      <c r="AH8" s="112"/>
      <c r="AI8" s="112"/>
      <c r="AJ8" s="112"/>
      <c r="AK8" s="112"/>
      <c r="AL8" s="112"/>
      <c r="AM8" s="112"/>
      <c r="AN8" s="112"/>
      <c r="AO8" s="112"/>
      <c r="AP8" s="112"/>
      <c r="AQ8" s="112"/>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row>
    <row r="9" spans="1:98">
      <c r="A9" s="115" t="s">
        <v>434</v>
      </c>
      <c r="B9" s="116">
        <v>36.884140000000002</v>
      </c>
      <c r="C9" s="116">
        <v>30.705629999999999</v>
      </c>
      <c r="D9" s="115">
        <v>33</v>
      </c>
      <c r="E9" s="117">
        <v>61.966520000000003</v>
      </c>
      <c r="F9" s="117">
        <f t="shared" ref="F9:F72" si="13">90-E9</f>
        <v>28.033479999999997</v>
      </c>
      <c r="G9" s="117">
        <f t="shared" si="2"/>
        <v>1.4855131073576928</v>
      </c>
      <c r="H9" s="118">
        <f t="shared" si="0"/>
        <v>4.4565393220730778</v>
      </c>
      <c r="I9" s="112"/>
      <c r="J9" s="112"/>
      <c r="K9" s="112"/>
      <c r="L9" s="115" t="s">
        <v>434</v>
      </c>
      <c r="M9" s="115">
        <f t="shared" si="3"/>
        <v>22</v>
      </c>
      <c r="N9" s="115">
        <f t="shared" si="4"/>
        <v>45</v>
      </c>
      <c r="O9" s="123">
        <f t="shared" si="5"/>
        <v>1</v>
      </c>
      <c r="P9" s="115">
        <f t="shared" si="6"/>
        <v>112</v>
      </c>
      <c r="Q9" s="123">
        <f t="shared" si="7"/>
        <v>2</v>
      </c>
      <c r="S9" s="115">
        <f t="shared" si="8"/>
        <v>67</v>
      </c>
      <c r="T9" s="115">
        <f t="shared" si="9"/>
        <v>135</v>
      </c>
      <c r="U9" s="115">
        <f t="shared" si="10"/>
        <v>1</v>
      </c>
      <c r="V9" s="115">
        <f t="shared" si="11"/>
        <v>337</v>
      </c>
      <c r="W9" s="115">
        <f t="shared" si="12"/>
        <v>2</v>
      </c>
      <c r="X9" s="112"/>
      <c r="Y9" s="112"/>
      <c r="Z9" s="112"/>
      <c r="AA9" s="112"/>
      <c r="AB9" s="112"/>
      <c r="AC9" s="112"/>
      <c r="AD9" s="112"/>
      <c r="AE9" s="112"/>
      <c r="AF9" s="112"/>
      <c r="AG9" s="112"/>
      <c r="AH9" s="112"/>
      <c r="AI9" s="112"/>
      <c r="AJ9" s="112"/>
      <c r="AK9" s="112"/>
      <c r="AL9" s="112"/>
      <c r="AM9" s="112"/>
      <c r="AN9" s="112"/>
      <c r="AO9" s="112"/>
      <c r="AP9" s="112"/>
      <c r="AQ9" s="112"/>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row>
    <row r="10" spans="1:98">
      <c r="A10" s="115" t="s">
        <v>436</v>
      </c>
      <c r="B10" s="116">
        <v>41.110481</v>
      </c>
      <c r="C10" s="116">
        <v>42.702171</v>
      </c>
      <c r="D10" s="115">
        <v>37</v>
      </c>
      <c r="E10" s="117">
        <v>69.26155</v>
      </c>
      <c r="F10" s="117">
        <f t="shared" si="13"/>
        <v>20.73845</v>
      </c>
      <c r="G10" s="117">
        <f t="shared" si="2"/>
        <v>1.9056767682024445</v>
      </c>
      <c r="H10" s="118">
        <f t="shared" si="0"/>
        <v>5.7170303046073334</v>
      </c>
      <c r="I10" s="112"/>
      <c r="J10" s="112"/>
      <c r="K10" s="112"/>
      <c r="L10" s="115" t="s">
        <v>436</v>
      </c>
      <c r="M10" s="115">
        <f t="shared" si="3"/>
        <v>18</v>
      </c>
      <c r="N10" s="115">
        <f t="shared" si="4"/>
        <v>35</v>
      </c>
      <c r="O10" s="123">
        <f t="shared" si="5"/>
        <v>-1</v>
      </c>
      <c r="P10" s="115">
        <f t="shared" si="6"/>
        <v>88</v>
      </c>
      <c r="Q10" s="123">
        <f t="shared" si="7"/>
        <v>-2</v>
      </c>
      <c r="S10" s="115">
        <f t="shared" si="8"/>
        <v>53</v>
      </c>
      <c r="T10" s="115">
        <f t="shared" si="9"/>
        <v>105</v>
      </c>
      <c r="U10" s="115">
        <f t="shared" si="10"/>
        <v>-1</v>
      </c>
      <c r="V10" s="115">
        <f t="shared" si="11"/>
        <v>263</v>
      </c>
      <c r="W10" s="115">
        <f t="shared" si="12"/>
        <v>-2</v>
      </c>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row>
    <row r="11" spans="1:98">
      <c r="A11" s="115" t="s">
        <v>712</v>
      </c>
      <c r="B11" s="116">
        <v>41.182769999999998</v>
      </c>
      <c r="C11" s="116">
        <v>41.818292</v>
      </c>
      <c r="D11" s="115">
        <v>37</v>
      </c>
      <c r="E11" s="117">
        <v>69.032889999999995</v>
      </c>
      <c r="F11" s="117">
        <f t="shared" si="13"/>
        <v>20.967110000000005</v>
      </c>
      <c r="G11" s="117">
        <f t="shared" si="2"/>
        <v>1.8905507659463936</v>
      </c>
      <c r="H11" s="118">
        <f t="shared" si="0"/>
        <v>5.6716522978391808</v>
      </c>
      <c r="I11" s="112"/>
      <c r="J11" s="112"/>
      <c r="K11" s="112"/>
      <c r="L11" s="115" t="s">
        <v>712</v>
      </c>
      <c r="M11" s="115">
        <f t="shared" si="3"/>
        <v>18</v>
      </c>
      <c r="N11" s="115">
        <f t="shared" si="4"/>
        <v>35</v>
      </c>
      <c r="O11" s="123">
        <f t="shared" si="5"/>
        <v>-1</v>
      </c>
      <c r="P11" s="115">
        <f t="shared" si="6"/>
        <v>88</v>
      </c>
      <c r="Q11" s="123">
        <f t="shared" si="7"/>
        <v>-2</v>
      </c>
      <c r="S11" s="115">
        <f t="shared" si="8"/>
        <v>53</v>
      </c>
      <c r="T11" s="115">
        <f t="shared" si="9"/>
        <v>106</v>
      </c>
      <c r="U11" s="115">
        <f t="shared" si="10"/>
        <v>0</v>
      </c>
      <c r="V11" s="115">
        <f t="shared" si="11"/>
        <v>265</v>
      </c>
      <c r="W11" s="115">
        <f t="shared" si="12"/>
        <v>0</v>
      </c>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row>
    <row r="12" spans="1:98">
      <c r="A12" s="115" t="s">
        <v>440</v>
      </c>
      <c r="B12" s="116">
        <v>37.856040999999998</v>
      </c>
      <c r="C12" s="116">
        <v>27.841631</v>
      </c>
      <c r="D12" s="115">
        <v>34</v>
      </c>
      <c r="E12" s="117">
        <v>62.345970000000001</v>
      </c>
      <c r="F12" s="117">
        <f t="shared" si="13"/>
        <v>27.654029999999999</v>
      </c>
      <c r="G12" s="117">
        <f t="shared" si="2"/>
        <v>1.5131856657071672</v>
      </c>
      <c r="H12" s="118">
        <f t="shared" si="0"/>
        <v>4.5395569971215011</v>
      </c>
      <c r="I12" s="112"/>
      <c r="J12" s="112"/>
      <c r="K12" s="112"/>
      <c r="L12" s="115" t="s">
        <v>440</v>
      </c>
      <c r="M12" s="115">
        <f t="shared" si="3"/>
        <v>22</v>
      </c>
      <c r="N12" s="115">
        <f t="shared" si="4"/>
        <v>44</v>
      </c>
      <c r="O12" s="123">
        <f t="shared" si="5"/>
        <v>0</v>
      </c>
      <c r="P12" s="115">
        <f t="shared" si="6"/>
        <v>110</v>
      </c>
      <c r="Q12" s="123">
        <f t="shared" si="7"/>
        <v>0</v>
      </c>
      <c r="S12" s="115">
        <f t="shared" si="8"/>
        <v>66</v>
      </c>
      <c r="T12" s="115">
        <f t="shared" si="9"/>
        <v>132</v>
      </c>
      <c r="U12" s="115">
        <f t="shared" si="10"/>
        <v>0</v>
      </c>
      <c r="V12" s="115">
        <f t="shared" si="11"/>
        <v>330</v>
      </c>
      <c r="W12" s="115">
        <f t="shared" si="12"/>
        <v>0</v>
      </c>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row>
    <row r="13" spans="1:98">
      <c r="A13" s="115" t="s">
        <v>665</v>
      </c>
      <c r="B13" s="116">
        <v>39.648369000000002</v>
      </c>
      <c r="C13" s="116">
        <v>27.88261</v>
      </c>
      <c r="D13" s="115">
        <v>35</v>
      </c>
      <c r="E13" s="117">
        <v>64.099100000000007</v>
      </c>
      <c r="F13" s="117">
        <f t="shared" si="13"/>
        <v>25.900899999999993</v>
      </c>
      <c r="G13" s="117">
        <f t="shared" si="2"/>
        <v>1.5962704207937046</v>
      </c>
      <c r="H13" s="118">
        <f t="shared" si="0"/>
        <v>4.7888112623811132</v>
      </c>
      <c r="I13" s="112"/>
      <c r="J13" s="112"/>
      <c r="K13" s="112"/>
      <c r="L13" s="115" t="s">
        <v>665</v>
      </c>
      <c r="M13" s="115">
        <f t="shared" si="3"/>
        <v>21</v>
      </c>
      <c r="N13" s="115">
        <f t="shared" si="4"/>
        <v>42</v>
      </c>
      <c r="O13" s="123">
        <f t="shared" si="5"/>
        <v>0</v>
      </c>
      <c r="P13" s="115">
        <f t="shared" si="6"/>
        <v>105</v>
      </c>
      <c r="Q13" s="123">
        <f t="shared" si="7"/>
        <v>0</v>
      </c>
      <c r="S13" s="115">
        <f t="shared" si="8"/>
        <v>63</v>
      </c>
      <c r="T13" s="115">
        <f t="shared" si="9"/>
        <v>125</v>
      </c>
      <c r="U13" s="115">
        <f t="shared" si="10"/>
        <v>-1</v>
      </c>
      <c r="V13" s="115">
        <f t="shared" si="11"/>
        <v>313</v>
      </c>
      <c r="W13" s="115">
        <f t="shared" si="12"/>
        <v>-2</v>
      </c>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row>
    <row r="14" spans="1:98">
      <c r="A14" s="115" t="s">
        <v>444</v>
      </c>
      <c r="B14" s="116">
        <v>41.581051000000002</v>
      </c>
      <c r="C14" s="116">
        <v>32.460979000000002</v>
      </c>
      <c r="D14" s="115">
        <v>37</v>
      </c>
      <c r="E14" s="117">
        <v>66.848569999999995</v>
      </c>
      <c r="F14" s="117">
        <f t="shared" si="13"/>
        <v>23.151430000000005</v>
      </c>
      <c r="G14" s="117">
        <f t="shared" si="2"/>
        <v>1.7604430722587505</v>
      </c>
      <c r="H14" s="118">
        <f t="shared" si="0"/>
        <v>5.2813292167762507</v>
      </c>
      <c r="I14" s="112"/>
      <c r="J14" s="112"/>
      <c r="K14" s="112"/>
      <c r="L14" s="115" t="s">
        <v>444</v>
      </c>
      <c r="M14" s="115">
        <f t="shared" si="3"/>
        <v>19</v>
      </c>
      <c r="N14" s="115">
        <f t="shared" si="4"/>
        <v>38</v>
      </c>
      <c r="O14" s="123">
        <f t="shared" si="5"/>
        <v>0</v>
      </c>
      <c r="P14" s="115">
        <f t="shared" si="6"/>
        <v>95</v>
      </c>
      <c r="Q14" s="123">
        <f t="shared" si="7"/>
        <v>0</v>
      </c>
      <c r="S14" s="115">
        <f t="shared" si="8"/>
        <v>57</v>
      </c>
      <c r="T14" s="115">
        <f t="shared" si="9"/>
        <v>114</v>
      </c>
      <c r="U14" s="115">
        <f t="shared" si="10"/>
        <v>0</v>
      </c>
      <c r="V14" s="115">
        <f t="shared" si="11"/>
        <v>284</v>
      </c>
      <c r="W14" s="115">
        <f t="shared" si="12"/>
        <v>-1</v>
      </c>
      <c r="X14" s="112"/>
      <c r="Y14" s="112"/>
      <c r="Z14" s="112"/>
      <c r="AA14" s="112"/>
      <c r="AB14" s="112"/>
      <c r="AC14" s="112"/>
      <c r="AD14" s="112"/>
      <c r="AE14" s="112"/>
      <c r="AF14" s="112"/>
      <c r="AG14" s="112"/>
      <c r="AH14" s="112"/>
      <c r="AI14" s="112"/>
      <c r="AJ14" s="112"/>
      <c r="AK14" s="112"/>
      <c r="AL14" s="112"/>
      <c r="AM14" s="112"/>
      <c r="AN14" s="112"/>
      <c r="AO14" s="112"/>
      <c r="AP14" s="112"/>
      <c r="AQ14" s="112"/>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row>
    <row r="15" spans="1:98">
      <c r="A15" s="115" t="s">
        <v>445</v>
      </c>
      <c r="B15" s="116">
        <v>37.881168000000002</v>
      </c>
      <c r="C15" s="116">
        <v>41.135089999999998</v>
      </c>
      <c r="D15" s="115">
        <v>34</v>
      </c>
      <c r="E15" s="117">
        <v>65.836839999999995</v>
      </c>
      <c r="F15" s="117">
        <f t="shared" si="13"/>
        <v>24.163160000000005</v>
      </c>
      <c r="G15" s="117">
        <f t="shared" si="2"/>
        <v>1.6562019044991225</v>
      </c>
      <c r="H15" s="118">
        <f t="shared" si="0"/>
        <v>4.9686057134973671</v>
      </c>
      <c r="I15" s="112"/>
      <c r="J15" s="112"/>
      <c r="K15" s="112"/>
      <c r="L15" s="115" t="s">
        <v>445</v>
      </c>
      <c r="M15" s="115">
        <f t="shared" si="3"/>
        <v>20</v>
      </c>
      <c r="N15" s="115">
        <f t="shared" si="4"/>
        <v>40</v>
      </c>
      <c r="O15" s="123">
        <f t="shared" si="5"/>
        <v>0</v>
      </c>
      <c r="P15" s="115">
        <f t="shared" si="6"/>
        <v>101</v>
      </c>
      <c r="Q15" s="123">
        <f t="shared" si="7"/>
        <v>1</v>
      </c>
      <c r="S15" s="115">
        <f t="shared" si="8"/>
        <v>60</v>
      </c>
      <c r="T15" s="115">
        <f t="shared" si="9"/>
        <v>121</v>
      </c>
      <c r="U15" s="115">
        <f t="shared" si="10"/>
        <v>1</v>
      </c>
      <c r="V15" s="115">
        <f t="shared" si="11"/>
        <v>302</v>
      </c>
      <c r="W15" s="115">
        <f t="shared" si="12"/>
        <v>2</v>
      </c>
      <c r="X15" s="112"/>
      <c r="Y15" s="112"/>
      <c r="Z15" s="112"/>
      <c r="AA15" s="112"/>
      <c r="AB15" s="112"/>
      <c r="AC15" s="112"/>
      <c r="AD15" s="112"/>
      <c r="AE15" s="112"/>
      <c r="AF15" s="112"/>
      <c r="AG15" s="112"/>
      <c r="AH15" s="112"/>
      <c r="AI15" s="112"/>
      <c r="AJ15" s="112"/>
      <c r="AK15" s="112"/>
      <c r="AL15" s="112"/>
      <c r="AM15" s="112"/>
      <c r="AN15" s="112"/>
      <c r="AO15" s="112"/>
      <c r="AP15" s="112"/>
      <c r="AQ15" s="112"/>
      <c r="AR15" s="112"/>
      <c r="AS15" s="112"/>
      <c r="AT15" s="112"/>
      <c r="AU15" s="112"/>
      <c r="AV15" s="112"/>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row>
    <row r="16" spans="1:98">
      <c r="A16" s="115" t="s">
        <v>447</v>
      </c>
      <c r="B16" s="116">
        <v>40.255169000000002</v>
      </c>
      <c r="C16" s="116">
        <v>40.224879999999999</v>
      </c>
      <c r="D16" s="115">
        <v>36</v>
      </c>
      <c r="E16" s="117">
        <v>67.682829999999996</v>
      </c>
      <c r="F16" s="117">
        <f t="shared" si="13"/>
        <v>22.317170000000004</v>
      </c>
      <c r="G16" s="117">
        <f t="shared" si="2"/>
        <v>1.7882885478970181</v>
      </c>
      <c r="H16" s="118">
        <f t="shared" si="0"/>
        <v>5.3648656436910542</v>
      </c>
      <c r="I16" s="112"/>
      <c r="J16" s="112"/>
      <c r="K16" s="112"/>
      <c r="L16" s="115" t="s">
        <v>447</v>
      </c>
      <c r="M16" s="115">
        <f t="shared" si="3"/>
        <v>19</v>
      </c>
      <c r="N16" s="115">
        <f t="shared" si="4"/>
        <v>37</v>
      </c>
      <c r="O16" s="123">
        <f t="shared" si="5"/>
        <v>-1</v>
      </c>
      <c r="P16" s="115">
        <f t="shared" si="6"/>
        <v>93</v>
      </c>
      <c r="Q16" s="123">
        <f t="shared" si="7"/>
        <v>-2</v>
      </c>
      <c r="S16" s="115">
        <f t="shared" si="8"/>
        <v>56</v>
      </c>
      <c r="T16" s="115">
        <f t="shared" si="9"/>
        <v>112</v>
      </c>
      <c r="U16" s="115">
        <f t="shared" si="10"/>
        <v>0</v>
      </c>
      <c r="V16" s="115">
        <f t="shared" si="11"/>
        <v>280</v>
      </c>
      <c r="W16" s="115">
        <f t="shared" si="12"/>
        <v>0</v>
      </c>
      <c r="X16" s="112"/>
      <c r="Y16" s="112"/>
      <c r="Z16" s="112"/>
      <c r="AA16" s="112"/>
      <c r="AB16" s="112"/>
      <c r="AC16" s="112"/>
      <c r="AD16" s="112"/>
      <c r="AE16" s="112"/>
      <c r="AF16" s="112"/>
      <c r="AG16" s="112"/>
      <c r="AH16" s="112"/>
      <c r="AI16" s="112"/>
      <c r="AJ16" s="112"/>
      <c r="AK16" s="112"/>
      <c r="AL16" s="112"/>
      <c r="AM16" s="112"/>
      <c r="AN16" s="112"/>
      <c r="AO16" s="112"/>
      <c r="AP16" s="112"/>
      <c r="AQ16" s="112"/>
      <c r="AR16" s="112"/>
      <c r="AS16" s="112"/>
      <c r="AT16" s="112"/>
      <c r="AU16" s="112"/>
      <c r="AV16" s="112"/>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row>
    <row r="17" spans="1:98">
      <c r="A17" s="115" t="s">
        <v>666</v>
      </c>
      <c r="B17" s="116">
        <v>40.056655999999997</v>
      </c>
      <c r="C17" s="116">
        <v>30.066524000000001</v>
      </c>
      <c r="D17" s="115">
        <v>36</v>
      </c>
      <c r="E17" s="117">
        <v>64.891180000000006</v>
      </c>
      <c r="F17" s="117">
        <f t="shared" si="13"/>
        <v>25.108819999999994</v>
      </c>
      <c r="G17" s="117">
        <f t="shared" si="2"/>
        <v>1.6465145781872563</v>
      </c>
      <c r="H17" s="118">
        <f t="shared" si="0"/>
        <v>4.9395437345617692</v>
      </c>
      <c r="I17" s="112"/>
      <c r="J17" s="112"/>
      <c r="K17" s="112"/>
      <c r="L17" s="115" t="s">
        <v>666</v>
      </c>
      <c r="M17" s="115">
        <f t="shared" si="3"/>
        <v>20</v>
      </c>
      <c r="N17" s="115">
        <f t="shared" si="4"/>
        <v>41</v>
      </c>
      <c r="O17" s="123">
        <f t="shared" si="5"/>
        <v>1</v>
      </c>
      <c r="P17" s="115">
        <f t="shared" si="6"/>
        <v>101</v>
      </c>
      <c r="Q17" s="123">
        <f t="shared" si="7"/>
        <v>1</v>
      </c>
      <c r="S17" s="115">
        <f t="shared" si="8"/>
        <v>61</v>
      </c>
      <c r="T17" s="115">
        <f t="shared" si="9"/>
        <v>122</v>
      </c>
      <c r="U17" s="115">
        <f t="shared" si="10"/>
        <v>0</v>
      </c>
      <c r="V17" s="115">
        <f t="shared" si="11"/>
        <v>304</v>
      </c>
      <c r="W17" s="115">
        <f t="shared" si="12"/>
        <v>-1</v>
      </c>
      <c r="X17" s="112"/>
      <c r="Y17" s="112"/>
      <c r="Z17" s="112"/>
      <c r="AA17" s="112"/>
      <c r="AB17" s="112"/>
      <c r="AC17" s="112"/>
      <c r="AD17" s="112"/>
      <c r="AE17" s="112"/>
      <c r="AF17" s="112"/>
      <c r="AG17" s="112"/>
      <c r="AH17" s="112"/>
      <c r="AI17" s="112"/>
      <c r="AJ17" s="112"/>
      <c r="AK17" s="112"/>
      <c r="AL17" s="112"/>
      <c r="AM17" s="112"/>
      <c r="AN17" s="112"/>
      <c r="AO17" s="112"/>
      <c r="AP17" s="112"/>
      <c r="AQ17" s="112"/>
      <c r="AR17" s="112"/>
      <c r="AS17" s="112"/>
      <c r="AT17" s="112"/>
      <c r="AU17" s="112"/>
      <c r="AV17" s="112"/>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row>
    <row r="18" spans="1:98">
      <c r="A18" s="115" t="s">
        <v>667</v>
      </c>
      <c r="B18" s="116">
        <v>39.062635</v>
      </c>
      <c r="C18" s="116">
        <v>40.76961</v>
      </c>
      <c r="D18" s="115">
        <v>35</v>
      </c>
      <c r="E18" s="117">
        <v>66.778580000000005</v>
      </c>
      <c r="F18" s="117">
        <f t="shared" si="13"/>
        <v>23.221419999999995</v>
      </c>
      <c r="G18" s="117">
        <f t="shared" si="2"/>
        <v>1.7205084354187921</v>
      </c>
      <c r="H18" s="118">
        <f t="shared" si="0"/>
        <v>5.161525306256376</v>
      </c>
      <c r="I18" s="112"/>
      <c r="J18" s="112"/>
      <c r="K18" s="112"/>
      <c r="L18" s="115" t="s">
        <v>667</v>
      </c>
      <c r="M18" s="115">
        <f t="shared" si="3"/>
        <v>19</v>
      </c>
      <c r="N18" s="115">
        <f t="shared" si="4"/>
        <v>39</v>
      </c>
      <c r="O18" s="123">
        <f t="shared" si="5"/>
        <v>1</v>
      </c>
      <c r="P18" s="115">
        <f t="shared" si="6"/>
        <v>97</v>
      </c>
      <c r="Q18" s="123">
        <f t="shared" si="7"/>
        <v>2</v>
      </c>
      <c r="S18" s="115">
        <f t="shared" si="8"/>
        <v>58</v>
      </c>
      <c r="T18" s="115">
        <f t="shared" si="9"/>
        <v>116</v>
      </c>
      <c r="U18" s="115">
        <f t="shared" si="10"/>
        <v>0</v>
      </c>
      <c r="V18" s="115">
        <f t="shared" si="11"/>
        <v>291</v>
      </c>
      <c r="W18" s="115">
        <f t="shared" si="12"/>
        <v>1</v>
      </c>
      <c r="X18" s="112"/>
      <c r="Y18" s="112"/>
      <c r="Z18" s="112"/>
      <c r="AA18" s="112"/>
      <c r="AB18" s="112"/>
      <c r="AC18" s="112"/>
      <c r="AD18" s="112"/>
      <c r="AE18" s="112"/>
      <c r="AF18" s="112"/>
      <c r="AG18" s="112"/>
      <c r="AH18" s="112"/>
      <c r="AI18" s="112"/>
      <c r="AJ18" s="112"/>
      <c r="AK18" s="112"/>
      <c r="AL18" s="112"/>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row>
    <row r="19" spans="1:98">
      <c r="A19" s="115" t="s">
        <v>668</v>
      </c>
      <c r="B19" s="116">
        <v>38.393799000000001</v>
      </c>
      <c r="C19" s="116">
        <v>42.123179999999998</v>
      </c>
      <c r="D19" s="115">
        <v>34</v>
      </c>
      <c r="E19" s="117">
        <v>66.638360000000006</v>
      </c>
      <c r="F19" s="117">
        <f t="shared" si="13"/>
        <v>23.361639999999994</v>
      </c>
      <c r="G19" s="117">
        <f t="shared" si="2"/>
        <v>1.6946594831191186</v>
      </c>
      <c r="H19" s="118">
        <f t="shared" si="0"/>
        <v>5.0839784493573559</v>
      </c>
      <c r="I19" s="112"/>
      <c r="J19" s="112"/>
      <c r="K19" s="112"/>
      <c r="L19" s="115" t="s">
        <v>668</v>
      </c>
      <c r="M19" s="115">
        <f t="shared" si="3"/>
        <v>20</v>
      </c>
      <c r="N19" s="115">
        <f t="shared" si="4"/>
        <v>39</v>
      </c>
      <c r="O19" s="123">
        <f t="shared" si="5"/>
        <v>-1</v>
      </c>
      <c r="P19" s="115">
        <f t="shared" si="6"/>
        <v>98</v>
      </c>
      <c r="Q19" s="123">
        <f t="shared" si="7"/>
        <v>-2</v>
      </c>
      <c r="S19" s="115">
        <f t="shared" si="8"/>
        <v>59</v>
      </c>
      <c r="T19" s="115">
        <f t="shared" si="9"/>
        <v>118</v>
      </c>
      <c r="U19" s="115">
        <f t="shared" si="10"/>
        <v>0</v>
      </c>
      <c r="V19" s="115">
        <f t="shared" si="11"/>
        <v>295</v>
      </c>
      <c r="W19" s="115">
        <f t="shared" si="12"/>
        <v>0</v>
      </c>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row>
    <row r="20" spans="1:98">
      <c r="A20" s="115" t="s">
        <v>454</v>
      </c>
      <c r="B20" s="116">
        <v>40.575977000000002</v>
      </c>
      <c r="C20" s="116">
        <v>31.578809</v>
      </c>
      <c r="D20" s="115">
        <v>36</v>
      </c>
      <c r="E20" s="117">
        <v>65.697770000000006</v>
      </c>
      <c r="F20" s="117">
        <f t="shared" si="13"/>
        <v>24.302229999999994</v>
      </c>
      <c r="G20" s="117">
        <f t="shared" si="2"/>
        <v>1.6843241920127996</v>
      </c>
      <c r="H20" s="118">
        <f t="shared" si="0"/>
        <v>5.0529725760383997</v>
      </c>
      <c r="I20" s="112"/>
      <c r="J20" s="112"/>
      <c r="K20" s="112"/>
      <c r="L20" s="115" t="s">
        <v>454</v>
      </c>
      <c r="M20" s="115">
        <f t="shared" si="3"/>
        <v>20</v>
      </c>
      <c r="N20" s="115">
        <f t="shared" si="4"/>
        <v>40</v>
      </c>
      <c r="O20" s="123">
        <f t="shared" si="5"/>
        <v>0</v>
      </c>
      <c r="P20" s="115">
        <f t="shared" si="6"/>
        <v>99</v>
      </c>
      <c r="Q20" s="123">
        <f t="shared" si="7"/>
        <v>-1</v>
      </c>
      <c r="S20" s="115">
        <f t="shared" si="8"/>
        <v>59</v>
      </c>
      <c r="T20" s="115">
        <f t="shared" si="9"/>
        <v>119</v>
      </c>
      <c r="U20" s="115">
        <f t="shared" si="10"/>
        <v>1</v>
      </c>
      <c r="V20" s="115">
        <f t="shared" si="11"/>
        <v>297</v>
      </c>
      <c r="W20" s="115">
        <f t="shared" si="12"/>
        <v>2</v>
      </c>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row>
    <row r="21" spans="1:98">
      <c r="A21" s="115" t="s">
        <v>455</v>
      </c>
      <c r="B21" s="116">
        <v>37.461266999999999</v>
      </c>
      <c r="C21" s="116">
        <v>30.066524000000001</v>
      </c>
      <c r="D21" s="115">
        <v>34</v>
      </c>
      <c r="E21" s="117">
        <v>64.269829999999999</v>
      </c>
      <c r="F21" s="117">
        <f t="shared" si="13"/>
        <v>25.730170000000001</v>
      </c>
      <c r="G21" s="117">
        <f t="shared" si="2"/>
        <v>1.5875336845203669</v>
      </c>
      <c r="H21" s="118">
        <f t="shared" si="0"/>
        <v>4.7626010535611014</v>
      </c>
      <c r="I21" s="112"/>
      <c r="J21" s="112"/>
      <c r="K21" s="112"/>
      <c r="L21" s="115" t="s">
        <v>455</v>
      </c>
      <c r="M21" s="115">
        <f t="shared" si="3"/>
        <v>21</v>
      </c>
      <c r="N21" s="115">
        <f t="shared" si="4"/>
        <v>42</v>
      </c>
      <c r="O21" s="123">
        <f t="shared" si="5"/>
        <v>0</v>
      </c>
      <c r="P21" s="115">
        <f t="shared" si="6"/>
        <v>105</v>
      </c>
      <c r="Q21" s="123">
        <f t="shared" si="7"/>
        <v>0</v>
      </c>
      <c r="S21" s="115">
        <f t="shared" si="8"/>
        <v>63</v>
      </c>
      <c r="T21" s="115">
        <f t="shared" si="9"/>
        <v>126</v>
      </c>
      <c r="U21" s="115">
        <f t="shared" si="10"/>
        <v>0</v>
      </c>
      <c r="V21" s="115">
        <f t="shared" si="11"/>
        <v>315</v>
      </c>
      <c r="W21" s="115">
        <f t="shared" si="12"/>
        <v>0</v>
      </c>
      <c r="X21" s="112"/>
      <c r="Y21" s="112"/>
      <c r="Z21" s="112"/>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row>
    <row r="22" spans="1:98">
      <c r="A22" s="115" t="s">
        <v>457</v>
      </c>
      <c r="B22" s="116">
        <v>40.266863999999998</v>
      </c>
      <c r="C22" s="116">
        <v>29.063448000000001</v>
      </c>
      <c r="D22" s="115">
        <v>36</v>
      </c>
      <c r="E22" s="117">
        <v>64.906360000000006</v>
      </c>
      <c r="F22" s="117">
        <f t="shared" si="13"/>
        <v>25.093639999999994</v>
      </c>
      <c r="G22" s="117">
        <f t="shared" si="2"/>
        <v>1.6472051213059204</v>
      </c>
      <c r="H22" s="118">
        <f t="shared" si="0"/>
        <v>4.9416153639177613</v>
      </c>
      <c r="I22" s="112"/>
      <c r="J22" s="112"/>
      <c r="K22" s="112"/>
      <c r="L22" s="115" t="s">
        <v>457</v>
      </c>
      <c r="M22" s="115">
        <f t="shared" si="3"/>
        <v>20</v>
      </c>
      <c r="N22" s="115">
        <f t="shared" si="4"/>
        <v>41</v>
      </c>
      <c r="O22" s="123">
        <f t="shared" si="5"/>
        <v>1</v>
      </c>
      <c r="P22" s="115">
        <f t="shared" si="6"/>
        <v>101</v>
      </c>
      <c r="Q22" s="123">
        <f t="shared" si="7"/>
        <v>1</v>
      </c>
      <c r="S22" s="115">
        <f t="shared" si="8"/>
        <v>61</v>
      </c>
      <c r="T22" s="115">
        <f t="shared" si="9"/>
        <v>122</v>
      </c>
      <c r="U22" s="115">
        <f t="shared" si="10"/>
        <v>0</v>
      </c>
      <c r="V22" s="115">
        <f t="shared" si="11"/>
        <v>304</v>
      </c>
      <c r="W22" s="115">
        <f t="shared" si="12"/>
        <v>-1</v>
      </c>
      <c r="X22" s="112"/>
      <c r="Y22" s="112"/>
      <c r="Z22" s="112"/>
      <c r="AA22" s="112"/>
      <c r="AB22" s="112"/>
      <c r="AC22" s="112"/>
      <c r="AD22" s="112"/>
      <c r="AE22" s="112"/>
      <c r="AF22" s="112"/>
      <c r="AG22" s="112"/>
      <c r="AH22" s="112"/>
      <c r="AI22" s="112"/>
      <c r="AJ22" s="112"/>
      <c r="AK22" s="112"/>
      <c r="AL22" s="112"/>
      <c r="AM22" s="112"/>
      <c r="AN22" s="112"/>
      <c r="AO22" s="112"/>
      <c r="AP22" s="112"/>
      <c r="AQ22" s="112"/>
      <c r="AR22" s="112"/>
      <c r="AS22" s="112"/>
      <c r="AT22" s="112"/>
      <c r="AU22" s="112"/>
      <c r="AV22" s="112"/>
      <c r="AW22" s="112"/>
      <c r="AX22" s="112"/>
      <c r="AY22" s="112"/>
      <c r="AZ22" s="112"/>
      <c r="BA22" s="112"/>
      <c r="BB22" s="112"/>
      <c r="BC22" s="112"/>
      <c r="BD22" s="112"/>
      <c r="BE22" s="112"/>
      <c r="BF22" s="112"/>
      <c r="BG22" s="112"/>
      <c r="BH22" s="112"/>
      <c r="BI22" s="112"/>
      <c r="BJ22" s="112"/>
      <c r="BK22" s="112"/>
      <c r="BL22" s="112"/>
      <c r="BM22" s="112"/>
      <c r="BN22" s="112"/>
      <c r="BO22" s="112"/>
      <c r="BP22" s="112"/>
      <c r="BQ22" s="112"/>
      <c r="BR22" s="112"/>
      <c r="BS22" s="112"/>
      <c r="BT22" s="112"/>
      <c r="BU22" s="112"/>
      <c r="BV22" s="112"/>
      <c r="BW22" s="112"/>
      <c r="BX22" s="112"/>
      <c r="BY22" s="112"/>
      <c r="BZ22" s="112"/>
      <c r="CA22" s="112"/>
      <c r="CB22" s="112"/>
      <c r="CC22" s="112"/>
      <c r="CD22" s="112"/>
      <c r="CE22" s="112"/>
      <c r="CF22" s="112"/>
      <c r="CG22" s="112"/>
      <c r="CH22" s="112"/>
      <c r="CI22" s="112"/>
      <c r="CJ22" s="112"/>
      <c r="CK22" s="112"/>
      <c r="CL22" s="112"/>
      <c r="CM22" s="112"/>
      <c r="CN22" s="112"/>
      <c r="CO22" s="112"/>
      <c r="CP22" s="112"/>
      <c r="CQ22" s="112"/>
      <c r="CR22" s="112"/>
      <c r="CS22" s="112"/>
      <c r="CT22" s="112"/>
    </row>
    <row r="23" spans="1:98">
      <c r="A23" s="115" t="s">
        <v>669</v>
      </c>
      <c r="B23" s="116">
        <v>40.155312000000002</v>
      </c>
      <c r="C23" s="116">
        <v>26.414159999999999</v>
      </c>
      <c r="D23" s="115">
        <v>36</v>
      </c>
      <c r="E23" s="117">
        <v>64.363389999999995</v>
      </c>
      <c r="F23" s="117">
        <f t="shared" si="13"/>
        <v>25.636610000000005</v>
      </c>
      <c r="G23" s="117">
        <f t="shared" si="2"/>
        <v>1.622980751925772</v>
      </c>
      <c r="H23" s="118">
        <f t="shared" si="0"/>
        <v>4.8689422557773154</v>
      </c>
      <c r="I23" s="112"/>
      <c r="J23" s="112"/>
      <c r="K23" s="112"/>
      <c r="L23" s="115" t="s">
        <v>669</v>
      </c>
      <c r="M23" s="115">
        <f t="shared" si="3"/>
        <v>21</v>
      </c>
      <c r="N23" s="115">
        <f t="shared" si="4"/>
        <v>41</v>
      </c>
      <c r="O23" s="123">
        <f t="shared" si="5"/>
        <v>-1</v>
      </c>
      <c r="P23" s="115">
        <f t="shared" si="6"/>
        <v>103</v>
      </c>
      <c r="Q23" s="123">
        <f t="shared" si="7"/>
        <v>-2</v>
      </c>
      <c r="S23" s="115">
        <f t="shared" si="8"/>
        <v>62</v>
      </c>
      <c r="T23" s="115">
        <f t="shared" si="9"/>
        <v>123</v>
      </c>
      <c r="U23" s="115">
        <f t="shared" si="10"/>
        <v>-1</v>
      </c>
      <c r="V23" s="115">
        <f t="shared" si="11"/>
        <v>308</v>
      </c>
      <c r="W23" s="115">
        <f t="shared" si="12"/>
        <v>-2</v>
      </c>
      <c r="X23" s="112"/>
      <c r="Y23" s="112"/>
      <c r="Z23" s="112"/>
      <c r="AA23" s="112"/>
      <c r="AB23" s="112"/>
      <c r="AC23" s="112"/>
      <c r="AD23" s="112"/>
      <c r="AE23" s="112"/>
      <c r="AF23" s="112"/>
      <c r="AG23" s="112"/>
      <c r="AH23" s="112"/>
      <c r="AI23" s="112"/>
      <c r="AJ23" s="112"/>
      <c r="AK23" s="112"/>
      <c r="AL23" s="112"/>
      <c r="AM23" s="112"/>
      <c r="AN23" s="112"/>
      <c r="AO23" s="112"/>
      <c r="AP23" s="112"/>
      <c r="AQ23" s="112"/>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12"/>
      <c r="CP23" s="112"/>
      <c r="CQ23" s="112"/>
      <c r="CR23" s="112"/>
      <c r="CS23" s="112"/>
      <c r="CT23" s="112"/>
    </row>
    <row r="24" spans="1:98">
      <c r="A24" s="115" t="s">
        <v>670</v>
      </c>
      <c r="B24" s="116">
        <v>40.601343</v>
      </c>
      <c r="C24" s="116">
        <v>33.613421000000002</v>
      </c>
      <c r="D24" s="115">
        <v>36</v>
      </c>
      <c r="E24" s="117">
        <v>66.177130000000005</v>
      </c>
      <c r="F24" s="117">
        <f t="shared" si="13"/>
        <v>23.822869999999995</v>
      </c>
      <c r="G24" s="117">
        <f t="shared" si="2"/>
        <v>1.7079315901171646</v>
      </c>
      <c r="H24" s="118">
        <f t="shared" si="0"/>
        <v>5.123794770351493</v>
      </c>
      <c r="I24" s="112"/>
      <c r="J24" s="112"/>
      <c r="K24" s="112"/>
      <c r="L24" s="115" t="s">
        <v>670</v>
      </c>
      <c r="M24" s="115">
        <f t="shared" si="3"/>
        <v>20</v>
      </c>
      <c r="N24" s="115">
        <f t="shared" si="4"/>
        <v>39</v>
      </c>
      <c r="O24" s="123">
        <f t="shared" si="5"/>
        <v>-1</v>
      </c>
      <c r="P24" s="115">
        <f t="shared" si="6"/>
        <v>98</v>
      </c>
      <c r="Q24" s="123">
        <f t="shared" si="7"/>
        <v>-2</v>
      </c>
      <c r="S24" s="115">
        <f t="shared" si="8"/>
        <v>59</v>
      </c>
      <c r="T24" s="115">
        <f t="shared" si="9"/>
        <v>117</v>
      </c>
      <c r="U24" s="115">
        <f t="shared" si="10"/>
        <v>-1</v>
      </c>
      <c r="V24" s="115">
        <f t="shared" si="11"/>
        <v>293</v>
      </c>
      <c r="W24" s="115">
        <f t="shared" si="12"/>
        <v>-2</v>
      </c>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row>
    <row r="25" spans="1:98">
      <c r="A25" s="115" t="s">
        <v>671</v>
      </c>
      <c r="B25" s="116">
        <v>40.550556</v>
      </c>
      <c r="C25" s="116">
        <v>34.955556000000001</v>
      </c>
      <c r="D25" s="115">
        <v>36</v>
      </c>
      <c r="E25" s="117">
        <v>66.457139999999995</v>
      </c>
      <c r="F25" s="117">
        <f t="shared" si="13"/>
        <v>23.542860000000005</v>
      </c>
      <c r="G25" s="117">
        <f t="shared" si="2"/>
        <v>1.7221398065244236</v>
      </c>
      <c r="H25" s="118">
        <f t="shared" si="0"/>
        <v>5.1664194195732707</v>
      </c>
      <c r="I25" s="112"/>
      <c r="J25" s="112"/>
      <c r="K25" s="112"/>
      <c r="L25" s="115" t="s">
        <v>671</v>
      </c>
      <c r="M25" s="115">
        <f t="shared" si="3"/>
        <v>19</v>
      </c>
      <c r="N25" s="115">
        <f t="shared" si="4"/>
        <v>39</v>
      </c>
      <c r="O25" s="123">
        <f t="shared" si="5"/>
        <v>1</v>
      </c>
      <c r="P25" s="115">
        <f t="shared" si="6"/>
        <v>97</v>
      </c>
      <c r="Q25" s="123">
        <f t="shared" si="7"/>
        <v>2</v>
      </c>
      <c r="S25" s="115">
        <f t="shared" si="8"/>
        <v>58</v>
      </c>
      <c r="T25" s="115">
        <f t="shared" si="9"/>
        <v>116</v>
      </c>
      <c r="U25" s="115">
        <f t="shared" si="10"/>
        <v>0</v>
      </c>
      <c r="V25" s="115">
        <f t="shared" si="11"/>
        <v>290</v>
      </c>
      <c r="W25" s="115">
        <f t="shared" si="12"/>
        <v>0</v>
      </c>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row>
    <row r="26" spans="1:98">
      <c r="A26" s="115" t="s">
        <v>672</v>
      </c>
      <c r="B26" s="116">
        <v>37.776519999999998</v>
      </c>
      <c r="C26" s="116">
        <v>29.086390000000002</v>
      </c>
      <c r="D26" s="115">
        <v>34</v>
      </c>
      <c r="E26" s="117">
        <v>62.496490000000001</v>
      </c>
      <c r="F26" s="117">
        <f t="shared" si="13"/>
        <v>27.503509999999999</v>
      </c>
      <c r="G26" s="117">
        <f t="shared" si="2"/>
        <v>1.5186550426144754</v>
      </c>
      <c r="H26" s="118">
        <f t="shared" si="0"/>
        <v>4.5559651278434261</v>
      </c>
      <c r="I26" s="112"/>
      <c r="J26" s="112"/>
      <c r="K26" s="112"/>
      <c r="L26" s="115" t="s">
        <v>672</v>
      </c>
      <c r="M26" s="115">
        <f t="shared" si="3"/>
        <v>22</v>
      </c>
      <c r="N26" s="115">
        <f t="shared" si="4"/>
        <v>44</v>
      </c>
      <c r="O26" s="123">
        <f t="shared" si="5"/>
        <v>0</v>
      </c>
      <c r="P26" s="115">
        <f t="shared" si="6"/>
        <v>110</v>
      </c>
      <c r="Q26" s="123">
        <f t="shared" si="7"/>
        <v>0</v>
      </c>
      <c r="S26" s="115">
        <f t="shared" si="8"/>
        <v>66</v>
      </c>
      <c r="T26" s="115">
        <f t="shared" si="9"/>
        <v>132</v>
      </c>
      <c r="U26" s="115">
        <f t="shared" si="10"/>
        <v>0</v>
      </c>
      <c r="V26" s="115">
        <f t="shared" si="11"/>
        <v>329</v>
      </c>
      <c r="W26" s="115">
        <f t="shared" si="12"/>
        <v>-1</v>
      </c>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row>
    <row r="27" spans="1:98">
      <c r="A27" s="115" t="s">
        <v>673</v>
      </c>
      <c r="B27" s="116">
        <v>37.914409999999997</v>
      </c>
      <c r="C27" s="116">
        <v>40.230629</v>
      </c>
      <c r="D27" s="115">
        <v>33</v>
      </c>
      <c r="E27" s="117">
        <v>65.561840000000004</v>
      </c>
      <c r="F27" s="117">
        <f t="shared" si="13"/>
        <v>24.438159999999996</v>
      </c>
      <c r="G27" s="117">
        <f t="shared" si="2"/>
        <v>1.6256841679004326</v>
      </c>
      <c r="H27" s="118">
        <f t="shared" si="0"/>
        <v>4.8770525037012984</v>
      </c>
      <c r="I27" s="112"/>
      <c r="J27" s="112"/>
      <c r="K27" s="112"/>
      <c r="L27" s="115" t="s">
        <v>673</v>
      </c>
      <c r="M27" s="115">
        <f t="shared" si="3"/>
        <v>21</v>
      </c>
      <c r="N27" s="115">
        <f t="shared" si="4"/>
        <v>41</v>
      </c>
      <c r="O27" s="123">
        <f t="shared" si="5"/>
        <v>-1</v>
      </c>
      <c r="P27" s="115">
        <f t="shared" si="6"/>
        <v>103</v>
      </c>
      <c r="Q27" s="123">
        <f t="shared" si="7"/>
        <v>-2</v>
      </c>
      <c r="S27" s="115">
        <f t="shared" si="8"/>
        <v>62</v>
      </c>
      <c r="T27" s="115">
        <f t="shared" si="9"/>
        <v>123</v>
      </c>
      <c r="U27" s="115">
        <f t="shared" si="10"/>
        <v>-1</v>
      </c>
      <c r="V27" s="115">
        <f t="shared" si="11"/>
        <v>308</v>
      </c>
      <c r="W27" s="115">
        <f t="shared" si="12"/>
        <v>-2</v>
      </c>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row>
    <row r="28" spans="1:98">
      <c r="A28" s="115" t="s">
        <v>674</v>
      </c>
      <c r="B28" s="116">
        <v>40.843848999999999</v>
      </c>
      <c r="C28" s="116">
        <v>31.15654</v>
      </c>
      <c r="D28" s="115">
        <v>36</v>
      </c>
      <c r="E28" s="117">
        <v>65.867099999999994</v>
      </c>
      <c r="F28" s="117">
        <f t="shared" si="13"/>
        <v>24.132900000000006</v>
      </c>
      <c r="G28" s="117">
        <f t="shared" si="2"/>
        <v>1.6925625555585671</v>
      </c>
      <c r="H28" s="118">
        <f t="shared" si="0"/>
        <v>5.0776876666757014</v>
      </c>
      <c r="I28" s="112"/>
      <c r="J28" s="112"/>
      <c r="K28" s="112"/>
      <c r="L28" s="115" t="s">
        <v>674</v>
      </c>
      <c r="M28" s="115">
        <f t="shared" si="3"/>
        <v>20</v>
      </c>
      <c r="N28" s="115">
        <f t="shared" si="4"/>
        <v>40</v>
      </c>
      <c r="O28" s="123">
        <f t="shared" si="5"/>
        <v>0</v>
      </c>
      <c r="P28" s="115">
        <f t="shared" si="6"/>
        <v>99</v>
      </c>
      <c r="Q28" s="123">
        <f t="shared" si="7"/>
        <v>-1</v>
      </c>
      <c r="S28" s="115">
        <f t="shared" si="8"/>
        <v>59</v>
      </c>
      <c r="T28" s="115">
        <f t="shared" si="9"/>
        <v>118</v>
      </c>
      <c r="U28" s="115">
        <f t="shared" si="10"/>
        <v>0</v>
      </c>
      <c r="V28" s="115">
        <f t="shared" si="11"/>
        <v>296</v>
      </c>
      <c r="W28" s="115">
        <f t="shared" si="12"/>
        <v>1</v>
      </c>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row>
    <row r="29" spans="1:98" s="126" customFormat="1">
      <c r="A29" s="115" t="s">
        <v>675</v>
      </c>
      <c r="B29" s="116">
        <v>41.681807999999997</v>
      </c>
      <c r="C29" s="116">
        <v>26.562269000000001</v>
      </c>
      <c r="D29" s="115">
        <v>37</v>
      </c>
      <c r="E29" s="117">
        <v>65.880489999999995</v>
      </c>
      <c r="F29" s="117">
        <f t="shared" si="13"/>
        <v>24.119510000000005</v>
      </c>
      <c r="G29" s="117">
        <f t="shared" si="2"/>
        <v>1.7099398099873699</v>
      </c>
      <c r="H29" s="118">
        <f t="shared" si="0"/>
        <v>5.1298194299621089</v>
      </c>
      <c r="I29" s="112"/>
      <c r="J29" s="112"/>
      <c r="K29" s="112"/>
      <c r="L29" s="115" t="s">
        <v>675</v>
      </c>
      <c r="M29" s="115">
        <f t="shared" si="3"/>
        <v>20</v>
      </c>
      <c r="N29" s="115">
        <f t="shared" si="4"/>
        <v>39</v>
      </c>
      <c r="O29" s="123">
        <f t="shared" si="5"/>
        <v>-1</v>
      </c>
      <c r="P29" s="115">
        <f t="shared" si="6"/>
        <v>98</v>
      </c>
      <c r="Q29" s="123">
        <f t="shared" si="7"/>
        <v>-2</v>
      </c>
      <c r="R29" s="112"/>
      <c r="S29" s="115">
        <f t="shared" si="8"/>
        <v>59</v>
      </c>
      <c r="T29" s="115">
        <f t="shared" si="9"/>
        <v>117</v>
      </c>
      <c r="U29" s="115">
        <f t="shared" si="10"/>
        <v>-1</v>
      </c>
      <c r="V29" s="115">
        <f t="shared" si="11"/>
        <v>293</v>
      </c>
      <c r="W29" s="115">
        <f t="shared" si="12"/>
        <v>-2</v>
      </c>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row>
    <row r="30" spans="1:98">
      <c r="A30" s="115" t="s">
        <v>676</v>
      </c>
      <c r="B30" s="116">
        <v>38.680968999999997</v>
      </c>
      <c r="C30" s="116">
        <v>39.226398000000003</v>
      </c>
      <c r="D30" s="115">
        <v>35</v>
      </c>
      <c r="E30" s="117">
        <v>65.934219999999996</v>
      </c>
      <c r="F30" s="117">
        <f t="shared" si="13"/>
        <v>24.065780000000004</v>
      </c>
      <c r="G30" s="117">
        <f t="shared" si="2"/>
        <v>1.6785575404740567</v>
      </c>
      <c r="H30" s="118">
        <f t="shared" si="0"/>
        <v>5.0356726214221696</v>
      </c>
      <c r="I30" s="112"/>
      <c r="J30" s="112"/>
      <c r="K30" s="112"/>
      <c r="L30" s="115" t="s">
        <v>676</v>
      </c>
      <c r="M30" s="115">
        <f t="shared" si="3"/>
        <v>20</v>
      </c>
      <c r="N30" s="115">
        <f t="shared" si="4"/>
        <v>40</v>
      </c>
      <c r="O30" s="123">
        <f t="shared" si="5"/>
        <v>0</v>
      </c>
      <c r="P30" s="115">
        <f t="shared" si="6"/>
        <v>99</v>
      </c>
      <c r="Q30" s="123">
        <f t="shared" si="7"/>
        <v>-1</v>
      </c>
      <c r="S30" s="115">
        <f t="shared" si="8"/>
        <v>60</v>
      </c>
      <c r="T30" s="115">
        <f t="shared" si="9"/>
        <v>119</v>
      </c>
      <c r="U30" s="115">
        <f t="shared" si="10"/>
        <v>-1</v>
      </c>
      <c r="V30" s="115">
        <f t="shared" si="11"/>
        <v>298</v>
      </c>
      <c r="W30" s="115">
        <f t="shared" si="12"/>
        <v>-2</v>
      </c>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row>
    <row r="31" spans="1:98">
      <c r="A31" s="115" t="s">
        <v>677</v>
      </c>
      <c r="B31" s="116">
        <v>39.75</v>
      </c>
      <c r="C31" s="116">
        <v>39.5</v>
      </c>
      <c r="D31" s="115">
        <v>36</v>
      </c>
      <c r="E31" s="117">
        <v>66.995769999999993</v>
      </c>
      <c r="F31" s="117">
        <f t="shared" si="13"/>
        <v>23.004230000000007</v>
      </c>
      <c r="G31" s="117">
        <f t="shared" si="2"/>
        <v>1.7503875311529882</v>
      </c>
      <c r="H31" s="118">
        <f t="shared" si="0"/>
        <v>5.2511625934589645</v>
      </c>
      <c r="I31" s="112"/>
      <c r="J31" s="112"/>
      <c r="K31" s="112"/>
      <c r="L31" s="115" t="s">
        <v>677</v>
      </c>
      <c r="M31" s="115">
        <f t="shared" si="3"/>
        <v>19</v>
      </c>
      <c r="N31" s="115">
        <f t="shared" si="4"/>
        <v>38</v>
      </c>
      <c r="O31" s="123">
        <f t="shared" si="5"/>
        <v>0</v>
      </c>
      <c r="P31" s="115">
        <f t="shared" si="6"/>
        <v>95</v>
      </c>
      <c r="Q31" s="123">
        <f t="shared" si="7"/>
        <v>0</v>
      </c>
      <c r="S31" s="115">
        <f t="shared" si="8"/>
        <v>57</v>
      </c>
      <c r="T31" s="115">
        <f t="shared" si="9"/>
        <v>114</v>
      </c>
      <c r="U31" s="115">
        <f t="shared" si="10"/>
        <v>0</v>
      </c>
      <c r="V31" s="115">
        <f t="shared" si="11"/>
        <v>286</v>
      </c>
      <c r="W31" s="115">
        <f t="shared" si="12"/>
        <v>1</v>
      </c>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row>
    <row r="32" spans="1:98">
      <c r="A32" s="115" t="s">
        <v>469</v>
      </c>
      <c r="B32" s="116">
        <v>39.9</v>
      </c>
      <c r="C32" s="116">
        <v>41.27</v>
      </c>
      <c r="D32" s="115">
        <v>35</v>
      </c>
      <c r="E32" s="117">
        <v>67.698949999999996</v>
      </c>
      <c r="F32" s="117">
        <f t="shared" si="13"/>
        <v>22.301050000000004</v>
      </c>
      <c r="G32" s="117">
        <f t="shared" si="2"/>
        <v>1.7696471191007515</v>
      </c>
      <c r="H32" s="118">
        <f t="shared" si="0"/>
        <v>5.3089413573022544</v>
      </c>
      <c r="I32" s="112"/>
      <c r="J32" s="112"/>
      <c r="K32" s="112"/>
      <c r="L32" s="115" t="s">
        <v>469</v>
      </c>
      <c r="M32" s="115">
        <f t="shared" si="3"/>
        <v>19</v>
      </c>
      <c r="N32" s="115">
        <f t="shared" si="4"/>
        <v>38</v>
      </c>
      <c r="O32" s="123">
        <f t="shared" si="5"/>
        <v>0</v>
      </c>
      <c r="P32" s="115">
        <f t="shared" si="6"/>
        <v>94</v>
      </c>
      <c r="Q32" s="123">
        <f t="shared" si="7"/>
        <v>-1</v>
      </c>
      <c r="S32" s="115">
        <f t="shared" si="8"/>
        <v>57</v>
      </c>
      <c r="T32" s="115">
        <f t="shared" si="9"/>
        <v>113</v>
      </c>
      <c r="U32" s="115">
        <f t="shared" si="10"/>
        <v>-1</v>
      </c>
      <c r="V32" s="115">
        <f t="shared" si="11"/>
        <v>283</v>
      </c>
      <c r="W32" s="115">
        <f t="shared" si="12"/>
        <v>-2</v>
      </c>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row>
    <row r="33" spans="1:23">
      <c r="A33" s="115" t="s">
        <v>678</v>
      </c>
      <c r="B33" s="116">
        <v>39.776667000000003</v>
      </c>
      <c r="C33" s="116">
        <v>30.520555999999999</v>
      </c>
      <c r="D33" s="115">
        <v>36</v>
      </c>
      <c r="E33" s="117">
        <v>64.71105</v>
      </c>
      <c r="F33" s="117">
        <f t="shared" si="13"/>
        <v>25.28895</v>
      </c>
      <c r="G33" s="117">
        <f t="shared" si="2"/>
        <v>1.6383795876967973</v>
      </c>
      <c r="H33" s="118">
        <f t="shared" si="0"/>
        <v>4.9151387630903924</v>
      </c>
      <c r="I33" s="112"/>
      <c r="J33" s="112"/>
      <c r="K33" s="112"/>
      <c r="L33" s="115" t="s">
        <v>678</v>
      </c>
      <c r="M33" s="115">
        <f t="shared" si="3"/>
        <v>20</v>
      </c>
      <c r="N33" s="115">
        <f t="shared" si="4"/>
        <v>41</v>
      </c>
      <c r="O33" s="123">
        <f t="shared" si="5"/>
        <v>1</v>
      </c>
      <c r="P33" s="115">
        <f t="shared" si="6"/>
        <v>102</v>
      </c>
      <c r="Q33" s="123">
        <f t="shared" si="7"/>
        <v>2</v>
      </c>
      <c r="S33" s="115">
        <f t="shared" si="8"/>
        <v>61</v>
      </c>
      <c r="T33" s="115">
        <f t="shared" si="9"/>
        <v>122</v>
      </c>
      <c r="U33" s="115">
        <f t="shared" si="10"/>
        <v>0</v>
      </c>
      <c r="V33" s="115">
        <f t="shared" si="11"/>
        <v>305</v>
      </c>
      <c r="W33" s="115">
        <f t="shared" si="12"/>
        <v>0</v>
      </c>
    </row>
    <row r="34" spans="1:23">
      <c r="A34" s="115" t="s">
        <v>679</v>
      </c>
      <c r="B34" s="116">
        <v>37.066220000000001</v>
      </c>
      <c r="C34" s="116">
        <v>37.383319999999998</v>
      </c>
      <c r="D34" s="115">
        <v>33</v>
      </c>
      <c r="E34" s="117">
        <v>63.881459999999997</v>
      </c>
      <c r="F34" s="117">
        <f t="shared" si="13"/>
        <v>26.118540000000003</v>
      </c>
      <c r="G34" s="117">
        <f t="shared" si="2"/>
        <v>1.5557067420679866</v>
      </c>
      <c r="H34" s="118">
        <f t="shared" si="0"/>
        <v>4.6671202262039602</v>
      </c>
      <c r="I34" s="112"/>
      <c r="J34" s="112"/>
      <c r="K34" s="112"/>
      <c r="L34" s="115" t="s">
        <v>679</v>
      </c>
      <c r="M34" s="115">
        <f t="shared" si="3"/>
        <v>21</v>
      </c>
      <c r="N34" s="115">
        <f t="shared" si="4"/>
        <v>43</v>
      </c>
      <c r="O34" s="123">
        <f t="shared" si="5"/>
        <v>1</v>
      </c>
      <c r="P34" s="115">
        <f t="shared" si="6"/>
        <v>107</v>
      </c>
      <c r="Q34" s="123">
        <f t="shared" si="7"/>
        <v>2</v>
      </c>
      <c r="S34" s="115">
        <f t="shared" si="8"/>
        <v>64</v>
      </c>
      <c r="T34" s="115">
        <f t="shared" si="9"/>
        <v>129</v>
      </c>
      <c r="U34" s="115">
        <f t="shared" si="10"/>
        <v>1</v>
      </c>
      <c r="V34" s="115">
        <f t="shared" si="11"/>
        <v>321</v>
      </c>
      <c r="W34" s="115">
        <f t="shared" si="12"/>
        <v>1</v>
      </c>
    </row>
    <row r="35" spans="1:23">
      <c r="A35" s="115" t="s">
        <v>711</v>
      </c>
      <c r="B35" s="116">
        <v>40.912810999999998</v>
      </c>
      <c r="C35" s="116">
        <v>38.389530000000001</v>
      </c>
      <c r="D35" s="115">
        <v>37</v>
      </c>
      <c r="E35" s="117">
        <v>67.727930000000001</v>
      </c>
      <c r="F35" s="117">
        <f t="shared" si="13"/>
        <v>22.272069999999999</v>
      </c>
      <c r="G35" s="117">
        <f t="shared" si="2"/>
        <v>1.8099055278499878</v>
      </c>
      <c r="H35" s="118">
        <f t="shared" si="0"/>
        <v>5.4297165835499639</v>
      </c>
      <c r="I35" s="112"/>
      <c r="J35" s="112"/>
      <c r="K35" s="112"/>
      <c r="L35" s="115" t="s">
        <v>711</v>
      </c>
      <c r="M35" s="115">
        <f t="shared" si="3"/>
        <v>19</v>
      </c>
      <c r="N35" s="115">
        <f t="shared" si="4"/>
        <v>37</v>
      </c>
      <c r="O35" s="123">
        <f t="shared" si="5"/>
        <v>-1</v>
      </c>
      <c r="P35" s="115">
        <f t="shared" si="6"/>
        <v>92</v>
      </c>
      <c r="Q35" s="123">
        <f t="shared" si="7"/>
        <v>-3</v>
      </c>
      <c r="S35" s="115">
        <f t="shared" si="8"/>
        <v>55</v>
      </c>
      <c r="T35" s="115">
        <f t="shared" si="9"/>
        <v>111</v>
      </c>
      <c r="U35" s="115">
        <f t="shared" si="10"/>
        <v>1</v>
      </c>
      <c r="V35" s="115">
        <f t="shared" si="11"/>
        <v>276</v>
      </c>
      <c r="W35" s="115">
        <f t="shared" si="12"/>
        <v>1</v>
      </c>
    </row>
    <row r="36" spans="1:23">
      <c r="A36" s="115" t="s">
        <v>680</v>
      </c>
      <c r="B36" s="116">
        <v>40.438588000000003</v>
      </c>
      <c r="C36" s="116">
        <v>39.508555999999999</v>
      </c>
      <c r="D36" s="115">
        <v>36</v>
      </c>
      <c r="E36" s="117">
        <v>67.627049999999997</v>
      </c>
      <c r="F36" s="117">
        <f t="shared" si="13"/>
        <v>22.372950000000003</v>
      </c>
      <c r="G36" s="117">
        <f t="shared" si="2"/>
        <v>1.7851292456063443</v>
      </c>
      <c r="H36" s="118">
        <f t="shared" si="0"/>
        <v>5.3553877368190328</v>
      </c>
      <c r="I36" s="112"/>
      <c r="J36" s="112"/>
      <c r="K36" s="112"/>
      <c r="L36" s="115" t="s">
        <v>680</v>
      </c>
      <c r="M36" s="115">
        <f t="shared" si="3"/>
        <v>19</v>
      </c>
      <c r="N36" s="115">
        <f t="shared" si="4"/>
        <v>37</v>
      </c>
      <c r="O36" s="123">
        <f t="shared" si="5"/>
        <v>-1</v>
      </c>
      <c r="P36" s="115">
        <f t="shared" si="6"/>
        <v>94</v>
      </c>
      <c r="Q36" s="123">
        <f t="shared" si="7"/>
        <v>-1</v>
      </c>
      <c r="S36" s="115">
        <f t="shared" si="8"/>
        <v>56</v>
      </c>
      <c r="T36" s="115">
        <f t="shared" si="9"/>
        <v>112</v>
      </c>
      <c r="U36" s="115">
        <f t="shared" si="10"/>
        <v>0</v>
      </c>
      <c r="V36" s="115">
        <f t="shared" si="11"/>
        <v>280</v>
      </c>
      <c r="W36" s="115">
        <f t="shared" si="12"/>
        <v>0</v>
      </c>
    </row>
    <row r="37" spans="1:23">
      <c r="A37" s="115" t="s">
        <v>710</v>
      </c>
      <c r="B37" s="116">
        <v>37.583333000000003</v>
      </c>
      <c r="C37" s="116">
        <v>43.733333000000002</v>
      </c>
      <c r="D37" s="115">
        <v>34</v>
      </c>
      <c r="E37" s="117">
        <v>66.503259999999997</v>
      </c>
      <c r="F37" s="117">
        <f t="shared" si="13"/>
        <v>23.496740000000003</v>
      </c>
      <c r="G37" s="117">
        <f t="shared" si="2"/>
        <v>1.6880040812839632</v>
      </c>
      <c r="H37" s="118">
        <f t="shared" si="0"/>
        <v>5.0640122438518906</v>
      </c>
      <c r="I37" s="112"/>
      <c r="J37" s="112"/>
      <c r="K37" s="112"/>
      <c r="L37" s="115" t="s">
        <v>710</v>
      </c>
      <c r="M37" s="115">
        <f t="shared" si="3"/>
        <v>20</v>
      </c>
      <c r="N37" s="115">
        <f t="shared" si="4"/>
        <v>40</v>
      </c>
      <c r="O37" s="123">
        <f t="shared" si="5"/>
        <v>0</v>
      </c>
      <c r="P37" s="115">
        <f t="shared" si="6"/>
        <v>99</v>
      </c>
      <c r="Q37" s="123">
        <f t="shared" si="7"/>
        <v>-1</v>
      </c>
      <c r="S37" s="115">
        <f t="shared" si="8"/>
        <v>59</v>
      </c>
      <c r="T37" s="115">
        <f t="shared" si="9"/>
        <v>119</v>
      </c>
      <c r="U37" s="115">
        <f t="shared" si="10"/>
        <v>1</v>
      </c>
      <c r="V37" s="115">
        <f t="shared" si="11"/>
        <v>296</v>
      </c>
      <c r="W37" s="115">
        <f t="shared" si="12"/>
        <v>1</v>
      </c>
    </row>
    <row r="38" spans="1:23">
      <c r="A38" s="115" t="s">
        <v>475</v>
      </c>
      <c r="B38" s="116">
        <v>36.401848999999999</v>
      </c>
      <c r="C38" s="116">
        <v>36.349809999999998</v>
      </c>
      <c r="D38" s="115">
        <v>33</v>
      </c>
      <c r="E38" s="117">
        <v>62.957140000000003</v>
      </c>
      <c r="F38" s="117">
        <f t="shared" si="13"/>
        <v>27.042859999999997</v>
      </c>
      <c r="G38" s="117">
        <f t="shared" si="2"/>
        <v>1.520677609112483</v>
      </c>
      <c r="H38" s="118">
        <f t="shared" si="0"/>
        <v>4.5620328273374495</v>
      </c>
      <c r="I38" s="112"/>
      <c r="J38" s="112"/>
      <c r="K38" s="112"/>
      <c r="L38" s="115" t="s">
        <v>475</v>
      </c>
      <c r="M38" s="115">
        <f t="shared" si="3"/>
        <v>22</v>
      </c>
      <c r="N38" s="115">
        <f t="shared" si="4"/>
        <v>44</v>
      </c>
      <c r="O38" s="123">
        <f t="shared" si="5"/>
        <v>0</v>
      </c>
      <c r="P38" s="115">
        <f t="shared" si="6"/>
        <v>110</v>
      </c>
      <c r="Q38" s="123">
        <f t="shared" si="7"/>
        <v>0</v>
      </c>
      <c r="S38" s="115">
        <f t="shared" si="8"/>
        <v>66</v>
      </c>
      <c r="T38" s="115">
        <f t="shared" si="9"/>
        <v>132</v>
      </c>
      <c r="U38" s="115">
        <f t="shared" si="10"/>
        <v>0</v>
      </c>
      <c r="V38" s="115">
        <f t="shared" si="11"/>
        <v>329</v>
      </c>
      <c r="W38" s="115">
        <f t="shared" si="12"/>
        <v>-1</v>
      </c>
    </row>
    <row r="39" spans="1:23">
      <c r="A39" s="115" t="s">
        <v>709</v>
      </c>
      <c r="B39" s="116">
        <v>39.887984000000003</v>
      </c>
      <c r="C39" s="116">
        <v>44.004835999999997</v>
      </c>
      <c r="D39" s="115">
        <v>35</v>
      </c>
      <c r="E39" s="117">
        <v>68.631569999999996</v>
      </c>
      <c r="F39" s="117">
        <f t="shared" si="13"/>
        <v>21.368430000000004</v>
      </c>
      <c r="G39" s="117">
        <f t="shared" si="2"/>
        <v>1.823528779625359</v>
      </c>
      <c r="H39" s="118">
        <f t="shared" si="0"/>
        <v>5.4705863388760765</v>
      </c>
      <c r="I39" s="112"/>
      <c r="J39" s="112"/>
      <c r="K39" s="112"/>
      <c r="L39" s="115" t="s">
        <v>709</v>
      </c>
      <c r="M39" s="115">
        <f t="shared" si="3"/>
        <v>18</v>
      </c>
      <c r="N39" s="115">
        <f t="shared" si="4"/>
        <v>37</v>
      </c>
      <c r="O39" s="123">
        <f t="shared" si="5"/>
        <v>1</v>
      </c>
      <c r="P39" s="115">
        <f t="shared" si="6"/>
        <v>92</v>
      </c>
      <c r="Q39" s="123">
        <f t="shared" si="7"/>
        <v>2</v>
      </c>
      <c r="S39" s="115">
        <f t="shared" si="8"/>
        <v>55</v>
      </c>
      <c r="T39" s="115">
        <f t="shared" si="9"/>
        <v>110</v>
      </c>
      <c r="U39" s="115">
        <f t="shared" si="10"/>
        <v>0</v>
      </c>
      <c r="V39" s="115">
        <f t="shared" si="11"/>
        <v>274</v>
      </c>
      <c r="W39" s="115">
        <f t="shared" si="12"/>
        <v>-1</v>
      </c>
    </row>
    <row r="40" spans="1:23">
      <c r="A40" s="115" t="s">
        <v>477</v>
      </c>
      <c r="B40" s="116">
        <v>37.764771000000003</v>
      </c>
      <c r="C40" s="116">
        <v>30.556560999999999</v>
      </c>
      <c r="D40" s="115">
        <v>34</v>
      </c>
      <c r="E40" s="117">
        <v>62.781379999999999</v>
      </c>
      <c r="F40" s="117">
        <f t="shared" si="13"/>
        <v>27.218620000000001</v>
      </c>
      <c r="G40" s="117">
        <f t="shared" si="2"/>
        <v>1.5291595781916663</v>
      </c>
      <c r="H40" s="118">
        <f t="shared" si="0"/>
        <v>4.5874787345749981</v>
      </c>
      <c r="I40" s="112"/>
      <c r="J40" s="112"/>
      <c r="K40" s="112"/>
      <c r="L40" s="115" t="s">
        <v>477</v>
      </c>
      <c r="M40" s="115">
        <f t="shared" si="3"/>
        <v>22</v>
      </c>
      <c r="N40" s="115">
        <f t="shared" si="4"/>
        <v>44</v>
      </c>
      <c r="O40" s="123">
        <f t="shared" si="5"/>
        <v>0</v>
      </c>
      <c r="P40" s="115">
        <f t="shared" si="6"/>
        <v>109</v>
      </c>
      <c r="Q40" s="123">
        <f t="shared" si="7"/>
        <v>-1</v>
      </c>
      <c r="S40" s="115">
        <f t="shared" si="8"/>
        <v>65</v>
      </c>
      <c r="T40" s="115">
        <f t="shared" si="9"/>
        <v>131</v>
      </c>
      <c r="U40" s="115">
        <f t="shared" si="10"/>
        <v>1</v>
      </c>
      <c r="V40" s="115">
        <f t="shared" si="11"/>
        <v>327</v>
      </c>
      <c r="W40" s="115">
        <f t="shared" si="12"/>
        <v>2</v>
      </c>
    </row>
    <row r="41" spans="1:23">
      <c r="A41" s="115" t="s">
        <v>681</v>
      </c>
      <c r="B41" s="116">
        <v>41.005270000000003</v>
      </c>
      <c r="C41" s="116">
        <v>28.976959999999998</v>
      </c>
      <c r="D41" s="115">
        <v>38</v>
      </c>
      <c r="E41" s="117">
        <v>65.607330000000005</v>
      </c>
      <c r="F41" s="117">
        <f t="shared" si="13"/>
        <v>24.392669999999995</v>
      </c>
      <c r="G41" s="117">
        <f t="shared" si="2"/>
        <v>1.712261104265878</v>
      </c>
      <c r="H41" s="118">
        <f t="shared" si="0"/>
        <v>5.1367833127976343</v>
      </c>
      <c r="I41" s="112"/>
      <c r="J41" s="112"/>
      <c r="K41" s="112"/>
      <c r="L41" s="115" t="s">
        <v>681</v>
      </c>
      <c r="M41" s="115">
        <f t="shared" si="3"/>
        <v>20</v>
      </c>
      <c r="N41" s="115">
        <f t="shared" si="4"/>
        <v>39</v>
      </c>
      <c r="O41" s="123">
        <f t="shared" si="5"/>
        <v>-1</v>
      </c>
      <c r="P41" s="115">
        <f t="shared" si="6"/>
        <v>97</v>
      </c>
      <c r="Q41" s="123">
        <f t="shared" si="7"/>
        <v>-3</v>
      </c>
      <c r="S41" s="115">
        <f t="shared" si="8"/>
        <v>59</v>
      </c>
      <c r="T41" s="115">
        <f t="shared" si="9"/>
        <v>117</v>
      </c>
      <c r="U41" s="115">
        <f t="shared" si="10"/>
        <v>-1</v>
      </c>
      <c r="V41" s="115">
        <f t="shared" si="11"/>
        <v>292</v>
      </c>
      <c r="W41" s="115">
        <f t="shared" si="12"/>
        <v>-3</v>
      </c>
    </row>
    <row r="42" spans="1:23">
      <c r="A42" s="115" t="s">
        <v>682</v>
      </c>
      <c r="B42" s="116">
        <v>38.418849999999999</v>
      </c>
      <c r="C42" s="116">
        <v>27.128720000000001</v>
      </c>
      <c r="D42" s="115">
        <v>35</v>
      </c>
      <c r="E42" s="117">
        <v>62.774900000000002</v>
      </c>
      <c r="F42" s="117">
        <f t="shared" si="13"/>
        <v>27.225099999999998</v>
      </c>
      <c r="G42" s="117">
        <f t="shared" si="2"/>
        <v>1.5433395820937519</v>
      </c>
      <c r="H42" s="118">
        <f t="shared" si="0"/>
        <v>4.6300187462812552</v>
      </c>
      <c r="I42" s="112"/>
      <c r="J42" s="112"/>
      <c r="K42" s="112"/>
      <c r="L42" s="115" t="s">
        <v>682</v>
      </c>
      <c r="M42" s="115">
        <f t="shared" si="3"/>
        <v>22</v>
      </c>
      <c r="N42" s="115">
        <f t="shared" si="4"/>
        <v>43</v>
      </c>
      <c r="O42" s="123">
        <f t="shared" si="5"/>
        <v>-1</v>
      </c>
      <c r="P42" s="115">
        <f t="shared" si="6"/>
        <v>108</v>
      </c>
      <c r="Q42" s="123">
        <f t="shared" si="7"/>
        <v>-2</v>
      </c>
      <c r="S42" s="115">
        <f t="shared" si="8"/>
        <v>65</v>
      </c>
      <c r="T42" s="115">
        <f t="shared" si="9"/>
        <v>130</v>
      </c>
      <c r="U42" s="115">
        <f t="shared" si="10"/>
        <v>0</v>
      </c>
      <c r="V42" s="115">
        <f t="shared" si="11"/>
        <v>324</v>
      </c>
      <c r="W42" s="115">
        <f t="shared" si="12"/>
        <v>-1</v>
      </c>
    </row>
    <row r="43" spans="1:23">
      <c r="A43" s="115" t="s">
        <v>683</v>
      </c>
      <c r="B43" s="116">
        <v>37.585830999999999</v>
      </c>
      <c r="C43" s="116">
        <v>36.937148999999998</v>
      </c>
      <c r="D43" s="115">
        <v>34</v>
      </c>
      <c r="E43" s="117">
        <v>64.228859999999997</v>
      </c>
      <c r="F43" s="117">
        <f t="shared" si="13"/>
        <v>25.771140000000003</v>
      </c>
      <c r="G43" s="117">
        <f t="shared" si="2"/>
        <v>1.5858431757661888</v>
      </c>
      <c r="H43" s="118">
        <f t="shared" si="0"/>
        <v>4.7575295272985674</v>
      </c>
      <c r="I43" s="112"/>
      <c r="J43" s="112"/>
      <c r="K43" s="112"/>
      <c r="L43" s="115" t="s">
        <v>683</v>
      </c>
      <c r="M43" s="115">
        <f t="shared" si="3"/>
        <v>21</v>
      </c>
      <c r="N43" s="115">
        <f t="shared" si="4"/>
        <v>42</v>
      </c>
      <c r="O43" s="123">
        <f t="shared" si="5"/>
        <v>0</v>
      </c>
      <c r="P43" s="115">
        <f t="shared" si="6"/>
        <v>105</v>
      </c>
      <c r="Q43" s="123">
        <f t="shared" si="7"/>
        <v>0</v>
      </c>
      <c r="S43" s="115">
        <f t="shared" si="8"/>
        <v>63</v>
      </c>
      <c r="T43" s="115">
        <f t="shared" si="9"/>
        <v>126</v>
      </c>
      <c r="U43" s="115">
        <f t="shared" si="10"/>
        <v>0</v>
      </c>
      <c r="V43" s="115">
        <f t="shared" si="11"/>
        <v>315</v>
      </c>
      <c r="W43" s="115">
        <f t="shared" si="12"/>
        <v>0</v>
      </c>
    </row>
    <row r="44" spans="1:23">
      <c r="A44" s="115" t="s">
        <v>684</v>
      </c>
      <c r="B44" s="116">
        <v>41.206099999999999</v>
      </c>
      <c r="C44" s="116">
        <v>32.620350000000002</v>
      </c>
      <c r="D44" s="115">
        <v>37</v>
      </c>
      <c r="E44" s="117">
        <v>66.525559999999999</v>
      </c>
      <c r="F44" s="117">
        <f t="shared" si="13"/>
        <v>23.474440000000001</v>
      </c>
      <c r="G44" s="117">
        <f t="shared" si="2"/>
        <v>1.7431556235300878</v>
      </c>
      <c r="H44" s="118">
        <f t="shared" si="0"/>
        <v>5.2294668705902634</v>
      </c>
      <c r="I44" s="112"/>
      <c r="J44" s="112"/>
      <c r="K44" s="112"/>
      <c r="L44" s="115" t="s">
        <v>684</v>
      </c>
      <c r="M44" s="115">
        <f t="shared" si="3"/>
        <v>19</v>
      </c>
      <c r="N44" s="115">
        <f t="shared" si="4"/>
        <v>38</v>
      </c>
      <c r="O44" s="123">
        <f t="shared" si="5"/>
        <v>0</v>
      </c>
      <c r="P44" s="115">
        <f t="shared" si="6"/>
        <v>96</v>
      </c>
      <c r="Q44" s="123">
        <f t="shared" si="7"/>
        <v>1</v>
      </c>
      <c r="S44" s="115">
        <f t="shared" si="8"/>
        <v>58</v>
      </c>
      <c r="T44" s="115">
        <f t="shared" si="9"/>
        <v>115</v>
      </c>
      <c r="U44" s="115">
        <f t="shared" si="10"/>
        <v>-1</v>
      </c>
      <c r="V44" s="115">
        <f t="shared" si="11"/>
        <v>287</v>
      </c>
      <c r="W44" s="115">
        <f t="shared" si="12"/>
        <v>-3</v>
      </c>
    </row>
    <row r="45" spans="1:23">
      <c r="A45" s="115" t="s">
        <v>483</v>
      </c>
      <c r="B45" s="116">
        <v>37.175930000000001</v>
      </c>
      <c r="C45" s="116">
        <v>33.228748000000003</v>
      </c>
      <c r="D45" s="115">
        <v>33</v>
      </c>
      <c r="E45" s="117">
        <v>62.834780000000002</v>
      </c>
      <c r="F45" s="117">
        <f t="shared" si="13"/>
        <v>27.165219999999998</v>
      </c>
      <c r="G45" s="117">
        <f t="shared" si="2"/>
        <v>1.5162061580487545</v>
      </c>
      <c r="H45" s="118">
        <f t="shared" si="0"/>
        <v>4.548618474146263</v>
      </c>
      <c r="I45" s="112"/>
      <c r="J45" s="112"/>
      <c r="K45" s="112"/>
      <c r="L45" s="115" t="s">
        <v>483</v>
      </c>
      <c r="M45" s="115">
        <f t="shared" si="3"/>
        <v>22</v>
      </c>
      <c r="N45" s="115">
        <f t="shared" si="4"/>
        <v>44</v>
      </c>
      <c r="O45" s="123">
        <f t="shared" si="5"/>
        <v>0</v>
      </c>
      <c r="P45" s="115">
        <f t="shared" si="6"/>
        <v>110</v>
      </c>
      <c r="Q45" s="123">
        <f t="shared" si="7"/>
        <v>0</v>
      </c>
      <c r="S45" s="115">
        <f t="shared" si="8"/>
        <v>66</v>
      </c>
      <c r="T45" s="115">
        <f t="shared" si="9"/>
        <v>132</v>
      </c>
      <c r="U45" s="115">
        <f t="shared" si="10"/>
        <v>0</v>
      </c>
      <c r="V45" s="115">
        <f t="shared" si="11"/>
        <v>330</v>
      </c>
      <c r="W45" s="115">
        <f t="shared" si="12"/>
        <v>0</v>
      </c>
    </row>
    <row r="46" spans="1:23">
      <c r="A46" s="115" t="s">
        <v>485</v>
      </c>
      <c r="B46" s="116">
        <v>40.616667</v>
      </c>
      <c r="C46" s="116">
        <v>43.1</v>
      </c>
      <c r="D46" s="115">
        <v>36</v>
      </c>
      <c r="E46" s="117">
        <v>68.957530000000006</v>
      </c>
      <c r="F46" s="117">
        <f t="shared" si="13"/>
        <v>21.042469999999994</v>
      </c>
      <c r="G46" s="117">
        <f t="shared" si="2"/>
        <v>1.8648174433825082</v>
      </c>
      <c r="H46" s="118">
        <f t="shared" si="0"/>
        <v>5.5944523301475249</v>
      </c>
      <c r="I46" s="112"/>
      <c r="J46" s="112"/>
      <c r="K46" s="112"/>
      <c r="L46" s="115" t="s">
        <v>485</v>
      </c>
      <c r="M46" s="115">
        <f t="shared" si="3"/>
        <v>18</v>
      </c>
      <c r="N46" s="115">
        <f t="shared" si="4"/>
        <v>36</v>
      </c>
      <c r="O46" s="123">
        <f t="shared" si="5"/>
        <v>0</v>
      </c>
      <c r="P46" s="115">
        <f t="shared" si="6"/>
        <v>90</v>
      </c>
      <c r="Q46" s="123">
        <f t="shared" si="7"/>
        <v>0</v>
      </c>
      <c r="S46" s="115">
        <f t="shared" si="8"/>
        <v>54</v>
      </c>
      <c r="T46" s="115">
        <f t="shared" si="9"/>
        <v>107</v>
      </c>
      <c r="U46" s="115">
        <f t="shared" si="10"/>
        <v>-1</v>
      </c>
      <c r="V46" s="115">
        <f t="shared" si="11"/>
        <v>268</v>
      </c>
      <c r="W46" s="115">
        <f t="shared" si="12"/>
        <v>-2</v>
      </c>
    </row>
    <row r="47" spans="1:23">
      <c r="A47" s="115" t="s">
        <v>487</v>
      </c>
      <c r="B47" s="116">
        <v>41.388710000000003</v>
      </c>
      <c r="C47" s="116">
        <v>33.782730000000001</v>
      </c>
      <c r="D47" s="115">
        <v>37</v>
      </c>
      <c r="E47" s="117">
        <v>66.963679999999997</v>
      </c>
      <c r="F47" s="117">
        <f t="shared" si="13"/>
        <v>23.036320000000003</v>
      </c>
      <c r="G47" s="117">
        <f t="shared" si="2"/>
        <v>1.7667143758595287</v>
      </c>
      <c r="H47" s="118">
        <f t="shared" si="0"/>
        <v>5.3001431275785862</v>
      </c>
      <c r="I47" s="112"/>
      <c r="J47" s="112"/>
      <c r="K47" s="112"/>
      <c r="L47" s="115" t="s">
        <v>487</v>
      </c>
      <c r="M47" s="115">
        <f t="shared" si="3"/>
        <v>19</v>
      </c>
      <c r="N47" s="115">
        <f t="shared" si="4"/>
        <v>38</v>
      </c>
      <c r="O47" s="123">
        <f t="shared" si="5"/>
        <v>0</v>
      </c>
      <c r="P47" s="115">
        <f t="shared" si="6"/>
        <v>94</v>
      </c>
      <c r="Q47" s="123">
        <f t="shared" si="7"/>
        <v>-1</v>
      </c>
      <c r="S47" s="115">
        <f t="shared" si="8"/>
        <v>57</v>
      </c>
      <c r="T47" s="115">
        <f t="shared" si="9"/>
        <v>113</v>
      </c>
      <c r="U47" s="115">
        <f t="shared" si="10"/>
        <v>-1</v>
      </c>
      <c r="V47" s="115">
        <f t="shared" si="11"/>
        <v>283</v>
      </c>
      <c r="W47" s="115">
        <f t="shared" si="12"/>
        <v>-2</v>
      </c>
    </row>
    <row r="48" spans="1:23">
      <c r="A48" s="115" t="s">
        <v>685</v>
      </c>
      <c r="B48" s="116">
        <v>38.73122</v>
      </c>
      <c r="C48" s="116">
        <v>35.478729000000001</v>
      </c>
      <c r="D48" s="115">
        <v>35</v>
      </c>
      <c r="E48" s="117">
        <v>64.885170000000002</v>
      </c>
      <c r="F48" s="117">
        <f t="shared" si="13"/>
        <v>25.114829999999998</v>
      </c>
      <c r="G48" s="117">
        <f t="shared" si="2"/>
        <v>1.63014007326616</v>
      </c>
      <c r="H48" s="118">
        <f t="shared" si="0"/>
        <v>4.8904202197984796</v>
      </c>
      <c r="I48" s="112"/>
      <c r="J48" s="112"/>
      <c r="K48" s="112"/>
      <c r="L48" s="115" t="s">
        <v>685</v>
      </c>
      <c r="M48" s="115">
        <f t="shared" si="3"/>
        <v>21</v>
      </c>
      <c r="N48" s="115">
        <f t="shared" si="4"/>
        <v>41</v>
      </c>
      <c r="O48" s="123">
        <f t="shared" si="5"/>
        <v>-1</v>
      </c>
      <c r="P48" s="115">
        <f t="shared" si="6"/>
        <v>102</v>
      </c>
      <c r="Q48" s="123">
        <f t="shared" si="7"/>
        <v>-3</v>
      </c>
      <c r="S48" s="115">
        <f t="shared" si="8"/>
        <v>61</v>
      </c>
      <c r="T48" s="115">
        <f t="shared" si="9"/>
        <v>123</v>
      </c>
      <c r="U48" s="115">
        <f t="shared" si="10"/>
        <v>1</v>
      </c>
      <c r="V48" s="115">
        <f t="shared" si="11"/>
        <v>307</v>
      </c>
      <c r="W48" s="115">
        <f t="shared" si="12"/>
        <v>2</v>
      </c>
    </row>
    <row r="49" spans="1:23">
      <c r="A49" s="115" t="s">
        <v>489</v>
      </c>
      <c r="B49" s="116">
        <v>39.846820999999998</v>
      </c>
      <c r="C49" s="116">
        <v>33.515250999999999</v>
      </c>
      <c r="D49" s="115">
        <v>36</v>
      </c>
      <c r="E49" s="117">
        <v>65.438040000000001</v>
      </c>
      <c r="F49" s="117">
        <f t="shared" si="13"/>
        <v>24.561959999999999</v>
      </c>
      <c r="G49" s="117">
        <f t="shared" si="2"/>
        <v>1.6718950511363824</v>
      </c>
      <c r="H49" s="118">
        <f t="shared" si="0"/>
        <v>5.0156851534091471</v>
      </c>
      <c r="I49" s="112"/>
      <c r="J49" s="112"/>
      <c r="K49" s="112"/>
      <c r="L49" s="115" t="s">
        <v>489</v>
      </c>
      <c r="M49" s="115">
        <f t="shared" si="3"/>
        <v>20</v>
      </c>
      <c r="N49" s="115">
        <f t="shared" si="4"/>
        <v>40</v>
      </c>
      <c r="O49" s="123">
        <f t="shared" si="5"/>
        <v>0</v>
      </c>
      <c r="P49" s="115">
        <f t="shared" si="6"/>
        <v>100</v>
      </c>
      <c r="Q49" s="123">
        <f t="shared" si="7"/>
        <v>0</v>
      </c>
      <c r="S49" s="115">
        <f t="shared" si="8"/>
        <v>60</v>
      </c>
      <c r="T49" s="115">
        <f t="shared" si="9"/>
        <v>120</v>
      </c>
      <c r="U49" s="115">
        <f t="shared" si="10"/>
        <v>0</v>
      </c>
      <c r="V49" s="115">
        <f t="shared" si="11"/>
        <v>299</v>
      </c>
      <c r="W49" s="115">
        <f t="shared" si="12"/>
        <v>-1</v>
      </c>
    </row>
    <row r="50" spans="1:23">
      <c r="A50" s="115" t="s">
        <v>686</v>
      </c>
      <c r="B50" s="116">
        <v>41.733333000000002</v>
      </c>
      <c r="C50" s="116">
        <v>27.216667000000001</v>
      </c>
      <c r="D50" s="115">
        <v>37</v>
      </c>
      <c r="E50" s="117">
        <v>66.027540000000002</v>
      </c>
      <c r="F50" s="117">
        <f t="shared" si="13"/>
        <v>23.972459999999998</v>
      </c>
      <c r="G50" s="117">
        <f t="shared" si="2"/>
        <v>1.7173635281213218</v>
      </c>
      <c r="H50" s="118">
        <f t="shared" si="0"/>
        <v>5.1520905843639655</v>
      </c>
      <c r="I50" s="112"/>
      <c r="J50" s="112"/>
      <c r="K50" s="112"/>
      <c r="L50" s="115" t="s">
        <v>686</v>
      </c>
      <c r="M50" s="115">
        <f t="shared" si="3"/>
        <v>20</v>
      </c>
      <c r="N50" s="115">
        <f t="shared" si="4"/>
        <v>39</v>
      </c>
      <c r="O50" s="123">
        <f t="shared" si="5"/>
        <v>-1</v>
      </c>
      <c r="P50" s="115">
        <f t="shared" si="6"/>
        <v>97</v>
      </c>
      <c r="Q50" s="123">
        <f t="shared" si="7"/>
        <v>-3</v>
      </c>
      <c r="S50" s="115">
        <f t="shared" si="8"/>
        <v>58</v>
      </c>
      <c r="T50" s="115">
        <f t="shared" si="9"/>
        <v>117</v>
      </c>
      <c r="U50" s="115">
        <f t="shared" si="10"/>
        <v>1</v>
      </c>
      <c r="V50" s="115">
        <f t="shared" si="11"/>
        <v>291</v>
      </c>
      <c r="W50" s="115">
        <f t="shared" si="12"/>
        <v>1</v>
      </c>
    </row>
    <row r="51" spans="1:23">
      <c r="A51" s="115" t="s">
        <v>687</v>
      </c>
      <c r="B51" s="116">
        <v>39.142490000000002</v>
      </c>
      <c r="C51" s="116">
        <v>34.170909999999999</v>
      </c>
      <c r="D51" s="115">
        <v>35</v>
      </c>
      <c r="E51" s="117">
        <v>64.931849999999997</v>
      </c>
      <c r="F51" s="117">
        <f t="shared" si="13"/>
        <v>25.068150000000003</v>
      </c>
      <c r="G51" s="117">
        <f t="shared" si="2"/>
        <v>1.6322137357602873</v>
      </c>
      <c r="H51" s="118">
        <f t="shared" si="0"/>
        <v>4.8966412072808616</v>
      </c>
      <c r="I51" s="112"/>
      <c r="J51" s="112"/>
      <c r="K51" s="112"/>
      <c r="L51" s="115" t="s">
        <v>687</v>
      </c>
      <c r="M51" s="115">
        <f t="shared" si="3"/>
        <v>21</v>
      </c>
      <c r="N51" s="115">
        <f t="shared" si="4"/>
        <v>41</v>
      </c>
      <c r="O51" s="123">
        <f t="shared" si="5"/>
        <v>-1</v>
      </c>
      <c r="P51" s="115">
        <f t="shared" si="6"/>
        <v>102</v>
      </c>
      <c r="Q51" s="123">
        <f t="shared" si="7"/>
        <v>-3</v>
      </c>
      <c r="S51" s="115">
        <f t="shared" si="8"/>
        <v>61</v>
      </c>
      <c r="T51" s="115">
        <f t="shared" si="9"/>
        <v>123</v>
      </c>
      <c r="U51" s="115">
        <f t="shared" si="10"/>
        <v>1</v>
      </c>
      <c r="V51" s="115">
        <f t="shared" si="11"/>
        <v>306</v>
      </c>
      <c r="W51" s="115">
        <f t="shared" si="12"/>
        <v>1</v>
      </c>
    </row>
    <row r="52" spans="1:23">
      <c r="A52" s="115" t="s">
        <v>688</v>
      </c>
      <c r="B52" s="116">
        <v>36.718398999999998</v>
      </c>
      <c r="C52" s="116">
        <v>37.121220000000001</v>
      </c>
      <c r="D52" s="115">
        <v>33</v>
      </c>
      <c r="E52" s="117">
        <v>63.480710000000002</v>
      </c>
      <c r="F52" s="117">
        <f t="shared" si="13"/>
        <v>26.519289999999998</v>
      </c>
      <c r="G52" s="117">
        <f t="shared" si="2"/>
        <v>1.5402414166111655</v>
      </c>
      <c r="H52" s="118">
        <f t="shared" si="0"/>
        <v>4.6207242498334962</v>
      </c>
      <c r="I52" s="112"/>
      <c r="J52" s="112"/>
      <c r="K52" s="112"/>
      <c r="L52" s="115" t="s">
        <v>688</v>
      </c>
      <c r="M52" s="115">
        <f t="shared" si="3"/>
        <v>22</v>
      </c>
      <c r="N52" s="115">
        <f t="shared" si="4"/>
        <v>43</v>
      </c>
      <c r="O52" s="123">
        <f t="shared" si="5"/>
        <v>-1</v>
      </c>
      <c r="P52" s="115">
        <f t="shared" si="6"/>
        <v>108</v>
      </c>
      <c r="Q52" s="123">
        <f t="shared" si="7"/>
        <v>-2</v>
      </c>
      <c r="S52" s="115">
        <f t="shared" si="8"/>
        <v>65</v>
      </c>
      <c r="T52" s="115">
        <f t="shared" si="9"/>
        <v>130</v>
      </c>
      <c r="U52" s="115">
        <f t="shared" si="10"/>
        <v>0</v>
      </c>
      <c r="V52" s="115">
        <f t="shared" si="11"/>
        <v>325</v>
      </c>
      <c r="W52" s="115">
        <f t="shared" si="12"/>
        <v>0</v>
      </c>
    </row>
    <row r="53" spans="1:23">
      <c r="A53" s="115" t="s">
        <v>689</v>
      </c>
      <c r="B53" s="116">
        <v>40.853270000000002</v>
      </c>
      <c r="C53" s="116">
        <v>29.881519999999998</v>
      </c>
      <c r="D53" s="115">
        <v>36</v>
      </c>
      <c r="E53" s="117">
        <v>65.625360000000001</v>
      </c>
      <c r="F53" s="117">
        <f t="shared" si="13"/>
        <v>24.374639999999999</v>
      </c>
      <c r="G53" s="117">
        <f t="shared" si="2"/>
        <v>1.6808340820969341</v>
      </c>
      <c r="H53" s="118">
        <f t="shared" si="0"/>
        <v>5.0425022462908018</v>
      </c>
      <c r="I53" s="112"/>
      <c r="J53" s="112"/>
      <c r="K53" s="112"/>
      <c r="L53" s="115" t="s">
        <v>689</v>
      </c>
      <c r="M53" s="115">
        <f t="shared" si="3"/>
        <v>20</v>
      </c>
      <c r="N53" s="115">
        <f t="shared" si="4"/>
        <v>40</v>
      </c>
      <c r="O53" s="123">
        <f t="shared" si="5"/>
        <v>0</v>
      </c>
      <c r="P53" s="115">
        <f t="shared" si="6"/>
        <v>99</v>
      </c>
      <c r="Q53" s="123">
        <f t="shared" si="7"/>
        <v>-1</v>
      </c>
      <c r="S53" s="115">
        <f t="shared" si="8"/>
        <v>60</v>
      </c>
      <c r="T53" s="115">
        <f t="shared" si="9"/>
        <v>119</v>
      </c>
      <c r="U53" s="115">
        <f t="shared" si="10"/>
        <v>-1</v>
      </c>
      <c r="V53" s="115">
        <f t="shared" si="11"/>
        <v>298</v>
      </c>
      <c r="W53" s="115">
        <f t="shared" si="12"/>
        <v>-2</v>
      </c>
    </row>
    <row r="54" spans="1:23">
      <c r="A54" s="115" t="s">
        <v>494</v>
      </c>
      <c r="B54" s="116">
        <v>37.866667</v>
      </c>
      <c r="C54" s="116">
        <v>32.483333000000002</v>
      </c>
      <c r="D54" s="115">
        <v>34</v>
      </c>
      <c r="E54" s="117">
        <v>63.31026</v>
      </c>
      <c r="F54" s="117">
        <f t="shared" si="13"/>
        <v>26.68974</v>
      </c>
      <c r="G54" s="117">
        <f t="shared" si="2"/>
        <v>1.5492093300135261</v>
      </c>
      <c r="H54" s="118">
        <f t="shared" si="0"/>
        <v>4.6476279900405792</v>
      </c>
      <c r="I54" s="112"/>
      <c r="J54" s="112"/>
      <c r="K54" s="112"/>
      <c r="L54" s="115" t="s">
        <v>494</v>
      </c>
      <c r="M54" s="115">
        <f t="shared" si="3"/>
        <v>22</v>
      </c>
      <c r="N54" s="115">
        <f t="shared" si="4"/>
        <v>43</v>
      </c>
      <c r="O54" s="123">
        <f t="shared" si="5"/>
        <v>-1</v>
      </c>
      <c r="P54" s="115">
        <f t="shared" si="6"/>
        <v>108</v>
      </c>
      <c r="Q54" s="123">
        <f t="shared" si="7"/>
        <v>-2</v>
      </c>
      <c r="S54" s="115">
        <f t="shared" si="8"/>
        <v>65</v>
      </c>
      <c r="T54" s="115">
        <f t="shared" si="9"/>
        <v>129</v>
      </c>
      <c r="U54" s="115">
        <f t="shared" si="10"/>
        <v>-1</v>
      </c>
      <c r="V54" s="115">
        <f t="shared" si="11"/>
        <v>323</v>
      </c>
      <c r="W54" s="115">
        <f t="shared" si="12"/>
        <v>-2</v>
      </c>
    </row>
    <row r="55" spans="1:23">
      <c r="A55" s="115" t="s">
        <v>690</v>
      </c>
      <c r="B55" s="116">
        <v>39.416666999999997</v>
      </c>
      <c r="C55" s="116">
        <v>29.983332999999998</v>
      </c>
      <c r="D55" s="115">
        <v>35</v>
      </c>
      <c r="E55" s="117">
        <v>64.25694</v>
      </c>
      <c r="F55" s="117">
        <f t="shared" si="13"/>
        <v>25.74306</v>
      </c>
      <c r="G55" s="117">
        <f t="shared" si="2"/>
        <v>1.6029164713836062</v>
      </c>
      <c r="H55" s="118">
        <f t="shared" si="0"/>
        <v>4.8087494141508182</v>
      </c>
      <c r="I55" s="112"/>
      <c r="J55" s="112"/>
      <c r="K55" s="112"/>
      <c r="L55" s="115" t="s">
        <v>690</v>
      </c>
      <c r="M55" s="115">
        <f t="shared" si="3"/>
        <v>21</v>
      </c>
      <c r="N55" s="115">
        <f t="shared" si="4"/>
        <v>42</v>
      </c>
      <c r="O55" s="123">
        <f t="shared" si="5"/>
        <v>0</v>
      </c>
      <c r="P55" s="115">
        <f t="shared" si="6"/>
        <v>104</v>
      </c>
      <c r="Q55" s="123">
        <f t="shared" si="7"/>
        <v>-1</v>
      </c>
      <c r="S55" s="115">
        <f t="shared" si="8"/>
        <v>62</v>
      </c>
      <c r="T55" s="115">
        <f t="shared" si="9"/>
        <v>125</v>
      </c>
      <c r="U55" s="115">
        <f t="shared" si="10"/>
        <v>1</v>
      </c>
      <c r="V55" s="115">
        <f t="shared" si="11"/>
        <v>312</v>
      </c>
      <c r="W55" s="115">
        <f t="shared" si="12"/>
        <v>2</v>
      </c>
    </row>
    <row r="56" spans="1:23">
      <c r="A56" s="115" t="s">
        <v>496</v>
      </c>
      <c r="B56" s="116">
        <v>38.35519</v>
      </c>
      <c r="C56" s="116">
        <v>38.309460000000001</v>
      </c>
      <c r="D56" s="115">
        <v>34</v>
      </c>
      <c r="E56" s="117">
        <v>65.351050000000001</v>
      </c>
      <c r="F56" s="117">
        <f t="shared" si="13"/>
        <v>24.648949999999999</v>
      </c>
      <c r="G56" s="117">
        <f t="shared" si="2"/>
        <v>1.6340399038324915</v>
      </c>
      <c r="H56" s="118">
        <f t="shared" si="0"/>
        <v>4.9021197114974751</v>
      </c>
      <c r="I56" s="112"/>
      <c r="J56" s="112"/>
      <c r="K56" s="112"/>
      <c r="L56" s="115" t="s">
        <v>496</v>
      </c>
      <c r="M56" s="115">
        <f t="shared" si="3"/>
        <v>20</v>
      </c>
      <c r="N56" s="115">
        <f t="shared" si="4"/>
        <v>41</v>
      </c>
      <c r="O56" s="123">
        <f t="shared" si="5"/>
        <v>1</v>
      </c>
      <c r="P56" s="115">
        <f t="shared" si="6"/>
        <v>102</v>
      </c>
      <c r="Q56" s="123">
        <f t="shared" si="7"/>
        <v>2</v>
      </c>
      <c r="S56" s="115">
        <f t="shared" si="8"/>
        <v>61</v>
      </c>
      <c r="T56" s="115">
        <f t="shared" si="9"/>
        <v>122</v>
      </c>
      <c r="U56" s="115">
        <f t="shared" si="10"/>
        <v>0</v>
      </c>
      <c r="V56" s="115">
        <f t="shared" si="11"/>
        <v>306</v>
      </c>
      <c r="W56" s="115">
        <f t="shared" si="12"/>
        <v>1</v>
      </c>
    </row>
    <row r="57" spans="1:23">
      <c r="A57" s="115" t="s">
        <v>691</v>
      </c>
      <c r="B57" s="116">
        <v>38.619098999999999</v>
      </c>
      <c r="C57" s="116">
        <v>27.428920999999999</v>
      </c>
      <c r="D57" s="115">
        <v>35</v>
      </c>
      <c r="E57" s="117">
        <v>63.0197</v>
      </c>
      <c r="F57" s="117">
        <f t="shared" si="13"/>
        <v>26.9803</v>
      </c>
      <c r="G57" s="117">
        <f t="shared" si="2"/>
        <v>1.5527617063621615</v>
      </c>
      <c r="H57" s="118">
        <f t="shared" si="0"/>
        <v>4.658285119086484</v>
      </c>
      <c r="I57" s="112"/>
      <c r="J57" s="112"/>
      <c r="K57" s="112"/>
      <c r="L57" s="115" t="s">
        <v>691</v>
      </c>
      <c r="M57" s="115">
        <f t="shared" si="3"/>
        <v>22</v>
      </c>
      <c r="N57" s="115">
        <f t="shared" si="4"/>
        <v>43</v>
      </c>
      <c r="O57" s="123">
        <f t="shared" si="5"/>
        <v>-1</v>
      </c>
      <c r="P57" s="115">
        <f t="shared" si="6"/>
        <v>107</v>
      </c>
      <c r="Q57" s="123">
        <f t="shared" si="7"/>
        <v>-3</v>
      </c>
      <c r="S57" s="115">
        <f t="shared" si="8"/>
        <v>64</v>
      </c>
      <c r="T57" s="115">
        <f t="shared" si="9"/>
        <v>129</v>
      </c>
      <c r="U57" s="115">
        <f t="shared" si="10"/>
        <v>1</v>
      </c>
      <c r="V57" s="115">
        <f t="shared" si="11"/>
        <v>322</v>
      </c>
      <c r="W57" s="115">
        <f t="shared" si="12"/>
        <v>2</v>
      </c>
    </row>
    <row r="58" spans="1:23">
      <c r="A58" s="115" t="s">
        <v>692</v>
      </c>
      <c r="B58" s="116">
        <v>37.321162999999999</v>
      </c>
      <c r="C58" s="116">
        <v>40.724477</v>
      </c>
      <c r="D58" s="115">
        <v>33</v>
      </c>
      <c r="E58" s="117">
        <v>65.192260000000005</v>
      </c>
      <c r="F58" s="117">
        <f t="shared" si="13"/>
        <v>24.807739999999995</v>
      </c>
      <c r="G58" s="117">
        <f t="shared" si="2"/>
        <v>1.6095335835738398</v>
      </c>
      <c r="H58" s="118">
        <f t="shared" si="0"/>
        <v>4.8286007507215194</v>
      </c>
      <c r="I58" s="112"/>
      <c r="J58" s="112"/>
      <c r="K58" s="112"/>
      <c r="L58" s="115" t="s">
        <v>692</v>
      </c>
      <c r="M58" s="115">
        <f t="shared" si="3"/>
        <v>21</v>
      </c>
      <c r="N58" s="115">
        <f t="shared" si="4"/>
        <v>42</v>
      </c>
      <c r="O58" s="123">
        <f t="shared" si="5"/>
        <v>0</v>
      </c>
      <c r="P58" s="115">
        <f t="shared" si="6"/>
        <v>104</v>
      </c>
      <c r="Q58" s="123">
        <f t="shared" si="7"/>
        <v>-1</v>
      </c>
      <c r="S58" s="115">
        <f t="shared" si="8"/>
        <v>62</v>
      </c>
      <c r="T58" s="115">
        <f t="shared" si="9"/>
        <v>124</v>
      </c>
      <c r="U58" s="115">
        <f t="shared" si="10"/>
        <v>0</v>
      </c>
      <c r="V58" s="115">
        <f t="shared" si="11"/>
        <v>311</v>
      </c>
      <c r="W58" s="115">
        <f t="shared" si="12"/>
        <v>1</v>
      </c>
    </row>
    <row r="59" spans="1:23">
      <c r="A59" s="115" t="s">
        <v>693</v>
      </c>
      <c r="B59" s="116">
        <v>36.799999999999997</v>
      </c>
      <c r="C59" s="116">
        <v>34.633333</v>
      </c>
      <c r="D59" s="115">
        <v>33</v>
      </c>
      <c r="E59" s="117">
        <v>62.844799999999999</v>
      </c>
      <c r="F59" s="117">
        <f t="shared" si="13"/>
        <v>27.155200000000001</v>
      </c>
      <c r="G59" s="117">
        <f t="shared" si="2"/>
        <v>1.5165709228894266</v>
      </c>
      <c r="H59" s="118">
        <f t="shared" si="0"/>
        <v>4.5497127686682797</v>
      </c>
      <c r="I59" s="112"/>
      <c r="J59" s="112"/>
      <c r="K59" s="112"/>
      <c r="L59" s="115" t="s">
        <v>693</v>
      </c>
      <c r="M59" s="115">
        <f t="shared" si="3"/>
        <v>22</v>
      </c>
      <c r="N59" s="115">
        <f t="shared" si="4"/>
        <v>44</v>
      </c>
      <c r="O59" s="123">
        <f t="shared" si="5"/>
        <v>0</v>
      </c>
      <c r="P59" s="115">
        <f t="shared" si="6"/>
        <v>110</v>
      </c>
      <c r="Q59" s="123">
        <f t="shared" si="7"/>
        <v>0</v>
      </c>
      <c r="S59" s="115">
        <f t="shared" si="8"/>
        <v>66</v>
      </c>
      <c r="T59" s="115">
        <f t="shared" si="9"/>
        <v>132</v>
      </c>
      <c r="U59" s="115">
        <f t="shared" si="10"/>
        <v>0</v>
      </c>
      <c r="V59" s="115">
        <f t="shared" si="11"/>
        <v>330</v>
      </c>
      <c r="W59" s="115">
        <f t="shared" si="12"/>
        <v>0</v>
      </c>
    </row>
    <row r="60" spans="1:23">
      <c r="A60" s="115" t="s">
        <v>694</v>
      </c>
      <c r="B60" s="116">
        <v>37.215277999999998</v>
      </c>
      <c r="C60" s="116">
        <v>28.363610999999999</v>
      </c>
      <c r="D60" s="115">
        <v>34</v>
      </c>
      <c r="E60" s="117">
        <v>61.816160000000004</v>
      </c>
      <c r="F60" s="117">
        <f t="shared" si="13"/>
        <v>28.183839999999996</v>
      </c>
      <c r="G60" s="117">
        <f t="shared" si="2"/>
        <v>1.4943624048834794</v>
      </c>
      <c r="H60" s="118">
        <f t="shared" si="0"/>
        <v>4.4830872146504381</v>
      </c>
      <c r="I60" s="112"/>
      <c r="J60" s="112"/>
      <c r="K60" s="112"/>
      <c r="L60" s="115" t="s">
        <v>694</v>
      </c>
      <c r="M60" s="115">
        <f t="shared" si="3"/>
        <v>22</v>
      </c>
      <c r="N60" s="115">
        <f t="shared" si="4"/>
        <v>45</v>
      </c>
      <c r="O60" s="123">
        <f t="shared" si="5"/>
        <v>1</v>
      </c>
      <c r="P60" s="115">
        <f t="shared" si="6"/>
        <v>112</v>
      </c>
      <c r="Q60" s="123">
        <f t="shared" si="7"/>
        <v>2</v>
      </c>
      <c r="S60" s="115">
        <f t="shared" si="8"/>
        <v>67</v>
      </c>
      <c r="T60" s="115">
        <f t="shared" si="9"/>
        <v>134</v>
      </c>
      <c r="U60" s="115">
        <f t="shared" si="10"/>
        <v>0</v>
      </c>
      <c r="V60" s="115">
        <f t="shared" si="11"/>
        <v>335</v>
      </c>
      <c r="W60" s="115">
        <f t="shared" si="12"/>
        <v>0</v>
      </c>
    </row>
    <row r="61" spans="1:23">
      <c r="A61" s="115" t="s">
        <v>695</v>
      </c>
      <c r="B61" s="116">
        <v>38.946188999999997</v>
      </c>
      <c r="C61" s="116">
        <v>41.753892999999998</v>
      </c>
      <c r="D61" s="115">
        <v>35</v>
      </c>
      <c r="E61" s="117">
        <v>67.004599999999996</v>
      </c>
      <c r="F61" s="117">
        <f t="shared" si="13"/>
        <v>22.995400000000004</v>
      </c>
      <c r="G61" s="117">
        <f t="shared" si="2"/>
        <v>1.7322306762066138</v>
      </c>
      <c r="H61" s="118">
        <f t="shared" si="0"/>
        <v>5.1966920286198413</v>
      </c>
      <c r="I61" s="112"/>
      <c r="J61" s="112"/>
      <c r="K61" s="112"/>
      <c r="L61" s="115" t="s">
        <v>695</v>
      </c>
      <c r="M61" s="115">
        <f t="shared" si="3"/>
        <v>19</v>
      </c>
      <c r="N61" s="115">
        <f t="shared" si="4"/>
        <v>39</v>
      </c>
      <c r="O61" s="123">
        <f t="shared" si="5"/>
        <v>1</v>
      </c>
      <c r="P61" s="115">
        <f t="shared" si="6"/>
        <v>96</v>
      </c>
      <c r="Q61" s="123">
        <f t="shared" si="7"/>
        <v>1</v>
      </c>
      <c r="S61" s="115">
        <f t="shared" si="8"/>
        <v>58</v>
      </c>
      <c r="T61" s="115">
        <f t="shared" si="9"/>
        <v>116</v>
      </c>
      <c r="U61" s="115">
        <f t="shared" si="10"/>
        <v>0</v>
      </c>
      <c r="V61" s="115">
        <f t="shared" si="11"/>
        <v>289</v>
      </c>
      <c r="W61" s="115">
        <f t="shared" si="12"/>
        <v>-1</v>
      </c>
    </row>
    <row r="62" spans="1:23">
      <c r="A62" s="115" t="s">
        <v>696</v>
      </c>
      <c r="B62" s="116">
        <v>38.693939999999998</v>
      </c>
      <c r="C62" s="116">
        <v>34.685651</v>
      </c>
      <c r="D62" s="115">
        <v>35</v>
      </c>
      <c r="E62" s="117">
        <v>64.640299999999996</v>
      </c>
      <c r="F62" s="117">
        <f t="shared" si="13"/>
        <v>25.359700000000004</v>
      </c>
      <c r="G62" s="117">
        <f t="shared" si="2"/>
        <v>1.6193791845889036</v>
      </c>
      <c r="H62" s="118">
        <f t="shared" si="0"/>
        <v>4.8581375537667117</v>
      </c>
      <c r="I62" s="112"/>
      <c r="J62" s="112"/>
      <c r="K62" s="112"/>
      <c r="L62" s="115" t="s">
        <v>696</v>
      </c>
      <c r="M62" s="115">
        <f t="shared" si="3"/>
        <v>21</v>
      </c>
      <c r="N62" s="115">
        <f t="shared" si="4"/>
        <v>41</v>
      </c>
      <c r="O62" s="123">
        <f t="shared" si="5"/>
        <v>-1</v>
      </c>
      <c r="P62" s="115">
        <f t="shared" si="6"/>
        <v>103</v>
      </c>
      <c r="Q62" s="123">
        <f t="shared" si="7"/>
        <v>-2</v>
      </c>
      <c r="S62" s="115">
        <f t="shared" si="8"/>
        <v>62</v>
      </c>
      <c r="T62" s="115">
        <f t="shared" si="9"/>
        <v>124</v>
      </c>
      <c r="U62" s="115">
        <f t="shared" si="10"/>
        <v>0</v>
      </c>
      <c r="V62" s="115">
        <f t="shared" si="11"/>
        <v>309</v>
      </c>
      <c r="W62" s="115">
        <f t="shared" si="12"/>
        <v>-1</v>
      </c>
    </row>
    <row r="63" spans="1:23">
      <c r="A63" s="115" t="s">
        <v>697</v>
      </c>
      <c r="B63" s="116">
        <v>37.966667000000001</v>
      </c>
      <c r="C63" s="116">
        <v>34.683332999999998</v>
      </c>
      <c r="D63" s="115">
        <v>34</v>
      </c>
      <c r="E63" s="117">
        <v>63.955269999999999</v>
      </c>
      <c r="F63" s="117">
        <f t="shared" si="13"/>
        <v>26.044730000000001</v>
      </c>
      <c r="G63" s="117">
        <f t="shared" si="2"/>
        <v>1.5746813062175418</v>
      </c>
      <c r="H63" s="118">
        <f t="shared" si="0"/>
        <v>4.724043918652626</v>
      </c>
      <c r="I63" s="112"/>
      <c r="J63" s="112"/>
      <c r="K63" s="112"/>
      <c r="L63" s="115" t="s">
        <v>697</v>
      </c>
      <c r="M63" s="115">
        <f t="shared" si="3"/>
        <v>21</v>
      </c>
      <c r="N63" s="115">
        <f t="shared" si="4"/>
        <v>42</v>
      </c>
      <c r="O63" s="123">
        <f t="shared" si="5"/>
        <v>0</v>
      </c>
      <c r="P63" s="115">
        <f t="shared" si="6"/>
        <v>106</v>
      </c>
      <c r="Q63" s="123">
        <f t="shared" si="7"/>
        <v>1</v>
      </c>
      <c r="S63" s="115">
        <f t="shared" si="8"/>
        <v>64</v>
      </c>
      <c r="T63" s="115">
        <f t="shared" si="9"/>
        <v>127</v>
      </c>
      <c r="U63" s="115">
        <f t="shared" si="10"/>
        <v>-1</v>
      </c>
      <c r="V63" s="115">
        <f t="shared" si="11"/>
        <v>318</v>
      </c>
      <c r="W63" s="115">
        <f t="shared" si="12"/>
        <v>-2</v>
      </c>
    </row>
    <row r="64" spans="1:23">
      <c r="A64" s="115" t="s">
        <v>506</v>
      </c>
      <c r="B64" s="116">
        <v>40.983879000000002</v>
      </c>
      <c r="C64" s="116">
        <v>37.876410999999997</v>
      </c>
      <c r="D64" s="115">
        <v>37</v>
      </c>
      <c r="E64" s="117">
        <v>67.645989999999998</v>
      </c>
      <c r="F64" s="117">
        <f t="shared" si="13"/>
        <v>22.354010000000002</v>
      </c>
      <c r="G64" s="117">
        <f t="shared" si="2"/>
        <v>1.8051408276742349</v>
      </c>
      <c r="H64" s="118">
        <f t="shared" si="0"/>
        <v>5.415422483022704</v>
      </c>
      <c r="I64" s="112"/>
      <c r="J64" s="112"/>
      <c r="K64" s="112"/>
      <c r="L64" s="115" t="s">
        <v>506</v>
      </c>
      <c r="M64" s="115">
        <f t="shared" si="3"/>
        <v>19</v>
      </c>
      <c r="N64" s="115">
        <f t="shared" si="4"/>
        <v>37</v>
      </c>
      <c r="O64" s="123">
        <f t="shared" si="5"/>
        <v>-1</v>
      </c>
      <c r="P64" s="115">
        <f t="shared" si="6"/>
        <v>92</v>
      </c>
      <c r="Q64" s="123">
        <f t="shared" si="7"/>
        <v>-3</v>
      </c>
      <c r="S64" s="115">
        <f t="shared" si="8"/>
        <v>56</v>
      </c>
      <c r="T64" s="115">
        <f t="shared" si="9"/>
        <v>111</v>
      </c>
      <c r="U64" s="115">
        <f t="shared" si="10"/>
        <v>-1</v>
      </c>
      <c r="V64" s="115">
        <f t="shared" si="11"/>
        <v>277</v>
      </c>
      <c r="W64" s="115">
        <f t="shared" si="12"/>
        <v>-3</v>
      </c>
    </row>
    <row r="65" spans="1:23">
      <c r="A65" s="115" t="s">
        <v>698</v>
      </c>
      <c r="B65" s="116">
        <v>37.213025999999999</v>
      </c>
      <c r="C65" s="116">
        <v>36.176260999999997</v>
      </c>
      <c r="D65" s="115">
        <v>33</v>
      </c>
      <c r="E65" s="117">
        <v>63.661230000000003</v>
      </c>
      <c r="F65" s="117">
        <f t="shared" si="13"/>
        <v>26.338769999999997</v>
      </c>
      <c r="G65" s="117">
        <f t="shared" si="2"/>
        <v>1.5471537621932105</v>
      </c>
      <c r="H65" s="118">
        <f t="shared" si="0"/>
        <v>4.6414612865796316</v>
      </c>
      <c r="I65" s="112"/>
      <c r="J65" s="112"/>
      <c r="K65" s="112"/>
      <c r="L65" s="115" t="s">
        <v>698</v>
      </c>
      <c r="M65" s="115">
        <f t="shared" si="3"/>
        <v>22</v>
      </c>
      <c r="N65" s="115">
        <f t="shared" si="4"/>
        <v>43</v>
      </c>
      <c r="O65" s="123">
        <f t="shared" si="5"/>
        <v>-1</v>
      </c>
      <c r="P65" s="115">
        <f t="shared" si="6"/>
        <v>108</v>
      </c>
      <c r="Q65" s="123">
        <f t="shared" si="7"/>
        <v>-2</v>
      </c>
      <c r="S65" s="115">
        <f t="shared" si="8"/>
        <v>65</v>
      </c>
      <c r="T65" s="115">
        <f t="shared" si="9"/>
        <v>129</v>
      </c>
      <c r="U65" s="115">
        <f t="shared" si="10"/>
        <v>-1</v>
      </c>
      <c r="V65" s="115">
        <f t="shared" si="11"/>
        <v>323</v>
      </c>
      <c r="W65" s="115">
        <f t="shared" si="12"/>
        <v>-2</v>
      </c>
    </row>
    <row r="66" spans="1:23">
      <c r="A66" s="115" t="s">
        <v>699</v>
      </c>
      <c r="B66" s="116">
        <v>41.020049999999998</v>
      </c>
      <c r="C66" s="116">
        <v>40.523448999999999</v>
      </c>
      <c r="D66" s="115">
        <v>36</v>
      </c>
      <c r="E66" s="117">
        <v>68.471090000000004</v>
      </c>
      <c r="F66" s="117">
        <f t="shared" si="13"/>
        <v>21.528909999999996</v>
      </c>
      <c r="G66" s="117">
        <f t="shared" si="2"/>
        <v>1.8345953304056122</v>
      </c>
      <c r="H66" s="118">
        <f t="shared" ref="H66:H82" si="14">$J$5*SIN((180-D66-F66)*PI()/180)/SIN(F66*PI()/180)</f>
        <v>5.5037859912168363</v>
      </c>
      <c r="I66" s="112"/>
      <c r="J66" s="112"/>
      <c r="K66" s="112"/>
      <c r="L66" s="115" t="s">
        <v>699</v>
      </c>
      <c r="M66" s="115">
        <f t="shared" si="3"/>
        <v>18</v>
      </c>
      <c r="N66" s="115">
        <f t="shared" si="4"/>
        <v>36</v>
      </c>
      <c r="O66" s="123">
        <f t="shared" si="5"/>
        <v>0</v>
      </c>
      <c r="P66" s="115">
        <f t="shared" si="6"/>
        <v>91</v>
      </c>
      <c r="Q66" s="123">
        <f t="shared" si="7"/>
        <v>1</v>
      </c>
      <c r="S66" s="115">
        <f t="shared" si="8"/>
        <v>55</v>
      </c>
      <c r="T66" s="115">
        <f t="shared" si="9"/>
        <v>109</v>
      </c>
      <c r="U66" s="115">
        <f t="shared" si="10"/>
        <v>-1</v>
      </c>
      <c r="V66" s="115">
        <f t="shared" si="11"/>
        <v>273</v>
      </c>
      <c r="W66" s="115">
        <f t="shared" si="12"/>
        <v>-2</v>
      </c>
    </row>
    <row r="67" spans="1:23">
      <c r="A67" s="115" t="s">
        <v>510</v>
      </c>
      <c r="B67" s="116">
        <v>40.693997000000003</v>
      </c>
      <c r="C67" s="116">
        <v>30.435763000000001</v>
      </c>
      <c r="D67" s="115">
        <v>36</v>
      </c>
      <c r="E67" s="117">
        <v>65.578310000000002</v>
      </c>
      <c r="F67" s="117">
        <f t="shared" si="13"/>
        <v>24.421689999999998</v>
      </c>
      <c r="G67" s="117">
        <f t="shared" ref="G67:G82" si="15">$J$4*SIN((180-D67-F67)*PI()/180)/SIN(F67*PI()/180)</f>
        <v>1.678576723394718</v>
      </c>
      <c r="H67" s="118">
        <f t="shared" si="14"/>
        <v>5.0357301701841539</v>
      </c>
      <c r="I67" s="112"/>
      <c r="J67" s="112"/>
      <c r="K67" s="112"/>
      <c r="L67" s="115" t="s">
        <v>510</v>
      </c>
      <c r="M67" s="115">
        <f t="shared" ref="M67:M82" si="16">ROUNDDOWN((100-$J$5*COS(D67*PI()/180))/(H67)+1,0)</f>
        <v>20</v>
      </c>
      <c r="N67" s="115">
        <f t="shared" ref="N67:N82" si="17">ROUNDDOWN((200-$J$5*COS(D67*PI()/180))/(H67)+1,0)</f>
        <v>40</v>
      </c>
      <c r="O67" s="123">
        <f t="shared" ref="O67:O82" si="18">N67-2*M67</f>
        <v>0</v>
      </c>
      <c r="P67" s="115">
        <f t="shared" ref="P67:P82" si="19">ROUNDDOWN((500-$J$5*COS(D67*PI()/180))/(H67)+1,0)</f>
        <v>99</v>
      </c>
      <c r="Q67" s="123">
        <f t="shared" ref="Q67:Q82" si="20">P67-5*M67</f>
        <v>-1</v>
      </c>
      <c r="S67" s="115">
        <f t="shared" ref="S67:S82" si="21">ROUNDDOWN((100-$J$4*COS(D67*PI()/180))/(G67)+1,0)</f>
        <v>60</v>
      </c>
      <c r="T67" s="115">
        <f t="shared" ref="T67:T82" si="22">ROUNDDOWN((200-$J$4*COS(D67*PI()/180))/(G67)+1,0)</f>
        <v>119</v>
      </c>
      <c r="U67" s="115">
        <f t="shared" ref="U67:U82" si="23">T67-2*S67</f>
        <v>-1</v>
      </c>
      <c r="V67" s="115">
        <f t="shared" ref="V67:V82" si="24">ROUNDDOWN((500-$J$4*COS(D67*PI()/180))/(G67)+1,0)</f>
        <v>298</v>
      </c>
      <c r="W67" s="115">
        <f t="shared" ref="W67:W82" si="25">V67-5*S67</f>
        <v>-2</v>
      </c>
    </row>
    <row r="68" spans="1:23">
      <c r="A68" s="115" t="s">
        <v>511</v>
      </c>
      <c r="B68" s="116">
        <v>41.292782000000003</v>
      </c>
      <c r="C68" s="116">
        <v>36.33128</v>
      </c>
      <c r="D68" s="115">
        <v>37</v>
      </c>
      <c r="E68" s="117">
        <v>67.50891</v>
      </c>
      <c r="F68" s="117">
        <f t="shared" si="13"/>
        <v>22.49109</v>
      </c>
      <c r="G68" s="117">
        <f t="shared" si="15"/>
        <v>1.7972434678382136</v>
      </c>
      <c r="H68" s="118">
        <f t="shared" si="14"/>
        <v>5.3917304035146412</v>
      </c>
      <c r="I68" s="112"/>
      <c r="J68" s="112"/>
      <c r="K68" s="112"/>
      <c r="L68" s="115" t="s">
        <v>511</v>
      </c>
      <c r="M68" s="115">
        <f t="shared" si="16"/>
        <v>19</v>
      </c>
      <c r="N68" s="115">
        <f t="shared" si="17"/>
        <v>37</v>
      </c>
      <c r="O68" s="123">
        <f t="shared" si="18"/>
        <v>-1</v>
      </c>
      <c r="P68" s="115">
        <f t="shared" si="19"/>
        <v>93</v>
      </c>
      <c r="Q68" s="123">
        <f t="shared" si="20"/>
        <v>-2</v>
      </c>
      <c r="S68" s="115">
        <f t="shared" si="21"/>
        <v>56</v>
      </c>
      <c r="T68" s="115">
        <f t="shared" si="22"/>
        <v>111</v>
      </c>
      <c r="U68" s="115">
        <f t="shared" si="23"/>
        <v>-1</v>
      </c>
      <c r="V68" s="115">
        <f t="shared" si="24"/>
        <v>278</v>
      </c>
      <c r="W68" s="115">
        <f t="shared" si="25"/>
        <v>-2</v>
      </c>
    </row>
    <row r="69" spans="1:23">
      <c r="A69" s="115" t="s">
        <v>700</v>
      </c>
      <c r="B69" s="116">
        <v>37.933332999999998</v>
      </c>
      <c r="C69" s="116">
        <v>41.95</v>
      </c>
      <c r="D69" s="115">
        <v>34</v>
      </c>
      <c r="E69" s="117">
        <v>66.166409999999999</v>
      </c>
      <c r="F69" s="117">
        <f t="shared" si="13"/>
        <v>23.833590000000001</v>
      </c>
      <c r="G69" s="117">
        <f t="shared" si="15"/>
        <v>1.6717199720264428</v>
      </c>
      <c r="H69" s="118">
        <f t="shared" si="14"/>
        <v>5.0151599160793277</v>
      </c>
      <c r="I69" s="112"/>
      <c r="J69" s="112"/>
      <c r="K69" s="112"/>
      <c r="L69" s="115" t="s">
        <v>700</v>
      </c>
      <c r="M69" s="115">
        <f t="shared" si="16"/>
        <v>20</v>
      </c>
      <c r="N69" s="115">
        <f t="shared" si="17"/>
        <v>40</v>
      </c>
      <c r="O69" s="123">
        <f t="shared" si="18"/>
        <v>0</v>
      </c>
      <c r="P69" s="115">
        <f t="shared" si="19"/>
        <v>100</v>
      </c>
      <c r="Q69" s="123">
        <f t="shared" si="20"/>
        <v>0</v>
      </c>
      <c r="S69" s="115">
        <f t="shared" si="21"/>
        <v>60</v>
      </c>
      <c r="T69" s="115">
        <f t="shared" si="22"/>
        <v>120</v>
      </c>
      <c r="U69" s="115">
        <f t="shared" si="23"/>
        <v>0</v>
      </c>
      <c r="V69" s="115">
        <f t="shared" si="24"/>
        <v>299</v>
      </c>
      <c r="W69" s="115">
        <f t="shared" si="25"/>
        <v>-1</v>
      </c>
    </row>
    <row r="70" spans="1:23">
      <c r="A70" s="115" t="s">
        <v>701</v>
      </c>
      <c r="B70" s="116">
        <v>42.023139999999998</v>
      </c>
      <c r="C70" s="116">
        <v>35.153069000000002</v>
      </c>
      <c r="D70" s="115">
        <v>37</v>
      </c>
      <c r="E70" s="117">
        <v>67.892480000000006</v>
      </c>
      <c r="F70" s="117">
        <f t="shared" si="13"/>
        <v>22.107519999999994</v>
      </c>
      <c r="G70" s="117">
        <f t="shared" si="15"/>
        <v>1.8195751247003726</v>
      </c>
      <c r="H70" s="118">
        <f t="shared" si="14"/>
        <v>5.4587253741011184</v>
      </c>
      <c r="I70" s="112"/>
      <c r="J70" s="112"/>
      <c r="K70" s="112"/>
      <c r="L70" s="115" t="s">
        <v>701</v>
      </c>
      <c r="M70" s="115">
        <f t="shared" si="16"/>
        <v>18</v>
      </c>
      <c r="N70" s="115">
        <f t="shared" si="17"/>
        <v>37</v>
      </c>
      <c r="O70" s="123">
        <f t="shared" si="18"/>
        <v>1</v>
      </c>
      <c r="P70" s="115">
        <f t="shared" si="19"/>
        <v>92</v>
      </c>
      <c r="Q70" s="123">
        <f t="shared" si="20"/>
        <v>2</v>
      </c>
      <c r="S70" s="115">
        <f t="shared" si="21"/>
        <v>55</v>
      </c>
      <c r="T70" s="115">
        <f t="shared" si="22"/>
        <v>110</v>
      </c>
      <c r="U70" s="115">
        <f t="shared" si="23"/>
        <v>0</v>
      </c>
      <c r="V70" s="115">
        <f t="shared" si="24"/>
        <v>275</v>
      </c>
      <c r="W70" s="115">
        <f t="shared" si="25"/>
        <v>0</v>
      </c>
    </row>
    <row r="71" spans="1:23">
      <c r="A71" s="115" t="s">
        <v>702</v>
      </c>
      <c r="B71" s="116">
        <v>39.747661999999998</v>
      </c>
      <c r="C71" s="116">
        <v>37.017879000000001</v>
      </c>
      <c r="D71" s="115">
        <v>36</v>
      </c>
      <c r="E71" s="117">
        <v>66.257649999999998</v>
      </c>
      <c r="F71" s="117">
        <f t="shared" si="13"/>
        <v>23.742350000000002</v>
      </c>
      <c r="G71" s="117">
        <f t="shared" si="15"/>
        <v>1.7119849697123144</v>
      </c>
      <c r="H71" s="118">
        <f t="shared" si="14"/>
        <v>5.1359549091369443</v>
      </c>
      <c r="I71" s="112"/>
      <c r="J71" s="112"/>
      <c r="K71" s="112"/>
      <c r="L71" s="115" t="s">
        <v>702</v>
      </c>
      <c r="M71" s="115">
        <f t="shared" si="16"/>
        <v>20</v>
      </c>
      <c r="N71" s="115">
        <f t="shared" si="17"/>
        <v>39</v>
      </c>
      <c r="O71" s="123">
        <f t="shared" si="18"/>
        <v>-1</v>
      </c>
      <c r="P71" s="115">
        <f t="shared" si="19"/>
        <v>97</v>
      </c>
      <c r="Q71" s="123">
        <f t="shared" si="20"/>
        <v>-3</v>
      </c>
      <c r="S71" s="115">
        <f t="shared" si="21"/>
        <v>59</v>
      </c>
      <c r="T71" s="115">
        <f t="shared" si="22"/>
        <v>117</v>
      </c>
      <c r="U71" s="115">
        <f t="shared" si="23"/>
        <v>-1</v>
      </c>
      <c r="V71" s="115">
        <f t="shared" si="24"/>
        <v>292</v>
      </c>
      <c r="W71" s="115">
        <f t="shared" si="25"/>
        <v>-3</v>
      </c>
    </row>
    <row r="72" spans="1:23">
      <c r="A72" s="115" t="s">
        <v>703</v>
      </c>
      <c r="B72" s="116">
        <v>37.159148999999999</v>
      </c>
      <c r="C72" s="116">
        <v>38.796908999999999</v>
      </c>
      <c r="D72" s="115">
        <v>33</v>
      </c>
      <c r="E72" s="117">
        <v>64.407330000000002</v>
      </c>
      <c r="F72" s="117">
        <f t="shared" si="13"/>
        <v>25.592669999999998</v>
      </c>
      <c r="G72" s="117">
        <f t="shared" si="15"/>
        <v>1.5766829987836528</v>
      </c>
      <c r="H72" s="118">
        <f t="shared" si="14"/>
        <v>4.7300489963509591</v>
      </c>
      <c r="I72" s="112"/>
      <c r="J72" s="112"/>
      <c r="K72" s="112"/>
      <c r="L72" s="115" t="s">
        <v>703</v>
      </c>
      <c r="M72" s="115">
        <f t="shared" si="16"/>
        <v>21</v>
      </c>
      <c r="N72" s="115">
        <f t="shared" si="17"/>
        <v>42</v>
      </c>
      <c r="O72" s="123">
        <f t="shared" si="18"/>
        <v>0</v>
      </c>
      <c r="P72" s="115">
        <f t="shared" si="19"/>
        <v>106</v>
      </c>
      <c r="Q72" s="123">
        <f t="shared" si="20"/>
        <v>1</v>
      </c>
      <c r="S72" s="115">
        <f t="shared" si="21"/>
        <v>63</v>
      </c>
      <c r="T72" s="115">
        <f t="shared" si="22"/>
        <v>127</v>
      </c>
      <c r="U72" s="115">
        <f t="shared" si="23"/>
        <v>1</v>
      </c>
      <c r="V72" s="115">
        <f t="shared" si="24"/>
        <v>317</v>
      </c>
      <c r="W72" s="115">
        <f t="shared" si="25"/>
        <v>2</v>
      </c>
    </row>
    <row r="73" spans="1:23">
      <c r="A73" s="115" t="s">
        <v>708</v>
      </c>
      <c r="B73" s="116">
        <v>37.418748000000001</v>
      </c>
      <c r="C73" s="116">
        <v>42.491833999999997</v>
      </c>
      <c r="D73" s="115">
        <v>34</v>
      </c>
      <c r="E73" s="117">
        <v>65.9011</v>
      </c>
      <c r="F73" s="117">
        <f t="shared" ref="F73:F82" si="26">90-E73</f>
        <v>24.0989</v>
      </c>
      <c r="G73" s="117">
        <f t="shared" si="15"/>
        <v>1.6591962985889737</v>
      </c>
      <c r="H73" s="118">
        <f t="shared" si="14"/>
        <v>4.9775888957669219</v>
      </c>
      <c r="I73" s="112"/>
      <c r="J73" s="112"/>
      <c r="K73" s="112"/>
      <c r="L73" s="115" t="s">
        <v>708</v>
      </c>
      <c r="M73" s="115">
        <f t="shared" si="16"/>
        <v>20</v>
      </c>
      <c r="N73" s="115">
        <f t="shared" si="17"/>
        <v>40</v>
      </c>
      <c r="O73" s="123">
        <f t="shared" si="18"/>
        <v>0</v>
      </c>
      <c r="P73" s="115">
        <f t="shared" si="19"/>
        <v>101</v>
      </c>
      <c r="Q73" s="123">
        <f t="shared" si="20"/>
        <v>1</v>
      </c>
      <c r="S73" s="115">
        <f t="shared" si="21"/>
        <v>60</v>
      </c>
      <c r="T73" s="115">
        <f t="shared" si="22"/>
        <v>121</v>
      </c>
      <c r="U73" s="115">
        <f t="shared" si="23"/>
        <v>1</v>
      </c>
      <c r="V73" s="115">
        <f t="shared" si="24"/>
        <v>301</v>
      </c>
      <c r="W73" s="115">
        <f t="shared" si="25"/>
        <v>1</v>
      </c>
    </row>
    <row r="74" spans="1:23">
      <c r="A74" s="115" t="s">
        <v>704</v>
      </c>
      <c r="B74" s="116">
        <v>40.983333000000002</v>
      </c>
      <c r="C74" s="116">
        <v>27.516667000000002</v>
      </c>
      <c r="D74" s="115">
        <v>37</v>
      </c>
      <c r="E74" s="117">
        <v>65.341430000000003</v>
      </c>
      <c r="F74" s="117">
        <f t="shared" si="26"/>
        <v>24.658569999999997</v>
      </c>
      <c r="G74" s="117">
        <f t="shared" si="15"/>
        <v>1.6834379096212853</v>
      </c>
      <c r="H74" s="118">
        <f t="shared" si="14"/>
        <v>5.0503137288638555</v>
      </c>
      <c r="I74" s="112"/>
      <c r="J74" s="112"/>
      <c r="K74" s="112"/>
      <c r="L74" s="115" t="s">
        <v>704</v>
      </c>
      <c r="M74" s="115">
        <f t="shared" si="16"/>
        <v>20</v>
      </c>
      <c r="N74" s="115">
        <f t="shared" si="17"/>
        <v>40</v>
      </c>
      <c r="O74" s="123">
        <f t="shared" si="18"/>
        <v>0</v>
      </c>
      <c r="P74" s="115">
        <f t="shared" si="19"/>
        <v>99</v>
      </c>
      <c r="Q74" s="123">
        <f t="shared" si="20"/>
        <v>-1</v>
      </c>
      <c r="S74" s="115">
        <f t="shared" si="21"/>
        <v>60</v>
      </c>
      <c r="T74" s="115">
        <f t="shared" si="22"/>
        <v>119</v>
      </c>
      <c r="U74" s="115">
        <f t="shared" si="23"/>
        <v>-1</v>
      </c>
      <c r="V74" s="115">
        <f t="shared" si="24"/>
        <v>297</v>
      </c>
      <c r="W74" s="115">
        <f t="shared" si="25"/>
        <v>-3</v>
      </c>
    </row>
    <row r="75" spans="1:23">
      <c r="A75" s="115" t="s">
        <v>520</v>
      </c>
      <c r="B75" s="116">
        <v>40.316667000000002</v>
      </c>
      <c r="C75" s="116">
        <v>36.549999999999997</v>
      </c>
      <c r="D75" s="115">
        <v>36</v>
      </c>
      <c r="E75" s="117">
        <v>66.6571</v>
      </c>
      <c r="F75" s="117">
        <f t="shared" si="26"/>
        <v>23.3429</v>
      </c>
      <c r="G75" s="117">
        <f t="shared" si="15"/>
        <v>1.7324827556900217</v>
      </c>
      <c r="H75" s="118">
        <f t="shared" si="14"/>
        <v>5.1974482670700652</v>
      </c>
      <c r="I75" s="112"/>
      <c r="J75" s="112"/>
      <c r="K75" s="112"/>
      <c r="L75" s="115" t="s">
        <v>520</v>
      </c>
      <c r="M75" s="115">
        <f t="shared" si="16"/>
        <v>19</v>
      </c>
      <c r="N75" s="115">
        <f t="shared" si="17"/>
        <v>39</v>
      </c>
      <c r="O75" s="123">
        <f t="shared" si="18"/>
        <v>1</v>
      </c>
      <c r="P75" s="115">
        <f t="shared" si="19"/>
        <v>96</v>
      </c>
      <c r="Q75" s="123">
        <f t="shared" si="20"/>
        <v>1</v>
      </c>
      <c r="S75" s="115">
        <f t="shared" si="21"/>
        <v>58</v>
      </c>
      <c r="T75" s="115">
        <f t="shared" si="22"/>
        <v>116</v>
      </c>
      <c r="U75" s="115">
        <f t="shared" si="23"/>
        <v>0</v>
      </c>
      <c r="V75" s="115">
        <f t="shared" si="24"/>
        <v>289</v>
      </c>
      <c r="W75" s="115">
        <f t="shared" si="25"/>
        <v>-1</v>
      </c>
    </row>
    <row r="76" spans="1:23">
      <c r="A76" s="115" t="s">
        <v>521</v>
      </c>
      <c r="B76" s="116">
        <v>41.001449999999998</v>
      </c>
      <c r="C76" s="116">
        <v>39.717799999999997</v>
      </c>
      <c r="D76" s="115">
        <v>36</v>
      </c>
      <c r="E76" s="117">
        <v>68.204840000000004</v>
      </c>
      <c r="F76" s="117">
        <f t="shared" si="26"/>
        <v>21.795159999999996</v>
      </c>
      <c r="G76" s="117">
        <f t="shared" si="15"/>
        <v>1.8185981618826843</v>
      </c>
      <c r="H76" s="118">
        <f t="shared" si="14"/>
        <v>5.4557944856480525</v>
      </c>
      <c r="I76" s="112"/>
      <c r="J76" s="112"/>
      <c r="K76" s="112"/>
      <c r="L76" s="115" t="s">
        <v>521</v>
      </c>
      <c r="M76" s="115">
        <f t="shared" si="16"/>
        <v>18</v>
      </c>
      <c r="N76" s="115">
        <f t="shared" si="17"/>
        <v>37</v>
      </c>
      <c r="O76" s="123">
        <f t="shared" si="18"/>
        <v>1</v>
      </c>
      <c r="P76" s="115">
        <f t="shared" si="19"/>
        <v>92</v>
      </c>
      <c r="Q76" s="123">
        <f t="shared" si="20"/>
        <v>2</v>
      </c>
      <c r="S76" s="115">
        <f t="shared" si="21"/>
        <v>55</v>
      </c>
      <c r="T76" s="115">
        <f t="shared" si="22"/>
        <v>110</v>
      </c>
      <c r="U76" s="115">
        <f t="shared" si="23"/>
        <v>0</v>
      </c>
      <c r="V76" s="115">
        <f t="shared" si="24"/>
        <v>275</v>
      </c>
      <c r="W76" s="115">
        <f t="shared" si="25"/>
        <v>0</v>
      </c>
    </row>
    <row r="77" spans="1:23">
      <c r="A77" s="115" t="s">
        <v>705</v>
      </c>
      <c r="B77" s="116">
        <v>39.307355000000001</v>
      </c>
      <c r="C77" s="116">
        <v>39.438777999999999</v>
      </c>
      <c r="D77" s="115">
        <v>36</v>
      </c>
      <c r="E77" s="117">
        <v>66.572720000000004</v>
      </c>
      <c r="F77" s="117">
        <f t="shared" si="26"/>
        <v>23.427279999999996</v>
      </c>
      <c r="G77" s="117">
        <f t="shared" si="15"/>
        <v>1.7280978748326132</v>
      </c>
      <c r="H77" s="118">
        <f t="shared" si="14"/>
        <v>5.1842936244978395</v>
      </c>
      <c r="I77" s="112"/>
      <c r="J77" s="112"/>
      <c r="K77" s="112"/>
      <c r="L77" s="115" t="s">
        <v>705</v>
      </c>
      <c r="M77" s="115">
        <f t="shared" si="16"/>
        <v>19</v>
      </c>
      <c r="N77" s="115">
        <f t="shared" si="17"/>
        <v>39</v>
      </c>
      <c r="O77" s="123">
        <f t="shared" si="18"/>
        <v>1</v>
      </c>
      <c r="P77" s="115">
        <f t="shared" si="19"/>
        <v>97</v>
      </c>
      <c r="Q77" s="123">
        <f t="shared" si="20"/>
        <v>2</v>
      </c>
      <c r="S77" s="115">
        <f t="shared" si="21"/>
        <v>58</v>
      </c>
      <c r="T77" s="115">
        <f t="shared" si="22"/>
        <v>116</v>
      </c>
      <c r="U77" s="115">
        <f t="shared" si="23"/>
        <v>0</v>
      </c>
      <c r="V77" s="115">
        <f t="shared" si="24"/>
        <v>289</v>
      </c>
      <c r="W77" s="115">
        <f t="shared" si="25"/>
        <v>-1</v>
      </c>
    </row>
    <row r="78" spans="1:23">
      <c r="A78" s="115" t="s">
        <v>706</v>
      </c>
      <c r="B78" s="116">
        <v>38.682301000000002</v>
      </c>
      <c r="C78" s="116">
        <v>29.408190000000001</v>
      </c>
      <c r="D78" s="115">
        <v>35</v>
      </c>
      <c r="E78" s="117">
        <v>63.435310000000001</v>
      </c>
      <c r="F78" s="117">
        <f t="shared" si="26"/>
        <v>26.564689999999999</v>
      </c>
      <c r="G78" s="117">
        <f t="shared" si="15"/>
        <v>1.5691257504661711</v>
      </c>
      <c r="H78" s="118">
        <f t="shared" si="14"/>
        <v>4.7073772513985128</v>
      </c>
      <c r="I78" s="112"/>
      <c r="J78" s="112"/>
      <c r="K78" s="112"/>
      <c r="L78" s="115" t="s">
        <v>706</v>
      </c>
      <c r="M78" s="115">
        <f t="shared" si="16"/>
        <v>21</v>
      </c>
      <c r="N78" s="115">
        <f t="shared" si="17"/>
        <v>43</v>
      </c>
      <c r="O78" s="123">
        <f t="shared" si="18"/>
        <v>1</v>
      </c>
      <c r="P78" s="115">
        <f t="shared" si="19"/>
        <v>106</v>
      </c>
      <c r="Q78" s="123">
        <f t="shared" si="20"/>
        <v>1</v>
      </c>
      <c r="S78" s="115">
        <f t="shared" si="21"/>
        <v>64</v>
      </c>
      <c r="T78" s="115">
        <f t="shared" si="22"/>
        <v>128</v>
      </c>
      <c r="U78" s="115">
        <f t="shared" si="23"/>
        <v>0</v>
      </c>
      <c r="V78" s="115">
        <f t="shared" si="24"/>
        <v>319</v>
      </c>
      <c r="W78" s="115">
        <f t="shared" si="25"/>
        <v>-1</v>
      </c>
    </row>
    <row r="79" spans="1:23">
      <c r="A79" s="115" t="s">
        <v>525</v>
      </c>
      <c r="B79" s="116">
        <v>38.489139999999999</v>
      </c>
      <c r="C79" s="116">
        <v>43.40889</v>
      </c>
      <c r="D79" s="115">
        <v>34</v>
      </c>
      <c r="E79" s="117">
        <v>67.182000000000002</v>
      </c>
      <c r="F79" s="117">
        <f t="shared" si="26"/>
        <v>22.817999999999998</v>
      </c>
      <c r="G79" s="117">
        <f t="shared" si="15"/>
        <v>1.7221924787382121</v>
      </c>
      <c r="H79" s="118">
        <f t="shared" si="14"/>
        <v>5.1665774362146371</v>
      </c>
      <c r="I79" s="112"/>
      <c r="J79" s="112"/>
      <c r="K79" s="112"/>
      <c r="L79" s="115" t="s">
        <v>525</v>
      </c>
      <c r="M79" s="115">
        <f t="shared" si="16"/>
        <v>19</v>
      </c>
      <c r="N79" s="115">
        <f t="shared" si="17"/>
        <v>39</v>
      </c>
      <c r="O79" s="123">
        <f t="shared" si="18"/>
        <v>1</v>
      </c>
      <c r="P79" s="115">
        <f t="shared" si="19"/>
        <v>97</v>
      </c>
      <c r="Q79" s="123">
        <f t="shared" si="20"/>
        <v>2</v>
      </c>
      <c r="S79" s="115">
        <f t="shared" si="21"/>
        <v>58</v>
      </c>
      <c r="T79" s="115">
        <f t="shared" si="22"/>
        <v>116</v>
      </c>
      <c r="U79" s="115">
        <f t="shared" si="23"/>
        <v>0</v>
      </c>
      <c r="V79" s="115">
        <f t="shared" si="24"/>
        <v>290</v>
      </c>
      <c r="W79" s="115">
        <f t="shared" si="25"/>
        <v>0</v>
      </c>
    </row>
    <row r="80" spans="1:23">
      <c r="A80" s="115" t="s">
        <v>526</v>
      </c>
      <c r="B80" s="116">
        <v>40.65</v>
      </c>
      <c r="C80" s="116">
        <v>29.266667000000002</v>
      </c>
      <c r="D80" s="115">
        <v>36</v>
      </c>
      <c r="E80" s="117">
        <v>65.314689999999999</v>
      </c>
      <c r="F80" s="117">
        <f t="shared" si="26"/>
        <v>24.685310000000001</v>
      </c>
      <c r="G80" s="117">
        <f t="shared" si="15"/>
        <v>1.6660782295047878</v>
      </c>
      <c r="H80" s="118">
        <f t="shared" si="14"/>
        <v>4.9982346885143629</v>
      </c>
      <c r="I80" s="112"/>
      <c r="J80" s="112"/>
      <c r="K80" s="112"/>
      <c r="L80" s="115" t="s">
        <v>526</v>
      </c>
      <c r="M80" s="115">
        <f t="shared" si="16"/>
        <v>20</v>
      </c>
      <c r="N80" s="115">
        <f t="shared" si="17"/>
        <v>40</v>
      </c>
      <c r="O80" s="123">
        <f t="shared" si="18"/>
        <v>0</v>
      </c>
      <c r="P80" s="115">
        <f t="shared" si="19"/>
        <v>100</v>
      </c>
      <c r="Q80" s="123">
        <f t="shared" si="20"/>
        <v>0</v>
      </c>
      <c r="S80" s="115">
        <f t="shared" si="21"/>
        <v>60</v>
      </c>
      <c r="T80" s="115">
        <f t="shared" si="22"/>
        <v>120</v>
      </c>
      <c r="U80" s="115">
        <f t="shared" si="23"/>
        <v>0</v>
      </c>
      <c r="V80" s="115">
        <f t="shared" si="24"/>
        <v>300</v>
      </c>
      <c r="W80" s="115">
        <f t="shared" si="25"/>
        <v>0</v>
      </c>
    </row>
    <row r="81" spans="1:23">
      <c r="A81" s="115" t="s">
        <v>527</v>
      </c>
      <c r="B81" s="116">
        <v>39.818080999999999</v>
      </c>
      <c r="C81" s="116">
        <v>34.814689999999999</v>
      </c>
      <c r="D81" s="115">
        <v>36</v>
      </c>
      <c r="E81" s="117">
        <v>65.731830000000002</v>
      </c>
      <c r="F81" s="117">
        <f t="shared" si="26"/>
        <v>24.268169999999998</v>
      </c>
      <c r="G81" s="117">
        <f t="shared" si="15"/>
        <v>1.6859726234379986</v>
      </c>
      <c r="H81" s="118">
        <f t="shared" si="14"/>
        <v>5.0579178703139949</v>
      </c>
      <c r="I81" s="112"/>
      <c r="J81" s="112"/>
      <c r="K81" s="112"/>
      <c r="L81" s="115" t="s">
        <v>527</v>
      </c>
      <c r="M81" s="115">
        <f t="shared" si="16"/>
        <v>20</v>
      </c>
      <c r="N81" s="115">
        <f t="shared" si="17"/>
        <v>40</v>
      </c>
      <c r="O81" s="123">
        <f t="shared" si="18"/>
        <v>0</v>
      </c>
      <c r="P81" s="115">
        <f t="shared" si="19"/>
        <v>99</v>
      </c>
      <c r="Q81" s="123">
        <f t="shared" si="20"/>
        <v>-1</v>
      </c>
      <c r="S81" s="115">
        <f t="shared" si="21"/>
        <v>59</v>
      </c>
      <c r="T81" s="115">
        <f t="shared" si="22"/>
        <v>119</v>
      </c>
      <c r="U81" s="115">
        <f t="shared" si="23"/>
        <v>1</v>
      </c>
      <c r="V81" s="115">
        <f t="shared" si="24"/>
        <v>297</v>
      </c>
      <c r="W81" s="115">
        <f t="shared" si="25"/>
        <v>2</v>
      </c>
    </row>
    <row r="82" spans="1:23">
      <c r="A82" s="115" t="s">
        <v>528</v>
      </c>
      <c r="B82" s="116">
        <v>41.456409000000001</v>
      </c>
      <c r="C82" s="116">
        <v>31.798731</v>
      </c>
      <c r="D82" s="115">
        <v>37</v>
      </c>
      <c r="E82" s="117">
        <v>66.587980000000002</v>
      </c>
      <c r="F82" s="117">
        <f t="shared" si="26"/>
        <v>23.412019999999998</v>
      </c>
      <c r="G82" s="117">
        <f t="shared" si="15"/>
        <v>1.7464612241746713</v>
      </c>
      <c r="H82" s="118">
        <f t="shared" si="14"/>
        <v>5.2393836725240135</v>
      </c>
      <c r="I82" s="112"/>
      <c r="J82" s="112"/>
      <c r="K82" s="112"/>
      <c r="L82" s="115" t="s">
        <v>528</v>
      </c>
      <c r="M82" s="115">
        <f t="shared" si="16"/>
        <v>19</v>
      </c>
      <c r="N82" s="115">
        <f t="shared" si="17"/>
        <v>38</v>
      </c>
      <c r="O82" s="123">
        <f t="shared" si="18"/>
        <v>0</v>
      </c>
      <c r="P82" s="115">
        <f t="shared" si="19"/>
        <v>96</v>
      </c>
      <c r="Q82" s="123">
        <f t="shared" si="20"/>
        <v>1</v>
      </c>
      <c r="S82" s="115">
        <f t="shared" si="21"/>
        <v>57</v>
      </c>
      <c r="T82" s="115">
        <f t="shared" si="22"/>
        <v>115</v>
      </c>
      <c r="U82" s="115">
        <f t="shared" si="23"/>
        <v>1</v>
      </c>
      <c r="V82" s="115">
        <f t="shared" si="24"/>
        <v>286</v>
      </c>
      <c r="W82" s="115">
        <f t="shared" si="25"/>
        <v>1</v>
      </c>
    </row>
  </sheetData>
  <mergeCells count="2">
    <mergeCell ref="I1:J1"/>
    <mergeCell ref="I3:J3"/>
  </mergeCells>
  <pageMargins left="0.25" right="0.25" top="0.75" bottom="0.75" header="0.3" footer="0.3"/>
  <pageSetup paperSize="9" scale="1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üğme1_Tıkla">
                <anchor moveWithCells="1" sizeWithCells="1">
                  <from>
                    <xdr:col>8</xdr:col>
                    <xdr:colOff>428625</xdr:colOff>
                    <xdr:row>6</xdr:row>
                    <xdr:rowOff>152400</xdr:rowOff>
                  </from>
                  <to>
                    <xdr:col>9</xdr:col>
                    <xdr:colOff>819150</xdr:colOff>
                    <xdr:row>8</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3FB6B-6041-4BE2-BE1A-392ABEDE3F66}">
  <sheetPr codeName="Sayfa19">
    <tabColor theme="0"/>
  </sheetPr>
  <dimension ref="A1:M84"/>
  <sheetViews>
    <sheetView workbookViewId="0">
      <selection activeCell="P7" sqref="P7"/>
    </sheetView>
  </sheetViews>
  <sheetFormatPr defaultColWidth="8.875" defaultRowHeight="14.25"/>
  <cols>
    <col min="1" max="1" width="8.875" style="30"/>
    <col min="2" max="2" width="17.5" style="30" bestFit="1" customWidth="1"/>
    <col min="3" max="16384" width="8.875" style="30"/>
  </cols>
  <sheetData>
    <row r="1" spans="1:13">
      <c r="A1" s="48" t="s">
        <v>793</v>
      </c>
    </row>
    <row r="2" spans="1:13">
      <c r="A2" s="11" t="s">
        <v>796</v>
      </c>
    </row>
    <row r="3" spans="1:13">
      <c r="M3" s="48"/>
    </row>
    <row r="4" spans="1:13" s="31" customFormat="1" ht="15.2" customHeight="1">
      <c r="A4" s="46">
        <v>1</v>
      </c>
      <c r="B4" s="47" t="s">
        <v>401</v>
      </c>
      <c r="C4" s="47">
        <v>4.7653456021801217</v>
      </c>
      <c r="E4" s="47"/>
      <c r="F4" s="47"/>
      <c r="G4" s="47"/>
      <c r="H4" s="47"/>
      <c r="I4" s="47"/>
      <c r="J4" s="47"/>
      <c r="K4" s="47"/>
    </row>
    <row r="5" spans="1:13" s="31" customFormat="1">
      <c r="A5" s="46">
        <v>2</v>
      </c>
      <c r="B5" s="47" t="s">
        <v>424</v>
      </c>
      <c r="C5" s="47">
        <v>4.9141039289071893</v>
      </c>
      <c r="E5" s="47"/>
      <c r="F5" s="47"/>
      <c r="G5" s="47"/>
      <c r="H5" s="47"/>
      <c r="I5" s="47"/>
      <c r="J5" s="47"/>
      <c r="K5" s="47"/>
    </row>
    <row r="6" spans="1:13" s="31" customFormat="1">
      <c r="A6" s="46">
        <v>3</v>
      </c>
      <c r="B6" s="47" t="s">
        <v>426</v>
      </c>
      <c r="C6" s="47">
        <v>4.5051029979456141</v>
      </c>
      <c r="E6" s="47"/>
      <c r="F6" s="47"/>
      <c r="G6" s="47"/>
      <c r="H6" s="47"/>
      <c r="I6" s="47"/>
      <c r="J6" s="47"/>
      <c r="K6" s="47"/>
    </row>
    <row r="7" spans="1:13" s="31" customFormat="1">
      <c r="A7" s="46">
        <v>4</v>
      </c>
      <c r="B7" s="47" t="s">
        <v>427</v>
      </c>
      <c r="C7" s="47">
        <v>4.4282149718931079</v>
      </c>
      <c r="E7" s="47"/>
      <c r="F7" s="47"/>
      <c r="G7" s="47"/>
      <c r="H7" s="47"/>
      <c r="I7" s="47"/>
      <c r="J7" s="47"/>
      <c r="K7" s="47"/>
    </row>
    <row r="8" spans="1:13" s="31" customFormat="1">
      <c r="A8" s="46">
        <v>5</v>
      </c>
      <c r="B8" s="47" t="s">
        <v>430</v>
      </c>
      <c r="C8" s="47">
        <v>4.1723896644016376</v>
      </c>
      <c r="E8" s="47"/>
      <c r="F8" s="47"/>
      <c r="G8" s="47"/>
      <c r="H8" s="47"/>
      <c r="I8" s="47"/>
      <c r="J8" s="47"/>
      <c r="K8" s="47"/>
    </row>
    <row r="9" spans="1:13" s="31" customFormat="1">
      <c r="A9" s="46">
        <v>6</v>
      </c>
      <c r="B9" s="47" t="s">
        <v>432</v>
      </c>
      <c r="C9" s="47">
        <v>4.3404241672266979</v>
      </c>
      <c r="E9" s="47"/>
      <c r="F9" s="47"/>
      <c r="G9" s="47"/>
      <c r="H9" s="47"/>
      <c r="I9" s="47"/>
      <c r="J9" s="47"/>
      <c r="K9" s="47"/>
    </row>
    <row r="10" spans="1:13" s="31" customFormat="1">
      <c r="A10" s="46">
        <v>7</v>
      </c>
      <c r="B10" s="47" t="s">
        <v>434</v>
      </c>
      <c r="C10" s="47">
        <v>5.0983779019710829</v>
      </c>
      <c r="E10" s="47"/>
      <c r="F10" s="47"/>
      <c r="G10" s="47"/>
      <c r="H10" s="47"/>
      <c r="I10" s="47"/>
      <c r="J10" s="47"/>
      <c r="K10" s="47"/>
    </row>
    <row r="11" spans="1:13" s="31" customFormat="1">
      <c r="A11" s="46">
        <v>8</v>
      </c>
      <c r="B11" s="47" t="s">
        <v>438</v>
      </c>
      <c r="C11" s="47">
        <v>3.9934700742850131</v>
      </c>
      <c r="E11" s="47"/>
      <c r="F11" s="47"/>
      <c r="G11" s="47"/>
      <c r="H11" s="47"/>
      <c r="I11" s="47"/>
      <c r="J11" s="47"/>
      <c r="K11" s="47"/>
    </row>
    <row r="12" spans="1:13" s="31" customFormat="1">
      <c r="A12" s="46">
        <v>9</v>
      </c>
      <c r="B12" s="47" t="s">
        <v>440</v>
      </c>
      <c r="C12" s="47">
        <v>4.7148626822377775</v>
      </c>
      <c r="E12" s="47"/>
      <c r="F12" s="47"/>
      <c r="G12" s="47"/>
      <c r="H12" s="47"/>
      <c r="I12" s="47"/>
      <c r="J12" s="47"/>
      <c r="K12" s="47"/>
    </row>
    <row r="13" spans="1:13" s="31" customFormat="1">
      <c r="A13" s="46">
        <v>10</v>
      </c>
      <c r="B13" s="47" t="s">
        <v>442</v>
      </c>
      <c r="C13" s="47">
        <v>4.0488746095728709</v>
      </c>
      <c r="E13" s="47"/>
      <c r="F13" s="47"/>
      <c r="G13" s="47"/>
      <c r="H13" s="47"/>
      <c r="I13" s="47"/>
      <c r="J13" s="47"/>
      <c r="K13" s="47"/>
    </row>
    <row r="14" spans="1:13" s="31" customFormat="1">
      <c r="A14" s="46">
        <v>11</v>
      </c>
      <c r="B14" s="47" t="s">
        <v>450</v>
      </c>
      <c r="C14" s="47">
        <v>4.1594640707264201</v>
      </c>
      <c r="E14" s="47"/>
      <c r="F14" s="47"/>
      <c r="G14" s="47"/>
      <c r="H14" s="47"/>
      <c r="I14" s="47"/>
      <c r="J14" s="47"/>
      <c r="K14" s="47"/>
    </row>
    <row r="15" spans="1:13" s="31" customFormat="1">
      <c r="A15" s="46">
        <v>12</v>
      </c>
      <c r="B15" s="47" t="s">
        <v>452</v>
      </c>
      <c r="C15" s="47">
        <v>4.613495409520409</v>
      </c>
      <c r="E15" s="47"/>
      <c r="F15" s="47"/>
      <c r="G15" s="47"/>
      <c r="H15" s="47"/>
      <c r="I15" s="47"/>
      <c r="J15" s="47"/>
      <c r="K15" s="47"/>
    </row>
    <row r="16" spans="1:13" s="31" customFormat="1">
      <c r="A16" s="46">
        <v>13</v>
      </c>
      <c r="B16" s="47" t="s">
        <v>453</v>
      </c>
      <c r="C16" s="47">
        <v>4.6979352913981582</v>
      </c>
      <c r="E16" s="47"/>
      <c r="F16" s="47"/>
      <c r="G16" s="47"/>
      <c r="H16" s="47"/>
      <c r="I16" s="47"/>
      <c r="J16" s="47"/>
      <c r="K16" s="47"/>
    </row>
    <row r="17" spans="1:11" s="31" customFormat="1">
      <c r="A17" s="46">
        <v>14</v>
      </c>
      <c r="B17" s="47" t="s">
        <v>454</v>
      </c>
      <c r="C17" s="47">
        <v>4.1128484258040752</v>
      </c>
      <c r="E17" s="47"/>
      <c r="F17" s="47"/>
      <c r="G17" s="47"/>
      <c r="H17" s="47"/>
      <c r="I17" s="47"/>
      <c r="J17" s="47"/>
      <c r="K17" s="47"/>
    </row>
    <row r="18" spans="1:11" s="31" customFormat="1">
      <c r="A18" s="46">
        <v>15</v>
      </c>
      <c r="B18" s="47" t="s">
        <v>455</v>
      </c>
      <c r="C18" s="47">
        <v>4.9141089870967711</v>
      </c>
      <c r="E18" s="47"/>
      <c r="F18" s="47"/>
      <c r="G18" s="47"/>
      <c r="H18" s="47"/>
      <c r="I18" s="47"/>
      <c r="J18" s="47"/>
      <c r="K18" s="47"/>
    </row>
    <row r="19" spans="1:11" s="31" customFormat="1">
      <c r="A19" s="46">
        <v>16</v>
      </c>
      <c r="B19" s="47" t="s">
        <v>457</v>
      </c>
      <c r="C19" s="47">
        <v>4.103968723334277</v>
      </c>
      <c r="E19" s="47"/>
      <c r="F19" s="47"/>
      <c r="G19" s="47"/>
      <c r="H19" s="47"/>
      <c r="I19" s="47"/>
      <c r="J19" s="47"/>
      <c r="K19" s="47"/>
    </row>
    <row r="20" spans="1:11" s="31" customFormat="1">
      <c r="A20" s="46">
        <v>17</v>
      </c>
      <c r="B20" s="47" t="s">
        <v>459</v>
      </c>
      <c r="C20" s="47">
        <v>3.9529022927011681</v>
      </c>
      <c r="E20" s="47"/>
      <c r="F20" s="47"/>
      <c r="G20" s="47"/>
      <c r="H20" s="47"/>
      <c r="I20" s="47"/>
      <c r="J20" s="47"/>
      <c r="K20" s="47"/>
    </row>
    <row r="21" spans="1:11" s="31" customFormat="1">
      <c r="A21" s="46">
        <v>18</v>
      </c>
      <c r="B21" s="47" t="s">
        <v>460</v>
      </c>
      <c r="C21" s="47">
        <v>4.185922707145683</v>
      </c>
      <c r="E21" s="47"/>
      <c r="F21" s="47"/>
      <c r="G21" s="47"/>
      <c r="H21" s="47"/>
      <c r="I21" s="47"/>
      <c r="J21" s="47"/>
      <c r="K21" s="47"/>
    </row>
    <row r="22" spans="1:11" s="31" customFormat="1">
      <c r="A22" s="46">
        <v>19</v>
      </c>
      <c r="B22" s="47" t="s">
        <v>461</v>
      </c>
      <c r="C22" s="47">
        <v>4.2598382029100357</v>
      </c>
      <c r="E22" s="47"/>
      <c r="F22" s="47"/>
      <c r="G22" s="47"/>
      <c r="H22" s="47"/>
      <c r="I22" s="47"/>
      <c r="J22" s="47"/>
      <c r="K22" s="47"/>
    </row>
    <row r="23" spans="1:11" s="31" customFormat="1">
      <c r="A23" s="46">
        <v>20</v>
      </c>
      <c r="B23" s="47" t="s">
        <v>462</v>
      </c>
      <c r="C23" s="47">
        <v>4.7039892947261013</v>
      </c>
      <c r="E23" s="47"/>
      <c r="F23" s="47"/>
      <c r="G23" s="47"/>
      <c r="H23" s="47"/>
      <c r="I23" s="47"/>
      <c r="J23" s="47"/>
      <c r="K23" s="47"/>
    </row>
    <row r="24" spans="1:11" s="31" customFormat="1">
      <c r="A24" s="46">
        <v>21</v>
      </c>
      <c r="B24" s="47" t="s">
        <v>464</v>
      </c>
      <c r="C24" s="47">
        <v>4.7840373809203589</v>
      </c>
      <c r="E24" s="47"/>
      <c r="F24" s="47"/>
      <c r="G24" s="47"/>
      <c r="H24" s="47"/>
      <c r="I24" s="47"/>
      <c r="J24" s="47"/>
      <c r="K24" s="47"/>
    </row>
    <row r="25" spans="1:11" s="31" customFormat="1">
      <c r="A25" s="46">
        <v>22</v>
      </c>
      <c r="B25" s="47" t="s">
        <v>466</v>
      </c>
      <c r="C25" s="47">
        <v>3.8680044938828835</v>
      </c>
      <c r="E25" s="47"/>
      <c r="F25" s="47"/>
      <c r="G25" s="47"/>
      <c r="H25" s="47"/>
      <c r="I25" s="47"/>
      <c r="J25" s="47"/>
      <c r="K25" s="47"/>
    </row>
    <row r="26" spans="1:11" s="31" customFormat="1">
      <c r="A26" s="46">
        <v>23</v>
      </c>
      <c r="B26" s="47" t="s">
        <v>467</v>
      </c>
      <c r="C26" s="47">
        <v>4.8461171253344899</v>
      </c>
      <c r="E26" s="47"/>
      <c r="F26" s="47"/>
      <c r="G26" s="47"/>
      <c r="H26" s="47"/>
      <c r="I26" s="47"/>
      <c r="J26" s="47"/>
      <c r="K26" s="47"/>
    </row>
    <row r="27" spans="1:11" s="31" customFormat="1">
      <c r="A27" s="46">
        <v>24</v>
      </c>
      <c r="B27" s="47" t="s">
        <v>468</v>
      </c>
      <c r="C27" s="47">
        <v>4.5389946540042576</v>
      </c>
      <c r="E27" s="47"/>
      <c r="F27" s="47"/>
      <c r="G27" s="47"/>
      <c r="H27" s="47"/>
      <c r="I27" s="47"/>
      <c r="J27" s="47"/>
      <c r="K27" s="47"/>
    </row>
    <row r="28" spans="1:11" s="31" customFormat="1">
      <c r="A28" s="46">
        <v>25</v>
      </c>
      <c r="B28" s="47" t="s">
        <v>469</v>
      </c>
      <c r="C28" s="47">
        <v>4.3549988172749758</v>
      </c>
      <c r="E28" s="47"/>
      <c r="F28" s="47"/>
      <c r="G28" s="47"/>
      <c r="H28" s="47"/>
      <c r="I28" s="47"/>
      <c r="J28" s="47"/>
      <c r="K28" s="47"/>
    </row>
    <row r="29" spans="1:11" s="31" customFormat="1">
      <c r="A29" s="46">
        <v>26</v>
      </c>
      <c r="B29" s="47" t="s">
        <v>470</v>
      </c>
      <c r="C29" s="47">
        <v>4.3244467913274161</v>
      </c>
      <c r="E29" s="47"/>
      <c r="F29" s="47"/>
      <c r="G29" s="47"/>
      <c r="H29" s="47"/>
      <c r="I29" s="47"/>
      <c r="J29" s="47"/>
      <c r="K29" s="47"/>
    </row>
    <row r="30" spans="1:11" s="31" customFormat="1">
      <c r="A30" s="46">
        <v>27</v>
      </c>
      <c r="B30" s="47" t="s">
        <v>471</v>
      </c>
      <c r="C30" s="47">
        <v>4.9000027051811568</v>
      </c>
      <c r="E30" s="47"/>
      <c r="F30" s="47"/>
      <c r="G30" s="47"/>
      <c r="H30" s="47"/>
      <c r="I30" s="47"/>
      <c r="J30" s="47"/>
      <c r="K30" s="47"/>
    </row>
    <row r="31" spans="1:11" s="31" customFormat="1">
      <c r="A31" s="46">
        <v>28</v>
      </c>
      <c r="B31" s="47" t="s">
        <v>472</v>
      </c>
      <c r="C31" s="47">
        <v>3.8903746505236545</v>
      </c>
      <c r="E31" s="47"/>
      <c r="F31" s="47"/>
      <c r="G31" s="47"/>
      <c r="H31" s="47"/>
      <c r="I31" s="47"/>
      <c r="J31" s="47"/>
      <c r="K31" s="47"/>
    </row>
    <row r="32" spans="1:11" s="31" customFormat="1">
      <c r="A32" s="46">
        <v>29</v>
      </c>
      <c r="B32" s="47" t="s">
        <v>473</v>
      </c>
      <c r="C32" s="47">
        <v>4.1818457768023771</v>
      </c>
      <c r="E32" s="47"/>
      <c r="F32" s="47"/>
      <c r="G32" s="47"/>
      <c r="H32" s="47"/>
      <c r="I32" s="47"/>
      <c r="J32" s="47"/>
      <c r="K32" s="47"/>
    </row>
    <row r="33" spans="1:11" s="31" customFormat="1">
      <c r="A33" s="46">
        <v>30</v>
      </c>
      <c r="B33" s="47" t="s">
        <v>474</v>
      </c>
      <c r="C33" s="47">
        <v>4.6217271254833561</v>
      </c>
      <c r="E33" s="47"/>
      <c r="F33" s="47"/>
      <c r="G33" s="47"/>
      <c r="H33" s="47"/>
      <c r="I33" s="47"/>
      <c r="J33" s="47"/>
      <c r="K33" s="47"/>
    </row>
    <row r="34" spans="1:11" s="31" customFormat="1">
      <c r="A34" s="46">
        <v>31</v>
      </c>
      <c r="B34" s="47" t="s">
        <v>475</v>
      </c>
      <c r="C34" s="47">
        <v>4.8661734635547758</v>
      </c>
      <c r="E34" s="47"/>
      <c r="F34" s="47"/>
      <c r="G34" s="47"/>
      <c r="H34" s="47"/>
      <c r="I34" s="47"/>
      <c r="J34" s="47"/>
      <c r="K34" s="47"/>
    </row>
    <row r="35" spans="1:11" s="31" customFormat="1">
      <c r="A35" s="46">
        <v>32</v>
      </c>
      <c r="B35" s="47" t="s">
        <v>477</v>
      </c>
      <c r="C35" s="47">
        <v>4.7537421617339168</v>
      </c>
      <c r="E35" s="47"/>
      <c r="F35" s="47"/>
      <c r="G35" s="47"/>
      <c r="H35" s="47"/>
      <c r="I35" s="47"/>
      <c r="J35" s="47"/>
      <c r="K35" s="47"/>
    </row>
    <row r="36" spans="1:11" s="31" customFormat="1">
      <c r="A36" s="46">
        <v>33</v>
      </c>
      <c r="B36" s="47" t="s">
        <v>499</v>
      </c>
      <c r="C36" s="47">
        <v>4.8813218985609801</v>
      </c>
      <c r="E36" s="47"/>
      <c r="F36" s="47"/>
      <c r="G36" s="47"/>
      <c r="H36" s="47"/>
      <c r="I36" s="47"/>
      <c r="J36" s="47"/>
      <c r="K36" s="47"/>
    </row>
    <row r="37" spans="1:11" s="31" customFormat="1">
      <c r="A37" s="46">
        <v>34</v>
      </c>
      <c r="B37" s="47" t="s">
        <v>478</v>
      </c>
      <c r="C37" s="47">
        <v>4.103244497296239</v>
      </c>
      <c r="E37" s="47"/>
      <c r="F37" s="47"/>
      <c r="G37" s="47"/>
      <c r="H37" s="47"/>
      <c r="I37" s="47"/>
      <c r="J37" s="47"/>
      <c r="K37" s="47"/>
    </row>
    <row r="38" spans="1:11" s="31" customFormat="1">
      <c r="A38" s="46">
        <v>35</v>
      </c>
      <c r="B38" s="47" t="s">
        <v>479</v>
      </c>
      <c r="C38" s="47">
        <v>4.4744827948015686</v>
      </c>
      <c r="E38" s="47"/>
      <c r="F38" s="47"/>
      <c r="G38" s="47"/>
      <c r="H38" s="47"/>
      <c r="I38" s="47"/>
      <c r="J38" s="47"/>
      <c r="K38" s="47"/>
    </row>
    <row r="39" spans="1:11" s="31" customFormat="1">
      <c r="A39" s="46">
        <v>36</v>
      </c>
      <c r="B39" s="47" t="s">
        <v>485</v>
      </c>
      <c r="C39" s="47">
        <v>4.265248926866783</v>
      </c>
      <c r="E39" s="47"/>
      <c r="F39" s="47"/>
      <c r="G39" s="47"/>
      <c r="H39" s="47"/>
      <c r="I39" s="47"/>
      <c r="J39" s="47"/>
      <c r="K39" s="47"/>
    </row>
    <row r="40" spans="1:11" s="31" customFormat="1">
      <c r="A40" s="46">
        <v>37</v>
      </c>
      <c r="B40" s="47" t="s">
        <v>487</v>
      </c>
      <c r="C40" s="47">
        <v>4.0230018577004687</v>
      </c>
      <c r="E40" s="47"/>
      <c r="F40" s="47"/>
      <c r="G40" s="47"/>
      <c r="H40" s="47"/>
      <c r="I40" s="47"/>
      <c r="J40" s="47"/>
      <c r="K40" s="47"/>
    </row>
    <row r="41" spans="1:11" s="31" customFormat="1">
      <c r="A41" s="46">
        <v>38</v>
      </c>
      <c r="B41" s="47" t="s">
        <v>488</v>
      </c>
      <c r="C41" s="47">
        <v>4.6465647434531681</v>
      </c>
      <c r="E41" s="47"/>
      <c r="F41" s="47"/>
      <c r="G41" s="47"/>
      <c r="H41" s="47"/>
      <c r="I41" s="47"/>
      <c r="J41" s="47"/>
      <c r="K41" s="47"/>
    </row>
    <row r="42" spans="1:11" s="31" customFormat="1">
      <c r="A42" s="46">
        <v>39</v>
      </c>
      <c r="B42" s="47" t="s">
        <v>490</v>
      </c>
      <c r="C42" s="47">
        <v>4.1098628913104243</v>
      </c>
      <c r="E42" s="47"/>
      <c r="F42" s="47"/>
      <c r="G42" s="47"/>
      <c r="H42" s="47"/>
      <c r="I42" s="47"/>
      <c r="J42" s="47"/>
      <c r="K42" s="47"/>
    </row>
    <row r="43" spans="1:11" s="31" customFormat="1">
      <c r="A43" s="46">
        <v>40</v>
      </c>
      <c r="B43" s="47" t="s">
        <v>491</v>
      </c>
      <c r="C43" s="47">
        <v>4.4532622817123189</v>
      </c>
      <c r="E43" s="47"/>
      <c r="F43" s="47"/>
      <c r="G43" s="47"/>
      <c r="H43" s="47"/>
      <c r="I43" s="47"/>
      <c r="J43" s="47"/>
      <c r="K43" s="47"/>
    </row>
    <row r="44" spans="1:11" s="31" customFormat="1">
      <c r="A44" s="46">
        <v>41</v>
      </c>
      <c r="B44" s="47" t="s">
        <v>493</v>
      </c>
      <c r="C44" s="47">
        <v>3.9805903085413998</v>
      </c>
      <c r="E44" s="47"/>
      <c r="F44" s="47"/>
      <c r="G44" s="47"/>
      <c r="H44" s="47"/>
      <c r="I44" s="47"/>
      <c r="J44" s="47"/>
      <c r="K44" s="47"/>
    </row>
    <row r="45" spans="1:11" s="31" customFormat="1">
      <c r="A45" s="46">
        <v>42</v>
      </c>
      <c r="B45" s="47" t="s">
        <v>494</v>
      </c>
      <c r="C45" s="47">
        <v>4.6971018516411425</v>
      </c>
      <c r="E45" s="47"/>
      <c r="F45" s="47"/>
      <c r="G45" s="47"/>
      <c r="H45" s="47"/>
      <c r="I45" s="47"/>
      <c r="J45" s="47"/>
      <c r="K45" s="47"/>
    </row>
    <row r="46" spans="1:11" s="31" customFormat="1">
      <c r="A46" s="46">
        <v>43</v>
      </c>
      <c r="B46" s="47" t="s">
        <v>495</v>
      </c>
      <c r="C46" s="47">
        <v>4.310714901544201</v>
      </c>
      <c r="E46" s="47"/>
      <c r="F46" s="47"/>
      <c r="G46" s="47"/>
      <c r="H46" s="47"/>
      <c r="I46" s="47"/>
      <c r="J46" s="47"/>
      <c r="K46" s="47"/>
    </row>
    <row r="47" spans="1:11" s="31" customFormat="1">
      <c r="A47" s="46">
        <v>44</v>
      </c>
      <c r="B47" s="47" t="s">
        <v>496</v>
      </c>
      <c r="C47" s="47">
        <v>4.8303197705868586</v>
      </c>
      <c r="E47" s="47"/>
      <c r="F47" s="47"/>
      <c r="G47" s="47"/>
      <c r="H47" s="47"/>
      <c r="I47" s="47"/>
      <c r="J47" s="47"/>
      <c r="K47" s="47"/>
    </row>
    <row r="48" spans="1:11" s="31" customFormat="1">
      <c r="A48" s="46">
        <v>45</v>
      </c>
      <c r="B48" s="47" t="s">
        <v>497</v>
      </c>
      <c r="C48" s="47">
        <v>4.3832693989568563</v>
      </c>
      <c r="E48" s="47"/>
      <c r="F48" s="47"/>
      <c r="G48" s="47"/>
      <c r="H48" s="47"/>
      <c r="I48" s="47"/>
      <c r="J48" s="47"/>
      <c r="K48" s="47"/>
    </row>
    <row r="49" spans="1:11" s="31" customFormat="1">
      <c r="A49" s="46">
        <v>46</v>
      </c>
      <c r="B49" s="47" t="s">
        <v>5526</v>
      </c>
      <c r="C49" s="47">
        <v>4.843853339625471</v>
      </c>
      <c r="E49" s="47"/>
      <c r="F49" s="47"/>
      <c r="G49" s="47"/>
      <c r="H49" s="47"/>
      <c r="I49" s="47"/>
      <c r="J49" s="47"/>
      <c r="K49" s="47"/>
    </row>
    <row r="50" spans="1:11" s="31" customFormat="1">
      <c r="A50" s="46">
        <v>47</v>
      </c>
      <c r="B50" s="47" t="s">
        <v>498</v>
      </c>
      <c r="C50" s="47">
        <v>4.9096506711066086</v>
      </c>
      <c r="E50" s="47"/>
      <c r="F50" s="47"/>
      <c r="G50" s="47"/>
      <c r="H50" s="47"/>
      <c r="I50" s="47"/>
      <c r="J50" s="47"/>
      <c r="K50" s="47"/>
    </row>
    <row r="51" spans="1:11" s="31" customFormat="1">
      <c r="A51" s="46">
        <v>48</v>
      </c>
      <c r="B51" s="47" t="s">
        <v>500</v>
      </c>
      <c r="C51" s="47">
        <v>5.0854932086382529</v>
      </c>
      <c r="E51" s="47"/>
      <c r="F51" s="47"/>
      <c r="G51" s="47"/>
      <c r="H51" s="47"/>
      <c r="I51" s="47"/>
      <c r="J51" s="47"/>
      <c r="K51" s="47"/>
    </row>
    <row r="52" spans="1:11" s="31" customFormat="1">
      <c r="A52" s="46">
        <v>49</v>
      </c>
      <c r="B52" s="47" t="s">
        <v>501</v>
      </c>
      <c r="C52" s="47">
        <v>4.5432546567495278</v>
      </c>
      <c r="E52" s="47"/>
      <c r="F52" s="47"/>
      <c r="G52" s="47"/>
      <c r="H52" s="47"/>
      <c r="I52" s="47"/>
      <c r="J52" s="47"/>
      <c r="K52" s="47"/>
    </row>
    <row r="53" spans="1:11" s="31" customFormat="1">
      <c r="A53" s="46">
        <v>50</v>
      </c>
      <c r="B53" s="47" t="s">
        <v>503</v>
      </c>
      <c r="C53" s="47">
        <v>4.5926849520163593</v>
      </c>
      <c r="E53" s="47"/>
      <c r="F53" s="47"/>
      <c r="G53" s="47"/>
      <c r="H53" s="47"/>
      <c r="I53" s="47"/>
      <c r="J53" s="47"/>
      <c r="K53" s="47"/>
    </row>
    <row r="54" spans="1:11" s="31" customFormat="1">
      <c r="A54" s="46">
        <v>51</v>
      </c>
      <c r="B54" s="47" t="s">
        <v>504</v>
      </c>
      <c r="C54" s="47">
        <v>4.7508272767453885</v>
      </c>
      <c r="E54" s="47"/>
      <c r="F54" s="47"/>
      <c r="G54" s="47"/>
      <c r="H54" s="47"/>
      <c r="I54" s="47"/>
      <c r="J54" s="47"/>
      <c r="K54" s="47"/>
    </row>
    <row r="55" spans="1:11" s="31" customFormat="1">
      <c r="A55" s="46">
        <v>52</v>
      </c>
      <c r="B55" s="47" t="s">
        <v>506</v>
      </c>
      <c r="C55" s="47">
        <v>3.7641513815190861</v>
      </c>
      <c r="E55" s="47"/>
      <c r="F55" s="47"/>
      <c r="G55" s="47"/>
      <c r="H55" s="47"/>
      <c r="I55" s="47"/>
      <c r="J55" s="47"/>
      <c r="K55" s="47"/>
    </row>
    <row r="56" spans="1:11" s="31" customFormat="1">
      <c r="A56" s="46">
        <v>53</v>
      </c>
      <c r="B56" s="47" t="s">
        <v>509</v>
      </c>
      <c r="C56" s="47">
        <v>3.5945411118725916</v>
      </c>
      <c r="E56" s="47"/>
      <c r="F56" s="47"/>
      <c r="G56" s="47"/>
      <c r="H56" s="47"/>
      <c r="I56" s="47"/>
      <c r="J56" s="47"/>
      <c r="K56" s="47"/>
    </row>
    <row r="57" spans="1:11" s="31" customFormat="1">
      <c r="A57" s="46">
        <v>54</v>
      </c>
      <c r="B57" s="47" t="s">
        <v>510</v>
      </c>
      <c r="C57" s="47">
        <v>4.0115798027537775</v>
      </c>
      <c r="E57" s="47"/>
      <c r="F57" s="47"/>
      <c r="G57" s="47"/>
      <c r="H57" s="47"/>
      <c r="I57" s="47"/>
      <c r="J57" s="47"/>
      <c r="K57" s="47"/>
    </row>
    <row r="58" spans="1:11" s="31" customFormat="1">
      <c r="A58" s="46">
        <v>55</v>
      </c>
      <c r="B58" s="47" t="s">
        <v>511</v>
      </c>
      <c r="C58" s="47">
        <v>3.960800886048494</v>
      </c>
      <c r="E58" s="47"/>
      <c r="F58" s="47"/>
      <c r="G58" s="47"/>
      <c r="H58" s="47"/>
      <c r="I58" s="47"/>
      <c r="J58" s="47"/>
      <c r="K58" s="47"/>
    </row>
    <row r="59" spans="1:11" s="31" customFormat="1">
      <c r="A59" s="46">
        <v>56</v>
      </c>
      <c r="B59" s="47" t="s">
        <v>512</v>
      </c>
      <c r="C59" s="47">
        <v>4.8300229241271326</v>
      </c>
      <c r="E59" s="47"/>
      <c r="F59" s="47"/>
      <c r="G59" s="47"/>
      <c r="H59" s="47"/>
      <c r="I59" s="47"/>
      <c r="J59" s="47"/>
      <c r="K59" s="47"/>
    </row>
    <row r="60" spans="1:11" s="31" customFormat="1">
      <c r="A60" s="46">
        <v>57</v>
      </c>
      <c r="B60" s="47" t="s">
        <v>513</v>
      </c>
      <c r="C60" s="47">
        <v>4.0040050367491675</v>
      </c>
      <c r="E60" s="47"/>
      <c r="F60" s="47"/>
      <c r="G60" s="47"/>
      <c r="H60" s="47"/>
      <c r="I60" s="47"/>
      <c r="J60" s="47"/>
      <c r="K60" s="47"/>
    </row>
    <row r="61" spans="1:11" s="31" customFormat="1">
      <c r="A61" s="46">
        <v>58</v>
      </c>
      <c r="B61" s="47" t="s">
        <v>515</v>
      </c>
      <c r="C61" s="47">
        <v>4.4598996896716017</v>
      </c>
      <c r="E61" s="47"/>
      <c r="F61" s="47"/>
      <c r="G61" s="47"/>
      <c r="H61" s="47"/>
      <c r="I61" s="47"/>
      <c r="J61" s="47"/>
      <c r="K61" s="47"/>
    </row>
    <row r="62" spans="1:11" s="31" customFormat="1">
      <c r="A62" s="46">
        <v>59</v>
      </c>
      <c r="B62" s="47" t="s">
        <v>519</v>
      </c>
      <c r="C62" s="47">
        <v>3.9195454391632714</v>
      </c>
      <c r="E62" s="47"/>
      <c r="F62" s="47"/>
      <c r="G62" s="47"/>
      <c r="H62" s="47"/>
      <c r="I62" s="47"/>
      <c r="J62" s="47"/>
      <c r="K62" s="47"/>
    </row>
    <row r="63" spans="1:11" s="31" customFormat="1">
      <c r="A63" s="46">
        <v>60</v>
      </c>
      <c r="B63" s="47" t="s">
        <v>520</v>
      </c>
      <c r="C63" s="47">
        <v>4.1283529011590518</v>
      </c>
      <c r="E63" s="47"/>
      <c r="F63" s="47"/>
      <c r="G63" s="47"/>
      <c r="H63" s="47"/>
      <c r="I63" s="47"/>
      <c r="J63" s="47"/>
      <c r="K63" s="47"/>
    </row>
    <row r="64" spans="1:11" s="31" customFormat="1">
      <c r="A64" s="46">
        <v>61</v>
      </c>
      <c r="B64" s="47" t="s">
        <v>521</v>
      </c>
      <c r="C64" s="47">
        <v>3.5816283439811398</v>
      </c>
      <c r="E64" s="47"/>
      <c r="F64" s="47"/>
      <c r="G64" s="47"/>
      <c r="H64" s="47"/>
      <c r="I64" s="47"/>
      <c r="J64" s="47"/>
      <c r="K64" s="47"/>
    </row>
    <row r="65" spans="1:11" s="31" customFormat="1">
      <c r="A65" s="46">
        <v>62</v>
      </c>
      <c r="B65" s="47" t="s">
        <v>522</v>
      </c>
      <c r="C65" s="47">
        <v>4.6819808719298059</v>
      </c>
      <c r="E65" s="47"/>
      <c r="F65" s="47"/>
      <c r="G65" s="47"/>
      <c r="H65" s="47"/>
      <c r="I65" s="47"/>
      <c r="J65" s="47"/>
      <c r="K65" s="47"/>
    </row>
    <row r="66" spans="1:11" s="31" customFormat="1">
      <c r="A66" s="46">
        <v>63</v>
      </c>
      <c r="B66" s="47" t="s">
        <v>516</v>
      </c>
      <c r="C66" s="47">
        <v>4.9380784913492848</v>
      </c>
      <c r="E66" s="47"/>
      <c r="F66" s="47"/>
      <c r="G66" s="47"/>
      <c r="H66" s="47"/>
      <c r="I66" s="47"/>
      <c r="J66" s="47"/>
      <c r="K66" s="47"/>
    </row>
    <row r="67" spans="1:11" s="31" customFormat="1">
      <c r="A67" s="46">
        <v>64</v>
      </c>
      <c r="B67" s="47" t="s">
        <v>524</v>
      </c>
      <c r="C67" s="47">
        <v>4.4727719910729622</v>
      </c>
      <c r="E67" s="47"/>
      <c r="F67" s="47"/>
      <c r="G67" s="47"/>
      <c r="H67" s="47"/>
      <c r="I67" s="47"/>
      <c r="J67" s="47"/>
      <c r="K67" s="47"/>
    </row>
    <row r="68" spans="1:11" s="31" customFormat="1">
      <c r="A68" s="46">
        <v>65</v>
      </c>
      <c r="B68" s="47" t="s">
        <v>525</v>
      </c>
      <c r="C68" s="47">
        <v>4.6237483596172533</v>
      </c>
      <c r="E68" s="47"/>
      <c r="F68" s="47"/>
      <c r="G68" s="47"/>
      <c r="H68" s="47"/>
      <c r="I68" s="47"/>
      <c r="J68" s="47"/>
      <c r="K68" s="47"/>
    </row>
    <row r="69" spans="1:11" s="31" customFormat="1">
      <c r="A69" s="46">
        <v>66</v>
      </c>
      <c r="B69" s="47" t="s">
        <v>527</v>
      </c>
      <c r="C69" s="47">
        <v>4.3843799620850969</v>
      </c>
      <c r="E69" s="47"/>
      <c r="F69" s="47"/>
      <c r="G69" s="47"/>
      <c r="H69" s="47"/>
      <c r="I69" s="47"/>
      <c r="J69" s="47"/>
      <c r="K69" s="47"/>
    </row>
    <row r="70" spans="1:11" s="31" customFormat="1">
      <c r="A70" s="46">
        <v>67</v>
      </c>
      <c r="B70" s="47" t="s">
        <v>528</v>
      </c>
      <c r="C70" s="47">
        <v>3.9863335737734049</v>
      </c>
      <c r="E70" s="47"/>
      <c r="F70" s="47"/>
      <c r="G70" s="47"/>
      <c r="H70" s="47"/>
      <c r="I70" s="47"/>
      <c r="J70" s="47"/>
      <c r="K70" s="47"/>
    </row>
    <row r="71" spans="1:11" s="31" customFormat="1">
      <c r="A71" s="46">
        <v>68</v>
      </c>
      <c r="B71" s="47" t="s">
        <v>429</v>
      </c>
      <c r="C71" s="47">
        <v>4.7209860548092006</v>
      </c>
      <c r="E71" s="47"/>
      <c r="F71" s="47"/>
      <c r="G71" s="47"/>
      <c r="H71" s="47"/>
      <c r="I71" s="47"/>
      <c r="J71" s="47"/>
      <c r="K71" s="47"/>
    </row>
    <row r="72" spans="1:11" s="31" customFormat="1">
      <c r="A72" s="46">
        <v>69</v>
      </c>
      <c r="B72" s="47" t="s">
        <v>447</v>
      </c>
      <c r="C72" s="47">
        <v>4.3313290274799607</v>
      </c>
      <c r="E72" s="47"/>
      <c r="F72" s="47"/>
      <c r="G72" s="47"/>
      <c r="H72" s="47"/>
      <c r="I72" s="47"/>
      <c r="J72" s="47"/>
      <c r="K72" s="47"/>
    </row>
    <row r="73" spans="1:11" s="31" customFormat="1">
      <c r="A73" s="46">
        <v>70</v>
      </c>
      <c r="B73" s="47" t="s">
        <v>483</v>
      </c>
      <c r="C73" s="47">
        <v>4.9075509843418281</v>
      </c>
      <c r="E73" s="47"/>
      <c r="F73" s="47"/>
      <c r="G73" s="47"/>
      <c r="H73" s="47"/>
      <c r="I73" s="47"/>
      <c r="J73" s="47"/>
      <c r="K73" s="47"/>
    </row>
    <row r="74" spans="1:11" s="31" customFormat="1">
      <c r="A74" s="46">
        <v>71</v>
      </c>
      <c r="B74" s="47" t="s">
        <v>489</v>
      </c>
      <c r="C74" s="47">
        <v>4.3681608612045713</v>
      </c>
      <c r="E74" s="47"/>
      <c r="F74" s="47"/>
      <c r="G74" s="47"/>
      <c r="H74" s="47"/>
      <c r="I74" s="47"/>
      <c r="J74" s="47"/>
      <c r="K74" s="47"/>
    </row>
    <row r="75" spans="1:11" s="31" customFormat="1">
      <c r="A75" s="46">
        <v>72</v>
      </c>
      <c r="B75" s="47" t="s">
        <v>445</v>
      </c>
      <c r="C75" s="47">
        <v>4.7879115228457261</v>
      </c>
      <c r="E75" s="47"/>
      <c r="F75" s="47"/>
      <c r="G75" s="47"/>
      <c r="H75" s="47"/>
      <c r="I75" s="47"/>
      <c r="J75" s="47"/>
      <c r="K75" s="47"/>
    </row>
    <row r="76" spans="1:11" s="31" customFormat="1">
      <c r="A76" s="46">
        <v>73</v>
      </c>
      <c r="B76" s="47" t="s">
        <v>517</v>
      </c>
      <c r="C76" s="47">
        <v>4.7973265474896314</v>
      </c>
      <c r="E76" s="47"/>
      <c r="F76" s="47"/>
      <c r="G76" s="47"/>
      <c r="H76" s="47"/>
      <c r="I76" s="47"/>
      <c r="J76" s="47"/>
      <c r="K76" s="47"/>
    </row>
    <row r="77" spans="1:11" s="31" customFormat="1">
      <c r="A77" s="46">
        <v>74</v>
      </c>
      <c r="B77" s="47" t="s">
        <v>444</v>
      </c>
      <c r="C77" s="47">
        <v>4.1217756945685329</v>
      </c>
      <c r="E77" s="47"/>
      <c r="F77" s="47"/>
      <c r="G77" s="47"/>
      <c r="H77" s="47"/>
      <c r="I77" s="47"/>
      <c r="J77" s="47"/>
      <c r="K77" s="47"/>
    </row>
    <row r="78" spans="1:11" s="31" customFormat="1">
      <c r="A78" s="46">
        <v>75</v>
      </c>
      <c r="B78" s="47" t="s">
        <v>436</v>
      </c>
      <c r="C78" s="47">
        <v>3.9954138019691787</v>
      </c>
      <c r="E78" s="47"/>
      <c r="F78" s="47"/>
      <c r="G78" s="47"/>
      <c r="H78" s="47"/>
      <c r="I78" s="47"/>
      <c r="J78" s="47"/>
      <c r="K78" s="47"/>
    </row>
    <row r="79" spans="1:11" s="31" customFormat="1">
      <c r="A79" s="46">
        <v>76</v>
      </c>
      <c r="B79" s="47" t="s">
        <v>476</v>
      </c>
      <c r="C79" s="47">
        <v>4.5008637009194388</v>
      </c>
      <c r="E79" s="47"/>
      <c r="F79" s="47"/>
      <c r="G79" s="47"/>
      <c r="H79" s="47"/>
      <c r="I79" s="47"/>
      <c r="J79" s="47"/>
      <c r="K79" s="47"/>
    </row>
    <row r="80" spans="1:11" s="31" customFormat="1">
      <c r="A80" s="46">
        <v>77</v>
      </c>
      <c r="B80" s="47" t="s">
        <v>526</v>
      </c>
      <c r="C80" s="47">
        <v>4.1114308813515779</v>
      </c>
      <c r="E80" s="47"/>
      <c r="F80" s="47"/>
      <c r="G80" s="47"/>
      <c r="H80" s="47"/>
      <c r="I80" s="47"/>
      <c r="J80" s="47"/>
      <c r="K80" s="47"/>
    </row>
    <row r="81" spans="1:11" s="31" customFormat="1">
      <c r="A81" s="46">
        <v>78</v>
      </c>
      <c r="B81" s="47" t="s">
        <v>481</v>
      </c>
      <c r="C81" s="47">
        <v>4.0650682510226108</v>
      </c>
      <c r="E81" s="47"/>
      <c r="F81" s="47"/>
      <c r="G81" s="47"/>
      <c r="H81" s="47"/>
      <c r="I81" s="47"/>
      <c r="J81" s="47"/>
      <c r="K81" s="47"/>
    </row>
    <row r="82" spans="1:11" s="31" customFormat="1">
      <c r="A82" s="46">
        <v>79</v>
      </c>
      <c r="B82" s="47" t="s">
        <v>492</v>
      </c>
      <c r="C82" s="47">
        <v>4.887677090010162</v>
      </c>
      <c r="E82" s="47"/>
      <c r="F82" s="47"/>
      <c r="G82" s="47"/>
      <c r="H82" s="47"/>
      <c r="I82" s="47"/>
      <c r="J82" s="47"/>
      <c r="K82" s="47"/>
    </row>
    <row r="83" spans="1:11" s="31" customFormat="1">
      <c r="A83" s="46">
        <v>80</v>
      </c>
      <c r="B83" s="47" t="s">
        <v>507</v>
      </c>
      <c r="C83" s="47">
        <v>4.8117740915584131</v>
      </c>
      <c r="E83" s="47"/>
      <c r="F83" s="47"/>
      <c r="G83" s="47"/>
      <c r="H83" s="47"/>
      <c r="I83" s="47"/>
      <c r="J83" s="47"/>
      <c r="K83" s="47"/>
    </row>
    <row r="84" spans="1:11" s="31" customFormat="1">
      <c r="A84" s="46">
        <v>81</v>
      </c>
      <c r="B84" s="47" t="s">
        <v>465</v>
      </c>
      <c r="C84" s="47">
        <v>3.9557502734102581</v>
      </c>
      <c r="E84" s="47"/>
      <c r="F84" s="47"/>
      <c r="G84" s="47"/>
      <c r="H84" s="47"/>
      <c r="I84" s="47"/>
      <c r="J84" s="47"/>
      <c r="K84" s="47"/>
    </row>
  </sheetData>
  <hyperlinks>
    <hyperlink ref="A2" r:id="rId1" xr:uid="{294292C7-64E9-40F0-9B90-1C747F40C8F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Dugme1_Tikla">
                <anchor moveWithCells="1" sizeWithCells="1">
                  <from>
                    <xdr:col>13</xdr:col>
                    <xdr:colOff>352425</xdr:colOff>
                    <xdr:row>1</xdr:row>
                    <xdr:rowOff>95250</xdr:rowOff>
                  </from>
                  <to>
                    <xdr:col>15</xdr:col>
                    <xdr:colOff>647700</xdr:colOff>
                    <xdr:row>3</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DC2E-622A-4D38-B6C3-641832A4CBFF}">
  <sheetPr codeName="Sayfa20">
    <tabColor theme="0"/>
  </sheetPr>
  <dimension ref="A1:H85"/>
  <sheetViews>
    <sheetView zoomScaleNormal="100" workbookViewId="0"/>
  </sheetViews>
  <sheetFormatPr defaultColWidth="8.875" defaultRowHeight="14.25"/>
  <cols>
    <col min="1" max="1" width="17.5" style="28" bestFit="1" customWidth="1"/>
    <col min="2" max="2" width="17.625" style="35" bestFit="1" customWidth="1"/>
    <col min="3" max="3" width="19.125" style="35" bestFit="1" customWidth="1"/>
    <col min="4" max="4" width="11.875" style="35" bestFit="1" customWidth="1"/>
    <col min="5" max="5" width="15.375" style="35" bestFit="1" customWidth="1"/>
    <col min="6" max="6" width="16.5" style="35" bestFit="1" customWidth="1"/>
    <col min="7" max="7" width="13.875" style="35" bestFit="1" customWidth="1"/>
    <col min="8" max="8" width="22.125" style="36" bestFit="1" customWidth="1"/>
    <col min="9" max="9" width="8.875" style="28"/>
    <col min="10" max="10" width="15.625" style="28" bestFit="1" customWidth="1"/>
    <col min="11" max="16384" width="8.875" style="28"/>
  </cols>
  <sheetData>
    <row r="1" spans="1:8">
      <c r="A1" s="28" t="s">
        <v>793</v>
      </c>
      <c r="B1" s="50" t="s">
        <v>795</v>
      </c>
    </row>
    <row r="3" spans="1:8" ht="15">
      <c r="A3" s="28" t="s">
        <v>757</v>
      </c>
      <c r="B3" s="894" t="s">
        <v>758</v>
      </c>
      <c r="C3" s="894"/>
      <c r="D3" s="894"/>
      <c r="E3" s="894"/>
      <c r="F3" s="894"/>
      <c r="G3" s="894"/>
      <c r="H3" s="34" t="s">
        <v>759</v>
      </c>
    </row>
    <row r="4" spans="1:8">
      <c r="B4" s="35" t="s">
        <v>760</v>
      </c>
      <c r="C4" s="35" t="s">
        <v>761</v>
      </c>
      <c r="D4" s="35" t="s">
        <v>762</v>
      </c>
      <c r="E4" s="35" t="s">
        <v>763</v>
      </c>
      <c r="F4" s="35" t="s">
        <v>764</v>
      </c>
      <c r="G4" s="35" t="s">
        <v>765</v>
      </c>
    </row>
    <row r="5" spans="1:8" ht="15">
      <c r="A5" s="28" t="s">
        <v>401</v>
      </c>
      <c r="B5" s="35">
        <v>2475.3492386105331</v>
      </c>
      <c r="C5" s="35">
        <v>2596.3995822541124</v>
      </c>
      <c r="D5" s="35">
        <v>424.30355358865012</v>
      </c>
      <c r="E5" s="35">
        <v>0</v>
      </c>
      <c r="F5" s="35">
        <v>174.6407347656193</v>
      </c>
      <c r="G5" s="35">
        <f>SUM(B5:F5)</f>
        <v>5670.6931092189152</v>
      </c>
      <c r="H5" s="34">
        <f>((3*B5)+(5.25*C5)+(7*D5)+(6.25*E5)+(8.25*F5))/(G5)</f>
        <v>4.4911717084810787</v>
      </c>
    </row>
    <row r="6" spans="1:8" ht="15">
      <c r="A6" s="28" t="s">
        <v>424</v>
      </c>
      <c r="B6" s="35">
        <v>3792.5588441201676</v>
      </c>
      <c r="C6" s="35">
        <v>0</v>
      </c>
      <c r="D6" s="35">
        <v>1250.4213902369852</v>
      </c>
      <c r="E6" s="35">
        <v>4070.1682198043045</v>
      </c>
      <c r="F6" s="35">
        <v>0</v>
      </c>
      <c r="G6" s="35">
        <f t="shared" ref="G6:G69" si="0">SUM(B6:F6)</f>
        <v>9113.1484541614573</v>
      </c>
      <c r="H6" s="34">
        <f t="shared" ref="H6:H69" si="1">((3*B6)+(5.25*C6)+(7*D6)+(6.25*E6)+(8.25*F6))/(G6)</f>
        <v>5.0003769681802392</v>
      </c>
    </row>
    <row r="7" spans="1:8" ht="15">
      <c r="A7" s="28" t="s">
        <v>664</v>
      </c>
      <c r="B7" s="35">
        <v>1001.1681868696472</v>
      </c>
      <c r="C7" s="35">
        <v>4888.3890066286231</v>
      </c>
      <c r="D7" s="35">
        <v>2142.0873487604435</v>
      </c>
      <c r="E7" s="35">
        <v>0</v>
      </c>
      <c r="F7" s="35">
        <v>0</v>
      </c>
      <c r="G7" s="35">
        <f t="shared" si="0"/>
        <v>8031.644542258713</v>
      </c>
      <c r="H7" s="34">
        <f t="shared" si="1"/>
        <v>5.436266266142967</v>
      </c>
    </row>
    <row r="8" spans="1:8" ht="15">
      <c r="A8" s="28" t="s">
        <v>713</v>
      </c>
      <c r="B8" s="35">
        <v>3063.7547726832076</v>
      </c>
      <c r="C8" s="35">
        <v>4948.5730119289929</v>
      </c>
      <c r="D8" s="35">
        <v>1840.4475883905357</v>
      </c>
      <c r="E8" s="35">
        <v>200.55549326755363</v>
      </c>
      <c r="F8" s="35">
        <v>33.234755287415666</v>
      </c>
      <c r="G8" s="35">
        <f t="shared" si="0"/>
        <v>10086.565621557706</v>
      </c>
      <c r="H8" s="34">
        <f t="shared" si="1"/>
        <v>4.9156537689581628</v>
      </c>
    </row>
    <row r="9" spans="1:8" ht="15">
      <c r="A9" s="28" t="s">
        <v>429</v>
      </c>
      <c r="B9" s="35">
        <v>1467.487035448718</v>
      </c>
      <c r="C9" s="35">
        <v>7200.588405802253</v>
      </c>
      <c r="D9" s="35">
        <v>0</v>
      </c>
      <c r="E9" s="35">
        <v>0</v>
      </c>
      <c r="F9" s="35">
        <v>0</v>
      </c>
      <c r="G9" s="35">
        <f t="shared" si="0"/>
        <v>8668.0754412509705</v>
      </c>
      <c r="H9" s="34">
        <f t="shared" si="1"/>
        <v>4.8690797078153842</v>
      </c>
    </row>
    <row r="10" spans="1:8" ht="15">
      <c r="A10" s="28" t="s">
        <v>430</v>
      </c>
      <c r="B10" s="35">
        <v>2205.204395689364</v>
      </c>
      <c r="C10" s="35">
        <v>3653.1381869198585</v>
      </c>
      <c r="D10" s="35">
        <v>2998.3279508900796</v>
      </c>
      <c r="E10" s="35">
        <v>0</v>
      </c>
      <c r="F10" s="35">
        <v>0</v>
      </c>
      <c r="G10" s="35">
        <f t="shared" si="0"/>
        <v>8856.6705334993021</v>
      </c>
      <c r="H10" s="34">
        <f t="shared" si="1"/>
        <v>5.2822202370153892</v>
      </c>
    </row>
    <row r="11" spans="1:8" ht="15">
      <c r="A11" s="28" t="s">
        <v>432</v>
      </c>
      <c r="B11" s="35">
        <v>1943.7100974822106</v>
      </c>
      <c r="C11" s="35">
        <v>4197.3561614696073</v>
      </c>
      <c r="D11" s="35">
        <v>1091.1051498847878</v>
      </c>
      <c r="E11" s="35">
        <v>0</v>
      </c>
      <c r="F11" s="35">
        <v>0</v>
      </c>
      <c r="G11" s="35">
        <f t="shared" si="0"/>
        <v>7232.1714088366061</v>
      </c>
      <c r="H11" s="34">
        <f t="shared" si="1"/>
        <v>4.9093120422967198</v>
      </c>
    </row>
    <row r="12" spans="1:8" ht="15">
      <c r="A12" s="28" t="s">
        <v>434</v>
      </c>
      <c r="B12" s="35">
        <v>3762.8346394815194</v>
      </c>
      <c r="C12" s="35">
        <v>2186.0195731711665</v>
      </c>
      <c r="D12" s="35">
        <v>2123.0529944850869</v>
      </c>
      <c r="E12" s="35">
        <v>0</v>
      </c>
      <c r="F12" s="35">
        <v>0</v>
      </c>
      <c r="G12" s="35">
        <f t="shared" si="0"/>
        <v>8071.9072071377732</v>
      </c>
      <c r="H12" s="34">
        <f t="shared" si="1"/>
        <v>4.6614110734222383</v>
      </c>
    </row>
    <row r="13" spans="1:8" ht="15">
      <c r="A13" s="28" t="s">
        <v>436</v>
      </c>
      <c r="B13" s="35">
        <v>363.85494006998726</v>
      </c>
      <c r="C13" s="35">
        <v>3338.9391672703073</v>
      </c>
      <c r="D13" s="35">
        <v>2567.5925582384502</v>
      </c>
      <c r="E13" s="35">
        <v>0</v>
      </c>
      <c r="F13" s="35">
        <v>0</v>
      </c>
      <c r="G13" s="35">
        <f t="shared" si="0"/>
        <v>6270.3866655787442</v>
      </c>
      <c r="H13" s="34">
        <f t="shared" si="1"/>
        <v>5.8360265973598713</v>
      </c>
    </row>
    <row r="14" spans="1:8" ht="15">
      <c r="A14" s="28" t="s">
        <v>712</v>
      </c>
      <c r="B14" s="35">
        <v>5892.0462802192351</v>
      </c>
      <c r="C14" s="35">
        <v>1314.8682810991386</v>
      </c>
      <c r="D14" s="35">
        <v>2506.1748681549793</v>
      </c>
      <c r="E14" s="35">
        <v>274.26046562882664</v>
      </c>
      <c r="F14" s="35">
        <v>0</v>
      </c>
      <c r="G14" s="35">
        <f t="shared" si="0"/>
        <v>9987.3498951021793</v>
      </c>
      <c r="H14" s="34">
        <f t="shared" si="1"/>
        <v>4.3892073236755982</v>
      </c>
    </row>
    <row r="15" spans="1:8" ht="15">
      <c r="A15" s="28" t="s">
        <v>440</v>
      </c>
      <c r="B15" s="35">
        <v>1676.0462732553656</v>
      </c>
      <c r="C15" s="35">
        <v>5334.374309518611</v>
      </c>
      <c r="D15" s="35">
        <v>2986.0177695739812</v>
      </c>
      <c r="E15" s="35">
        <v>0</v>
      </c>
      <c r="F15" s="35">
        <v>0</v>
      </c>
      <c r="G15" s="35">
        <f t="shared" si="0"/>
        <v>9996.4383523479592</v>
      </c>
      <c r="H15" s="34">
        <f t="shared" si="1"/>
        <v>5.3954945182139076</v>
      </c>
    </row>
    <row r="16" spans="1:8" ht="15">
      <c r="A16" s="28" t="s">
        <v>665</v>
      </c>
      <c r="B16" s="35">
        <v>382.08983909915139</v>
      </c>
      <c r="C16" s="35">
        <v>1461.8512851164221</v>
      </c>
      <c r="D16" s="35">
        <v>3716.8054118330347</v>
      </c>
      <c r="E16" s="35">
        <v>0</v>
      </c>
      <c r="F16" s="35">
        <v>718.80739853298189</v>
      </c>
      <c r="G16" s="35">
        <f t="shared" si="0"/>
        <v>6279.5539345815896</v>
      </c>
      <c r="H16" s="34">
        <f t="shared" si="1"/>
        <v>6.4923063181881027</v>
      </c>
    </row>
    <row r="17" spans="1:8" ht="15">
      <c r="A17" s="28" t="s">
        <v>444</v>
      </c>
      <c r="B17" s="35">
        <v>5424.560350139488</v>
      </c>
      <c r="C17" s="35">
        <v>3012.75494139479</v>
      </c>
      <c r="D17" s="35">
        <v>0</v>
      </c>
      <c r="E17" s="35">
        <v>1599.0956763349934</v>
      </c>
      <c r="F17" s="35">
        <v>0</v>
      </c>
      <c r="G17" s="35">
        <f t="shared" si="0"/>
        <v>10036.410967869271</v>
      </c>
      <c r="H17" s="34">
        <f t="shared" si="1"/>
        <v>4.1932312860211081</v>
      </c>
    </row>
    <row r="18" spans="1:8" ht="15">
      <c r="A18" s="28" t="s">
        <v>445</v>
      </c>
      <c r="B18" s="35">
        <v>3005.9041926446093</v>
      </c>
      <c r="C18" s="35">
        <v>1448.8299194300375</v>
      </c>
      <c r="D18" s="35">
        <v>256.84179916510232</v>
      </c>
      <c r="E18" s="35">
        <v>387.60648555077887</v>
      </c>
      <c r="F18" s="35">
        <v>0</v>
      </c>
      <c r="G18" s="35">
        <f t="shared" si="0"/>
        <v>5099.1823967905275</v>
      </c>
      <c r="H18" s="34">
        <f t="shared" si="1"/>
        <v>4.0878127436487333</v>
      </c>
    </row>
    <row r="19" spans="1:8" ht="15">
      <c r="A19" s="28" t="s">
        <v>447</v>
      </c>
      <c r="B19" s="35">
        <v>214.7136977521069</v>
      </c>
      <c r="C19" s="35">
        <v>7457.7817183182469</v>
      </c>
      <c r="D19" s="35">
        <v>2525.7936362244714</v>
      </c>
      <c r="E19" s="35">
        <v>0</v>
      </c>
      <c r="F19" s="35">
        <v>0</v>
      </c>
      <c r="G19" s="35">
        <f t="shared" si="0"/>
        <v>10198.289052294826</v>
      </c>
      <c r="H19" s="34">
        <f t="shared" si="1"/>
        <v>5.6360483874561949</v>
      </c>
    </row>
    <row r="20" spans="1:8" ht="15">
      <c r="A20" s="28" t="s">
        <v>666</v>
      </c>
      <c r="B20" s="35">
        <v>1983.14967361767</v>
      </c>
      <c r="C20" s="35">
        <v>3623.7003324067368</v>
      </c>
      <c r="D20" s="35">
        <v>746.93141080104704</v>
      </c>
      <c r="E20" s="35">
        <v>621.97630755320677</v>
      </c>
      <c r="F20" s="35">
        <v>0</v>
      </c>
      <c r="G20" s="35">
        <f t="shared" si="0"/>
        <v>6975.75772437866</v>
      </c>
      <c r="H20" s="34">
        <f t="shared" si="1"/>
        <v>4.8868881217975026</v>
      </c>
    </row>
    <row r="21" spans="1:8" ht="15">
      <c r="A21" s="28" t="s">
        <v>667</v>
      </c>
      <c r="B21" s="35">
        <v>544.24876420975795</v>
      </c>
      <c r="C21" s="35">
        <v>3753.2958737750896</v>
      </c>
      <c r="D21" s="35">
        <v>3639.9438499848866</v>
      </c>
      <c r="E21" s="35">
        <v>321.4618342623636</v>
      </c>
      <c r="F21" s="35">
        <v>0</v>
      </c>
      <c r="G21" s="35">
        <f t="shared" si="0"/>
        <v>8258.9503222320982</v>
      </c>
      <c r="H21" s="34">
        <f t="shared" si="1"/>
        <v>5.9119247772380934</v>
      </c>
    </row>
    <row r="22" spans="1:8" ht="15">
      <c r="A22" s="28" t="s">
        <v>668</v>
      </c>
      <c r="B22" s="35">
        <v>690.50385522124452</v>
      </c>
      <c r="C22" s="35">
        <v>3886.7035719920159</v>
      </c>
      <c r="D22" s="35">
        <v>3502.1038967690733</v>
      </c>
      <c r="E22" s="35">
        <v>0</v>
      </c>
      <c r="F22" s="35">
        <v>0</v>
      </c>
      <c r="G22" s="35">
        <f t="shared" si="0"/>
        <v>8079.3113239823342</v>
      </c>
      <c r="H22" s="34">
        <f t="shared" si="1"/>
        <v>5.8162670940179853</v>
      </c>
    </row>
    <row r="23" spans="1:8" ht="15">
      <c r="A23" s="28" t="s">
        <v>454</v>
      </c>
      <c r="B23" s="35">
        <v>2665.6544101570762</v>
      </c>
      <c r="C23" s="35">
        <v>2843.6449717152523</v>
      </c>
      <c r="D23" s="35">
        <v>0</v>
      </c>
      <c r="E23" s="35">
        <v>4127.8513216961437</v>
      </c>
      <c r="F23" s="35">
        <v>0</v>
      </c>
      <c r="G23" s="35">
        <f t="shared" si="0"/>
        <v>9637.1507035684717</v>
      </c>
      <c r="H23" s="34">
        <f t="shared" si="1"/>
        <v>5.0559726200540895</v>
      </c>
    </row>
    <row r="24" spans="1:8" ht="15">
      <c r="A24" s="28" t="s">
        <v>455</v>
      </c>
      <c r="B24" s="35">
        <v>1924.9244640553306</v>
      </c>
      <c r="C24" s="35">
        <v>4843.1885883996938</v>
      </c>
      <c r="D24" s="35">
        <v>794.41875376569328</v>
      </c>
      <c r="E24" s="35">
        <v>1121.7311765337636</v>
      </c>
      <c r="F24" s="35">
        <v>0</v>
      </c>
      <c r="G24" s="35">
        <f t="shared" si="0"/>
        <v>8684.2629827544806</v>
      </c>
      <c r="H24" s="34">
        <f t="shared" si="1"/>
        <v>5.0405272960856635</v>
      </c>
    </row>
    <row r="25" spans="1:8" ht="15">
      <c r="A25" s="28" t="s">
        <v>457</v>
      </c>
      <c r="B25" s="35">
        <v>3633.1835757211165</v>
      </c>
      <c r="C25" s="35">
        <v>4417.3851612751205</v>
      </c>
      <c r="D25" s="35">
        <v>5026.3472114324768</v>
      </c>
      <c r="E25" s="35">
        <v>261.67639447582968</v>
      </c>
      <c r="F25" s="35">
        <v>124.59030189358549</v>
      </c>
      <c r="G25" s="35">
        <f t="shared" si="0"/>
        <v>13463.182644798129</v>
      </c>
      <c r="H25" s="34">
        <f t="shared" si="1"/>
        <v>5.343357708051041</v>
      </c>
    </row>
    <row r="26" spans="1:8" ht="15">
      <c r="A26" s="28" t="s">
        <v>669</v>
      </c>
      <c r="B26" s="35">
        <v>0</v>
      </c>
      <c r="C26" s="35">
        <v>1992.305222331752</v>
      </c>
      <c r="D26" s="35">
        <v>1980.0369315211633</v>
      </c>
      <c r="E26" s="35">
        <v>502.09875891154888</v>
      </c>
      <c r="F26" s="35">
        <v>3865.3041334484074</v>
      </c>
      <c r="G26" s="35">
        <f t="shared" si="0"/>
        <v>8339.7450462128727</v>
      </c>
      <c r="H26" s="34">
        <f t="shared" si="1"/>
        <v>7.1161332814347942</v>
      </c>
    </row>
    <row r="27" spans="1:8" ht="15">
      <c r="A27" s="28" t="s">
        <v>670</v>
      </c>
      <c r="B27" s="35">
        <v>4692.9542701645678</v>
      </c>
      <c r="C27" s="35">
        <v>5055.2496514183667</v>
      </c>
      <c r="D27" s="35">
        <v>1354.8646126268195</v>
      </c>
      <c r="E27" s="35">
        <v>711.40400165293966</v>
      </c>
      <c r="F27" s="35">
        <v>0</v>
      </c>
      <c r="G27" s="35">
        <f t="shared" si="0"/>
        <v>11814.472535862695</v>
      </c>
      <c r="H27" s="34">
        <f t="shared" si="1"/>
        <v>4.6171549862742589</v>
      </c>
    </row>
    <row r="28" spans="1:8" ht="15">
      <c r="A28" s="28" t="s">
        <v>671</v>
      </c>
      <c r="B28" s="35">
        <v>2044.9221873390989</v>
      </c>
      <c r="C28" s="35">
        <v>4107.5197268183083</v>
      </c>
      <c r="D28" s="35">
        <v>381.78172803327715</v>
      </c>
      <c r="E28" s="35">
        <v>994.15445561684339</v>
      </c>
      <c r="F28" s="35">
        <v>0</v>
      </c>
      <c r="G28" s="35">
        <f t="shared" si="0"/>
        <v>7528.3780978075283</v>
      </c>
      <c r="H28" s="34">
        <f t="shared" si="1"/>
        <v>4.8596367101044304</v>
      </c>
    </row>
    <row r="29" spans="1:8" ht="15">
      <c r="A29" s="28" t="s">
        <v>672</v>
      </c>
      <c r="B29" s="35">
        <v>2084.4713328807047</v>
      </c>
      <c r="C29" s="35">
        <v>3816.9861996100731</v>
      </c>
      <c r="D29" s="35">
        <v>0</v>
      </c>
      <c r="E29" s="35">
        <v>0</v>
      </c>
      <c r="F29" s="35">
        <v>0</v>
      </c>
      <c r="G29" s="35">
        <f t="shared" si="0"/>
        <v>5901.4575324907782</v>
      </c>
      <c r="H29" s="34">
        <f t="shared" si="1"/>
        <v>4.4552708211216947</v>
      </c>
    </row>
    <row r="30" spans="1:8" ht="15">
      <c r="A30" s="28" t="s">
        <v>673</v>
      </c>
      <c r="B30" s="35">
        <v>6061.2951217533482</v>
      </c>
      <c r="C30" s="35">
        <v>3026.8580662857971</v>
      </c>
      <c r="D30" s="35">
        <v>589.79877477113178</v>
      </c>
      <c r="E30" s="35">
        <v>821.3021690446875</v>
      </c>
      <c r="F30" s="35">
        <v>0</v>
      </c>
      <c r="G30" s="35">
        <f t="shared" si="0"/>
        <v>10499.254131854965</v>
      </c>
      <c r="H30" s="34">
        <f t="shared" si="1"/>
        <v>4.1275903648911063</v>
      </c>
    </row>
    <row r="31" spans="1:8" ht="15">
      <c r="A31" s="28" t="s">
        <v>674</v>
      </c>
      <c r="B31" s="35">
        <v>8702.6941601024046</v>
      </c>
      <c r="C31" s="35">
        <v>1787.0306330767187</v>
      </c>
      <c r="D31" s="35">
        <v>0</v>
      </c>
      <c r="E31" s="35">
        <v>0</v>
      </c>
      <c r="F31" s="35">
        <v>0</v>
      </c>
      <c r="G31" s="35">
        <f t="shared" si="0"/>
        <v>10489.724793179123</v>
      </c>
      <c r="H31" s="34">
        <f t="shared" si="1"/>
        <v>3.3833102396582539</v>
      </c>
    </row>
    <row r="32" spans="1:8" ht="15">
      <c r="A32" s="28" t="s">
        <v>675</v>
      </c>
      <c r="B32" s="35">
        <v>0</v>
      </c>
      <c r="C32" s="35">
        <v>0</v>
      </c>
      <c r="D32" s="35">
        <v>1861.936043544511</v>
      </c>
      <c r="E32" s="35">
        <v>2152.27272209888</v>
      </c>
      <c r="F32" s="35">
        <v>0</v>
      </c>
      <c r="G32" s="35">
        <f t="shared" si="0"/>
        <v>4014.208765643391</v>
      </c>
      <c r="H32" s="34">
        <f t="shared" si="1"/>
        <v>6.5978772814733171</v>
      </c>
    </row>
    <row r="33" spans="1:8" ht="15">
      <c r="A33" s="28" t="s">
        <v>676</v>
      </c>
      <c r="B33" s="35">
        <v>4710.070950687581</v>
      </c>
      <c r="C33" s="35">
        <v>3074.7445540768763</v>
      </c>
      <c r="D33" s="35">
        <v>2198.4173445180886</v>
      </c>
      <c r="E33" s="35">
        <v>0</v>
      </c>
      <c r="F33" s="35">
        <v>0</v>
      </c>
      <c r="G33" s="35">
        <f t="shared" si="0"/>
        <v>9983.2328492825472</v>
      </c>
      <c r="H33" s="34">
        <f t="shared" si="1"/>
        <v>4.5738233157483119</v>
      </c>
    </row>
    <row r="34" spans="1:8" ht="15">
      <c r="A34" s="28" t="s">
        <v>677</v>
      </c>
      <c r="B34" s="35">
        <v>2002.3505581297234</v>
      </c>
      <c r="C34" s="35">
        <v>3969.5455378674737</v>
      </c>
      <c r="D34" s="35">
        <v>2466.6046043692186</v>
      </c>
      <c r="E34" s="35">
        <v>792.86564611453036</v>
      </c>
      <c r="F34" s="35">
        <v>141.98875715072961</v>
      </c>
      <c r="G34" s="35">
        <f t="shared" si="0"/>
        <v>9373.3551036316767</v>
      </c>
      <c r="H34" s="34">
        <f t="shared" si="1"/>
        <v>5.3598967454056936</v>
      </c>
    </row>
    <row r="35" spans="1:8" ht="15">
      <c r="A35" s="28" t="s">
        <v>469</v>
      </c>
      <c r="B35" s="35">
        <v>2463.5039544348092</v>
      </c>
      <c r="C35" s="35">
        <v>3541.8082869488858</v>
      </c>
      <c r="D35" s="35">
        <v>2708.2128645221483</v>
      </c>
      <c r="E35" s="35">
        <v>0</v>
      </c>
      <c r="F35" s="35">
        <v>46.33012476641386</v>
      </c>
      <c r="G35" s="35">
        <f t="shared" si="0"/>
        <v>8759.8552306722559</v>
      </c>
      <c r="H35" s="34">
        <f t="shared" si="1"/>
        <v>5.1741401835114216</v>
      </c>
    </row>
    <row r="36" spans="1:8" ht="15">
      <c r="A36" s="28" t="s">
        <v>678</v>
      </c>
      <c r="B36" s="35">
        <v>4488.0744631782363</v>
      </c>
      <c r="C36" s="35">
        <v>5729.5466960020449</v>
      </c>
      <c r="D36" s="35">
        <v>0</v>
      </c>
      <c r="E36" s="35">
        <v>1754.8313938226852</v>
      </c>
      <c r="F36" s="35">
        <v>0</v>
      </c>
      <c r="G36" s="35">
        <f t="shared" si="0"/>
        <v>11972.452553002968</v>
      </c>
      <c r="H36" s="34">
        <f t="shared" si="1"/>
        <v>4.553122220665168</v>
      </c>
    </row>
    <row r="37" spans="1:8" ht="15">
      <c r="A37" s="28" t="s">
        <v>679</v>
      </c>
      <c r="B37" s="35">
        <v>1740.6816112791848</v>
      </c>
      <c r="C37" s="35">
        <v>4517.2011261857051</v>
      </c>
      <c r="D37" s="35">
        <v>4990.4307727234482</v>
      </c>
      <c r="E37" s="35">
        <v>0</v>
      </c>
      <c r="F37" s="35">
        <v>37.34855370748592</v>
      </c>
      <c r="G37" s="35">
        <f t="shared" si="0"/>
        <v>11285.662063895825</v>
      </c>
      <c r="H37" s="34">
        <f t="shared" si="1"/>
        <v>5.6867281121927293</v>
      </c>
    </row>
    <row r="38" spans="1:8" ht="15">
      <c r="A38" s="28" t="s">
        <v>711</v>
      </c>
      <c r="B38" s="35">
        <v>4110.2941544676469</v>
      </c>
      <c r="C38" s="35">
        <v>2889.0279738722716</v>
      </c>
      <c r="D38" s="35">
        <v>0</v>
      </c>
      <c r="E38" s="35">
        <v>1541.9641540424182</v>
      </c>
      <c r="F38" s="35">
        <v>0</v>
      </c>
      <c r="G38" s="35">
        <f t="shared" si="0"/>
        <v>8541.2862823823361</v>
      </c>
      <c r="H38" s="34">
        <f t="shared" si="1"/>
        <v>4.3477708229491201</v>
      </c>
    </row>
    <row r="39" spans="1:8" ht="15">
      <c r="A39" s="28" t="s">
        <v>680</v>
      </c>
      <c r="B39" s="35">
        <v>886.37845357019614</v>
      </c>
      <c r="C39" s="35">
        <v>3872.67063654497</v>
      </c>
      <c r="D39" s="35">
        <v>3348.3045390014104</v>
      </c>
      <c r="E39" s="35">
        <v>676.48142421227908</v>
      </c>
      <c r="F39" s="35">
        <v>0</v>
      </c>
      <c r="G39" s="35">
        <f t="shared" si="0"/>
        <v>8783.8350533288558</v>
      </c>
      <c r="H39" s="34">
        <f t="shared" si="1"/>
        <v>5.7670478292634408</v>
      </c>
    </row>
    <row r="40" spans="1:8" ht="15">
      <c r="A40" s="28" t="s">
        <v>710</v>
      </c>
      <c r="B40" s="35">
        <v>5277.4847900642599</v>
      </c>
      <c r="C40" s="35">
        <v>3909.8400091309477</v>
      </c>
      <c r="D40" s="35">
        <v>2354.3544076164508</v>
      </c>
      <c r="E40" s="35">
        <v>0</v>
      </c>
      <c r="F40" s="35">
        <v>0</v>
      </c>
      <c r="G40" s="35">
        <f t="shared" si="0"/>
        <v>11541.679206811659</v>
      </c>
      <c r="H40" s="34">
        <f t="shared" si="1"/>
        <v>4.5781549048998498</v>
      </c>
    </row>
    <row r="41" spans="1:8" ht="15">
      <c r="A41" s="28" t="s">
        <v>475</v>
      </c>
      <c r="B41" s="35">
        <v>1150.9003599341977</v>
      </c>
      <c r="C41" s="35">
        <v>1564.170885656617</v>
      </c>
      <c r="D41" s="35">
        <v>1455.0084751601742</v>
      </c>
      <c r="E41" s="35">
        <v>0</v>
      </c>
      <c r="F41" s="35">
        <v>491.67316004752558</v>
      </c>
      <c r="G41" s="35">
        <f t="shared" si="0"/>
        <v>4661.7528807985145</v>
      </c>
      <c r="H41" s="34">
        <f t="shared" si="1"/>
        <v>5.5571287857660296</v>
      </c>
    </row>
    <row r="42" spans="1:8" ht="15">
      <c r="A42" s="28" t="s">
        <v>693</v>
      </c>
      <c r="B42" s="35">
        <v>3031.4501840749576</v>
      </c>
      <c r="C42" s="35">
        <v>2113.0168102617749</v>
      </c>
      <c r="D42" s="35">
        <v>2894.8573423477815</v>
      </c>
      <c r="E42" s="35">
        <v>0</v>
      </c>
      <c r="F42" s="35">
        <v>780.48013536806002</v>
      </c>
      <c r="G42" s="35">
        <f t="shared" si="0"/>
        <v>8819.8044720525741</v>
      </c>
      <c r="H42" s="34">
        <f t="shared" si="1"/>
        <v>5.316518236646079</v>
      </c>
    </row>
    <row r="43" spans="1:8" ht="15">
      <c r="A43" s="28" t="s">
        <v>709</v>
      </c>
      <c r="B43" s="35">
        <v>3752.4330101393102</v>
      </c>
      <c r="C43" s="35">
        <v>1831.3126524125487</v>
      </c>
      <c r="D43" s="35">
        <v>880.82980719174452</v>
      </c>
      <c r="E43" s="35">
        <v>118.2760445273622</v>
      </c>
      <c r="F43" s="35">
        <v>159.2607608417741</v>
      </c>
      <c r="G43" s="35">
        <f t="shared" si="0"/>
        <v>6742.1122751127396</v>
      </c>
      <c r="H43" s="34">
        <f t="shared" si="1"/>
        <v>4.3147643459675598</v>
      </c>
    </row>
    <row r="44" spans="1:8" ht="15">
      <c r="A44" s="28" t="s">
        <v>478</v>
      </c>
      <c r="B44" s="35">
        <v>0</v>
      </c>
      <c r="C44" s="35">
        <v>0</v>
      </c>
      <c r="D44" s="35">
        <v>5619.4728657149362</v>
      </c>
      <c r="E44" s="35">
        <v>1372.9444899252082</v>
      </c>
      <c r="F44" s="35">
        <v>0</v>
      </c>
      <c r="G44" s="35">
        <f t="shared" si="0"/>
        <v>6992.4173556401447</v>
      </c>
      <c r="H44" s="34">
        <f t="shared" si="1"/>
        <v>6.852739286705571</v>
      </c>
    </row>
    <row r="45" spans="1:8" ht="15">
      <c r="A45" s="28" t="s">
        <v>477</v>
      </c>
      <c r="B45" s="35">
        <v>572.05863046190211</v>
      </c>
      <c r="C45" s="35">
        <v>933.0754575549754</v>
      </c>
      <c r="D45" s="35">
        <v>1525.2088962420592</v>
      </c>
      <c r="E45" s="35">
        <v>4784.6712661881711</v>
      </c>
      <c r="F45" s="35">
        <v>0</v>
      </c>
      <c r="G45" s="35">
        <f t="shared" si="0"/>
        <v>7815.0142504471078</v>
      </c>
      <c r="H45" s="34">
        <f t="shared" si="1"/>
        <v>6.0390778850108546</v>
      </c>
    </row>
    <row r="46" spans="1:8" ht="15">
      <c r="A46" s="28" t="s">
        <v>682</v>
      </c>
      <c r="B46" s="35">
        <v>639.06898302527998</v>
      </c>
      <c r="C46" s="35">
        <v>787.18330934376161</v>
      </c>
      <c r="D46" s="35">
        <v>2836.4605653129643</v>
      </c>
      <c r="E46" s="35">
        <v>893.70801514320931</v>
      </c>
      <c r="F46" s="35">
        <v>742.09120837368516</v>
      </c>
      <c r="G46" s="35">
        <f t="shared" si="0"/>
        <v>5898.5120811989</v>
      </c>
      <c r="H46" s="34">
        <f t="shared" si="1"/>
        <v>6.376704892058858</v>
      </c>
    </row>
    <row r="47" spans="1:8" ht="15">
      <c r="A47" s="28" t="s">
        <v>683</v>
      </c>
      <c r="B47" s="35">
        <v>1904.4325311623174</v>
      </c>
      <c r="C47" s="35">
        <v>2806.5750677484348</v>
      </c>
      <c r="D47" s="35">
        <v>4150.6611042343693</v>
      </c>
      <c r="E47" s="35">
        <v>0</v>
      </c>
      <c r="F47" s="35">
        <v>0</v>
      </c>
      <c r="G47" s="35">
        <f t="shared" si="0"/>
        <v>8861.668703145122</v>
      </c>
      <c r="H47" s="34">
        <f t="shared" si="1"/>
        <v>5.5861312453756877</v>
      </c>
    </row>
    <row r="48" spans="1:8" ht="15">
      <c r="A48" s="28" t="s">
        <v>684</v>
      </c>
      <c r="B48" s="35">
        <v>4599.4332415531653</v>
      </c>
      <c r="C48" s="35">
        <v>3777.7660081219979</v>
      </c>
      <c r="D48" s="35">
        <v>0</v>
      </c>
      <c r="E48" s="35">
        <v>524.78127546958092</v>
      </c>
      <c r="F48" s="35">
        <v>0</v>
      </c>
      <c r="G48" s="35">
        <f t="shared" si="0"/>
        <v>8901.9805251447433</v>
      </c>
      <c r="H48" s="34">
        <f t="shared" si="1"/>
        <v>4.1464316996340198</v>
      </c>
    </row>
    <row r="49" spans="1:8" ht="15">
      <c r="A49" s="28" t="s">
        <v>483</v>
      </c>
      <c r="B49" s="35">
        <v>2435.4196877025365</v>
      </c>
      <c r="C49" s="35">
        <v>3224.9367347265379</v>
      </c>
      <c r="D49" s="35">
        <v>2383.5825774215787</v>
      </c>
      <c r="E49" s="35">
        <v>0</v>
      </c>
      <c r="F49" s="35">
        <v>225.87441680863526</v>
      </c>
      <c r="G49" s="35">
        <f t="shared" si="0"/>
        <v>8269.8134166592899</v>
      </c>
      <c r="H49" s="34">
        <f t="shared" si="1"/>
        <v>5.173722397999172</v>
      </c>
    </row>
    <row r="50" spans="1:8" ht="15">
      <c r="A50" s="28" t="s">
        <v>485</v>
      </c>
      <c r="B50" s="35">
        <v>2146.9562190774254</v>
      </c>
      <c r="C50" s="35">
        <v>3102.7337660183175</v>
      </c>
      <c r="D50" s="35">
        <v>2316.1853513073675</v>
      </c>
      <c r="E50" s="35">
        <v>0</v>
      </c>
      <c r="F50" s="35">
        <v>0</v>
      </c>
      <c r="G50" s="35">
        <f t="shared" si="0"/>
        <v>7565.8753364031109</v>
      </c>
      <c r="H50" s="34">
        <f t="shared" si="1"/>
        <v>5.1472587977499158</v>
      </c>
    </row>
    <row r="51" spans="1:8" ht="15">
      <c r="A51" s="28" t="s">
        <v>487</v>
      </c>
      <c r="B51" s="35">
        <v>2436.276884376628</v>
      </c>
      <c r="C51" s="35">
        <v>7465.9482567009782</v>
      </c>
      <c r="D51" s="35">
        <v>485.35419123682743</v>
      </c>
      <c r="E51" s="35">
        <v>574.87944164827206</v>
      </c>
      <c r="F51" s="35">
        <v>0</v>
      </c>
      <c r="G51" s="35">
        <f t="shared" si="0"/>
        <v>10962.458773962706</v>
      </c>
      <c r="H51" s="34">
        <f t="shared" si="1"/>
        <v>4.8798847003948165</v>
      </c>
    </row>
    <row r="52" spans="1:8" ht="15">
      <c r="A52" s="28" t="s">
        <v>685</v>
      </c>
      <c r="B52" s="35">
        <v>85.21918732296254</v>
      </c>
      <c r="C52" s="35">
        <v>3277.2494169938773</v>
      </c>
      <c r="D52" s="35">
        <v>4676.0535164696257</v>
      </c>
      <c r="E52" s="35">
        <v>0</v>
      </c>
      <c r="F52" s="35">
        <v>408.13377742731723</v>
      </c>
      <c r="G52" s="35">
        <f t="shared" si="0"/>
        <v>8446.6558982137831</v>
      </c>
      <c r="H52" s="34">
        <f t="shared" si="1"/>
        <v>6.3410533027130871</v>
      </c>
    </row>
    <row r="53" spans="1:8" ht="15">
      <c r="A53" s="28" t="s">
        <v>688</v>
      </c>
      <c r="B53" s="35">
        <v>358.16271564400699</v>
      </c>
      <c r="C53" s="35">
        <v>4844.1869963790959</v>
      </c>
      <c r="D53" s="35">
        <v>0</v>
      </c>
      <c r="E53" s="35">
        <v>2816.7188720476329</v>
      </c>
      <c r="F53" s="35">
        <v>0</v>
      </c>
      <c r="G53" s="35">
        <f t="shared" si="0"/>
        <v>8019.0685840707356</v>
      </c>
      <c r="H53" s="34">
        <f t="shared" si="1"/>
        <v>5.5007588931017537</v>
      </c>
    </row>
    <row r="54" spans="1:8" ht="15">
      <c r="A54" s="28" t="s">
        <v>489</v>
      </c>
      <c r="B54" s="35">
        <v>1314.955773991881</v>
      </c>
      <c r="C54" s="35">
        <v>5005.6002607824876</v>
      </c>
      <c r="D54" s="35">
        <v>0</v>
      </c>
      <c r="E54" s="35">
        <v>402.87503813952219</v>
      </c>
      <c r="F54" s="35">
        <v>0</v>
      </c>
      <c r="G54" s="35">
        <f t="shared" si="0"/>
        <v>6723.4310729138906</v>
      </c>
      <c r="H54" s="34">
        <f t="shared" si="1"/>
        <v>4.8698703570207709</v>
      </c>
    </row>
    <row r="55" spans="1:8" ht="15">
      <c r="A55" s="28" t="s">
        <v>686</v>
      </c>
      <c r="B55" s="35">
        <v>0</v>
      </c>
      <c r="C55" s="35">
        <v>0</v>
      </c>
      <c r="D55" s="35">
        <v>5050.2473783159694</v>
      </c>
      <c r="E55" s="35">
        <v>3907.2228108654658</v>
      </c>
      <c r="F55" s="35">
        <v>509.59092770206456</v>
      </c>
      <c r="G55" s="35">
        <f t="shared" si="0"/>
        <v>9467.0611168834985</v>
      </c>
      <c r="H55" s="34">
        <f t="shared" si="1"/>
        <v>6.7577465255366924</v>
      </c>
    </row>
    <row r="56" spans="1:8" ht="15">
      <c r="A56" s="28" t="s">
        <v>687</v>
      </c>
      <c r="B56" s="35">
        <v>1978.9564504198577</v>
      </c>
      <c r="C56" s="35">
        <v>4134.9161400950616</v>
      </c>
      <c r="D56" s="35">
        <v>0</v>
      </c>
      <c r="E56" s="35">
        <v>1559.0293287153131</v>
      </c>
      <c r="F56" s="35">
        <v>0</v>
      </c>
      <c r="G56" s="35">
        <f t="shared" si="0"/>
        <v>7672.901919230233</v>
      </c>
      <c r="H56" s="34">
        <f t="shared" si="1"/>
        <v>4.8728776654270511</v>
      </c>
    </row>
    <row r="57" spans="1:8" ht="15">
      <c r="A57" s="28" t="s">
        <v>689</v>
      </c>
      <c r="B57" s="35">
        <v>423.28014603071153</v>
      </c>
      <c r="C57" s="35">
        <v>4404.9790153814702</v>
      </c>
      <c r="D57" s="35">
        <v>3445.9901766450221</v>
      </c>
      <c r="E57" s="35">
        <v>258.32927381030163</v>
      </c>
      <c r="F57" s="35">
        <v>0</v>
      </c>
      <c r="G57" s="35">
        <f t="shared" si="0"/>
        <v>8532.578611867506</v>
      </c>
      <c r="H57" s="34">
        <f t="shared" si="1"/>
        <v>5.875418410672224</v>
      </c>
    </row>
    <row r="58" spans="1:8" ht="15">
      <c r="A58" s="28" t="s">
        <v>494</v>
      </c>
      <c r="B58" s="35">
        <v>2058.2766007139417</v>
      </c>
      <c r="C58" s="35">
        <v>3656.4185991450963</v>
      </c>
      <c r="D58" s="35">
        <v>1542.2649926568272</v>
      </c>
      <c r="E58" s="35">
        <v>150.09767810731782</v>
      </c>
      <c r="F58" s="35">
        <v>0</v>
      </c>
      <c r="G58" s="35">
        <f t="shared" si="0"/>
        <v>7407.0578706231827</v>
      </c>
      <c r="H58" s="34">
        <f t="shared" si="1"/>
        <v>5.0094104207802452</v>
      </c>
    </row>
    <row r="59" spans="1:8" ht="15">
      <c r="A59" s="28" t="s">
        <v>690</v>
      </c>
      <c r="B59" s="35">
        <v>266.35791669058716</v>
      </c>
      <c r="C59" s="35">
        <v>7007.8824860645263</v>
      </c>
      <c r="D59" s="35">
        <v>4086.0131002261764</v>
      </c>
      <c r="E59" s="35">
        <v>214.40153524108902</v>
      </c>
      <c r="F59" s="35">
        <v>0</v>
      </c>
      <c r="G59" s="35">
        <f t="shared" si="0"/>
        <v>11574.65503822238</v>
      </c>
      <c r="H59" s="34">
        <f t="shared" si="1"/>
        <v>5.8345201542284695</v>
      </c>
    </row>
    <row r="60" spans="1:8" ht="15">
      <c r="A60" s="28" t="s">
        <v>496</v>
      </c>
      <c r="B60" s="35">
        <v>1899.5602142526511</v>
      </c>
      <c r="C60" s="35">
        <v>1956.6314175588482</v>
      </c>
      <c r="D60" s="35">
        <v>5329.8328039256212</v>
      </c>
      <c r="E60" s="35">
        <v>0</v>
      </c>
      <c r="F60" s="35">
        <v>158.56175597949326</v>
      </c>
      <c r="G60" s="35">
        <f t="shared" si="0"/>
        <v>9344.586191716613</v>
      </c>
      <c r="H60" s="34">
        <f t="shared" si="1"/>
        <v>5.841666883830646</v>
      </c>
    </row>
    <row r="61" spans="1:8" ht="15">
      <c r="A61" s="28" t="s">
        <v>691</v>
      </c>
      <c r="B61" s="35">
        <v>2567.8406225177109</v>
      </c>
      <c r="C61" s="35">
        <v>2788.8503486848685</v>
      </c>
      <c r="D61" s="35">
        <v>1524.3550965355755</v>
      </c>
      <c r="E61" s="35">
        <v>0</v>
      </c>
      <c r="F61" s="35">
        <v>652.29604899215087</v>
      </c>
      <c r="G61" s="35">
        <f t="shared" si="0"/>
        <v>7533.342116730305</v>
      </c>
      <c r="H61" s="34">
        <f t="shared" si="1"/>
        <v>5.0969295809372284</v>
      </c>
    </row>
    <row r="62" spans="1:8" ht="15">
      <c r="A62" s="28" t="s">
        <v>692</v>
      </c>
      <c r="B62" s="35">
        <v>1581.4756656437494</v>
      </c>
      <c r="C62" s="35">
        <v>3101.5545676084334</v>
      </c>
      <c r="D62" s="35">
        <v>4015.2083042897702</v>
      </c>
      <c r="E62" s="35">
        <v>939.50058424491522</v>
      </c>
      <c r="F62" s="35">
        <v>0</v>
      </c>
      <c r="G62" s="35">
        <f t="shared" si="0"/>
        <v>9637.7391217868681</v>
      </c>
      <c r="H62" s="34">
        <f t="shared" si="1"/>
        <v>5.7073473937564261</v>
      </c>
    </row>
    <row r="63" spans="1:8" ht="15">
      <c r="A63" s="28" t="s">
        <v>694</v>
      </c>
      <c r="B63" s="35">
        <v>2166.0989285016531</v>
      </c>
      <c r="C63" s="35">
        <v>2739.2133349303485</v>
      </c>
      <c r="D63" s="35">
        <v>2661.5565321103254</v>
      </c>
      <c r="E63" s="35">
        <v>0</v>
      </c>
      <c r="F63" s="35">
        <v>0</v>
      </c>
      <c r="G63" s="35">
        <f t="shared" si="0"/>
        <v>7566.8687955423266</v>
      </c>
      <c r="H63" s="34">
        <f t="shared" si="1"/>
        <v>5.2214546843916612</v>
      </c>
    </row>
    <row r="64" spans="1:8" ht="15">
      <c r="A64" s="28" t="s">
        <v>695</v>
      </c>
      <c r="B64" s="35">
        <v>3868.8240485501633</v>
      </c>
      <c r="C64" s="35">
        <v>3605.0492091855444</v>
      </c>
      <c r="D64" s="35">
        <v>613.62910372483486</v>
      </c>
      <c r="E64" s="35">
        <v>0</v>
      </c>
      <c r="F64" s="35">
        <v>24.541204357893974</v>
      </c>
      <c r="G64" s="35">
        <f t="shared" si="0"/>
        <v>8112.043565818436</v>
      </c>
      <c r="H64" s="34">
        <f t="shared" si="1"/>
        <v>4.3183753725768801</v>
      </c>
    </row>
    <row r="65" spans="1:8" ht="15">
      <c r="A65" s="28" t="s">
        <v>696</v>
      </c>
      <c r="B65" s="35">
        <v>1393.2455048584609</v>
      </c>
      <c r="C65" s="35">
        <v>2205.8978217840486</v>
      </c>
      <c r="D65" s="35">
        <v>1100.2038027918509</v>
      </c>
      <c r="E65" s="35">
        <v>1198.2079928879864</v>
      </c>
      <c r="F65" s="35">
        <v>0</v>
      </c>
      <c r="G65" s="35">
        <f t="shared" si="0"/>
        <v>5897.5551223223465</v>
      </c>
      <c r="H65" s="34">
        <f t="shared" si="1"/>
        <v>5.2480945090084408</v>
      </c>
    </row>
    <row r="66" spans="1:8" ht="15">
      <c r="A66" s="28" t="s">
        <v>697</v>
      </c>
      <c r="B66" s="35">
        <v>2423.2152658441819</v>
      </c>
      <c r="C66" s="35">
        <v>3742.7058514271148</v>
      </c>
      <c r="D66" s="35">
        <v>757.50436942381771</v>
      </c>
      <c r="E66" s="35">
        <v>468.13468298926165</v>
      </c>
      <c r="F66" s="35">
        <v>65.083458255082107</v>
      </c>
      <c r="G66" s="35">
        <f t="shared" si="0"/>
        <v>7456.6436279394584</v>
      </c>
      <c r="H66" s="34">
        <f t="shared" si="1"/>
        <v>4.7855528818721043</v>
      </c>
    </row>
    <row r="67" spans="1:8" ht="15">
      <c r="A67" s="28" t="s">
        <v>506</v>
      </c>
      <c r="B67" s="35">
        <v>2043.5075864558351</v>
      </c>
      <c r="C67" s="35">
        <v>2054.8606521306788</v>
      </c>
      <c r="D67" s="35">
        <v>3735.6370406990068</v>
      </c>
      <c r="E67" s="35">
        <v>2315.2249204105501</v>
      </c>
      <c r="F67" s="35">
        <v>116.32686507589756</v>
      </c>
      <c r="G67" s="35">
        <f t="shared" si="0"/>
        <v>10265.557064771969</v>
      </c>
      <c r="H67" s="34">
        <f t="shared" si="1"/>
        <v>5.6984586894104554</v>
      </c>
    </row>
    <row r="68" spans="1:8" ht="15">
      <c r="A68" s="28" t="s">
        <v>698</v>
      </c>
      <c r="B68" s="35">
        <v>3220.8145982831579</v>
      </c>
      <c r="C68" s="35">
        <v>1646.0712066554843</v>
      </c>
      <c r="D68" s="35">
        <v>888.7039086755301</v>
      </c>
      <c r="E68" s="35">
        <v>558.61974900408018</v>
      </c>
      <c r="F68" s="35">
        <v>76.701517935787479</v>
      </c>
      <c r="G68" s="35">
        <f t="shared" si="0"/>
        <v>6390.9109805540402</v>
      </c>
      <c r="H68" s="34">
        <f t="shared" si="1"/>
        <v>4.4828360200819999</v>
      </c>
    </row>
    <row r="69" spans="1:8" ht="15">
      <c r="A69" s="28" t="s">
        <v>699</v>
      </c>
      <c r="B69" s="35">
        <v>5379.1354713923092</v>
      </c>
      <c r="C69" s="35">
        <v>887.05113737076113</v>
      </c>
      <c r="D69" s="35">
        <v>717.16913609375672</v>
      </c>
      <c r="E69" s="35">
        <v>0</v>
      </c>
      <c r="F69" s="35">
        <v>0</v>
      </c>
      <c r="G69" s="35">
        <f t="shared" si="0"/>
        <v>6983.3557448568272</v>
      </c>
      <c r="H69" s="34">
        <f t="shared" si="1"/>
        <v>3.6965908341475986</v>
      </c>
    </row>
    <row r="70" spans="1:8" ht="15">
      <c r="A70" s="28" t="s">
        <v>510</v>
      </c>
      <c r="B70" s="35">
        <v>2714.9960203263868</v>
      </c>
      <c r="C70" s="35">
        <v>2416.318066727792</v>
      </c>
      <c r="D70" s="35">
        <v>0</v>
      </c>
      <c r="E70" s="35">
        <v>1073.1023338584171</v>
      </c>
      <c r="F70" s="35">
        <v>0</v>
      </c>
      <c r="G70" s="35">
        <f t="shared" ref="G70:G85" si="2">SUM(B70:F70)</f>
        <v>6204.4164209125965</v>
      </c>
      <c r="H70" s="34">
        <f t="shared" ref="H70:H85" si="3">((3*B70)+(5.25*C70)+(7*D70)+(6.25*E70)+(8.25*F70))/(G70)</f>
        <v>4.438378346929964</v>
      </c>
    </row>
    <row r="71" spans="1:8" ht="15">
      <c r="A71" s="28" t="s">
        <v>511</v>
      </c>
      <c r="B71" s="35">
        <v>965.63518921850232</v>
      </c>
      <c r="C71" s="35">
        <v>3867.3160989413768</v>
      </c>
      <c r="D71" s="35">
        <v>62.212417832492619</v>
      </c>
      <c r="E71" s="35">
        <v>3633.406925658147</v>
      </c>
      <c r="F71" s="35">
        <v>0</v>
      </c>
      <c r="G71" s="35">
        <f t="shared" si="2"/>
        <v>8528.5706316505202</v>
      </c>
      <c r="H71" s="34">
        <f t="shared" si="3"/>
        <v>5.4340401573621735</v>
      </c>
    </row>
    <row r="72" spans="1:8" ht="15">
      <c r="A72" s="28" t="s">
        <v>703</v>
      </c>
      <c r="B72" s="35">
        <v>3783.149296235049</v>
      </c>
      <c r="C72" s="35">
        <v>7451.605714520264</v>
      </c>
      <c r="D72" s="35">
        <v>0</v>
      </c>
      <c r="E72" s="35">
        <v>1818.0585518789703</v>
      </c>
      <c r="F72" s="35">
        <v>0</v>
      </c>
      <c r="G72" s="35">
        <f t="shared" si="2"/>
        <v>13052.813562634283</v>
      </c>
      <c r="H72" s="34">
        <f t="shared" si="3"/>
        <v>4.7371582795135767</v>
      </c>
    </row>
    <row r="73" spans="1:8" ht="15">
      <c r="A73" s="28" t="s">
        <v>700</v>
      </c>
      <c r="B73" s="35">
        <v>6651.3642447489574</v>
      </c>
      <c r="C73" s="35">
        <v>3132.5976821172994</v>
      </c>
      <c r="D73" s="35">
        <v>0</v>
      </c>
      <c r="E73" s="35">
        <v>91.274423885943861</v>
      </c>
      <c r="F73" s="35">
        <v>0</v>
      </c>
      <c r="G73" s="35">
        <f t="shared" si="2"/>
        <v>9875.2363507522005</v>
      </c>
      <c r="H73" s="34">
        <f t="shared" si="3"/>
        <v>3.7437783159320306</v>
      </c>
    </row>
    <row r="74" spans="1:8" ht="15">
      <c r="A74" s="28" t="s">
        <v>701</v>
      </c>
      <c r="B74" s="35">
        <v>2375.3504997507275</v>
      </c>
      <c r="C74" s="35">
        <v>3348.1700479628194</v>
      </c>
      <c r="D74" s="35">
        <v>3076.7923334829775</v>
      </c>
      <c r="E74" s="35">
        <v>0</v>
      </c>
      <c r="F74" s="35">
        <v>0</v>
      </c>
      <c r="G74" s="35">
        <f t="shared" si="2"/>
        <v>8800.3128811965253</v>
      </c>
      <c r="H74" s="34">
        <f t="shared" si="3"/>
        <v>5.2545280161846533</v>
      </c>
    </row>
    <row r="75" spans="1:8" ht="15">
      <c r="A75" s="28" t="s">
        <v>708</v>
      </c>
      <c r="B75" s="35">
        <v>4644.9073610235446</v>
      </c>
      <c r="C75" s="35">
        <v>2513.7070017705928</v>
      </c>
      <c r="D75" s="35">
        <v>774.61688596937972</v>
      </c>
      <c r="E75" s="35">
        <v>452.11695647047929</v>
      </c>
      <c r="F75" s="35">
        <v>0</v>
      </c>
      <c r="G75" s="35">
        <f t="shared" si="2"/>
        <v>8385.3482052339969</v>
      </c>
      <c r="H75" s="34">
        <f t="shared" si="3"/>
        <v>4.2192324225735733</v>
      </c>
    </row>
    <row r="76" spans="1:8" ht="15">
      <c r="A76" s="28" t="s">
        <v>702</v>
      </c>
      <c r="B76" s="35">
        <v>441.35954878943028</v>
      </c>
      <c r="C76" s="35">
        <v>3590.8435233140208</v>
      </c>
      <c r="D76" s="35">
        <v>3934.1440669895851</v>
      </c>
      <c r="E76" s="35">
        <v>0</v>
      </c>
      <c r="F76" s="35">
        <v>279.01692700631548</v>
      </c>
      <c r="G76" s="35">
        <f t="shared" si="2"/>
        <v>8245.3640660993515</v>
      </c>
      <c r="H76" s="34">
        <f t="shared" si="3"/>
        <v>6.0660638947574919</v>
      </c>
    </row>
    <row r="77" spans="1:8" ht="15">
      <c r="A77" s="28" t="s">
        <v>704</v>
      </c>
      <c r="B77" s="35">
        <v>0</v>
      </c>
      <c r="C77" s="35">
        <v>0</v>
      </c>
      <c r="D77" s="35">
        <v>3556.98204037508</v>
      </c>
      <c r="E77" s="35">
        <v>4194.2669806935046</v>
      </c>
      <c r="F77" s="35">
        <v>0</v>
      </c>
      <c r="G77" s="35">
        <f t="shared" si="2"/>
        <v>7751.2490210685846</v>
      </c>
      <c r="H77" s="34">
        <f t="shared" si="3"/>
        <v>6.5941686008319644</v>
      </c>
    </row>
    <row r="78" spans="1:8" ht="15">
      <c r="A78" s="28" t="s">
        <v>520</v>
      </c>
      <c r="B78" s="35">
        <v>1154.0122030986681</v>
      </c>
      <c r="C78" s="35">
        <v>5212.6176572209379</v>
      </c>
      <c r="D78" s="35">
        <v>2187.638081839968</v>
      </c>
      <c r="E78" s="35">
        <v>505.44569819306366</v>
      </c>
      <c r="F78" s="35">
        <v>129.42271848675381</v>
      </c>
      <c r="G78" s="35">
        <f t="shared" si="2"/>
        <v>9189.1363588393924</v>
      </c>
      <c r="H78" s="34">
        <f t="shared" si="3"/>
        <v>5.4813115136066743</v>
      </c>
    </row>
    <row r="79" spans="1:8" ht="15">
      <c r="A79" s="28" t="s">
        <v>521</v>
      </c>
      <c r="B79" s="35">
        <v>7488.8765602619451</v>
      </c>
      <c r="C79" s="35">
        <v>2947.0575992495778</v>
      </c>
      <c r="D79" s="35">
        <v>0</v>
      </c>
      <c r="E79" s="35">
        <v>1670.0074045804445</v>
      </c>
      <c r="F79" s="35">
        <v>0</v>
      </c>
      <c r="G79" s="35">
        <f t="shared" si="2"/>
        <v>12105.941564091967</v>
      </c>
      <c r="H79" s="34">
        <f t="shared" si="3"/>
        <v>3.9960731760811585</v>
      </c>
    </row>
    <row r="80" spans="1:8" ht="15">
      <c r="A80" s="28" t="s">
        <v>705</v>
      </c>
      <c r="B80" s="35">
        <v>7187.9523450584047</v>
      </c>
      <c r="C80" s="35">
        <v>1054.1242176875198</v>
      </c>
      <c r="D80" s="35">
        <v>2960.2927760957095</v>
      </c>
      <c r="E80" s="35">
        <v>0</v>
      </c>
      <c r="F80" s="35">
        <v>0</v>
      </c>
      <c r="G80" s="35">
        <f t="shared" si="2"/>
        <v>11202.369338841634</v>
      </c>
      <c r="H80" s="34">
        <f t="shared" si="3"/>
        <v>4.2687450452914115</v>
      </c>
    </row>
    <row r="81" spans="1:8" ht="15">
      <c r="A81" s="28" t="s">
        <v>706</v>
      </c>
      <c r="B81" s="35">
        <v>1524.8789788319568</v>
      </c>
      <c r="C81" s="35">
        <v>5598.4760196636489</v>
      </c>
      <c r="D81" s="35">
        <v>1638.1463485566735</v>
      </c>
      <c r="E81" s="35">
        <v>3885.1179946767488</v>
      </c>
      <c r="F81" s="35">
        <v>0</v>
      </c>
      <c r="G81" s="35">
        <f t="shared" si="2"/>
        <v>12646.619341729027</v>
      </c>
      <c r="H81" s="34">
        <f t="shared" si="3"/>
        <v>5.5125916312133585</v>
      </c>
    </row>
    <row r="82" spans="1:8" ht="15">
      <c r="A82" s="28" t="s">
        <v>525</v>
      </c>
      <c r="B82" s="35">
        <v>2692.790093148069</v>
      </c>
      <c r="C82" s="35">
        <v>3865.2190698089175</v>
      </c>
      <c r="D82" s="35">
        <v>1815.0841288886136</v>
      </c>
      <c r="E82" s="35">
        <v>283.95209417057424</v>
      </c>
      <c r="F82" s="35">
        <v>83.363696715048818</v>
      </c>
      <c r="G82" s="35">
        <f t="shared" si="2"/>
        <v>8740.409082731223</v>
      </c>
      <c r="H82" s="34">
        <f t="shared" si="3"/>
        <v>4.9813240973638102</v>
      </c>
    </row>
    <row r="83" spans="1:8" ht="15">
      <c r="A83" s="28" t="s">
        <v>526</v>
      </c>
      <c r="B83" s="35">
        <v>0</v>
      </c>
      <c r="C83" s="35">
        <v>0</v>
      </c>
      <c r="D83" s="35">
        <v>2822.3693740012636</v>
      </c>
      <c r="E83" s="35">
        <v>3093.9820207260295</v>
      </c>
      <c r="F83" s="35">
        <v>0</v>
      </c>
      <c r="G83" s="35">
        <f t="shared" si="2"/>
        <v>5916.3513947272932</v>
      </c>
      <c r="H83" s="34">
        <f t="shared" si="3"/>
        <v>6.6077841965890389</v>
      </c>
    </row>
    <row r="84" spans="1:8" ht="15">
      <c r="A84" s="28" t="s">
        <v>527</v>
      </c>
      <c r="B84" s="35">
        <v>765.85689402727155</v>
      </c>
      <c r="C84" s="35">
        <v>4734.6207964318719</v>
      </c>
      <c r="D84" s="35">
        <v>3126.462172000849</v>
      </c>
      <c r="E84" s="35">
        <v>879.07031948571557</v>
      </c>
      <c r="F84" s="35">
        <v>0</v>
      </c>
      <c r="G84" s="35">
        <f t="shared" si="2"/>
        <v>9506.0101819457086</v>
      </c>
      <c r="H84" s="34">
        <f t="shared" si="3"/>
        <v>5.7367658481698296</v>
      </c>
    </row>
    <row r="85" spans="1:8" ht="15">
      <c r="A85" s="28" t="s">
        <v>528</v>
      </c>
      <c r="B85" s="35">
        <v>7502.9875109729655</v>
      </c>
      <c r="C85" s="35">
        <v>4084.4130388422614</v>
      </c>
      <c r="D85" s="35">
        <v>0</v>
      </c>
      <c r="E85" s="35">
        <v>0</v>
      </c>
      <c r="F85" s="35">
        <v>0</v>
      </c>
      <c r="G85" s="35">
        <f t="shared" si="2"/>
        <v>11587.400549815227</v>
      </c>
      <c r="H85" s="34">
        <f t="shared" si="3"/>
        <v>3.7930967172392802</v>
      </c>
    </row>
  </sheetData>
  <mergeCells count="1">
    <mergeCell ref="B3:G3"/>
  </mergeCells>
  <hyperlinks>
    <hyperlink ref="B1" r:id="rId1" xr:uid="{D3374D3B-63AE-47E3-A747-985EED410219}"/>
  </hyperlinks>
  <pageMargins left="0.7" right="0.7" top="0.75" bottom="0.75" header="0.3" footer="0.3"/>
  <pageSetup paperSize="9" orientation="portrait"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Düğme1_Tıkla">
                <anchor moveWithCells="1" sizeWithCells="1">
                  <from>
                    <xdr:col>9</xdr:col>
                    <xdr:colOff>361950</xdr:colOff>
                    <xdr:row>3</xdr:row>
                    <xdr:rowOff>19050</xdr:rowOff>
                  </from>
                  <to>
                    <xdr:col>11</xdr:col>
                    <xdr:colOff>142875</xdr:colOff>
                    <xdr:row>4</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4A075-F33F-442C-9540-E09FC8CAA7AC}">
  <sheetPr codeName="Sayfa23">
    <tabColor theme="0"/>
  </sheetPr>
  <dimension ref="A1:AP84"/>
  <sheetViews>
    <sheetView zoomScaleNormal="100" workbookViewId="0"/>
  </sheetViews>
  <sheetFormatPr defaultColWidth="8.875" defaultRowHeight="15"/>
  <cols>
    <col min="1" max="1" width="17.5" style="28" bestFit="1" customWidth="1"/>
    <col min="2" max="2" width="9.875" style="28" bestFit="1" customWidth="1"/>
    <col min="3" max="3" width="6.375" style="39" bestFit="1" customWidth="1"/>
    <col min="4" max="4" width="9.875" style="28" bestFit="1" customWidth="1"/>
    <col min="5" max="5" width="6.375" style="39" bestFit="1" customWidth="1"/>
    <col min="6" max="6" width="9.875" style="28" bestFit="1" customWidth="1"/>
    <col min="7" max="7" width="6.375" style="39" bestFit="1" customWidth="1"/>
    <col min="8" max="8" width="9.875" style="28" bestFit="1" customWidth="1"/>
    <col min="9" max="9" width="6.375" style="39" bestFit="1" customWidth="1"/>
    <col min="10" max="10" width="9.875" style="28" bestFit="1" customWidth="1"/>
    <col min="11" max="11" width="6.375" style="39" bestFit="1" customWidth="1"/>
    <col min="12" max="12" width="9.25" style="28" bestFit="1" customWidth="1"/>
    <col min="13" max="13" width="6.375" style="39" bestFit="1" customWidth="1"/>
    <col min="14" max="14" width="9.25" style="28" bestFit="1" customWidth="1"/>
    <col min="15" max="15" width="6.375" style="39" bestFit="1" customWidth="1"/>
    <col min="16" max="16" width="9.25" style="28" bestFit="1" customWidth="1"/>
    <col min="17" max="17" width="6.375" style="39" bestFit="1" customWidth="1"/>
    <col min="18" max="18" width="9.25" style="28" bestFit="1" customWidth="1"/>
    <col min="19" max="19" width="6.375" style="39" bestFit="1" customWidth="1"/>
    <col min="20" max="20" width="9.875" style="28" bestFit="1" customWidth="1"/>
    <col min="21" max="21" width="6.375" style="39" bestFit="1" customWidth="1"/>
    <col min="22" max="22" width="6.875" style="28" bestFit="1" customWidth="1"/>
    <col min="23" max="23" width="6.375" style="39" bestFit="1" customWidth="1"/>
    <col min="24" max="24" width="6.875" style="28" bestFit="1" customWidth="1"/>
    <col min="25" max="25" width="5.375" style="39" bestFit="1" customWidth="1"/>
    <col min="26" max="26" width="6.875" style="28" bestFit="1" customWidth="1"/>
    <col min="27" max="27" width="6.375" style="39" bestFit="1" customWidth="1"/>
    <col min="28" max="28" width="6.875" style="28" bestFit="1" customWidth="1"/>
    <col min="29" max="29" width="5.375" style="39" bestFit="1" customWidth="1"/>
    <col min="30" max="30" width="4.75" style="28" bestFit="1" customWidth="1"/>
    <col min="31" max="31" width="5.375" style="39" bestFit="1" customWidth="1"/>
    <col min="32" max="32" width="6.875" style="28" bestFit="1" customWidth="1"/>
    <col min="33" max="33" width="4.375" style="39" bestFit="1" customWidth="1"/>
    <col min="34" max="34" width="8.875" style="28"/>
    <col min="35" max="35" width="16.25" style="28" bestFit="1" customWidth="1"/>
    <col min="36" max="36" width="16.75" style="28" bestFit="1" customWidth="1"/>
    <col min="37" max="37" width="16" style="28" bestFit="1" customWidth="1"/>
    <col min="38" max="38" width="11.25" style="28" bestFit="1" customWidth="1"/>
    <col min="39" max="39" width="11.625" style="28" bestFit="1" customWidth="1"/>
    <col min="40" max="40" width="15.25" style="28" bestFit="1" customWidth="1"/>
    <col min="41" max="41" width="12.75" style="28" bestFit="1" customWidth="1"/>
    <col min="42" max="42" width="20.375" style="51" bestFit="1" customWidth="1"/>
    <col min="43" max="16384" width="8.875" style="28"/>
  </cols>
  <sheetData>
    <row r="1" spans="1:42">
      <c r="A1" s="28" t="s">
        <v>793</v>
      </c>
      <c r="B1" s="28" t="s">
        <v>795</v>
      </c>
    </row>
    <row r="3" spans="1:42">
      <c r="A3" s="28" t="s">
        <v>757</v>
      </c>
      <c r="AI3" s="28" t="s">
        <v>757</v>
      </c>
      <c r="AJ3" s="28" t="s">
        <v>760</v>
      </c>
      <c r="AK3" s="28" t="s">
        <v>766</v>
      </c>
      <c r="AL3" s="28" t="s">
        <v>762</v>
      </c>
      <c r="AM3" s="28" t="s">
        <v>767</v>
      </c>
      <c r="AN3" s="28" t="s">
        <v>768</v>
      </c>
      <c r="AO3" s="28" t="s">
        <v>765</v>
      </c>
      <c r="AP3" s="51" t="s">
        <v>759</v>
      </c>
    </row>
    <row r="4" spans="1:42">
      <c r="A4" s="28" t="s">
        <v>401</v>
      </c>
      <c r="B4" s="40" t="s">
        <v>769</v>
      </c>
      <c r="C4" s="39">
        <v>2277.3155851122674</v>
      </c>
      <c r="D4" s="40" t="s">
        <v>769</v>
      </c>
      <c r="E4" s="39">
        <v>174.4066339516458</v>
      </c>
      <c r="F4" s="40" t="s">
        <v>769</v>
      </c>
      <c r="G4" s="39">
        <v>17.923641736570623</v>
      </c>
      <c r="H4" s="40" t="s">
        <v>769</v>
      </c>
      <c r="I4" s="39">
        <v>5.7033778100496244</v>
      </c>
      <c r="J4" s="41" t="s">
        <v>770</v>
      </c>
      <c r="K4" s="39">
        <v>579.25442003299565</v>
      </c>
      <c r="L4" s="41" t="s">
        <v>770</v>
      </c>
      <c r="M4" s="39">
        <v>1721.3316349690499</v>
      </c>
      <c r="N4" s="41" t="s">
        <v>770</v>
      </c>
      <c r="O4" s="39">
        <v>295.81352725206659</v>
      </c>
      <c r="P4" s="42" t="s">
        <v>771</v>
      </c>
      <c r="Q4" s="39">
        <v>424.30355358865012</v>
      </c>
      <c r="R4" s="43" t="s">
        <v>772</v>
      </c>
      <c r="S4" s="39">
        <v>45.510442374485841</v>
      </c>
      <c r="T4" s="43" t="s">
        <v>772</v>
      </c>
      <c r="U4" s="39">
        <v>96.260753618799896</v>
      </c>
      <c r="V4" s="43" t="s">
        <v>772</v>
      </c>
      <c r="W4" s="39">
        <v>10.222162016037588</v>
      </c>
      <c r="X4" s="43" t="s">
        <v>772</v>
      </c>
      <c r="Y4" s="39">
        <v>15.033982162428718</v>
      </c>
      <c r="Z4" s="43" t="s">
        <v>772</v>
      </c>
      <c r="AA4" s="39">
        <v>7.6133945938672412</v>
      </c>
      <c r="AI4" s="28" t="s">
        <v>401</v>
      </c>
      <c r="AJ4" s="28">
        <v>2475.3492386105331</v>
      </c>
      <c r="AK4" s="28">
        <v>2596.3995822541124</v>
      </c>
      <c r="AL4" s="28">
        <v>424.30355358865012</v>
      </c>
      <c r="AM4" s="28">
        <v>0</v>
      </c>
      <c r="AN4" s="28">
        <v>174.6407347656193</v>
      </c>
      <c r="AO4" s="28">
        <f>SUM(AJ4:AN4)</f>
        <v>5670.6931092189152</v>
      </c>
      <c r="AP4" s="51">
        <f>((3*AJ4)+(5*AK4)+(7*AL4)+(6*AM4)+(8.5*AN4))/(AO4)</f>
        <v>4.3844052691391484</v>
      </c>
    </row>
    <row r="5" spans="1:42">
      <c r="A5" s="28" t="s">
        <v>424</v>
      </c>
      <c r="B5" s="40" t="s">
        <v>769</v>
      </c>
      <c r="C5" s="39">
        <v>3649.0010143745221</v>
      </c>
      <c r="D5" s="40" t="s">
        <v>769</v>
      </c>
      <c r="E5" s="39">
        <v>143.55782974564548</v>
      </c>
      <c r="F5" s="44" t="s">
        <v>773</v>
      </c>
      <c r="G5" s="39">
        <v>723.70690845358524</v>
      </c>
      <c r="H5" s="44" t="s">
        <v>773</v>
      </c>
      <c r="I5" s="39">
        <v>3346.4613113507194</v>
      </c>
      <c r="J5" s="42" t="s">
        <v>771</v>
      </c>
      <c r="K5" s="39">
        <v>173.25406500730293</v>
      </c>
      <c r="L5" s="42" t="s">
        <v>771</v>
      </c>
      <c r="M5" s="39">
        <v>1077.1673252296823</v>
      </c>
      <c r="AI5" s="28" t="s">
        <v>424</v>
      </c>
      <c r="AJ5" s="28">
        <v>3792.5588441201676</v>
      </c>
      <c r="AK5" s="28">
        <v>0</v>
      </c>
      <c r="AL5" s="28">
        <v>1250.4213902369852</v>
      </c>
      <c r="AM5" s="28">
        <v>4070.1682198043045</v>
      </c>
      <c r="AN5" s="28">
        <v>0</v>
      </c>
      <c r="AO5" s="28">
        <f t="shared" ref="AO5:AO68" si="0">SUM(AJ5:AN5)</f>
        <v>9113.1484541614573</v>
      </c>
      <c r="AP5" s="51">
        <f t="shared" ref="AP5:AP68" si="1">((3*AJ5)+(5*AK5)+(7*AL5)+(6*AM5)+(8.5*AN5))/(AO5)</f>
        <v>4.8887204907214059</v>
      </c>
    </row>
    <row r="6" spans="1:42">
      <c r="A6" s="28" t="s">
        <v>664</v>
      </c>
      <c r="B6" s="40" t="s">
        <v>769</v>
      </c>
      <c r="C6" s="39">
        <v>477.33388420829601</v>
      </c>
      <c r="D6" s="40" t="s">
        <v>769</v>
      </c>
      <c r="E6" s="39">
        <v>324.47915540576184</v>
      </c>
      <c r="F6" s="40" t="s">
        <v>769</v>
      </c>
      <c r="G6" s="39">
        <v>199.35514725558937</v>
      </c>
      <c r="H6" s="41" t="s">
        <v>770</v>
      </c>
      <c r="I6" s="39">
        <v>3668.7141343740341</v>
      </c>
      <c r="J6" s="41" t="s">
        <v>770</v>
      </c>
      <c r="K6" s="39">
        <v>1138.4953249839004</v>
      </c>
      <c r="L6" s="41" t="s">
        <v>770</v>
      </c>
      <c r="M6" s="39">
        <v>81.179547270687763</v>
      </c>
      <c r="N6" s="42" t="s">
        <v>771</v>
      </c>
      <c r="O6" s="39">
        <v>1092.9971012780668</v>
      </c>
      <c r="P6" s="42" t="s">
        <v>771</v>
      </c>
      <c r="Q6" s="39">
        <v>248.03231656366864</v>
      </c>
      <c r="R6" s="42" t="s">
        <v>771</v>
      </c>
      <c r="S6" s="39">
        <v>718.65273895605912</v>
      </c>
      <c r="T6" s="42" t="s">
        <v>771</v>
      </c>
      <c r="U6" s="39">
        <v>82.405191962648871</v>
      </c>
      <c r="AI6" s="28" t="s">
        <v>664</v>
      </c>
      <c r="AJ6" s="28">
        <v>1001.1681868696472</v>
      </c>
      <c r="AK6" s="28">
        <v>4888.3890066286231</v>
      </c>
      <c r="AL6" s="28">
        <v>2142.0873487604435</v>
      </c>
      <c r="AM6" s="28">
        <v>0</v>
      </c>
      <c r="AN6" s="28">
        <v>0</v>
      </c>
      <c r="AO6" s="28">
        <f t="shared" si="0"/>
        <v>8031.644542258713</v>
      </c>
      <c r="AP6" s="51">
        <f t="shared" si="1"/>
        <v>5.2841059899719962</v>
      </c>
    </row>
    <row r="7" spans="1:42">
      <c r="A7" s="28" t="s">
        <v>713</v>
      </c>
      <c r="B7" s="40" t="s">
        <v>769</v>
      </c>
      <c r="C7" s="39">
        <v>1401.5251047739307</v>
      </c>
      <c r="D7" s="40" t="s">
        <v>769</v>
      </c>
      <c r="E7" s="39">
        <v>1135.331536929393</v>
      </c>
      <c r="F7" s="40" t="s">
        <v>769</v>
      </c>
      <c r="G7" s="39">
        <v>39.317262077228754</v>
      </c>
      <c r="H7" s="40" t="s">
        <v>769</v>
      </c>
      <c r="I7" s="39">
        <v>330.46413461000401</v>
      </c>
      <c r="J7" s="40" t="s">
        <v>769</v>
      </c>
      <c r="K7" s="39">
        <v>157.11673429265139</v>
      </c>
      <c r="L7" s="41" t="s">
        <v>770</v>
      </c>
      <c r="M7" s="39">
        <v>221.10715368318429</v>
      </c>
      <c r="N7" s="41" t="s">
        <v>770</v>
      </c>
      <c r="O7" s="39">
        <v>3546.2930946095462</v>
      </c>
      <c r="P7" s="41" t="s">
        <v>770</v>
      </c>
      <c r="Q7" s="39">
        <v>27.491315803103959</v>
      </c>
      <c r="R7" s="41" t="s">
        <v>770</v>
      </c>
      <c r="S7" s="39">
        <v>906.21834325513055</v>
      </c>
      <c r="T7" s="41" t="s">
        <v>770</v>
      </c>
      <c r="U7" s="39">
        <v>247.46310457802784</v>
      </c>
      <c r="V7" s="42" t="s">
        <v>771</v>
      </c>
      <c r="W7" s="39">
        <v>43.956306377342131</v>
      </c>
      <c r="X7" s="42" t="s">
        <v>771</v>
      </c>
      <c r="Y7" s="39">
        <v>443.18130389587304</v>
      </c>
      <c r="Z7" s="42" t="s">
        <v>771</v>
      </c>
      <c r="AA7" s="39">
        <v>1314.2695300557118</v>
      </c>
      <c r="AB7" s="42" t="s">
        <v>771</v>
      </c>
      <c r="AC7" s="39">
        <v>39.040448061608735</v>
      </c>
      <c r="AD7" s="44" t="s">
        <v>773</v>
      </c>
      <c r="AE7" s="39">
        <v>200.55549326755363</v>
      </c>
      <c r="AF7" s="43" t="s">
        <v>772</v>
      </c>
      <c r="AG7" s="39">
        <v>33.234755287415666</v>
      </c>
      <c r="AI7" s="28" t="s">
        <v>713</v>
      </c>
      <c r="AJ7" s="28">
        <v>3063.7547726832076</v>
      </c>
      <c r="AK7" s="28">
        <v>4948.5730119289929</v>
      </c>
      <c r="AL7" s="28">
        <v>1840.4475883905357</v>
      </c>
      <c r="AM7" s="28">
        <v>200.55549326755363</v>
      </c>
      <c r="AN7" s="28">
        <v>33.234755287415666</v>
      </c>
      <c r="AO7" s="28">
        <f t="shared" si="0"/>
        <v>10086.565621557706</v>
      </c>
      <c r="AP7" s="51">
        <f t="shared" si="1"/>
        <v>4.7888540746455854</v>
      </c>
    </row>
    <row r="8" spans="1:42">
      <c r="A8" s="28" t="s">
        <v>429</v>
      </c>
      <c r="B8" s="40" t="s">
        <v>769</v>
      </c>
      <c r="C8" s="39">
        <v>573.13676845151099</v>
      </c>
      <c r="D8" s="40" t="s">
        <v>769</v>
      </c>
      <c r="E8" s="39">
        <v>894.35026699720697</v>
      </c>
      <c r="F8" s="41" t="s">
        <v>770</v>
      </c>
      <c r="G8" s="39">
        <v>7200.588405802253</v>
      </c>
      <c r="AI8" s="28" t="s">
        <v>429</v>
      </c>
      <c r="AJ8" s="28">
        <v>1467.487035448718</v>
      </c>
      <c r="AK8" s="28">
        <v>7200.588405802253</v>
      </c>
      <c r="AL8" s="28">
        <v>0</v>
      </c>
      <c r="AM8" s="28">
        <v>0</v>
      </c>
      <c r="AN8" s="28">
        <v>0</v>
      </c>
      <c r="AO8" s="28">
        <f t="shared" si="0"/>
        <v>8668.0754412509705</v>
      </c>
      <c r="AP8" s="51">
        <f t="shared" si="1"/>
        <v>4.6614041847247858</v>
      </c>
    </row>
    <row r="9" spans="1:42">
      <c r="A9" s="28" t="s">
        <v>430</v>
      </c>
      <c r="B9" s="40" t="s">
        <v>769</v>
      </c>
      <c r="C9" s="39">
        <v>241.77267599565204</v>
      </c>
      <c r="D9" s="40" t="s">
        <v>769</v>
      </c>
      <c r="E9" s="39">
        <v>92.496363579454567</v>
      </c>
      <c r="F9" s="40" t="s">
        <v>769</v>
      </c>
      <c r="G9" s="39">
        <v>1870.9353561142575</v>
      </c>
      <c r="H9" s="41" t="s">
        <v>770</v>
      </c>
      <c r="I9" s="39">
        <v>3278.5268845027604</v>
      </c>
      <c r="J9" s="41" t="s">
        <v>770</v>
      </c>
      <c r="K9" s="39">
        <v>374.61130241709839</v>
      </c>
      <c r="L9" s="42" t="s">
        <v>771</v>
      </c>
      <c r="M9" s="39">
        <v>2998.3279508900796</v>
      </c>
      <c r="AI9" s="28" t="s">
        <v>430</v>
      </c>
      <c r="AJ9" s="28">
        <v>2205.204395689364</v>
      </c>
      <c r="AK9" s="28">
        <v>3653.1381869198585</v>
      </c>
      <c r="AL9" s="28">
        <v>2998.3279508900796</v>
      </c>
      <c r="AM9" s="28">
        <v>0</v>
      </c>
      <c r="AN9" s="28">
        <v>0</v>
      </c>
      <c r="AO9" s="28">
        <f t="shared" si="0"/>
        <v>8856.6705334993021</v>
      </c>
      <c r="AP9" s="51">
        <f t="shared" si="1"/>
        <v>5.1791019666365186</v>
      </c>
    </row>
    <row r="10" spans="1:42">
      <c r="A10" s="28" t="s">
        <v>432</v>
      </c>
      <c r="B10" s="40" t="s">
        <v>769</v>
      </c>
      <c r="C10" s="39">
        <v>272.29681234079521</v>
      </c>
      <c r="D10" s="40" t="s">
        <v>769</v>
      </c>
      <c r="E10" s="39">
        <v>1606.0561776066836</v>
      </c>
      <c r="F10" s="40" t="s">
        <v>769</v>
      </c>
      <c r="G10" s="39">
        <v>47.477302887679286</v>
      </c>
      <c r="H10" s="40" t="s">
        <v>769</v>
      </c>
      <c r="I10" s="39">
        <v>17.879804647052374</v>
      </c>
      <c r="J10" s="41" t="s">
        <v>770</v>
      </c>
      <c r="K10" s="39">
        <v>669.52942828108007</v>
      </c>
      <c r="L10" s="41" t="s">
        <v>770</v>
      </c>
      <c r="M10" s="39">
        <v>2477.2224128545754</v>
      </c>
      <c r="N10" s="41" t="s">
        <v>770</v>
      </c>
      <c r="O10" s="39">
        <v>298.72066356721103</v>
      </c>
      <c r="P10" s="41" t="s">
        <v>770</v>
      </c>
      <c r="Q10" s="39">
        <v>751.88365676674061</v>
      </c>
      <c r="R10" s="42" t="s">
        <v>771</v>
      </c>
      <c r="S10" s="39">
        <v>1091.1051498847878</v>
      </c>
      <c r="AI10" s="28" t="s">
        <v>432</v>
      </c>
      <c r="AJ10" s="28">
        <v>1943.7100974822106</v>
      </c>
      <c r="AK10" s="28">
        <v>4197.3561614696073</v>
      </c>
      <c r="AL10" s="28">
        <v>1091.1051498847878</v>
      </c>
      <c r="AM10" s="28">
        <v>0</v>
      </c>
      <c r="AN10" s="28">
        <v>0</v>
      </c>
      <c r="AO10" s="28">
        <f t="shared" si="0"/>
        <v>7232.1714088366061</v>
      </c>
      <c r="AP10" s="51">
        <f t="shared" si="1"/>
        <v>4.7642188218725918</v>
      </c>
    </row>
    <row r="11" spans="1:42">
      <c r="A11" s="28" t="s">
        <v>434</v>
      </c>
      <c r="B11" s="40" t="s">
        <v>769</v>
      </c>
      <c r="C11" s="39">
        <v>1626.2671415402363</v>
      </c>
      <c r="D11" s="40" t="s">
        <v>769</v>
      </c>
      <c r="E11" s="39">
        <v>105.37931276671075</v>
      </c>
      <c r="F11" s="40" t="s">
        <v>769</v>
      </c>
      <c r="G11" s="39">
        <v>1110.415283639544</v>
      </c>
      <c r="H11" s="40" t="s">
        <v>769</v>
      </c>
      <c r="I11" s="39">
        <v>920.77290153502827</v>
      </c>
      <c r="J11" s="41" t="s">
        <v>770</v>
      </c>
      <c r="K11" s="39">
        <v>1480.1993989904781</v>
      </c>
      <c r="L11" s="41" t="s">
        <v>770</v>
      </c>
      <c r="M11" s="39">
        <v>87.590856775642266</v>
      </c>
      <c r="N11" s="41" t="s">
        <v>770</v>
      </c>
      <c r="O11" s="39">
        <v>618.229317405046</v>
      </c>
      <c r="P11" s="42" t="s">
        <v>771</v>
      </c>
      <c r="Q11" s="39">
        <v>2123.0529944850869</v>
      </c>
      <c r="AI11" s="28" t="s">
        <v>434</v>
      </c>
      <c r="AJ11" s="28">
        <v>3762.8346394815194</v>
      </c>
      <c r="AK11" s="28">
        <v>2186.0195731711665</v>
      </c>
      <c r="AL11" s="28">
        <v>2123.0529944850869</v>
      </c>
      <c r="AM11" s="28">
        <v>0</v>
      </c>
      <c r="AN11" s="28">
        <v>0</v>
      </c>
      <c r="AO11" s="28">
        <f t="shared" si="0"/>
        <v>8071.9072071377732</v>
      </c>
      <c r="AP11" s="51">
        <f t="shared" si="1"/>
        <v>4.5937065174519303</v>
      </c>
    </row>
    <row r="12" spans="1:42">
      <c r="A12" s="28" t="s">
        <v>436</v>
      </c>
      <c r="B12" s="40" t="s">
        <v>769</v>
      </c>
      <c r="C12" s="39">
        <v>256.20414687628761</v>
      </c>
      <c r="D12" s="40" t="s">
        <v>769</v>
      </c>
      <c r="E12" s="39">
        <v>107.65079319369963</v>
      </c>
      <c r="F12" s="41" t="s">
        <v>770</v>
      </c>
      <c r="G12" s="39">
        <v>3338.9391672703073</v>
      </c>
      <c r="H12" s="42" t="s">
        <v>771</v>
      </c>
      <c r="I12" s="39">
        <v>1621.9913552497094</v>
      </c>
      <c r="J12" s="42" t="s">
        <v>771</v>
      </c>
      <c r="K12" s="39">
        <v>382.73674116976582</v>
      </c>
      <c r="L12" s="42" t="s">
        <v>771</v>
      </c>
      <c r="M12" s="39">
        <v>418.60592722016327</v>
      </c>
      <c r="N12" s="42" t="s">
        <v>771</v>
      </c>
      <c r="O12" s="39">
        <v>144.25853459881168</v>
      </c>
      <c r="AI12" s="28" t="s">
        <v>436</v>
      </c>
      <c r="AJ12" s="28">
        <v>363.85494006998726</v>
      </c>
      <c r="AK12" s="28">
        <v>3338.9391672703073</v>
      </c>
      <c r="AL12" s="28">
        <v>2567.5925582384502</v>
      </c>
      <c r="AM12" s="28">
        <v>0</v>
      </c>
      <c r="AN12" s="28">
        <v>0</v>
      </c>
      <c r="AO12" s="28">
        <f t="shared" si="0"/>
        <v>6270.3866655787442</v>
      </c>
      <c r="AP12" s="51">
        <f t="shared" si="1"/>
        <v>5.7029032612186006</v>
      </c>
    </row>
    <row r="13" spans="1:42">
      <c r="A13" s="28" t="s">
        <v>712</v>
      </c>
      <c r="B13" s="40" t="s">
        <v>769</v>
      </c>
      <c r="C13" s="39">
        <v>2331.3076452501346</v>
      </c>
      <c r="D13" s="40" t="s">
        <v>769</v>
      </c>
      <c r="E13" s="39">
        <v>3157.9565589956501</v>
      </c>
      <c r="F13" s="40" t="s">
        <v>769</v>
      </c>
      <c r="G13" s="39">
        <v>247.84696488614142</v>
      </c>
      <c r="H13" s="40" t="s">
        <v>769</v>
      </c>
      <c r="I13" s="39">
        <v>103.30048623704859</v>
      </c>
      <c r="J13" s="40" t="s">
        <v>769</v>
      </c>
      <c r="K13" s="39">
        <v>51.634624850260707</v>
      </c>
      <c r="L13" s="41" t="s">
        <v>770</v>
      </c>
      <c r="M13" s="39">
        <v>600.25581624515996</v>
      </c>
      <c r="N13" s="41" t="s">
        <v>770</v>
      </c>
      <c r="O13" s="39">
        <v>714.61246485397874</v>
      </c>
      <c r="P13" s="42" t="s">
        <v>771</v>
      </c>
      <c r="Q13" s="39">
        <v>1416.9154422381387</v>
      </c>
      <c r="R13" s="42" t="s">
        <v>771</v>
      </c>
      <c r="S13" s="39">
        <v>171.86664656924222</v>
      </c>
      <c r="T13" s="42" t="s">
        <v>771</v>
      </c>
      <c r="U13" s="39">
        <v>917.39277934759855</v>
      </c>
      <c r="V13" s="44" t="s">
        <v>773</v>
      </c>
      <c r="W13" s="39">
        <v>274.26046562882664</v>
      </c>
      <c r="AI13" s="28" t="s">
        <v>712</v>
      </c>
      <c r="AJ13" s="28">
        <v>5892.0462802192351</v>
      </c>
      <c r="AK13" s="28">
        <v>1314.8682810991386</v>
      </c>
      <c r="AL13" s="28">
        <v>2506.1748681549793</v>
      </c>
      <c r="AM13" s="28">
        <v>274.26046562882664</v>
      </c>
      <c r="AN13" s="28">
        <v>0</v>
      </c>
      <c r="AO13" s="28">
        <f t="shared" si="0"/>
        <v>9987.3498951021793</v>
      </c>
      <c r="AP13" s="51">
        <f t="shared" si="1"/>
        <v>4.3494287847383752</v>
      </c>
    </row>
    <row r="14" spans="1:42">
      <c r="A14" s="28" t="s">
        <v>440</v>
      </c>
      <c r="B14" s="40" t="s">
        <v>769</v>
      </c>
      <c r="C14" s="39">
        <v>758.84570001640168</v>
      </c>
      <c r="D14" s="40" t="s">
        <v>769</v>
      </c>
      <c r="E14" s="39">
        <v>287.64274297795282</v>
      </c>
      <c r="F14" s="40" t="s">
        <v>769</v>
      </c>
      <c r="G14" s="39">
        <v>407.81277920626832</v>
      </c>
      <c r="H14" s="40" t="s">
        <v>769</v>
      </c>
      <c r="I14" s="39">
        <v>154.585912817305</v>
      </c>
      <c r="J14" s="40" t="s">
        <v>769</v>
      </c>
      <c r="K14" s="39">
        <v>67.159138237437858</v>
      </c>
      <c r="L14" s="41" t="s">
        <v>770</v>
      </c>
      <c r="M14" s="39">
        <v>5064.9986171894861</v>
      </c>
      <c r="N14" s="42" t="s">
        <v>771</v>
      </c>
      <c r="O14" s="39">
        <v>792.26252316159275</v>
      </c>
      <c r="P14" s="41" t="s">
        <v>770</v>
      </c>
      <c r="Q14" s="39">
        <v>81.846843190184003</v>
      </c>
      <c r="R14" s="41" t="s">
        <v>770</v>
      </c>
      <c r="S14" s="39">
        <v>187.52884913894141</v>
      </c>
      <c r="T14" s="42" t="s">
        <v>771</v>
      </c>
      <c r="U14" s="39">
        <v>1718.7561859124007</v>
      </c>
      <c r="V14" s="42" t="s">
        <v>771</v>
      </c>
      <c r="W14" s="39">
        <v>474.99906049998765</v>
      </c>
      <c r="AI14" s="28" t="s">
        <v>440</v>
      </c>
      <c r="AJ14" s="28">
        <v>1676.0462732553656</v>
      </c>
      <c r="AK14" s="28">
        <v>5334.374309518611</v>
      </c>
      <c r="AL14" s="28">
        <v>2986.0177695739812</v>
      </c>
      <c r="AM14" s="28">
        <v>0</v>
      </c>
      <c r="AN14" s="28">
        <v>0</v>
      </c>
      <c r="AO14" s="28">
        <f t="shared" si="0"/>
        <v>9996.4383523479592</v>
      </c>
      <c r="AP14" s="51">
        <f t="shared" si="1"/>
        <v>5.2620876456484984</v>
      </c>
    </row>
    <row r="15" spans="1:42">
      <c r="A15" s="28" t="s">
        <v>665</v>
      </c>
      <c r="B15" s="40" t="s">
        <v>769</v>
      </c>
      <c r="C15" s="39">
        <v>168.78469001413134</v>
      </c>
      <c r="D15" s="40" t="s">
        <v>769</v>
      </c>
      <c r="E15" s="39">
        <v>213.30514908502005</v>
      </c>
      <c r="F15" s="41" t="s">
        <v>770</v>
      </c>
      <c r="G15" s="39">
        <v>389.3605319250135</v>
      </c>
      <c r="H15" s="41" t="s">
        <v>770</v>
      </c>
      <c r="I15" s="39">
        <v>998.01994106979339</v>
      </c>
      <c r="J15" s="41" t="s">
        <v>770</v>
      </c>
      <c r="K15" s="39">
        <v>74.470812121615182</v>
      </c>
      <c r="L15" s="42" t="s">
        <v>771</v>
      </c>
      <c r="M15" s="39">
        <v>3281.2294296314808</v>
      </c>
      <c r="N15" s="42" t="s">
        <v>771</v>
      </c>
      <c r="O15" s="39">
        <v>435.57598220155387</v>
      </c>
      <c r="P15" s="43" t="s">
        <v>772</v>
      </c>
      <c r="Q15" s="39">
        <v>515.12445344695277</v>
      </c>
      <c r="R15" s="43" t="s">
        <v>772</v>
      </c>
      <c r="S15" s="39">
        <v>160.99102422470236</v>
      </c>
      <c r="T15" s="43" t="s">
        <v>772</v>
      </c>
      <c r="U15" s="39">
        <v>42.691920861326835</v>
      </c>
      <c r="AI15" s="28" t="s">
        <v>665</v>
      </c>
      <c r="AJ15" s="28">
        <v>382.08983909915139</v>
      </c>
      <c r="AK15" s="28">
        <v>1461.8512851164221</v>
      </c>
      <c r="AL15" s="28">
        <v>3716.8054118330347</v>
      </c>
      <c r="AM15" s="28">
        <v>0</v>
      </c>
      <c r="AN15" s="28">
        <v>718.80739853298189</v>
      </c>
      <c r="AO15" s="28">
        <f t="shared" si="0"/>
        <v>6279.5539345815896</v>
      </c>
      <c r="AP15" s="51">
        <f t="shared" si="1"/>
        <v>6.4627244444465832</v>
      </c>
    </row>
    <row r="16" spans="1:42">
      <c r="A16" s="28" t="s">
        <v>444</v>
      </c>
      <c r="B16" s="40" t="s">
        <v>769</v>
      </c>
      <c r="C16" s="39">
        <v>5424.560350139488</v>
      </c>
      <c r="D16" s="41" t="s">
        <v>770</v>
      </c>
      <c r="E16" s="39">
        <v>307.27284467539857</v>
      </c>
      <c r="F16" s="41" t="s">
        <v>770</v>
      </c>
      <c r="G16" s="39">
        <v>2705.4820967193914</v>
      </c>
      <c r="H16" s="44" t="s">
        <v>773</v>
      </c>
      <c r="I16" s="39">
        <v>1599.0956763349934</v>
      </c>
      <c r="AI16" s="28" t="s">
        <v>444</v>
      </c>
      <c r="AJ16" s="28">
        <v>5424.560350139488</v>
      </c>
      <c r="AK16" s="28">
        <v>3012.75494139479</v>
      </c>
      <c r="AL16" s="28">
        <v>0</v>
      </c>
      <c r="AM16" s="28">
        <v>1599.0956763349934</v>
      </c>
      <c r="AN16" s="28">
        <v>0</v>
      </c>
      <c r="AO16" s="28">
        <f t="shared" si="0"/>
        <v>10036.410967869271</v>
      </c>
      <c r="AP16" s="51">
        <f t="shared" si="1"/>
        <v>4.0783533024347891</v>
      </c>
    </row>
    <row r="17" spans="1:42">
      <c r="A17" s="28" t="s">
        <v>445</v>
      </c>
      <c r="B17" s="40" t="s">
        <v>769</v>
      </c>
      <c r="C17" s="39">
        <v>3005.9041926446093</v>
      </c>
      <c r="D17" s="41" t="s">
        <v>770</v>
      </c>
      <c r="E17" s="39">
        <v>719.64266303456679</v>
      </c>
      <c r="F17" s="41" t="s">
        <v>770</v>
      </c>
      <c r="G17" s="39">
        <v>729.18725639547063</v>
      </c>
      <c r="H17" s="42" t="s">
        <v>771</v>
      </c>
      <c r="I17" s="39">
        <v>256.84179916510232</v>
      </c>
      <c r="J17" s="44" t="s">
        <v>773</v>
      </c>
      <c r="K17" s="39">
        <v>387.60648555077887</v>
      </c>
      <c r="AI17" s="28" t="s">
        <v>445</v>
      </c>
      <c r="AJ17" s="28">
        <v>3005.9041926446093</v>
      </c>
      <c r="AK17" s="28">
        <v>1448.8299194300375</v>
      </c>
      <c r="AL17" s="28">
        <v>256.84179916510232</v>
      </c>
      <c r="AM17" s="28">
        <v>387.60648555077887</v>
      </c>
      <c r="AN17" s="28">
        <v>0</v>
      </c>
      <c r="AO17" s="28">
        <f t="shared" si="0"/>
        <v>5099.1823967905275</v>
      </c>
      <c r="AP17" s="51">
        <f t="shared" si="1"/>
        <v>3.9977769172122883</v>
      </c>
    </row>
    <row r="18" spans="1:42">
      <c r="A18" s="28" t="s">
        <v>447</v>
      </c>
      <c r="B18" s="40" t="s">
        <v>769</v>
      </c>
      <c r="C18" s="39">
        <v>214.7136977521069</v>
      </c>
      <c r="D18" s="41" t="s">
        <v>770</v>
      </c>
      <c r="E18" s="39">
        <v>7457.7817183182469</v>
      </c>
      <c r="F18" s="42" t="s">
        <v>771</v>
      </c>
      <c r="G18" s="39">
        <v>1174.3829150097165</v>
      </c>
      <c r="H18" s="42" t="s">
        <v>771</v>
      </c>
      <c r="I18" s="39">
        <v>1351.4107212147549</v>
      </c>
      <c r="AI18" s="28" t="s">
        <v>447</v>
      </c>
      <c r="AJ18" s="28">
        <v>214.7136977521069</v>
      </c>
      <c r="AK18" s="28">
        <v>7457.7817183182469</v>
      </c>
      <c r="AL18" s="28">
        <v>2525.7936362244714</v>
      </c>
      <c r="AM18" s="28">
        <v>0</v>
      </c>
      <c r="AN18" s="28">
        <v>0</v>
      </c>
      <c r="AO18" s="28">
        <f t="shared" si="0"/>
        <v>10198.289052294826</v>
      </c>
      <c r="AP18" s="51">
        <f t="shared" si="1"/>
        <v>5.4532289537238263</v>
      </c>
    </row>
    <row r="19" spans="1:42">
      <c r="A19" s="28" t="s">
        <v>666</v>
      </c>
      <c r="B19" s="40" t="s">
        <v>769</v>
      </c>
      <c r="C19" s="39">
        <v>1983.14967361767</v>
      </c>
      <c r="D19" s="41" t="s">
        <v>770</v>
      </c>
      <c r="E19" s="39">
        <v>1227.5690511228936</v>
      </c>
      <c r="F19" s="41" t="s">
        <v>770</v>
      </c>
      <c r="G19" s="39">
        <v>2396.1312812838432</v>
      </c>
      <c r="H19" s="42" t="s">
        <v>771</v>
      </c>
      <c r="I19" s="39">
        <v>746.93141080104704</v>
      </c>
      <c r="J19" s="44" t="s">
        <v>773</v>
      </c>
      <c r="K19" s="39">
        <v>621.97630755320677</v>
      </c>
      <c r="AI19" s="28" t="s">
        <v>666</v>
      </c>
      <c r="AJ19" s="28">
        <v>1983.14967361767</v>
      </c>
      <c r="AK19" s="28">
        <v>3623.7003324067368</v>
      </c>
      <c r="AL19" s="28">
        <v>746.93141080104704</v>
      </c>
      <c r="AM19" s="28">
        <v>621.97630755320677</v>
      </c>
      <c r="AN19" s="28">
        <v>0</v>
      </c>
      <c r="AO19" s="28">
        <f t="shared" si="0"/>
        <v>6975.75772437866</v>
      </c>
      <c r="AP19" s="51">
        <f t="shared" si="1"/>
        <v>4.7347298614438538</v>
      </c>
    </row>
    <row r="20" spans="1:42">
      <c r="A20" s="28" t="s">
        <v>667</v>
      </c>
      <c r="B20" s="40" t="s">
        <v>769</v>
      </c>
      <c r="C20" s="39">
        <v>84.298481585289679</v>
      </c>
      <c r="D20" s="40" t="s">
        <v>769</v>
      </c>
      <c r="E20" s="39">
        <v>275.42312142556915</v>
      </c>
      <c r="F20" s="40" t="s">
        <v>769</v>
      </c>
      <c r="G20" s="39">
        <v>184.52716119889914</v>
      </c>
      <c r="H20" s="41" t="s">
        <v>770</v>
      </c>
      <c r="I20" s="39">
        <v>451.72492936879092</v>
      </c>
      <c r="J20" s="41" t="s">
        <v>770</v>
      </c>
      <c r="K20" s="39">
        <v>3099.5850640888398</v>
      </c>
      <c r="L20" s="41" t="s">
        <v>770</v>
      </c>
      <c r="M20" s="39">
        <v>201.98588031745874</v>
      </c>
      <c r="N20" s="42" t="s">
        <v>771</v>
      </c>
      <c r="O20" s="39">
        <v>2689.436614705291</v>
      </c>
      <c r="P20" s="42" t="s">
        <v>771</v>
      </c>
      <c r="Q20" s="39">
        <v>950.50723527959565</v>
      </c>
      <c r="R20" s="44" t="s">
        <v>773</v>
      </c>
      <c r="S20" s="39">
        <v>321.4618342623636</v>
      </c>
      <c r="AI20" s="28" t="s">
        <v>667</v>
      </c>
      <c r="AJ20" s="28">
        <v>544.24876420975795</v>
      </c>
      <c r="AK20" s="28">
        <v>3753.2958737750896</v>
      </c>
      <c r="AL20" s="28">
        <v>3639.9438499848866</v>
      </c>
      <c r="AM20" s="28">
        <v>321.4618342623636</v>
      </c>
      <c r="AN20" s="28">
        <v>0</v>
      </c>
      <c r="AO20" s="28">
        <f t="shared" si="0"/>
        <v>8258.9503222320982</v>
      </c>
      <c r="AP20" s="51">
        <f t="shared" si="1"/>
        <v>5.7885810849692136</v>
      </c>
    </row>
    <row r="21" spans="1:42">
      <c r="A21" s="28" t="s">
        <v>668</v>
      </c>
      <c r="B21" s="40" t="s">
        <v>769</v>
      </c>
      <c r="C21" s="39">
        <v>220.34777047618439</v>
      </c>
      <c r="D21" s="40" t="s">
        <v>769</v>
      </c>
      <c r="E21" s="39">
        <v>470.15608474506007</v>
      </c>
      <c r="F21" s="41" t="s">
        <v>770</v>
      </c>
      <c r="G21" s="39">
        <v>446.71747632793131</v>
      </c>
      <c r="H21" s="41" t="s">
        <v>770</v>
      </c>
      <c r="I21" s="39">
        <v>2735.9982326462059</v>
      </c>
      <c r="J21" s="41" t="s">
        <v>770</v>
      </c>
      <c r="K21" s="39">
        <v>703.98786301787891</v>
      </c>
      <c r="L21" s="42" t="s">
        <v>771</v>
      </c>
      <c r="M21" s="39">
        <v>39.68867434892023</v>
      </c>
      <c r="N21" s="42" t="s">
        <v>771</v>
      </c>
      <c r="O21" s="39">
        <v>3462.415222420153</v>
      </c>
      <c r="AI21" s="28" t="s">
        <v>668</v>
      </c>
      <c r="AJ21" s="28">
        <v>690.50385522124452</v>
      </c>
      <c r="AK21" s="28">
        <v>3886.7035719920159</v>
      </c>
      <c r="AL21" s="28">
        <v>3502.1038967690733</v>
      </c>
      <c r="AM21" s="28">
        <v>0</v>
      </c>
      <c r="AN21" s="28">
        <v>0</v>
      </c>
      <c r="AO21" s="28">
        <f t="shared" si="0"/>
        <v>8079.3113239823342</v>
      </c>
      <c r="AP21" s="51">
        <f t="shared" si="1"/>
        <v>5.6959999259347702</v>
      </c>
    </row>
    <row r="22" spans="1:42">
      <c r="A22" s="28" t="s">
        <v>454</v>
      </c>
      <c r="B22" s="40" t="s">
        <v>769</v>
      </c>
      <c r="C22" s="39">
        <v>679.37579835259737</v>
      </c>
      <c r="D22" s="40" t="s">
        <v>769</v>
      </c>
      <c r="E22" s="39">
        <v>144.36672176163739</v>
      </c>
      <c r="F22" s="40" t="s">
        <v>769</v>
      </c>
      <c r="G22" s="39">
        <v>464.47498785092421</v>
      </c>
      <c r="H22" s="40" t="s">
        <v>769</v>
      </c>
      <c r="I22" s="39">
        <v>1377.4369021919174</v>
      </c>
      <c r="J22" s="41" t="s">
        <v>770</v>
      </c>
      <c r="K22" s="39">
        <v>243.8830385976064</v>
      </c>
      <c r="L22" s="41" t="s">
        <v>770</v>
      </c>
      <c r="M22" s="39">
        <v>702.47716828315458</v>
      </c>
      <c r="N22" s="41" t="s">
        <v>770</v>
      </c>
      <c r="O22" s="39">
        <v>1897.2847648344914</v>
      </c>
      <c r="P22" s="44" t="s">
        <v>773</v>
      </c>
      <c r="Q22" s="39">
        <v>4127.8513216961437</v>
      </c>
      <c r="AI22" s="28" t="s">
        <v>454</v>
      </c>
      <c r="AJ22" s="28">
        <v>2665.6544101570762</v>
      </c>
      <c r="AK22" s="28">
        <v>2843.6449717152523</v>
      </c>
      <c r="AL22" s="28">
        <v>0</v>
      </c>
      <c r="AM22" s="28">
        <v>4127.8513216961437</v>
      </c>
      <c r="AN22" s="28">
        <v>0</v>
      </c>
      <c r="AO22" s="28">
        <f t="shared" si="0"/>
        <v>9637.1507035684717</v>
      </c>
      <c r="AP22" s="51">
        <f t="shared" si="1"/>
        <v>4.875123100630522</v>
      </c>
    </row>
    <row r="23" spans="1:42">
      <c r="A23" s="28" t="s">
        <v>455</v>
      </c>
      <c r="B23" s="40" t="s">
        <v>769</v>
      </c>
      <c r="C23" s="39">
        <v>274.87005570575417</v>
      </c>
      <c r="D23" s="40" t="s">
        <v>769</v>
      </c>
      <c r="E23" s="39">
        <v>1004.4016457371583</v>
      </c>
      <c r="F23" s="40" t="s">
        <v>769</v>
      </c>
      <c r="G23" s="39">
        <v>645.65276261241831</v>
      </c>
      <c r="H23" s="41" t="s">
        <v>770</v>
      </c>
      <c r="I23" s="39">
        <v>841.83174732763382</v>
      </c>
      <c r="J23" s="41" t="s">
        <v>770</v>
      </c>
      <c r="K23" s="39">
        <v>1334.8709127594436</v>
      </c>
      <c r="L23" s="41" t="s">
        <v>770</v>
      </c>
      <c r="M23" s="39">
        <v>1961.0195910578805</v>
      </c>
      <c r="N23" s="41" t="s">
        <v>770</v>
      </c>
      <c r="O23" s="39">
        <v>705.46633725473589</v>
      </c>
      <c r="P23" s="42" t="s">
        <v>771</v>
      </c>
      <c r="Q23" s="39">
        <v>794.41875376569328</v>
      </c>
      <c r="R23" s="44" t="s">
        <v>773</v>
      </c>
      <c r="S23" s="39">
        <v>654.07458333218153</v>
      </c>
      <c r="T23" s="44" t="s">
        <v>773</v>
      </c>
      <c r="U23" s="39">
        <v>467.65659320158198</v>
      </c>
      <c r="AI23" s="28" t="s">
        <v>455</v>
      </c>
      <c r="AJ23" s="28">
        <v>1924.9244640553306</v>
      </c>
      <c r="AK23" s="28">
        <v>4843.1885883996938</v>
      </c>
      <c r="AL23" s="28">
        <v>794.41875376569328</v>
      </c>
      <c r="AM23" s="28">
        <v>1121.7311765337636</v>
      </c>
      <c r="AN23" s="28">
        <v>0</v>
      </c>
      <c r="AO23" s="28">
        <f t="shared" si="0"/>
        <v>8684.2629827544806</v>
      </c>
      <c r="AP23" s="51">
        <f t="shared" si="1"/>
        <v>4.8688109461553699</v>
      </c>
    </row>
    <row r="24" spans="1:42">
      <c r="A24" s="28" t="s">
        <v>457</v>
      </c>
      <c r="B24" s="40" t="s">
        <v>769</v>
      </c>
      <c r="C24" s="39">
        <v>2160.130181577294</v>
      </c>
      <c r="D24" s="40" t="s">
        <v>769</v>
      </c>
      <c r="E24" s="39">
        <v>235.1588933822855</v>
      </c>
      <c r="F24" s="40" t="s">
        <v>769</v>
      </c>
      <c r="G24" s="39">
        <v>1237.8945007615371</v>
      </c>
      <c r="H24" s="41" t="s">
        <v>770</v>
      </c>
      <c r="I24" s="39">
        <v>1452.9447003563737</v>
      </c>
      <c r="J24" s="41" t="s">
        <v>770</v>
      </c>
      <c r="K24" s="39">
        <v>473.00052358949586</v>
      </c>
      <c r="L24" s="41" t="s">
        <v>770</v>
      </c>
      <c r="M24" s="39">
        <v>2173.9427194776777</v>
      </c>
      <c r="N24" s="42" t="s">
        <v>771</v>
      </c>
      <c r="O24" s="39">
        <v>5026.3472114324768</v>
      </c>
      <c r="P24" s="41" t="s">
        <v>770</v>
      </c>
      <c r="Q24" s="39">
        <v>317.49721785157271</v>
      </c>
      <c r="R24" s="44" t="s">
        <v>773</v>
      </c>
      <c r="S24" s="39">
        <v>261.67639447582968</v>
      </c>
      <c r="T24" s="43" t="s">
        <v>772</v>
      </c>
      <c r="U24" s="39">
        <v>124.59030189358549</v>
      </c>
      <c r="AI24" s="28" t="s">
        <v>457</v>
      </c>
      <c r="AJ24" s="28">
        <v>3633.1835757211165</v>
      </c>
      <c r="AK24" s="28">
        <v>4417.3851612751205</v>
      </c>
      <c r="AL24" s="28">
        <v>5026.3472114324768</v>
      </c>
      <c r="AM24" s="28">
        <v>261.67639447582968</v>
      </c>
      <c r="AN24" s="28">
        <v>124.59030189358549</v>
      </c>
      <c r="AO24" s="28">
        <f t="shared" si="0"/>
        <v>13463.182644798129</v>
      </c>
      <c r="AP24" s="51">
        <f t="shared" si="1"/>
        <v>5.2587850001331047</v>
      </c>
    </row>
    <row r="25" spans="1:42">
      <c r="A25" s="28" t="s">
        <v>669</v>
      </c>
      <c r="B25" s="41" t="s">
        <v>770</v>
      </c>
      <c r="C25" s="39">
        <v>86.903506074411496</v>
      </c>
      <c r="D25" s="41" t="s">
        <v>770</v>
      </c>
      <c r="E25" s="39">
        <v>1905.4017162573405</v>
      </c>
      <c r="F25" s="42" t="s">
        <v>771</v>
      </c>
      <c r="G25" s="39">
        <v>737.37868644614184</v>
      </c>
      <c r="H25" s="42" t="s">
        <v>771</v>
      </c>
      <c r="I25" s="39">
        <v>1242.6582450750216</v>
      </c>
      <c r="J25" s="44" t="s">
        <v>773</v>
      </c>
      <c r="K25" s="39">
        <v>502.09875891154888</v>
      </c>
      <c r="L25" s="43" t="s">
        <v>772</v>
      </c>
      <c r="M25" s="39">
        <v>233.00583538925542</v>
      </c>
      <c r="N25" s="43" t="s">
        <v>772</v>
      </c>
      <c r="O25" s="39">
        <v>562.58736655696941</v>
      </c>
      <c r="P25" s="43" t="s">
        <v>772</v>
      </c>
      <c r="Q25" s="39">
        <v>3069.7109315021826</v>
      </c>
      <c r="AI25" s="28" t="s">
        <v>669</v>
      </c>
      <c r="AJ25" s="28">
        <v>0</v>
      </c>
      <c r="AK25" s="28">
        <v>1992.305222331752</v>
      </c>
      <c r="AL25" s="28">
        <v>1980.0369315211633</v>
      </c>
      <c r="AM25" s="28">
        <v>502.09875891154888</v>
      </c>
      <c r="AN25" s="28">
        <v>3865.3041334484074</v>
      </c>
      <c r="AO25" s="28">
        <f t="shared" si="0"/>
        <v>8339.7450462128727</v>
      </c>
      <c r="AP25" s="51">
        <f t="shared" si="1"/>
        <v>7.1572286669834106</v>
      </c>
    </row>
    <row r="26" spans="1:42">
      <c r="A26" s="28" t="s">
        <v>670</v>
      </c>
      <c r="B26" s="40" t="s">
        <v>769</v>
      </c>
      <c r="C26" s="39">
        <v>4308.2881792709222</v>
      </c>
      <c r="D26" s="40" t="s">
        <v>769</v>
      </c>
      <c r="E26" s="39">
        <v>303.23961402878643</v>
      </c>
      <c r="F26" s="40" t="s">
        <v>769</v>
      </c>
      <c r="G26" s="39">
        <v>81.426476864859382</v>
      </c>
      <c r="H26" s="41" t="s">
        <v>770</v>
      </c>
      <c r="I26" s="39">
        <v>5055.2496514183667</v>
      </c>
      <c r="J26" s="42" t="s">
        <v>771</v>
      </c>
      <c r="K26" s="39">
        <v>1354.8646126268195</v>
      </c>
      <c r="L26" s="44" t="s">
        <v>773</v>
      </c>
      <c r="M26" s="39">
        <v>525.29509723115109</v>
      </c>
      <c r="N26" s="44" t="s">
        <v>773</v>
      </c>
      <c r="O26" s="39">
        <v>186.10890442178859</v>
      </c>
      <c r="AI26" s="28" t="s">
        <v>670</v>
      </c>
      <c r="AJ26" s="28">
        <v>4692.9542701645678</v>
      </c>
      <c r="AK26" s="28">
        <v>5055.2496514183667</v>
      </c>
      <c r="AL26" s="28">
        <v>1354.8646126268195</v>
      </c>
      <c r="AM26" s="28">
        <v>711.40400165293966</v>
      </c>
      <c r="AN26" s="28">
        <v>0</v>
      </c>
      <c r="AO26" s="28">
        <f t="shared" si="0"/>
        <v>11814.472535862695</v>
      </c>
      <c r="AP26" s="51">
        <f t="shared" si="1"/>
        <v>4.4951297829575925</v>
      </c>
    </row>
    <row r="27" spans="1:42">
      <c r="A27" s="28" t="s">
        <v>671</v>
      </c>
      <c r="B27" s="40" t="s">
        <v>769</v>
      </c>
      <c r="C27" s="39">
        <v>1031.7332936547853</v>
      </c>
      <c r="D27" s="40" t="s">
        <v>769</v>
      </c>
      <c r="E27" s="39">
        <v>210.57642591494289</v>
      </c>
      <c r="F27" s="40" t="s">
        <v>769</v>
      </c>
      <c r="G27" s="39">
        <v>802.6124677693706</v>
      </c>
      <c r="H27" s="41" t="s">
        <v>770</v>
      </c>
      <c r="I27" s="39">
        <v>3476.8671672805203</v>
      </c>
      <c r="J27" s="41" t="s">
        <v>770</v>
      </c>
      <c r="K27" s="39">
        <v>340.30618873110097</v>
      </c>
      <c r="L27" s="41" t="s">
        <v>770</v>
      </c>
      <c r="M27" s="39">
        <v>290.34637080668722</v>
      </c>
      <c r="N27" s="42" t="s">
        <v>771</v>
      </c>
      <c r="O27" s="39">
        <v>381.78172803327715</v>
      </c>
      <c r="P27" s="44" t="s">
        <v>773</v>
      </c>
      <c r="Q27" s="39">
        <v>790.89129223225575</v>
      </c>
      <c r="R27" s="44" t="s">
        <v>773</v>
      </c>
      <c r="S27" s="39">
        <v>203.26316338458761</v>
      </c>
      <c r="AI27" s="28" t="s">
        <v>671</v>
      </c>
      <c r="AJ27" s="28">
        <v>2044.9221873390989</v>
      </c>
      <c r="AK27" s="28">
        <v>4107.5197268183083</v>
      </c>
      <c r="AL27" s="28">
        <v>381.78172803327715</v>
      </c>
      <c r="AM27" s="28">
        <v>994.15445561684339</v>
      </c>
      <c r="AN27" s="28">
        <v>0</v>
      </c>
      <c r="AO27" s="28">
        <f t="shared" si="0"/>
        <v>7528.3780978075283</v>
      </c>
      <c r="AP27" s="51">
        <f t="shared" si="1"/>
        <v>4.6902219265961174</v>
      </c>
    </row>
    <row r="28" spans="1:42">
      <c r="A28" s="28" t="s">
        <v>672</v>
      </c>
      <c r="B28" s="40" t="s">
        <v>769</v>
      </c>
      <c r="C28" s="39">
        <v>1348.4486265056571</v>
      </c>
      <c r="D28" s="40" t="s">
        <v>769</v>
      </c>
      <c r="E28" s="39">
        <v>167.53149962685774</v>
      </c>
      <c r="F28" s="40" t="s">
        <v>769</v>
      </c>
      <c r="G28" s="39">
        <v>366.08797433990998</v>
      </c>
      <c r="H28" s="40" t="s">
        <v>769</v>
      </c>
      <c r="I28" s="39">
        <v>202.40323240827993</v>
      </c>
      <c r="J28" s="41" t="s">
        <v>770</v>
      </c>
      <c r="K28" s="39">
        <v>3816.9861996100731</v>
      </c>
      <c r="AI28" s="28" t="s">
        <v>672</v>
      </c>
      <c r="AJ28" s="28">
        <v>2084.4713328807047</v>
      </c>
      <c r="AK28" s="28">
        <v>3816.9861996100731</v>
      </c>
      <c r="AL28" s="28">
        <v>0</v>
      </c>
      <c r="AM28" s="28">
        <v>0</v>
      </c>
      <c r="AN28" s="28">
        <v>0</v>
      </c>
      <c r="AO28" s="28">
        <f t="shared" si="0"/>
        <v>5901.4575324907782</v>
      </c>
      <c r="AP28" s="51">
        <f t="shared" si="1"/>
        <v>4.2935740632192836</v>
      </c>
    </row>
    <row r="29" spans="1:42">
      <c r="A29" s="28" t="s">
        <v>673</v>
      </c>
      <c r="B29" s="40" t="s">
        <v>769</v>
      </c>
      <c r="C29" s="39">
        <v>6061.2951217533482</v>
      </c>
      <c r="D29" s="41" t="s">
        <v>770</v>
      </c>
      <c r="E29" s="39">
        <v>3026.8580662857971</v>
      </c>
      <c r="F29" s="42" t="s">
        <v>771</v>
      </c>
      <c r="G29" s="39">
        <v>589.79877477113178</v>
      </c>
      <c r="H29" s="44" t="s">
        <v>773</v>
      </c>
      <c r="I29" s="39">
        <v>393.92572219596974</v>
      </c>
      <c r="J29" s="44" t="s">
        <v>773</v>
      </c>
      <c r="K29" s="39">
        <v>427.37644684871776</v>
      </c>
      <c r="AI29" s="28" t="s">
        <v>673</v>
      </c>
      <c r="AJ29" s="28">
        <v>6061.2951217533482</v>
      </c>
      <c r="AK29" s="28">
        <v>3026.8580662857971</v>
      </c>
      <c r="AL29" s="28">
        <v>589.79877477113178</v>
      </c>
      <c r="AM29" s="28">
        <v>821.3021690446875</v>
      </c>
      <c r="AN29" s="28">
        <v>0</v>
      </c>
      <c r="AO29" s="28">
        <f t="shared" si="0"/>
        <v>10499.254131854965</v>
      </c>
      <c r="AP29" s="51">
        <f t="shared" si="1"/>
        <v>4.0359609932470999</v>
      </c>
    </row>
    <row r="30" spans="1:42">
      <c r="A30" s="28" t="s">
        <v>674</v>
      </c>
      <c r="B30" s="40" t="s">
        <v>769</v>
      </c>
      <c r="C30" s="39">
        <v>8511.6212690525808</v>
      </c>
      <c r="D30" s="40" t="s">
        <v>769</v>
      </c>
      <c r="E30" s="39">
        <v>191.07289104982414</v>
      </c>
      <c r="F30" s="41" t="s">
        <v>770</v>
      </c>
      <c r="G30" s="39">
        <v>662.03979070938954</v>
      </c>
      <c r="H30" s="41" t="s">
        <v>770</v>
      </c>
      <c r="I30" s="39">
        <v>1124.9908423673292</v>
      </c>
      <c r="AI30" s="28" t="s">
        <v>674</v>
      </c>
      <c r="AJ30" s="28">
        <v>8702.6941601024046</v>
      </c>
      <c r="AK30" s="28">
        <v>1787.0306330767187</v>
      </c>
      <c r="AL30" s="28">
        <v>0</v>
      </c>
      <c r="AM30" s="28">
        <v>0</v>
      </c>
      <c r="AN30" s="28">
        <v>0</v>
      </c>
      <c r="AO30" s="28">
        <f t="shared" si="0"/>
        <v>10489.724793179123</v>
      </c>
      <c r="AP30" s="51">
        <f t="shared" si="1"/>
        <v>3.3407202130295595</v>
      </c>
    </row>
    <row r="31" spans="1:42">
      <c r="A31" s="28" t="s">
        <v>675</v>
      </c>
      <c r="B31" s="44" t="s">
        <v>773</v>
      </c>
      <c r="C31" s="39">
        <v>2152.27272209888</v>
      </c>
      <c r="D31" s="42" t="s">
        <v>771</v>
      </c>
      <c r="E31" s="39">
        <v>1623.9134122718597</v>
      </c>
      <c r="F31" s="42" t="s">
        <v>771</v>
      </c>
      <c r="G31" s="39">
        <v>238.02263127265135</v>
      </c>
      <c r="AI31" s="28" t="s">
        <v>675</v>
      </c>
      <c r="AJ31" s="28">
        <v>0</v>
      </c>
      <c r="AK31" s="28">
        <v>0</v>
      </c>
      <c r="AL31" s="28">
        <v>1861.936043544511</v>
      </c>
      <c r="AM31" s="28">
        <v>2152.27272209888</v>
      </c>
      <c r="AN31" s="28">
        <v>0</v>
      </c>
      <c r="AO31" s="28">
        <f t="shared" si="0"/>
        <v>4014.208765643391</v>
      </c>
      <c r="AP31" s="51">
        <f t="shared" si="1"/>
        <v>6.4638363752977561</v>
      </c>
    </row>
    <row r="32" spans="1:42">
      <c r="A32" s="28" t="s">
        <v>676</v>
      </c>
      <c r="B32" s="40" t="s">
        <v>769</v>
      </c>
      <c r="C32" s="39">
        <v>4710.070950687581</v>
      </c>
      <c r="D32" s="41" t="s">
        <v>770</v>
      </c>
      <c r="E32" s="39">
        <v>296.69726022693487</v>
      </c>
      <c r="F32" s="41" t="s">
        <v>770</v>
      </c>
      <c r="G32" s="39">
        <v>2778.0472938499415</v>
      </c>
      <c r="H32" s="42" t="s">
        <v>771</v>
      </c>
      <c r="I32" s="39">
        <v>2198.4173445180886</v>
      </c>
      <c r="AI32" s="28" t="s">
        <v>676</v>
      </c>
      <c r="AJ32" s="28">
        <v>4710.070950687581</v>
      </c>
      <c r="AK32" s="28">
        <v>3074.7445540768763</v>
      </c>
      <c r="AL32" s="28">
        <v>2198.4173445180886</v>
      </c>
      <c r="AM32" s="28">
        <v>0</v>
      </c>
      <c r="AN32" s="28">
        <v>0</v>
      </c>
      <c r="AO32" s="28">
        <f t="shared" si="0"/>
        <v>9983.2328492825472</v>
      </c>
      <c r="AP32" s="51">
        <f t="shared" si="1"/>
        <v>4.4968255986636647</v>
      </c>
    </row>
    <row r="33" spans="1:42">
      <c r="A33" s="28" t="s">
        <v>677</v>
      </c>
      <c r="B33" s="40" t="s">
        <v>769</v>
      </c>
      <c r="C33" s="39">
        <v>861.00388589180875</v>
      </c>
      <c r="D33" s="40" t="s">
        <v>769</v>
      </c>
      <c r="E33" s="39">
        <v>681.10598931064408</v>
      </c>
      <c r="F33" s="40" t="s">
        <v>769</v>
      </c>
      <c r="G33" s="39">
        <v>400.67795917323917</v>
      </c>
      <c r="H33" s="40" t="s">
        <v>769</v>
      </c>
      <c r="I33" s="39">
        <v>59.56272375403131</v>
      </c>
      <c r="J33" s="41" t="s">
        <v>770</v>
      </c>
      <c r="K33" s="39">
        <v>1103.0423916931707</v>
      </c>
      <c r="L33" s="41" t="s">
        <v>770</v>
      </c>
      <c r="M33" s="39">
        <v>2635.9838196423952</v>
      </c>
      <c r="N33" s="41" t="s">
        <v>770</v>
      </c>
      <c r="O33" s="39">
        <v>230.51932653190804</v>
      </c>
      <c r="P33" s="42" t="s">
        <v>771</v>
      </c>
      <c r="Q33" s="39">
        <v>1334.5890937808217</v>
      </c>
      <c r="R33" s="42" t="s">
        <v>771</v>
      </c>
      <c r="S33" s="39">
        <v>1132.0155105883971</v>
      </c>
      <c r="T33" s="44" t="s">
        <v>773</v>
      </c>
      <c r="U33" s="39">
        <v>379.41868264206749</v>
      </c>
      <c r="V33" s="44" t="s">
        <v>773</v>
      </c>
      <c r="W33" s="39">
        <v>413.44696347246281</v>
      </c>
      <c r="X33" s="43" t="s">
        <v>772</v>
      </c>
      <c r="Y33" s="39">
        <v>141.98875715072961</v>
      </c>
      <c r="AI33" s="28" t="s">
        <v>677</v>
      </c>
      <c r="AJ33" s="28">
        <v>2002.3505581297234</v>
      </c>
      <c r="AK33" s="28">
        <v>3969.5455378674737</v>
      </c>
      <c r="AL33" s="28">
        <v>2466.6046043692186</v>
      </c>
      <c r="AM33" s="28">
        <v>792.86564611453036</v>
      </c>
      <c r="AN33" s="28">
        <v>141.98875715072961</v>
      </c>
      <c r="AO33" s="28">
        <f t="shared" si="0"/>
        <v>9373.3551036316767</v>
      </c>
      <c r="AP33" s="51">
        <f t="shared" si="1"/>
        <v>5.2366638587885772</v>
      </c>
    </row>
    <row r="34" spans="1:42">
      <c r="A34" s="28" t="s">
        <v>469</v>
      </c>
      <c r="B34" s="40" t="s">
        <v>769</v>
      </c>
      <c r="C34" s="39">
        <v>1142.6381908839494</v>
      </c>
      <c r="D34" s="40" t="s">
        <v>769</v>
      </c>
      <c r="E34" s="39">
        <v>68.66739261931157</v>
      </c>
      <c r="F34" s="40" t="s">
        <v>769</v>
      </c>
      <c r="G34" s="39">
        <v>337.65292809555609</v>
      </c>
      <c r="H34" s="40" t="s">
        <v>769</v>
      </c>
      <c r="I34" s="39">
        <v>809.05845923684103</v>
      </c>
      <c r="J34" s="41" t="s">
        <v>770</v>
      </c>
      <c r="K34" s="39">
        <v>140.45717363126477</v>
      </c>
      <c r="L34" s="41" t="s">
        <v>770</v>
      </c>
      <c r="M34" s="39">
        <v>1240.4723033844352</v>
      </c>
      <c r="N34" s="41" t="s">
        <v>770</v>
      </c>
      <c r="O34" s="39">
        <v>839.81158650913665</v>
      </c>
      <c r="P34" s="41" t="s">
        <v>770</v>
      </c>
      <c r="Q34" s="39">
        <v>164.16416974860974</v>
      </c>
      <c r="R34" s="41" t="s">
        <v>770</v>
      </c>
      <c r="S34" s="39">
        <v>1156.9030536754394</v>
      </c>
      <c r="T34" s="40" t="s">
        <v>769</v>
      </c>
      <c r="U34" s="39">
        <v>105.48698359915103</v>
      </c>
      <c r="V34" s="42" t="s">
        <v>771</v>
      </c>
      <c r="W34" s="39">
        <v>2708.2128645221483</v>
      </c>
      <c r="X34" s="43" t="s">
        <v>772</v>
      </c>
      <c r="Y34" s="39">
        <v>46.33012476641386</v>
      </c>
      <c r="AI34" s="28" t="s">
        <v>469</v>
      </c>
      <c r="AJ34" s="28">
        <v>2463.5039544348092</v>
      </c>
      <c r="AK34" s="28">
        <v>3541.8082869488858</v>
      </c>
      <c r="AL34" s="28">
        <v>2708.2128645221483</v>
      </c>
      <c r="AM34" s="28">
        <v>0</v>
      </c>
      <c r="AN34" s="28">
        <v>46.33012476641386</v>
      </c>
      <c r="AO34" s="28">
        <f t="shared" si="0"/>
        <v>8759.8552306722559</v>
      </c>
      <c r="AP34" s="51">
        <f t="shared" si="1"/>
        <v>5.0743817380195591</v>
      </c>
    </row>
    <row r="35" spans="1:42">
      <c r="A35" s="28" t="s">
        <v>678</v>
      </c>
      <c r="B35" s="40" t="s">
        <v>769</v>
      </c>
      <c r="C35" s="39">
        <v>4143.907236292016</v>
      </c>
      <c r="D35" s="40" t="s">
        <v>769</v>
      </c>
      <c r="E35" s="39">
        <v>179.32290656234613</v>
      </c>
      <c r="F35" s="40" t="s">
        <v>769</v>
      </c>
      <c r="G35" s="39">
        <v>164.84432032387417</v>
      </c>
      <c r="H35" s="41" t="s">
        <v>770</v>
      </c>
      <c r="I35" s="39">
        <v>5729.5466960020449</v>
      </c>
      <c r="J35" s="44" t="s">
        <v>773</v>
      </c>
      <c r="K35" s="39">
        <v>1033.4257251765121</v>
      </c>
      <c r="L35" s="44" t="s">
        <v>773</v>
      </c>
      <c r="M35" s="39">
        <v>295.494180704168</v>
      </c>
      <c r="N35" s="44" t="s">
        <v>773</v>
      </c>
      <c r="O35" s="39">
        <v>425.91148794200501</v>
      </c>
      <c r="AI35" s="28" t="s">
        <v>678</v>
      </c>
      <c r="AJ35" s="28">
        <v>4488.0744631782363</v>
      </c>
      <c r="AK35" s="28">
        <v>5729.5466960020449</v>
      </c>
      <c r="AL35" s="28">
        <v>0</v>
      </c>
      <c r="AM35" s="28">
        <v>1754.8313938226852</v>
      </c>
      <c r="AN35" s="28">
        <v>0</v>
      </c>
      <c r="AO35" s="28">
        <f t="shared" si="0"/>
        <v>11972.452553002968</v>
      </c>
      <c r="AP35" s="51">
        <f t="shared" si="1"/>
        <v>4.3968389099422636</v>
      </c>
    </row>
    <row r="36" spans="1:42">
      <c r="A36" s="28" t="s">
        <v>679</v>
      </c>
      <c r="B36" s="40" t="s">
        <v>769</v>
      </c>
      <c r="C36" s="39">
        <v>243.45229764158302</v>
      </c>
      <c r="D36" s="40" t="s">
        <v>769</v>
      </c>
      <c r="E36" s="39">
        <v>499.5115449599823</v>
      </c>
      <c r="F36" s="40" t="s">
        <v>769</v>
      </c>
      <c r="G36" s="39">
        <v>515.18390208827986</v>
      </c>
      <c r="H36" s="40" t="s">
        <v>769</v>
      </c>
      <c r="I36" s="39">
        <v>482.53386658933954</v>
      </c>
      <c r="J36" s="41" t="s">
        <v>770</v>
      </c>
      <c r="K36" s="39">
        <v>3360.683832167716</v>
      </c>
      <c r="L36" s="41" t="s">
        <v>770</v>
      </c>
      <c r="M36" s="39">
        <v>1156.5172940179893</v>
      </c>
      <c r="N36" s="42" t="s">
        <v>771</v>
      </c>
      <c r="O36" s="39">
        <v>4685.2881601676672</v>
      </c>
      <c r="P36" s="42" t="s">
        <v>771</v>
      </c>
      <c r="Q36" s="39">
        <v>305.14261255578072</v>
      </c>
      <c r="R36" s="43" t="s">
        <v>772</v>
      </c>
      <c r="S36" s="39">
        <v>37.34855370748592</v>
      </c>
      <c r="AI36" s="28" t="s">
        <v>679</v>
      </c>
      <c r="AJ36" s="28">
        <v>1740.6816112791848</v>
      </c>
      <c r="AK36" s="28">
        <v>4517.2011261857051</v>
      </c>
      <c r="AL36" s="28">
        <v>4990.4307727234482</v>
      </c>
      <c r="AM36" s="28">
        <v>0</v>
      </c>
      <c r="AN36" s="28">
        <v>37.34855370748592</v>
      </c>
      <c r="AO36" s="28">
        <f t="shared" si="0"/>
        <v>11285.662063895825</v>
      </c>
      <c r="AP36" s="51">
        <f t="shared" si="1"/>
        <v>5.5874904124655282</v>
      </c>
    </row>
    <row r="37" spans="1:42">
      <c r="A37" s="28" t="s">
        <v>711</v>
      </c>
      <c r="B37" s="40" t="s">
        <v>769</v>
      </c>
      <c r="C37" s="39">
        <v>3076.2647490561303</v>
      </c>
      <c r="D37" s="40" t="s">
        <v>769</v>
      </c>
      <c r="E37" s="39">
        <v>694.18889833293008</v>
      </c>
      <c r="F37" s="40" t="s">
        <v>769</v>
      </c>
      <c r="G37" s="39">
        <v>339.84050707858637</v>
      </c>
      <c r="H37" s="41" t="s">
        <v>770</v>
      </c>
      <c r="I37" s="39">
        <v>1018.9136538711887</v>
      </c>
      <c r="J37" s="41" t="s">
        <v>770</v>
      </c>
      <c r="K37" s="39">
        <v>1733.2491895634032</v>
      </c>
      <c r="L37" s="41" t="s">
        <v>770</v>
      </c>
      <c r="M37" s="39">
        <v>136.86513043767957</v>
      </c>
      <c r="N37" s="44" t="s">
        <v>773</v>
      </c>
      <c r="O37" s="39">
        <v>1541.9641540424182</v>
      </c>
      <c r="AI37" s="28" t="s">
        <v>711</v>
      </c>
      <c r="AJ37" s="28">
        <v>4110.2941544676469</v>
      </c>
      <c r="AK37" s="28">
        <v>2889.0279738722716</v>
      </c>
      <c r="AL37" s="28">
        <v>0</v>
      </c>
      <c r="AM37" s="28">
        <v>1541.9641540424182</v>
      </c>
      <c r="AN37" s="28">
        <v>0</v>
      </c>
      <c r="AO37" s="28">
        <f t="shared" si="0"/>
        <v>8541.2862823823361</v>
      </c>
      <c r="AP37" s="51">
        <f t="shared" si="1"/>
        <v>4.218077472866292</v>
      </c>
    </row>
    <row r="38" spans="1:42">
      <c r="A38" s="28" t="s">
        <v>680</v>
      </c>
      <c r="B38" s="40" t="s">
        <v>769</v>
      </c>
      <c r="C38" s="39">
        <v>24.496969332496647</v>
      </c>
      <c r="D38" s="40" t="s">
        <v>769</v>
      </c>
      <c r="E38" s="39">
        <v>323.35999977045384</v>
      </c>
      <c r="F38" s="40" t="s">
        <v>769</v>
      </c>
      <c r="G38" s="39">
        <v>159.70867813748222</v>
      </c>
      <c r="H38" s="40" t="s">
        <v>769</v>
      </c>
      <c r="I38" s="39">
        <v>378.81280632976342</v>
      </c>
      <c r="J38" s="41" t="s">
        <v>770</v>
      </c>
      <c r="K38" s="39">
        <v>2077.2873606397256</v>
      </c>
      <c r="L38" s="41" t="s">
        <v>770</v>
      </c>
      <c r="M38" s="39">
        <v>85.594700025206478</v>
      </c>
      <c r="N38" s="41" t="s">
        <v>770</v>
      </c>
      <c r="O38" s="39">
        <v>1709.7885758800378</v>
      </c>
      <c r="P38" s="42" t="s">
        <v>771</v>
      </c>
      <c r="Q38" s="39">
        <v>799.31870319424615</v>
      </c>
      <c r="R38" s="42" t="s">
        <v>771</v>
      </c>
      <c r="S38" s="39">
        <v>2548.9858358071642</v>
      </c>
      <c r="T38" s="44" t="s">
        <v>773</v>
      </c>
      <c r="U38" s="39">
        <v>134.31543569184618</v>
      </c>
      <c r="V38" s="44" t="s">
        <v>773</v>
      </c>
      <c r="W38" s="39">
        <v>542.16598852043285</v>
      </c>
      <c r="AI38" s="28" t="s">
        <v>680</v>
      </c>
      <c r="AJ38" s="28">
        <v>886.37845357019614</v>
      </c>
      <c r="AK38" s="28">
        <v>3872.67063654497</v>
      </c>
      <c r="AL38" s="28">
        <v>3348.3045390014104</v>
      </c>
      <c r="AM38" s="28">
        <v>676.48142421227908</v>
      </c>
      <c r="AN38" s="28">
        <v>0</v>
      </c>
      <c r="AO38" s="28">
        <f t="shared" si="0"/>
        <v>8783.8350533288558</v>
      </c>
      <c r="AP38" s="51">
        <f t="shared" si="1"/>
        <v>5.6375727186443836</v>
      </c>
    </row>
    <row r="39" spans="1:42">
      <c r="A39" s="28" t="s">
        <v>710</v>
      </c>
      <c r="B39" s="40" t="s">
        <v>769</v>
      </c>
      <c r="C39" s="39">
        <v>4136.3851751585789</v>
      </c>
      <c r="D39" s="40" t="s">
        <v>769</v>
      </c>
      <c r="E39" s="39">
        <v>150.87122805301809</v>
      </c>
      <c r="F39" s="40" t="s">
        <v>769</v>
      </c>
      <c r="G39" s="39">
        <v>990.22838685266277</v>
      </c>
      <c r="H39" s="41" t="s">
        <v>770</v>
      </c>
      <c r="I39" s="39">
        <v>205.06430991527986</v>
      </c>
      <c r="J39" s="41" t="s">
        <v>770</v>
      </c>
      <c r="K39" s="39">
        <v>3704.7756992156678</v>
      </c>
      <c r="L39" s="42" t="s">
        <v>771</v>
      </c>
      <c r="M39" s="39">
        <v>217.7939349216762</v>
      </c>
      <c r="N39" s="42" t="s">
        <v>771</v>
      </c>
      <c r="O39" s="39">
        <v>786.08528701210741</v>
      </c>
      <c r="P39" s="42" t="s">
        <v>771</v>
      </c>
      <c r="Q39" s="39">
        <v>1350.4751856826674</v>
      </c>
      <c r="AI39" s="28" t="s">
        <v>710</v>
      </c>
      <c r="AJ39" s="28">
        <v>5277.4847900642599</v>
      </c>
      <c r="AK39" s="28">
        <v>3909.8400091309477</v>
      </c>
      <c r="AL39" s="28">
        <v>2354.3544076164508</v>
      </c>
      <c r="AM39" s="28">
        <v>0</v>
      </c>
      <c r="AN39" s="28">
        <v>0</v>
      </c>
      <c r="AO39" s="28">
        <f t="shared" si="0"/>
        <v>11541.679206811659</v>
      </c>
      <c r="AP39" s="51">
        <f t="shared" si="1"/>
        <v>4.4934653216279576</v>
      </c>
    </row>
    <row r="40" spans="1:42">
      <c r="A40" s="28" t="s">
        <v>475</v>
      </c>
      <c r="B40" s="40" t="s">
        <v>769</v>
      </c>
      <c r="C40" s="39">
        <v>519.16052231856509</v>
      </c>
      <c r="D40" s="40" t="s">
        <v>769</v>
      </c>
      <c r="E40" s="39">
        <v>524.03573323307342</v>
      </c>
      <c r="F40" s="40" t="s">
        <v>769</v>
      </c>
      <c r="G40" s="39">
        <v>107.70410438255942</v>
      </c>
      <c r="H40" s="41" t="s">
        <v>770</v>
      </c>
      <c r="I40" s="39">
        <v>1564.170885656617</v>
      </c>
      <c r="J40" s="42" t="s">
        <v>771</v>
      </c>
      <c r="K40" s="39">
        <v>1455.0084751601742</v>
      </c>
      <c r="L40" s="43" t="s">
        <v>772</v>
      </c>
      <c r="M40" s="39">
        <v>491.67316004752558</v>
      </c>
      <c r="AI40" s="28" t="s">
        <v>475</v>
      </c>
      <c r="AJ40" s="28">
        <v>1150.9003599341977</v>
      </c>
      <c r="AK40" s="28">
        <v>1564.170885656617</v>
      </c>
      <c r="AL40" s="28">
        <v>1455.0084751601742</v>
      </c>
      <c r="AM40" s="28">
        <v>0</v>
      </c>
      <c r="AN40" s="28">
        <v>491.67316004752558</v>
      </c>
      <c r="AO40" s="28">
        <f t="shared" si="0"/>
        <v>4661.7528807985145</v>
      </c>
      <c r="AP40" s="51">
        <f t="shared" si="1"/>
        <v>5.499612988970652</v>
      </c>
    </row>
    <row r="41" spans="1:42">
      <c r="A41" s="28" t="s">
        <v>693</v>
      </c>
      <c r="B41" s="40" t="s">
        <v>769</v>
      </c>
      <c r="C41" s="39">
        <v>2564.8665447221983</v>
      </c>
      <c r="D41" s="40" t="s">
        <v>769</v>
      </c>
      <c r="E41" s="39">
        <v>234.9091072157824</v>
      </c>
      <c r="F41" s="40" t="s">
        <v>769</v>
      </c>
      <c r="G41" s="39">
        <v>231.67453213697678</v>
      </c>
      <c r="H41" s="41" t="s">
        <v>770</v>
      </c>
      <c r="I41" s="39">
        <v>1572.0373826119564</v>
      </c>
      <c r="J41" s="41" t="s">
        <v>770</v>
      </c>
      <c r="K41" s="39">
        <v>540.97942764981849</v>
      </c>
      <c r="L41" s="42" t="s">
        <v>771</v>
      </c>
      <c r="M41" s="39">
        <v>1725.0202536386821</v>
      </c>
      <c r="N41" s="42" t="s">
        <v>771</v>
      </c>
      <c r="O41" s="39">
        <v>1169.8370887090994</v>
      </c>
      <c r="P41" s="43" t="s">
        <v>772</v>
      </c>
      <c r="Q41" s="39">
        <v>185.55540060719474</v>
      </c>
      <c r="R41" s="43" t="s">
        <v>772</v>
      </c>
      <c r="S41" s="39">
        <v>594.92473476086525</v>
      </c>
      <c r="AI41" s="28" t="s">
        <v>693</v>
      </c>
      <c r="AJ41" s="28">
        <v>3031.4501840749576</v>
      </c>
      <c r="AK41" s="28">
        <v>2113.0168102617749</v>
      </c>
      <c r="AL41" s="28">
        <v>2894.8573423477815</v>
      </c>
      <c r="AM41" s="28">
        <v>0</v>
      </c>
      <c r="AN41" s="28">
        <v>780.48013536806002</v>
      </c>
      <c r="AO41" s="28">
        <f t="shared" si="0"/>
        <v>8819.8044720525741</v>
      </c>
      <c r="AP41" s="51">
        <f t="shared" si="1"/>
        <v>5.2787470853944809</v>
      </c>
    </row>
    <row r="42" spans="1:42">
      <c r="A42" s="28" t="s">
        <v>709</v>
      </c>
      <c r="B42" s="40" t="s">
        <v>769</v>
      </c>
      <c r="C42" s="39">
        <v>646.45655143565853</v>
      </c>
      <c r="D42" s="40" t="s">
        <v>769</v>
      </c>
      <c r="E42" s="39">
        <v>3105.9764587036516</v>
      </c>
      <c r="F42" s="41" t="s">
        <v>770</v>
      </c>
      <c r="G42" s="39">
        <v>854.18412987292004</v>
      </c>
      <c r="H42" s="41" t="s">
        <v>770</v>
      </c>
      <c r="I42" s="39">
        <v>977.12852253962865</v>
      </c>
      <c r="J42" s="44" t="s">
        <v>773</v>
      </c>
      <c r="K42" s="39">
        <v>118.2760445273622</v>
      </c>
      <c r="L42" s="42" t="s">
        <v>771</v>
      </c>
      <c r="M42" s="39">
        <v>81.374749393884542</v>
      </c>
      <c r="N42" s="42" t="s">
        <v>771</v>
      </c>
      <c r="O42" s="39">
        <v>799.45505779786004</v>
      </c>
      <c r="P42" s="43" t="s">
        <v>772</v>
      </c>
      <c r="Q42" s="39">
        <v>159.2607608417741</v>
      </c>
      <c r="AI42" s="28" t="s">
        <v>709</v>
      </c>
      <c r="AJ42" s="28">
        <v>3752.4330101393102</v>
      </c>
      <c r="AK42" s="28">
        <v>1831.3126524125487</v>
      </c>
      <c r="AL42" s="28">
        <v>880.82980719174452</v>
      </c>
      <c r="AM42" s="28">
        <v>118.2760445273622</v>
      </c>
      <c r="AN42" s="28">
        <v>159.2607608417741</v>
      </c>
      <c r="AO42" s="28">
        <f t="shared" si="0"/>
        <v>6742.1122751127396</v>
      </c>
      <c r="AP42" s="51">
        <f t="shared" si="1"/>
        <v>4.2483783283871794</v>
      </c>
    </row>
    <row r="43" spans="1:42">
      <c r="A43" s="28" t="s">
        <v>478</v>
      </c>
      <c r="B43" s="42" t="s">
        <v>771</v>
      </c>
      <c r="C43" s="39">
        <v>4585.2796788730857</v>
      </c>
      <c r="D43" s="42" t="s">
        <v>771</v>
      </c>
      <c r="E43" s="39">
        <v>1034.1931868418505</v>
      </c>
      <c r="F43" s="44" t="s">
        <v>773</v>
      </c>
      <c r="G43" s="39">
        <v>1372.9444899252082</v>
      </c>
      <c r="AI43" s="28" t="s">
        <v>478</v>
      </c>
      <c r="AJ43" s="28">
        <v>0</v>
      </c>
      <c r="AK43" s="28">
        <v>0</v>
      </c>
      <c r="AL43" s="28">
        <v>5619.4728657149362</v>
      </c>
      <c r="AM43" s="28">
        <v>1372.9444899252082</v>
      </c>
      <c r="AN43" s="28">
        <v>0</v>
      </c>
      <c r="AO43" s="28">
        <f t="shared" si="0"/>
        <v>6992.4173556401447</v>
      </c>
      <c r="AP43" s="51">
        <f t="shared" si="1"/>
        <v>6.8036523822740955</v>
      </c>
    </row>
    <row r="44" spans="1:42">
      <c r="A44" s="28" t="s">
        <v>477</v>
      </c>
      <c r="B44" s="40" t="s">
        <v>769</v>
      </c>
      <c r="C44" s="39">
        <v>411.86362607234764</v>
      </c>
      <c r="D44" s="40" t="s">
        <v>769</v>
      </c>
      <c r="E44" s="39">
        <v>160.19500438955453</v>
      </c>
      <c r="F44" s="41" t="s">
        <v>770</v>
      </c>
      <c r="G44" s="39">
        <v>229.70500468073882</v>
      </c>
      <c r="H44" s="41" t="s">
        <v>770</v>
      </c>
      <c r="I44" s="39">
        <v>112.31529570576789</v>
      </c>
      <c r="J44" s="41" t="s">
        <v>770</v>
      </c>
      <c r="K44" s="39">
        <v>290.85555587694978</v>
      </c>
      <c r="L44" s="41" t="s">
        <v>770</v>
      </c>
      <c r="M44" s="39">
        <v>300.19960129151889</v>
      </c>
      <c r="N44" s="42" t="s">
        <v>771</v>
      </c>
      <c r="O44" s="39">
        <v>981.90138095014356</v>
      </c>
      <c r="P44" s="42" t="s">
        <v>771</v>
      </c>
      <c r="Q44" s="39">
        <v>252.69424618230903</v>
      </c>
      <c r="R44" s="42" t="s">
        <v>771</v>
      </c>
      <c r="S44" s="39">
        <v>290.61326910960656</v>
      </c>
      <c r="T44" s="44" t="s">
        <v>773</v>
      </c>
      <c r="U44" s="39">
        <v>4784.6712661881711</v>
      </c>
      <c r="AI44" s="28" t="s">
        <v>477</v>
      </c>
      <c r="AJ44" s="28">
        <v>572.05863046190211</v>
      </c>
      <c r="AK44" s="28">
        <v>933.0754575549754</v>
      </c>
      <c r="AL44" s="28">
        <v>1525.2088962420592</v>
      </c>
      <c r="AM44" s="28">
        <v>4784.6712661881711</v>
      </c>
      <c r="AN44" s="28">
        <v>0</v>
      </c>
      <c r="AO44" s="28">
        <f t="shared" si="0"/>
        <v>7815.0142504471078</v>
      </c>
      <c r="AP44" s="51">
        <f t="shared" si="1"/>
        <v>5.8561688543774162</v>
      </c>
    </row>
    <row r="45" spans="1:42">
      <c r="A45" s="28" t="s">
        <v>682</v>
      </c>
      <c r="B45" s="40" t="s">
        <v>769</v>
      </c>
      <c r="C45" s="39">
        <v>617.37183330438529</v>
      </c>
      <c r="D45" s="40" t="s">
        <v>769</v>
      </c>
      <c r="E45" s="39">
        <v>21.697149720894714</v>
      </c>
      <c r="F45" s="41" t="s">
        <v>770</v>
      </c>
      <c r="G45" s="39">
        <v>671.60997782819948</v>
      </c>
      <c r="H45" s="41" t="s">
        <v>770</v>
      </c>
      <c r="I45" s="39">
        <v>115.57333151556209</v>
      </c>
      <c r="J45" s="42" t="s">
        <v>771</v>
      </c>
      <c r="K45" s="39">
        <v>1996.4619556712482</v>
      </c>
      <c r="L45" s="42" t="s">
        <v>771</v>
      </c>
      <c r="M45" s="39">
        <v>839.99860964171592</v>
      </c>
      <c r="N45" s="44" t="s">
        <v>773</v>
      </c>
      <c r="O45" s="39">
        <v>125.44281209832971</v>
      </c>
      <c r="P45" s="44" t="s">
        <v>773</v>
      </c>
      <c r="Q45" s="39">
        <v>95.565649207975241</v>
      </c>
      <c r="R45" s="44" t="s">
        <v>773</v>
      </c>
      <c r="S45" s="39">
        <v>406.39200032890744</v>
      </c>
      <c r="T45" s="44" t="s">
        <v>773</v>
      </c>
      <c r="U45" s="39">
        <v>266.30755350799689</v>
      </c>
      <c r="V45" s="43" t="s">
        <v>772</v>
      </c>
      <c r="W45" s="39">
        <v>147.72950862879276</v>
      </c>
      <c r="X45" s="43" t="s">
        <v>772</v>
      </c>
      <c r="Y45" s="39">
        <v>109.44960144315178</v>
      </c>
      <c r="Z45" s="43" t="s">
        <v>772</v>
      </c>
      <c r="AA45" s="39">
        <v>278.45025829755048</v>
      </c>
      <c r="AB45" s="43" t="s">
        <v>772</v>
      </c>
      <c r="AC45" s="39">
        <v>206.46184000419007</v>
      </c>
      <c r="AI45" s="28" t="s">
        <v>682</v>
      </c>
      <c r="AJ45" s="28">
        <v>639.06898302527998</v>
      </c>
      <c r="AK45" s="28">
        <v>787.18330934376161</v>
      </c>
      <c r="AL45" s="28">
        <v>2836.4605653129643</v>
      </c>
      <c r="AM45" s="28">
        <v>893.70801514320931</v>
      </c>
      <c r="AN45" s="28">
        <v>742.09120837368516</v>
      </c>
      <c r="AO45" s="28">
        <f t="shared" si="0"/>
        <v>5898.5120811989</v>
      </c>
      <c r="AP45" s="51">
        <f t="shared" si="1"/>
        <v>6.3369151915721167</v>
      </c>
    </row>
    <row r="46" spans="1:42">
      <c r="A46" s="28" t="s">
        <v>683</v>
      </c>
      <c r="B46" s="40" t="s">
        <v>769</v>
      </c>
      <c r="C46" s="39">
        <v>841.84904421252304</v>
      </c>
      <c r="D46" s="40" t="s">
        <v>769</v>
      </c>
      <c r="E46" s="39">
        <v>65.752721363806174</v>
      </c>
      <c r="F46" s="40" t="s">
        <v>769</v>
      </c>
      <c r="G46" s="39">
        <v>996.83076558598816</v>
      </c>
      <c r="H46" s="41" t="s">
        <v>770</v>
      </c>
      <c r="I46" s="39">
        <v>250.54373967702725</v>
      </c>
      <c r="J46" s="41" t="s">
        <v>770</v>
      </c>
      <c r="K46" s="39">
        <v>165.86473161831688</v>
      </c>
      <c r="L46" s="41" t="s">
        <v>770</v>
      </c>
      <c r="M46" s="39">
        <v>1000.248681115596</v>
      </c>
      <c r="N46" s="41" t="s">
        <v>770</v>
      </c>
      <c r="O46" s="39">
        <v>1389.9179153374944</v>
      </c>
      <c r="P46" s="42" t="s">
        <v>771</v>
      </c>
      <c r="Q46" s="39">
        <v>4150.6611042343693</v>
      </c>
      <c r="AI46" s="28" t="s">
        <v>683</v>
      </c>
      <c r="AJ46" s="28">
        <v>1904.4325311623174</v>
      </c>
      <c r="AK46" s="28">
        <v>2806.5750677484348</v>
      </c>
      <c r="AL46" s="28">
        <v>4150.6611042343693</v>
      </c>
      <c r="AM46" s="28">
        <v>0</v>
      </c>
      <c r="AN46" s="28">
        <v>0</v>
      </c>
      <c r="AO46" s="28">
        <f t="shared" si="0"/>
        <v>8861.668703145122</v>
      </c>
      <c r="AP46" s="51">
        <f t="shared" si="1"/>
        <v>5.5069538589892977</v>
      </c>
    </row>
    <row r="47" spans="1:42">
      <c r="A47" s="28" t="s">
        <v>684</v>
      </c>
      <c r="B47" s="40" t="s">
        <v>769</v>
      </c>
      <c r="C47" s="39">
        <v>4599.4332415531653</v>
      </c>
      <c r="D47" s="41" t="s">
        <v>770</v>
      </c>
      <c r="E47" s="39">
        <v>215.8724616659635</v>
      </c>
      <c r="F47" s="41" t="s">
        <v>770</v>
      </c>
      <c r="G47" s="39">
        <v>1892.0037298890704</v>
      </c>
      <c r="H47" s="41" t="s">
        <v>770</v>
      </c>
      <c r="I47" s="39">
        <v>1669.8898165669639</v>
      </c>
      <c r="J47" s="44" t="s">
        <v>773</v>
      </c>
      <c r="K47" s="39">
        <v>321.32135717509675</v>
      </c>
      <c r="L47" s="44" t="s">
        <v>773</v>
      </c>
      <c r="M47" s="39">
        <v>72.731266401579944</v>
      </c>
      <c r="N47" s="44" t="s">
        <v>773</v>
      </c>
      <c r="O47" s="39">
        <v>130.72865189290422</v>
      </c>
      <c r="AI47" s="28" t="s">
        <v>684</v>
      </c>
      <c r="AJ47" s="28">
        <v>4599.4332415531653</v>
      </c>
      <c r="AK47" s="28">
        <v>3777.7660081219979</v>
      </c>
      <c r="AL47" s="28">
        <v>0</v>
      </c>
      <c r="AM47" s="28">
        <v>524.78127546958092</v>
      </c>
      <c r="AN47" s="28">
        <v>0</v>
      </c>
      <c r="AO47" s="28">
        <f t="shared" si="0"/>
        <v>8901.9805251447433</v>
      </c>
      <c r="AP47" s="51">
        <f t="shared" si="1"/>
        <v>4.0256005185435173</v>
      </c>
    </row>
    <row r="48" spans="1:42">
      <c r="A48" s="28" t="s">
        <v>483</v>
      </c>
      <c r="B48" s="40" t="s">
        <v>769</v>
      </c>
      <c r="C48" s="39">
        <v>2114.1117764915057</v>
      </c>
      <c r="D48" s="40" t="s">
        <v>769</v>
      </c>
      <c r="E48" s="39">
        <v>92.438341809380432</v>
      </c>
      <c r="F48" s="40" t="s">
        <v>769</v>
      </c>
      <c r="G48" s="39">
        <v>228.86956940165044</v>
      </c>
      <c r="H48" s="41" t="s">
        <v>770</v>
      </c>
      <c r="I48" s="39">
        <v>1938.1386002533152</v>
      </c>
      <c r="J48" s="41" t="s">
        <v>770</v>
      </c>
      <c r="K48" s="39">
        <v>366.32778825159801</v>
      </c>
      <c r="L48" s="41" t="s">
        <v>770</v>
      </c>
      <c r="M48" s="39">
        <v>337.0197946942609</v>
      </c>
      <c r="N48" s="41" t="s">
        <v>770</v>
      </c>
      <c r="O48" s="39">
        <v>583.45055152736404</v>
      </c>
      <c r="P48" s="42" t="s">
        <v>771</v>
      </c>
      <c r="Q48" s="39">
        <v>1422.4471513610117</v>
      </c>
      <c r="R48" s="42" t="s">
        <v>771</v>
      </c>
      <c r="S48" s="39">
        <v>961.13542606056706</v>
      </c>
      <c r="T48" s="43" t="s">
        <v>772</v>
      </c>
      <c r="U48" s="39">
        <v>81.591316162714179</v>
      </c>
      <c r="V48" s="43" t="s">
        <v>772</v>
      </c>
      <c r="W48" s="39">
        <v>144.28310064592108</v>
      </c>
      <c r="AI48" s="28" t="s">
        <v>483</v>
      </c>
      <c r="AJ48" s="28">
        <v>2435.4196877025365</v>
      </c>
      <c r="AK48" s="28">
        <v>3224.9367347265379</v>
      </c>
      <c r="AL48" s="28">
        <v>2383.5825774215787</v>
      </c>
      <c r="AM48" s="28">
        <v>0</v>
      </c>
      <c r="AN48" s="28">
        <v>225.87441680863526</v>
      </c>
      <c r="AO48" s="28">
        <f t="shared" si="0"/>
        <v>8269.8134166592899</v>
      </c>
      <c r="AP48" s="51">
        <f t="shared" si="1"/>
        <v>5.0830594601910359</v>
      </c>
    </row>
    <row r="49" spans="1:42">
      <c r="A49" s="28" t="s">
        <v>485</v>
      </c>
      <c r="B49" s="40" t="s">
        <v>769</v>
      </c>
      <c r="C49" s="39">
        <v>1497.665197472076</v>
      </c>
      <c r="D49" s="40" t="s">
        <v>769</v>
      </c>
      <c r="E49" s="39">
        <v>168.57573965564833</v>
      </c>
      <c r="F49" s="40" t="s">
        <v>769</v>
      </c>
      <c r="G49" s="39">
        <v>247.81100460969523</v>
      </c>
      <c r="H49" s="40" t="s">
        <v>769</v>
      </c>
      <c r="I49" s="39">
        <v>232.90427734000585</v>
      </c>
      <c r="J49" s="41" t="s">
        <v>770</v>
      </c>
      <c r="K49" s="39">
        <v>719.64687200302581</v>
      </c>
      <c r="L49" s="41" t="s">
        <v>770</v>
      </c>
      <c r="M49" s="39">
        <v>2383.0868940152918</v>
      </c>
      <c r="N49" s="42" t="s">
        <v>771</v>
      </c>
      <c r="O49" s="39">
        <v>1752.0690802510978</v>
      </c>
      <c r="P49" s="42" t="s">
        <v>771</v>
      </c>
      <c r="Q49" s="39">
        <v>486.37131562754166</v>
      </c>
      <c r="R49" s="42" t="s">
        <v>771</v>
      </c>
      <c r="S49" s="39">
        <v>77.744955428727721</v>
      </c>
      <c r="AI49" s="28" t="s">
        <v>485</v>
      </c>
      <c r="AJ49" s="28">
        <v>2146.9562190774254</v>
      </c>
      <c r="AK49" s="28">
        <v>3102.7337660183175</v>
      </c>
      <c r="AL49" s="28">
        <v>2316.1853513073675</v>
      </c>
      <c r="AM49" s="28">
        <v>0</v>
      </c>
      <c r="AN49" s="28">
        <v>0</v>
      </c>
      <c r="AO49" s="28">
        <f t="shared" si="0"/>
        <v>7565.8753364031109</v>
      </c>
      <c r="AP49" s="51">
        <f t="shared" si="1"/>
        <v>5.0447348455282359</v>
      </c>
    </row>
    <row r="50" spans="1:42">
      <c r="A50" s="28" t="s">
        <v>487</v>
      </c>
      <c r="B50" s="40" t="s">
        <v>769</v>
      </c>
      <c r="C50" s="39">
        <v>823.55157035166417</v>
      </c>
      <c r="D50" s="40" t="s">
        <v>769</v>
      </c>
      <c r="E50" s="39">
        <v>749.19152369354879</v>
      </c>
      <c r="F50" s="40" t="s">
        <v>769</v>
      </c>
      <c r="G50" s="39">
        <v>791.54895583031214</v>
      </c>
      <c r="H50" s="40" t="s">
        <v>769</v>
      </c>
      <c r="I50" s="39">
        <v>71.984834501102881</v>
      </c>
      <c r="J50" s="41" t="s">
        <v>770</v>
      </c>
      <c r="K50" s="39">
        <v>7465.9482567009782</v>
      </c>
      <c r="L50" s="42" t="s">
        <v>771</v>
      </c>
      <c r="M50" s="39">
        <v>485.35419123682743</v>
      </c>
      <c r="N50" s="44" t="s">
        <v>773</v>
      </c>
      <c r="O50" s="39">
        <v>574.87944164827206</v>
      </c>
      <c r="AI50" s="28" t="s">
        <v>487</v>
      </c>
      <c r="AJ50" s="28">
        <v>2436.276884376628</v>
      </c>
      <c r="AK50" s="28">
        <v>7465.9482567009782</v>
      </c>
      <c r="AL50" s="28">
        <v>485.35419123682743</v>
      </c>
      <c r="AM50" s="28">
        <v>574.87944164827206</v>
      </c>
      <c r="AN50" s="28">
        <v>0</v>
      </c>
      <c r="AO50" s="28">
        <f t="shared" si="0"/>
        <v>10962.458773962706</v>
      </c>
      <c r="AP50" s="51">
        <f t="shared" si="1"/>
        <v>4.6965127976094818</v>
      </c>
    </row>
    <row r="51" spans="1:42">
      <c r="A51" s="28" t="s">
        <v>685</v>
      </c>
      <c r="B51" s="40" t="s">
        <v>769</v>
      </c>
      <c r="C51" s="39">
        <v>85.21918732296254</v>
      </c>
      <c r="D51" s="41" t="s">
        <v>770</v>
      </c>
      <c r="E51" s="39">
        <v>1013.5052385622082</v>
      </c>
      <c r="F51" s="41" t="s">
        <v>770</v>
      </c>
      <c r="G51" s="39">
        <v>1965.9400249421881</v>
      </c>
      <c r="H51" s="41" t="s">
        <v>770</v>
      </c>
      <c r="I51" s="39">
        <v>297.80415348948088</v>
      </c>
      <c r="J51" s="42" t="s">
        <v>771</v>
      </c>
      <c r="K51" s="39">
        <v>4676.0535164696257</v>
      </c>
      <c r="L51" s="43" t="s">
        <v>772</v>
      </c>
      <c r="M51" s="39">
        <v>90.321729123034089</v>
      </c>
      <c r="N51" s="43" t="s">
        <v>772</v>
      </c>
      <c r="O51" s="39">
        <v>317.81204830428317</v>
      </c>
      <c r="AI51" s="28" t="s">
        <v>685</v>
      </c>
      <c r="AJ51" s="28">
        <v>85.21918732296254</v>
      </c>
      <c r="AK51" s="28">
        <v>3277.2494169938773</v>
      </c>
      <c r="AL51" s="28">
        <v>4676.0535164696257</v>
      </c>
      <c r="AM51" s="28">
        <v>0</v>
      </c>
      <c r="AN51" s="28">
        <v>408.13377742731723</v>
      </c>
      <c r="AO51" s="28">
        <f t="shared" si="0"/>
        <v>8446.6558982137831</v>
      </c>
      <c r="AP51" s="51">
        <f t="shared" si="1"/>
        <v>6.2561346179063202</v>
      </c>
    </row>
    <row r="52" spans="1:42">
      <c r="A52" s="28" t="s">
        <v>688</v>
      </c>
      <c r="B52" s="40" t="s">
        <v>769</v>
      </c>
      <c r="C52" s="39">
        <v>277.96961079903946</v>
      </c>
      <c r="D52" s="40" t="s">
        <v>769</v>
      </c>
      <c r="E52" s="39">
        <v>80.193104844967536</v>
      </c>
      <c r="F52" s="41" t="s">
        <v>770</v>
      </c>
      <c r="G52" s="39">
        <v>2949.9745708269752</v>
      </c>
      <c r="H52" s="41" t="s">
        <v>770</v>
      </c>
      <c r="I52" s="39">
        <v>1894.212425552121</v>
      </c>
      <c r="J52" s="44" t="s">
        <v>773</v>
      </c>
      <c r="K52" s="39">
        <v>488.97738024882676</v>
      </c>
      <c r="L52" s="44" t="s">
        <v>773</v>
      </c>
      <c r="M52" s="39">
        <v>2327.7414917988062</v>
      </c>
      <c r="AI52" s="28" t="s">
        <v>688</v>
      </c>
      <c r="AJ52" s="28">
        <v>358.16271564400699</v>
      </c>
      <c r="AK52" s="28">
        <v>4844.1869963790959</v>
      </c>
      <c r="AL52" s="28">
        <v>0</v>
      </c>
      <c r="AM52" s="28">
        <v>2816.7188720476329</v>
      </c>
      <c r="AN52" s="28">
        <v>0</v>
      </c>
      <c r="AO52" s="28">
        <f t="shared" si="0"/>
        <v>8019.0685840707356</v>
      </c>
      <c r="AP52" s="51">
        <f t="shared" si="1"/>
        <v>5.2619248630610151</v>
      </c>
    </row>
    <row r="53" spans="1:42">
      <c r="A53" s="28" t="s">
        <v>489</v>
      </c>
      <c r="B53" s="40" t="s">
        <v>769</v>
      </c>
      <c r="C53" s="39">
        <v>287.15025542374877</v>
      </c>
      <c r="D53" s="40" t="s">
        <v>769</v>
      </c>
      <c r="E53" s="39">
        <v>1027.8055185681321</v>
      </c>
      <c r="F53" s="41" t="s">
        <v>770</v>
      </c>
      <c r="G53" s="39">
        <v>5005.6002607824876</v>
      </c>
      <c r="H53" s="44" t="s">
        <v>773</v>
      </c>
      <c r="I53" s="39">
        <v>402.87503813952219</v>
      </c>
      <c r="AI53" s="28" t="s">
        <v>489</v>
      </c>
      <c r="AJ53" s="28">
        <v>1314.955773991881</v>
      </c>
      <c r="AK53" s="28">
        <v>5005.6002607824876</v>
      </c>
      <c r="AL53" s="28">
        <v>0</v>
      </c>
      <c r="AM53" s="28">
        <v>402.87503813952219</v>
      </c>
      <c r="AN53" s="28">
        <v>0</v>
      </c>
      <c r="AO53" s="28">
        <f t="shared" si="0"/>
        <v>6723.4310729138906</v>
      </c>
      <c r="AP53" s="51">
        <f t="shared" si="1"/>
        <v>4.6687648782753035</v>
      </c>
    </row>
    <row r="54" spans="1:42">
      <c r="A54" s="28" t="s">
        <v>686</v>
      </c>
      <c r="B54" s="42" t="s">
        <v>771</v>
      </c>
      <c r="C54" s="39">
        <v>5050.2473783159694</v>
      </c>
      <c r="D54" s="44" t="s">
        <v>773</v>
      </c>
      <c r="E54" s="39">
        <v>633.96808492084699</v>
      </c>
      <c r="F54" s="44" t="s">
        <v>773</v>
      </c>
      <c r="G54" s="39">
        <v>3273.2547259446187</v>
      </c>
      <c r="H54" s="43" t="s">
        <v>772</v>
      </c>
      <c r="I54" s="39">
        <v>509.59092770206456</v>
      </c>
      <c r="AI54" s="28" t="s">
        <v>686</v>
      </c>
      <c r="AJ54" s="28">
        <v>0</v>
      </c>
      <c r="AK54" s="28">
        <v>0</v>
      </c>
      <c r="AL54" s="28">
        <v>5050.2473783159694</v>
      </c>
      <c r="AM54" s="28">
        <v>3907.2228108654658</v>
      </c>
      <c r="AN54" s="28">
        <v>509.59092770206456</v>
      </c>
      <c r="AO54" s="28">
        <f t="shared" si="0"/>
        <v>9467.0611168834985</v>
      </c>
      <c r="AP54" s="51">
        <f t="shared" si="1"/>
        <v>6.6680240699294275</v>
      </c>
    </row>
    <row r="55" spans="1:42">
      <c r="A55" s="28" t="s">
        <v>687</v>
      </c>
      <c r="B55" s="40" t="s">
        <v>769</v>
      </c>
      <c r="C55" s="39">
        <v>315.12381137670224</v>
      </c>
      <c r="D55" s="40" t="s">
        <v>769</v>
      </c>
      <c r="E55" s="39">
        <v>433.44619656756885</v>
      </c>
      <c r="F55" s="40" t="s">
        <v>769</v>
      </c>
      <c r="G55" s="39">
        <v>1230.3864424755866</v>
      </c>
      <c r="H55" s="41" t="s">
        <v>770</v>
      </c>
      <c r="I55" s="39">
        <v>3374.3528972549166</v>
      </c>
      <c r="J55" s="41" t="s">
        <v>770</v>
      </c>
      <c r="K55" s="39">
        <v>760.56324284014454</v>
      </c>
      <c r="L55" s="44" t="s">
        <v>773</v>
      </c>
      <c r="M55" s="39">
        <v>1559.0293287153131</v>
      </c>
      <c r="AI55" s="28" t="s">
        <v>687</v>
      </c>
      <c r="AJ55" s="28">
        <v>1978.9564504198577</v>
      </c>
      <c r="AK55" s="28">
        <v>4134.9161400950616</v>
      </c>
      <c r="AL55" s="28">
        <v>0</v>
      </c>
      <c r="AM55" s="28">
        <v>1559.0293287153131</v>
      </c>
      <c r="AN55" s="28">
        <v>0</v>
      </c>
      <c r="AO55" s="28">
        <f t="shared" si="0"/>
        <v>7672.901919230233</v>
      </c>
      <c r="AP55" s="51">
        <f t="shared" si="1"/>
        <v>4.6873564138605506</v>
      </c>
    </row>
    <row r="56" spans="1:42">
      <c r="A56" s="28" t="s">
        <v>689</v>
      </c>
      <c r="B56" s="40" t="s">
        <v>769</v>
      </c>
      <c r="C56" s="39">
        <v>423.28014603071153</v>
      </c>
      <c r="D56" s="41" t="s">
        <v>770</v>
      </c>
      <c r="E56" s="39">
        <v>4404.9790153814702</v>
      </c>
      <c r="F56" s="42" t="s">
        <v>771</v>
      </c>
      <c r="G56" s="39">
        <v>858.55872545616251</v>
      </c>
      <c r="H56" s="42" t="s">
        <v>771</v>
      </c>
      <c r="I56" s="39">
        <v>2587.4314511888597</v>
      </c>
      <c r="J56" s="44" t="s">
        <v>773</v>
      </c>
      <c r="K56" s="39">
        <v>258.32927381030163</v>
      </c>
      <c r="AI56" s="28" t="s">
        <v>689</v>
      </c>
      <c r="AJ56" s="28">
        <v>423.28014603071153</v>
      </c>
      <c r="AK56" s="28">
        <v>4404.9790153814702</v>
      </c>
      <c r="AL56" s="28">
        <v>3445.9901766450221</v>
      </c>
      <c r="AM56" s="28">
        <v>258.32927381030163</v>
      </c>
      <c r="AN56" s="28">
        <v>0</v>
      </c>
      <c r="AO56" s="28">
        <f t="shared" si="0"/>
        <v>8532.578611867506</v>
      </c>
      <c r="AP56" s="51">
        <f t="shared" si="1"/>
        <v>5.7387859663280896</v>
      </c>
    </row>
    <row r="57" spans="1:42">
      <c r="A57" s="28" t="s">
        <v>494</v>
      </c>
      <c r="B57" s="40" t="s">
        <v>769</v>
      </c>
      <c r="C57" s="39">
        <v>584.88808738626062</v>
      </c>
      <c r="D57" s="40" t="s">
        <v>769</v>
      </c>
      <c r="E57" s="39">
        <v>438.11872646857461</v>
      </c>
      <c r="F57" s="40" t="s">
        <v>769</v>
      </c>
      <c r="G57" s="39">
        <v>207.69788892789575</v>
      </c>
      <c r="H57" s="40" t="s">
        <v>769</v>
      </c>
      <c r="I57" s="39">
        <v>770.84768686361053</v>
      </c>
      <c r="J57" s="40" t="s">
        <v>769</v>
      </c>
      <c r="K57" s="39">
        <v>56.724211067600386</v>
      </c>
      <c r="L57" s="41" t="s">
        <v>770</v>
      </c>
      <c r="M57" s="39">
        <v>3656.4185991450963</v>
      </c>
      <c r="N57" s="42" t="s">
        <v>771</v>
      </c>
      <c r="O57" s="39">
        <v>191.69497789680045</v>
      </c>
      <c r="P57" s="42" t="s">
        <v>771</v>
      </c>
      <c r="Q57" s="39">
        <v>290.87941633090225</v>
      </c>
      <c r="R57" s="42" t="s">
        <v>771</v>
      </c>
      <c r="S57" s="39">
        <v>1059.6905984291245</v>
      </c>
      <c r="T57" s="44" t="s">
        <v>773</v>
      </c>
      <c r="U57" s="39">
        <v>34.835113276493857</v>
      </c>
      <c r="V57" s="44" t="s">
        <v>773</v>
      </c>
      <c r="W57" s="39">
        <v>72.663621503939467</v>
      </c>
      <c r="X57" s="44" t="s">
        <v>773</v>
      </c>
      <c r="Y57" s="39">
        <v>42.598943326884488</v>
      </c>
      <c r="AI57" s="28" t="s">
        <v>494</v>
      </c>
      <c r="AJ57" s="28">
        <v>2058.2766007139417</v>
      </c>
      <c r="AK57" s="28">
        <v>3656.4185991450963</v>
      </c>
      <c r="AL57" s="28">
        <v>1542.2649926568272</v>
      </c>
      <c r="AM57" s="28">
        <v>150.09767810731782</v>
      </c>
      <c r="AN57" s="28">
        <v>0</v>
      </c>
      <c r="AO57" s="28">
        <f t="shared" si="0"/>
        <v>7407.0578706231827</v>
      </c>
      <c r="AP57" s="51">
        <f t="shared" si="1"/>
        <v>4.8809344339667335</v>
      </c>
    </row>
    <row r="58" spans="1:42">
      <c r="A58" s="28" t="s">
        <v>690</v>
      </c>
      <c r="B58" s="40" t="s">
        <v>769</v>
      </c>
      <c r="C58" s="39">
        <v>266.35791669058716</v>
      </c>
      <c r="D58" s="41" t="s">
        <v>770</v>
      </c>
      <c r="E58" s="39">
        <v>7007.8824860645263</v>
      </c>
      <c r="F58" s="42" t="s">
        <v>771</v>
      </c>
      <c r="G58" s="39">
        <v>3543.2411038253586</v>
      </c>
      <c r="H58" s="42" t="s">
        <v>771</v>
      </c>
      <c r="I58" s="39">
        <v>542.77199640081778</v>
      </c>
      <c r="J58" s="44" t="s">
        <v>773</v>
      </c>
      <c r="K58" s="39">
        <v>214.40153524108902</v>
      </c>
      <c r="AI58" s="28" t="s">
        <v>690</v>
      </c>
      <c r="AJ58" s="28">
        <v>266.35791669058716</v>
      </c>
      <c r="AK58" s="28">
        <v>7007.8824860645263</v>
      </c>
      <c r="AL58" s="28">
        <v>4086.0131002261764</v>
      </c>
      <c r="AM58" s="28">
        <v>214.40153524108902</v>
      </c>
      <c r="AN58" s="28">
        <v>0</v>
      </c>
      <c r="AO58" s="28">
        <f t="shared" si="0"/>
        <v>11574.65503822238</v>
      </c>
      <c r="AP58" s="51">
        <f t="shared" si="1"/>
        <v>5.6785266495094122</v>
      </c>
    </row>
    <row r="59" spans="1:42">
      <c r="A59" s="28" t="s">
        <v>496</v>
      </c>
      <c r="B59" s="40" t="s">
        <v>769</v>
      </c>
      <c r="C59" s="39">
        <v>1651.4458982637948</v>
      </c>
      <c r="D59" s="40" t="s">
        <v>769</v>
      </c>
      <c r="E59" s="39">
        <v>248.1143159888563</v>
      </c>
      <c r="F59" s="41" t="s">
        <v>770</v>
      </c>
      <c r="G59" s="39">
        <v>1832.0945311435919</v>
      </c>
      <c r="H59" s="41" t="s">
        <v>770</v>
      </c>
      <c r="I59" s="39">
        <v>124.53688641525618</v>
      </c>
      <c r="J59" s="42" t="s">
        <v>771</v>
      </c>
      <c r="K59" s="39">
        <v>5329.8328039256212</v>
      </c>
      <c r="L59" s="43" t="s">
        <v>772</v>
      </c>
      <c r="M59" s="39">
        <v>158.56175597949326</v>
      </c>
      <c r="AI59" s="28" t="s">
        <v>496</v>
      </c>
      <c r="AJ59" s="28">
        <v>1899.5602142526511</v>
      </c>
      <c r="AK59" s="28">
        <v>1956.6314175588482</v>
      </c>
      <c r="AL59" s="28">
        <v>5329.8328039256212</v>
      </c>
      <c r="AM59" s="28">
        <v>0</v>
      </c>
      <c r="AN59" s="28">
        <v>158.56175597949326</v>
      </c>
      <c r="AO59" s="28">
        <f t="shared" si="0"/>
        <v>9344.586191716613</v>
      </c>
      <c r="AP59" s="51">
        <f t="shared" si="1"/>
        <v>5.7935623015439202</v>
      </c>
    </row>
    <row r="60" spans="1:42">
      <c r="A60" s="28" t="s">
        <v>691</v>
      </c>
      <c r="B60" s="40" t="s">
        <v>769</v>
      </c>
      <c r="C60" s="39">
        <v>2567.8406225177109</v>
      </c>
      <c r="D60" s="41" t="s">
        <v>770</v>
      </c>
      <c r="E60" s="39">
        <v>1918.2355925835921</v>
      </c>
      <c r="F60" s="41" t="s">
        <v>770</v>
      </c>
      <c r="G60" s="39">
        <v>325.74047438784885</v>
      </c>
      <c r="H60" s="41" t="s">
        <v>770</v>
      </c>
      <c r="I60" s="39">
        <v>544.87428171342776</v>
      </c>
      <c r="J60" s="42" t="s">
        <v>771</v>
      </c>
      <c r="K60" s="39">
        <v>1353.2957628442582</v>
      </c>
      <c r="L60" s="42" t="s">
        <v>771</v>
      </c>
      <c r="M60" s="39">
        <v>171.05933369131733</v>
      </c>
      <c r="N60" s="43" t="s">
        <v>772</v>
      </c>
      <c r="O60" s="39">
        <v>66.974604187296038</v>
      </c>
      <c r="P60" s="43" t="s">
        <v>772</v>
      </c>
      <c r="Q60" s="39">
        <v>585.32144480485488</v>
      </c>
      <c r="AI60" s="28" t="s">
        <v>691</v>
      </c>
      <c r="AJ60" s="28">
        <v>2567.8406225177109</v>
      </c>
      <c r="AK60" s="28">
        <v>2788.8503486848685</v>
      </c>
      <c r="AL60" s="28">
        <v>1524.3550965355755</v>
      </c>
      <c r="AM60" s="28">
        <v>0</v>
      </c>
      <c r="AN60" s="28">
        <v>652.29604899215087</v>
      </c>
      <c r="AO60" s="28">
        <f t="shared" si="0"/>
        <v>7533.342116730305</v>
      </c>
      <c r="AP60" s="51">
        <f t="shared" si="1"/>
        <v>5.0260263129524985</v>
      </c>
    </row>
    <row r="61" spans="1:42">
      <c r="A61" s="28" t="s">
        <v>692</v>
      </c>
      <c r="B61" s="40" t="s">
        <v>769</v>
      </c>
      <c r="C61" s="39">
        <v>1247.5507231973259</v>
      </c>
      <c r="D61" s="40" t="s">
        <v>769</v>
      </c>
      <c r="E61" s="39">
        <v>333.92494244642342</v>
      </c>
      <c r="F61" s="41" t="s">
        <v>770</v>
      </c>
      <c r="G61" s="39">
        <v>790.78546702252061</v>
      </c>
      <c r="H61" s="41" t="s">
        <v>770</v>
      </c>
      <c r="I61" s="39">
        <v>2310.7691005859128</v>
      </c>
      <c r="J61" s="44" t="s">
        <v>773</v>
      </c>
      <c r="K61" s="39">
        <v>939.50058424491522</v>
      </c>
      <c r="L61" s="42" t="s">
        <v>771</v>
      </c>
      <c r="M61" s="39">
        <v>4015.2083042897702</v>
      </c>
      <c r="AI61" s="28" t="s">
        <v>692</v>
      </c>
      <c r="AJ61" s="28">
        <v>1581.4756656437494</v>
      </c>
      <c r="AK61" s="28">
        <v>3101.5545676084334</v>
      </c>
      <c r="AL61" s="28">
        <v>4015.2083042897702</v>
      </c>
      <c r="AM61" s="28">
        <v>939.50058424491522</v>
      </c>
      <c r="AN61" s="28">
        <v>0</v>
      </c>
      <c r="AO61" s="28">
        <f t="shared" si="0"/>
        <v>9637.7391217868681</v>
      </c>
      <c r="AP61" s="51">
        <f t="shared" si="1"/>
        <v>5.6025236612194504</v>
      </c>
    </row>
    <row r="62" spans="1:42">
      <c r="A62" s="28" t="s">
        <v>694</v>
      </c>
      <c r="B62" s="40" t="s">
        <v>769</v>
      </c>
      <c r="C62" s="39">
        <v>2004.7252367378803</v>
      </c>
      <c r="D62" s="40" t="s">
        <v>769</v>
      </c>
      <c r="E62" s="39">
        <v>161.37369176377257</v>
      </c>
      <c r="F62" s="41" t="s">
        <v>770</v>
      </c>
      <c r="G62" s="39">
        <v>2003.4747934722725</v>
      </c>
      <c r="H62" s="41" t="s">
        <v>770</v>
      </c>
      <c r="I62" s="39">
        <v>88.403521929751435</v>
      </c>
      <c r="J62" s="41" t="s">
        <v>770</v>
      </c>
      <c r="K62" s="39">
        <v>647.33501952832489</v>
      </c>
      <c r="L62" s="42" t="s">
        <v>771</v>
      </c>
      <c r="M62" s="39">
        <v>198.24063656017785</v>
      </c>
      <c r="N62" s="42" t="s">
        <v>771</v>
      </c>
      <c r="O62" s="39">
        <v>951.86607243352262</v>
      </c>
      <c r="P62" s="42" t="s">
        <v>771</v>
      </c>
      <c r="Q62" s="39">
        <v>1511.4498231166249</v>
      </c>
      <c r="AI62" s="28" t="s">
        <v>694</v>
      </c>
      <c r="AJ62" s="28">
        <v>2166.0989285016531</v>
      </c>
      <c r="AK62" s="28">
        <v>2739.2133349303485</v>
      </c>
      <c r="AL62" s="28">
        <v>2661.5565321103254</v>
      </c>
      <c r="AM62" s="28">
        <v>0</v>
      </c>
      <c r="AN62" s="28">
        <v>0</v>
      </c>
      <c r="AO62" s="28">
        <f t="shared" si="0"/>
        <v>7566.8687955423266</v>
      </c>
      <c r="AP62" s="51">
        <f t="shared" si="1"/>
        <v>5.1309544587057072</v>
      </c>
    </row>
    <row r="63" spans="1:42">
      <c r="A63" s="28" t="s">
        <v>695</v>
      </c>
      <c r="B63" s="40" t="s">
        <v>769</v>
      </c>
      <c r="C63" s="39">
        <v>1542.8303743077518</v>
      </c>
      <c r="D63" s="40" t="s">
        <v>769</v>
      </c>
      <c r="E63" s="39">
        <v>629.33988410213203</v>
      </c>
      <c r="F63" s="40" t="s">
        <v>769</v>
      </c>
      <c r="G63" s="39">
        <v>1518.6276229763057</v>
      </c>
      <c r="H63" s="40" t="s">
        <v>769</v>
      </c>
      <c r="I63" s="39">
        <v>178.02616716397358</v>
      </c>
      <c r="J63" s="41" t="s">
        <v>770</v>
      </c>
      <c r="K63" s="39">
        <v>506.83678267682399</v>
      </c>
      <c r="L63" s="41" t="s">
        <v>770</v>
      </c>
      <c r="M63" s="39">
        <v>287.0555491094828</v>
      </c>
      <c r="N63" s="41" t="s">
        <v>770</v>
      </c>
      <c r="O63" s="39">
        <v>287.482801457346</v>
      </c>
      <c r="P63" s="41" t="s">
        <v>770</v>
      </c>
      <c r="Q63" s="39">
        <v>229.7653671940725</v>
      </c>
      <c r="R63" s="41" t="s">
        <v>770</v>
      </c>
      <c r="S63" s="39">
        <v>2293.9087087478192</v>
      </c>
      <c r="T63" s="42" t="s">
        <v>771</v>
      </c>
      <c r="U63" s="39">
        <v>420.19264568102096</v>
      </c>
      <c r="V63" s="42" t="s">
        <v>771</v>
      </c>
      <c r="W63" s="39">
        <v>193.43645804381387</v>
      </c>
      <c r="X63" s="43" t="s">
        <v>772</v>
      </c>
      <c r="Y63" s="39">
        <v>24.541204357893974</v>
      </c>
      <c r="AI63" s="28" t="s">
        <v>695</v>
      </c>
      <c r="AJ63" s="28">
        <v>3868.8240485501633</v>
      </c>
      <c r="AK63" s="28">
        <v>3605.0492091855444</v>
      </c>
      <c r="AL63" s="28">
        <v>613.62910372483486</v>
      </c>
      <c r="AM63" s="28">
        <v>0</v>
      </c>
      <c r="AN63" s="28">
        <v>24.541204357893974</v>
      </c>
      <c r="AO63" s="28">
        <f t="shared" si="0"/>
        <v>8112.043565818436</v>
      </c>
      <c r="AP63" s="51">
        <f t="shared" si="1"/>
        <v>4.2080299344706669</v>
      </c>
    </row>
    <row r="64" spans="1:42">
      <c r="A64" s="28" t="s">
        <v>696</v>
      </c>
      <c r="B64" s="40" t="s">
        <v>769</v>
      </c>
      <c r="C64" s="39">
        <v>1296.6258379742933</v>
      </c>
      <c r="D64" s="40" t="s">
        <v>769</v>
      </c>
      <c r="E64" s="39">
        <v>96.619666884167657</v>
      </c>
      <c r="F64" s="41" t="s">
        <v>770</v>
      </c>
      <c r="G64" s="39">
        <v>996.03341075205572</v>
      </c>
      <c r="H64" s="41" t="s">
        <v>770</v>
      </c>
      <c r="I64" s="39">
        <v>1209.8644110319929</v>
      </c>
      <c r="J64" s="44" t="s">
        <v>773</v>
      </c>
      <c r="K64" s="39">
        <v>1198.2079928879864</v>
      </c>
      <c r="L64" s="42" t="s">
        <v>771</v>
      </c>
      <c r="M64" s="39">
        <v>1100.2038027918509</v>
      </c>
      <c r="AI64" s="28" t="s">
        <v>696</v>
      </c>
      <c r="AJ64" s="28">
        <v>1393.2455048584609</v>
      </c>
      <c r="AK64" s="28">
        <v>2205.8978217840486</v>
      </c>
      <c r="AL64" s="28">
        <v>1100.2038027918509</v>
      </c>
      <c r="AM64" s="28">
        <v>1198.2079928879864</v>
      </c>
      <c r="AN64" s="28">
        <v>0</v>
      </c>
      <c r="AO64" s="28">
        <f t="shared" si="0"/>
        <v>5897.5551223223465</v>
      </c>
      <c r="AP64" s="51">
        <f t="shared" si="1"/>
        <v>5.1037929406438041</v>
      </c>
    </row>
    <row r="65" spans="1:42">
      <c r="A65" s="28" t="s">
        <v>697</v>
      </c>
      <c r="B65" s="40" t="s">
        <v>769</v>
      </c>
      <c r="C65" s="39">
        <v>602.47052689892871</v>
      </c>
      <c r="D65" s="40" t="s">
        <v>769</v>
      </c>
      <c r="E65" s="39">
        <v>1820.7447389452529</v>
      </c>
      <c r="F65" s="41" t="s">
        <v>770</v>
      </c>
      <c r="G65" s="39">
        <v>3742.7058514271148</v>
      </c>
      <c r="H65" s="44" t="s">
        <v>773</v>
      </c>
      <c r="I65" s="39">
        <v>468.13468298926165</v>
      </c>
      <c r="J65" s="42" t="s">
        <v>771</v>
      </c>
      <c r="K65" s="39">
        <v>757.50436942381771</v>
      </c>
      <c r="L65" s="43" t="s">
        <v>772</v>
      </c>
      <c r="M65" s="39">
        <v>65.083458255082107</v>
      </c>
      <c r="AI65" s="28" t="s">
        <v>697</v>
      </c>
      <c r="AJ65" s="28">
        <v>2423.2152658441819</v>
      </c>
      <c r="AK65" s="28">
        <v>3742.7058514271148</v>
      </c>
      <c r="AL65" s="28">
        <v>757.50436942381771</v>
      </c>
      <c r="AM65" s="28">
        <v>468.13468298926165</v>
      </c>
      <c r="AN65" s="28">
        <v>65.083458255082107</v>
      </c>
      <c r="AO65" s="28">
        <f t="shared" si="0"/>
        <v>7456.6436279394584</v>
      </c>
      <c r="AP65" s="51">
        <f t="shared" si="1"/>
        <v>4.6465574677481314</v>
      </c>
    </row>
    <row r="66" spans="1:42">
      <c r="A66" s="28" t="s">
        <v>506</v>
      </c>
      <c r="B66" s="40" t="s">
        <v>769</v>
      </c>
      <c r="C66" s="39">
        <v>916.70526578071326</v>
      </c>
      <c r="D66" s="40" t="s">
        <v>769</v>
      </c>
      <c r="E66" s="39">
        <v>1126.8023206751218</v>
      </c>
      <c r="F66" s="41" t="s">
        <v>770</v>
      </c>
      <c r="G66" s="39">
        <v>1329.4361097266778</v>
      </c>
      <c r="H66" s="41" t="s">
        <v>770</v>
      </c>
      <c r="I66" s="39">
        <v>600.02686280021123</v>
      </c>
      <c r="J66" s="41" t="s">
        <v>770</v>
      </c>
      <c r="K66" s="39">
        <v>125.39767960378944</v>
      </c>
      <c r="L66" s="42" t="s">
        <v>771</v>
      </c>
      <c r="M66" s="39">
        <v>3735.6370406990068</v>
      </c>
      <c r="N66" s="44" t="s">
        <v>773</v>
      </c>
      <c r="O66" s="39">
        <v>1928.0860606031533</v>
      </c>
      <c r="P66" s="44" t="s">
        <v>773</v>
      </c>
      <c r="Q66" s="39">
        <v>387.13885980739678</v>
      </c>
      <c r="R66" s="43" t="s">
        <v>772</v>
      </c>
      <c r="S66" s="39">
        <v>116.32686507589756</v>
      </c>
      <c r="AI66" s="28" t="s">
        <v>506</v>
      </c>
      <c r="AJ66" s="28">
        <v>2043.5075864558351</v>
      </c>
      <c r="AK66" s="28">
        <v>2054.8606521306788</v>
      </c>
      <c r="AL66" s="28">
        <v>3735.6370406990068</v>
      </c>
      <c r="AM66" s="28">
        <v>2315.2249204105501</v>
      </c>
      <c r="AN66" s="28">
        <v>116.32686507589756</v>
      </c>
      <c r="AO66" s="28">
        <f t="shared" si="0"/>
        <v>10265.557064771969</v>
      </c>
      <c r="AP66" s="51">
        <f t="shared" si="1"/>
        <v>5.5948657065692506</v>
      </c>
    </row>
    <row r="67" spans="1:42">
      <c r="A67" s="28" t="s">
        <v>698</v>
      </c>
      <c r="B67" s="40" t="s">
        <v>769</v>
      </c>
      <c r="C67" s="39">
        <v>2661.8713862223849</v>
      </c>
      <c r="D67" s="40" t="s">
        <v>769</v>
      </c>
      <c r="E67" s="39">
        <v>558.94321206077291</v>
      </c>
      <c r="F67" s="41" t="s">
        <v>770</v>
      </c>
      <c r="G67" s="39">
        <v>1646.0712066554843</v>
      </c>
      <c r="H67" s="42" t="s">
        <v>771</v>
      </c>
      <c r="I67" s="39">
        <v>711.67367820428967</v>
      </c>
      <c r="J67" s="42" t="s">
        <v>771</v>
      </c>
      <c r="K67" s="39">
        <v>177.03023047124049</v>
      </c>
      <c r="L67" s="44" t="s">
        <v>773</v>
      </c>
      <c r="M67" s="39">
        <v>340.6151014134997</v>
      </c>
      <c r="N67" s="44" t="s">
        <v>773</v>
      </c>
      <c r="O67" s="39">
        <v>218.00464759058053</v>
      </c>
      <c r="P67" s="43" t="s">
        <v>772</v>
      </c>
      <c r="Q67" s="39">
        <v>76.701517935787479</v>
      </c>
      <c r="AI67" s="28" t="s">
        <v>698</v>
      </c>
      <c r="AJ67" s="28">
        <v>3220.8145982831579</v>
      </c>
      <c r="AK67" s="28">
        <v>1646.0712066554843</v>
      </c>
      <c r="AL67" s="28">
        <v>888.7039086755301</v>
      </c>
      <c r="AM67" s="28">
        <v>558.61974900408018</v>
      </c>
      <c r="AN67" s="28">
        <v>76.701517935787479</v>
      </c>
      <c r="AO67" s="28">
        <f t="shared" si="0"/>
        <v>6390.9109805540402</v>
      </c>
      <c r="AP67" s="51">
        <f t="shared" si="1"/>
        <v>4.3995932146275534</v>
      </c>
    </row>
    <row r="68" spans="1:42">
      <c r="A68" s="28" t="s">
        <v>699</v>
      </c>
      <c r="B68" s="40" t="s">
        <v>769</v>
      </c>
      <c r="C68" s="39">
        <v>5379.1354713923092</v>
      </c>
      <c r="D68" s="41" t="s">
        <v>770</v>
      </c>
      <c r="E68" s="39">
        <v>887.05113737076113</v>
      </c>
      <c r="F68" s="42" t="s">
        <v>771</v>
      </c>
      <c r="G68" s="39">
        <v>717.16913609375672</v>
      </c>
      <c r="AI68" s="28" t="s">
        <v>699</v>
      </c>
      <c r="AJ68" s="28">
        <v>5379.1354713923092</v>
      </c>
      <c r="AK68" s="28">
        <v>887.05113737076113</v>
      </c>
      <c r="AL68" s="28">
        <v>717.16913609375672</v>
      </c>
      <c r="AM68" s="28">
        <v>0</v>
      </c>
      <c r="AN68" s="28">
        <v>0</v>
      </c>
      <c r="AO68" s="28">
        <f t="shared" si="0"/>
        <v>6983.3557448568272</v>
      </c>
      <c r="AP68" s="51">
        <f t="shared" si="1"/>
        <v>3.6648349287569819</v>
      </c>
    </row>
    <row r="69" spans="1:42">
      <c r="A69" s="28" t="s">
        <v>510</v>
      </c>
      <c r="B69" s="40" t="s">
        <v>769</v>
      </c>
      <c r="C69" s="39">
        <v>269.05430918485479</v>
      </c>
      <c r="D69" s="40" t="s">
        <v>769</v>
      </c>
      <c r="E69" s="39">
        <v>2281.8536559402937</v>
      </c>
      <c r="F69" s="40" t="s">
        <v>769</v>
      </c>
      <c r="G69" s="39">
        <v>164.08805520123815</v>
      </c>
      <c r="H69" s="41" t="s">
        <v>770</v>
      </c>
      <c r="I69" s="39">
        <v>703.4347720641623</v>
      </c>
      <c r="J69" s="41" t="s">
        <v>770</v>
      </c>
      <c r="K69" s="39">
        <v>1712.8832946636296</v>
      </c>
      <c r="L69" s="44" t="s">
        <v>773</v>
      </c>
      <c r="M69" s="39">
        <v>1073.1023338584171</v>
      </c>
      <c r="AI69" s="28" t="s">
        <v>510</v>
      </c>
      <c r="AJ69" s="28">
        <v>2714.9960203263868</v>
      </c>
      <c r="AK69" s="28">
        <v>2416.318066727792</v>
      </c>
      <c r="AL69" s="28">
        <v>0</v>
      </c>
      <c r="AM69" s="28">
        <v>1073.1023338584171</v>
      </c>
      <c r="AN69" s="28">
        <v>0</v>
      </c>
      <c r="AO69" s="28">
        <f t="shared" ref="AO69:AO84" si="2">SUM(AJ69:AN69)</f>
        <v>6204.4164209125965</v>
      </c>
      <c r="AP69" s="51">
        <f t="shared" ref="AP69:AP84" si="3">((3*AJ69)+(5*AK69)+(7*AL69)+(6*AM69)+(8.5*AN69))/(AO69)</f>
        <v>4.2977760660762492</v>
      </c>
    </row>
    <row r="70" spans="1:42">
      <c r="A70" s="28" t="s">
        <v>511</v>
      </c>
      <c r="B70" s="40" t="s">
        <v>769</v>
      </c>
      <c r="C70" s="39">
        <v>965.63518921850232</v>
      </c>
      <c r="D70" s="41" t="s">
        <v>770</v>
      </c>
      <c r="E70" s="39">
        <v>516.53849496623036</v>
      </c>
      <c r="F70" s="41" t="s">
        <v>770</v>
      </c>
      <c r="G70" s="39">
        <v>774.58317158642285</v>
      </c>
      <c r="H70" s="41" t="s">
        <v>770</v>
      </c>
      <c r="I70" s="39">
        <v>523.68819341134031</v>
      </c>
      <c r="J70" s="42" t="s">
        <v>771</v>
      </c>
      <c r="K70" s="39">
        <v>62.212417832492619</v>
      </c>
      <c r="L70" s="41" t="s">
        <v>770</v>
      </c>
      <c r="M70" s="39">
        <v>2052.5062389773834</v>
      </c>
      <c r="N70" s="44" t="s">
        <v>773</v>
      </c>
      <c r="O70" s="39">
        <v>311.26741412551399</v>
      </c>
      <c r="P70" s="44" t="s">
        <v>773</v>
      </c>
      <c r="Q70" s="39">
        <v>3322.1395115326332</v>
      </c>
      <c r="AI70" s="28" t="s">
        <v>511</v>
      </c>
      <c r="AJ70" s="28">
        <v>965.63518921850232</v>
      </c>
      <c r="AK70" s="28">
        <v>3867.3160989413768</v>
      </c>
      <c r="AL70" s="28">
        <v>62.212417832492619</v>
      </c>
      <c r="AM70" s="28">
        <v>3633.406925658147</v>
      </c>
      <c r="AN70" s="28">
        <v>0</v>
      </c>
      <c r="AO70" s="28">
        <f t="shared" si="2"/>
        <v>8528.5706316505202</v>
      </c>
      <c r="AP70" s="51">
        <f t="shared" si="3"/>
        <v>5.2141696963976045</v>
      </c>
    </row>
    <row r="71" spans="1:42">
      <c r="A71" s="28" t="s">
        <v>703</v>
      </c>
      <c r="B71" s="40" t="s">
        <v>769</v>
      </c>
      <c r="C71" s="39">
        <v>2543.0649321663118</v>
      </c>
      <c r="D71" s="40" t="s">
        <v>769</v>
      </c>
      <c r="E71" s="39">
        <v>984.45711850461578</v>
      </c>
      <c r="F71" s="40" t="s">
        <v>769</v>
      </c>
      <c r="G71" s="39">
        <v>131.07499741870291</v>
      </c>
      <c r="H71" s="40" t="s">
        <v>769</v>
      </c>
      <c r="I71" s="39">
        <v>124.55224814541862</v>
      </c>
      <c r="J71" s="41" t="s">
        <v>770</v>
      </c>
      <c r="K71" s="39">
        <v>7451.605714520264</v>
      </c>
      <c r="L71" s="44" t="s">
        <v>773</v>
      </c>
      <c r="M71" s="39">
        <v>1818.0585518789703</v>
      </c>
      <c r="AI71" s="28" t="s">
        <v>703</v>
      </c>
      <c r="AJ71" s="28">
        <v>3783.149296235049</v>
      </c>
      <c r="AK71" s="28">
        <v>7451.605714520264</v>
      </c>
      <c r="AL71" s="28">
        <v>0</v>
      </c>
      <c r="AM71" s="28">
        <v>1818.0585518789703</v>
      </c>
      <c r="AN71" s="28">
        <v>0</v>
      </c>
      <c r="AO71" s="28">
        <f t="shared" si="2"/>
        <v>13052.813562634283</v>
      </c>
      <c r="AP71" s="51">
        <f t="shared" si="3"/>
        <v>4.5596167820058069</v>
      </c>
    </row>
    <row r="72" spans="1:42">
      <c r="A72" s="28" t="s">
        <v>700</v>
      </c>
      <c r="B72" s="40" t="s">
        <v>769</v>
      </c>
      <c r="C72" s="39">
        <v>6651.3642447489574</v>
      </c>
      <c r="D72" s="41" t="s">
        <v>770</v>
      </c>
      <c r="E72" s="39">
        <v>2223.3730714448629</v>
      </c>
      <c r="F72" s="41" t="s">
        <v>770</v>
      </c>
      <c r="G72" s="39">
        <v>797.98067288436391</v>
      </c>
      <c r="H72" s="41" t="s">
        <v>770</v>
      </c>
      <c r="I72" s="39">
        <v>111.24393778807217</v>
      </c>
      <c r="J72" s="44" t="s">
        <v>773</v>
      </c>
      <c r="K72" s="39">
        <v>91.274423885943861</v>
      </c>
      <c r="AI72" s="28" t="s">
        <v>700</v>
      </c>
      <c r="AJ72" s="28">
        <v>6651.3642447489574</v>
      </c>
      <c r="AK72" s="28">
        <v>3132.5976821172994</v>
      </c>
      <c r="AL72" s="28">
        <v>0</v>
      </c>
      <c r="AM72" s="28">
        <v>91.274423885943861</v>
      </c>
      <c r="AN72" s="28">
        <v>0</v>
      </c>
      <c r="AO72" s="28">
        <f t="shared" si="2"/>
        <v>9875.2363507522005</v>
      </c>
      <c r="AP72" s="51">
        <f t="shared" si="3"/>
        <v>3.6621632539857489</v>
      </c>
    </row>
    <row r="73" spans="1:42">
      <c r="A73" s="28" t="s">
        <v>701</v>
      </c>
      <c r="B73" s="40" t="s">
        <v>769</v>
      </c>
      <c r="C73" s="39">
        <v>234.77953066603928</v>
      </c>
      <c r="D73" s="40" t="s">
        <v>769</v>
      </c>
      <c r="E73" s="39">
        <v>2140.5709690846884</v>
      </c>
      <c r="F73" s="41" t="s">
        <v>770</v>
      </c>
      <c r="G73" s="39">
        <v>2911.3903987598856</v>
      </c>
      <c r="H73" s="41" t="s">
        <v>770</v>
      </c>
      <c r="I73" s="39">
        <v>332.76248936341807</v>
      </c>
      <c r="J73" s="41" t="s">
        <v>770</v>
      </c>
      <c r="K73" s="39">
        <v>104.0171598395157</v>
      </c>
      <c r="L73" s="42" t="s">
        <v>771</v>
      </c>
      <c r="M73" s="39">
        <v>3076.7923334829775</v>
      </c>
      <c r="AI73" s="28" t="s">
        <v>701</v>
      </c>
      <c r="AJ73" s="28">
        <v>2375.3504997507275</v>
      </c>
      <c r="AK73" s="28">
        <v>3348.1700479628194</v>
      </c>
      <c r="AL73" s="28">
        <v>3076.7923334829775</v>
      </c>
      <c r="AM73" s="28">
        <v>0</v>
      </c>
      <c r="AN73" s="28">
        <v>0</v>
      </c>
      <c r="AO73" s="28">
        <f t="shared" si="2"/>
        <v>8800.3128811965253</v>
      </c>
      <c r="AP73" s="51">
        <f t="shared" si="3"/>
        <v>5.1594129306995447</v>
      </c>
    </row>
    <row r="74" spans="1:42">
      <c r="A74" s="28" t="s">
        <v>708</v>
      </c>
      <c r="B74" s="40" t="s">
        <v>769</v>
      </c>
      <c r="C74" s="39">
        <v>4644.9073610235446</v>
      </c>
      <c r="D74" s="41" t="s">
        <v>770</v>
      </c>
      <c r="E74" s="39">
        <v>1080.6958783740886</v>
      </c>
      <c r="F74" s="41" t="s">
        <v>770</v>
      </c>
      <c r="G74" s="39">
        <v>468.30455487665546</v>
      </c>
      <c r="H74" s="41" t="s">
        <v>770</v>
      </c>
      <c r="I74" s="39">
        <v>964.70656851984893</v>
      </c>
      <c r="J74" s="42" t="s">
        <v>771</v>
      </c>
      <c r="K74" s="39">
        <v>774.61688596937972</v>
      </c>
      <c r="L74" s="44" t="s">
        <v>773</v>
      </c>
      <c r="M74" s="39">
        <v>285.59062879374909</v>
      </c>
      <c r="N74" s="44" t="s">
        <v>773</v>
      </c>
      <c r="O74" s="39">
        <v>129.69096044365403</v>
      </c>
      <c r="P74" s="44" t="s">
        <v>773</v>
      </c>
      <c r="Q74" s="39">
        <v>36.835367233076155</v>
      </c>
      <c r="AI74" s="28" t="s">
        <v>708</v>
      </c>
      <c r="AJ74" s="28">
        <v>4644.9073610235446</v>
      </c>
      <c r="AK74" s="28">
        <v>2513.7070017705928</v>
      </c>
      <c r="AL74" s="28">
        <v>774.61688596937972</v>
      </c>
      <c r="AM74" s="28">
        <v>452.11695647047929</v>
      </c>
      <c r="AN74" s="28">
        <v>0</v>
      </c>
      <c r="AO74" s="28">
        <f t="shared" si="2"/>
        <v>8385.3482052339969</v>
      </c>
      <c r="AP74" s="51">
        <f t="shared" si="3"/>
        <v>4.1308096199167359</v>
      </c>
    </row>
    <row r="75" spans="1:42">
      <c r="A75" s="28" t="s">
        <v>702</v>
      </c>
      <c r="B75" s="40" t="s">
        <v>769</v>
      </c>
      <c r="C75" s="39">
        <v>155.64897830123439</v>
      </c>
      <c r="D75" s="40" t="s">
        <v>769</v>
      </c>
      <c r="E75" s="39">
        <v>285.71057048819591</v>
      </c>
      <c r="F75" s="41" t="s">
        <v>770</v>
      </c>
      <c r="G75" s="39">
        <v>439.4660524450511</v>
      </c>
      <c r="H75" s="41" t="s">
        <v>770</v>
      </c>
      <c r="I75" s="39">
        <v>289.33428598564302</v>
      </c>
      <c r="J75" s="41" t="s">
        <v>770</v>
      </c>
      <c r="K75" s="39">
        <v>2862.0431848833264</v>
      </c>
      <c r="L75" s="42" t="s">
        <v>771</v>
      </c>
      <c r="M75" s="39">
        <v>1016.7939362055079</v>
      </c>
      <c r="N75" s="42" t="s">
        <v>771</v>
      </c>
      <c r="O75" s="39">
        <v>2634.9774474123592</v>
      </c>
      <c r="P75" s="42" t="s">
        <v>771</v>
      </c>
      <c r="Q75" s="39">
        <v>198.18520778661787</v>
      </c>
      <c r="R75" s="42" t="s">
        <v>771</v>
      </c>
      <c r="S75" s="39">
        <v>84.187475585099989</v>
      </c>
      <c r="T75" s="43" t="s">
        <v>772</v>
      </c>
      <c r="U75" s="39">
        <v>85.474711208910733</v>
      </c>
      <c r="V75" s="43" t="s">
        <v>772</v>
      </c>
      <c r="W75" s="39">
        <v>193.54221579740476</v>
      </c>
      <c r="AI75" s="28" t="s">
        <v>702</v>
      </c>
      <c r="AJ75" s="28">
        <v>441.35954878943028</v>
      </c>
      <c r="AK75" s="28">
        <v>3590.8435233140208</v>
      </c>
      <c r="AL75" s="28">
        <v>3934.1440669895851</v>
      </c>
      <c r="AM75" s="28">
        <v>0</v>
      </c>
      <c r="AN75" s="28">
        <v>279.01692700631548</v>
      </c>
      <c r="AO75" s="28">
        <f t="shared" si="2"/>
        <v>8245.3640660993515</v>
      </c>
      <c r="AP75" s="51">
        <f t="shared" si="3"/>
        <v>5.9656490868194094</v>
      </c>
    </row>
    <row r="76" spans="1:42">
      <c r="A76" s="28" t="s">
        <v>704</v>
      </c>
      <c r="B76" s="42" t="s">
        <v>771</v>
      </c>
      <c r="C76" s="39">
        <v>1626.7009347730984</v>
      </c>
      <c r="D76" s="42" t="s">
        <v>771</v>
      </c>
      <c r="E76" s="39">
        <v>1930.2811056019818</v>
      </c>
      <c r="F76" s="44" t="s">
        <v>773</v>
      </c>
      <c r="G76" s="39">
        <v>4194.2669806935046</v>
      </c>
      <c r="AI76" s="28" t="s">
        <v>704</v>
      </c>
      <c r="AJ76" s="28">
        <v>0</v>
      </c>
      <c r="AK76" s="28">
        <v>0</v>
      </c>
      <c r="AL76" s="28">
        <v>3556.98204037508</v>
      </c>
      <c r="AM76" s="28">
        <v>4194.2669806935046</v>
      </c>
      <c r="AN76" s="28">
        <v>0</v>
      </c>
      <c r="AO76" s="28">
        <f t="shared" si="2"/>
        <v>7751.2490210685846</v>
      </c>
      <c r="AP76" s="51">
        <f t="shared" si="3"/>
        <v>6.4588914677759535</v>
      </c>
    </row>
    <row r="77" spans="1:42">
      <c r="A77" s="28" t="s">
        <v>520</v>
      </c>
      <c r="B77" s="40" t="s">
        <v>769</v>
      </c>
      <c r="C77" s="39">
        <v>660.51511873318077</v>
      </c>
      <c r="D77" s="40" t="s">
        <v>769</v>
      </c>
      <c r="E77" s="39">
        <v>493.49708436548735</v>
      </c>
      <c r="F77" s="41" t="s">
        <v>770</v>
      </c>
      <c r="G77" s="39">
        <v>1817.4656767375109</v>
      </c>
      <c r="H77" s="41" t="s">
        <v>770</v>
      </c>
      <c r="I77" s="39">
        <v>102.73248766282738</v>
      </c>
      <c r="J77" s="41" t="s">
        <v>770</v>
      </c>
      <c r="K77" s="39">
        <v>3292.4194928205998</v>
      </c>
      <c r="L77" s="42" t="s">
        <v>771</v>
      </c>
      <c r="M77" s="39">
        <v>1601.4141624750539</v>
      </c>
      <c r="N77" s="42" t="s">
        <v>771</v>
      </c>
      <c r="O77" s="39">
        <v>586.2239193649142</v>
      </c>
      <c r="P77" s="44" t="s">
        <v>773</v>
      </c>
      <c r="Q77" s="39">
        <v>427.59012805510611</v>
      </c>
      <c r="R77" s="44" t="s">
        <v>773</v>
      </c>
      <c r="S77" s="39">
        <v>77.855570137957571</v>
      </c>
      <c r="T77" s="43" t="s">
        <v>772</v>
      </c>
      <c r="U77" s="39">
        <v>129.42271848675381</v>
      </c>
      <c r="AI77" s="28" t="s">
        <v>520</v>
      </c>
      <c r="AJ77" s="28">
        <v>1154.0122030986681</v>
      </c>
      <c r="AK77" s="28">
        <v>5212.6176572209379</v>
      </c>
      <c r="AL77" s="28">
        <v>2187.638081839968</v>
      </c>
      <c r="AM77" s="28">
        <v>505.44569819306366</v>
      </c>
      <c r="AN77" s="28">
        <v>129.42271848675381</v>
      </c>
      <c r="AO77" s="28">
        <f t="shared" si="2"/>
        <v>9189.1363588393924</v>
      </c>
      <c r="AP77" s="51">
        <f t="shared" si="3"/>
        <v>5.3292667397920122</v>
      </c>
    </row>
    <row r="78" spans="1:42">
      <c r="A78" s="28" t="s">
        <v>521</v>
      </c>
      <c r="B78" s="40" t="s">
        <v>769</v>
      </c>
      <c r="C78" s="39">
        <v>6519.6975141767207</v>
      </c>
      <c r="D78" s="40" t="s">
        <v>769</v>
      </c>
      <c r="E78" s="39">
        <v>969.17904608522417</v>
      </c>
      <c r="F78" s="41" t="s">
        <v>770</v>
      </c>
      <c r="G78" s="39">
        <v>1770.7138447107459</v>
      </c>
      <c r="H78" s="41" t="s">
        <v>770</v>
      </c>
      <c r="I78" s="39">
        <v>1176.3437545388319</v>
      </c>
      <c r="J78" s="44" t="s">
        <v>773</v>
      </c>
      <c r="K78" s="39">
        <v>1670.0074045804445</v>
      </c>
      <c r="AI78" s="28" t="s">
        <v>521</v>
      </c>
      <c r="AJ78" s="28">
        <v>7488.8765602619451</v>
      </c>
      <c r="AK78" s="28">
        <v>2947.0575992495778</v>
      </c>
      <c r="AL78" s="28">
        <v>0</v>
      </c>
      <c r="AM78" s="28">
        <v>1670.0074045804445</v>
      </c>
      <c r="AN78" s="28">
        <v>0</v>
      </c>
      <c r="AO78" s="28">
        <f t="shared" si="2"/>
        <v>12105.941564091967</v>
      </c>
      <c r="AP78" s="51">
        <f t="shared" si="3"/>
        <v>3.9007260901195648</v>
      </c>
    </row>
    <row r="79" spans="1:42">
      <c r="A79" s="28" t="s">
        <v>705</v>
      </c>
      <c r="B79" s="40" t="s">
        <v>769</v>
      </c>
      <c r="C79" s="39">
        <v>7187.9523450584047</v>
      </c>
      <c r="D79" s="41" t="s">
        <v>770</v>
      </c>
      <c r="E79" s="39">
        <v>661.2055136913101</v>
      </c>
      <c r="F79" s="41" t="s">
        <v>770</v>
      </c>
      <c r="G79" s="39">
        <v>139.73478409566067</v>
      </c>
      <c r="H79" s="41" t="s">
        <v>770</v>
      </c>
      <c r="I79" s="39">
        <v>119.30964233876136</v>
      </c>
      <c r="J79" s="41" t="s">
        <v>770</v>
      </c>
      <c r="K79" s="39">
        <v>133.87427756178769</v>
      </c>
      <c r="L79" s="42" t="s">
        <v>771</v>
      </c>
      <c r="M79" s="39">
        <v>2960.2927760957095</v>
      </c>
      <c r="AI79" s="28" t="s">
        <v>705</v>
      </c>
      <c r="AJ79" s="28">
        <v>7187.9523450584047</v>
      </c>
      <c r="AK79" s="28">
        <v>1054.1242176875198</v>
      </c>
      <c r="AL79" s="28">
        <v>2960.2927760957095</v>
      </c>
      <c r="AM79" s="28">
        <v>0</v>
      </c>
      <c r="AN79" s="28">
        <v>0</v>
      </c>
      <c r="AO79" s="28">
        <f t="shared" si="2"/>
        <v>11202.369338841634</v>
      </c>
      <c r="AP79" s="51">
        <f t="shared" si="3"/>
        <v>4.2452204634417354</v>
      </c>
    </row>
    <row r="80" spans="1:42">
      <c r="A80" s="28" t="s">
        <v>706</v>
      </c>
      <c r="B80" s="40" t="s">
        <v>769</v>
      </c>
      <c r="C80" s="39">
        <v>1079.9189428167599</v>
      </c>
      <c r="D80" s="40" t="s">
        <v>769</v>
      </c>
      <c r="E80" s="39">
        <v>80.465346417586233</v>
      </c>
      <c r="F80" s="40" t="s">
        <v>769</v>
      </c>
      <c r="G80" s="39">
        <v>364.49468959761077</v>
      </c>
      <c r="H80" s="41" t="s">
        <v>770</v>
      </c>
      <c r="I80" s="39">
        <v>5377.3856758500087</v>
      </c>
      <c r="J80" s="41" t="s">
        <v>770</v>
      </c>
      <c r="K80" s="39">
        <v>221.09034381364003</v>
      </c>
      <c r="L80" s="44" t="s">
        <v>773</v>
      </c>
      <c r="M80" s="39">
        <v>3782.3150858413865</v>
      </c>
      <c r="N80" s="44" t="s">
        <v>773</v>
      </c>
      <c r="O80" s="39">
        <v>102.80290883536239</v>
      </c>
      <c r="P80" s="42" t="s">
        <v>771</v>
      </c>
      <c r="Q80" s="39">
        <v>1638.1463485566735</v>
      </c>
      <c r="AI80" s="28" t="s">
        <v>706</v>
      </c>
      <c r="AJ80" s="28">
        <v>1524.8789788319568</v>
      </c>
      <c r="AK80" s="28">
        <v>5598.4760196636489</v>
      </c>
      <c r="AL80" s="28">
        <v>1638.1463485566735</v>
      </c>
      <c r="AM80" s="28">
        <v>3885.1179946767488</v>
      </c>
      <c r="AN80" s="28">
        <v>0</v>
      </c>
      <c r="AO80" s="28">
        <f t="shared" si="2"/>
        <v>12646.619341729027</v>
      </c>
      <c r="AP80" s="51">
        <f t="shared" si="3"/>
        <v>5.3251187232748673</v>
      </c>
    </row>
    <row r="81" spans="1:42">
      <c r="A81" s="28" t="s">
        <v>525</v>
      </c>
      <c r="B81" s="40" t="s">
        <v>769</v>
      </c>
      <c r="C81" s="39">
        <v>209.86989507216634</v>
      </c>
      <c r="D81" s="40" t="s">
        <v>769</v>
      </c>
      <c r="E81" s="39">
        <v>1584.2523347891081</v>
      </c>
      <c r="F81" s="40" t="s">
        <v>769</v>
      </c>
      <c r="G81" s="39">
        <v>164.97883592073242</v>
      </c>
      <c r="H81" s="40" t="s">
        <v>769</v>
      </c>
      <c r="I81" s="39">
        <v>733.68902736606174</v>
      </c>
      <c r="J81" s="41" t="s">
        <v>770</v>
      </c>
      <c r="K81" s="39">
        <v>719.2522345695802</v>
      </c>
      <c r="L81" s="41" t="s">
        <v>770</v>
      </c>
      <c r="M81" s="39">
        <v>398.92253438706854</v>
      </c>
      <c r="N81" s="41" t="s">
        <v>770</v>
      </c>
      <c r="O81" s="39">
        <v>2747.0443008522689</v>
      </c>
      <c r="P81" s="43" t="s">
        <v>772</v>
      </c>
      <c r="Q81" s="39">
        <v>28.46219407571331</v>
      </c>
      <c r="R81" s="43" t="s">
        <v>772</v>
      </c>
      <c r="S81" s="39">
        <v>54.901502639335504</v>
      </c>
      <c r="T81" s="42" t="s">
        <v>771</v>
      </c>
      <c r="U81" s="39">
        <v>1356.3002260773064</v>
      </c>
      <c r="V81" s="42" t="s">
        <v>771</v>
      </c>
      <c r="W81" s="39">
        <v>271.00997667397809</v>
      </c>
      <c r="X81" s="42" t="s">
        <v>771</v>
      </c>
      <c r="Y81" s="39">
        <v>23.85775802720417</v>
      </c>
      <c r="Z81" s="42" t="s">
        <v>771</v>
      </c>
      <c r="AA81" s="39">
        <v>60.662555792014473</v>
      </c>
      <c r="AB81" s="42" t="s">
        <v>771</v>
      </c>
      <c r="AC81" s="39">
        <v>103.2536123181103</v>
      </c>
      <c r="AD81" s="44" t="s">
        <v>773</v>
      </c>
      <c r="AE81" s="39">
        <v>283.95209417057424</v>
      </c>
      <c r="AI81" s="28" t="s">
        <v>525</v>
      </c>
      <c r="AJ81" s="28">
        <v>2692.790093148069</v>
      </c>
      <c r="AK81" s="28">
        <v>3865.2190698089175</v>
      </c>
      <c r="AL81" s="28">
        <v>1815.0841288886136</v>
      </c>
      <c r="AM81" s="28">
        <v>283.95209417057424</v>
      </c>
      <c r="AN81" s="28">
        <v>83.363696715048818</v>
      </c>
      <c r="AO81" s="28">
        <f t="shared" si="2"/>
        <v>8740.409082731223</v>
      </c>
      <c r="AP81" s="51">
        <f t="shared" si="3"/>
        <v>4.8650306999730226</v>
      </c>
    </row>
    <row r="82" spans="1:42">
      <c r="A82" s="28" t="s">
        <v>526</v>
      </c>
      <c r="B82" s="42" t="s">
        <v>771</v>
      </c>
      <c r="C82" s="39">
        <v>2448.1955858744441</v>
      </c>
      <c r="D82" s="42" t="s">
        <v>771</v>
      </c>
      <c r="E82" s="39">
        <v>374.17378812681943</v>
      </c>
      <c r="F82" s="44" t="s">
        <v>773</v>
      </c>
      <c r="G82" s="39">
        <v>2578.5239197859546</v>
      </c>
      <c r="H82" s="44" t="s">
        <v>773</v>
      </c>
      <c r="I82" s="39">
        <v>515.45810094007493</v>
      </c>
      <c r="AI82" s="28" t="s">
        <v>526</v>
      </c>
      <c r="AJ82" s="28">
        <v>0</v>
      </c>
      <c r="AK82" s="28">
        <v>0</v>
      </c>
      <c r="AL82" s="28">
        <v>2822.3693740012636</v>
      </c>
      <c r="AM82" s="28">
        <v>3093.9820207260295</v>
      </c>
      <c r="AN82" s="28">
        <v>0</v>
      </c>
      <c r="AO82" s="28">
        <f t="shared" si="2"/>
        <v>5916.3513947272932</v>
      </c>
      <c r="AP82" s="51">
        <f t="shared" si="3"/>
        <v>6.4770455954520525</v>
      </c>
    </row>
    <row r="83" spans="1:42">
      <c r="A83" s="28" t="s">
        <v>527</v>
      </c>
      <c r="B83" s="40" t="s">
        <v>769</v>
      </c>
      <c r="C83" s="39">
        <v>765.85689402727155</v>
      </c>
      <c r="D83" s="41" t="s">
        <v>770</v>
      </c>
      <c r="E83" s="39">
        <v>3301.6492816242921</v>
      </c>
      <c r="F83" s="41" t="s">
        <v>770</v>
      </c>
      <c r="G83" s="39">
        <v>1432.9715148075798</v>
      </c>
      <c r="H83" s="44" t="s">
        <v>773</v>
      </c>
      <c r="I83" s="39">
        <v>709.39222446870224</v>
      </c>
      <c r="J83" s="44" t="s">
        <v>773</v>
      </c>
      <c r="K83" s="39">
        <v>169.67809501701331</v>
      </c>
      <c r="L83" s="42" t="s">
        <v>771</v>
      </c>
      <c r="M83" s="39">
        <v>3126.462172000849</v>
      </c>
      <c r="AI83" s="28" t="s">
        <v>527</v>
      </c>
      <c r="AJ83" s="28">
        <v>765.85689402727155</v>
      </c>
      <c r="AK83" s="28">
        <v>4734.6207964318719</v>
      </c>
      <c r="AL83" s="28">
        <v>3126.462172000849</v>
      </c>
      <c r="AM83" s="28">
        <v>879.07031948571557</v>
      </c>
      <c r="AN83" s="28">
        <v>0</v>
      </c>
      <c r="AO83" s="28">
        <f t="shared" si="2"/>
        <v>9506.0101819457086</v>
      </c>
      <c r="AP83" s="51">
        <f t="shared" si="3"/>
        <v>5.5891305361811208</v>
      </c>
    </row>
    <row r="84" spans="1:42">
      <c r="A84" s="28" t="s">
        <v>528</v>
      </c>
      <c r="B84" s="40" t="s">
        <v>769</v>
      </c>
      <c r="C84" s="39">
        <v>4683.1396525624368</v>
      </c>
      <c r="D84" s="40" t="s">
        <v>769</v>
      </c>
      <c r="E84" s="39">
        <v>2819.8478584105287</v>
      </c>
      <c r="F84" s="41" t="s">
        <v>770</v>
      </c>
      <c r="G84" s="39">
        <v>4084.4130388422614</v>
      </c>
      <c r="AI84" s="28" t="s">
        <v>528</v>
      </c>
      <c r="AJ84" s="28">
        <v>7502.9875109729655</v>
      </c>
      <c r="AK84" s="28">
        <v>4084.4130388422614</v>
      </c>
      <c r="AL84" s="28">
        <v>0</v>
      </c>
      <c r="AM84" s="28">
        <v>0</v>
      </c>
      <c r="AN84" s="28">
        <v>0</v>
      </c>
      <c r="AO84" s="28">
        <f t="shared" si="2"/>
        <v>11587.400549815227</v>
      </c>
      <c r="AP84" s="51">
        <f t="shared" si="3"/>
        <v>3.704974859768249</v>
      </c>
    </row>
  </sheetData>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Düğme1_Tıkla">
                <anchor moveWithCells="1" sizeWithCells="1">
                  <from>
                    <xdr:col>7</xdr:col>
                    <xdr:colOff>419100</xdr:colOff>
                    <xdr:row>0</xdr:row>
                    <xdr:rowOff>104775</xdr:rowOff>
                  </from>
                  <to>
                    <xdr:col>10</xdr:col>
                    <xdr:colOff>114300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70912-362E-42A6-A3A4-C999C4943A60}">
  <sheetPr codeName="Sayfa14">
    <tabColor theme="0"/>
  </sheetPr>
  <dimension ref="A1:C22"/>
  <sheetViews>
    <sheetView workbookViewId="0"/>
  </sheetViews>
  <sheetFormatPr defaultRowHeight="14.25"/>
  <cols>
    <col min="1" max="1" width="45.125" bestFit="1" customWidth="1"/>
    <col min="2" max="2" width="7.75" bestFit="1" customWidth="1"/>
    <col min="3" max="3" width="16.75" bestFit="1" customWidth="1"/>
  </cols>
  <sheetData>
    <row r="1" spans="1:3">
      <c r="A1" t="s">
        <v>793</v>
      </c>
      <c r="B1" s="11" t="s">
        <v>794</v>
      </c>
    </row>
    <row r="3" spans="1:3">
      <c r="A3" s="45" t="s">
        <v>800</v>
      </c>
      <c r="B3" s="32"/>
      <c r="C3" s="32"/>
    </row>
    <row r="4" spans="1:3">
      <c r="A4" s="32" t="s">
        <v>801</v>
      </c>
      <c r="B4" s="32" t="s">
        <v>802</v>
      </c>
      <c r="C4" s="32" t="s">
        <v>803</v>
      </c>
    </row>
    <row r="5" spans="1:3">
      <c r="A5" s="32" t="s">
        <v>804</v>
      </c>
      <c r="B5" s="32" t="s">
        <v>805</v>
      </c>
      <c r="C5" s="32">
        <v>25623215.559999999</v>
      </c>
    </row>
    <row r="6" spans="1:3">
      <c r="A6" s="32" t="s">
        <v>806</v>
      </c>
      <c r="B6" s="32" t="s">
        <v>807</v>
      </c>
      <c r="C6" s="32">
        <v>83386</v>
      </c>
    </row>
    <row r="7" spans="1:3">
      <c r="A7" s="32" t="s">
        <v>808</v>
      </c>
      <c r="B7" s="32" t="s">
        <v>807</v>
      </c>
      <c r="C7" s="32">
        <v>42966.61</v>
      </c>
    </row>
    <row r="8" spans="1:3">
      <c r="A8" s="32" t="s">
        <v>809</v>
      </c>
      <c r="B8" s="32" t="s">
        <v>807</v>
      </c>
      <c r="C8" s="32">
        <v>22599.55</v>
      </c>
    </row>
    <row r="9" spans="1:3">
      <c r="A9" s="32" t="s">
        <v>810</v>
      </c>
      <c r="B9" s="32" t="s">
        <v>807</v>
      </c>
      <c r="C9" s="32">
        <v>5369.79</v>
      </c>
    </row>
    <row r="10" spans="1:3">
      <c r="A10" s="32" t="s">
        <v>811</v>
      </c>
      <c r="B10" s="32" t="s">
        <v>805</v>
      </c>
      <c r="C10" s="32">
        <v>362155.14</v>
      </c>
    </row>
    <row r="11" spans="1:3">
      <c r="A11" s="32" t="s">
        <v>812</v>
      </c>
      <c r="B11" s="32" t="s">
        <v>805</v>
      </c>
      <c r="C11" s="32">
        <v>367430.16</v>
      </c>
    </row>
    <row r="12" spans="1:3">
      <c r="A12" s="32" t="s">
        <v>813</v>
      </c>
      <c r="B12" s="32" t="s">
        <v>805</v>
      </c>
      <c r="C12" s="32">
        <v>6992721.1600000001</v>
      </c>
    </row>
    <row r="13" spans="1:3">
      <c r="A13" s="32" t="s">
        <v>814</v>
      </c>
      <c r="B13" s="32" t="s">
        <v>815</v>
      </c>
      <c r="C13" s="32">
        <v>3101325806.2199998</v>
      </c>
    </row>
    <row r="14" spans="1:3">
      <c r="A14" s="32" t="s">
        <v>816</v>
      </c>
      <c r="B14" s="32" t="s">
        <v>805</v>
      </c>
      <c r="C14" s="32">
        <v>25368790</v>
      </c>
    </row>
    <row r="15" spans="1:3">
      <c r="A15" s="32" t="s">
        <v>817</v>
      </c>
      <c r="B15" s="32" t="s">
        <v>805</v>
      </c>
      <c r="C15" s="32">
        <v>19218884</v>
      </c>
    </row>
    <row r="16" spans="1:3">
      <c r="A16" s="32" t="s">
        <v>818</v>
      </c>
      <c r="B16" s="32" t="s">
        <v>819</v>
      </c>
      <c r="C16" s="32">
        <v>43786823</v>
      </c>
    </row>
    <row r="17" spans="1:3">
      <c r="A17" s="32" t="s">
        <v>820</v>
      </c>
      <c r="B17" s="32" t="s">
        <v>805</v>
      </c>
      <c r="C17" s="32">
        <v>142597</v>
      </c>
    </row>
    <row r="18" spans="1:3">
      <c r="A18" s="32" t="s">
        <v>821</v>
      </c>
      <c r="B18" s="32" t="s">
        <v>805</v>
      </c>
      <c r="C18" s="32">
        <v>251950</v>
      </c>
    </row>
    <row r="19" spans="1:3">
      <c r="A19" s="32" t="s">
        <v>822</v>
      </c>
      <c r="B19" s="32" t="s">
        <v>823</v>
      </c>
      <c r="C19" s="32">
        <v>443.51</v>
      </c>
    </row>
    <row r="20" spans="1:3">
      <c r="A20" s="32" t="s">
        <v>824</v>
      </c>
      <c r="B20" s="32" t="s">
        <v>823</v>
      </c>
      <c r="C20" s="32">
        <v>76.19</v>
      </c>
    </row>
    <row r="21" spans="1:3">
      <c r="A21" s="32" t="s">
        <v>825</v>
      </c>
      <c r="B21" s="32" t="s">
        <v>823</v>
      </c>
      <c r="C21" s="32">
        <v>234.1</v>
      </c>
    </row>
    <row r="22" spans="1:3">
      <c r="A22" s="32" t="s">
        <v>826</v>
      </c>
      <c r="B22" s="32" t="s">
        <v>823</v>
      </c>
      <c r="C22" s="32">
        <v>185.31399999999999</v>
      </c>
    </row>
  </sheetData>
  <hyperlinks>
    <hyperlink ref="B1" r:id="rId1" xr:uid="{31A575CE-EABD-49EA-9DF3-3FB564D1374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Düğme1_Tıkla">
                <anchor moveWithCells="1" sizeWithCells="1">
                  <from>
                    <xdr:col>4</xdr:col>
                    <xdr:colOff>419100</xdr:colOff>
                    <xdr:row>2</xdr:row>
                    <xdr:rowOff>19050</xdr:rowOff>
                  </from>
                  <to>
                    <xdr:col>7</xdr:col>
                    <xdr:colOff>9525</xdr:colOff>
                    <xdr:row>4</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383D8-CFFC-4EBE-8A89-34C9C3FF7ECA}">
  <sheetPr codeName="Sayfa26">
    <tabColor theme="0"/>
  </sheetPr>
  <dimension ref="A1:F145"/>
  <sheetViews>
    <sheetView workbookViewId="0">
      <selection activeCell="B1" sqref="B1"/>
    </sheetView>
  </sheetViews>
  <sheetFormatPr defaultRowHeight="14.25"/>
  <cols>
    <col min="1" max="1" width="38.75" customWidth="1"/>
    <col min="2" max="2" width="18" bestFit="1" customWidth="1"/>
    <col min="3" max="3" width="10.625" bestFit="1" customWidth="1"/>
    <col min="4" max="4" width="18" bestFit="1" customWidth="1"/>
    <col min="5" max="5" width="13.75" bestFit="1" customWidth="1"/>
    <col min="6" max="6" width="11.625" bestFit="1" customWidth="1"/>
  </cols>
  <sheetData>
    <row r="1" spans="1:6">
      <c r="A1" t="s">
        <v>793</v>
      </c>
      <c r="B1" s="11" t="s">
        <v>794</v>
      </c>
    </row>
    <row r="3" spans="1:6">
      <c r="A3" t="s">
        <v>855</v>
      </c>
    </row>
    <row r="4" spans="1:6">
      <c r="A4" t="s">
        <v>828</v>
      </c>
      <c r="B4" s="895" t="s">
        <v>829</v>
      </c>
      <c r="C4" s="895"/>
      <c r="D4" s="895" t="s">
        <v>830</v>
      </c>
      <c r="E4" s="895"/>
    </row>
    <row r="5" spans="1:6">
      <c r="B5" t="s">
        <v>832</v>
      </c>
      <c r="C5" t="s">
        <v>784</v>
      </c>
      <c r="D5" t="s">
        <v>832</v>
      </c>
      <c r="E5" t="s">
        <v>784</v>
      </c>
      <c r="F5" t="s">
        <v>831</v>
      </c>
    </row>
    <row r="6" spans="1:6">
      <c r="A6" t="s">
        <v>833</v>
      </c>
      <c r="B6">
        <v>52392.3</v>
      </c>
      <c r="C6">
        <v>64.11</v>
      </c>
      <c r="D6">
        <v>54049.77</v>
      </c>
      <c r="E6">
        <v>64.819999999999993</v>
      </c>
      <c r="F6">
        <v>3.16</v>
      </c>
    </row>
    <row r="7" spans="1:6">
      <c r="A7" t="s">
        <v>834</v>
      </c>
      <c r="B7">
        <v>20034.95</v>
      </c>
      <c r="C7">
        <v>24.52</v>
      </c>
      <c r="D7">
        <v>18488.900000000001</v>
      </c>
      <c r="E7">
        <v>22.17</v>
      </c>
      <c r="F7">
        <v>-7.72</v>
      </c>
    </row>
    <row r="8" spans="1:6">
      <c r="A8" t="s">
        <v>835</v>
      </c>
      <c r="B8">
        <v>6101.81</v>
      </c>
      <c r="C8">
        <v>7.47</v>
      </c>
      <c r="D8">
        <v>6101.81</v>
      </c>
      <c r="E8">
        <v>7.32</v>
      </c>
      <c r="F8">
        <v>0</v>
      </c>
    </row>
    <row r="9" spans="1:6">
      <c r="A9" t="s">
        <v>836</v>
      </c>
      <c r="B9">
        <v>1814.22</v>
      </c>
      <c r="C9">
        <v>2.2200000000000002</v>
      </c>
      <c r="D9">
        <v>3386.71</v>
      </c>
      <c r="E9">
        <v>4.0599999999999996</v>
      </c>
      <c r="F9">
        <v>86.68</v>
      </c>
    </row>
    <row r="10" spans="1:6">
      <c r="A10" t="s">
        <v>837</v>
      </c>
      <c r="B10">
        <v>1378.9</v>
      </c>
      <c r="C10">
        <v>1.69</v>
      </c>
      <c r="D10">
        <v>1358.8</v>
      </c>
      <c r="E10">
        <v>1.63</v>
      </c>
      <c r="F10">
        <v>-1.46</v>
      </c>
    </row>
    <row r="11" spans="1:6">
      <c r="A11" t="s">
        <v>735</v>
      </c>
      <c r="B11">
        <v>81722.179999999993</v>
      </c>
      <c r="C11">
        <v>100</v>
      </c>
      <c r="D11">
        <v>83386</v>
      </c>
      <c r="E11">
        <v>100</v>
      </c>
      <c r="F11">
        <v>2.04</v>
      </c>
    </row>
    <row r="13" spans="1:6">
      <c r="A13" t="s">
        <v>854</v>
      </c>
    </row>
    <row r="14" spans="1:6">
      <c r="A14" t="s">
        <v>838</v>
      </c>
      <c r="B14" s="895" t="s">
        <v>829</v>
      </c>
      <c r="C14" s="895"/>
      <c r="D14" s="895" t="s">
        <v>830</v>
      </c>
      <c r="E14" s="895"/>
    </row>
    <row r="15" spans="1:6">
      <c r="B15" t="s">
        <v>832</v>
      </c>
      <c r="C15" t="s">
        <v>784</v>
      </c>
      <c r="D15" t="s">
        <v>832</v>
      </c>
      <c r="E15" t="s">
        <v>784</v>
      </c>
      <c r="F15" t="s">
        <v>831</v>
      </c>
    </row>
    <row r="16" spans="1:6">
      <c r="A16" t="s">
        <v>839</v>
      </c>
      <c r="B16">
        <v>26313.8</v>
      </c>
      <c r="C16">
        <v>32.200000000000003</v>
      </c>
      <c r="D16">
        <v>25647.09</v>
      </c>
      <c r="E16">
        <v>30.76</v>
      </c>
      <c r="F16">
        <v>-2.5299999999999998</v>
      </c>
    </row>
    <row r="17" spans="1:6">
      <c r="A17" t="s">
        <v>840</v>
      </c>
      <c r="B17">
        <v>19880.95</v>
      </c>
      <c r="C17">
        <v>24.33</v>
      </c>
      <c r="D17">
        <v>20566.150000000001</v>
      </c>
      <c r="E17">
        <v>24.66</v>
      </c>
      <c r="F17">
        <v>3.45</v>
      </c>
    </row>
    <row r="18" spans="1:6">
      <c r="A18" t="s">
        <v>841</v>
      </c>
      <c r="B18">
        <v>9267.1200000000008</v>
      </c>
      <c r="C18">
        <v>11.34</v>
      </c>
      <c r="D18">
        <v>9797.1200000000008</v>
      </c>
      <c r="E18">
        <v>11.75</v>
      </c>
      <c r="F18">
        <v>5.72</v>
      </c>
    </row>
    <row r="19" spans="1:6">
      <c r="A19" t="s">
        <v>842</v>
      </c>
      <c r="B19">
        <v>8938.85</v>
      </c>
      <c r="C19">
        <v>10.94</v>
      </c>
      <c r="D19">
        <v>8938.85</v>
      </c>
      <c r="E19">
        <v>10.72</v>
      </c>
      <c r="F19">
        <v>0</v>
      </c>
    </row>
    <row r="20" spans="1:6">
      <c r="A20" t="s">
        <v>843</v>
      </c>
      <c r="B20">
        <v>7555.88</v>
      </c>
      <c r="C20">
        <v>9.25</v>
      </c>
      <c r="D20">
        <v>7781.9</v>
      </c>
      <c r="E20">
        <v>9.33</v>
      </c>
      <c r="F20">
        <v>2.99</v>
      </c>
    </row>
    <row r="21" spans="1:6">
      <c r="A21" t="s">
        <v>844</v>
      </c>
      <c r="B21">
        <v>6507.59</v>
      </c>
      <c r="C21">
        <v>7.96</v>
      </c>
      <c r="D21">
        <v>6946.77</v>
      </c>
      <c r="E21">
        <v>8.33</v>
      </c>
      <c r="F21">
        <v>6.75</v>
      </c>
    </row>
    <row r="22" spans="1:6">
      <c r="A22" t="s">
        <v>845</v>
      </c>
      <c r="B22">
        <v>1063.73</v>
      </c>
      <c r="C22">
        <v>1.3</v>
      </c>
      <c r="D22">
        <v>1302.52</v>
      </c>
      <c r="E22">
        <v>1.56</v>
      </c>
      <c r="F22">
        <v>22.45</v>
      </c>
    </row>
    <row r="23" spans="1:6">
      <c r="A23" t="s">
        <v>846</v>
      </c>
      <c r="B23">
        <v>702.77</v>
      </c>
      <c r="C23">
        <v>0.86</v>
      </c>
      <c r="D23">
        <v>709.21</v>
      </c>
      <c r="E23">
        <v>0.85</v>
      </c>
      <c r="F23">
        <v>0.92</v>
      </c>
    </row>
    <row r="24" spans="1:6">
      <c r="A24" t="s">
        <v>847</v>
      </c>
      <c r="B24">
        <v>616.15</v>
      </c>
      <c r="C24">
        <v>0.75</v>
      </c>
      <c r="D24">
        <v>616.15</v>
      </c>
      <c r="E24">
        <v>0.74</v>
      </c>
      <c r="F24">
        <v>0</v>
      </c>
    </row>
    <row r="25" spans="1:6">
      <c r="A25" t="s">
        <v>848</v>
      </c>
      <c r="B25">
        <v>439.72</v>
      </c>
      <c r="C25">
        <v>0.54</v>
      </c>
      <c r="D25">
        <v>585.85</v>
      </c>
      <c r="E25">
        <v>0.7</v>
      </c>
      <c r="F25">
        <v>33.229999999999997</v>
      </c>
    </row>
    <row r="26" spans="1:6">
      <c r="A26" t="s">
        <v>849</v>
      </c>
      <c r="B26">
        <v>405</v>
      </c>
      <c r="C26">
        <v>0.5</v>
      </c>
      <c r="D26">
        <v>405</v>
      </c>
      <c r="E26">
        <v>0.49</v>
      </c>
      <c r="F26">
        <v>0</v>
      </c>
    </row>
    <row r="27" spans="1:6">
      <c r="A27" t="s">
        <v>850</v>
      </c>
      <c r="B27">
        <v>22.9</v>
      </c>
      <c r="C27">
        <v>0.03</v>
      </c>
      <c r="D27">
        <v>81.66</v>
      </c>
      <c r="E27">
        <v>0.1</v>
      </c>
      <c r="F27">
        <v>256.58999999999997</v>
      </c>
    </row>
    <row r="28" spans="1:6">
      <c r="A28" t="s">
        <v>851</v>
      </c>
      <c r="B28">
        <v>4.74</v>
      </c>
      <c r="C28">
        <v>0.01</v>
      </c>
      <c r="D28">
        <v>4.74</v>
      </c>
      <c r="E28">
        <v>0.01</v>
      </c>
      <c r="F28">
        <v>0</v>
      </c>
    </row>
    <row r="29" spans="1:6">
      <c r="A29" t="s">
        <v>852</v>
      </c>
      <c r="B29">
        <v>1.95</v>
      </c>
      <c r="C29">
        <v>0</v>
      </c>
      <c r="D29">
        <v>1.95</v>
      </c>
      <c r="E29">
        <v>0</v>
      </c>
      <c r="F29">
        <v>0</v>
      </c>
    </row>
    <row r="30" spans="1:6">
      <c r="A30" t="s">
        <v>853</v>
      </c>
      <c r="B30">
        <v>1.04</v>
      </c>
      <c r="C30">
        <v>0</v>
      </c>
      <c r="D30">
        <v>1.04</v>
      </c>
      <c r="E30">
        <v>0</v>
      </c>
      <c r="F30">
        <v>0</v>
      </c>
    </row>
    <row r="31" spans="1:6">
      <c r="A31" t="s">
        <v>735</v>
      </c>
      <c r="B31">
        <v>81722.179999999993</v>
      </c>
      <c r="C31">
        <v>100</v>
      </c>
      <c r="D31">
        <v>83386</v>
      </c>
      <c r="E31">
        <v>100</v>
      </c>
      <c r="F31">
        <v>2.04</v>
      </c>
    </row>
    <row r="33" spans="1:6">
      <c r="A33" t="s">
        <v>862</v>
      </c>
    </row>
    <row r="35" spans="1:6">
      <c r="B35" s="895" t="s">
        <v>829</v>
      </c>
      <c r="C35" s="895"/>
      <c r="D35" s="895" t="s">
        <v>830</v>
      </c>
      <c r="E35" s="895"/>
    </row>
    <row r="36" spans="1:6">
      <c r="A36" t="s">
        <v>828</v>
      </c>
      <c r="B36" t="s">
        <v>783</v>
      </c>
      <c r="C36" t="s">
        <v>784</v>
      </c>
      <c r="D36" t="s">
        <v>783</v>
      </c>
      <c r="E36" t="s">
        <v>784</v>
      </c>
      <c r="F36" t="s">
        <v>831</v>
      </c>
    </row>
    <row r="37" spans="1:6">
      <c r="A37" t="s">
        <v>856</v>
      </c>
      <c r="B37">
        <v>18563938.18</v>
      </c>
      <c r="C37">
        <v>70.650000000000006</v>
      </c>
      <c r="D37">
        <v>17292682.18</v>
      </c>
      <c r="E37">
        <v>67.489999999999995</v>
      </c>
      <c r="F37">
        <v>-6.85</v>
      </c>
    </row>
    <row r="38" spans="1:6">
      <c r="A38" t="s">
        <v>857</v>
      </c>
      <c r="B38">
        <v>4257623.0999999996</v>
      </c>
      <c r="C38">
        <v>16.2</v>
      </c>
      <c r="D38">
        <v>4285146.71</v>
      </c>
      <c r="E38">
        <v>16.72</v>
      </c>
      <c r="F38">
        <v>0.65</v>
      </c>
    </row>
    <row r="39" spans="1:6">
      <c r="A39" t="s">
        <v>858</v>
      </c>
      <c r="B39">
        <v>2474400.46</v>
      </c>
      <c r="C39">
        <v>9.42</v>
      </c>
      <c r="D39">
        <v>3159501.25</v>
      </c>
      <c r="E39">
        <v>12.33</v>
      </c>
      <c r="F39">
        <v>27.69</v>
      </c>
    </row>
    <row r="40" spans="1:6">
      <c r="A40" t="s">
        <v>859</v>
      </c>
      <c r="B40">
        <v>626628.80000000005</v>
      </c>
      <c r="C40">
        <v>2.38</v>
      </c>
      <c r="D40">
        <v>777498.06</v>
      </c>
      <c r="E40">
        <v>3.03</v>
      </c>
      <c r="F40">
        <v>24.08</v>
      </c>
    </row>
    <row r="41" spans="1:6">
      <c r="A41" t="s">
        <v>860</v>
      </c>
      <c r="B41">
        <v>353701.69</v>
      </c>
      <c r="C41">
        <v>1.35</v>
      </c>
      <c r="D41">
        <v>108387.36</v>
      </c>
      <c r="E41">
        <v>0.42</v>
      </c>
      <c r="F41">
        <v>-69.36</v>
      </c>
    </row>
    <row r="42" spans="1:6">
      <c r="A42" t="s">
        <v>861</v>
      </c>
      <c r="B42">
        <v>26276292.23</v>
      </c>
      <c r="C42">
        <v>100</v>
      </c>
      <c r="D42">
        <v>25623215.559999999</v>
      </c>
      <c r="E42">
        <v>100</v>
      </c>
      <c r="F42">
        <v>-2.4900000000000002</v>
      </c>
    </row>
    <row r="45" spans="1:6">
      <c r="A45" t="s">
        <v>863</v>
      </c>
    </row>
    <row r="46" spans="1:6">
      <c r="A46" t="s">
        <v>838</v>
      </c>
      <c r="B46" s="895" t="s">
        <v>829</v>
      </c>
      <c r="C46" s="895"/>
      <c r="D46" s="895" t="s">
        <v>830</v>
      </c>
      <c r="E46" s="895"/>
    </row>
    <row r="47" spans="1:6">
      <c r="B47" t="s">
        <v>783</v>
      </c>
      <c r="C47" t="s">
        <v>784</v>
      </c>
      <c r="D47" t="s">
        <v>783</v>
      </c>
      <c r="E47" t="s">
        <v>784</v>
      </c>
      <c r="F47" t="s">
        <v>864</v>
      </c>
    </row>
    <row r="48" spans="1:6">
      <c r="A48" t="s">
        <v>839</v>
      </c>
      <c r="B48">
        <v>9101183.5899999999</v>
      </c>
      <c r="C48">
        <v>34.64</v>
      </c>
      <c r="D48">
        <v>5482141.9100000001</v>
      </c>
      <c r="E48">
        <v>21.4</v>
      </c>
      <c r="F48">
        <v>-39.76</v>
      </c>
    </row>
    <row r="49" spans="1:6">
      <c r="A49" t="s">
        <v>840</v>
      </c>
      <c r="B49">
        <v>3087681.14</v>
      </c>
      <c r="C49">
        <v>11.75</v>
      </c>
      <c r="D49">
        <v>5467305.1500000004</v>
      </c>
      <c r="E49">
        <v>21.34</v>
      </c>
      <c r="F49">
        <v>77.069999999999993</v>
      </c>
    </row>
    <row r="50" spans="1:6">
      <c r="A50" t="s">
        <v>842</v>
      </c>
      <c r="B50">
        <v>5788357.3799999999</v>
      </c>
      <c r="C50">
        <v>22.03</v>
      </c>
      <c r="D50">
        <v>5118971.2300000004</v>
      </c>
      <c r="E50">
        <v>19.98</v>
      </c>
      <c r="F50">
        <v>-11.56</v>
      </c>
    </row>
    <row r="51" spans="1:6">
      <c r="A51" t="s">
        <v>841</v>
      </c>
      <c r="B51">
        <v>3645158.35</v>
      </c>
      <c r="C51">
        <v>13.87</v>
      </c>
      <c r="D51">
        <v>3585835.34</v>
      </c>
      <c r="E51">
        <v>13.99</v>
      </c>
      <c r="F51">
        <v>-1.63</v>
      </c>
    </row>
    <row r="52" spans="1:6">
      <c r="A52" t="s">
        <v>865</v>
      </c>
      <c r="B52">
        <v>1813885.74</v>
      </c>
      <c r="C52">
        <v>6.9</v>
      </c>
      <c r="D52">
        <v>2201832.38</v>
      </c>
      <c r="E52">
        <v>8.59</v>
      </c>
      <c r="F52">
        <v>21.39</v>
      </c>
    </row>
    <row r="53" spans="1:6">
      <c r="A53" t="s">
        <v>866</v>
      </c>
      <c r="B53">
        <v>1453245.74</v>
      </c>
      <c r="C53">
        <v>5.53</v>
      </c>
      <c r="D53">
        <v>2201504.04</v>
      </c>
      <c r="E53">
        <v>8.59</v>
      </c>
      <c r="F53">
        <v>51.49</v>
      </c>
    </row>
    <row r="54" spans="1:6">
      <c r="A54" t="s">
        <v>845</v>
      </c>
      <c r="B54">
        <v>664251.52</v>
      </c>
      <c r="C54">
        <v>2.5299999999999998</v>
      </c>
      <c r="D54">
        <v>773622.5</v>
      </c>
      <c r="E54">
        <v>3.02</v>
      </c>
      <c r="F54">
        <v>16.47</v>
      </c>
    </row>
    <row r="55" spans="1:6">
      <c r="A55" t="s">
        <v>847</v>
      </c>
      <c r="B55">
        <v>268008.82</v>
      </c>
      <c r="C55">
        <v>1.02</v>
      </c>
      <c r="D55">
        <v>269916.40999999997</v>
      </c>
      <c r="E55">
        <v>1.05</v>
      </c>
      <c r="F55">
        <v>0.71</v>
      </c>
    </row>
    <row r="56" spans="1:6">
      <c r="A56" t="s">
        <v>848</v>
      </c>
      <c r="B56">
        <v>193271.55</v>
      </c>
      <c r="C56">
        <v>0.74</v>
      </c>
      <c r="D56">
        <v>261292.73</v>
      </c>
      <c r="E56">
        <v>1.02</v>
      </c>
      <c r="F56">
        <v>35.19</v>
      </c>
    </row>
    <row r="57" spans="1:6">
      <c r="A57" t="s">
        <v>849</v>
      </c>
      <c r="B57">
        <v>179788.61</v>
      </c>
      <c r="C57">
        <v>0.68</v>
      </c>
      <c r="D57">
        <v>168225.31</v>
      </c>
      <c r="E57">
        <v>0.66</v>
      </c>
      <c r="F57">
        <v>-6.43</v>
      </c>
    </row>
    <row r="58" spans="1:6">
      <c r="A58" t="s">
        <v>846</v>
      </c>
      <c r="B58">
        <v>79123.19</v>
      </c>
      <c r="C58">
        <v>0.3</v>
      </c>
      <c r="D58">
        <v>86318.6</v>
      </c>
      <c r="E58">
        <v>0.34</v>
      </c>
      <c r="F58">
        <v>9.09</v>
      </c>
    </row>
    <row r="59" spans="1:6">
      <c r="A59" t="s">
        <v>850</v>
      </c>
      <c r="B59">
        <v>1667.61</v>
      </c>
      <c r="C59">
        <v>0.01</v>
      </c>
      <c r="D59">
        <v>6249.97</v>
      </c>
      <c r="E59">
        <v>0.02</v>
      </c>
      <c r="F59">
        <v>274.79000000000002</v>
      </c>
    </row>
    <row r="60" spans="1:6">
      <c r="A60" t="s">
        <v>852</v>
      </c>
      <c r="B60">
        <v>669</v>
      </c>
      <c r="C60">
        <v>0</v>
      </c>
      <c r="D60">
        <v>0</v>
      </c>
      <c r="E60">
        <v>0</v>
      </c>
      <c r="F60">
        <v>-100</v>
      </c>
    </row>
    <row r="61" spans="1:6">
      <c r="A61" t="s">
        <v>707</v>
      </c>
      <c r="B61">
        <v>26276292.23</v>
      </c>
      <c r="C61">
        <v>100</v>
      </c>
      <c r="D61">
        <v>25623215.559999999</v>
      </c>
      <c r="E61">
        <v>100</v>
      </c>
      <c r="F61">
        <v>-2.4900000000000002</v>
      </c>
    </row>
    <row r="64" spans="1:6">
      <c r="A64" t="s">
        <v>867</v>
      </c>
    </row>
    <row r="65" spans="1:3" ht="15">
      <c r="A65" s="52" t="s">
        <v>658</v>
      </c>
      <c r="B65" s="52" t="s">
        <v>783</v>
      </c>
      <c r="C65" s="52" t="s">
        <v>784</v>
      </c>
    </row>
    <row r="66" spans="1:3">
      <c r="A66" t="s">
        <v>401</v>
      </c>
      <c r="B66">
        <v>1894764.84</v>
      </c>
      <c r="C66">
        <v>8.4499999999999993</v>
      </c>
    </row>
    <row r="67" spans="1:3">
      <c r="A67" t="s">
        <v>424</v>
      </c>
      <c r="B67">
        <v>127395.14</v>
      </c>
      <c r="C67">
        <v>7.39</v>
      </c>
    </row>
    <row r="68" spans="1:3">
      <c r="A68" t="s">
        <v>664</v>
      </c>
      <c r="B68">
        <v>83196.5</v>
      </c>
      <c r="C68">
        <v>6.98</v>
      </c>
    </row>
    <row r="69" spans="1:3">
      <c r="A69" t="s">
        <v>429</v>
      </c>
      <c r="B69">
        <v>4537.66</v>
      </c>
      <c r="C69">
        <v>5.96</v>
      </c>
    </row>
    <row r="70" spans="1:3">
      <c r="A70" t="s">
        <v>430</v>
      </c>
      <c r="B70">
        <v>101488.45</v>
      </c>
      <c r="C70">
        <v>5.55</v>
      </c>
    </row>
    <row r="71" spans="1:3">
      <c r="A71" t="s">
        <v>432</v>
      </c>
      <c r="B71">
        <v>1125230.55</v>
      </c>
      <c r="C71">
        <v>4.91</v>
      </c>
    </row>
    <row r="72" spans="1:3">
      <c r="A72" t="s">
        <v>434</v>
      </c>
      <c r="B72">
        <v>408748.12</v>
      </c>
      <c r="C72">
        <v>4.79</v>
      </c>
    </row>
    <row r="73" spans="1:3">
      <c r="A73" t="s">
        <v>436</v>
      </c>
      <c r="B73">
        <v>14156.37</v>
      </c>
      <c r="C73">
        <v>4.3899999999999997</v>
      </c>
    </row>
    <row r="74" spans="1:3">
      <c r="A74" t="s">
        <v>712</v>
      </c>
      <c r="B74">
        <v>387971.33</v>
      </c>
      <c r="C74">
        <v>3.25</v>
      </c>
    </row>
    <row r="75" spans="1:3">
      <c r="A75" t="s">
        <v>440</v>
      </c>
      <c r="B75">
        <v>565680.5</v>
      </c>
      <c r="C75">
        <v>3.07</v>
      </c>
    </row>
    <row r="76" spans="1:3">
      <c r="A76" t="s">
        <v>665</v>
      </c>
      <c r="B76">
        <v>656471.53</v>
      </c>
      <c r="C76">
        <v>2.87</v>
      </c>
    </row>
    <row r="77" spans="1:3">
      <c r="A77" t="s">
        <v>444</v>
      </c>
      <c r="B77">
        <v>8669.43</v>
      </c>
      <c r="C77">
        <v>2.72</v>
      </c>
    </row>
    <row r="78" spans="1:3">
      <c r="A78" t="s">
        <v>445</v>
      </c>
      <c r="B78">
        <v>37722.35</v>
      </c>
      <c r="C78">
        <v>2.56</v>
      </c>
    </row>
    <row r="79" spans="1:3">
      <c r="A79" t="s">
        <v>447</v>
      </c>
      <c r="B79">
        <v>3444.95</v>
      </c>
      <c r="C79">
        <v>2.3199999999999998</v>
      </c>
    </row>
    <row r="80" spans="1:3">
      <c r="A80" t="s">
        <v>666</v>
      </c>
      <c r="B80">
        <v>22335.81</v>
      </c>
      <c r="C80">
        <v>2.21</v>
      </c>
    </row>
    <row r="81" spans="1:3">
      <c r="A81" t="s">
        <v>667</v>
      </c>
      <c r="B81">
        <v>274621.02</v>
      </c>
      <c r="C81">
        <v>2.21</v>
      </c>
    </row>
    <row r="82" spans="1:3">
      <c r="A82" t="s">
        <v>668</v>
      </c>
      <c r="B82">
        <v>6016.25</v>
      </c>
      <c r="C82">
        <v>1.76</v>
      </c>
    </row>
    <row r="83" spans="1:3">
      <c r="A83" t="s">
        <v>454</v>
      </c>
      <c r="B83">
        <v>210004.65</v>
      </c>
      <c r="C83">
        <v>1.75</v>
      </c>
    </row>
    <row r="84" spans="1:3">
      <c r="A84" t="s">
        <v>455</v>
      </c>
      <c r="B84">
        <v>4419.8</v>
      </c>
      <c r="C84">
        <v>1.74</v>
      </c>
    </row>
    <row r="85" spans="1:3">
      <c r="A85" t="s">
        <v>457</v>
      </c>
      <c r="B85">
        <v>446303.02</v>
      </c>
      <c r="C85">
        <v>1.73</v>
      </c>
    </row>
    <row r="86" spans="1:3">
      <c r="A86" t="s">
        <v>669</v>
      </c>
      <c r="B86">
        <v>2164672.66</v>
      </c>
      <c r="C86">
        <v>1.6</v>
      </c>
    </row>
    <row r="87" spans="1:3">
      <c r="A87" t="s">
        <v>670</v>
      </c>
      <c r="B87">
        <v>10359.200000000001</v>
      </c>
      <c r="C87">
        <v>1.52</v>
      </c>
    </row>
    <row r="88" spans="1:3">
      <c r="A88" t="s">
        <v>671</v>
      </c>
      <c r="B88">
        <v>52502.59</v>
      </c>
      <c r="C88">
        <v>1.51</v>
      </c>
    </row>
    <row r="89" spans="1:3">
      <c r="A89" t="s">
        <v>672</v>
      </c>
      <c r="B89">
        <v>291752.82</v>
      </c>
      <c r="C89">
        <v>1.32</v>
      </c>
    </row>
    <row r="90" spans="1:3">
      <c r="A90" t="s">
        <v>673</v>
      </c>
      <c r="B90">
        <v>595202.05000000005</v>
      </c>
      <c r="C90">
        <v>1.19</v>
      </c>
    </row>
    <row r="91" spans="1:3">
      <c r="A91" t="s">
        <v>674</v>
      </c>
      <c r="B91">
        <v>27970.01</v>
      </c>
      <c r="C91">
        <v>1.1399999999999999</v>
      </c>
    </row>
    <row r="92" spans="1:3">
      <c r="A92" t="s">
        <v>675</v>
      </c>
      <c r="B92">
        <v>60574.09</v>
      </c>
      <c r="C92">
        <v>1.1200000000000001</v>
      </c>
    </row>
    <row r="93" spans="1:3">
      <c r="A93" t="s">
        <v>676</v>
      </c>
      <c r="B93">
        <v>831576.41</v>
      </c>
      <c r="C93">
        <v>1.07</v>
      </c>
    </row>
    <row r="94" spans="1:3">
      <c r="A94" t="s">
        <v>677</v>
      </c>
      <c r="B94">
        <v>75822.14</v>
      </c>
      <c r="C94">
        <v>1.02</v>
      </c>
    </row>
    <row r="95" spans="1:3">
      <c r="A95" t="s">
        <v>469</v>
      </c>
      <c r="B95">
        <v>55839.19</v>
      </c>
      <c r="C95">
        <v>0.92</v>
      </c>
    </row>
    <row r="96" spans="1:3">
      <c r="A96" t="s">
        <v>678</v>
      </c>
      <c r="B96">
        <v>94829.28</v>
      </c>
      <c r="C96">
        <v>0.82</v>
      </c>
    </row>
    <row r="97" spans="1:3">
      <c r="A97" t="s">
        <v>679</v>
      </c>
      <c r="B97">
        <v>68010.81</v>
      </c>
      <c r="C97">
        <v>0.76</v>
      </c>
    </row>
    <row r="98" spans="1:3">
      <c r="A98" t="s">
        <v>711</v>
      </c>
      <c r="B98">
        <v>139474.67000000001</v>
      </c>
      <c r="C98">
        <v>0.67</v>
      </c>
    </row>
    <row r="99" spans="1:3">
      <c r="A99" t="s">
        <v>680</v>
      </c>
      <c r="B99">
        <v>73430.13</v>
      </c>
      <c r="C99">
        <v>0.66</v>
      </c>
    </row>
    <row r="100" spans="1:3">
      <c r="A100" t="s">
        <v>710</v>
      </c>
      <c r="B100">
        <v>1696.8</v>
      </c>
      <c r="C100">
        <v>0.59</v>
      </c>
    </row>
    <row r="101" spans="1:3">
      <c r="A101" t="s">
        <v>475</v>
      </c>
      <c r="B101">
        <v>1226492</v>
      </c>
      <c r="C101">
        <v>0.54</v>
      </c>
    </row>
    <row r="102" spans="1:3">
      <c r="A102" t="s">
        <v>709</v>
      </c>
      <c r="B102">
        <v>3122.75</v>
      </c>
      <c r="C102">
        <v>0.5</v>
      </c>
    </row>
    <row r="103" spans="1:3">
      <c r="A103" t="s">
        <v>477</v>
      </c>
      <c r="B103">
        <v>87718.53</v>
      </c>
      <c r="C103">
        <v>0.44</v>
      </c>
    </row>
    <row r="104" spans="1:3">
      <c r="A104" t="s">
        <v>681</v>
      </c>
      <c r="B104">
        <v>785943.24</v>
      </c>
      <c r="C104">
        <v>0.4</v>
      </c>
    </row>
    <row r="105" spans="1:3">
      <c r="A105" t="s">
        <v>682</v>
      </c>
      <c r="B105">
        <v>1422093.51</v>
      </c>
      <c r="C105">
        <v>0.37</v>
      </c>
    </row>
    <row r="106" spans="1:3">
      <c r="A106" t="s">
        <v>683</v>
      </c>
      <c r="B106">
        <v>697279.6</v>
      </c>
      <c r="C106">
        <v>0.34</v>
      </c>
    </row>
    <row r="107" spans="1:3">
      <c r="A107" t="s">
        <v>684</v>
      </c>
      <c r="B107">
        <v>53391.38</v>
      </c>
      <c r="C107">
        <v>0.32</v>
      </c>
    </row>
    <row r="108" spans="1:3">
      <c r="A108" t="s">
        <v>483</v>
      </c>
      <c r="B108">
        <v>287164</v>
      </c>
      <c r="C108">
        <v>0.31</v>
      </c>
    </row>
    <row r="109" spans="1:3">
      <c r="A109" t="s">
        <v>485</v>
      </c>
      <c r="B109">
        <v>18322.439999999999</v>
      </c>
      <c r="C109">
        <v>0.3</v>
      </c>
    </row>
    <row r="110" spans="1:3">
      <c r="A110" t="s">
        <v>487</v>
      </c>
      <c r="B110">
        <v>17835.53</v>
      </c>
      <c r="C110">
        <v>0.3</v>
      </c>
    </row>
    <row r="111" spans="1:3">
      <c r="A111" t="s">
        <v>685</v>
      </c>
      <c r="B111">
        <v>172350.53</v>
      </c>
      <c r="C111">
        <v>0.28999999999999998</v>
      </c>
    </row>
    <row r="112" spans="1:3">
      <c r="A112" t="s">
        <v>489</v>
      </c>
      <c r="B112">
        <v>194628.68</v>
      </c>
      <c r="C112">
        <v>0.27</v>
      </c>
    </row>
    <row r="113" spans="1:3">
      <c r="A113" t="s">
        <v>686</v>
      </c>
      <c r="B113">
        <v>260722.68</v>
      </c>
      <c r="C113">
        <v>0.24</v>
      </c>
    </row>
    <row r="114" spans="1:3">
      <c r="A114" t="s">
        <v>687</v>
      </c>
      <c r="B114">
        <v>49049.4</v>
      </c>
      <c r="C114">
        <v>0.24</v>
      </c>
    </row>
    <row r="115" spans="1:3">
      <c r="A115" t="s">
        <v>689</v>
      </c>
      <c r="B115">
        <v>305270.59000000003</v>
      </c>
      <c r="C115">
        <v>0.22</v>
      </c>
    </row>
    <row r="116" spans="1:3">
      <c r="A116" t="s">
        <v>494</v>
      </c>
      <c r="B116">
        <v>77291.16</v>
      </c>
      <c r="C116">
        <v>0.21</v>
      </c>
    </row>
    <row r="117" spans="1:3">
      <c r="A117" t="s">
        <v>690</v>
      </c>
      <c r="B117">
        <v>565116.29</v>
      </c>
      <c r="C117">
        <v>0.21</v>
      </c>
    </row>
    <row r="118" spans="1:3">
      <c r="A118" t="s">
        <v>496</v>
      </c>
      <c r="B118">
        <v>21446.84</v>
      </c>
      <c r="C118">
        <v>0.2</v>
      </c>
    </row>
    <row r="119" spans="1:3">
      <c r="A119" t="s">
        <v>691</v>
      </c>
      <c r="B119">
        <v>734624.01</v>
      </c>
      <c r="C119">
        <v>0.2</v>
      </c>
    </row>
    <row r="120" spans="1:3">
      <c r="A120" t="s">
        <v>692</v>
      </c>
      <c r="B120">
        <v>6491.1</v>
      </c>
      <c r="C120">
        <v>0.19</v>
      </c>
    </row>
    <row r="121" spans="1:3">
      <c r="A121" t="s">
        <v>693</v>
      </c>
      <c r="B121">
        <v>443448.83</v>
      </c>
      <c r="C121">
        <v>0.19</v>
      </c>
    </row>
    <row r="122" spans="1:3">
      <c r="A122" t="s">
        <v>694</v>
      </c>
      <c r="B122">
        <v>1258070.28</v>
      </c>
      <c r="C122">
        <v>0.15</v>
      </c>
    </row>
    <row r="123" spans="1:3">
      <c r="A123" t="s">
        <v>695</v>
      </c>
      <c r="B123">
        <v>54919.66</v>
      </c>
      <c r="C123">
        <v>0.12</v>
      </c>
    </row>
    <row r="124" spans="1:3">
      <c r="A124" t="s">
        <v>696</v>
      </c>
      <c r="B124">
        <v>13229.08</v>
      </c>
      <c r="C124">
        <v>0.12</v>
      </c>
    </row>
    <row r="125" spans="1:3">
      <c r="A125" t="s">
        <v>697</v>
      </c>
      <c r="B125">
        <v>997.4</v>
      </c>
      <c r="C125">
        <v>0.11</v>
      </c>
    </row>
    <row r="126" spans="1:3">
      <c r="A126" t="s">
        <v>506</v>
      </c>
      <c r="B126">
        <v>151843.32999999999</v>
      </c>
      <c r="C126">
        <v>0.09</v>
      </c>
    </row>
    <row r="127" spans="1:3">
      <c r="A127" t="s">
        <v>698</v>
      </c>
      <c r="B127">
        <v>388315.51</v>
      </c>
      <c r="C127">
        <v>0.08</v>
      </c>
    </row>
    <row r="128" spans="1:3">
      <c r="A128" t="s">
        <v>699</v>
      </c>
      <c r="B128">
        <v>48965.61</v>
      </c>
      <c r="C128">
        <v>7.0000000000000007E-2</v>
      </c>
    </row>
    <row r="129" spans="1:3">
      <c r="A129" t="s">
        <v>510</v>
      </c>
      <c r="B129">
        <v>1526023.34</v>
      </c>
      <c r="C129">
        <v>7.0000000000000007E-2</v>
      </c>
    </row>
    <row r="130" spans="1:3">
      <c r="A130" t="s">
        <v>511</v>
      </c>
      <c r="B130">
        <v>450662.22</v>
      </c>
      <c r="C130">
        <v>0.06</v>
      </c>
    </row>
    <row r="131" spans="1:3">
      <c r="A131" t="s">
        <v>700</v>
      </c>
      <c r="B131">
        <v>78409.679999999993</v>
      </c>
      <c r="C131">
        <v>0.05</v>
      </c>
    </row>
    <row r="132" spans="1:3">
      <c r="A132" t="s">
        <v>701</v>
      </c>
      <c r="B132">
        <v>31663.919999999998</v>
      </c>
      <c r="C132">
        <v>0.05</v>
      </c>
    </row>
    <row r="133" spans="1:3">
      <c r="A133" t="s">
        <v>702</v>
      </c>
      <c r="B133">
        <v>337575.85</v>
      </c>
      <c r="C133">
        <v>0.05</v>
      </c>
    </row>
    <row r="134" spans="1:3">
      <c r="A134" t="s">
        <v>703</v>
      </c>
      <c r="B134">
        <v>448346.62</v>
      </c>
      <c r="C134">
        <v>0.04</v>
      </c>
    </row>
    <row r="135" spans="1:3">
      <c r="A135" t="s">
        <v>708</v>
      </c>
      <c r="B135">
        <v>168578.45</v>
      </c>
      <c r="C135">
        <v>0.03</v>
      </c>
    </row>
    <row r="136" spans="1:3">
      <c r="A136" t="s">
        <v>704</v>
      </c>
      <c r="B136">
        <v>113672.47</v>
      </c>
      <c r="C136">
        <v>0.03</v>
      </c>
    </row>
    <row r="137" spans="1:3">
      <c r="A137" t="s">
        <v>520</v>
      </c>
      <c r="B137">
        <v>236476.45</v>
      </c>
      <c r="C137">
        <v>0.02</v>
      </c>
    </row>
    <row r="138" spans="1:3">
      <c r="A138" t="s">
        <v>521</v>
      </c>
      <c r="B138">
        <v>62084.72</v>
      </c>
      <c r="C138">
        <v>0.02</v>
      </c>
    </row>
    <row r="139" spans="1:3">
      <c r="A139" t="s">
        <v>705</v>
      </c>
      <c r="B139">
        <v>29891.21</v>
      </c>
      <c r="C139">
        <v>0.02</v>
      </c>
    </row>
    <row r="140" spans="1:3">
      <c r="A140" t="s">
        <v>706</v>
      </c>
      <c r="B140">
        <v>12919.26</v>
      </c>
      <c r="C140">
        <v>0.01</v>
      </c>
    </row>
    <row r="141" spans="1:3">
      <c r="A141" t="s">
        <v>525</v>
      </c>
      <c r="B141">
        <v>13778.14</v>
      </c>
      <c r="C141">
        <v>0.01</v>
      </c>
    </row>
    <row r="142" spans="1:3">
      <c r="A142" t="s">
        <v>526</v>
      </c>
      <c r="B142">
        <v>51619.34</v>
      </c>
      <c r="C142">
        <v>0.01</v>
      </c>
    </row>
    <row r="143" spans="1:3">
      <c r="A143" t="s">
        <v>527</v>
      </c>
      <c r="B143">
        <v>332.3</v>
      </c>
      <c r="C143">
        <v>0</v>
      </c>
    </row>
    <row r="144" spans="1:3">
      <c r="A144" t="s">
        <v>528</v>
      </c>
      <c r="B144">
        <v>1788146.56</v>
      </c>
      <c r="C144">
        <v>0</v>
      </c>
    </row>
    <row r="145" spans="1:3">
      <c r="A145" t="s">
        <v>707</v>
      </c>
      <c r="B145">
        <v>25623215.559999999</v>
      </c>
      <c r="C145">
        <v>100</v>
      </c>
    </row>
  </sheetData>
  <sortState xmlns:xlrd2="http://schemas.microsoft.com/office/spreadsheetml/2017/richdata2" ref="A66:B144">
    <sortCondition ref="A66"/>
  </sortState>
  <mergeCells count="8">
    <mergeCell ref="D46:E46"/>
    <mergeCell ref="B46:C46"/>
    <mergeCell ref="B4:C4"/>
    <mergeCell ref="D4:E4"/>
    <mergeCell ref="B14:C14"/>
    <mergeCell ref="D14:E14"/>
    <mergeCell ref="B35:C35"/>
    <mergeCell ref="D35:E35"/>
  </mergeCells>
  <hyperlinks>
    <hyperlink ref="B1" r:id="rId1" xr:uid="{BD7DC932-EF7A-4025-92C2-3F7521E1587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5841" r:id="rId5" name="Button 1">
              <controlPr defaultSize="0" print="0" autoFill="0" autoPict="0" macro="[0]!Düğme1_Tıkla">
                <anchor moveWithCells="1" sizeWithCells="1">
                  <from>
                    <xdr:col>10</xdr:col>
                    <xdr:colOff>257175</xdr:colOff>
                    <xdr:row>2</xdr:row>
                    <xdr:rowOff>9525</xdr:rowOff>
                  </from>
                  <to>
                    <xdr:col>12</xdr:col>
                    <xdr:colOff>533400</xdr:colOff>
                    <xdr:row>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3E8A2-39D0-43F6-9FF8-A8FDC3515FB6}">
  <sheetPr codeName="Sayfa27">
    <tabColor theme="0"/>
  </sheetPr>
  <dimension ref="A1:L286"/>
  <sheetViews>
    <sheetView zoomScaleNormal="100" workbookViewId="0">
      <selection activeCell="D93" activeCellId="1" sqref="A93:A166 D93:D166"/>
    </sheetView>
  </sheetViews>
  <sheetFormatPr defaultRowHeight="14.25"/>
  <cols>
    <col min="1" max="1" width="22.375" customWidth="1"/>
    <col min="2" max="2" width="16.125" bestFit="1" customWidth="1"/>
    <col min="3" max="3" width="15.125" bestFit="1" customWidth="1"/>
    <col min="4" max="4" width="16.75" bestFit="1" customWidth="1"/>
    <col min="5" max="5" width="14.625" bestFit="1" customWidth="1"/>
    <col min="10" max="10" width="17.5" bestFit="1" customWidth="1"/>
    <col min="11" max="11" width="12.25" bestFit="1" customWidth="1"/>
    <col min="12" max="12" width="8.375" bestFit="1" customWidth="1"/>
    <col min="13" max="14" width="12.25" bestFit="1" customWidth="1"/>
    <col min="15" max="15" width="8.375" bestFit="1" customWidth="1"/>
  </cols>
  <sheetData>
    <row r="1" spans="1:6">
      <c r="A1" t="s">
        <v>793</v>
      </c>
    </row>
    <row r="3" spans="1:6">
      <c r="A3" t="s">
        <v>876</v>
      </c>
    </row>
    <row r="4" spans="1:6">
      <c r="A4" t="s">
        <v>869</v>
      </c>
      <c r="B4" t="s">
        <v>781</v>
      </c>
      <c r="C4" t="s">
        <v>782</v>
      </c>
    </row>
    <row r="5" spans="1:6">
      <c r="A5" t="s">
        <v>870</v>
      </c>
      <c r="B5">
        <v>5059.8</v>
      </c>
      <c r="C5">
        <v>94.23</v>
      </c>
    </row>
    <row r="6" spans="1:6">
      <c r="A6" t="s">
        <v>871</v>
      </c>
      <c r="B6">
        <v>166.8</v>
      </c>
      <c r="C6">
        <v>3.11</v>
      </c>
    </row>
    <row r="7" spans="1:6">
      <c r="A7" t="s">
        <v>872</v>
      </c>
      <c r="B7">
        <v>79.180000000000007</v>
      </c>
      <c r="C7">
        <v>1.47</v>
      </c>
    </row>
    <row r="8" spans="1:6">
      <c r="A8" t="s">
        <v>873</v>
      </c>
      <c r="B8">
        <v>54.6</v>
      </c>
      <c r="C8">
        <v>1.02</v>
      </c>
    </row>
    <row r="9" spans="1:6">
      <c r="A9" t="s">
        <v>661</v>
      </c>
      <c r="B9">
        <v>8.91</v>
      </c>
      <c r="C9">
        <v>0.17</v>
      </c>
    </row>
    <row r="10" spans="1:6">
      <c r="A10" t="s">
        <v>874</v>
      </c>
      <c r="B10">
        <v>0.5</v>
      </c>
      <c r="C10">
        <v>0.01</v>
      </c>
    </row>
    <row r="11" spans="1:6">
      <c r="A11" t="s">
        <v>707</v>
      </c>
      <c r="B11">
        <v>5369.79</v>
      </c>
      <c r="C11">
        <v>100</v>
      </c>
    </row>
    <row r="13" spans="1:6">
      <c r="A13" t="s">
        <v>875</v>
      </c>
    </row>
    <row r="14" spans="1:6" ht="15">
      <c r="A14" s="52" t="s">
        <v>780</v>
      </c>
      <c r="B14" s="52" t="s">
        <v>781</v>
      </c>
      <c r="C14" s="52" t="s">
        <v>782</v>
      </c>
      <c r="D14" s="52"/>
      <c r="E14" s="52"/>
      <c r="F14" s="52"/>
    </row>
    <row r="15" spans="1:6">
      <c r="A15" t="s">
        <v>494</v>
      </c>
      <c r="B15">
        <v>505.88</v>
      </c>
      <c r="C15">
        <v>9.42</v>
      </c>
    </row>
    <row r="16" spans="1:6">
      <c r="A16" t="s">
        <v>685</v>
      </c>
      <c r="B16">
        <v>314.14999999999998</v>
      </c>
      <c r="C16">
        <v>5.85</v>
      </c>
    </row>
    <row r="17" spans="1:3">
      <c r="A17" t="s">
        <v>432</v>
      </c>
      <c r="B17">
        <v>311.45</v>
      </c>
      <c r="C17">
        <v>5.8</v>
      </c>
    </row>
    <row r="18" spans="1:3">
      <c r="A18" t="s">
        <v>703</v>
      </c>
      <c r="B18">
        <v>254.81</v>
      </c>
      <c r="C18">
        <v>4.75</v>
      </c>
    </row>
    <row r="19" spans="1:3">
      <c r="A19" t="s">
        <v>664</v>
      </c>
      <c r="B19">
        <v>211.15</v>
      </c>
      <c r="C19">
        <v>3.93</v>
      </c>
    </row>
    <row r="20" spans="1:3">
      <c r="A20" t="s">
        <v>683</v>
      </c>
      <c r="B20">
        <v>209.91</v>
      </c>
      <c r="C20">
        <v>3.91</v>
      </c>
    </row>
    <row r="21" spans="1:3">
      <c r="A21" t="s">
        <v>682</v>
      </c>
      <c r="B21">
        <v>178.91</v>
      </c>
      <c r="C21">
        <v>3.33</v>
      </c>
    </row>
    <row r="22" spans="1:3">
      <c r="A22" t="s">
        <v>693</v>
      </c>
      <c r="B22">
        <v>178</v>
      </c>
      <c r="C22">
        <v>3.31</v>
      </c>
    </row>
    <row r="23" spans="1:3">
      <c r="A23" t="s">
        <v>676</v>
      </c>
      <c r="B23">
        <v>162.76</v>
      </c>
      <c r="C23">
        <v>3.03</v>
      </c>
    </row>
    <row r="24" spans="1:3">
      <c r="A24" t="s">
        <v>678</v>
      </c>
      <c r="B24">
        <v>158.09</v>
      </c>
      <c r="C24">
        <v>2.94</v>
      </c>
    </row>
    <row r="25" spans="1:3">
      <c r="A25" t="s">
        <v>672</v>
      </c>
      <c r="B25">
        <v>146.91</v>
      </c>
      <c r="C25">
        <v>2.74</v>
      </c>
    </row>
    <row r="26" spans="1:3">
      <c r="A26" t="s">
        <v>434</v>
      </c>
      <c r="B26">
        <v>139.6</v>
      </c>
      <c r="C26">
        <v>2.6</v>
      </c>
    </row>
    <row r="27" spans="1:3">
      <c r="A27" t="s">
        <v>679</v>
      </c>
      <c r="B27">
        <v>136.88</v>
      </c>
      <c r="C27">
        <v>2.5499999999999998</v>
      </c>
    </row>
    <row r="28" spans="1:3">
      <c r="A28" t="s">
        <v>696</v>
      </c>
      <c r="B28">
        <v>131.38999999999999</v>
      </c>
      <c r="C28">
        <v>2.4500000000000002</v>
      </c>
    </row>
    <row r="29" spans="1:3">
      <c r="A29" t="s">
        <v>440</v>
      </c>
      <c r="B29">
        <v>122.97</v>
      </c>
      <c r="C29">
        <v>2.29</v>
      </c>
    </row>
    <row r="30" spans="1:3">
      <c r="A30" t="s">
        <v>401</v>
      </c>
      <c r="B30">
        <v>122.39</v>
      </c>
      <c r="C30">
        <v>2.2799999999999998</v>
      </c>
    </row>
    <row r="31" spans="1:3">
      <c r="A31" t="s">
        <v>477</v>
      </c>
      <c r="B31">
        <v>111.57</v>
      </c>
      <c r="C31">
        <v>2.08</v>
      </c>
    </row>
    <row r="32" spans="1:3">
      <c r="A32" t="s">
        <v>691</v>
      </c>
      <c r="B32">
        <v>102.01</v>
      </c>
      <c r="C32">
        <v>1.9</v>
      </c>
    </row>
    <row r="33" spans="1:3">
      <c r="A33" t="s">
        <v>697</v>
      </c>
      <c r="B33">
        <v>101.4</v>
      </c>
      <c r="C33">
        <v>1.89</v>
      </c>
    </row>
    <row r="34" spans="1:3">
      <c r="A34" t="s">
        <v>690</v>
      </c>
      <c r="B34">
        <v>99.37</v>
      </c>
      <c r="C34">
        <v>1.85</v>
      </c>
    </row>
    <row r="35" spans="1:3">
      <c r="A35" t="s">
        <v>424</v>
      </c>
      <c r="B35">
        <v>98.38</v>
      </c>
      <c r="C35">
        <v>1.83</v>
      </c>
    </row>
    <row r="36" spans="1:3">
      <c r="A36" t="s">
        <v>496</v>
      </c>
      <c r="B36">
        <v>96.54</v>
      </c>
      <c r="C36">
        <v>1.8</v>
      </c>
    </row>
    <row r="37" spans="1:3">
      <c r="A37" t="s">
        <v>694</v>
      </c>
      <c r="B37">
        <v>95.51</v>
      </c>
      <c r="C37">
        <v>1.78</v>
      </c>
    </row>
    <row r="38" spans="1:3">
      <c r="A38" t="s">
        <v>665</v>
      </c>
      <c r="B38">
        <v>88.31</v>
      </c>
      <c r="C38">
        <v>1.64</v>
      </c>
    </row>
    <row r="39" spans="1:3">
      <c r="A39" t="s">
        <v>429</v>
      </c>
      <c r="B39">
        <v>86.65</v>
      </c>
      <c r="C39">
        <v>1.61</v>
      </c>
    </row>
    <row r="40" spans="1:3">
      <c r="A40" t="s">
        <v>469</v>
      </c>
      <c r="B40">
        <v>84.37</v>
      </c>
      <c r="C40">
        <v>1.57</v>
      </c>
    </row>
    <row r="41" spans="1:3">
      <c r="A41" t="s">
        <v>706</v>
      </c>
      <c r="B41">
        <v>80.31</v>
      </c>
      <c r="C41">
        <v>1.5</v>
      </c>
    </row>
    <row r="42" spans="1:3">
      <c r="A42" t="s">
        <v>671</v>
      </c>
      <c r="B42">
        <v>76.150000000000006</v>
      </c>
      <c r="C42">
        <v>1.42</v>
      </c>
    </row>
    <row r="43" spans="1:3">
      <c r="A43" t="s">
        <v>702</v>
      </c>
      <c r="B43">
        <v>73.209999999999994</v>
      </c>
      <c r="C43">
        <v>1.36</v>
      </c>
    </row>
    <row r="44" spans="1:3">
      <c r="A44" t="s">
        <v>483</v>
      </c>
      <c r="B44">
        <v>67.13</v>
      </c>
      <c r="C44">
        <v>1.25</v>
      </c>
    </row>
    <row r="45" spans="1:3">
      <c r="A45" t="s">
        <v>698</v>
      </c>
      <c r="B45">
        <v>66.83</v>
      </c>
      <c r="C45">
        <v>1.24</v>
      </c>
    </row>
    <row r="46" spans="1:3">
      <c r="A46" t="s">
        <v>455</v>
      </c>
      <c r="B46">
        <v>64.34</v>
      </c>
      <c r="C46">
        <v>1.2</v>
      </c>
    </row>
    <row r="47" spans="1:3">
      <c r="A47" t="s">
        <v>527</v>
      </c>
      <c r="B47">
        <v>60.37</v>
      </c>
      <c r="C47">
        <v>1.1200000000000001</v>
      </c>
    </row>
    <row r="48" spans="1:3">
      <c r="A48" t="s">
        <v>457</v>
      </c>
      <c r="B48">
        <v>56.8</v>
      </c>
      <c r="C48">
        <v>1.06</v>
      </c>
    </row>
    <row r="49" spans="1:3">
      <c r="A49" t="s">
        <v>666</v>
      </c>
      <c r="B49">
        <v>52.56</v>
      </c>
      <c r="C49">
        <v>0.98</v>
      </c>
    </row>
    <row r="50" spans="1:3">
      <c r="A50" t="s">
        <v>670</v>
      </c>
      <c r="B50">
        <v>48.96</v>
      </c>
      <c r="C50">
        <v>0.91</v>
      </c>
    </row>
    <row r="51" spans="1:3">
      <c r="A51" t="s">
        <v>687</v>
      </c>
      <c r="B51">
        <v>46.36</v>
      </c>
      <c r="C51">
        <v>0.86</v>
      </c>
    </row>
    <row r="52" spans="1:3">
      <c r="A52" t="s">
        <v>681</v>
      </c>
      <c r="B52">
        <v>42.72</v>
      </c>
      <c r="C52">
        <v>0.8</v>
      </c>
    </row>
    <row r="53" spans="1:3">
      <c r="A53" t="s">
        <v>489</v>
      </c>
      <c r="B53">
        <v>40.93</v>
      </c>
      <c r="C53">
        <v>0.76</v>
      </c>
    </row>
    <row r="54" spans="1:3">
      <c r="A54" t="s">
        <v>677</v>
      </c>
      <c r="B54">
        <v>38.67</v>
      </c>
      <c r="C54">
        <v>0.72</v>
      </c>
    </row>
    <row r="55" spans="1:3">
      <c r="A55" t="s">
        <v>511</v>
      </c>
      <c r="B55">
        <v>35.409999999999997</v>
      </c>
      <c r="C55">
        <v>0.66</v>
      </c>
    </row>
    <row r="56" spans="1:3">
      <c r="A56" t="s">
        <v>673</v>
      </c>
      <c r="B56">
        <v>31.74</v>
      </c>
      <c r="C56">
        <v>0.59</v>
      </c>
    </row>
    <row r="57" spans="1:3">
      <c r="A57" t="s">
        <v>430</v>
      </c>
      <c r="B57">
        <v>29.63</v>
      </c>
      <c r="C57">
        <v>0.55000000000000004</v>
      </c>
    </row>
    <row r="58" spans="1:3">
      <c r="A58" t="s">
        <v>669</v>
      </c>
      <c r="B58">
        <v>23.58</v>
      </c>
      <c r="C58">
        <v>0.44</v>
      </c>
    </row>
    <row r="59" spans="1:3">
      <c r="A59" t="s">
        <v>475</v>
      </c>
      <c r="B59">
        <v>17.100000000000001</v>
      </c>
      <c r="C59">
        <v>0.32</v>
      </c>
    </row>
    <row r="60" spans="1:3">
      <c r="A60" t="s">
        <v>520</v>
      </c>
      <c r="B60">
        <v>16.989999999999998</v>
      </c>
      <c r="C60">
        <v>0.32</v>
      </c>
    </row>
    <row r="61" spans="1:3">
      <c r="A61" t="s">
        <v>689</v>
      </c>
      <c r="B61">
        <v>16.010000000000002</v>
      </c>
      <c r="C61">
        <v>0.3</v>
      </c>
    </row>
    <row r="62" spans="1:3">
      <c r="A62" t="s">
        <v>668</v>
      </c>
      <c r="B62">
        <v>14.47</v>
      </c>
      <c r="C62">
        <v>0.27</v>
      </c>
    </row>
    <row r="63" spans="1:3">
      <c r="A63" t="s">
        <v>445</v>
      </c>
      <c r="B63">
        <v>13.04</v>
      </c>
      <c r="C63">
        <v>0.24</v>
      </c>
    </row>
    <row r="64" spans="1:3">
      <c r="A64" t="s">
        <v>525</v>
      </c>
      <c r="B64">
        <v>13.02</v>
      </c>
      <c r="C64">
        <v>0.24</v>
      </c>
    </row>
    <row r="65" spans="1:3">
      <c r="A65" t="s">
        <v>447</v>
      </c>
      <c r="B65">
        <v>12.02</v>
      </c>
      <c r="C65">
        <v>0.22</v>
      </c>
    </row>
    <row r="66" spans="1:3">
      <c r="A66" t="s">
        <v>688</v>
      </c>
      <c r="B66">
        <v>11.84</v>
      </c>
      <c r="C66">
        <v>0.22</v>
      </c>
    </row>
    <row r="67" spans="1:3">
      <c r="A67" t="s">
        <v>510</v>
      </c>
      <c r="B67">
        <v>10.79</v>
      </c>
      <c r="C67">
        <v>0.2</v>
      </c>
    </row>
    <row r="68" spans="1:3">
      <c r="A68" t="s">
        <v>684</v>
      </c>
      <c r="B68">
        <v>10.64</v>
      </c>
      <c r="C68">
        <v>0.2</v>
      </c>
    </row>
    <row r="69" spans="1:3">
      <c r="A69" t="s">
        <v>704</v>
      </c>
      <c r="B69">
        <v>9.4</v>
      </c>
      <c r="C69">
        <v>0.18</v>
      </c>
    </row>
    <row r="70" spans="1:3">
      <c r="A70" t="s">
        <v>487</v>
      </c>
      <c r="B70">
        <v>5.53</v>
      </c>
      <c r="C70">
        <v>0.1</v>
      </c>
    </row>
    <row r="71" spans="1:3">
      <c r="A71" t="s">
        <v>700</v>
      </c>
      <c r="B71">
        <v>4.6500000000000004</v>
      </c>
      <c r="C71">
        <v>0.09</v>
      </c>
    </row>
    <row r="72" spans="1:3">
      <c r="A72" t="s">
        <v>675</v>
      </c>
      <c r="B72">
        <v>3.47</v>
      </c>
      <c r="C72">
        <v>0.06</v>
      </c>
    </row>
    <row r="73" spans="1:3">
      <c r="A73" t="s">
        <v>686</v>
      </c>
      <c r="B73">
        <v>3.36</v>
      </c>
      <c r="C73">
        <v>0.06</v>
      </c>
    </row>
    <row r="74" spans="1:3">
      <c r="A74" t="s">
        <v>485</v>
      </c>
      <c r="B74">
        <v>3.26</v>
      </c>
      <c r="C74">
        <v>0.06</v>
      </c>
    </row>
    <row r="75" spans="1:3">
      <c r="A75" t="s">
        <v>454</v>
      </c>
      <c r="B75">
        <v>3.24</v>
      </c>
      <c r="C75">
        <v>0.06</v>
      </c>
    </row>
    <row r="76" spans="1:3">
      <c r="A76" t="s">
        <v>667</v>
      </c>
      <c r="B76">
        <v>2.75</v>
      </c>
      <c r="C76">
        <v>0.05</v>
      </c>
    </row>
    <row r="77" spans="1:3">
      <c r="A77" t="s">
        <v>528</v>
      </c>
      <c r="B77">
        <v>2.48</v>
      </c>
      <c r="C77">
        <v>0.05</v>
      </c>
    </row>
    <row r="78" spans="1:3">
      <c r="A78" t="s">
        <v>695</v>
      </c>
      <c r="B78">
        <v>2.46</v>
      </c>
      <c r="C78">
        <v>0.05</v>
      </c>
    </row>
    <row r="79" spans="1:3">
      <c r="A79" t="s">
        <v>692</v>
      </c>
      <c r="B79">
        <v>1.97</v>
      </c>
      <c r="C79">
        <v>0.04</v>
      </c>
    </row>
    <row r="80" spans="1:3">
      <c r="A80" t="s">
        <v>526</v>
      </c>
      <c r="B80">
        <v>1.41</v>
      </c>
      <c r="C80">
        <v>0.03</v>
      </c>
    </row>
    <row r="81" spans="1:8">
      <c r="A81" t="s">
        <v>436</v>
      </c>
      <c r="B81">
        <v>1.1000000000000001</v>
      </c>
      <c r="C81">
        <v>0.02</v>
      </c>
    </row>
    <row r="82" spans="1:8">
      <c r="A82" t="s">
        <v>674</v>
      </c>
      <c r="B82">
        <v>1.03</v>
      </c>
      <c r="C82">
        <v>0.02</v>
      </c>
    </row>
    <row r="83" spans="1:8">
      <c r="A83" t="s">
        <v>506</v>
      </c>
      <c r="B83">
        <v>0.98</v>
      </c>
      <c r="C83">
        <v>0.02</v>
      </c>
    </row>
    <row r="84" spans="1:8">
      <c r="A84" t="s">
        <v>705</v>
      </c>
      <c r="B84">
        <v>0.98</v>
      </c>
      <c r="C84">
        <v>0.02</v>
      </c>
    </row>
    <row r="85" spans="1:8">
      <c r="A85" t="s">
        <v>709</v>
      </c>
      <c r="B85">
        <v>0.5</v>
      </c>
      <c r="C85">
        <v>0.01</v>
      </c>
    </row>
    <row r="86" spans="1:8">
      <c r="A86" t="s">
        <v>444</v>
      </c>
      <c r="B86">
        <v>0.25</v>
      </c>
      <c r="C86">
        <v>0</v>
      </c>
    </row>
    <row r="87" spans="1:8">
      <c r="A87" t="s">
        <v>701</v>
      </c>
      <c r="B87">
        <v>4.0000000000000001E-3</v>
      </c>
      <c r="C87">
        <v>0</v>
      </c>
    </row>
    <row r="88" spans="1:8">
      <c r="A88" t="s">
        <v>707</v>
      </c>
      <c r="B88">
        <v>5369.79</v>
      </c>
      <c r="C88">
        <v>100</v>
      </c>
    </row>
    <row r="91" spans="1:8">
      <c r="A91" t="s">
        <v>881</v>
      </c>
    </row>
    <row r="92" spans="1:8">
      <c r="A92" t="s">
        <v>658</v>
      </c>
      <c r="B92" t="s">
        <v>659</v>
      </c>
      <c r="C92" t="s">
        <v>877</v>
      </c>
      <c r="D92" t="s">
        <v>870</v>
      </c>
      <c r="E92" t="s">
        <v>878</v>
      </c>
      <c r="F92" t="s">
        <v>661</v>
      </c>
      <c r="G92" t="s">
        <v>662</v>
      </c>
      <c r="H92" t="s">
        <v>663</v>
      </c>
    </row>
    <row r="93" spans="1:8">
      <c r="A93" t="s">
        <v>401</v>
      </c>
      <c r="B93">
        <v>19.55</v>
      </c>
      <c r="C93" t="s">
        <v>792</v>
      </c>
      <c r="D93">
        <v>102.84</v>
      </c>
      <c r="E93" t="s">
        <v>792</v>
      </c>
      <c r="F93" t="s">
        <v>792</v>
      </c>
      <c r="G93" t="s">
        <v>792</v>
      </c>
      <c r="H93">
        <v>122.39</v>
      </c>
    </row>
    <row r="94" spans="1:8">
      <c r="A94" t="s">
        <v>424</v>
      </c>
      <c r="B94" t="s">
        <v>792</v>
      </c>
      <c r="C94" t="s">
        <v>792</v>
      </c>
      <c r="D94">
        <v>98.38</v>
      </c>
      <c r="E94" t="s">
        <v>792</v>
      </c>
      <c r="F94" t="s">
        <v>792</v>
      </c>
      <c r="G94" t="s">
        <v>792</v>
      </c>
      <c r="H94">
        <v>98.38</v>
      </c>
    </row>
    <row r="95" spans="1:8">
      <c r="A95" t="s">
        <v>664</v>
      </c>
      <c r="B95" t="s">
        <v>792</v>
      </c>
      <c r="C95" t="s">
        <v>792</v>
      </c>
      <c r="D95">
        <v>211.15</v>
      </c>
      <c r="E95" t="s">
        <v>792</v>
      </c>
      <c r="F95" t="s">
        <v>792</v>
      </c>
      <c r="G95" t="s">
        <v>792</v>
      </c>
      <c r="H95">
        <v>211.15</v>
      </c>
    </row>
    <row r="96" spans="1:8">
      <c r="A96" t="s">
        <v>429</v>
      </c>
      <c r="B96">
        <v>0.4</v>
      </c>
      <c r="C96" t="s">
        <v>792</v>
      </c>
      <c r="D96">
        <v>86.25</v>
      </c>
      <c r="E96" t="s">
        <v>792</v>
      </c>
      <c r="F96" t="s">
        <v>792</v>
      </c>
      <c r="G96" t="s">
        <v>792</v>
      </c>
      <c r="H96">
        <v>86.65</v>
      </c>
    </row>
    <row r="97" spans="1:8">
      <c r="A97" t="s">
        <v>430</v>
      </c>
      <c r="B97" t="s">
        <v>792</v>
      </c>
      <c r="C97">
        <v>4</v>
      </c>
      <c r="D97">
        <v>23.61</v>
      </c>
      <c r="E97" t="s">
        <v>792</v>
      </c>
      <c r="F97">
        <v>0.22</v>
      </c>
      <c r="G97">
        <v>1.8</v>
      </c>
      <c r="H97">
        <v>29.63</v>
      </c>
    </row>
    <row r="98" spans="1:8">
      <c r="A98" t="s">
        <v>432</v>
      </c>
      <c r="B98">
        <v>0.95</v>
      </c>
      <c r="C98">
        <v>11.18</v>
      </c>
      <c r="D98">
        <v>297.68</v>
      </c>
      <c r="E98" t="s">
        <v>792</v>
      </c>
      <c r="F98">
        <v>1.64</v>
      </c>
      <c r="G98" t="s">
        <v>792</v>
      </c>
      <c r="H98">
        <v>311.45</v>
      </c>
    </row>
    <row r="99" spans="1:8">
      <c r="A99" t="s">
        <v>434</v>
      </c>
      <c r="B99" t="s">
        <v>792</v>
      </c>
      <c r="C99">
        <v>11.73</v>
      </c>
      <c r="D99">
        <v>127.88</v>
      </c>
      <c r="E99" t="s">
        <v>792</v>
      </c>
      <c r="F99" t="s">
        <v>792</v>
      </c>
      <c r="G99" t="s">
        <v>792</v>
      </c>
      <c r="H99">
        <v>139.6</v>
      </c>
    </row>
    <row r="100" spans="1:8">
      <c r="A100" t="s">
        <v>436</v>
      </c>
      <c r="B100" t="s">
        <v>792</v>
      </c>
      <c r="C100" t="s">
        <v>792</v>
      </c>
      <c r="D100">
        <v>1.1000000000000001</v>
      </c>
      <c r="E100" t="s">
        <v>792</v>
      </c>
      <c r="F100" t="s">
        <v>792</v>
      </c>
      <c r="G100" t="s">
        <v>792</v>
      </c>
      <c r="H100">
        <v>1.1000000000000001</v>
      </c>
    </row>
    <row r="101" spans="1:8">
      <c r="A101" t="s">
        <v>440</v>
      </c>
      <c r="B101">
        <v>9.6300000000000008</v>
      </c>
      <c r="C101" t="s">
        <v>792</v>
      </c>
      <c r="D101">
        <v>113.34</v>
      </c>
      <c r="E101" t="s">
        <v>792</v>
      </c>
      <c r="F101" t="s">
        <v>792</v>
      </c>
      <c r="G101" t="s">
        <v>792</v>
      </c>
      <c r="H101">
        <v>122.97</v>
      </c>
    </row>
    <row r="102" spans="1:8">
      <c r="A102" t="s">
        <v>665</v>
      </c>
      <c r="B102" t="s">
        <v>792</v>
      </c>
      <c r="C102" t="s">
        <v>792</v>
      </c>
      <c r="D102">
        <v>75.709999999999994</v>
      </c>
      <c r="E102" t="s">
        <v>792</v>
      </c>
      <c r="F102" t="s">
        <v>792</v>
      </c>
      <c r="G102">
        <v>12.6</v>
      </c>
      <c r="H102">
        <v>88.31</v>
      </c>
    </row>
    <row r="103" spans="1:8">
      <c r="A103" t="s">
        <v>444</v>
      </c>
      <c r="B103" t="s">
        <v>792</v>
      </c>
      <c r="C103" t="s">
        <v>792</v>
      </c>
      <c r="D103">
        <v>0.25</v>
      </c>
      <c r="E103" t="s">
        <v>792</v>
      </c>
      <c r="F103" t="s">
        <v>792</v>
      </c>
      <c r="G103" t="s">
        <v>792</v>
      </c>
      <c r="H103">
        <v>0.25</v>
      </c>
    </row>
    <row r="104" spans="1:8">
      <c r="A104" t="s">
        <v>445</v>
      </c>
      <c r="B104" t="s">
        <v>792</v>
      </c>
      <c r="C104" t="s">
        <v>792</v>
      </c>
      <c r="D104">
        <v>13.04</v>
      </c>
      <c r="E104" t="s">
        <v>792</v>
      </c>
      <c r="F104" t="s">
        <v>792</v>
      </c>
      <c r="G104" t="s">
        <v>792</v>
      </c>
      <c r="H104">
        <v>13.04</v>
      </c>
    </row>
    <row r="105" spans="1:8">
      <c r="A105" t="s">
        <v>447</v>
      </c>
      <c r="B105" t="s">
        <v>792</v>
      </c>
      <c r="C105" t="s">
        <v>792</v>
      </c>
      <c r="D105">
        <v>12.02</v>
      </c>
      <c r="E105" t="s">
        <v>792</v>
      </c>
      <c r="F105" t="s">
        <v>792</v>
      </c>
      <c r="G105" t="s">
        <v>792</v>
      </c>
      <c r="H105">
        <v>12.02</v>
      </c>
    </row>
    <row r="106" spans="1:8">
      <c r="A106" t="s">
        <v>666</v>
      </c>
      <c r="B106" t="s">
        <v>792</v>
      </c>
      <c r="C106" t="s">
        <v>792</v>
      </c>
      <c r="D106">
        <v>52.51</v>
      </c>
      <c r="E106" t="s">
        <v>792</v>
      </c>
      <c r="F106" t="s">
        <v>792</v>
      </c>
      <c r="G106">
        <v>0.05</v>
      </c>
      <c r="H106">
        <v>52.56</v>
      </c>
    </row>
    <row r="107" spans="1:8">
      <c r="A107" t="s">
        <v>667</v>
      </c>
      <c r="B107" t="s">
        <v>792</v>
      </c>
      <c r="C107" t="s">
        <v>792</v>
      </c>
      <c r="D107">
        <v>2.75</v>
      </c>
      <c r="E107" t="s">
        <v>792</v>
      </c>
      <c r="F107" t="s">
        <v>792</v>
      </c>
      <c r="G107" t="s">
        <v>792</v>
      </c>
      <c r="H107">
        <v>2.75</v>
      </c>
    </row>
    <row r="108" spans="1:8">
      <c r="A108" t="s">
        <v>668</v>
      </c>
      <c r="B108" t="s">
        <v>792</v>
      </c>
      <c r="C108" t="s">
        <v>792</v>
      </c>
      <c r="D108">
        <v>14.47</v>
      </c>
      <c r="E108" t="s">
        <v>792</v>
      </c>
      <c r="F108" t="s">
        <v>792</v>
      </c>
      <c r="G108" t="s">
        <v>792</v>
      </c>
      <c r="H108">
        <v>14.47</v>
      </c>
    </row>
    <row r="109" spans="1:8">
      <c r="A109" t="s">
        <v>454</v>
      </c>
      <c r="B109" t="s">
        <v>792</v>
      </c>
      <c r="C109" t="s">
        <v>792</v>
      </c>
      <c r="D109">
        <v>3.24</v>
      </c>
      <c r="E109" t="s">
        <v>792</v>
      </c>
      <c r="F109" t="s">
        <v>792</v>
      </c>
      <c r="G109" t="s">
        <v>792</v>
      </c>
      <c r="H109">
        <v>3.24</v>
      </c>
    </row>
    <row r="110" spans="1:8">
      <c r="A110" t="s">
        <v>455</v>
      </c>
      <c r="B110" t="s">
        <v>792</v>
      </c>
      <c r="C110" t="s">
        <v>792</v>
      </c>
      <c r="D110">
        <v>64.34</v>
      </c>
      <c r="E110" t="s">
        <v>792</v>
      </c>
      <c r="F110" t="s">
        <v>792</v>
      </c>
      <c r="G110" t="s">
        <v>792</v>
      </c>
      <c r="H110">
        <v>64.34</v>
      </c>
    </row>
    <row r="111" spans="1:8">
      <c r="A111" t="s">
        <v>457</v>
      </c>
      <c r="B111">
        <v>0.24</v>
      </c>
      <c r="C111">
        <v>12.14</v>
      </c>
      <c r="D111">
        <v>38.56</v>
      </c>
      <c r="E111" t="s">
        <v>792</v>
      </c>
      <c r="F111">
        <v>2.35</v>
      </c>
      <c r="G111">
        <v>3.5</v>
      </c>
      <c r="H111">
        <v>56.8</v>
      </c>
    </row>
    <row r="112" spans="1:8">
      <c r="A112" t="s">
        <v>669</v>
      </c>
      <c r="B112" t="s">
        <v>792</v>
      </c>
      <c r="C112" t="s">
        <v>792</v>
      </c>
      <c r="D112">
        <v>9.58</v>
      </c>
      <c r="E112" t="s">
        <v>792</v>
      </c>
      <c r="F112" t="s">
        <v>792</v>
      </c>
      <c r="G112">
        <v>14</v>
      </c>
      <c r="H112">
        <v>23.58</v>
      </c>
    </row>
    <row r="113" spans="1:8">
      <c r="A113" t="s">
        <v>670</v>
      </c>
      <c r="B113" t="s">
        <v>792</v>
      </c>
      <c r="C113" t="s">
        <v>792</v>
      </c>
      <c r="D113">
        <v>48.96</v>
      </c>
      <c r="E113" t="s">
        <v>792</v>
      </c>
      <c r="F113" t="s">
        <v>792</v>
      </c>
      <c r="G113" t="s">
        <v>792</v>
      </c>
      <c r="H113">
        <v>48.96</v>
      </c>
    </row>
    <row r="114" spans="1:8">
      <c r="A114" t="s">
        <v>671</v>
      </c>
      <c r="B114" t="s">
        <v>792</v>
      </c>
      <c r="C114">
        <v>1.6</v>
      </c>
      <c r="D114">
        <v>74.3</v>
      </c>
      <c r="E114" t="s">
        <v>792</v>
      </c>
      <c r="F114" t="s">
        <v>792</v>
      </c>
      <c r="G114">
        <v>0.25</v>
      </c>
      <c r="H114">
        <v>76.150000000000006</v>
      </c>
    </row>
    <row r="115" spans="1:8">
      <c r="A115" t="s">
        <v>672</v>
      </c>
      <c r="B115">
        <v>0.5</v>
      </c>
      <c r="C115" t="s">
        <v>792</v>
      </c>
      <c r="D115">
        <v>146.41</v>
      </c>
      <c r="E115" t="s">
        <v>792</v>
      </c>
      <c r="F115" t="s">
        <v>792</v>
      </c>
      <c r="G115" t="s">
        <v>792</v>
      </c>
      <c r="H115">
        <v>146.91</v>
      </c>
    </row>
    <row r="116" spans="1:8">
      <c r="A116" t="s">
        <v>673</v>
      </c>
      <c r="B116" t="s">
        <v>792</v>
      </c>
      <c r="C116" t="s">
        <v>792</v>
      </c>
      <c r="D116">
        <v>31.74</v>
      </c>
      <c r="E116" t="s">
        <v>792</v>
      </c>
      <c r="F116" t="s">
        <v>792</v>
      </c>
      <c r="G116" t="s">
        <v>792</v>
      </c>
      <c r="H116">
        <v>31.74</v>
      </c>
    </row>
    <row r="117" spans="1:8">
      <c r="A117" t="s">
        <v>674</v>
      </c>
      <c r="B117" t="s">
        <v>792</v>
      </c>
      <c r="C117" t="s">
        <v>792</v>
      </c>
      <c r="D117">
        <v>1.03</v>
      </c>
      <c r="E117" t="s">
        <v>792</v>
      </c>
      <c r="F117" t="s">
        <v>792</v>
      </c>
      <c r="G117" t="s">
        <v>792</v>
      </c>
      <c r="H117">
        <v>1.03</v>
      </c>
    </row>
    <row r="118" spans="1:8">
      <c r="A118" t="s">
        <v>675</v>
      </c>
      <c r="B118" t="s">
        <v>792</v>
      </c>
      <c r="C118" t="s">
        <v>792</v>
      </c>
      <c r="D118">
        <v>2.82</v>
      </c>
      <c r="E118" t="s">
        <v>792</v>
      </c>
      <c r="F118" t="s">
        <v>792</v>
      </c>
      <c r="G118">
        <v>0.65</v>
      </c>
      <c r="H118">
        <v>3.47</v>
      </c>
    </row>
    <row r="119" spans="1:8">
      <c r="A119" t="s">
        <v>676</v>
      </c>
      <c r="B119" t="s">
        <v>792</v>
      </c>
      <c r="C119">
        <v>1.56</v>
      </c>
      <c r="D119">
        <v>161.19999999999999</v>
      </c>
      <c r="E119" t="s">
        <v>792</v>
      </c>
      <c r="F119" t="s">
        <v>792</v>
      </c>
      <c r="G119" t="s">
        <v>792</v>
      </c>
      <c r="H119">
        <v>162.76</v>
      </c>
    </row>
    <row r="120" spans="1:8">
      <c r="A120" t="s">
        <v>677</v>
      </c>
      <c r="B120" t="s">
        <v>792</v>
      </c>
      <c r="C120" t="s">
        <v>792</v>
      </c>
      <c r="D120">
        <v>38.67</v>
      </c>
      <c r="E120" t="s">
        <v>792</v>
      </c>
      <c r="F120" t="s">
        <v>792</v>
      </c>
      <c r="G120" t="s">
        <v>792</v>
      </c>
      <c r="H120">
        <v>38.67</v>
      </c>
    </row>
    <row r="121" spans="1:8">
      <c r="A121" t="s">
        <v>469</v>
      </c>
      <c r="B121" t="s">
        <v>792</v>
      </c>
      <c r="C121">
        <v>2.44</v>
      </c>
      <c r="D121">
        <v>81.93</v>
      </c>
      <c r="E121" t="s">
        <v>792</v>
      </c>
      <c r="F121" t="s">
        <v>792</v>
      </c>
      <c r="G121" t="s">
        <v>792</v>
      </c>
      <c r="H121">
        <v>84.37</v>
      </c>
    </row>
    <row r="122" spans="1:8">
      <c r="A122" t="s">
        <v>678</v>
      </c>
      <c r="B122">
        <v>11.55</v>
      </c>
      <c r="C122" t="s">
        <v>792</v>
      </c>
      <c r="D122">
        <v>146.55000000000001</v>
      </c>
      <c r="E122" t="s">
        <v>792</v>
      </c>
      <c r="F122" t="s">
        <v>792</v>
      </c>
      <c r="G122" t="s">
        <v>792</v>
      </c>
      <c r="H122">
        <v>158.09</v>
      </c>
    </row>
    <row r="123" spans="1:8">
      <c r="A123" t="s">
        <v>679</v>
      </c>
      <c r="B123" t="s">
        <v>792</v>
      </c>
      <c r="C123" t="s">
        <v>792</v>
      </c>
      <c r="D123">
        <v>136.88</v>
      </c>
      <c r="E123" t="s">
        <v>792</v>
      </c>
      <c r="F123" t="s">
        <v>792</v>
      </c>
      <c r="G123" t="s">
        <v>792</v>
      </c>
      <c r="H123">
        <v>136.88</v>
      </c>
    </row>
    <row r="124" spans="1:8">
      <c r="A124" t="s">
        <v>475</v>
      </c>
      <c r="B124" t="s">
        <v>792</v>
      </c>
      <c r="C124" t="s">
        <v>792</v>
      </c>
      <c r="D124">
        <v>16.100000000000001</v>
      </c>
      <c r="E124" t="s">
        <v>792</v>
      </c>
      <c r="F124" t="s">
        <v>792</v>
      </c>
      <c r="G124">
        <v>1</v>
      </c>
      <c r="H124">
        <v>17.100000000000001</v>
      </c>
    </row>
    <row r="125" spans="1:8">
      <c r="A125" t="s">
        <v>709</v>
      </c>
      <c r="B125" t="s">
        <v>792</v>
      </c>
      <c r="C125" t="s">
        <v>792</v>
      </c>
      <c r="D125">
        <v>0.5</v>
      </c>
      <c r="E125" t="s">
        <v>792</v>
      </c>
      <c r="F125" t="s">
        <v>792</v>
      </c>
      <c r="G125" t="s">
        <v>792</v>
      </c>
      <c r="H125">
        <v>0.5</v>
      </c>
    </row>
    <row r="126" spans="1:8">
      <c r="A126" t="s">
        <v>477</v>
      </c>
      <c r="B126" t="s">
        <v>792</v>
      </c>
      <c r="C126" t="s">
        <v>792</v>
      </c>
      <c r="D126">
        <v>111.57</v>
      </c>
      <c r="E126" t="s">
        <v>792</v>
      </c>
      <c r="F126" t="s">
        <v>792</v>
      </c>
      <c r="G126" t="s">
        <v>792</v>
      </c>
      <c r="H126">
        <v>111.57</v>
      </c>
    </row>
    <row r="127" spans="1:8">
      <c r="A127" t="s">
        <v>681</v>
      </c>
      <c r="B127" t="s">
        <v>792</v>
      </c>
      <c r="C127">
        <v>33.909999999999997</v>
      </c>
      <c r="D127">
        <v>5.16</v>
      </c>
      <c r="E127" t="s">
        <v>792</v>
      </c>
      <c r="F127" t="s">
        <v>792</v>
      </c>
      <c r="G127">
        <v>3.65</v>
      </c>
      <c r="H127">
        <v>42.72</v>
      </c>
    </row>
    <row r="128" spans="1:8">
      <c r="A128" t="s">
        <v>682</v>
      </c>
      <c r="B128" t="s">
        <v>792</v>
      </c>
      <c r="C128">
        <v>6.04</v>
      </c>
      <c r="D128">
        <v>168.92</v>
      </c>
      <c r="E128">
        <v>0.5</v>
      </c>
      <c r="F128" t="s">
        <v>792</v>
      </c>
      <c r="G128">
        <v>3.45</v>
      </c>
      <c r="H128">
        <v>178.91</v>
      </c>
    </row>
    <row r="129" spans="1:8">
      <c r="A129" t="s">
        <v>683</v>
      </c>
      <c r="B129" t="s">
        <v>792</v>
      </c>
      <c r="C129">
        <v>31.04</v>
      </c>
      <c r="D129">
        <v>178.87</v>
      </c>
      <c r="E129" t="s">
        <v>792</v>
      </c>
      <c r="F129" t="s">
        <v>792</v>
      </c>
      <c r="G129" t="s">
        <v>792</v>
      </c>
      <c r="H129">
        <v>209.91</v>
      </c>
    </row>
    <row r="130" spans="1:8">
      <c r="A130" t="s">
        <v>684</v>
      </c>
      <c r="B130" t="s">
        <v>792</v>
      </c>
      <c r="C130" t="s">
        <v>792</v>
      </c>
      <c r="D130">
        <v>10.64</v>
      </c>
      <c r="E130" t="s">
        <v>792</v>
      </c>
      <c r="F130" t="s">
        <v>792</v>
      </c>
      <c r="G130" t="s">
        <v>792</v>
      </c>
      <c r="H130">
        <v>10.64</v>
      </c>
    </row>
    <row r="131" spans="1:8">
      <c r="A131" t="s">
        <v>483</v>
      </c>
      <c r="B131">
        <v>0.95</v>
      </c>
      <c r="C131" t="s">
        <v>792</v>
      </c>
      <c r="D131">
        <v>66.180000000000007</v>
      </c>
      <c r="E131" t="s">
        <v>792</v>
      </c>
      <c r="F131" t="s">
        <v>792</v>
      </c>
      <c r="G131" t="s">
        <v>792</v>
      </c>
      <c r="H131">
        <v>67.13</v>
      </c>
    </row>
    <row r="132" spans="1:8">
      <c r="A132" t="s">
        <v>485</v>
      </c>
      <c r="B132" t="s">
        <v>792</v>
      </c>
      <c r="C132" t="s">
        <v>792</v>
      </c>
      <c r="D132">
        <v>3.26</v>
      </c>
      <c r="E132" t="s">
        <v>792</v>
      </c>
      <c r="F132" t="s">
        <v>792</v>
      </c>
      <c r="G132" t="s">
        <v>792</v>
      </c>
      <c r="H132">
        <v>3.26</v>
      </c>
    </row>
    <row r="133" spans="1:8">
      <c r="A133" t="s">
        <v>487</v>
      </c>
      <c r="B133">
        <v>0.25</v>
      </c>
      <c r="C133" t="s">
        <v>792</v>
      </c>
      <c r="D133">
        <v>5.28</v>
      </c>
      <c r="E133" t="s">
        <v>792</v>
      </c>
      <c r="F133" t="s">
        <v>792</v>
      </c>
      <c r="G133" t="s">
        <v>792</v>
      </c>
      <c r="H133">
        <v>5.53</v>
      </c>
    </row>
    <row r="134" spans="1:8">
      <c r="A134" t="s">
        <v>685</v>
      </c>
      <c r="B134" t="s">
        <v>792</v>
      </c>
      <c r="C134" t="s">
        <v>792</v>
      </c>
      <c r="D134">
        <v>314.14999999999998</v>
      </c>
      <c r="E134" t="s">
        <v>792</v>
      </c>
      <c r="F134" t="s">
        <v>792</v>
      </c>
      <c r="G134" t="s">
        <v>792</v>
      </c>
      <c r="H134">
        <v>314.14999999999998</v>
      </c>
    </row>
    <row r="135" spans="1:8">
      <c r="A135" t="s">
        <v>489</v>
      </c>
      <c r="B135" t="s">
        <v>792</v>
      </c>
      <c r="C135" t="s">
        <v>792</v>
      </c>
      <c r="D135">
        <v>40.93</v>
      </c>
      <c r="E135" t="s">
        <v>792</v>
      </c>
      <c r="F135" t="s">
        <v>792</v>
      </c>
      <c r="G135" t="s">
        <v>792</v>
      </c>
      <c r="H135">
        <v>40.93</v>
      </c>
    </row>
    <row r="136" spans="1:8">
      <c r="A136" t="s">
        <v>686</v>
      </c>
      <c r="B136" t="s">
        <v>792</v>
      </c>
      <c r="C136">
        <v>3.36</v>
      </c>
      <c r="D136" t="s">
        <v>792</v>
      </c>
      <c r="E136" t="s">
        <v>792</v>
      </c>
      <c r="F136" t="s">
        <v>792</v>
      </c>
      <c r="G136" t="s">
        <v>792</v>
      </c>
      <c r="H136">
        <v>3.36</v>
      </c>
    </row>
    <row r="137" spans="1:8">
      <c r="A137" t="s">
        <v>687</v>
      </c>
      <c r="B137">
        <v>1</v>
      </c>
      <c r="C137" t="s">
        <v>792</v>
      </c>
      <c r="D137">
        <v>45.36</v>
      </c>
      <c r="E137" t="s">
        <v>792</v>
      </c>
      <c r="F137" t="s">
        <v>792</v>
      </c>
      <c r="G137" t="s">
        <v>792</v>
      </c>
      <c r="H137">
        <v>46.36</v>
      </c>
    </row>
    <row r="138" spans="1:8">
      <c r="A138" t="s">
        <v>688</v>
      </c>
      <c r="B138" t="s">
        <v>792</v>
      </c>
      <c r="C138" t="s">
        <v>792</v>
      </c>
      <c r="D138">
        <v>11.84</v>
      </c>
      <c r="E138" t="s">
        <v>792</v>
      </c>
      <c r="F138" t="s">
        <v>792</v>
      </c>
      <c r="G138" t="s">
        <v>792</v>
      </c>
      <c r="H138">
        <v>11.84</v>
      </c>
    </row>
    <row r="139" spans="1:8">
      <c r="A139" t="s">
        <v>689</v>
      </c>
      <c r="B139">
        <v>0.71</v>
      </c>
      <c r="C139">
        <v>2.02</v>
      </c>
      <c r="D139">
        <v>9.0299999999999994</v>
      </c>
      <c r="E139" t="s">
        <v>792</v>
      </c>
      <c r="F139">
        <v>4.25</v>
      </c>
      <c r="G139" t="s">
        <v>792</v>
      </c>
      <c r="H139">
        <v>16.010000000000002</v>
      </c>
    </row>
    <row r="140" spans="1:8">
      <c r="A140" t="s">
        <v>494</v>
      </c>
      <c r="B140">
        <v>0.25</v>
      </c>
      <c r="C140">
        <v>1.71</v>
      </c>
      <c r="D140">
        <v>503.42</v>
      </c>
      <c r="E140" t="s">
        <v>792</v>
      </c>
      <c r="F140" t="s">
        <v>792</v>
      </c>
      <c r="G140">
        <v>0.5</v>
      </c>
      <c r="H140">
        <v>505.88</v>
      </c>
    </row>
    <row r="141" spans="1:8">
      <c r="A141" t="s">
        <v>690</v>
      </c>
      <c r="B141">
        <v>1.41</v>
      </c>
      <c r="C141" t="s">
        <v>792</v>
      </c>
      <c r="D141">
        <v>97.96</v>
      </c>
      <c r="E141" t="s">
        <v>792</v>
      </c>
      <c r="F141" t="s">
        <v>792</v>
      </c>
      <c r="G141" t="s">
        <v>792</v>
      </c>
      <c r="H141">
        <v>99.37</v>
      </c>
    </row>
    <row r="142" spans="1:8">
      <c r="A142" t="s">
        <v>496</v>
      </c>
      <c r="B142">
        <v>3.6</v>
      </c>
      <c r="C142" t="s">
        <v>792</v>
      </c>
      <c r="D142">
        <v>92.94</v>
      </c>
      <c r="E142" t="s">
        <v>792</v>
      </c>
      <c r="F142" t="s">
        <v>792</v>
      </c>
      <c r="G142" t="s">
        <v>792</v>
      </c>
      <c r="H142">
        <v>96.54</v>
      </c>
    </row>
    <row r="143" spans="1:8">
      <c r="A143" t="s">
        <v>691</v>
      </c>
      <c r="B143">
        <v>5.82</v>
      </c>
      <c r="C143" t="s">
        <v>792</v>
      </c>
      <c r="D143">
        <v>96.19</v>
      </c>
      <c r="E143" t="s">
        <v>792</v>
      </c>
      <c r="F143" t="s">
        <v>792</v>
      </c>
      <c r="G143" t="s">
        <v>792</v>
      </c>
      <c r="H143">
        <v>102.01</v>
      </c>
    </row>
    <row r="144" spans="1:8">
      <c r="A144" t="s">
        <v>692</v>
      </c>
      <c r="B144" t="s">
        <v>792</v>
      </c>
      <c r="C144" t="s">
        <v>792</v>
      </c>
      <c r="D144">
        <v>1.97</v>
      </c>
      <c r="E144" t="s">
        <v>792</v>
      </c>
      <c r="F144" t="s">
        <v>792</v>
      </c>
      <c r="G144" t="s">
        <v>792</v>
      </c>
      <c r="H144">
        <v>1.97</v>
      </c>
    </row>
    <row r="145" spans="1:8">
      <c r="A145" t="s">
        <v>693</v>
      </c>
      <c r="B145">
        <v>13.63</v>
      </c>
      <c r="C145">
        <v>16.440000000000001</v>
      </c>
      <c r="D145">
        <v>147.91999999999999</v>
      </c>
      <c r="E145" t="s">
        <v>792</v>
      </c>
      <c r="F145" t="s">
        <v>792</v>
      </c>
      <c r="G145" t="s">
        <v>792</v>
      </c>
      <c r="H145">
        <v>178</v>
      </c>
    </row>
    <row r="146" spans="1:8">
      <c r="A146" t="s">
        <v>694</v>
      </c>
      <c r="B146" t="s">
        <v>792</v>
      </c>
      <c r="C146" t="s">
        <v>792</v>
      </c>
      <c r="D146">
        <v>95.51</v>
      </c>
      <c r="E146" t="s">
        <v>792</v>
      </c>
      <c r="F146" t="s">
        <v>792</v>
      </c>
      <c r="G146" t="s">
        <v>792</v>
      </c>
      <c r="H146">
        <v>95.51</v>
      </c>
    </row>
    <row r="147" spans="1:8">
      <c r="A147" t="s">
        <v>695</v>
      </c>
      <c r="B147" t="s">
        <v>792</v>
      </c>
      <c r="C147" t="s">
        <v>792</v>
      </c>
      <c r="D147">
        <v>2.46</v>
      </c>
      <c r="E147" t="s">
        <v>792</v>
      </c>
      <c r="F147" t="s">
        <v>792</v>
      </c>
      <c r="G147" t="s">
        <v>792</v>
      </c>
      <c r="H147">
        <v>2.46</v>
      </c>
    </row>
    <row r="148" spans="1:8">
      <c r="A148" t="s">
        <v>696</v>
      </c>
      <c r="B148">
        <v>1.6</v>
      </c>
      <c r="C148" t="s">
        <v>792</v>
      </c>
      <c r="D148">
        <v>129.79</v>
      </c>
      <c r="E148" t="s">
        <v>792</v>
      </c>
      <c r="F148" t="s">
        <v>792</v>
      </c>
      <c r="G148" t="s">
        <v>792</v>
      </c>
      <c r="H148">
        <v>131.38999999999999</v>
      </c>
    </row>
    <row r="149" spans="1:8">
      <c r="A149" t="s">
        <v>697</v>
      </c>
      <c r="B149" t="s">
        <v>792</v>
      </c>
      <c r="C149" t="s">
        <v>792</v>
      </c>
      <c r="D149">
        <v>101.4</v>
      </c>
      <c r="E149" t="s">
        <v>792</v>
      </c>
      <c r="F149" t="s">
        <v>792</v>
      </c>
      <c r="G149" t="s">
        <v>792</v>
      </c>
      <c r="H149">
        <v>101.4</v>
      </c>
    </row>
    <row r="150" spans="1:8">
      <c r="A150" t="s">
        <v>506</v>
      </c>
      <c r="B150">
        <v>0.98</v>
      </c>
      <c r="C150" t="s">
        <v>792</v>
      </c>
      <c r="D150" t="s">
        <v>792</v>
      </c>
      <c r="E150" t="s">
        <v>792</v>
      </c>
      <c r="F150" t="s">
        <v>792</v>
      </c>
      <c r="G150" t="s">
        <v>792</v>
      </c>
      <c r="H150">
        <v>0.98</v>
      </c>
    </row>
    <row r="151" spans="1:8">
      <c r="A151" t="s">
        <v>698</v>
      </c>
      <c r="B151" t="s">
        <v>792</v>
      </c>
      <c r="C151" t="s">
        <v>792</v>
      </c>
      <c r="D151">
        <v>66.83</v>
      </c>
      <c r="E151" t="s">
        <v>792</v>
      </c>
      <c r="F151" t="s">
        <v>792</v>
      </c>
      <c r="G151" t="s">
        <v>792</v>
      </c>
      <c r="H151">
        <v>66.83</v>
      </c>
    </row>
    <row r="152" spans="1:8">
      <c r="A152" t="s">
        <v>510</v>
      </c>
      <c r="B152" t="s">
        <v>792</v>
      </c>
      <c r="C152">
        <v>10.6</v>
      </c>
      <c r="D152">
        <v>0.19</v>
      </c>
      <c r="E152" t="s">
        <v>792</v>
      </c>
      <c r="F152" t="s">
        <v>792</v>
      </c>
      <c r="G152" t="s">
        <v>792</v>
      </c>
      <c r="H152">
        <v>10.79</v>
      </c>
    </row>
    <row r="153" spans="1:8">
      <c r="A153" t="s">
        <v>511</v>
      </c>
      <c r="B153" t="s">
        <v>792</v>
      </c>
      <c r="C153">
        <v>11.4</v>
      </c>
      <c r="D153">
        <v>19.059999999999999</v>
      </c>
      <c r="E153" t="s">
        <v>792</v>
      </c>
      <c r="F153">
        <v>0.45</v>
      </c>
      <c r="G153">
        <v>4.5</v>
      </c>
      <c r="H153">
        <v>35.409999999999997</v>
      </c>
    </row>
    <row r="154" spans="1:8">
      <c r="A154" t="s">
        <v>700</v>
      </c>
      <c r="B154" t="s">
        <v>792</v>
      </c>
      <c r="C154" t="s">
        <v>792</v>
      </c>
      <c r="D154">
        <v>4.6500000000000004</v>
      </c>
      <c r="E154" t="s">
        <v>792</v>
      </c>
      <c r="F154" t="s">
        <v>792</v>
      </c>
      <c r="G154" t="s">
        <v>792</v>
      </c>
      <c r="H154">
        <v>4.6500000000000004</v>
      </c>
    </row>
    <row r="155" spans="1:8">
      <c r="A155" t="s">
        <v>701</v>
      </c>
      <c r="B155" t="s">
        <v>792</v>
      </c>
      <c r="C155" t="s">
        <v>792</v>
      </c>
      <c r="D155">
        <v>4.0000000000000001E-3</v>
      </c>
      <c r="E155" t="s">
        <v>792</v>
      </c>
      <c r="F155" t="s">
        <v>792</v>
      </c>
      <c r="G155" t="s">
        <v>792</v>
      </c>
      <c r="H155">
        <v>4.0000000000000001E-3</v>
      </c>
    </row>
    <row r="156" spans="1:8">
      <c r="A156" t="s">
        <v>702</v>
      </c>
      <c r="B156" t="s">
        <v>792</v>
      </c>
      <c r="C156" t="s">
        <v>792</v>
      </c>
      <c r="D156">
        <v>73.209999999999994</v>
      </c>
      <c r="E156" t="s">
        <v>792</v>
      </c>
      <c r="F156" t="s">
        <v>792</v>
      </c>
      <c r="G156" t="s">
        <v>792</v>
      </c>
      <c r="H156">
        <v>73.209999999999994</v>
      </c>
    </row>
    <row r="157" spans="1:8">
      <c r="A157" t="s">
        <v>703</v>
      </c>
      <c r="B157" t="s">
        <v>792</v>
      </c>
      <c r="C157" t="s">
        <v>792</v>
      </c>
      <c r="D157">
        <v>254.81</v>
      </c>
      <c r="E157" t="s">
        <v>792</v>
      </c>
      <c r="F157" t="s">
        <v>792</v>
      </c>
      <c r="G157" t="s">
        <v>792</v>
      </c>
      <c r="H157">
        <v>254.81</v>
      </c>
    </row>
    <row r="158" spans="1:8">
      <c r="A158" t="s">
        <v>704</v>
      </c>
      <c r="B158" t="s">
        <v>792</v>
      </c>
      <c r="C158" t="s">
        <v>792</v>
      </c>
      <c r="D158">
        <v>3.75</v>
      </c>
      <c r="E158" t="s">
        <v>792</v>
      </c>
      <c r="F158" t="s">
        <v>792</v>
      </c>
      <c r="G158">
        <v>5.65</v>
      </c>
      <c r="H158">
        <v>9.4</v>
      </c>
    </row>
    <row r="159" spans="1:8">
      <c r="A159" t="s">
        <v>520</v>
      </c>
      <c r="B159">
        <v>2.27</v>
      </c>
      <c r="C159" t="s">
        <v>792</v>
      </c>
      <c r="D159">
        <v>11.72</v>
      </c>
      <c r="E159" t="s">
        <v>792</v>
      </c>
      <c r="F159" t="s">
        <v>792</v>
      </c>
      <c r="G159">
        <v>3</v>
      </c>
      <c r="H159">
        <v>16.989999999999998</v>
      </c>
    </row>
    <row r="160" spans="1:8">
      <c r="A160" t="s">
        <v>705</v>
      </c>
      <c r="B160" t="s">
        <v>792</v>
      </c>
      <c r="C160" t="s">
        <v>792</v>
      </c>
      <c r="D160">
        <v>0.98</v>
      </c>
      <c r="E160" t="s">
        <v>792</v>
      </c>
      <c r="F160" t="s">
        <v>792</v>
      </c>
      <c r="G160" t="s">
        <v>792</v>
      </c>
      <c r="H160">
        <v>0.98</v>
      </c>
    </row>
    <row r="161" spans="1:12">
      <c r="A161" t="s">
        <v>706</v>
      </c>
      <c r="B161" t="s">
        <v>792</v>
      </c>
      <c r="C161">
        <v>2.4</v>
      </c>
      <c r="D161">
        <v>77.91</v>
      </c>
      <c r="E161" t="s">
        <v>792</v>
      </c>
      <c r="F161" t="s">
        <v>792</v>
      </c>
      <c r="G161" t="s">
        <v>792</v>
      </c>
      <c r="H161">
        <v>80.31</v>
      </c>
    </row>
    <row r="162" spans="1:12">
      <c r="A162" t="s">
        <v>525</v>
      </c>
      <c r="B162" t="s">
        <v>792</v>
      </c>
      <c r="C162">
        <v>3.24</v>
      </c>
      <c r="D162">
        <v>9.7799999999999994</v>
      </c>
      <c r="E162" t="s">
        <v>792</v>
      </c>
      <c r="F162" t="s">
        <v>792</v>
      </c>
      <c r="G162" t="s">
        <v>792</v>
      </c>
      <c r="H162">
        <v>13.02</v>
      </c>
    </row>
    <row r="163" spans="1:12">
      <c r="A163" t="s">
        <v>526</v>
      </c>
      <c r="B163">
        <v>1.41</v>
      </c>
      <c r="C163" t="s">
        <v>792</v>
      </c>
      <c r="D163" t="s">
        <v>792</v>
      </c>
      <c r="E163" t="s">
        <v>792</v>
      </c>
      <c r="F163" t="s">
        <v>792</v>
      </c>
      <c r="G163" t="s">
        <v>792</v>
      </c>
      <c r="H163">
        <v>1.41</v>
      </c>
    </row>
    <row r="164" spans="1:12">
      <c r="A164" t="s">
        <v>527</v>
      </c>
      <c r="B164" t="s">
        <v>792</v>
      </c>
      <c r="C164" t="s">
        <v>792</v>
      </c>
      <c r="D164">
        <v>60.37</v>
      </c>
      <c r="E164" t="s">
        <v>792</v>
      </c>
      <c r="F164" t="s">
        <v>792</v>
      </c>
      <c r="G164" t="s">
        <v>792</v>
      </c>
      <c r="H164">
        <v>60.37</v>
      </c>
    </row>
    <row r="165" spans="1:12">
      <c r="A165" t="s">
        <v>528</v>
      </c>
      <c r="B165">
        <v>2.48</v>
      </c>
      <c r="C165" t="s">
        <v>792</v>
      </c>
      <c r="D165" t="s">
        <v>792</v>
      </c>
      <c r="E165" t="s">
        <v>792</v>
      </c>
      <c r="F165" t="s">
        <v>792</v>
      </c>
      <c r="G165" t="s">
        <v>792</v>
      </c>
      <c r="H165">
        <v>2.48</v>
      </c>
    </row>
    <row r="166" spans="1:12">
      <c r="A166" t="s">
        <v>707</v>
      </c>
      <c r="B166">
        <v>79.180000000000007</v>
      </c>
      <c r="C166">
        <v>166.8</v>
      </c>
      <c r="D166">
        <v>5059.8</v>
      </c>
      <c r="E166">
        <v>0.5</v>
      </c>
      <c r="F166">
        <v>8.91</v>
      </c>
      <c r="G166">
        <v>54.6</v>
      </c>
      <c r="H166">
        <v>5369.79</v>
      </c>
    </row>
    <row r="170" spans="1:12">
      <c r="J170" t="s">
        <v>880</v>
      </c>
    </row>
    <row r="171" spans="1:12">
      <c r="J171" t="s">
        <v>658</v>
      </c>
      <c r="K171" t="s">
        <v>879</v>
      </c>
      <c r="L171" t="s">
        <v>782</v>
      </c>
    </row>
    <row r="172" spans="1:12">
      <c r="J172" t="s">
        <v>401</v>
      </c>
      <c r="K172">
        <v>8150.75</v>
      </c>
      <c r="L172">
        <v>2.25</v>
      </c>
    </row>
    <row r="173" spans="1:12">
      <c r="J173" t="s">
        <v>424</v>
      </c>
      <c r="K173">
        <v>4904.75</v>
      </c>
      <c r="L173">
        <v>1.35</v>
      </c>
    </row>
    <row r="174" spans="1:12">
      <c r="J174" t="s">
        <v>664</v>
      </c>
      <c r="K174">
        <v>14129.27</v>
      </c>
      <c r="L174">
        <v>3.9</v>
      </c>
    </row>
    <row r="175" spans="1:12">
      <c r="J175" t="s">
        <v>429</v>
      </c>
      <c r="K175">
        <v>7635.13</v>
      </c>
      <c r="L175">
        <v>2.11</v>
      </c>
    </row>
    <row r="176" spans="1:12">
      <c r="J176" t="s">
        <v>430</v>
      </c>
      <c r="K176">
        <v>1960.81</v>
      </c>
      <c r="L176">
        <v>0.54</v>
      </c>
    </row>
    <row r="177" spans="10:12">
      <c r="J177" t="s">
        <v>432</v>
      </c>
      <c r="K177">
        <v>14115.05</v>
      </c>
      <c r="L177">
        <v>3.9</v>
      </c>
    </row>
    <row r="178" spans="10:12">
      <c r="J178" t="s">
        <v>434</v>
      </c>
      <c r="K178">
        <v>7124.66</v>
      </c>
      <c r="L178">
        <v>1.97</v>
      </c>
    </row>
    <row r="179" spans="10:12">
      <c r="J179" t="s">
        <v>436</v>
      </c>
      <c r="K179">
        <v>97.61</v>
      </c>
      <c r="L179">
        <v>0.03</v>
      </c>
    </row>
    <row r="180" spans="10:12">
      <c r="J180" t="s">
        <v>440</v>
      </c>
      <c r="K180">
        <v>9695.43</v>
      </c>
      <c r="L180">
        <v>2.68</v>
      </c>
    </row>
    <row r="181" spans="10:12">
      <c r="J181" t="s">
        <v>665</v>
      </c>
      <c r="K181">
        <v>7601</v>
      </c>
      <c r="L181">
        <v>2.1</v>
      </c>
    </row>
    <row r="182" spans="10:12">
      <c r="J182" t="s">
        <v>444</v>
      </c>
      <c r="K182">
        <v>1.1399999999999999</v>
      </c>
      <c r="L182">
        <v>0</v>
      </c>
    </row>
    <row r="183" spans="10:12">
      <c r="J183" t="s">
        <v>445</v>
      </c>
      <c r="K183">
        <v>984.87</v>
      </c>
      <c r="L183">
        <v>0.27</v>
      </c>
    </row>
    <row r="184" spans="10:12">
      <c r="J184" t="s">
        <v>447</v>
      </c>
      <c r="K184">
        <v>972.58</v>
      </c>
      <c r="L184">
        <v>0.27</v>
      </c>
    </row>
    <row r="185" spans="10:12">
      <c r="J185" t="s">
        <v>666</v>
      </c>
      <c r="K185">
        <v>2673.17</v>
      </c>
      <c r="L185">
        <v>0.74</v>
      </c>
    </row>
    <row r="186" spans="10:12">
      <c r="J186" t="s">
        <v>667</v>
      </c>
      <c r="K186">
        <v>93.25</v>
      </c>
      <c r="L186">
        <v>0.03</v>
      </c>
    </row>
    <row r="187" spans="10:12">
      <c r="J187" t="s">
        <v>668</v>
      </c>
      <c r="K187">
        <v>943.97</v>
      </c>
      <c r="L187">
        <v>0.26</v>
      </c>
    </row>
    <row r="188" spans="10:12">
      <c r="J188" t="s">
        <v>454</v>
      </c>
      <c r="K188">
        <v>108.38</v>
      </c>
      <c r="L188">
        <v>0.03</v>
      </c>
    </row>
    <row r="189" spans="10:12">
      <c r="J189" t="s">
        <v>455</v>
      </c>
      <c r="K189">
        <v>3985.4</v>
      </c>
      <c r="L189">
        <v>1.1000000000000001</v>
      </c>
    </row>
    <row r="190" spans="10:12">
      <c r="J190" t="s">
        <v>457</v>
      </c>
      <c r="K190">
        <v>4610.1099999999997</v>
      </c>
      <c r="L190">
        <v>1.27</v>
      </c>
    </row>
    <row r="191" spans="10:12">
      <c r="J191" t="s">
        <v>669</v>
      </c>
      <c r="K191">
        <v>2009.45</v>
      </c>
      <c r="L191">
        <v>0.55000000000000004</v>
      </c>
    </row>
    <row r="192" spans="10:12">
      <c r="J192" t="s">
        <v>670</v>
      </c>
      <c r="K192">
        <v>2386.7600000000002</v>
      </c>
      <c r="L192">
        <v>0.66</v>
      </c>
    </row>
    <row r="193" spans="10:12">
      <c r="J193" t="s">
        <v>671</v>
      </c>
      <c r="K193">
        <v>4051.68</v>
      </c>
      <c r="L193">
        <v>1.1200000000000001</v>
      </c>
    </row>
    <row r="194" spans="10:12">
      <c r="J194" t="s">
        <v>672</v>
      </c>
      <c r="K194">
        <v>8580.85</v>
      </c>
      <c r="L194">
        <v>2.37</v>
      </c>
    </row>
    <row r="195" spans="10:12">
      <c r="J195" t="s">
        <v>673</v>
      </c>
      <c r="K195">
        <v>1894.54</v>
      </c>
      <c r="L195">
        <v>0.52</v>
      </c>
    </row>
    <row r="196" spans="10:12">
      <c r="J196" t="s">
        <v>674</v>
      </c>
      <c r="K196">
        <v>3.61</v>
      </c>
      <c r="L196">
        <v>0</v>
      </c>
    </row>
    <row r="197" spans="10:12">
      <c r="J197" t="s">
        <v>675</v>
      </c>
      <c r="K197">
        <v>332.9</v>
      </c>
      <c r="L197">
        <v>0.09</v>
      </c>
    </row>
    <row r="198" spans="10:12">
      <c r="J198" t="s">
        <v>676</v>
      </c>
      <c r="K198">
        <v>9481.58</v>
      </c>
      <c r="L198">
        <v>2.62</v>
      </c>
    </row>
    <row r="199" spans="10:12">
      <c r="J199" t="s">
        <v>677</v>
      </c>
      <c r="K199">
        <v>2748.22</v>
      </c>
      <c r="L199">
        <v>0.76</v>
      </c>
    </row>
    <row r="200" spans="10:12">
      <c r="J200" t="s">
        <v>469</v>
      </c>
      <c r="K200">
        <v>5241.16</v>
      </c>
      <c r="L200">
        <v>1.45</v>
      </c>
    </row>
    <row r="201" spans="10:12">
      <c r="J201" t="s">
        <v>678</v>
      </c>
      <c r="K201">
        <v>14192.71</v>
      </c>
      <c r="L201">
        <v>3.92</v>
      </c>
    </row>
    <row r="202" spans="10:12">
      <c r="J202" t="s">
        <v>679</v>
      </c>
      <c r="K202">
        <v>9904.4</v>
      </c>
      <c r="L202">
        <v>2.73</v>
      </c>
    </row>
    <row r="203" spans="10:12">
      <c r="J203" t="s">
        <v>707</v>
      </c>
      <c r="K203">
        <v>362155.14</v>
      </c>
      <c r="L203">
        <v>100</v>
      </c>
    </row>
    <row r="204" spans="10:12">
      <c r="J204" t="s">
        <v>680</v>
      </c>
      <c r="K204">
        <v>102.74</v>
      </c>
      <c r="L204">
        <v>0.03</v>
      </c>
    </row>
    <row r="205" spans="10:12">
      <c r="J205" t="s">
        <v>475</v>
      </c>
      <c r="K205">
        <v>1166.8599999999999</v>
      </c>
      <c r="L205">
        <v>0.32</v>
      </c>
    </row>
    <row r="206" spans="10:12">
      <c r="J206" t="s">
        <v>477</v>
      </c>
      <c r="K206">
        <v>5736.33</v>
      </c>
      <c r="L206">
        <v>1.58</v>
      </c>
    </row>
    <row r="207" spans="10:12">
      <c r="J207" t="s">
        <v>681</v>
      </c>
      <c r="K207">
        <v>566.53</v>
      </c>
      <c r="L207">
        <v>0.16</v>
      </c>
    </row>
    <row r="208" spans="10:12">
      <c r="J208" t="s">
        <v>682</v>
      </c>
      <c r="K208">
        <v>11542.85</v>
      </c>
      <c r="L208">
        <v>3.19</v>
      </c>
    </row>
    <row r="209" spans="1:12">
      <c r="J209" t="s">
        <v>683</v>
      </c>
      <c r="K209">
        <v>10420.94</v>
      </c>
      <c r="L209">
        <v>2.88</v>
      </c>
    </row>
    <row r="210" spans="1:12">
      <c r="A210" t="s">
        <v>882</v>
      </c>
      <c r="J210" t="s">
        <v>684</v>
      </c>
      <c r="K210">
        <v>360.09</v>
      </c>
      <c r="L210">
        <v>0.1</v>
      </c>
    </row>
    <row r="211" spans="1:12">
      <c r="A211" t="s">
        <v>658</v>
      </c>
      <c r="B211" t="s">
        <v>659</v>
      </c>
      <c r="C211" t="s">
        <v>660</v>
      </c>
      <c r="D211" t="s">
        <v>661</v>
      </c>
      <c r="E211" t="s">
        <v>662</v>
      </c>
      <c r="F211" t="s">
        <v>663</v>
      </c>
      <c r="J211" t="s">
        <v>483</v>
      </c>
      <c r="K211">
        <v>5199.8999999999996</v>
      </c>
      <c r="L211">
        <v>1.44</v>
      </c>
    </row>
    <row r="212" spans="1:12">
      <c r="A212" t="s">
        <v>401</v>
      </c>
      <c r="B212">
        <v>16.920000000000002</v>
      </c>
      <c r="C212">
        <v>8133.83</v>
      </c>
      <c r="D212" t="s">
        <v>792</v>
      </c>
      <c r="E212" t="s">
        <v>792</v>
      </c>
      <c r="F212">
        <v>8150.75</v>
      </c>
      <c r="J212" t="s">
        <v>485</v>
      </c>
      <c r="K212">
        <v>221.81</v>
      </c>
      <c r="L212">
        <v>0.06</v>
      </c>
    </row>
    <row r="213" spans="1:12">
      <c r="A213" t="s">
        <v>424</v>
      </c>
      <c r="B213" t="s">
        <v>792</v>
      </c>
      <c r="C213">
        <v>4904.75</v>
      </c>
      <c r="D213" t="s">
        <v>792</v>
      </c>
      <c r="E213" t="s">
        <v>792</v>
      </c>
      <c r="F213">
        <v>4904.75</v>
      </c>
      <c r="J213" t="s">
        <v>487</v>
      </c>
      <c r="K213">
        <v>195.66</v>
      </c>
      <c r="L213">
        <v>0.05</v>
      </c>
    </row>
    <row r="214" spans="1:12">
      <c r="A214" t="s">
        <v>664</v>
      </c>
      <c r="B214" t="s">
        <v>792</v>
      </c>
      <c r="C214">
        <v>14129.27</v>
      </c>
      <c r="D214" t="s">
        <v>792</v>
      </c>
      <c r="E214" t="s">
        <v>792</v>
      </c>
      <c r="F214">
        <v>14129.27</v>
      </c>
      <c r="J214" t="s">
        <v>685</v>
      </c>
      <c r="K214">
        <v>21683.54</v>
      </c>
      <c r="L214">
        <v>5.99</v>
      </c>
    </row>
    <row r="215" spans="1:12">
      <c r="A215" t="s">
        <v>429</v>
      </c>
      <c r="B215">
        <v>214.53</v>
      </c>
      <c r="C215">
        <v>7420.61</v>
      </c>
      <c r="D215" t="s">
        <v>792</v>
      </c>
      <c r="E215" t="s">
        <v>792</v>
      </c>
      <c r="F215">
        <v>7635.13</v>
      </c>
      <c r="J215" t="s">
        <v>489</v>
      </c>
      <c r="K215">
        <v>2330.0700000000002</v>
      </c>
      <c r="L215">
        <v>0.64</v>
      </c>
    </row>
    <row r="216" spans="1:12">
      <c r="A216" t="s">
        <v>430</v>
      </c>
      <c r="B216" t="s">
        <v>792</v>
      </c>
      <c r="C216">
        <v>1602.43</v>
      </c>
      <c r="D216">
        <v>93.38</v>
      </c>
      <c r="E216">
        <v>265</v>
      </c>
      <c r="F216">
        <v>1960.81</v>
      </c>
      <c r="J216" t="s">
        <v>686</v>
      </c>
      <c r="K216">
        <v>14.74</v>
      </c>
      <c r="L216">
        <v>0</v>
      </c>
    </row>
    <row r="217" spans="1:12">
      <c r="A217" t="s">
        <v>432</v>
      </c>
      <c r="B217">
        <v>368.04</v>
      </c>
      <c r="C217">
        <v>13447.55</v>
      </c>
      <c r="D217">
        <v>299.45999999999998</v>
      </c>
      <c r="E217" t="s">
        <v>792</v>
      </c>
      <c r="F217">
        <v>14115.05</v>
      </c>
      <c r="J217" t="s">
        <v>687</v>
      </c>
      <c r="K217">
        <v>3359.68</v>
      </c>
      <c r="L217">
        <v>0.93</v>
      </c>
    </row>
    <row r="218" spans="1:12">
      <c r="A218" t="s">
        <v>434</v>
      </c>
      <c r="B218" t="s">
        <v>792</v>
      </c>
      <c r="C218">
        <v>7124.66</v>
      </c>
      <c r="D218" t="s">
        <v>792</v>
      </c>
      <c r="E218" t="s">
        <v>792</v>
      </c>
      <c r="F218">
        <v>7124.66</v>
      </c>
      <c r="J218" t="s">
        <v>688</v>
      </c>
      <c r="K218">
        <v>869.64</v>
      </c>
      <c r="L218">
        <v>0.24</v>
      </c>
    </row>
    <row r="219" spans="1:12">
      <c r="A219" t="s">
        <v>436</v>
      </c>
      <c r="B219" t="s">
        <v>792</v>
      </c>
      <c r="C219">
        <v>97.61</v>
      </c>
      <c r="D219" t="s">
        <v>792</v>
      </c>
      <c r="E219" t="s">
        <v>792</v>
      </c>
      <c r="F219">
        <v>97.61</v>
      </c>
      <c r="J219" t="s">
        <v>689</v>
      </c>
      <c r="K219">
        <v>2443.9</v>
      </c>
      <c r="L219">
        <v>0.67</v>
      </c>
    </row>
    <row r="220" spans="1:12">
      <c r="A220" t="s">
        <v>440</v>
      </c>
      <c r="B220">
        <v>3248.45</v>
      </c>
      <c r="C220">
        <v>6446.98</v>
      </c>
      <c r="D220" t="s">
        <v>792</v>
      </c>
      <c r="E220" t="s">
        <v>792</v>
      </c>
      <c r="F220">
        <v>9695.43</v>
      </c>
      <c r="J220" t="s">
        <v>494</v>
      </c>
      <c r="K220">
        <v>38113.89</v>
      </c>
      <c r="L220">
        <v>10.52</v>
      </c>
    </row>
    <row r="221" spans="1:12">
      <c r="A221" t="s">
        <v>665</v>
      </c>
      <c r="B221" t="s">
        <v>792</v>
      </c>
      <c r="C221">
        <v>2666.76</v>
      </c>
      <c r="D221" t="s">
        <v>792</v>
      </c>
      <c r="E221">
        <v>4934.24</v>
      </c>
      <c r="F221">
        <v>7601</v>
      </c>
      <c r="J221" t="s">
        <v>690</v>
      </c>
      <c r="K221">
        <v>5240.4399999999996</v>
      </c>
      <c r="L221">
        <v>1.45</v>
      </c>
    </row>
    <row r="222" spans="1:12">
      <c r="A222" t="s">
        <v>444</v>
      </c>
      <c r="B222" t="s">
        <v>792</v>
      </c>
      <c r="C222">
        <v>1.1399999999999999</v>
      </c>
      <c r="D222" t="s">
        <v>792</v>
      </c>
      <c r="E222" t="s">
        <v>792</v>
      </c>
      <c r="F222">
        <v>1.1399999999999999</v>
      </c>
      <c r="J222" t="s">
        <v>496</v>
      </c>
      <c r="K222">
        <v>6776.94</v>
      </c>
      <c r="L222">
        <v>1.87</v>
      </c>
    </row>
    <row r="223" spans="1:12">
      <c r="A223" t="s">
        <v>445</v>
      </c>
      <c r="B223" t="s">
        <v>792</v>
      </c>
      <c r="C223">
        <v>984.87</v>
      </c>
      <c r="D223" t="s">
        <v>792</v>
      </c>
      <c r="E223" t="s">
        <v>792</v>
      </c>
      <c r="F223">
        <v>984.87</v>
      </c>
      <c r="J223" t="s">
        <v>691</v>
      </c>
      <c r="K223">
        <v>10797.69</v>
      </c>
      <c r="L223">
        <v>2.98</v>
      </c>
    </row>
    <row r="224" spans="1:12">
      <c r="A224" t="s">
        <v>447</v>
      </c>
      <c r="B224" t="s">
        <v>792</v>
      </c>
      <c r="C224">
        <v>972.58</v>
      </c>
      <c r="D224" t="s">
        <v>792</v>
      </c>
      <c r="E224" t="s">
        <v>792</v>
      </c>
      <c r="F224">
        <v>972.58</v>
      </c>
      <c r="J224" t="s">
        <v>692</v>
      </c>
      <c r="K224">
        <v>221.33</v>
      </c>
      <c r="L224">
        <v>0.06</v>
      </c>
    </row>
    <row r="225" spans="1:12">
      <c r="A225" t="s">
        <v>666</v>
      </c>
      <c r="B225" t="s">
        <v>792</v>
      </c>
      <c r="C225">
        <v>2673.17</v>
      </c>
      <c r="D225" t="s">
        <v>792</v>
      </c>
      <c r="E225" t="s">
        <v>792</v>
      </c>
      <c r="F225">
        <v>2673.17</v>
      </c>
      <c r="J225" t="s">
        <v>693</v>
      </c>
      <c r="K225">
        <v>14411.67</v>
      </c>
      <c r="L225">
        <v>3.98</v>
      </c>
    </row>
    <row r="226" spans="1:12">
      <c r="A226" t="s">
        <v>667</v>
      </c>
      <c r="B226" t="s">
        <v>792</v>
      </c>
      <c r="C226">
        <v>93.25</v>
      </c>
      <c r="D226" t="s">
        <v>792</v>
      </c>
      <c r="E226" t="s">
        <v>792</v>
      </c>
      <c r="F226">
        <v>93.25</v>
      </c>
      <c r="J226" t="s">
        <v>694</v>
      </c>
      <c r="K226">
        <v>5469.96</v>
      </c>
      <c r="L226">
        <v>1.51</v>
      </c>
    </row>
    <row r="227" spans="1:12">
      <c r="A227" t="s">
        <v>668</v>
      </c>
      <c r="B227" t="s">
        <v>792</v>
      </c>
      <c r="C227">
        <v>943.97</v>
      </c>
      <c r="D227" t="s">
        <v>792</v>
      </c>
      <c r="E227" t="s">
        <v>792</v>
      </c>
      <c r="F227">
        <v>943.97</v>
      </c>
      <c r="J227" t="s">
        <v>695</v>
      </c>
      <c r="K227">
        <v>62.01</v>
      </c>
      <c r="L227">
        <v>0.02</v>
      </c>
    </row>
    <row r="228" spans="1:12">
      <c r="A228" t="s">
        <v>454</v>
      </c>
      <c r="B228" t="s">
        <v>792</v>
      </c>
      <c r="C228">
        <v>108.38</v>
      </c>
      <c r="D228" t="s">
        <v>792</v>
      </c>
      <c r="E228" t="s">
        <v>792</v>
      </c>
      <c r="F228">
        <v>108.38</v>
      </c>
      <c r="J228" t="s">
        <v>696</v>
      </c>
      <c r="K228">
        <v>9992.0400000000009</v>
      </c>
      <c r="L228">
        <v>2.76</v>
      </c>
    </row>
    <row r="229" spans="1:12">
      <c r="A229" t="s">
        <v>455</v>
      </c>
      <c r="B229" t="s">
        <v>792</v>
      </c>
      <c r="C229">
        <v>3985.4</v>
      </c>
      <c r="D229" t="s">
        <v>792</v>
      </c>
      <c r="E229" t="s">
        <v>792</v>
      </c>
      <c r="F229">
        <v>3985.4</v>
      </c>
      <c r="J229" t="s">
        <v>697</v>
      </c>
      <c r="K229">
        <v>7318.3</v>
      </c>
      <c r="L229">
        <v>2.02</v>
      </c>
    </row>
    <row r="230" spans="1:12">
      <c r="A230" t="s">
        <v>457</v>
      </c>
      <c r="B230" t="s">
        <v>792</v>
      </c>
      <c r="C230">
        <v>1524.87</v>
      </c>
      <c r="D230">
        <v>1103.2</v>
      </c>
      <c r="E230">
        <v>1982.04</v>
      </c>
      <c r="F230">
        <v>4610.1099999999997</v>
      </c>
      <c r="J230" t="s">
        <v>506</v>
      </c>
      <c r="K230">
        <v>214.91</v>
      </c>
      <c r="L230">
        <v>0.06</v>
      </c>
    </row>
    <row r="231" spans="1:12">
      <c r="A231" t="s">
        <v>669</v>
      </c>
      <c r="B231" t="s">
        <v>792</v>
      </c>
      <c r="C231">
        <v>447.63</v>
      </c>
      <c r="D231" t="s">
        <v>792</v>
      </c>
      <c r="E231">
        <v>1561.82</v>
      </c>
      <c r="F231">
        <v>2009.45</v>
      </c>
      <c r="J231" t="s">
        <v>698</v>
      </c>
      <c r="K231">
        <v>4796.8999999999996</v>
      </c>
      <c r="L231">
        <v>1.32</v>
      </c>
    </row>
    <row r="232" spans="1:12">
      <c r="A232" t="s">
        <v>670</v>
      </c>
      <c r="B232" t="s">
        <v>792</v>
      </c>
      <c r="C232">
        <v>2386.7600000000002</v>
      </c>
      <c r="D232" t="s">
        <v>792</v>
      </c>
      <c r="E232" t="s">
        <v>792</v>
      </c>
      <c r="F232">
        <v>2386.7600000000002</v>
      </c>
      <c r="J232" t="s">
        <v>699</v>
      </c>
      <c r="K232">
        <v>816.41</v>
      </c>
      <c r="L232">
        <v>0.23</v>
      </c>
    </row>
    <row r="233" spans="1:12">
      <c r="A233" t="s">
        <v>671</v>
      </c>
      <c r="B233" t="s">
        <v>792</v>
      </c>
      <c r="C233">
        <v>4051.68</v>
      </c>
      <c r="D233" t="s">
        <v>792</v>
      </c>
      <c r="E233" t="s">
        <v>792</v>
      </c>
      <c r="F233">
        <v>4051.68</v>
      </c>
      <c r="J233" t="s">
        <v>510</v>
      </c>
      <c r="K233">
        <v>3.49</v>
      </c>
      <c r="L233">
        <v>0</v>
      </c>
    </row>
    <row r="234" spans="1:12">
      <c r="A234" t="s">
        <v>672</v>
      </c>
      <c r="B234" t="s">
        <v>792</v>
      </c>
      <c r="C234">
        <v>8580.85</v>
      </c>
      <c r="D234" t="s">
        <v>792</v>
      </c>
      <c r="E234" t="s">
        <v>792</v>
      </c>
      <c r="F234">
        <v>8580.85</v>
      </c>
      <c r="J234" t="s">
        <v>511</v>
      </c>
      <c r="K234">
        <v>2082.13</v>
      </c>
      <c r="L234">
        <v>0.56999999999999995</v>
      </c>
    </row>
    <row r="235" spans="1:12">
      <c r="A235" t="s">
        <v>673</v>
      </c>
      <c r="B235" t="s">
        <v>792</v>
      </c>
      <c r="C235">
        <v>1894.54</v>
      </c>
      <c r="D235" t="s">
        <v>792</v>
      </c>
      <c r="E235" t="s">
        <v>792</v>
      </c>
      <c r="F235">
        <v>1894.54</v>
      </c>
      <c r="J235" t="s">
        <v>700</v>
      </c>
      <c r="K235">
        <v>332.2</v>
      </c>
      <c r="L235">
        <v>0.09</v>
      </c>
    </row>
    <row r="236" spans="1:12">
      <c r="A236" t="s">
        <v>674</v>
      </c>
      <c r="B236" t="s">
        <v>792</v>
      </c>
      <c r="C236">
        <v>3.61</v>
      </c>
      <c r="D236" t="s">
        <v>792</v>
      </c>
      <c r="E236" t="s">
        <v>792</v>
      </c>
      <c r="F236">
        <v>3.61</v>
      </c>
      <c r="J236" t="s">
        <v>701</v>
      </c>
      <c r="K236">
        <v>0.2</v>
      </c>
      <c r="L236">
        <v>0</v>
      </c>
    </row>
    <row r="237" spans="1:12">
      <c r="A237" t="s">
        <v>675</v>
      </c>
      <c r="B237" t="s">
        <v>792</v>
      </c>
      <c r="C237">
        <v>189.38</v>
      </c>
      <c r="D237" t="s">
        <v>792</v>
      </c>
      <c r="E237">
        <v>143.52000000000001</v>
      </c>
      <c r="F237">
        <v>332.9</v>
      </c>
      <c r="J237" t="s">
        <v>702</v>
      </c>
      <c r="K237">
        <v>3846.13</v>
      </c>
      <c r="L237">
        <v>1.06</v>
      </c>
    </row>
    <row r="238" spans="1:12">
      <c r="A238" t="s">
        <v>676</v>
      </c>
      <c r="B238" t="s">
        <v>792</v>
      </c>
      <c r="C238">
        <v>9481.58</v>
      </c>
      <c r="D238" t="s">
        <v>792</v>
      </c>
      <c r="E238" t="s">
        <v>792</v>
      </c>
      <c r="F238">
        <v>9481.58</v>
      </c>
      <c r="J238" t="s">
        <v>703</v>
      </c>
      <c r="K238">
        <v>22143.37</v>
      </c>
      <c r="L238">
        <v>6.11</v>
      </c>
    </row>
    <row r="239" spans="1:12">
      <c r="A239" t="s">
        <v>677</v>
      </c>
      <c r="B239" t="s">
        <v>792</v>
      </c>
      <c r="C239">
        <v>2748.22</v>
      </c>
      <c r="D239" t="s">
        <v>792</v>
      </c>
      <c r="E239" t="s">
        <v>792</v>
      </c>
      <c r="F239">
        <v>2748.22</v>
      </c>
      <c r="J239" t="s">
        <v>704</v>
      </c>
      <c r="K239">
        <v>218.19</v>
      </c>
      <c r="L239">
        <v>0.06</v>
      </c>
    </row>
    <row r="240" spans="1:12">
      <c r="A240" t="s">
        <v>469</v>
      </c>
      <c r="B240" t="s">
        <v>792</v>
      </c>
      <c r="C240">
        <v>5241.16</v>
      </c>
      <c r="D240" t="s">
        <v>792</v>
      </c>
      <c r="E240" t="s">
        <v>792</v>
      </c>
      <c r="F240">
        <v>5241.16</v>
      </c>
      <c r="J240" t="s">
        <v>520</v>
      </c>
      <c r="K240">
        <v>2304.37</v>
      </c>
      <c r="L240">
        <v>0.64</v>
      </c>
    </row>
    <row r="241" spans="1:12">
      <c r="A241" t="s">
        <v>678</v>
      </c>
      <c r="B241">
        <v>5530.94</v>
      </c>
      <c r="C241">
        <v>8661.77</v>
      </c>
      <c r="D241" t="s">
        <v>792</v>
      </c>
      <c r="E241" t="s">
        <v>792</v>
      </c>
      <c r="F241">
        <v>14192.71</v>
      </c>
      <c r="J241" t="s">
        <v>705</v>
      </c>
      <c r="K241">
        <v>63.62</v>
      </c>
      <c r="L241">
        <v>0.02</v>
      </c>
    </row>
    <row r="242" spans="1:12">
      <c r="A242" t="s">
        <v>679</v>
      </c>
      <c r="B242" t="s">
        <v>792</v>
      </c>
      <c r="C242">
        <v>9904.4</v>
      </c>
      <c r="D242" t="s">
        <v>792</v>
      </c>
      <c r="E242" t="s">
        <v>792</v>
      </c>
      <c r="F242">
        <v>9904.4</v>
      </c>
      <c r="J242" t="s">
        <v>706</v>
      </c>
      <c r="K242">
        <v>3991.62</v>
      </c>
      <c r="L242">
        <v>1.1000000000000001</v>
      </c>
    </row>
    <row r="243" spans="1:12">
      <c r="A243" t="s">
        <v>680</v>
      </c>
      <c r="B243" t="s">
        <v>792</v>
      </c>
      <c r="C243">
        <v>102.74</v>
      </c>
      <c r="D243" t="s">
        <v>792</v>
      </c>
      <c r="E243" t="s">
        <v>792</v>
      </c>
      <c r="F243">
        <v>102.74</v>
      </c>
      <c r="J243" t="s">
        <v>525</v>
      </c>
      <c r="K243">
        <v>266.75</v>
      </c>
      <c r="L243">
        <v>7.0000000000000007E-2</v>
      </c>
    </row>
    <row r="244" spans="1:12">
      <c r="A244" t="s">
        <v>475</v>
      </c>
      <c r="B244" t="s">
        <v>792</v>
      </c>
      <c r="C244">
        <v>1160.0899999999999</v>
      </c>
      <c r="D244" t="s">
        <v>792</v>
      </c>
      <c r="E244">
        <v>6.77</v>
      </c>
      <c r="F244">
        <v>1166.8599999999999</v>
      </c>
      <c r="J244" t="s">
        <v>526</v>
      </c>
      <c r="K244">
        <v>818.98</v>
      </c>
      <c r="L244">
        <v>0.23</v>
      </c>
    </row>
    <row r="245" spans="1:12">
      <c r="A245" t="s">
        <v>477</v>
      </c>
      <c r="B245" t="s">
        <v>792</v>
      </c>
      <c r="C245">
        <v>5736.33</v>
      </c>
      <c r="D245" t="s">
        <v>792</v>
      </c>
      <c r="E245">
        <v>0</v>
      </c>
      <c r="F245">
        <v>5736.33</v>
      </c>
      <c r="J245" t="s">
        <v>527</v>
      </c>
      <c r="K245">
        <v>4190.6099999999997</v>
      </c>
      <c r="L245">
        <v>1.1599999999999999</v>
      </c>
    </row>
    <row r="246" spans="1:12">
      <c r="A246" t="s">
        <v>681</v>
      </c>
      <c r="B246">
        <v>1.3</v>
      </c>
      <c r="C246">
        <v>66.77</v>
      </c>
      <c r="D246" t="s">
        <v>792</v>
      </c>
      <c r="E246">
        <v>498.46</v>
      </c>
      <c r="F246">
        <v>566.53</v>
      </c>
      <c r="J246" t="s">
        <v>528</v>
      </c>
      <c r="K246">
        <v>830.52</v>
      </c>
      <c r="L246">
        <v>0.23</v>
      </c>
    </row>
    <row r="247" spans="1:12">
      <c r="A247" t="s">
        <v>682</v>
      </c>
      <c r="B247" t="s">
        <v>792</v>
      </c>
      <c r="C247">
        <v>10864.68</v>
      </c>
      <c r="D247" t="s">
        <v>792</v>
      </c>
      <c r="E247">
        <v>678.17</v>
      </c>
      <c r="F247">
        <v>11542.85</v>
      </c>
    </row>
    <row r="248" spans="1:12">
      <c r="A248" t="s">
        <v>683</v>
      </c>
      <c r="B248" t="s">
        <v>792</v>
      </c>
      <c r="C248">
        <v>10420.94</v>
      </c>
      <c r="D248" t="s">
        <v>792</v>
      </c>
      <c r="E248" t="s">
        <v>792</v>
      </c>
      <c r="F248">
        <v>10420.94</v>
      </c>
    </row>
    <row r="249" spans="1:12">
      <c r="A249" t="s">
        <v>684</v>
      </c>
      <c r="B249" t="s">
        <v>792</v>
      </c>
      <c r="C249">
        <v>360.09</v>
      </c>
      <c r="D249" t="s">
        <v>792</v>
      </c>
      <c r="E249" t="s">
        <v>792</v>
      </c>
      <c r="F249">
        <v>360.09</v>
      </c>
    </row>
    <row r="250" spans="1:12">
      <c r="A250" t="s">
        <v>483</v>
      </c>
      <c r="B250">
        <v>413.15</v>
      </c>
      <c r="C250">
        <v>4786.75</v>
      </c>
      <c r="D250" t="s">
        <v>792</v>
      </c>
      <c r="E250" t="s">
        <v>792</v>
      </c>
      <c r="F250">
        <v>5199.8999999999996</v>
      </c>
    </row>
    <row r="251" spans="1:12">
      <c r="A251" t="s">
        <v>485</v>
      </c>
      <c r="B251" t="s">
        <v>792</v>
      </c>
      <c r="C251">
        <v>221.81</v>
      </c>
      <c r="D251" t="s">
        <v>792</v>
      </c>
      <c r="E251" t="s">
        <v>792</v>
      </c>
      <c r="F251">
        <v>221.81</v>
      </c>
    </row>
    <row r="252" spans="1:12">
      <c r="A252" t="s">
        <v>487</v>
      </c>
      <c r="B252">
        <v>24.11</v>
      </c>
      <c r="C252">
        <v>171.55</v>
      </c>
      <c r="D252" t="s">
        <v>792</v>
      </c>
      <c r="E252" t="s">
        <v>792</v>
      </c>
      <c r="F252">
        <v>195.66</v>
      </c>
    </row>
    <row r="253" spans="1:12">
      <c r="A253" t="s">
        <v>685</v>
      </c>
      <c r="B253" t="s">
        <v>792</v>
      </c>
      <c r="C253">
        <v>21683.54</v>
      </c>
      <c r="D253" t="s">
        <v>792</v>
      </c>
      <c r="E253" t="s">
        <v>792</v>
      </c>
      <c r="F253">
        <v>21683.54</v>
      </c>
    </row>
    <row r="254" spans="1:12">
      <c r="A254" t="s">
        <v>489</v>
      </c>
      <c r="B254" t="s">
        <v>792</v>
      </c>
      <c r="C254">
        <v>2330.0700000000002</v>
      </c>
      <c r="D254" t="s">
        <v>792</v>
      </c>
      <c r="E254" t="s">
        <v>792</v>
      </c>
      <c r="F254">
        <v>2330.0700000000002</v>
      </c>
    </row>
    <row r="255" spans="1:12">
      <c r="A255" t="s">
        <v>686</v>
      </c>
      <c r="B255" t="s">
        <v>792</v>
      </c>
      <c r="C255">
        <v>14.74</v>
      </c>
      <c r="D255" t="s">
        <v>792</v>
      </c>
      <c r="E255" t="s">
        <v>792</v>
      </c>
      <c r="F255">
        <v>14.74</v>
      </c>
    </row>
    <row r="256" spans="1:12">
      <c r="A256" t="s">
        <v>687</v>
      </c>
      <c r="B256">
        <v>150.01</v>
      </c>
      <c r="C256">
        <v>3209.67</v>
      </c>
      <c r="D256" t="s">
        <v>792</v>
      </c>
      <c r="E256" t="s">
        <v>792</v>
      </c>
      <c r="F256">
        <v>3359.68</v>
      </c>
    </row>
    <row r="257" spans="1:6">
      <c r="A257" t="s">
        <v>688</v>
      </c>
      <c r="B257" t="s">
        <v>792</v>
      </c>
      <c r="C257">
        <v>869.64</v>
      </c>
      <c r="D257" t="s">
        <v>792</v>
      </c>
      <c r="E257" t="s">
        <v>792</v>
      </c>
      <c r="F257">
        <v>869.64</v>
      </c>
    </row>
    <row r="258" spans="1:6">
      <c r="A258" t="s">
        <v>689</v>
      </c>
      <c r="B258">
        <v>227</v>
      </c>
      <c r="C258">
        <v>197.14</v>
      </c>
      <c r="D258">
        <v>2019.77</v>
      </c>
      <c r="E258" t="s">
        <v>792</v>
      </c>
      <c r="F258">
        <v>2443.9</v>
      </c>
    </row>
    <row r="259" spans="1:6">
      <c r="A259" t="s">
        <v>494</v>
      </c>
      <c r="B259" t="s">
        <v>792</v>
      </c>
      <c r="C259">
        <v>38113.89</v>
      </c>
      <c r="D259" t="s">
        <v>792</v>
      </c>
      <c r="E259" t="s">
        <v>792</v>
      </c>
      <c r="F259">
        <v>38113.89</v>
      </c>
    </row>
    <row r="260" spans="1:6">
      <c r="A260" t="s">
        <v>690</v>
      </c>
      <c r="B260">
        <v>825.29</v>
      </c>
      <c r="C260">
        <v>4415.1499999999996</v>
      </c>
      <c r="D260" t="s">
        <v>792</v>
      </c>
      <c r="E260" t="s">
        <v>792</v>
      </c>
      <c r="F260">
        <v>5240.4399999999996</v>
      </c>
    </row>
    <row r="261" spans="1:6">
      <c r="A261" t="s">
        <v>496</v>
      </c>
      <c r="B261">
        <v>1170.49</v>
      </c>
      <c r="C261">
        <v>5606.46</v>
      </c>
      <c r="D261" t="s">
        <v>792</v>
      </c>
      <c r="E261" t="s">
        <v>792</v>
      </c>
      <c r="F261">
        <v>6776.94</v>
      </c>
    </row>
    <row r="262" spans="1:6">
      <c r="A262" t="s">
        <v>691</v>
      </c>
      <c r="B262">
        <v>640.53</v>
      </c>
      <c r="C262">
        <v>10157.16</v>
      </c>
      <c r="D262" t="s">
        <v>792</v>
      </c>
      <c r="E262" t="s">
        <v>792</v>
      </c>
      <c r="F262">
        <v>10797.69</v>
      </c>
    </row>
    <row r="263" spans="1:6">
      <c r="A263" t="s">
        <v>692</v>
      </c>
      <c r="B263" t="s">
        <v>792</v>
      </c>
      <c r="C263">
        <v>221.33</v>
      </c>
      <c r="D263" t="s">
        <v>792</v>
      </c>
      <c r="E263" t="s">
        <v>792</v>
      </c>
      <c r="F263">
        <v>221.33</v>
      </c>
    </row>
    <row r="264" spans="1:6">
      <c r="A264" t="s">
        <v>693</v>
      </c>
      <c r="B264">
        <v>4503.38</v>
      </c>
      <c r="C264">
        <v>9908.2900000000009</v>
      </c>
      <c r="D264" t="s">
        <v>792</v>
      </c>
      <c r="E264" t="s">
        <v>792</v>
      </c>
      <c r="F264">
        <v>14411.67</v>
      </c>
    </row>
    <row r="265" spans="1:6">
      <c r="A265" t="s">
        <v>694</v>
      </c>
      <c r="B265" t="s">
        <v>792</v>
      </c>
      <c r="C265">
        <v>5469.96</v>
      </c>
      <c r="D265" t="s">
        <v>792</v>
      </c>
      <c r="E265" t="s">
        <v>792</v>
      </c>
      <c r="F265">
        <v>5469.96</v>
      </c>
    </row>
    <row r="266" spans="1:6">
      <c r="A266" t="s">
        <v>695</v>
      </c>
      <c r="B266" t="s">
        <v>792</v>
      </c>
      <c r="C266">
        <v>62.01</v>
      </c>
      <c r="D266" t="s">
        <v>792</v>
      </c>
      <c r="E266" t="s">
        <v>792</v>
      </c>
      <c r="F266">
        <v>62.01</v>
      </c>
    </row>
    <row r="267" spans="1:6">
      <c r="A267" t="s">
        <v>696</v>
      </c>
      <c r="B267">
        <v>1012.35</v>
      </c>
      <c r="C267">
        <v>8979.68</v>
      </c>
      <c r="D267" t="s">
        <v>792</v>
      </c>
      <c r="E267" t="s">
        <v>792</v>
      </c>
      <c r="F267">
        <v>9992.0400000000009</v>
      </c>
    </row>
    <row r="268" spans="1:6">
      <c r="A268" t="s">
        <v>697</v>
      </c>
      <c r="B268" t="s">
        <v>792</v>
      </c>
      <c r="C268">
        <v>7318.3</v>
      </c>
      <c r="D268" t="s">
        <v>792</v>
      </c>
      <c r="E268" t="s">
        <v>792</v>
      </c>
      <c r="F268">
        <v>7318.3</v>
      </c>
    </row>
    <row r="269" spans="1:6">
      <c r="A269" t="s">
        <v>506</v>
      </c>
      <c r="B269">
        <v>214.91</v>
      </c>
      <c r="C269" t="s">
        <v>792</v>
      </c>
      <c r="D269" t="s">
        <v>792</v>
      </c>
      <c r="E269" t="s">
        <v>792</v>
      </c>
      <c r="F269">
        <v>214.91</v>
      </c>
    </row>
    <row r="270" spans="1:6">
      <c r="A270" t="s">
        <v>698</v>
      </c>
      <c r="B270" t="s">
        <v>792</v>
      </c>
      <c r="C270">
        <v>4796.8999999999996</v>
      </c>
      <c r="D270" t="s">
        <v>792</v>
      </c>
      <c r="E270" t="s">
        <v>792</v>
      </c>
      <c r="F270">
        <v>4796.8999999999996</v>
      </c>
    </row>
    <row r="271" spans="1:6">
      <c r="A271" t="s">
        <v>699</v>
      </c>
      <c r="B271" t="s">
        <v>792</v>
      </c>
      <c r="C271" t="s">
        <v>792</v>
      </c>
      <c r="D271">
        <v>816.41</v>
      </c>
      <c r="E271" t="s">
        <v>792</v>
      </c>
      <c r="F271">
        <v>816.41</v>
      </c>
    </row>
    <row r="272" spans="1:6">
      <c r="A272" t="s">
        <v>510</v>
      </c>
      <c r="B272" t="s">
        <v>792</v>
      </c>
      <c r="C272">
        <v>3.49</v>
      </c>
      <c r="D272" t="s">
        <v>792</v>
      </c>
      <c r="E272" t="s">
        <v>792</v>
      </c>
      <c r="F272">
        <v>3.49</v>
      </c>
    </row>
    <row r="273" spans="1:6">
      <c r="A273" t="s">
        <v>511</v>
      </c>
      <c r="B273" t="s">
        <v>792</v>
      </c>
      <c r="C273">
        <v>1179.68</v>
      </c>
      <c r="D273">
        <v>75.59</v>
      </c>
      <c r="E273">
        <v>826.86</v>
      </c>
      <c r="F273">
        <v>2082.13</v>
      </c>
    </row>
    <row r="274" spans="1:6">
      <c r="A274" t="s">
        <v>700</v>
      </c>
      <c r="B274" t="s">
        <v>792</v>
      </c>
      <c r="C274">
        <v>332.2</v>
      </c>
      <c r="D274" t="s">
        <v>792</v>
      </c>
      <c r="E274" t="s">
        <v>792</v>
      </c>
      <c r="F274">
        <v>332.2</v>
      </c>
    </row>
    <row r="275" spans="1:6">
      <c r="A275" t="s">
        <v>701</v>
      </c>
      <c r="B275" t="s">
        <v>792</v>
      </c>
      <c r="C275">
        <v>0.2</v>
      </c>
      <c r="D275" t="s">
        <v>792</v>
      </c>
      <c r="E275" t="s">
        <v>792</v>
      </c>
      <c r="F275">
        <v>0.2</v>
      </c>
    </row>
    <row r="276" spans="1:6">
      <c r="A276" t="s">
        <v>702</v>
      </c>
      <c r="B276" t="s">
        <v>792</v>
      </c>
      <c r="C276">
        <v>3846.13</v>
      </c>
      <c r="D276" t="s">
        <v>792</v>
      </c>
      <c r="E276" t="s">
        <v>792</v>
      </c>
      <c r="F276">
        <v>3846.13</v>
      </c>
    </row>
    <row r="277" spans="1:6">
      <c r="A277" t="s">
        <v>703</v>
      </c>
      <c r="B277" t="s">
        <v>792</v>
      </c>
      <c r="C277">
        <v>22143.37</v>
      </c>
      <c r="D277" t="s">
        <v>792</v>
      </c>
      <c r="E277" t="s">
        <v>792</v>
      </c>
      <c r="F277">
        <v>22143.37</v>
      </c>
    </row>
    <row r="278" spans="1:6">
      <c r="A278" t="s">
        <v>704</v>
      </c>
      <c r="B278" t="s">
        <v>792</v>
      </c>
      <c r="C278">
        <v>156.04</v>
      </c>
      <c r="D278" t="s">
        <v>792</v>
      </c>
      <c r="E278">
        <v>62.15</v>
      </c>
      <c r="F278">
        <v>218.19</v>
      </c>
    </row>
    <row r="279" spans="1:6">
      <c r="A279" t="s">
        <v>520</v>
      </c>
      <c r="B279">
        <v>975.51</v>
      </c>
      <c r="C279">
        <v>518.4</v>
      </c>
      <c r="D279" t="s">
        <v>792</v>
      </c>
      <c r="E279">
        <v>810.47</v>
      </c>
      <c r="F279">
        <v>2304.37</v>
      </c>
    </row>
    <row r="280" spans="1:6">
      <c r="A280" t="s">
        <v>705</v>
      </c>
      <c r="B280" t="s">
        <v>792</v>
      </c>
      <c r="C280">
        <v>63.62</v>
      </c>
      <c r="D280" t="s">
        <v>792</v>
      </c>
      <c r="E280" t="s">
        <v>792</v>
      </c>
      <c r="F280">
        <v>63.62</v>
      </c>
    </row>
    <row r="281" spans="1:6">
      <c r="A281" t="s">
        <v>706</v>
      </c>
      <c r="B281" t="s">
        <v>792</v>
      </c>
      <c r="C281">
        <v>3991.62</v>
      </c>
      <c r="D281" t="s">
        <v>792</v>
      </c>
      <c r="E281" t="s">
        <v>792</v>
      </c>
      <c r="F281">
        <v>3991.62</v>
      </c>
    </row>
    <row r="282" spans="1:6">
      <c r="A282" t="s">
        <v>525</v>
      </c>
      <c r="B282" t="s">
        <v>792</v>
      </c>
      <c r="C282">
        <v>266.75</v>
      </c>
      <c r="D282" t="s">
        <v>792</v>
      </c>
      <c r="E282" t="s">
        <v>792</v>
      </c>
      <c r="F282">
        <v>266.75</v>
      </c>
    </row>
    <row r="283" spans="1:6">
      <c r="A283" t="s">
        <v>526</v>
      </c>
      <c r="B283">
        <v>818.98</v>
      </c>
      <c r="C283" t="s">
        <v>792</v>
      </c>
      <c r="D283" t="s">
        <v>792</v>
      </c>
      <c r="E283" t="s">
        <v>792</v>
      </c>
      <c r="F283">
        <v>818.98</v>
      </c>
    </row>
    <row r="284" spans="1:6">
      <c r="A284" t="s">
        <v>527</v>
      </c>
      <c r="B284" t="s">
        <v>792</v>
      </c>
      <c r="C284">
        <v>4190.6099999999997</v>
      </c>
      <c r="D284" t="s">
        <v>792</v>
      </c>
      <c r="E284" t="s">
        <v>792</v>
      </c>
      <c r="F284">
        <v>4190.6099999999997</v>
      </c>
    </row>
    <row r="285" spans="1:6">
      <c r="A285" t="s">
        <v>528</v>
      </c>
      <c r="B285">
        <v>830.52</v>
      </c>
      <c r="C285" t="s">
        <v>792</v>
      </c>
      <c r="D285" t="s">
        <v>792</v>
      </c>
      <c r="E285" t="s">
        <v>792</v>
      </c>
      <c r="F285">
        <v>830.52</v>
      </c>
    </row>
    <row r="286" spans="1:6">
      <c r="A286" t="s">
        <v>707</v>
      </c>
      <c r="B286">
        <v>21186.400000000001</v>
      </c>
      <c r="C286">
        <v>324791.44</v>
      </c>
      <c r="D286">
        <v>4407.8100000000004</v>
      </c>
      <c r="E286">
        <v>11769.49</v>
      </c>
      <c r="F286">
        <v>362155.14</v>
      </c>
    </row>
  </sheetData>
  <sortState xmlns:xlrd2="http://schemas.microsoft.com/office/spreadsheetml/2017/richdata2" ref="A93:H165">
    <sortCondition ref="A92"/>
  </sortState>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Düğme1_Tıkla">
                <anchor moveWithCells="1" sizeWithCells="1">
                  <from>
                    <xdr:col>11</xdr:col>
                    <xdr:colOff>581025</xdr:colOff>
                    <xdr:row>1</xdr:row>
                    <xdr:rowOff>28575</xdr:rowOff>
                  </from>
                  <to>
                    <xdr:col>14</xdr:col>
                    <xdr:colOff>171450</xdr:colOff>
                    <xdr:row>3</xdr:row>
                    <xdr:rowOff>19050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8665-FE27-4DC4-83F5-688AFDC48481}">
  <sheetPr codeName="Sayfa24">
    <tabColor theme="0"/>
  </sheetPr>
  <dimension ref="A1:L88"/>
  <sheetViews>
    <sheetView workbookViewId="0">
      <selection activeCell="L7" activeCellId="1" sqref="I7:I88 L7:L88"/>
    </sheetView>
  </sheetViews>
  <sheetFormatPr defaultColWidth="8.875" defaultRowHeight="15"/>
  <cols>
    <col min="1" max="1" width="17.5" style="29" bestFit="1" customWidth="1"/>
    <col min="2" max="2" width="10.5" style="29" bestFit="1" customWidth="1"/>
    <col min="3" max="3" width="8.875" style="29"/>
    <col min="4" max="4" width="14.625" style="29" customWidth="1"/>
    <col min="5" max="5" width="10.625" style="29" customWidth="1"/>
    <col min="6" max="6" width="10.875" style="29" customWidth="1"/>
    <col min="7" max="8" width="8.875" style="29"/>
    <col min="9" max="9" width="22.625" style="29" customWidth="1"/>
    <col min="10" max="11" width="10.625" style="29" bestFit="1" customWidth="1"/>
    <col min="12" max="12" width="11" style="29" bestFit="1" customWidth="1"/>
    <col min="13" max="16384" width="8.875" style="29"/>
  </cols>
  <sheetData>
    <row r="1" spans="1:12">
      <c r="A1" s="30" t="s">
        <v>793</v>
      </c>
    </row>
    <row r="3" spans="1:12" s="54" customFormat="1">
      <c r="A3" s="55" t="s">
        <v>886</v>
      </c>
      <c r="B3" s="53"/>
      <c r="C3" s="53"/>
      <c r="D3" s="53"/>
      <c r="E3" s="53"/>
      <c r="F3" s="53"/>
    </row>
    <row r="4" spans="1:12">
      <c r="A4" s="30"/>
      <c r="B4" s="896" t="s">
        <v>885</v>
      </c>
      <c r="C4" s="896"/>
      <c r="D4" s="896" t="s">
        <v>884</v>
      </c>
      <c r="E4" s="896"/>
      <c r="F4" s="30"/>
      <c r="I4" s="30" t="s">
        <v>887</v>
      </c>
    </row>
    <row r="5" spans="1:12">
      <c r="A5" s="30" t="s">
        <v>777</v>
      </c>
      <c r="B5" s="30" t="s">
        <v>775</v>
      </c>
      <c r="C5" s="30" t="s">
        <v>774</v>
      </c>
      <c r="D5" s="30" t="s">
        <v>775</v>
      </c>
      <c r="E5" s="30" t="s">
        <v>774</v>
      </c>
      <c r="F5" s="30" t="s">
        <v>776</v>
      </c>
      <c r="J5" s="30"/>
      <c r="K5" s="30"/>
      <c r="L5" s="30"/>
    </row>
    <row r="6" spans="1:12">
      <c r="A6" s="30" t="s">
        <v>401</v>
      </c>
      <c r="B6" s="30">
        <v>478972.28</v>
      </c>
      <c r="C6" s="30">
        <f t="shared" ref="C6:C37" si="0">(B6/B$87)*100</f>
        <v>2.6532803705927415</v>
      </c>
      <c r="D6" s="30">
        <v>540257.73</v>
      </c>
      <c r="E6" s="30">
        <f t="shared" ref="E6:E37" si="1">D6/D$87*100</f>
        <v>2.8262004261942382</v>
      </c>
      <c r="F6" s="30">
        <f t="shared" ref="F6:F37" si="2">((D6-B6)/B6)*100</f>
        <v>12.795197667806569</v>
      </c>
      <c r="I6" s="30" t="s">
        <v>777</v>
      </c>
      <c r="J6" s="30" t="s">
        <v>829</v>
      </c>
      <c r="K6" s="30" t="s">
        <v>830</v>
      </c>
      <c r="L6" s="30" t="s">
        <v>776</v>
      </c>
    </row>
    <row r="7" spans="1:12">
      <c r="A7" s="30" t="s">
        <v>424</v>
      </c>
      <c r="B7" s="30">
        <v>82649.3</v>
      </c>
      <c r="C7" s="30">
        <f t="shared" si="0"/>
        <v>0.45783811399947955</v>
      </c>
      <c r="D7" s="30">
        <v>81796.679999999993</v>
      </c>
      <c r="E7" s="30">
        <f t="shared" si="1"/>
        <v>0.42789542664622998</v>
      </c>
      <c r="F7" s="30">
        <f t="shared" si="2"/>
        <v>-1.031611882980267</v>
      </c>
      <c r="I7" s="30" t="s">
        <v>401</v>
      </c>
      <c r="J7" s="30">
        <v>1070621</v>
      </c>
      <c r="K7" s="30">
        <v>1081581</v>
      </c>
      <c r="L7" s="30">
        <v>1.02</v>
      </c>
    </row>
    <row r="8" spans="1:12">
      <c r="A8" s="30" t="s">
        <v>426</v>
      </c>
      <c r="B8" s="30">
        <v>138827.57999999999</v>
      </c>
      <c r="C8" s="30">
        <f t="shared" si="0"/>
        <v>0.76903927072959921</v>
      </c>
      <c r="D8" s="30">
        <v>159817.34</v>
      </c>
      <c r="E8" s="30">
        <f t="shared" si="1"/>
        <v>0.83603770819018086</v>
      </c>
      <c r="F8" s="30">
        <f t="shared" si="2"/>
        <v>15.119301222422814</v>
      </c>
      <c r="I8" s="30" t="s">
        <v>424</v>
      </c>
      <c r="J8" s="30">
        <v>222590</v>
      </c>
      <c r="K8" s="30">
        <v>231414</v>
      </c>
      <c r="L8" s="30">
        <v>3.96</v>
      </c>
    </row>
    <row r="9" spans="1:12">
      <c r="A9" s="30" t="s">
        <v>427</v>
      </c>
      <c r="B9" s="30">
        <v>28634.44</v>
      </c>
      <c r="C9" s="30">
        <f t="shared" si="0"/>
        <v>0.15862128299975023</v>
      </c>
      <c r="D9" s="30">
        <v>32829.06</v>
      </c>
      <c r="E9" s="30">
        <f t="shared" si="1"/>
        <v>0.1717356332200119</v>
      </c>
      <c r="F9" s="30">
        <f t="shared" si="2"/>
        <v>14.648863396664993</v>
      </c>
      <c r="I9" s="30" t="s">
        <v>664</v>
      </c>
      <c r="J9" s="30">
        <v>419219</v>
      </c>
      <c r="K9" s="30">
        <v>434559</v>
      </c>
      <c r="L9" s="30">
        <v>3.66</v>
      </c>
    </row>
    <row r="10" spans="1:12">
      <c r="A10" s="30" t="s">
        <v>429</v>
      </c>
      <c r="B10" s="30">
        <v>88951.92</v>
      </c>
      <c r="C10" s="30">
        <f t="shared" si="0"/>
        <v>0.49275165415112515</v>
      </c>
      <c r="D10" s="30">
        <v>94369.32</v>
      </c>
      <c r="E10" s="30">
        <f t="shared" si="1"/>
        <v>0.49366551849921791</v>
      </c>
      <c r="F10" s="30">
        <f t="shared" si="2"/>
        <v>6.0902563991873464</v>
      </c>
      <c r="I10" s="30" t="s">
        <v>713</v>
      </c>
      <c r="J10" s="30">
        <v>167307</v>
      </c>
      <c r="K10" s="30">
        <v>173942</v>
      </c>
      <c r="L10" s="30">
        <v>3.97</v>
      </c>
    </row>
    <row r="11" spans="1:12">
      <c r="A11" s="30" t="s">
        <v>430</v>
      </c>
      <c r="B11" s="30">
        <v>45151.25</v>
      </c>
      <c r="C11" s="30">
        <f t="shared" si="0"/>
        <v>0.25011661495885629</v>
      </c>
      <c r="D11" s="30">
        <v>48812.92</v>
      </c>
      <c r="E11" s="30">
        <f t="shared" si="1"/>
        <v>0.25535052558671439</v>
      </c>
      <c r="F11" s="30">
        <f t="shared" si="2"/>
        <v>8.1097865507599405</v>
      </c>
      <c r="I11" s="30" t="s">
        <v>429</v>
      </c>
      <c r="J11" s="30">
        <v>208521</v>
      </c>
      <c r="K11" s="30">
        <v>217326</v>
      </c>
      <c r="L11" s="30">
        <v>4.22</v>
      </c>
    </row>
    <row r="12" spans="1:12">
      <c r="A12" s="30" t="s">
        <v>432</v>
      </c>
      <c r="B12" s="30">
        <v>1040532.5</v>
      </c>
      <c r="C12" s="30">
        <f t="shared" si="0"/>
        <v>5.7640589497450492</v>
      </c>
      <c r="D12" s="30">
        <v>1160533.81</v>
      </c>
      <c r="E12" s="30">
        <f t="shared" si="1"/>
        <v>6.0709934653499973</v>
      </c>
      <c r="F12" s="30">
        <f t="shared" si="2"/>
        <v>11.532682544754733</v>
      </c>
      <c r="I12" s="30" t="s">
        <v>430</v>
      </c>
      <c r="J12" s="30">
        <v>202496</v>
      </c>
      <c r="K12" s="30">
        <v>210471</v>
      </c>
      <c r="L12" s="30">
        <v>3.94</v>
      </c>
    </row>
    <row r="13" spans="1:12">
      <c r="A13" s="30" t="s">
        <v>434</v>
      </c>
      <c r="B13" s="30">
        <v>557587.06000000006</v>
      </c>
      <c r="C13" s="30">
        <f t="shared" si="0"/>
        <v>3.0887691479651331</v>
      </c>
      <c r="D13" s="30">
        <v>644020.21</v>
      </c>
      <c r="E13" s="30">
        <f t="shared" si="1"/>
        <v>3.3690035161175809</v>
      </c>
      <c r="F13" s="30">
        <f t="shared" si="2"/>
        <v>15.501283333225111</v>
      </c>
      <c r="I13" s="30" t="s">
        <v>432</v>
      </c>
      <c r="J13" s="30">
        <v>2963976</v>
      </c>
      <c r="K13" s="30">
        <v>2942427</v>
      </c>
      <c r="L13" s="30">
        <v>-0.73</v>
      </c>
    </row>
    <row r="14" spans="1:12">
      <c r="A14" s="30" t="s">
        <v>436</v>
      </c>
      <c r="B14" s="30">
        <v>9699.11</v>
      </c>
      <c r="C14" s="30">
        <f t="shared" si="0"/>
        <v>5.3728491709832897E-2</v>
      </c>
      <c r="D14" s="30">
        <v>10431.98</v>
      </c>
      <c r="E14" s="30">
        <f t="shared" si="1"/>
        <v>5.4571854662865751E-2</v>
      </c>
      <c r="F14" s="30">
        <f t="shared" si="2"/>
        <v>7.5560541121814166</v>
      </c>
      <c r="I14" s="30" t="s">
        <v>434</v>
      </c>
      <c r="J14" s="30">
        <v>1631585</v>
      </c>
      <c r="K14" s="30">
        <v>1702210</v>
      </c>
      <c r="L14" s="30">
        <v>4.33</v>
      </c>
    </row>
    <row r="15" spans="1:12">
      <c r="A15" s="30" t="s">
        <v>438</v>
      </c>
      <c r="B15" s="30">
        <v>32743.42</v>
      </c>
      <c r="C15" s="30">
        <f t="shared" si="0"/>
        <v>0.18138309288394261</v>
      </c>
      <c r="D15" s="30">
        <v>35839.120000000003</v>
      </c>
      <c r="E15" s="30">
        <f t="shared" si="1"/>
        <v>0.18748188243123604</v>
      </c>
      <c r="F15" s="30">
        <f t="shared" si="2"/>
        <v>9.4544186282312737</v>
      </c>
      <c r="I15" s="30" t="s">
        <v>436</v>
      </c>
      <c r="J15" s="30">
        <v>54269</v>
      </c>
      <c r="K15" s="30">
        <v>57246</v>
      </c>
      <c r="L15" s="30">
        <v>5.49</v>
      </c>
    </row>
    <row r="16" spans="1:12">
      <c r="A16" s="30" t="s">
        <v>440</v>
      </c>
      <c r="B16" s="30">
        <v>182252.86</v>
      </c>
      <c r="C16" s="30">
        <f t="shared" si="0"/>
        <v>1.0095948264947334</v>
      </c>
      <c r="D16" s="30">
        <v>194746.73</v>
      </c>
      <c r="E16" s="30">
        <f t="shared" si="1"/>
        <v>1.0187606039916066</v>
      </c>
      <c r="F16" s="30">
        <f t="shared" si="2"/>
        <v>6.8552394733339312</v>
      </c>
      <c r="I16" s="30" t="s">
        <v>712</v>
      </c>
      <c r="J16" s="30">
        <v>120285</v>
      </c>
      <c r="K16" s="30">
        <v>123816</v>
      </c>
      <c r="L16" s="30">
        <v>2.94</v>
      </c>
    </row>
    <row r="17" spans="1:12">
      <c r="A17" s="30" t="s">
        <v>442</v>
      </c>
      <c r="B17" s="30">
        <v>249943.55</v>
      </c>
      <c r="C17" s="30">
        <f t="shared" si="0"/>
        <v>1.384569301111257</v>
      </c>
      <c r="D17" s="30">
        <v>262929.13</v>
      </c>
      <c r="E17" s="30">
        <f t="shared" si="1"/>
        <v>1.3754369035402423</v>
      </c>
      <c r="F17" s="30">
        <f t="shared" si="2"/>
        <v>5.1954051224766626</v>
      </c>
      <c r="I17" s="30" t="s">
        <v>440</v>
      </c>
      <c r="J17" s="30">
        <v>669085</v>
      </c>
      <c r="K17" s="30">
        <v>699207</v>
      </c>
      <c r="L17" s="30">
        <v>4.5</v>
      </c>
    </row>
    <row r="18" spans="1:12">
      <c r="A18" s="30" t="s">
        <v>444</v>
      </c>
      <c r="B18" s="30">
        <v>40340.269999999997</v>
      </c>
      <c r="C18" s="30">
        <f t="shared" si="0"/>
        <v>0.22346605639769224</v>
      </c>
      <c r="D18" s="30">
        <v>35375.79</v>
      </c>
      <c r="E18" s="30">
        <f t="shared" si="1"/>
        <v>0.18505810694269545</v>
      </c>
      <c r="F18" s="30">
        <f t="shared" si="2"/>
        <v>-12.306511582594753</v>
      </c>
      <c r="I18" s="30" t="s">
        <v>665</v>
      </c>
      <c r="J18" s="30">
        <v>930800</v>
      </c>
      <c r="K18" s="30">
        <v>956417</v>
      </c>
      <c r="L18" s="30">
        <v>2.75</v>
      </c>
    </row>
    <row r="19" spans="1:12">
      <c r="A19" s="30" t="s">
        <v>445</v>
      </c>
      <c r="B19" s="30">
        <v>59184.99</v>
      </c>
      <c r="C19" s="30">
        <f t="shared" si="0"/>
        <v>0.32785691105282266</v>
      </c>
      <c r="D19" s="30">
        <v>60257.97</v>
      </c>
      <c r="E19" s="30">
        <f t="shared" si="1"/>
        <v>0.31522195988866208</v>
      </c>
      <c r="F19" s="30">
        <f t="shared" si="2"/>
        <v>1.8129258786729596</v>
      </c>
      <c r="I19" s="30" t="s">
        <v>444</v>
      </c>
      <c r="J19" s="30">
        <v>138189</v>
      </c>
      <c r="K19" s="30">
        <v>137262</v>
      </c>
      <c r="L19" s="30">
        <v>-0.67</v>
      </c>
    </row>
    <row r="20" spans="1:12">
      <c r="A20" s="30" t="s">
        <v>447</v>
      </c>
      <c r="B20" s="30">
        <v>8389.52</v>
      </c>
      <c r="C20" s="30">
        <f t="shared" si="0"/>
        <v>4.6473981197189977E-2</v>
      </c>
      <c r="D20" s="30">
        <v>7824.26</v>
      </c>
      <c r="E20" s="30">
        <f t="shared" si="1"/>
        <v>4.0930329579281596E-2</v>
      </c>
      <c r="F20" s="30">
        <f t="shared" si="2"/>
        <v>-6.7376917868960344</v>
      </c>
      <c r="I20" s="30" t="s">
        <v>445</v>
      </c>
      <c r="J20" s="30">
        <v>173624</v>
      </c>
      <c r="K20" s="30">
        <v>183794</v>
      </c>
      <c r="L20" s="30">
        <v>5.86</v>
      </c>
    </row>
    <row r="21" spans="1:12">
      <c r="A21" s="30" t="s">
        <v>450</v>
      </c>
      <c r="B21" s="30">
        <v>153822.14000000001</v>
      </c>
      <c r="C21" s="30">
        <f t="shared" si="0"/>
        <v>0.85210205614522949</v>
      </c>
      <c r="D21" s="30">
        <v>164879.54</v>
      </c>
      <c r="E21" s="30">
        <f t="shared" si="1"/>
        <v>0.86251912808116593</v>
      </c>
      <c r="F21" s="30">
        <f t="shared" si="2"/>
        <v>7.188432042357487</v>
      </c>
      <c r="I21" s="30" t="s">
        <v>447</v>
      </c>
      <c r="J21" s="30">
        <v>48356</v>
      </c>
      <c r="K21" s="30">
        <v>50341</v>
      </c>
      <c r="L21" s="30">
        <v>4.0999999999999996</v>
      </c>
    </row>
    <row r="22" spans="1:12">
      <c r="A22" s="30" t="s">
        <v>452</v>
      </c>
      <c r="B22" s="30">
        <v>25003.200000000001</v>
      </c>
      <c r="C22" s="30">
        <f t="shared" si="0"/>
        <v>0.13850592723654995</v>
      </c>
      <c r="D22" s="30">
        <v>24117.82</v>
      </c>
      <c r="E22" s="30">
        <f t="shared" si="1"/>
        <v>0.12616532698731756</v>
      </c>
      <c r="F22" s="30">
        <f t="shared" si="2"/>
        <v>-3.5410667434568417</v>
      </c>
      <c r="I22" s="30" t="s">
        <v>666</v>
      </c>
      <c r="J22" s="30">
        <v>132880</v>
      </c>
      <c r="K22" s="30">
        <v>137488</v>
      </c>
      <c r="L22" s="30">
        <v>3.47</v>
      </c>
    </row>
    <row r="23" spans="1:12">
      <c r="A23" s="30" t="s">
        <v>453</v>
      </c>
      <c r="B23" s="30">
        <v>25198.71</v>
      </c>
      <c r="C23" s="30">
        <f t="shared" si="0"/>
        <v>0.13958896036167065</v>
      </c>
      <c r="D23" s="30">
        <v>26465.11</v>
      </c>
      <c r="E23" s="30">
        <f t="shared" si="1"/>
        <v>0.13844448863559511</v>
      </c>
      <c r="F23" s="30">
        <f t="shared" si="2"/>
        <v>5.0256540910229193</v>
      </c>
      <c r="I23" s="30" t="s">
        <v>667</v>
      </c>
      <c r="J23" s="30">
        <v>120023</v>
      </c>
      <c r="K23" s="30">
        <v>129532</v>
      </c>
      <c r="L23" s="30">
        <v>7.92</v>
      </c>
    </row>
    <row r="24" spans="1:12">
      <c r="A24" s="30" t="s">
        <v>454</v>
      </c>
      <c r="B24" s="30">
        <v>72547.7</v>
      </c>
      <c r="C24" s="30">
        <f t="shared" si="0"/>
        <v>0.4018800176529026</v>
      </c>
      <c r="D24" s="30">
        <v>73697.039999999994</v>
      </c>
      <c r="E24" s="30">
        <f t="shared" si="1"/>
        <v>0.38552452707572332</v>
      </c>
      <c r="F24" s="30">
        <f t="shared" si="2"/>
        <v>1.5842542217051632</v>
      </c>
      <c r="I24" s="30" t="s">
        <v>668</v>
      </c>
      <c r="J24" s="30">
        <v>108560</v>
      </c>
      <c r="K24" s="30">
        <v>113806</v>
      </c>
      <c r="L24" s="30">
        <v>4.83</v>
      </c>
    </row>
    <row r="25" spans="1:12">
      <c r="A25" s="30" t="s">
        <v>455</v>
      </c>
      <c r="B25" s="30">
        <v>78239.360000000001</v>
      </c>
      <c r="C25" s="30">
        <f t="shared" si="0"/>
        <v>0.43340912775941631</v>
      </c>
      <c r="D25" s="30">
        <v>79145.91</v>
      </c>
      <c r="E25" s="30">
        <f t="shared" si="1"/>
        <v>0.41402869806884729</v>
      </c>
      <c r="F25" s="30">
        <f t="shared" si="2"/>
        <v>1.1586879033775364</v>
      </c>
      <c r="I25" s="30" t="s">
        <v>454</v>
      </c>
      <c r="J25" s="30">
        <v>173826</v>
      </c>
      <c r="K25" s="30">
        <v>179364</v>
      </c>
      <c r="L25" s="30">
        <v>3.19</v>
      </c>
    </row>
    <row r="26" spans="1:12">
      <c r="A26" s="30" t="s">
        <v>457</v>
      </c>
      <c r="B26" s="30">
        <v>968994.85</v>
      </c>
      <c r="C26" s="30">
        <f t="shared" si="0"/>
        <v>5.3677741323787203</v>
      </c>
      <c r="D26" s="30">
        <v>1003503.62</v>
      </c>
      <c r="E26" s="30">
        <f t="shared" si="1"/>
        <v>5.249535917850654</v>
      </c>
      <c r="F26" s="30">
        <f t="shared" si="2"/>
        <v>3.5612955012093224</v>
      </c>
      <c r="I26" s="30" t="s">
        <v>455</v>
      </c>
      <c r="J26" s="30">
        <v>172922</v>
      </c>
      <c r="K26" s="30">
        <v>180758</v>
      </c>
      <c r="L26" s="30">
        <v>4.53</v>
      </c>
    </row>
    <row r="27" spans="1:12">
      <c r="A27" s="30" t="s">
        <v>459</v>
      </c>
      <c r="B27" s="30">
        <v>297927.83</v>
      </c>
      <c r="C27" s="30">
        <f t="shared" si="0"/>
        <v>1.6503795651645878</v>
      </c>
      <c r="D27" s="30">
        <v>270555.40999999997</v>
      </c>
      <c r="E27" s="30">
        <f t="shared" si="1"/>
        <v>1.4153315586084383</v>
      </c>
      <c r="F27" s="30">
        <f t="shared" si="2"/>
        <v>-9.1876009032120418</v>
      </c>
      <c r="I27" s="30" t="s">
        <v>457</v>
      </c>
      <c r="J27" s="30">
        <v>1587172</v>
      </c>
      <c r="K27" s="30">
        <v>1637602</v>
      </c>
      <c r="L27" s="30">
        <v>3.18</v>
      </c>
    </row>
    <row r="28" spans="1:12">
      <c r="A28" s="30" t="s">
        <v>460</v>
      </c>
      <c r="B28" s="30">
        <v>35706.26</v>
      </c>
      <c r="C28" s="30">
        <f t="shared" si="0"/>
        <v>0.19779582811197505</v>
      </c>
      <c r="D28" s="30">
        <v>44433.23</v>
      </c>
      <c r="E28" s="30">
        <f t="shared" si="1"/>
        <v>0.23243945729973475</v>
      </c>
      <c r="F28" s="30">
        <f t="shared" si="2"/>
        <v>24.441008383403918</v>
      </c>
      <c r="I28" s="30" t="s">
        <v>669</v>
      </c>
      <c r="J28" s="30">
        <v>379489</v>
      </c>
      <c r="K28" s="30">
        <v>393563</v>
      </c>
      <c r="L28" s="30">
        <v>3.71</v>
      </c>
    </row>
    <row r="29" spans="1:12">
      <c r="A29" s="30" t="s">
        <v>461</v>
      </c>
      <c r="B29" s="30">
        <v>66927.25</v>
      </c>
      <c r="C29" s="30">
        <f t="shared" si="0"/>
        <v>0.37074537733739632</v>
      </c>
      <c r="D29" s="30">
        <v>70657.69</v>
      </c>
      <c r="E29" s="30">
        <f t="shared" si="1"/>
        <v>0.3696250557893922</v>
      </c>
      <c r="F29" s="30">
        <f t="shared" si="2"/>
        <v>5.5738731234288013</v>
      </c>
      <c r="I29" s="30" t="s">
        <v>670</v>
      </c>
      <c r="J29" s="30">
        <v>129851</v>
      </c>
      <c r="K29" s="30">
        <v>131839</v>
      </c>
      <c r="L29" s="30">
        <v>1.53</v>
      </c>
    </row>
    <row r="30" spans="1:12">
      <c r="A30" s="30" t="s">
        <v>462</v>
      </c>
      <c r="B30" s="30">
        <v>266548.51</v>
      </c>
      <c r="C30" s="30">
        <f t="shared" si="0"/>
        <v>1.4765529424661967</v>
      </c>
      <c r="D30" s="30">
        <v>278423.59999999998</v>
      </c>
      <c r="E30" s="30">
        <f t="shared" si="1"/>
        <v>1.4564916951443416</v>
      </c>
      <c r="F30" s="30">
        <f t="shared" si="2"/>
        <v>4.4551327636383959</v>
      </c>
      <c r="I30" s="30" t="s">
        <v>671</v>
      </c>
      <c r="J30" s="30">
        <v>341940</v>
      </c>
      <c r="K30" s="30">
        <v>351899</v>
      </c>
      <c r="L30" s="30">
        <v>2.91</v>
      </c>
    </row>
    <row r="31" spans="1:12">
      <c r="A31" s="30" t="s">
        <v>464</v>
      </c>
      <c r="B31" s="30">
        <v>149012.56</v>
      </c>
      <c r="C31" s="30">
        <f t="shared" si="0"/>
        <v>0.82545925292330724</v>
      </c>
      <c r="D31" s="30">
        <v>164293.54999999999</v>
      </c>
      <c r="E31" s="30">
        <f t="shared" si="1"/>
        <v>0.85945369264955152</v>
      </c>
      <c r="F31" s="30">
        <f t="shared" si="2"/>
        <v>10.254833552285787</v>
      </c>
      <c r="I31" s="30" t="s">
        <v>672</v>
      </c>
      <c r="J31" s="30">
        <v>559839</v>
      </c>
      <c r="K31" s="30">
        <v>583986</v>
      </c>
      <c r="L31" s="30">
        <v>4.3099999999999996</v>
      </c>
    </row>
    <row r="32" spans="1:12">
      <c r="A32" s="30" t="s">
        <v>465</v>
      </c>
      <c r="B32" s="30">
        <v>81794.86</v>
      </c>
      <c r="C32" s="30">
        <f t="shared" si="0"/>
        <v>0.45310491966963384</v>
      </c>
      <c r="D32" s="30">
        <v>85132.97</v>
      </c>
      <c r="E32" s="30">
        <f t="shared" si="1"/>
        <v>0.44534825276295686</v>
      </c>
      <c r="F32" s="30">
        <f t="shared" si="2"/>
        <v>4.0810755101237417</v>
      </c>
      <c r="I32" s="30" t="s">
        <v>673</v>
      </c>
      <c r="J32" s="30">
        <v>515999</v>
      </c>
      <c r="K32" s="30">
        <v>540994</v>
      </c>
      <c r="L32" s="30">
        <v>4.84</v>
      </c>
    </row>
    <row r="33" spans="1:12">
      <c r="A33" s="30" t="s">
        <v>466</v>
      </c>
      <c r="B33" s="30">
        <v>92496.65</v>
      </c>
      <c r="C33" s="30">
        <f t="shared" si="0"/>
        <v>0.51238778534446094</v>
      </c>
      <c r="D33" s="30">
        <v>95562.84</v>
      </c>
      <c r="E33" s="30">
        <f t="shared" si="1"/>
        <v>0.49990906957746223</v>
      </c>
      <c r="F33" s="30">
        <f t="shared" si="2"/>
        <v>3.314920053861413</v>
      </c>
      <c r="I33" s="30" t="s">
        <v>674</v>
      </c>
      <c r="J33" s="30">
        <v>185975</v>
      </c>
      <c r="K33" s="30">
        <v>195204</v>
      </c>
      <c r="L33" s="30">
        <v>4.96</v>
      </c>
    </row>
    <row r="34" spans="1:12">
      <c r="A34" s="30" t="s">
        <v>467</v>
      </c>
      <c r="B34" s="30">
        <v>93798.34</v>
      </c>
      <c r="C34" s="30">
        <f t="shared" si="0"/>
        <v>0.51959853358566799</v>
      </c>
      <c r="D34" s="30">
        <v>98611.91</v>
      </c>
      <c r="E34" s="30">
        <f t="shared" si="1"/>
        <v>0.5158593882031598</v>
      </c>
      <c r="F34" s="30">
        <f t="shared" si="2"/>
        <v>5.1318285590128854</v>
      </c>
      <c r="I34" s="30" t="s">
        <v>675</v>
      </c>
      <c r="J34" s="30">
        <v>256165</v>
      </c>
      <c r="K34" s="30">
        <v>264204</v>
      </c>
      <c r="L34" s="30">
        <v>3.14</v>
      </c>
    </row>
    <row r="35" spans="1:12">
      <c r="A35" s="30" t="s">
        <v>468</v>
      </c>
      <c r="B35" s="30">
        <v>32996.239999999998</v>
      </c>
      <c r="C35" s="30">
        <f t="shared" si="0"/>
        <v>0.18278359636045541</v>
      </c>
      <c r="D35" s="30">
        <v>34026.699999999997</v>
      </c>
      <c r="E35" s="30">
        <f t="shared" si="1"/>
        <v>0.17800073687420165</v>
      </c>
      <c r="F35" s="30">
        <f t="shared" si="2"/>
        <v>3.1229618889909854</v>
      </c>
      <c r="I35" s="30" t="s">
        <v>676</v>
      </c>
      <c r="J35" s="30">
        <v>322771</v>
      </c>
      <c r="K35" s="30">
        <v>335859</v>
      </c>
      <c r="L35" s="30">
        <v>4.05</v>
      </c>
    </row>
    <row r="36" spans="1:12">
      <c r="A36" s="30" t="s">
        <v>469</v>
      </c>
      <c r="B36" s="30">
        <v>83321.740000000005</v>
      </c>
      <c r="C36" s="30">
        <f t="shared" si="0"/>
        <v>0.46156311422788815</v>
      </c>
      <c r="D36" s="30">
        <v>70006.47</v>
      </c>
      <c r="E36" s="30">
        <f t="shared" si="1"/>
        <v>0.36621838867600132</v>
      </c>
      <c r="F36" s="30">
        <f t="shared" si="2"/>
        <v>-15.980547213728377</v>
      </c>
      <c r="I36" s="30" t="s">
        <v>677</v>
      </c>
      <c r="J36" s="30">
        <v>149122</v>
      </c>
      <c r="K36" s="30">
        <v>155265</v>
      </c>
      <c r="L36" s="30">
        <v>4.12</v>
      </c>
    </row>
    <row r="37" spans="1:12">
      <c r="A37" s="30" t="s">
        <v>470</v>
      </c>
      <c r="B37" s="30">
        <v>231816.9</v>
      </c>
      <c r="C37" s="30">
        <f t="shared" si="0"/>
        <v>1.2841562153485384</v>
      </c>
      <c r="D37" s="30">
        <v>257730.85</v>
      </c>
      <c r="E37" s="30">
        <f t="shared" si="1"/>
        <v>1.3482436208981283</v>
      </c>
      <c r="F37" s="30">
        <f t="shared" si="2"/>
        <v>11.178628477906491</v>
      </c>
      <c r="I37" s="30" t="s">
        <v>469</v>
      </c>
      <c r="J37" s="30">
        <v>354605</v>
      </c>
      <c r="K37" s="30">
        <v>368594</v>
      </c>
      <c r="L37" s="30">
        <v>3.94</v>
      </c>
    </row>
    <row r="38" spans="1:12">
      <c r="A38" s="30" t="s">
        <v>471</v>
      </c>
      <c r="B38" s="30">
        <v>608071.87</v>
      </c>
      <c r="C38" s="30">
        <f t="shared" ref="C38:C69" si="3">(B38/B$87)*100</f>
        <v>3.3684311680430046</v>
      </c>
      <c r="D38" s="30">
        <v>647161.01</v>
      </c>
      <c r="E38" s="30">
        <f t="shared" ref="E38:E69" si="4">D38/D$87*100</f>
        <v>3.3854336934305294</v>
      </c>
      <c r="F38" s="30">
        <f t="shared" ref="F38:F69" si="5">((D38-B38)/B38)*100</f>
        <v>6.4283749879763414</v>
      </c>
      <c r="I38" s="30" t="s">
        <v>678</v>
      </c>
      <c r="J38" s="30">
        <v>570348</v>
      </c>
      <c r="K38" s="30">
        <v>594064</v>
      </c>
      <c r="L38" s="30">
        <v>4.16</v>
      </c>
    </row>
    <row r="39" spans="1:12">
      <c r="A39" s="30" t="s">
        <v>472</v>
      </c>
      <c r="B39" s="30">
        <v>50704.66</v>
      </c>
      <c r="C39" s="30">
        <f t="shared" si="3"/>
        <v>0.28087988531523983</v>
      </c>
      <c r="D39" s="30">
        <v>56065.21</v>
      </c>
      <c r="E39" s="30">
        <f t="shared" si="4"/>
        <v>0.29328876126708908</v>
      </c>
      <c r="F39" s="30">
        <f t="shared" si="5"/>
        <v>10.572105206898135</v>
      </c>
      <c r="I39" s="30" t="s">
        <v>679</v>
      </c>
      <c r="J39" s="30">
        <v>716778</v>
      </c>
      <c r="K39" s="30">
        <v>735804</v>
      </c>
      <c r="L39" s="30">
        <v>2.65</v>
      </c>
    </row>
    <row r="40" spans="1:12">
      <c r="A40" s="30" t="s">
        <v>473</v>
      </c>
      <c r="B40" s="30">
        <v>33253.769999999997</v>
      </c>
      <c r="C40" s="30">
        <f t="shared" si="3"/>
        <v>0.18421019101398889</v>
      </c>
      <c r="D40" s="30">
        <v>36197.49</v>
      </c>
      <c r="E40" s="30">
        <f t="shared" si="4"/>
        <v>0.189356590353944</v>
      </c>
      <c r="F40" s="30">
        <f t="shared" si="5"/>
        <v>8.8522895298788722</v>
      </c>
      <c r="I40" s="30" t="s">
        <v>707</v>
      </c>
      <c r="J40" s="30">
        <v>42616837</v>
      </c>
      <c r="K40" s="30">
        <v>43786823</v>
      </c>
      <c r="L40" s="30">
        <v>2.75</v>
      </c>
    </row>
    <row r="41" spans="1:12">
      <c r="A41" s="30" t="s">
        <v>474</v>
      </c>
      <c r="B41" s="30">
        <v>16257.61</v>
      </c>
      <c r="C41" s="30">
        <f t="shared" si="3"/>
        <v>9.0059486293762675E-2</v>
      </c>
      <c r="D41" s="30">
        <v>19386.13</v>
      </c>
      <c r="E41" s="30">
        <f t="shared" si="4"/>
        <v>0.10141287357102122</v>
      </c>
      <c r="F41" s="30">
        <f t="shared" si="5"/>
        <v>19.243418928120434</v>
      </c>
      <c r="I41" s="30" t="s">
        <v>711</v>
      </c>
      <c r="J41" s="30">
        <v>312377</v>
      </c>
      <c r="K41" s="30">
        <v>323169</v>
      </c>
      <c r="L41" s="30">
        <v>3.45</v>
      </c>
    </row>
    <row r="42" spans="1:12">
      <c r="A42" s="30" t="s">
        <v>475</v>
      </c>
      <c r="B42" s="30">
        <v>352041.81</v>
      </c>
      <c r="C42" s="30">
        <f t="shared" si="3"/>
        <v>1.9501454741826383</v>
      </c>
      <c r="D42" s="30">
        <v>370947.38</v>
      </c>
      <c r="E42" s="30">
        <f t="shared" si="4"/>
        <v>1.9405028104857214</v>
      </c>
      <c r="F42" s="30">
        <f t="shared" si="5"/>
        <v>5.3702626969222793</v>
      </c>
      <c r="I42" s="30" t="s">
        <v>680</v>
      </c>
      <c r="J42" s="30">
        <v>89688</v>
      </c>
      <c r="K42" s="30">
        <v>93216</v>
      </c>
      <c r="L42" s="30">
        <v>3.93</v>
      </c>
    </row>
    <row r="43" spans="1:12">
      <c r="A43" s="30" t="s">
        <v>476</v>
      </c>
      <c r="B43" s="30">
        <v>14569.11</v>
      </c>
      <c r="C43" s="30">
        <f t="shared" si="3"/>
        <v>8.0705993215320126E-2</v>
      </c>
      <c r="D43" s="30">
        <v>14320.94</v>
      </c>
      <c r="E43" s="30">
        <f t="shared" si="4"/>
        <v>7.4915812368852391E-2</v>
      </c>
      <c r="F43" s="30">
        <f t="shared" si="5"/>
        <v>-1.7033984917404019</v>
      </c>
      <c r="I43" s="30" t="s">
        <v>710</v>
      </c>
      <c r="J43" s="30">
        <v>70404</v>
      </c>
      <c r="K43" s="30">
        <v>73819</v>
      </c>
      <c r="L43" s="30">
        <v>4.8499999999999996</v>
      </c>
    </row>
    <row r="44" spans="1:12">
      <c r="A44" s="30" t="s">
        <v>477</v>
      </c>
      <c r="B44" s="30">
        <v>92372.92</v>
      </c>
      <c r="C44" s="30">
        <f t="shared" si="3"/>
        <v>0.51170237954132469</v>
      </c>
      <c r="D44" s="30">
        <v>104898.65</v>
      </c>
      <c r="E44" s="30">
        <f t="shared" si="4"/>
        <v>0.54874663123691025</v>
      </c>
      <c r="F44" s="30">
        <f t="shared" si="5"/>
        <v>13.559958914365808</v>
      </c>
      <c r="I44" s="30" t="s">
        <v>475</v>
      </c>
      <c r="J44" s="30">
        <v>742819</v>
      </c>
      <c r="K44" s="30">
        <v>759094</v>
      </c>
      <c r="L44" s="30">
        <v>2.19</v>
      </c>
    </row>
    <row r="45" spans="1:12">
      <c r="A45" s="30" t="s">
        <v>478</v>
      </c>
      <c r="B45" s="30">
        <v>3094186.07</v>
      </c>
      <c r="C45" s="30">
        <f t="shared" si="3"/>
        <v>17.140330464411214</v>
      </c>
      <c r="D45" s="30">
        <v>3249467.95</v>
      </c>
      <c r="E45" s="30">
        <f t="shared" si="4"/>
        <v>16.998641935571229</v>
      </c>
      <c r="F45" s="30">
        <f t="shared" si="5"/>
        <v>5.0185049149290606</v>
      </c>
      <c r="I45" s="30" t="s">
        <v>709</v>
      </c>
      <c r="J45" s="30">
        <v>72943</v>
      </c>
      <c r="K45" s="30">
        <v>76615</v>
      </c>
      <c r="L45" s="30">
        <v>5.03</v>
      </c>
    </row>
    <row r="46" spans="1:12">
      <c r="A46" s="30" t="s">
        <v>479</v>
      </c>
      <c r="B46" s="30">
        <v>1310562.51</v>
      </c>
      <c r="C46" s="30">
        <f t="shared" si="3"/>
        <v>7.2598977590472531</v>
      </c>
      <c r="D46" s="30">
        <v>1355243.68</v>
      </c>
      <c r="E46" s="30">
        <f t="shared" si="4"/>
        <v>7.0895612470238012</v>
      </c>
      <c r="F46" s="30">
        <f t="shared" si="5"/>
        <v>3.4093123875487574</v>
      </c>
      <c r="I46" s="30" t="s">
        <v>477</v>
      </c>
      <c r="J46" s="30">
        <v>279302</v>
      </c>
      <c r="K46" s="30">
        <v>288280</v>
      </c>
      <c r="L46" s="30">
        <v>3.21</v>
      </c>
    </row>
    <row r="47" spans="1:12">
      <c r="A47" s="30" t="s">
        <v>480</v>
      </c>
      <c r="B47" s="30">
        <v>343774.76</v>
      </c>
      <c r="C47" s="30">
        <f t="shared" si="3"/>
        <v>1.9043499189832669</v>
      </c>
      <c r="D47" s="30">
        <v>320980.34999999998</v>
      </c>
      <c r="E47" s="30">
        <f t="shared" si="4"/>
        <v>1.6791148957183373</v>
      </c>
      <c r="F47" s="30">
        <f t="shared" si="5"/>
        <v>-6.6306234931267305</v>
      </c>
      <c r="I47" s="30" t="s">
        <v>681</v>
      </c>
      <c r="J47" s="30">
        <v>7898584</v>
      </c>
      <c r="K47" s="30">
        <v>7901894</v>
      </c>
      <c r="L47" s="30">
        <v>0.04</v>
      </c>
    </row>
    <row r="48" spans="1:12">
      <c r="A48" s="30" t="s">
        <v>481</v>
      </c>
      <c r="B48" s="30">
        <v>44240.480000000003</v>
      </c>
      <c r="C48" s="30">
        <f t="shared" si="3"/>
        <v>0.2450713790150878</v>
      </c>
      <c r="D48" s="30">
        <v>44134.98</v>
      </c>
      <c r="E48" s="30">
        <f t="shared" si="4"/>
        <v>0.23087924958718165</v>
      </c>
      <c r="F48" s="30">
        <f t="shared" si="5"/>
        <v>-0.23846938369565607</v>
      </c>
      <c r="I48" s="30" t="s">
        <v>682</v>
      </c>
      <c r="J48" s="30">
        <v>2380136</v>
      </c>
      <c r="K48" s="30">
        <v>2492031</v>
      </c>
      <c r="L48" s="30">
        <v>4.7</v>
      </c>
    </row>
    <row r="49" spans="1:12">
      <c r="A49" s="30" t="s">
        <v>483</v>
      </c>
      <c r="B49" s="30">
        <v>59350.400000000001</v>
      </c>
      <c r="C49" s="30">
        <f t="shared" si="3"/>
        <v>0.32877320438424418</v>
      </c>
      <c r="D49" s="30">
        <v>70076.14</v>
      </c>
      <c r="E49" s="30">
        <f t="shared" si="4"/>
        <v>0.36658284692020437</v>
      </c>
      <c r="F49" s="30">
        <f t="shared" si="5"/>
        <v>18.07189168059524</v>
      </c>
      <c r="I49" s="30" t="s">
        <v>683</v>
      </c>
      <c r="J49" s="30">
        <v>457419</v>
      </c>
      <c r="K49" s="30">
        <v>483913</v>
      </c>
      <c r="L49" s="30">
        <v>5.79</v>
      </c>
    </row>
    <row r="50" spans="1:12">
      <c r="A50" s="30" t="s">
        <v>485</v>
      </c>
      <c r="B50" s="30">
        <v>27650.87</v>
      </c>
      <c r="C50" s="30">
        <f t="shared" si="3"/>
        <v>0.15317276941540689</v>
      </c>
      <c r="D50" s="30">
        <v>29553.83</v>
      </c>
      <c r="E50" s="30">
        <f t="shared" si="4"/>
        <v>0.15460222464872844</v>
      </c>
      <c r="F50" s="30">
        <f t="shared" si="5"/>
        <v>6.8820981039656361</v>
      </c>
      <c r="I50" s="30" t="s">
        <v>684</v>
      </c>
      <c r="J50" s="30">
        <v>164097</v>
      </c>
      <c r="K50" s="30">
        <v>163210</v>
      </c>
      <c r="L50" s="30">
        <v>-0.54</v>
      </c>
    </row>
    <row r="51" spans="1:12">
      <c r="A51" s="30" t="s">
        <v>487</v>
      </c>
      <c r="B51" s="30">
        <v>67133.600000000006</v>
      </c>
      <c r="C51" s="30">
        <f t="shared" si="3"/>
        <v>0.37188845894636091</v>
      </c>
      <c r="D51" s="30">
        <v>81744.94</v>
      </c>
      <c r="E51" s="30">
        <f t="shared" si="4"/>
        <v>0.42762476395705151</v>
      </c>
      <c r="F51" s="30">
        <f t="shared" si="5"/>
        <v>21.764570945100509</v>
      </c>
      <c r="I51" s="30" t="s">
        <v>483</v>
      </c>
      <c r="J51" s="30">
        <v>148132</v>
      </c>
      <c r="K51" s="30">
        <v>154762</v>
      </c>
      <c r="L51" s="30">
        <v>4.4800000000000004</v>
      </c>
    </row>
    <row r="52" spans="1:12">
      <c r="A52" s="30" t="s">
        <v>488</v>
      </c>
      <c r="B52" s="30">
        <v>293846.59999999998</v>
      </c>
      <c r="C52" s="30">
        <f t="shared" si="3"/>
        <v>1.6277714771832243</v>
      </c>
      <c r="D52" s="30">
        <v>304732.46999999997</v>
      </c>
      <c r="E52" s="30">
        <f t="shared" si="4"/>
        <v>1.5941188598804925</v>
      </c>
      <c r="F52" s="30">
        <f t="shared" si="5"/>
        <v>3.7046098202259263</v>
      </c>
      <c r="I52" s="30" t="s">
        <v>485</v>
      </c>
      <c r="J52" s="30">
        <v>118037</v>
      </c>
      <c r="K52" s="30">
        <v>122972</v>
      </c>
      <c r="L52" s="30">
        <v>4.18</v>
      </c>
    </row>
    <row r="53" spans="1:12">
      <c r="A53" s="30" t="s">
        <v>489</v>
      </c>
      <c r="B53" s="30">
        <v>40486.71</v>
      </c>
      <c r="C53" s="30">
        <f t="shared" si="3"/>
        <v>0.22427726488238703</v>
      </c>
      <c r="D53" s="30">
        <v>45987.44</v>
      </c>
      <c r="E53" s="30">
        <f t="shared" si="4"/>
        <v>0.24056985270267578</v>
      </c>
      <c r="F53" s="30">
        <f t="shared" si="5"/>
        <v>13.58650777008061</v>
      </c>
      <c r="I53" s="30" t="s">
        <v>487</v>
      </c>
      <c r="J53" s="30">
        <v>286002</v>
      </c>
      <c r="K53" s="30">
        <v>284513</v>
      </c>
      <c r="L53" s="30">
        <v>-0.52</v>
      </c>
    </row>
    <row r="54" spans="1:12">
      <c r="A54" s="30" t="s">
        <v>490</v>
      </c>
      <c r="B54" s="30">
        <v>168295.71</v>
      </c>
      <c r="C54" s="30">
        <f t="shared" si="3"/>
        <v>0.93227880285257536</v>
      </c>
      <c r="D54" s="30">
        <v>183296.71</v>
      </c>
      <c r="E54" s="30">
        <f t="shared" si="4"/>
        <v>0.95886317058712267</v>
      </c>
      <c r="F54" s="30">
        <f t="shared" si="5"/>
        <v>8.9134773548297819</v>
      </c>
      <c r="I54" s="30" t="s">
        <v>685</v>
      </c>
      <c r="J54" s="30">
        <v>693046</v>
      </c>
      <c r="K54" s="30">
        <v>716356</v>
      </c>
      <c r="L54" s="30">
        <v>3.36</v>
      </c>
    </row>
    <row r="55" spans="1:12">
      <c r="A55" s="30" t="s">
        <v>491</v>
      </c>
      <c r="B55" s="30">
        <v>44357.77</v>
      </c>
      <c r="C55" s="30">
        <f t="shared" si="3"/>
        <v>0.24572111025771173</v>
      </c>
      <c r="D55" s="30">
        <v>33753.56</v>
      </c>
      <c r="E55" s="30">
        <f t="shared" si="4"/>
        <v>0.17657188478834498</v>
      </c>
      <c r="F55" s="30">
        <f t="shared" si="5"/>
        <v>-23.906093566020111</v>
      </c>
      <c r="I55" s="30" t="s">
        <v>489</v>
      </c>
      <c r="J55" s="30">
        <v>157332</v>
      </c>
      <c r="K55" s="30">
        <v>159057</v>
      </c>
      <c r="L55" s="30">
        <v>1.1000000000000001</v>
      </c>
    </row>
    <row r="56" spans="1:12">
      <c r="A56" s="30" t="s">
        <v>492</v>
      </c>
      <c r="B56" s="30">
        <v>19118.91</v>
      </c>
      <c r="C56" s="30">
        <f t="shared" si="3"/>
        <v>0.10590973784564163</v>
      </c>
      <c r="D56" s="30">
        <v>20233.8</v>
      </c>
      <c r="E56" s="30">
        <f t="shared" si="4"/>
        <v>0.1058472114476344</v>
      </c>
      <c r="F56" s="30">
        <f t="shared" si="5"/>
        <v>5.8313470799329012</v>
      </c>
      <c r="I56" s="30" t="s">
        <v>686</v>
      </c>
      <c r="J56" s="30">
        <v>210567</v>
      </c>
      <c r="K56" s="30">
        <v>219295</v>
      </c>
      <c r="L56" s="30">
        <v>4.1399999999999997</v>
      </c>
    </row>
    <row r="57" spans="1:12">
      <c r="A57" s="30" t="s">
        <v>493</v>
      </c>
      <c r="B57" s="30">
        <v>779069.63</v>
      </c>
      <c r="C57" s="30">
        <f t="shared" si="3"/>
        <v>4.3156780526087024</v>
      </c>
      <c r="D57" s="30">
        <v>866044.86</v>
      </c>
      <c r="E57" s="30">
        <f t="shared" si="4"/>
        <v>4.5304605867191006</v>
      </c>
      <c r="F57" s="30">
        <f t="shared" si="5"/>
        <v>11.163986715795863</v>
      </c>
      <c r="I57" s="30" t="s">
        <v>687</v>
      </c>
      <c r="J57" s="30">
        <v>145227</v>
      </c>
      <c r="K57" s="30">
        <v>149265</v>
      </c>
      <c r="L57" s="30">
        <v>2.78</v>
      </c>
    </row>
    <row r="58" spans="1:12">
      <c r="A58" s="30" t="s">
        <v>494</v>
      </c>
      <c r="B58" s="30">
        <v>507766.83</v>
      </c>
      <c r="C58" s="30">
        <f t="shared" si="3"/>
        <v>2.8127885874253544</v>
      </c>
      <c r="D58" s="30">
        <v>584333.48</v>
      </c>
      <c r="E58" s="30">
        <f t="shared" si="4"/>
        <v>3.0567698313461658</v>
      </c>
      <c r="F58" s="30">
        <f t="shared" si="5"/>
        <v>15.079096442751089</v>
      </c>
      <c r="I58" s="30" t="s">
        <v>688</v>
      </c>
      <c r="J58" s="30">
        <v>65690</v>
      </c>
      <c r="K58" s="30">
        <v>67529</v>
      </c>
      <c r="L58" s="30">
        <v>2.8</v>
      </c>
    </row>
    <row r="59" spans="1:12">
      <c r="A59" s="30" t="s">
        <v>495</v>
      </c>
      <c r="B59" s="30">
        <v>128290.43</v>
      </c>
      <c r="C59" s="30">
        <f t="shared" si="3"/>
        <v>0.71066843294961057</v>
      </c>
      <c r="D59" s="30">
        <v>139240.42000000001</v>
      </c>
      <c r="E59" s="30">
        <f t="shared" si="4"/>
        <v>0.72839556473808298</v>
      </c>
      <c r="F59" s="30">
        <f t="shared" si="5"/>
        <v>8.5353131952243206</v>
      </c>
      <c r="I59" s="30" t="s">
        <v>689</v>
      </c>
      <c r="J59" s="30">
        <v>882819</v>
      </c>
      <c r="K59" s="30">
        <v>930521</v>
      </c>
      <c r="L59" s="30">
        <v>5.4</v>
      </c>
    </row>
    <row r="60" spans="1:12">
      <c r="A60" s="30" t="s">
        <v>496</v>
      </c>
      <c r="B60" s="30">
        <v>120657.97</v>
      </c>
      <c r="C60" s="30">
        <f t="shared" si="3"/>
        <v>0.66838820684271727</v>
      </c>
      <c r="D60" s="30">
        <v>129141.59</v>
      </c>
      <c r="E60" s="30">
        <f t="shared" si="4"/>
        <v>0.67556648693837584</v>
      </c>
      <c r="F60" s="30">
        <f t="shared" si="5"/>
        <v>7.0311310558266431</v>
      </c>
      <c r="I60" s="30" t="s">
        <v>494</v>
      </c>
      <c r="J60" s="30">
        <v>1140502</v>
      </c>
      <c r="K60" s="30">
        <v>1177456</v>
      </c>
      <c r="L60" s="30">
        <v>3.24</v>
      </c>
    </row>
    <row r="61" spans="1:12">
      <c r="A61" s="30" t="s">
        <v>497</v>
      </c>
      <c r="B61" s="30">
        <v>360231.23</v>
      </c>
      <c r="C61" s="30">
        <f t="shared" si="3"/>
        <v>1.9955109958210502</v>
      </c>
      <c r="D61" s="30">
        <v>394337.36</v>
      </c>
      <c r="E61" s="30">
        <f t="shared" si="4"/>
        <v>2.0628606552215567</v>
      </c>
      <c r="F61" s="30">
        <f t="shared" si="5"/>
        <v>9.4678437513593714</v>
      </c>
      <c r="I61" s="30" t="s">
        <v>690</v>
      </c>
      <c r="J61" s="30">
        <v>383483</v>
      </c>
      <c r="K61" s="30">
        <v>395653</v>
      </c>
      <c r="L61" s="30">
        <v>3.17</v>
      </c>
    </row>
    <row r="62" spans="1:12">
      <c r="A62" s="30" t="s">
        <v>498</v>
      </c>
      <c r="B62" s="30">
        <v>104558.87</v>
      </c>
      <c r="C62" s="30">
        <f t="shared" si="3"/>
        <v>0.57920679113696982</v>
      </c>
      <c r="D62" s="30">
        <v>102669.78</v>
      </c>
      <c r="E62" s="30">
        <f t="shared" si="4"/>
        <v>0.53708694921083067</v>
      </c>
      <c r="F62" s="30">
        <f t="shared" si="5"/>
        <v>-1.8067238102324523</v>
      </c>
      <c r="I62" s="30" t="s">
        <v>496</v>
      </c>
      <c r="J62" s="30">
        <v>419424</v>
      </c>
      <c r="K62" s="30">
        <v>435086</v>
      </c>
      <c r="L62" s="30">
        <v>3.73</v>
      </c>
    </row>
    <row r="63" spans="1:12">
      <c r="A63" s="30" t="s">
        <v>499</v>
      </c>
      <c r="B63" s="30">
        <v>345667.83</v>
      </c>
      <c r="C63" s="30">
        <f t="shared" si="3"/>
        <v>1.9148366333107809</v>
      </c>
      <c r="D63" s="30">
        <v>348825.26</v>
      </c>
      <c r="E63" s="30">
        <f t="shared" si="4"/>
        <v>1.8247774048125438</v>
      </c>
      <c r="F63" s="30">
        <f t="shared" si="5"/>
        <v>0.91342894130471819</v>
      </c>
      <c r="I63" s="30" t="s">
        <v>691</v>
      </c>
      <c r="J63" s="30">
        <v>794136</v>
      </c>
      <c r="K63" s="30">
        <v>832337</v>
      </c>
      <c r="L63" s="30">
        <v>4.8099999999999996</v>
      </c>
    </row>
    <row r="64" spans="1:12">
      <c r="A64" s="30" t="s">
        <v>500</v>
      </c>
      <c r="B64" s="30">
        <v>252304.55</v>
      </c>
      <c r="C64" s="30">
        <f t="shared" si="3"/>
        <v>1.39764812678979</v>
      </c>
      <c r="D64" s="30">
        <v>276918.19</v>
      </c>
      <c r="E64" s="30">
        <f t="shared" si="4"/>
        <v>1.4486165826797834</v>
      </c>
      <c r="F64" s="30">
        <f t="shared" si="5"/>
        <v>9.7555275955189931</v>
      </c>
      <c r="I64" s="30" t="s">
        <v>692</v>
      </c>
      <c r="J64" s="30">
        <v>269352</v>
      </c>
      <c r="K64" s="30">
        <v>283705</v>
      </c>
      <c r="L64" s="30">
        <v>5.33</v>
      </c>
    </row>
    <row r="65" spans="1:12">
      <c r="A65" s="30" t="s">
        <v>501</v>
      </c>
      <c r="B65" s="30">
        <v>35303.360000000001</v>
      </c>
      <c r="C65" s="30">
        <f t="shared" si="3"/>
        <v>0.19556395226873871</v>
      </c>
      <c r="D65" s="30">
        <v>35178.57</v>
      </c>
      <c r="E65" s="30">
        <f t="shared" si="4"/>
        <v>0.18402640814950272</v>
      </c>
      <c r="F65" s="30">
        <f t="shared" si="5"/>
        <v>-0.35347910227242074</v>
      </c>
      <c r="I65" s="30" t="s">
        <v>693</v>
      </c>
      <c r="J65" s="30">
        <v>998621</v>
      </c>
      <c r="K65" s="30">
        <v>1014600</v>
      </c>
      <c r="L65" s="30">
        <v>1.6</v>
      </c>
    </row>
    <row r="66" spans="1:12">
      <c r="A66" s="30" t="s">
        <v>503</v>
      </c>
      <c r="B66" s="30">
        <v>52818.99</v>
      </c>
      <c r="C66" s="30">
        <f t="shared" si="3"/>
        <v>0.29259227561464368</v>
      </c>
      <c r="D66" s="30">
        <v>60509.45</v>
      </c>
      <c r="E66" s="30">
        <f t="shared" si="4"/>
        <v>0.3165375040145727</v>
      </c>
      <c r="F66" s="30">
        <f t="shared" si="5"/>
        <v>14.560028504899467</v>
      </c>
      <c r="I66" s="30" t="s">
        <v>694</v>
      </c>
      <c r="J66" s="30">
        <v>609504</v>
      </c>
      <c r="K66" s="30">
        <v>625853</v>
      </c>
      <c r="L66" s="30">
        <v>2.68</v>
      </c>
    </row>
    <row r="67" spans="1:12">
      <c r="A67" s="30" t="s">
        <v>504</v>
      </c>
      <c r="B67" s="30">
        <v>78904.179999999993</v>
      </c>
      <c r="C67" s="30">
        <f t="shared" si="3"/>
        <v>0.4370919167842372</v>
      </c>
      <c r="D67" s="30">
        <v>91808.3</v>
      </c>
      <c r="E67" s="30">
        <f t="shared" si="4"/>
        <v>0.48026829081773348</v>
      </c>
      <c r="F67" s="30">
        <f t="shared" si="5"/>
        <v>16.354165267290036</v>
      </c>
      <c r="I67" s="30" t="s">
        <v>695</v>
      </c>
      <c r="J67" s="30">
        <v>125437</v>
      </c>
      <c r="K67" s="30">
        <v>131484</v>
      </c>
      <c r="L67" s="30">
        <v>4.82</v>
      </c>
    </row>
    <row r="68" spans="1:12">
      <c r="A68" s="30" t="s">
        <v>506</v>
      </c>
      <c r="B68" s="30">
        <v>100398.39999999999</v>
      </c>
      <c r="C68" s="30">
        <f t="shared" si="3"/>
        <v>0.55615975095451919</v>
      </c>
      <c r="D68" s="30">
        <v>98330.46</v>
      </c>
      <c r="E68" s="30">
        <f t="shared" si="4"/>
        <v>0.5143870647808696</v>
      </c>
      <c r="F68" s="30">
        <f t="shared" si="5"/>
        <v>-2.05973401966564</v>
      </c>
      <c r="I68" s="30" t="s">
        <v>696</v>
      </c>
      <c r="J68" s="30">
        <v>186080</v>
      </c>
      <c r="K68" s="30">
        <v>191618</v>
      </c>
      <c r="L68" s="30">
        <v>2.98</v>
      </c>
    </row>
    <row r="69" spans="1:12">
      <c r="A69" s="30" t="s">
        <v>507</v>
      </c>
      <c r="B69" s="30">
        <v>334835.33</v>
      </c>
      <c r="C69" s="30">
        <f t="shared" si="3"/>
        <v>1.8548296959271688</v>
      </c>
      <c r="D69" s="30">
        <v>338477.93</v>
      </c>
      <c r="E69" s="30">
        <f t="shared" si="4"/>
        <v>1.770648371886032</v>
      </c>
      <c r="F69" s="30">
        <f t="shared" si="5"/>
        <v>1.0878780324644883</v>
      </c>
      <c r="I69" s="30" t="s">
        <v>697</v>
      </c>
      <c r="J69" s="30">
        <v>202763</v>
      </c>
      <c r="K69" s="30">
        <v>211392</v>
      </c>
      <c r="L69" s="30">
        <v>4.26</v>
      </c>
    </row>
    <row r="70" spans="1:12">
      <c r="A70" s="30" t="s">
        <v>509</v>
      </c>
      <c r="B70" s="30">
        <v>67065.94</v>
      </c>
      <c r="C70" s="30">
        <f t="shared" ref="C70:C86" si="6">(B70/B$87)*100</f>
        <v>0.37151365447985957</v>
      </c>
      <c r="D70" s="30">
        <v>88274.2</v>
      </c>
      <c r="E70" s="30">
        <f t="shared" ref="E70:E86" si="7">D70/D$87*100</f>
        <v>0.46178067949523904</v>
      </c>
      <c r="F70" s="30">
        <f t="shared" ref="F70:F86" si="8">((D70-B70)/B70)*100</f>
        <v>31.622996710401726</v>
      </c>
      <c r="I70" s="30" t="s">
        <v>506</v>
      </c>
      <c r="J70" s="30">
        <v>510996</v>
      </c>
      <c r="K70" s="30">
        <v>530769</v>
      </c>
      <c r="L70" s="30">
        <v>3.87</v>
      </c>
    </row>
    <row r="71" spans="1:12">
      <c r="A71" s="30" t="s">
        <v>510</v>
      </c>
      <c r="B71" s="30">
        <v>363877.85</v>
      </c>
      <c r="C71" s="30">
        <f t="shared" si="6"/>
        <v>2.0157115495253501</v>
      </c>
      <c r="D71" s="30">
        <v>332176.75</v>
      </c>
      <c r="E71" s="30">
        <f t="shared" si="7"/>
        <v>1.7376855902123174</v>
      </c>
      <c r="F71" s="30">
        <f t="shared" si="8"/>
        <v>-8.712016958438106</v>
      </c>
      <c r="I71" s="30" t="s">
        <v>698</v>
      </c>
      <c r="J71" s="30">
        <v>229659</v>
      </c>
      <c r="K71" s="30">
        <v>235162</v>
      </c>
      <c r="L71" s="30">
        <v>2.4</v>
      </c>
    </row>
    <row r="72" spans="1:12">
      <c r="A72" s="30" t="s">
        <v>511</v>
      </c>
      <c r="B72" s="30">
        <v>219961.43</v>
      </c>
      <c r="C72" s="30">
        <f t="shared" si="6"/>
        <v>1.218482506976206</v>
      </c>
      <c r="D72" s="30">
        <v>270864.77</v>
      </c>
      <c r="E72" s="30">
        <f t="shared" si="7"/>
        <v>1.4169498850391358</v>
      </c>
      <c r="F72" s="30">
        <f t="shared" si="8"/>
        <v>23.141939020854714</v>
      </c>
      <c r="I72" s="30" t="s">
        <v>699</v>
      </c>
      <c r="J72" s="30">
        <v>239461</v>
      </c>
      <c r="K72" s="30">
        <v>249211</v>
      </c>
      <c r="L72" s="30">
        <v>4.07</v>
      </c>
    </row>
    <row r="73" spans="1:12">
      <c r="A73" s="30" t="s">
        <v>512</v>
      </c>
      <c r="B73" s="30">
        <v>25942.84</v>
      </c>
      <c r="C73" s="30">
        <f t="shared" si="6"/>
        <v>0.14371108935454091</v>
      </c>
      <c r="D73" s="30">
        <v>25779.53</v>
      </c>
      <c r="E73" s="30">
        <f t="shared" si="7"/>
        <v>0.13485807722378565</v>
      </c>
      <c r="F73" s="30">
        <f t="shared" si="8"/>
        <v>-0.62949931464712927</v>
      </c>
      <c r="I73" s="30" t="s">
        <v>510</v>
      </c>
      <c r="J73" s="30">
        <v>502537</v>
      </c>
      <c r="K73" s="30">
        <v>536422</v>
      </c>
      <c r="L73" s="30">
        <v>6.74</v>
      </c>
    </row>
    <row r="74" spans="1:12">
      <c r="A74" s="30" t="s">
        <v>513</v>
      </c>
      <c r="B74" s="30">
        <v>30060.35</v>
      </c>
      <c r="C74" s="30">
        <f t="shared" si="6"/>
        <v>0.16652015141282811</v>
      </c>
      <c r="D74" s="30">
        <v>30770.18</v>
      </c>
      <c r="E74" s="30">
        <f t="shared" si="7"/>
        <v>0.16096520419999069</v>
      </c>
      <c r="F74" s="30">
        <f t="shared" si="8"/>
        <v>2.3613497514167392</v>
      </c>
      <c r="I74" s="30" t="s">
        <v>511</v>
      </c>
      <c r="J74" s="30">
        <v>784836</v>
      </c>
      <c r="K74" s="30">
        <v>818058</v>
      </c>
      <c r="L74" s="30">
        <v>4.2300000000000004</v>
      </c>
    </row>
    <row r="75" spans="1:12">
      <c r="A75" s="30" t="s">
        <v>515</v>
      </c>
      <c r="B75" s="30">
        <v>128582.81</v>
      </c>
      <c r="C75" s="30">
        <f t="shared" si="6"/>
        <v>0.71228808015498524</v>
      </c>
      <c r="D75" s="30">
        <v>109348.83</v>
      </c>
      <c r="E75" s="30">
        <f t="shared" si="7"/>
        <v>0.5720264473584511</v>
      </c>
      <c r="F75" s="30">
        <f t="shared" si="8"/>
        <v>-14.958438068043462</v>
      </c>
      <c r="I75" s="30" t="s">
        <v>700</v>
      </c>
      <c r="J75" s="30">
        <v>92251</v>
      </c>
      <c r="K75" s="30">
        <v>96013</v>
      </c>
      <c r="L75" s="30">
        <v>4.08</v>
      </c>
    </row>
    <row r="76" spans="1:12">
      <c r="A76" s="30" t="s">
        <v>516</v>
      </c>
      <c r="B76" s="30">
        <v>341445.35</v>
      </c>
      <c r="C76" s="30">
        <f t="shared" si="6"/>
        <v>1.8914460869951977</v>
      </c>
      <c r="D76" s="30">
        <v>344804.61</v>
      </c>
      <c r="E76" s="30">
        <f t="shared" si="7"/>
        <v>1.8037445493574671</v>
      </c>
      <c r="F76" s="30">
        <f t="shared" si="8"/>
        <v>0.98383533411716095</v>
      </c>
      <c r="I76" s="30" t="s">
        <v>701</v>
      </c>
      <c r="J76" s="30">
        <v>163978</v>
      </c>
      <c r="K76" s="30">
        <v>169324</v>
      </c>
      <c r="L76" s="30">
        <v>3.26</v>
      </c>
    </row>
    <row r="77" spans="1:12">
      <c r="A77" s="30" t="s">
        <v>517</v>
      </c>
      <c r="B77" s="30">
        <v>35794.94</v>
      </c>
      <c r="C77" s="30">
        <f t="shared" si="6"/>
        <v>0.19828707345766428</v>
      </c>
      <c r="D77" s="30">
        <v>35794.94</v>
      </c>
      <c r="E77" s="30">
        <f t="shared" si="7"/>
        <v>0.18725076767267579</v>
      </c>
      <c r="F77" s="30">
        <f t="shared" si="8"/>
        <v>0</v>
      </c>
      <c r="I77" s="30" t="s">
        <v>702</v>
      </c>
      <c r="J77" s="30">
        <v>371211</v>
      </c>
      <c r="K77" s="30">
        <v>385093</v>
      </c>
      <c r="L77" s="30">
        <v>3.74</v>
      </c>
    </row>
    <row r="78" spans="1:12">
      <c r="A78" s="30" t="s">
        <v>519</v>
      </c>
      <c r="B78" s="30">
        <v>552903.25</v>
      </c>
      <c r="C78" s="30">
        <f t="shared" si="6"/>
        <v>3.0628230511835279</v>
      </c>
      <c r="D78" s="30">
        <v>585078.52</v>
      </c>
      <c r="E78" s="30">
        <f t="shared" si="7"/>
        <v>3.060667290371013</v>
      </c>
      <c r="F78" s="30">
        <f t="shared" si="8"/>
        <v>5.8193309588974236</v>
      </c>
      <c r="I78" s="30" t="s">
        <v>703</v>
      </c>
      <c r="J78" s="30">
        <v>590144</v>
      </c>
      <c r="K78" s="30">
        <v>622544</v>
      </c>
      <c r="L78" s="30">
        <v>5.49</v>
      </c>
    </row>
    <row r="79" spans="1:12">
      <c r="A79" s="30" t="s">
        <v>520</v>
      </c>
      <c r="B79" s="30">
        <v>70306.570000000007</v>
      </c>
      <c r="C79" s="30">
        <f t="shared" si="6"/>
        <v>0.38946521519931077</v>
      </c>
      <c r="D79" s="30">
        <v>70511.25</v>
      </c>
      <c r="E79" s="30">
        <f t="shared" si="7"/>
        <v>0.36885899772593439</v>
      </c>
      <c r="F79" s="30">
        <f t="shared" si="8"/>
        <v>0.2911249972797606</v>
      </c>
      <c r="I79" s="30" t="s">
        <v>708</v>
      </c>
      <c r="J79" s="30">
        <v>109833</v>
      </c>
      <c r="K79" s="30">
        <v>120422</v>
      </c>
      <c r="L79" s="30">
        <v>9.64</v>
      </c>
    </row>
    <row r="80" spans="1:12">
      <c r="A80" s="30" t="s">
        <v>521</v>
      </c>
      <c r="B80" s="30">
        <v>116185.51</v>
      </c>
      <c r="C80" s="30">
        <f t="shared" si="6"/>
        <v>0.64361288931022609</v>
      </c>
      <c r="D80" s="30">
        <v>127164.33</v>
      </c>
      <c r="E80" s="30">
        <f t="shared" si="7"/>
        <v>0.66522302909521491</v>
      </c>
      <c r="F80" s="30">
        <f t="shared" si="8"/>
        <v>9.4493883101257694</v>
      </c>
      <c r="I80" s="30" t="s">
        <v>704</v>
      </c>
      <c r="J80" s="30">
        <v>576281</v>
      </c>
      <c r="K80" s="30">
        <v>608348</v>
      </c>
      <c r="L80" s="30">
        <v>5.56</v>
      </c>
    </row>
    <row r="81" spans="1:12">
      <c r="A81" s="30" t="s">
        <v>522</v>
      </c>
      <c r="B81" s="30">
        <v>9624.89</v>
      </c>
      <c r="C81" s="30">
        <f t="shared" si="6"/>
        <v>5.3317347939455632E-2</v>
      </c>
      <c r="D81" s="30">
        <v>9260.09</v>
      </c>
      <c r="E81" s="30">
        <f t="shared" si="7"/>
        <v>4.8441454608334808E-2</v>
      </c>
      <c r="F81" s="30">
        <f t="shared" si="8"/>
        <v>-3.7901731863948505</v>
      </c>
      <c r="I81" s="30" t="s">
        <v>520</v>
      </c>
      <c r="J81" s="30">
        <v>325888</v>
      </c>
      <c r="K81" s="30">
        <v>334798</v>
      </c>
      <c r="L81" s="30">
        <v>2.73</v>
      </c>
    </row>
    <row r="82" spans="1:12">
      <c r="A82" s="30" t="s">
        <v>524</v>
      </c>
      <c r="B82" s="30">
        <v>130139.7</v>
      </c>
      <c r="C82" s="30">
        <f t="shared" si="6"/>
        <v>0.72091251594941608</v>
      </c>
      <c r="D82" s="30">
        <v>136747.76999999999</v>
      </c>
      <c r="E82" s="30">
        <f t="shared" si="7"/>
        <v>0.71535599473072164</v>
      </c>
      <c r="F82" s="30">
        <f t="shared" si="8"/>
        <v>5.0776742223933153</v>
      </c>
      <c r="I82" s="30" t="s">
        <v>521</v>
      </c>
      <c r="J82" s="30">
        <v>544403</v>
      </c>
      <c r="K82" s="30">
        <v>573133</v>
      </c>
      <c r="L82" s="30">
        <v>5.28</v>
      </c>
    </row>
    <row r="83" spans="1:12">
      <c r="A83" s="30" t="s">
        <v>525</v>
      </c>
      <c r="B83" s="30">
        <v>76921.03</v>
      </c>
      <c r="C83" s="30">
        <f t="shared" si="6"/>
        <v>0.4261062017717922</v>
      </c>
      <c r="D83" s="30">
        <v>82898</v>
      </c>
      <c r="E83" s="30">
        <f t="shared" si="7"/>
        <v>0.43365666036957951</v>
      </c>
      <c r="F83" s="30">
        <f t="shared" si="8"/>
        <v>7.7702677668252766</v>
      </c>
      <c r="I83" s="30" t="s">
        <v>705</v>
      </c>
      <c r="J83" s="30">
        <v>57344</v>
      </c>
      <c r="K83" s="30">
        <v>59245</v>
      </c>
      <c r="L83" s="30">
        <v>3.32</v>
      </c>
    </row>
    <row r="84" spans="1:12">
      <c r="A84" s="30" t="s">
        <v>526</v>
      </c>
      <c r="B84" s="30">
        <v>47076.08</v>
      </c>
      <c r="C84" s="30">
        <f t="shared" si="6"/>
        <v>0.26077926469659901</v>
      </c>
      <c r="D84" s="30">
        <v>47714.05</v>
      </c>
      <c r="E84" s="30">
        <f t="shared" si="7"/>
        <v>0.24960210832236165</v>
      </c>
      <c r="F84" s="30">
        <f t="shared" si="8"/>
        <v>1.3551893020829286</v>
      </c>
      <c r="I84" s="30" t="s">
        <v>706</v>
      </c>
      <c r="J84" s="30">
        <v>219362</v>
      </c>
      <c r="K84" s="30">
        <v>228867</v>
      </c>
      <c r="L84" s="30">
        <v>4.33</v>
      </c>
    </row>
    <row r="85" spans="1:12">
      <c r="A85" s="30" t="s">
        <v>527</v>
      </c>
      <c r="B85" s="30">
        <v>56629.25</v>
      </c>
      <c r="C85" s="30">
        <f t="shared" si="6"/>
        <v>0.31369931768575204</v>
      </c>
      <c r="D85" s="30">
        <v>58937.96</v>
      </c>
      <c r="E85" s="30">
        <f t="shared" si="7"/>
        <v>0.30831671334164712</v>
      </c>
      <c r="F85" s="30">
        <f t="shared" si="8"/>
        <v>4.0768860615318046</v>
      </c>
      <c r="I85" s="30" t="s">
        <v>525</v>
      </c>
      <c r="J85" s="30">
        <v>348874</v>
      </c>
      <c r="K85" s="30">
        <v>367834</v>
      </c>
      <c r="L85" s="30">
        <v>5.43</v>
      </c>
    </row>
    <row r="86" spans="1:12">
      <c r="A86" s="30" t="s">
        <v>528</v>
      </c>
      <c r="B86" s="30">
        <v>98464.75</v>
      </c>
      <c r="C86" s="30">
        <f t="shared" si="6"/>
        <v>0.54544824257955304</v>
      </c>
      <c r="D86" s="30">
        <v>94834.06</v>
      </c>
      <c r="E86" s="30">
        <f t="shared" si="7"/>
        <v>0.49609666999069124</v>
      </c>
      <c r="F86" s="30">
        <f t="shared" si="8"/>
        <v>-3.6872992619186076</v>
      </c>
      <c r="I86" s="30" t="s">
        <v>526</v>
      </c>
      <c r="J86" s="30">
        <v>201765</v>
      </c>
      <c r="K86" s="30">
        <v>209259</v>
      </c>
      <c r="L86" s="30">
        <v>3.71</v>
      </c>
    </row>
    <row r="87" spans="1:12">
      <c r="A87" s="30" t="s">
        <v>707</v>
      </c>
      <c r="B87" s="30">
        <v>18052079.43</v>
      </c>
      <c r="C87" s="30">
        <f>SUM(C6:C86)</f>
        <v>100</v>
      </c>
      <c r="D87" s="30">
        <f>SUM(D6:D86)</f>
        <v>19116044.459999997</v>
      </c>
      <c r="E87" s="30">
        <f>SUM(E6:E86)</f>
        <v>100.00000000000006</v>
      </c>
      <c r="F87" s="30"/>
      <c r="I87" s="30" t="s">
        <v>527</v>
      </c>
      <c r="J87" s="30">
        <v>256034</v>
      </c>
      <c r="K87" s="30">
        <v>262562</v>
      </c>
      <c r="L87" s="30">
        <v>2.5499999999999998</v>
      </c>
    </row>
    <row r="88" spans="1:12">
      <c r="I88" s="30" t="s">
        <v>528</v>
      </c>
      <c r="J88" s="30">
        <v>388869</v>
      </c>
      <c r="K88" s="30">
        <v>389226</v>
      </c>
      <c r="L88" s="30">
        <v>0.09</v>
      </c>
    </row>
  </sheetData>
  <sortState xmlns:xlrd2="http://schemas.microsoft.com/office/spreadsheetml/2017/richdata2" ref="I7:L88">
    <sortCondition ref="I6"/>
  </sortState>
  <mergeCells count="2">
    <mergeCell ref="B4:C4"/>
    <mergeCell ref="D4:E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Düğme1_Tıkla">
                <anchor moveWithCells="1" sizeWithCells="1">
                  <from>
                    <xdr:col>8</xdr:col>
                    <xdr:colOff>571500</xdr:colOff>
                    <xdr:row>0</xdr:row>
                    <xdr:rowOff>76200</xdr:rowOff>
                  </from>
                  <to>
                    <xdr:col>11</xdr:col>
                    <xdr:colOff>190500</xdr:colOff>
                    <xdr:row>2</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DAF9-7F58-4119-A3E2-5FB69AE02C54}">
  <sheetPr codeName="Sayfa15">
    <tabColor theme="0"/>
  </sheetPr>
  <dimension ref="A1:M87"/>
  <sheetViews>
    <sheetView workbookViewId="0">
      <selection activeCell="L6" sqref="L6:M86"/>
    </sheetView>
  </sheetViews>
  <sheetFormatPr defaultColWidth="8.875" defaultRowHeight="14.25"/>
  <cols>
    <col min="1" max="1" width="21.625" style="32" customWidth="1"/>
    <col min="2" max="2" width="9.875" style="32" bestFit="1" customWidth="1"/>
    <col min="3" max="4" width="11.375" style="32" bestFit="1" customWidth="1"/>
    <col min="5" max="5" width="14.875" style="32" bestFit="1" customWidth="1"/>
    <col min="6" max="6" width="11.375" style="32" bestFit="1" customWidth="1"/>
    <col min="7" max="7" width="12.375" style="32" bestFit="1" customWidth="1"/>
    <col min="8" max="8" width="7.75" style="32" bestFit="1" customWidth="1"/>
    <col min="9" max="11" width="8.875" style="32"/>
    <col min="12" max="12" width="17.5" style="32" bestFit="1" customWidth="1"/>
    <col min="13" max="16384" width="8.875" style="32"/>
  </cols>
  <sheetData>
    <row r="1" spans="1:13">
      <c r="A1" s="45" t="s">
        <v>793</v>
      </c>
    </row>
    <row r="3" spans="1:13">
      <c r="A3" s="45" t="s">
        <v>888</v>
      </c>
    </row>
    <row r="4" spans="1:13">
      <c r="A4" s="45"/>
    </row>
    <row r="5" spans="1:13">
      <c r="A5" s="32" t="s">
        <v>720</v>
      </c>
      <c r="B5" s="32" t="s">
        <v>719</v>
      </c>
      <c r="C5" s="32" t="s">
        <v>718</v>
      </c>
      <c r="D5" s="32" t="s">
        <v>717</v>
      </c>
      <c r="E5" s="32" t="s">
        <v>716</v>
      </c>
      <c r="F5" s="32" t="s">
        <v>715</v>
      </c>
      <c r="G5" s="32" t="s">
        <v>707</v>
      </c>
      <c r="H5" s="32" t="s">
        <v>714</v>
      </c>
    </row>
    <row r="6" spans="1:13">
      <c r="A6" s="32" t="s">
        <v>401</v>
      </c>
      <c r="B6" s="32">
        <v>11698.15</v>
      </c>
      <c r="C6" s="32">
        <v>188104.22</v>
      </c>
      <c r="D6" s="32">
        <v>245537.56</v>
      </c>
      <c r="E6" s="32">
        <v>2775.37</v>
      </c>
      <c r="F6" s="32">
        <v>141519.9</v>
      </c>
      <c r="G6" s="32">
        <v>589635.21</v>
      </c>
      <c r="H6" s="32">
        <v>3.07</v>
      </c>
      <c r="L6" s="32" t="s">
        <v>401</v>
      </c>
      <c r="M6" s="32">
        <v>589635.21</v>
      </c>
    </row>
    <row r="7" spans="1:13">
      <c r="A7" s="32" t="s">
        <v>424</v>
      </c>
      <c r="B7" s="32">
        <v>2997.82</v>
      </c>
      <c r="C7" s="32">
        <v>20005.689999999999</v>
      </c>
      <c r="D7" s="32">
        <v>39273.47</v>
      </c>
      <c r="E7" s="32">
        <v>192.83</v>
      </c>
      <c r="F7" s="32">
        <v>25607.81</v>
      </c>
      <c r="G7" s="32">
        <v>88077.61</v>
      </c>
      <c r="H7" s="32">
        <v>0.46</v>
      </c>
      <c r="L7" s="32" t="s">
        <v>424</v>
      </c>
      <c r="M7" s="32">
        <v>88077.61</v>
      </c>
    </row>
    <row r="8" spans="1:13">
      <c r="A8" s="32" t="s">
        <v>664</v>
      </c>
      <c r="B8" s="32">
        <v>7139.19</v>
      </c>
      <c r="C8" s="32">
        <v>36104.76</v>
      </c>
      <c r="D8" s="32">
        <v>52734.6</v>
      </c>
      <c r="E8" s="32">
        <v>1955.22</v>
      </c>
      <c r="F8" s="32">
        <v>45086.42</v>
      </c>
      <c r="G8" s="32">
        <v>143020.19</v>
      </c>
      <c r="H8" s="32">
        <v>0.74</v>
      </c>
      <c r="L8" s="32" t="s">
        <v>664</v>
      </c>
      <c r="M8" s="32">
        <v>143020.19</v>
      </c>
    </row>
    <row r="9" spans="1:13">
      <c r="A9" s="32" t="s">
        <v>713</v>
      </c>
      <c r="B9" s="32">
        <v>2465.94</v>
      </c>
      <c r="C9" s="32">
        <v>17856.509999999998</v>
      </c>
      <c r="D9" s="32">
        <v>1353.22</v>
      </c>
      <c r="E9" s="32">
        <v>0.88</v>
      </c>
      <c r="F9" s="32">
        <v>15881.66</v>
      </c>
      <c r="G9" s="32">
        <v>37558.21</v>
      </c>
      <c r="H9" s="32">
        <v>0.2</v>
      </c>
      <c r="L9" s="32" t="s">
        <v>713</v>
      </c>
      <c r="M9" s="32">
        <v>37558.21</v>
      </c>
    </row>
    <row r="10" spans="1:13">
      <c r="A10" s="32" t="s">
        <v>429</v>
      </c>
      <c r="B10" s="32">
        <v>2809.56</v>
      </c>
      <c r="C10" s="32">
        <v>19278.990000000002</v>
      </c>
      <c r="D10" s="32">
        <v>20618.740000000002</v>
      </c>
      <c r="E10" s="32">
        <v>663.18</v>
      </c>
      <c r="F10" s="32">
        <v>18717.849999999999</v>
      </c>
      <c r="G10" s="32">
        <v>62088.32</v>
      </c>
      <c r="H10" s="32">
        <v>0.32</v>
      </c>
      <c r="L10" s="32" t="s">
        <v>429</v>
      </c>
      <c r="M10" s="32">
        <v>62088.32</v>
      </c>
    </row>
    <row r="11" spans="1:13">
      <c r="A11" s="32" t="s">
        <v>430</v>
      </c>
      <c r="B11" s="32">
        <v>3251.55</v>
      </c>
      <c r="C11" s="32">
        <v>18439.82</v>
      </c>
      <c r="D11" s="32">
        <v>12156.78</v>
      </c>
      <c r="E11" s="32">
        <v>120.57</v>
      </c>
      <c r="F11" s="32">
        <v>16708.22</v>
      </c>
      <c r="G11" s="32">
        <v>50676.94</v>
      </c>
      <c r="H11" s="32">
        <v>0.26</v>
      </c>
      <c r="L11" s="32" t="s">
        <v>430</v>
      </c>
      <c r="M11" s="32">
        <v>50676.94</v>
      </c>
    </row>
    <row r="12" spans="1:13">
      <c r="A12" s="32" t="s">
        <v>432</v>
      </c>
      <c r="B12" s="32">
        <v>34365.040000000001</v>
      </c>
      <c r="C12" s="32">
        <v>396024.09</v>
      </c>
      <c r="D12" s="32">
        <v>345492.59</v>
      </c>
      <c r="E12" s="32">
        <v>1636.79</v>
      </c>
      <c r="F12" s="32">
        <v>548290.37</v>
      </c>
      <c r="G12" s="32">
        <v>1325808.8999999999</v>
      </c>
      <c r="H12" s="32">
        <v>6.9</v>
      </c>
      <c r="L12" s="32" t="s">
        <v>432</v>
      </c>
      <c r="M12" s="32">
        <v>1325808.8999999999</v>
      </c>
    </row>
    <row r="13" spans="1:13">
      <c r="A13" s="32" t="s">
        <v>434</v>
      </c>
      <c r="B13" s="32">
        <v>16797.150000000001</v>
      </c>
      <c r="C13" s="32">
        <v>268276.88</v>
      </c>
      <c r="D13" s="32">
        <v>88680.89</v>
      </c>
      <c r="E13" s="32">
        <v>5978.98</v>
      </c>
      <c r="F13" s="32">
        <v>266771.8</v>
      </c>
      <c r="G13" s="32">
        <v>646505.68999999994</v>
      </c>
      <c r="H13" s="32">
        <v>3.36</v>
      </c>
      <c r="L13" s="32" t="s">
        <v>434</v>
      </c>
      <c r="M13" s="32">
        <v>646505.68999999994</v>
      </c>
    </row>
    <row r="14" spans="1:13">
      <c r="A14" s="32" t="s">
        <v>436</v>
      </c>
      <c r="B14" s="32">
        <v>1139.54</v>
      </c>
      <c r="C14" s="32">
        <v>3808.46</v>
      </c>
      <c r="D14" s="32">
        <v>103.87</v>
      </c>
      <c r="E14" s="32" t="s">
        <v>792</v>
      </c>
      <c r="F14" s="32">
        <v>6622.06</v>
      </c>
      <c r="G14" s="32">
        <v>11673.93</v>
      </c>
      <c r="H14" s="32">
        <v>0.06</v>
      </c>
      <c r="L14" s="32" t="s">
        <v>436</v>
      </c>
      <c r="M14" s="32">
        <v>11673.93</v>
      </c>
    </row>
    <row r="15" spans="1:13">
      <c r="A15" s="32" t="s">
        <v>712</v>
      </c>
      <c r="B15" s="32">
        <v>3167.45</v>
      </c>
      <c r="C15" s="32">
        <v>10276.73</v>
      </c>
      <c r="D15" s="32">
        <v>11532.46</v>
      </c>
      <c r="E15" s="32">
        <v>12.05</v>
      </c>
      <c r="F15" s="32">
        <v>10626.95</v>
      </c>
      <c r="G15" s="32">
        <v>35615.65</v>
      </c>
      <c r="H15" s="32">
        <v>0.19</v>
      </c>
      <c r="L15" s="32" t="s">
        <v>712</v>
      </c>
      <c r="M15" s="32">
        <v>35615.65</v>
      </c>
    </row>
    <row r="16" spans="1:13">
      <c r="A16" s="32" t="s">
        <v>440</v>
      </c>
      <c r="B16" s="32">
        <v>7592.71</v>
      </c>
      <c r="C16" s="32">
        <v>97207.92</v>
      </c>
      <c r="D16" s="32">
        <v>47776.17</v>
      </c>
      <c r="E16" s="32">
        <v>1164.8399999999999</v>
      </c>
      <c r="F16" s="32">
        <v>78802.13</v>
      </c>
      <c r="G16" s="32">
        <v>232543.77</v>
      </c>
      <c r="H16" s="32">
        <v>1.21</v>
      </c>
      <c r="L16" s="32" t="s">
        <v>440</v>
      </c>
      <c r="M16" s="32">
        <v>232543.77</v>
      </c>
    </row>
    <row r="17" spans="1:13">
      <c r="A17" s="32" t="s">
        <v>665</v>
      </c>
      <c r="B17" s="32">
        <v>10815.93</v>
      </c>
      <c r="C17" s="32">
        <v>91751.12</v>
      </c>
      <c r="D17" s="32">
        <v>101813.6</v>
      </c>
      <c r="E17" s="32">
        <v>771.78</v>
      </c>
      <c r="F17" s="32">
        <v>93760.82</v>
      </c>
      <c r="G17" s="32">
        <v>298913.25</v>
      </c>
      <c r="H17" s="32">
        <v>1.56</v>
      </c>
      <c r="L17" s="32" t="s">
        <v>665</v>
      </c>
      <c r="M17" s="32">
        <v>298913.25</v>
      </c>
    </row>
    <row r="18" spans="1:13">
      <c r="A18" s="32" t="s">
        <v>444</v>
      </c>
      <c r="B18" s="32">
        <v>2643.82</v>
      </c>
      <c r="C18" s="32">
        <v>11044.05</v>
      </c>
      <c r="D18" s="32">
        <v>12240.67</v>
      </c>
      <c r="E18" s="32">
        <v>33.200000000000003</v>
      </c>
      <c r="F18" s="32">
        <v>9982.9599999999991</v>
      </c>
      <c r="G18" s="32">
        <v>35944.71</v>
      </c>
      <c r="H18" s="32">
        <v>0.19</v>
      </c>
      <c r="L18" s="32" t="s">
        <v>444</v>
      </c>
      <c r="M18" s="32">
        <v>35944.71</v>
      </c>
    </row>
    <row r="19" spans="1:13">
      <c r="A19" s="32" t="s">
        <v>445</v>
      </c>
      <c r="B19" s="32">
        <v>2018.41</v>
      </c>
      <c r="C19" s="32">
        <v>27338.11</v>
      </c>
      <c r="D19" s="32">
        <v>22037.86</v>
      </c>
      <c r="E19" s="32">
        <v>489.52</v>
      </c>
      <c r="F19" s="32">
        <v>26368.73</v>
      </c>
      <c r="G19" s="32">
        <v>78252.62</v>
      </c>
      <c r="H19" s="32">
        <v>0.41</v>
      </c>
      <c r="L19" s="32" t="s">
        <v>445</v>
      </c>
      <c r="M19" s="32">
        <v>78252.62</v>
      </c>
    </row>
    <row r="20" spans="1:13">
      <c r="A20" s="32" t="s">
        <v>447</v>
      </c>
      <c r="B20" s="32">
        <v>1109.43</v>
      </c>
      <c r="C20" s="32">
        <v>3252.13</v>
      </c>
      <c r="D20" s="32">
        <v>99.3</v>
      </c>
      <c r="E20" s="32">
        <v>7.76</v>
      </c>
      <c r="F20" s="32">
        <v>4002.81</v>
      </c>
      <c r="G20" s="32">
        <v>8471.43</v>
      </c>
      <c r="H20" s="32">
        <v>0.04</v>
      </c>
      <c r="L20" s="32" t="s">
        <v>447</v>
      </c>
      <c r="M20" s="32">
        <v>8471.43</v>
      </c>
    </row>
    <row r="21" spans="1:13">
      <c r="A21" s="32" t="s">
        <v>666</v>
      </c>
      <c r="B21" s="32">
        <v>2719.22</v>
      </c>
      <c r="C21" s="32">
        <v>11626.3</v>
      </c>
      <c r="D21" s="32">
        <v>121140.05</v>
      </c>
      <c r="E21" s="32">
        <v>99.82</v>
      </c>
      <c r="F21" s="32">
        <v>13383.66</v>
      </c>
      <c r="G21" s="32">
        <v>148969.04999999999</v>
      </c>
      <c r="H21" s="32">
        <v>0.78</v>
      </c>
      <c r="L21" s="32" t="s">
        <v>666</v>
      </c>
      <c r="M21" s="32">
        <v>148969.04999999999</v>
      </c>
    </row>
    <row r="22" spans="1:13">
      <c r="A22" s="32" t="s">
        <v>667</v>
      </c>
      <c r="B22" s="32">
        <v>1237.74</v>
      </c>
      <c r="C22" s="32">
        <v>8651.67</v>
      </c>
      <c r="D22" s="32">
        <v>3804.16</v>
      </c>
      <c r="E22" s="32">
        <v>20.75</v>
      </c>
      <c r="F22" s="32">
        <v>9437.43</v>
      </c>
      <c r="G22" s="32">
        <v>23151.759999999998</v>
      </c>
      <c r="H22" s="32">
        <v>0.12</v>
      </c>
      <c r="L22" s="32" t="s">
        <v>667</v>
      </c>
      <c r="M22" s="32">
        <v>23151.759999999998</v>
      </c>
    </row>
    <row r="23" spans="1:13">
      <c r="A23" s="32" t="s">
        <v>668</v>
      </c>
      <c r="B23" s="32">
        <v>2679.19</v>
      </c>
      <c r="C23" s="32">
        <v>10696.06</v>
      </c>
      <c r="D23" s="32">
        <v>753.62</v>
      </c>
      <c r="E23" s="32">
        <v>-313.95999999999998</v>
      </c>
      <c r="F23" s="32">
        <v>12508.42</v>
      </c>
      <c r="G23" s="32">
        <v>26323.34</v>
      </c>
      <c r="H23" s="32">
        <v>0.14000000000000001</v>
      </c>
      <c r="L23" s="32" t="s">
        <v>668</v>
      </c>
      <c r="M23" s="32">
        <v>26323.34</v>
      </c>
    </row>
    <row r="24" spans="1:13">
      <c r="A24" s="32" t="s">
        <v>454</v>
      </c>
      <c r="B24" s="32">
        <v>2522.7199999999998</v>
      </c>
      <c r="C24" s="32">
        <v>13502.76</v>
      </c>
      <c r="D24" s="32">
        <v>31255.02</v>
      </c>
      <c r="E24" s="32">
        <v>56.3</v>
      </c>
      <c r="F24" s="32">
        <v>28112.95</v>
      </c>
      <c r="G24" s="32">
        <v>75449.759999999995</v>
      </c>
      <c r="H24" s="32">
        <v>0.39</v>
      </c>
      <c r="L24" s="32" t="s">
        <v>454</v>
      </c>
      <c r="M24" s="32">
        <v>75449.759999999995</v>
      </c>
    </row>
    <row r="25" spans="1:13">
      <c r="A25" s="32" t="s">
        <v>455</v>
      </c>
      <c r="B25" s="32">
        <v>2658.83</v>
      </c>
      <c r="C25" s="32">
        <v>12322.69</v>
      </c>
      <c r="D25" s="32">
        <v>26543.68</v>
      </c>
      <c r="E25" s="32">
        <v>574.49</v>
      </c>
      <c r="F25" s="32">
        <v>14333.9</v>
      </c>
      <c r="G25" s="32">
        <v>56433.59</v>
      </c>
      <c r="H25" s="32">
        <v>0.28999999999999998</v>
      </c>
      <c r="L25" s="32" t="s">
        <v>455</v>
      </c>
      <c r="M25" s="32">
        <v>56433.59</v>
      </c>
    </row>
    <row r="26" spans="1:13">
      <c r="A26" s="32" t="s">
        <v>457</v>
      </c>
      <c r="B26" s="32">
        <v>14227.93</v>
      </c>
      <c r="C26" s="32">
        <v>191724.74</v>
      </c>
      <c r="D26" s="32">
        <v>592430.18999999994</v>
      </c>
      <c r="E26" s="32">
        <v>1945.35</v>
      </c>
      <c r="F26" s="32">
        <v>229237.78</v>
      </c>
      <c r="G26" s="32">
        <v>1029565.99</v>
      </c>
      <c r="H26" s="32">
        <v>5.36</v>
      </c>
      <c r="L26" s="32" t="s">
        <v>457</v>
      </c>
      <c r="M26" s="32">
        <v>1029565.99</v>
      </c>
    </row>
    <row r="27" spans="1:13">
      <c r="A27" s="32" t="s">
        <v>669</v>
      </c>
      <c r="B27" s="32">
        <v>4647.92</v>
      </c>
      <c r="C27" s="32">
        <v>34032.68</v>
      </c>
      <c r="D27" s="32">
        <v>119003.08</v>
      </c>
      <c r="E27" s="32">
        <v>567.05999999999995</v>
      </c>
      <c r="F27" s="32">
        <v>46288.92</v>
      </c>
      <c r="G27" s="32">
        <v>204539.66</v>
      </c>
      <c r="H27" s="32">
        <v>1.06</v>
      </c>
      <c r="L27" s="32" t="s">
        <v>669</v>
      </c>
      <c r="M27" s="32">
        <v>204539.66</v>
      </c>
    </row>
    <row r="28" spans="1:13">
      <c r="A28" s="32" t="s">
        <v>670</v>
      </c>
      <c r="B28" s="32">
        <v>2453.8200000000002</v>
      </c>
      <c r="C28" s="32">
        <v>7694.35</v>
      </c>
      <c r="D28" s="32">
        <v>18521.12</v>
      </c>
      <c r="E28" s="32">
        <v>33.270000000000003</v>
      </c>
      <c r="F28" s="32">
        <v>9250.18</v>
      </c>
      <c r="G28" s="32">
        <v>37952.730000000003</v>
      </c>
      <c r="H28" s="32">
        <v>0.2</v>
      </c>
      <c r="L28" s="32" t="s">
        <v>670</v>
      </c>
      <c r="M28" s="32">
        <v>37952.730000000003</v>
      </c>
    </row>
    <row r="29" spans="1:13">
      <c r="A29" s="32" t="s">
        <v>671</v>
      </c>
      <c r="B29" s="32">
        <v>3498.11</v>
      </c>
      <c r="C29" s="32">
        <v>27038.41</v>
      </c>
      <c r="D29" s="32">
        <v>15032.6</v>
      </c>
      <c r="E29" s="32">
        <v>298.68</v>
      </c>
      <c r="F29" s="32">
        <v>21675.81</v>
      </c>
      <c r="G29" s="32">
        <v>67543.61</v>
      </c>
      <c r="H29" s="32">
        <v>0.35</v>
      </c>
      <c r="L29" s="32" t="s">
        <v>671</v>
      </c>
      <c r="M29" s="32">
        <v>67543.61</v>
      </c>
    </row>
    <row r="30" spans="1:13">
      <c r="A30" s="32" t="s">
        <v>672</v>
      </c>
      <c r="B30" s="32">
        <v>7930.81</v>
      </c>
      <c r="C30" s="32">
        <v>53653.32</v>
      </c>
      <c r="D30" s="32">
        <v>148724.34</v>
      </c>
      <c r="E30" s="32">
        <v>301.68</v>
      </c>
      <c r="F30" s="32">
        <v>58980.21</v>
      </c>
      <c r="G30" s="32">
        <v>269590.34999999998</v>
      </c>
      <c r="H30" s="32">
        <v>1.4</v>
      </c>
      <c r="L30" s="32" t="s">
        <v>672</v>
      </c>
      <c r="M30" s="32">
        <v>269590.34999999998</v>
      </c>
    </row>
    <row r="31" spans="1:13">
      <c r="A31" s="32" t="s">
        <v>673</v>
      </c>
      <c r="B31" s="32">
        <v>8170.06</v>
      </c>
      <c r="C31" s="32">
        <v>76875.44</v>
      </c>
      <c r="D31" s="32">
        <v>49916.68</v>
      </c>
      <c r="E31" s="32">
        <v>2910.54</v>
      </c>
      <c r="F31" s="32">
        <v>83926.12</v>
      </c>
      <c r="G31" s="32">
        <v>221798.84</v>
      </c>
      <c r="H31" s="32">
        <v>1.1499999999999999</v>
      </c>
      <c r="L31" s="32" t="s">
        <v>673</v>
      </c>
      <c r="M31" s="32">
        <v>221798.84</v>
      </c>
    </row>
    <row r="32" spans="1:13">
      <c r="A32" s="32" t="s">
        <v>674</v>
      </c>
      <c r="B32" s="32">
        <v>3027.63</v>
      </c>
      <c r="C32" s="32">
        <v>14296.48</v>
      </c>
      <c r="D32" s="32">
        <v>43011.73</v>
      </c>
      <c r="E32" s="32">
        <v>49.56</v>
      </c>
      <c r="F32" s="32">
        <v>20332.18</v>
      </c>
      <c r="G32" s="32">
        <v>80717.58</v>
      </c>
      <c r="H32" s="32">
        <v>0.42</v>
      </c>
      <c r="L32" s="32" t="s">
        <v>674</v>
      </c>
      <c r="M32" s="32">
        <v>80717.58</v>
      </c>
    </row>
    <row r="33" spans="1:13">
      <c r="A33" s="32" t="s">
        <v>675</v>
      </c>
      <c r="B33" s="32">
        <v>3986.54</v>
      </c>
      <c r="C33" s="32">
        <v>26749.81</v>
      </c>
      <c r="D33" s="32">
        <v>23439.65</v>
      </c>
      <c r="E33" s="32">
        <v>1813.83</v>
      </c>
      <c r="F33" s="32">
        <v>32712.41</v>
      </c>
      <c r="G33" s="32">
        <v>88702.25</v>
      </c>
      <c r="H33" s="32">
        <v>0.46</v>
      </c>
      <c r="L33" s="32" t="s">
        <v>675</v>
      </c>
      <c r="M33" s="32">
        <v>88702.25</v>
      </c>
    </row>
    <row r="34" spans="1:13">
      <c r="A34" s="32" t="s">
        <v>676</v>
      </c>
      <c r="B34" s="32">
        <v>3556.21</v>
      </c>
      <c r="C34" s="32">
        <v>26456.26</v>
      </c>
      <c r="D34" s="32">
        <v>25651.67</v>
      </c>
      <c r="E34" s="32">
        <v>323.01</v>
      </c>
      <c r="F34" s="32">
        <v>35035.129999999997</v>
      </c>
      <c r="G34" s="32">
        <v>91022.29</v>
      </c>
      <c r="H34" s="32">
        <v>0.47</v>
      </c>
      <c r="L34" s="32" t="s">
        <v>676</v>
      </c>
      <c r="M34" s="32">
        <v>91022.29</v>
      </c>
    </row>
    <row r="35" spans="1:13">
      <c r="A35" s="32" t="s">
        <v>677</v>
      </c>
      <c r="B35" s="32">
        <v>2247.06</v>
      </c>
      <c r="C35" s="32">
        <v>9625.02</v>
      </c>
      <c r="D35" s="32">
        <v>24403.94</v>
      </c>
      <c r="E35" s="32">
        <v>30.77</v>
      </c>
      <c r="F35" s="32">
        <v>13912.78</v>
      </c>
      <c r="G35" s="32">
        <v>50219.57</v>
      </c>
      <c r="H35" s="32">
        <v>0.26</v>
      </c>
      <c r="L35" s="32" t="s">
        <v>677</v>
      </c>
      <c r="M35" s="32">
        <v>50219.57</v>
      </c>
    </row>
    <row r="36" spans="1:13">
      <c r="A36" s="32" t="s">
        <v>469</v>
      </c>
      <c r="B36" s="32">
        <v>6250.7</v>
      </c>
      <c r="C36" s="32">
        <v>29823.46</v>
      </c>
      <c r="D36" s="32">
        <v>4657.6899999999996</v>
      </c>
      <c r="E36" s="32">
        <v>25.77</v>
      </c>
      <c r="F36" s="32">
        <v>36354.699999999997</v>
      </c>
      <c r="G36" s="32">
        <v>77112.31</v>
      </c>
      <c r="H36" s="32">
        <v>0.4</v>
      </c>
      <c r="L36" s="32" t="s">
        <v>469</v>
      </c>
      <c r="M36" s="32">
        <v>77112.31</v>
      </c>
    </row>
    <row r="37" spans="1:13">
      <c r="A37" s="32" t="s">
        <v>678</v>
      </c>
      <c r="B37" s="32">
        <v>6010.24</v>
      </c>
      <c r="C37" s="32">
        <v>57670.81</v>
      </c>
      <c r="D37" s="32">
        <v>127517.79</v>
      </c>
      <c r="E37" s="32">
        <v>795.68</v>
      </c>
      <c r="F37" s="32">
        <v>62628.28</v>
      </c>
      <c r="G37" s="32">
        <v>254622.81</v>
      </c>
      <c r="H37" s="32">
        <v>1.32</v>
      </c>
      <c r="L37" s="32" t="s">
        <v>678</v>
      </c>
      <c r="M37" s="32">
        <v>254622.81</v>
      </c>
    </row>
    <row r="38" spans="1:13">
      <c r="A38" s="32" t="s">
        <v>679</v>
      </c>
      <c r="B38" s="32">
        <v>9012.44</v>
      </c>
      <c r="C38" s="32">
        <v>115260.96</v>
      </c>
      <c r="D38" s="32">
        <v>427424.88</v>
      </c>
      <c r="E38" s="32">
        <v>1878.25</v>
      </c>
      <c r="F38" s="32">
        <v>115243.39</v>
      </c>
      <c r="G38" s="32">
        <v>668819.92000000004</v>
      </c>
      <c r="H38" s="32">
        <v>3.48</v>
      </c>
      <c r="L38" s="32" t="s">
        <v>679</v>
      </c>
      <c r="M38" s="32">
        <v>668819.92000000004</v>
      </c>
    </row>
    <row r="39" spans="1:13">
      <c r="A39" s="32" t="s">
        <v>711</v>
      </c>
      <c r="B39" s="32">
        <v>6740.52</v>
      </c>
      <c r="C39" s="32">
        <v>25233.99</v>
      </c>
      <c r="D39" s="32">
        <v>5116.41</v>
      </c>
      <c r="E39" s="32">
        <v>9.19</v>
      </c>
      <c r="F39" s="32">
        <v>20368.939999999999</v>
      </c>
      <c r="G39" s="32">
        <v>57469.05</v>
      </c>
      <c r="H39" s="32">
        <v>0.3</v>
      </c>
      <c r="L39" s="32" t="s">
        <v>711</v>
      </c>
      <c r="M39" s="32">
        <v>57469.05</v>
      </c>
    </row>
    <row r="40" spans="1:13">
      <c r="A40" s="32" t="s">
        <v>680</v>
      </c>
      <c r="B40" s="32">
        <v>1890.87</v>
      </c>
      <c r="C40" s="32">
        <v>5372.29</v>
      </c>
      <c r="D40" s="32">
        <v>15857.11</v>
      </c>
      <c r="E40" s="32">
        <v>10.220000000000001</v>
      </c>
      <c r="F40" s="32">
        <v>6046.05</v>
      </c>
      <c r="G40" s="32">
        <v>29176.54</v>
      </c>
      <c r="H40" s="32">
        <v>0.15</v>
      </c>
      <c r="L40" s="32" t="s">
        <v>680</v>
      </c>
      <c r="M40" s="32">
        <v>29176.54</v>
      </c>
    </row>
    <row r="41" spans="1:13">
      <c r="A41" s="32" t="s">
        <v>710</v>
      </c>
      <c r="B41" s="32">
        <v>1051.47</v>
      </c>
      <c r="C41" s="32">
        <v>10033.94</v>
      </c>
      <c r="D41" s="32">
        <v>99.83</v>
      </c>
      <c r="E41" s="32">
        <v>1.36</v>
      </c>
      <c r="F41" s="32">
        <v>14457.34</v>
      </c>
      <c r="G41" s="32">
        <v>25643.94</v>
      </c>
      <c r="H41" s="32">
        <v>0.13</v>
      </c>
      <c r="L41" s="32" t="s">
        <v>710</v>
      </c>
      <c r="M41" s="32">
        <v>25643.94</v>
      </c>
    </row>
    <row r="42" spans="1:13">
      <c r="A42" s="32" t="s">
        <v>475</v>
      </c>
      <c r="B42" s="32">
        <v>10147.59</v>
      </c>
      <c r="C42" s="32">
        <v>129577.32</v>
      </c>
      <c r="D42" s="32">
        <v>118142.64</v>
      </c>
      <c r="E42" s="32">
        <v>727.51</v>
      </c>
      <c r="F42" s="32">
        <v>87892.92</v>
      </c>
      <c r="G42" s="32">
        <v>346487.97</v>
      </c>
      <c r="H42" s="32">
        <v>1.8</v>
      </c>
      <c r="L42" s="32" t="s">
        <v>475</v>
      </c>
      <c r="M42" s="32">
        <v>346487.97</v>
      </c>
    </row>
    <row r="43" spans="1:13">
      <c r="A43" s="32" t="s">
        <v>709</v>
      </c>
      <c r="B43" s="32">
        <v>1582.51</v>
      </c>
      <c r="C43" s="32">
        <v>7579.45</v>
      </c>
      <c r="D43" s="32">
        <v>679.44</v>
      </c>
      <c r="E43" s="32">
        <v>9.6199999999999992</v>
      </c>
      <c r="F43" s="32">
        <v>8573.89</v>
      </c>
      <c r="G43" s="32">
        <v>18424.91</v>
      </c>
      <c r="H43" s="32">
        <v>0.1</v>
      </c>
      <c r="L43" s="32" t="s">
        <v>709</v>
      </c>
      <c r="M43" s="32">
        <v>18424.91</v>
      </c>
    </row>
    <row r="44" spans="1:13">
      <c r="A44" s="32" t="s">
        <v>477</v>
      </c>
      <c r="B44" s="32">
        <v>4123.62</v>
      </c>
      <c r="C44" s="32">
        <v>25317.95</v>
      </c>
      <c r="D44" s="32">
        <v>23093.61</v>
      </c>
      <c r="E44" s="32">
        <v>544.69000000000005</v>
      </c>
      <c r="F44" s="32">
        <v>32904.33</v>
      </c>
      <c r="G44" s="32">
        <v>85984.2</v>
      </c>
      <c r="H44" s="32">
        <v>0.45</v>
      </c>
      <c r="L44" s="32" t="s">
        <v>477</v>
      </c>
      <c r="M44" s="32">
        <v>85984.2</v>
      </c>
    </row>
    <row r="45" spans="1:13">
      <c r="A45" s="32" t="s">
        <v>681</v>
      </c>
      <c r="B45" s="32">
        <v>51995.55</v>
      </c>
      <c r="C45" s="32">
        <v>1142149.77</v>
      </c>
      <c r="D45" s="32">
        <v>840972.7</v>
      </c>
      <c r="E45" s="32">
        <v>556.41</v>
      </c>
      <c r="F45" s="32">
        <v>1591653.17</v>
      </c>
      <c r="G45" s="32">
        <v>3627327.6</v>
      </c>
      <c r="H45" s="32">
        <v>18.87</v>
      </c>
      <c r="L45" s="32" t="s">
        <v>681</v>
      </c>
      <c r="M45" s="32">
        <v>3627327.6</v>
      </c>
    </row>
    <row r="46" spans="1:13">
      <c r="A46" s="32" t="s">
        <v>682</v>
      </c>
      <c r="B46" s="32">
        <v>21755.75</v>
      </c>
      <c r="C46" s="32">
        <v>398484.17</v>
      </c>
      <c r="D46" s="32">
        <v>520065.02</v>
      </c>
      <c r="E46" s="32">
        <v>6674</v>
      </c>
      <c r="F46" s="32">
        <v>327045.86</v>
      </c>
      <c r="G46" s="32">
        <v>1274024.79</v>
      </c>
      <c r="H46" s="32">
        <v>6.63</v>
      </c>
      <c r="L46" s="32" t="s">
        <v>682</v>
      </c>
      <c r="M46" s="32">
        <v>1274024.79</v>
      </c>
    </row>
    <row r="47" spans="1:13">
      <c r="A47" s="32" t="s">
        <v>683</v>
      </c>
      <c r="B47" s="32">
        <v>6983.7</v>
      </c>
      <c r="C47" s="32">
        <v>37118.050000000003</v>
      </c>
      <c r="D47" s="32">
        <v>221431.42</v>
      </c>
      <c r="E47" s="32">
        <v>1030.5</v>
      </c>
      <c r="F47" s="32">
        <v>54081</v>
      </c>
      <c r="G47" s="32">
        <v>320644.65999999997</v>
      </c>
      <c r="H47" s="32">
        <v>1.67</v>
      </c>
      <c r="L47" s="32" t="s">
        <v>683</v>
      </c>
      <c r="M47" s="32">
        <v>320644.65999999997</v>
      </c>
    </row>
    <row r="48" spans="1:13">
      <c r="A48" s="32" t="s">
        <v>684</v>
      </c>
      <c r="B48" s="32">
        <v>2688.96</v>
      </c>
      <c r="C48" s="32">
        <v>13295.72</v>
      </c>
      <c r="D48" s="32">
        <v>18609.599999999999</v>
      </c>
      <c r="E48" s="32">
        <v>28.04</v>
      </c>
      <c r="F48" s="32">
        <v>14173.98</v>
      </c>
      <c r="G48" s="32">
        <v>48796.3</v>
      </c>
      <c r="H48" s="32">
        <v>0.25</v>
      </c>
      <c r="L48" s="32" t="s">
        <v>684</v>
      </c>
      <c r="M48" s="32">
        <v>48796.3</v>
      </c>
    </row>
    <row r="49" spans="1:13">
      <c r="A49" s="32" t="s">
        <v>483</v>
      </c>
      <c r="B49" s="32">
        <v>1612.15</v>
      </c>
      <c r="C49" s="32">
        <v>12374.32</v>
      </c>
      <c r="D49" s="32">
        <v>21486.53</v>
      </c>
      <c r="E49" s="32">
        <v>752.79</v>
      </c>
      <c r="F49" s="32">
        <v>12270.46</v>
      </c>
      <c r="G49" s="32">
        <v>48496.25</v>
      </c>
      <c r="H49" s="32">
        <v>0.25</v>
      </c>
      <c r="L49" s="32" t="s">
        <v>483</v>
      </c>
      <c r="M49" s="32">
        <v>48496.25</v>
      </c>
    </row>
    <row r="50" spans="1:13">
      <c r="A50" s="32" t="s">
        <v>485</v>
      </c>
      <c r="B50" s="32">
        <v>1732.09</v>
      </c>
      <c r="C50" s="32">
        <v>9693.4699999999993</v>
      </c>
      <c r="D50" s="32">
        <v>813.28</v>
      </c>
      <c r="E50" s="32">
        <v>0.2</v>
      </c>
      <c r="F50" s="32">
        <v>13272.22</v>
      </c>
      <c r="G50" s="32">
        <v>25511.25</v>
      </c>
      <c r="H50" s="32">
        <v>0.13</v>
      </c>
      <c r="L50" s="32" t="s">
        <v>485</v>
      </c>
      <c r="M50" s="32">
        <v>25511.25</v>
      </c>
    </row>
    <row r="51" spans="1:13">
      <c r="A51" s="32" t="s">
        <v>487</v>
      </c>
      <c r="B51" s="32">
        <v>5066.5600000000004</v>
      </c>
      <c r="C51" s="32">
        <v>17906.009999999998</v>
      </c>
      <c r="D51" s="32">
        <v>32424.34</v>
      </c>
      <c r="E51" s="32">
        <v>49.86</v>
      </c>
      <c r="F51" s="32">
        <v>18995.63</v>
      </c>
      <c r="G51" s="32">
        <v>74442.399999999994</v>
      </c>
      <c r="H51" s="32">
        <v>0.39</v>
      </c>
      <c r="L51" s="32" t="s">
        <v>487</v>
      </c>
      <c r="M51" s="32">
        <v>74442.399999999994</v>
      </c>
    </row>
    <row r="52" spans="1:13">
      <c r="A52" s="32" t="s">
        <v>685</v>
      </c>
      <c r="B52" s="32">
        <v>10886.39</v>
      </c>
      <c r="C52" s="32">
        <v>71330.67</v>
      </c>
      <c r="D52" s="32">
        <v>147382.17000000001</v>
      </c>
      <c r="E52" s="32">
        <v>720.15</v>
      </c>
      <c r="F52" s="32">
        <v>66247.59</v>
      </c>
      <c r="G52" s="32">
        <v>296566.98</v>
      </c>
      <c r="H52" s="32">
        <v>1.54</v>
      </c>
      <c r="L52" s="32" t="s">
        <v>685</v>
      </c>
      <c r="M52" s="32">
        <v>296566.98</v>
      </c>
    </row>
    <row r="53" spans="1:13">
      <c r="A53" s="32" t="s">
        <v>489</v>
      </c>
      <c r="B53" s="32">
        <v>2497.71</v>
      </c>
      <c r="C53" s="32">
        <v>15043.67</v>
      </c>
      <c r="D53" s="32">
        <v>15747.74</v>
      </c>
      <c r="E53" s="32">
        <v>69.739999999999995</v>
      </c>
      <c r="F53" s="32">
        <v>15831.75</v>
      </c>
      <c r="G53" s="32">
        <v>49190.61</v>
      </c>
      <c r="H53" s="32">
        <v>0.26</v>
      </c>
      <c r="L53" s="32" t="s">
        <v>489</v>
      </c>
      <c r="M53" s="32">
        <v>49190.61</v>
      </c>
    </row>
    <row r="54" spans="1:13">
      <c r="A54" s="32" t="s">
        <v>686</v>
      </c>
      <c r="B54" s="32">
        <v>2330.02</v>
      </c>
      <c r="C54" s="32">
        <v>23820.95</v>
      </c>
      <c r="D54" s="32">
        <v>120242.34</v>
      </c>
      <c r="E54" s="32">
        <v>193.68</v>
      </c>
      <c r="F54" s="32">
        <v>26950.3</v>
      </c>
      <c r="G54" s="32">
        <v>173537.29</v>
      </c>
      <c r="H54" s="32">
        <v>0.9</v>
      </c>
      <c r="L54" s="32" t="s">
        <v>686</v>
      </c>
      <c r="M54" s="32">
        <v>173537.29</v>
      </c>
    </row>
    <row r="55" spans="1:13">
      <c r="A55" s="32" t="s">
        <v>687</v>
      </c>
      <c r="B55" s="32">
        <v>2427.33</v>
      </c>
      <c r="C55" s="32">
        <v>11873.06</v>
      </c>
      <c r="D55" s="32">
        <v>6632.52</v>
      </c>
      <c r="E55" s="32">
        <v>398.53</v>
      </c>
      <c r="F55" s="32">
        <v>12190.89</v>
      </c>
      <c r="G55" s="32">
        <v>33522.33</v>
      </c>
      <c r="H55" s="32">
        <v>0.17</v>
      </c>
      <c r="L55" s="32" t="s">
        <v>687</v>
      </c>
      <c r="M55" s="32">
        <v>33522.33</v>
      </c>
    </row>
    <row r="56" spans="1:13">
      <c r="A56" s="32" t="s">
        <v>688</v>
      </c>
      <c r="B56" s="32">
        <v>1160.4100000000001</v>
      </c>
      <c r="C56" s="32">
        <v>8318.07</v>
      </c>
      <c r="D56" s="32">
        <v>4281.9399999999996</v>
      </c>
      <c r="E56" s="32">
        <v>131.97999999999999</v>
      </c>
      <c r="F56" s="32">
        <v>10198.25</v>
      </c>
      <c r="G56" s="32">
        <v>24090.65</v>
      </c>
      <c r="H56" s="32">
        <v>0.13</v>
      </c>
      <c r="L56" s="32" t="s">
        <v>688</v>
      </c>
      <c r="M56" s="32">
        <v>24090.65</v>
      </c>
    </row>
    <row r="57" spans="1:13">
      <c r="A57" s="32" t="s">
        <v>689</v>
      </c>
      <c r="B57" s="32">
        <v>9155.5499999999993</v>
      </c>
      <c r="C57" s="32">
        <v>110927.03</v>
      </c>
      <c r="D57" s="32">
        <v>565656.97</v>
      </c>
      <c r="E57" s="32">
        <v>346.22</v>
      </c>
      <c r="F57" s="32">
        <v>144627.96</v>
      </c>
      <c r="G57" s="32">
        <v>830713.73</v>
      </c>
      <c r="H57" s="32">
        <v>4.32</v>
      </c>
      <c r="L57" s="32" t="s">
        <v>689</v>
      </c>
      <c r="M57" s="32">
        <v>830713.73</v>
      </c>
    </row>
    <row r="58" spans="1:13">
      <c r="A58" s="32" t="s">
        <v>494</v>
      </c>
      <c r="B58" s="32">
        <v>16046.65</v>
      </c>
      <c r="C58" s="32">
        <v>116387.74</v>
      </c>
      <c r="D58" s="32">
        <v>158859.29</v>
      </c>
      <c r="E58" s="32">
        <v>4491.76</v>
      </c>
      <c r="F58" s="32">
        <v>116009.43</v>
      </c>
      <c r="G58" s="32">
        <v>411794.87</v>
      </c>
      <c r="H58" s="32">
        <v>2.14</v>
      </c>
      <c r="L58" s="32" t="s">
        <v>494</v>
      </c>
      <c r="M58" s="32">
        <v>411794.87</v>
      </c>
    </row>
    <row r="59" spans="1:13">
      <c r="A59" s="32" t="s">
        <v>690</v>
      </c>
      <c r="B59" s="32">
        <v>5234.9399999999996</v>
      </c>
      <c r="C59" s="32">
        <v>29084.22</v>
      </c>
      <c r="D59" s="32">
        <v>65163.81</v>
      </c>
      <c r="E59" s="32">
        <v>103.35</v>
      </c>
      <c r="F59" s="32">
        <v>29688.18</v>
      </c>
      <c r="G59" s="32">
        <v>129274.5</v>
      </c>
      <c r="H59" s="32">
        <v>0.67</v>
      </c>
      <c r="L59" s="32" t="s">
        <v>690</v>
      </c>
      <c r="M59" s="32">
        <v>129274.5</v>
      </c>
    </row>
    <row r="60" spans="1:13">
      <c r="A60" s="32" t="s">
        <v>496</v>
      </c>
      <c r="B60" s="32">
        <v>3282.06</v>
      </c>
      <c r="C60" s="32">
        <v>37752.75</v>
      </c>
      <c r="D60" s="32">
        <v>43928.69</v>
      </c>
      <c r="E60" s="32">
        <v>539.95000000000005</v>
      </c>
      <c r="F60" s="32">
        <v>42098.1</v>
      </c>
      <c r="G60" s="32">
        <v>127601.54</v>
      </c>
      <c r="H60" s="32">
        <v>0.66</v>
      </c>
      <c r="L60" s="32" t="s">
        <v>496</v>
      </c>
      <c r="M60" s="32">
        <v>127601.54</v>
      </c>
    </row>
    <row r="61" spans="1:13">
      <c r="A61" s="32" t="s">
        <v>691</v>
      </c>
      <c r="B61" s="32">
        <v>8162.35</v>
      </c>
      <c r="C61" s="32">
        <v>93473.53</v>
      </c>
      <c r="D61" s="32">
        <v>180726.83</v>
      </c>
      <c r="E61" s="32">
        <v>1650.18</v>
      </c>
      <c r="F61" s="32">
        <v>96262.28</v>
      </c>
      <c r="G61" s="32">
        <v>380275.16</v>
      </c>
      <c r="H61" s="32">
        <v>1.98</v>
      </c>
      <c r="L61" s="32" t="s">
        <v>691</v>
      </c>
      <c r="M61" s="32">
        <v>380275.16</v>
      </c>
    </row>
    <row r="62" spans="1:13">
      <c r="A62" s="32" t="s">
        <v>692</v>
      </c>
      <c r="B62" s="32">
        <v>3015.75</v>
      </c>
      <c r="C62" s="32">
        <v>34891.120000000003</v>
      </c>
      <c r="D62" s="32">
        <v>35170.839999999997</v>
      </c>
      <c r="E62" s="32">
        <v>29332.68</v>
      </c>
      <c r="F62" s="32">
        <v>36644.32</v>
      </c>
      <c r="G62" s="32">
        <v>139054.71</v>
      </c>
      <c r="H62" s="32">
        <v>0.72</v>
      </c>
      <c r="L62" s="32" t="s">
        <v>692</v>
      </c>
      <c r="M62" s="32">
        <v>139054.71</v>
      </c>
    </row>
    <row r="63" spans="1:13">
      <c r="A63" s="32" t="s">
        <v>693</v>
      </c>
      <c r="B63" s="32">
        <v>11301.13</v>
      </c>
      <c r="C63" s="32">
        <v>154042.85</v>
      </c>
      <c r="D63" s="32">
        <v>108342.61</v>
      </c>
      <c r="E63" s="32">
        <v>4275.68</v>
      </c>
      <c r="F63" s="32">
        <v>126901.43</v>
      </c>
      <c r="G63" s="32">
        <v>404863.71</v>
      </c>
      <c r="H63" s="32">
        <v>2.11</v>
      </c>
      <c r="L63" s="32" t="s">
        <v>693</v>
      </c>
      <c r="M63" s="32">
        <v>404863.71</v>
      </c>
    </row>
    <row r="64" spans="1:13">
      <c r="A64" s="32" t="s">
        <v>694</v>
      </c>
      <c r="B64" s="32">
        <v>7390.17</v>
      </c>
      <c r="C64" s="32">
        <v>120882.15</v>
      </c>
      <c r="D64" s="32">
        <v>61724.58</v>
      </c>
      <c r="E64" s="32">
        <v>1336.36</v>
      </c>
      <c r="F64" s="32">
        <v>111293.13</v>
      </c>
      <c r="G64" s="32">
        <v>302626.39</v>
      </c>
      <c r="H64" s="32">
        <v>1.57</v>
      </c>
      <c r="L64" s="32" t="s">
        <v>694</v>
      </c>
      <c r="M64" s="32">
        <v>302626.39</v>
      </c>
    </row>
    <row r="65" spans="1:13">
      <c r="A65" s="32" t="s">
        <v>695</v>
      </c>
      <c r="B65" s="32">
        <v>2314.5</v>
      </c>
      <c r="C65" s="32">
        <v>12044.29</v>
      </c>
      <c r="D65" s="32">
        <v>5668.51</v>
      </c>
      <c r="E65" s="32">
        <v>46.77</v>
      </c>
      <c r="F65" s="32">
        <v>12158.1</v>
      </c>
      <c r="G65" s="32">
        <v>32232.16</v>
      </c>
      <c r="H65" s="32">
        <v>0.17</v>
      </c>
      <c r="L65" s="32" t="s">
        <v>695</v>
      </c>
      <c r="M65" s="32">
        <v>32232.16</v>
      </c>
    </row>
    <row r="66" spans="1:13">
      <c r="A66" s="32" t="s">
        <v>696</v>
      </c>
      <c r="B66" s="32">
        <v>3667.7</v>
      </c>
      <c r="C66" s="32">
        <v>16593.22</v>
      </c>
      <c r="D66" s="32">
        <v>9196.01</v>
      </c>
      <c r="E66" s="32">
        <v>730.67</v>
      </c>
      <c r="F66" s="32">
        <v>21246.06</v>
      </c>
      <c r="G66" s="32">
        <v>51433.66</v>
      </c>
      <c r="H66" s="32">
        <v>0.27</v>
      </c>
      <c r="L66" s="32" t="s">
        <v>696</v>
      </c>
      <c r="M66" s="32">
        <v>51433.66</v>
      </c>
    </row>
    <row r="67" spans="1:13">
      <c r="A67" s="32" t="s">
        <v>697</v>
      </c>
      <c r="B67" s="32">
        <v>3503.39</v>
      </c>
      <c r="C67" s="32">
        <v>15448.01</v>
      </c>
      <c r="D67" s="32">
        <v>31898.48</v>
      </c>
      <c r="E67" s="32">
        <v>668.29</v>
      </c>
      <c r="F67" s="32">
        <v>17644.11</v>
      </c>
      <c r="G67" s="32">
        <v>69162.28</v>
      </c>
      <c r="H67" s="32">
        <v>0.36</v>
      </c>
      <c r="L67" s="32" t="s">
        <v>697</v>
      </c>
      <c r="M67" s="32">
        <v>69162.28</v>
      </c>
    </row>
    <row r="68" spans="1:13">
      <c r="A68" s="32" t="s">
        <v>506</v>
      </c>
      <c r="B68" s="32">
        <v>6544.95</v>
      </c>
      <c r="C68" s="32">
        <v>39626.67</v>
      </c>
      <c r="D68" s="32">
        <v>25971.59</v>
      </c>
      <c r="E68" s="32">
        <v>12.03</v>
      </c>
      <c r="F68" s="32">
        <v>30884.95</v>
      </c>
      <c r="G68" s="32">
        <v>103040.19</v>
      </c>
      <c r="H68" s="32">
        <v>0.54</v>
      </c>
      <c r="L68" s="32" t="s">
        <v>506</v>
      </c>
      <c r="M68" s="32">
        <v>103040.19</v>
      </c>
    </row>
    <row r="69" spans="1:13">
      <c r="A69" s="32" t="s">
        <v>698</v>
      </c>
      <c r="B69" s="32">
        <v>3431.33</v>
      </c>
      <c r="C69" s="32">
        <v>32047.08</v>
      </c>
      <c r="D69" s="32">
        <v>217472.68</v>
      </c>
      <c r="E69" s="32">
        <v>139.54</v>
      </c>
      <c r="F69" s="32">
        <v>25186.29</v>
      </c>
      <c r="G69" s="32">
        <v>278276.93</v>
      </c>
      <c r="H69" s="32">
        <v>1.45</v>
      </c>
      <c r="L69" s="32" t="s">
        <v>698</v>
      </c>
      <c r="M69" s="32">
        <v>278276.93</v>
      </c>
    </row>
    <row r="70" spans="1:13">
      <c r="A70" s="32" t="s">
        <v>699</v>
      </c>
      <c r="B70" s="32">
        <v>3951.56</v>
      </c>
      <c r="C70" s="32">
        <v>19099.38</v>
      </c>
      <c r="D70" s="32">
        <v>8462.91</v>
      </c>
      <c r="E70" s="32">
        <v>0</v>
      </c>
      <c r="F70" s="32">
        <v>19240.04</v>
      </c>
      <c r="G70" s="32">
        <v>50753.9</v>
      </c>
      <c r="H70" s="32">
        <v>0.26</v>
      </c>
      <c r="L70" s="32" t="s">
        <v>699</v>
      </c>
      <c r="M70" s="32">
        <v>50753.9</v>
      </c>
    </row>
    <row r="71" spans="1:13">
      <c r="A71" s="32" t="s">
        <v>510</v>
      </c>
      <c r="B71" s="32">
        <v>6634.15</v>
      </c>
      <c r="C71" s="32">
        <v>58802.28</v>
      </c>
      <c r="D71" s="32">
        <v>144772.03</v>
      </c>
      <c r="E71" s="32">
        <v>384.84</v>
      </c>
      <c r="F71" s="32">
        <v>68882.080000000002</v>
      </c>
      <c r="G71" s="32">
        <v>279475.39</v>
      </c>
      <c r="H71" s="32">
        <v>1.45</v>
      </c>
      <c r="L71" s="32" t="s">
        <v>510</v>
      </c>
      <c r="M71" s="32">
        <v>279475.39</v>
      </c>
    </row>
    <row r="72" spans="1:13">
      <c r="A72" s="32" t="s">
        <v>511</v>
      </c>
      <c r="B72" s="32">
        <v>10410.11</v>
      </c>
      <c r="C72" s="32">
        <v>76111.06</v>
      </c>
      <c r="D72" s="32">
        <v>65879.38</v>
      </c>
      <c r="E72" s="32">
        <v>280</v>
      </c>
      <c r="F72" s="32">
        <v>68465.75</v>
      </c>
      <c r="G72" s="32">
        <v>221146.31</v>
      </c>
      <c r="H72" s="32">
        <v>1.1499999999999999</v>
      </c>
      <c r="L72" s="32" t="s">
        <v>511</v>
      </c>
      <c r="M72" s="32">
        <v>221146.31</v>
      </c>
    </row>
    <row r="73" spans="1:13">
      <c r="A73" s="32" t="s">
        <v>700</v>
      </c>
      <c r="B73" s="32">
        <v>3534.81</v>
      </c>
      <c r="C73" s="32">
        <v>11484.55</v>
      </c>
      <c r="D73" s="32">
        <v>17719.990000000002</v>
      </c>
      <c r="E73" s="32">
        <v>13.54</v>
      </c>
      <c r="F73" s="32">
        <v>10545.66</v>
      </c>
      <c r="G73" s="32">
        <v>43298.54</v>
      </c>
      <c r="H73" s="32">
        <v>0.23</v>
      </c>
      <c r="L73" s="32" t="s">
        <v>700</v>
      </c>
      <c r="M73" s="32">
        <v>43298.54</v>
      </c>
    </row>
    <row r="74" spans="1:13">
      <c r="A74" s="32" t="s">
        <v>701</v>
      </c>
      <c r="B74" s="32">
        <v>2571.4499999999998</v>
      </c>
      <c r="C74" s="32">
        <v>14194.41</v>
      </c>
      <c r="D74" s="32">
        <v>5446.15</v>
      </c>
      <c r="E74" s="32">
        <v>10.83</v>
      </c>
      <c r="F74" s="32">
        <v>9791.33</v>
      </c>
      <c r="G74" s="32">
        <v>32014.18</v>
      </c>
      <c r="H74" s="32">
        <v>0.17</v>
      </c>
      <c r="L74" s="32" t="s">
        <v>701</v>
      </c>
      <c r="M74" s="32">
        <v>32014.18</v>
      </c>
    </row>
    <row r="75" spans="1:13">
      <c r="A75" s="32" t="s">
        <v>702</v>
      </c>
      <c r="B75" s="32">
        <v>9426.4</v>
      </c>
      <c r="C75" s="32">
        <v>32809.269999999997</v>
      </c>
      <c r="D75" s="32">
        <v>34741.050000000003</v>
      </c>
      <c r="E75" s="32">
        <v>-107.38</v>
      </c>
      <c r="F75" s="32">
        <v>30501.68</v>
      </c>
      <c r="G75" s="32">
        <v>107371.02</v>
      </c>
      <c r="H75" s="32">
        <v>0.56000000000000005</v>
      </c>
      <c r="L75" s="32" t="s">
        <v>702</v>
      </c>
      <c r="M75" s="32">
        <v>107371.02</v>
      </c>
    </row>
    <row r="76" spans="1:13">
      <c r="A76" s="32" t="s">
        <v>703</v>
      </c>
      <c r="B76" s="32">
        <v>-27012.71</v>
      </c>
      <c r="C76" s="32">
        <v>106567.95</v>
      </c>
      <c r="D76" s="32">
        <v>53368.15</v>
      </c>
      <c r="E76" s="32">
        <v>24619.81</v>
      </c>
      <c r="F76" s="32">
        <v>91295.6</v>
      </c>
      <c r="G76" s="32">
        <v>248838.81</v>
      </c>
      <c r="H76" s="32">
        <v>1.29</v>
      </c>
      <c r="L76" s="32" t="s">
        <v>703</v>
      </c>
      <c r="M76" s="32">
        <v>248838.81</v>
      </c>
    </row>
    <row r="77" spans="1:13">
      <c r="A77" s="32" t="s">
        <v>708</v>
      </c>
      <c r="B77" s="32">
        <v>1003.04</v>
      </c>
      <c r="C77" s="32">
        <v>19298.73</v>
      </c>
      <c r="D77" s="32">
        <v>1792.02</v>
      </c>
      <c r="E77" s="32">
        <v>734.2</v>
      </c>
      <c r="F77" s="32">
        <v>34557.46</v>
      </c>
      <c r="G77" s="32">
        <v>57385.45</v>
      </c>
      <c r="H77" s="32">
        <v>0.3</v>
      </c>
      <c r="L77" s="32" t="s">
        <v>708</v>
      </c>
      <c r="M77" s="32">
        <v>57385.45</v>
      </c>
    </row>
    <row r="78" spans="1:13">
      <c r="A78" s="32" t="s">
        <v>704</v>
      </c>
      <c r="B78" s="32">
        <v>7488.61</v>
      </c>
      <c r="C78" s="32">
        <v>62366.1</v>
      </c>
      <c r="D78" s="32">
        <v>417123.84000000003</v>
      </c>
      <c r="E78" s="32">
        <v>297.04000000000002</v>
      </c>
      <c r="F78" s="32">
        <v>90056.79</v>
      </c>
      <c r="G78" s="32">
        <v>577332.38</v>
      </c>
      <c r="H78" s="32">
        <v>3</v>
      </c>
      <c r="L78" s="32" t="s">
        <v>704</v>
      </c>
      <c r="M78" s="32">
        <v>577332.38</v>
      </c>
    </row>
    <row r="79" spans="1:13">
      <c r="A79" s="32" t="s">
        <v>520</v>
      </c>
      <c r="B79" s="32">
        <v>7624.09</v>
      </c>
      <c r="C79" s="32">
        <v>35944.04</v>
      </c>
      <c r="D79" s="32">
        <v>8211.2199999999993</v>
      </c>
      <c r="E79" s="32">
        <v>148.22999999999999</v>
      </c>
      <c r="F79" s="32">
        <v>23345.279999999999</v>
      </c>
      <c r="G79" s="32">
        <v>75272.86</v>
      </c>
      <c r="H79" s="32">
        <v>0.39</v>
      </c>
      <c r="L79" s="32" t="s">
        <v>520</v>
      </c>
      <c r="M79" s="32">
        <v>75272.86</v>
      </c>
    </row>
    <row r="80" spans="1:13">
      <c r="A80" s="32" t="s">
        <v>521</v>
      </c>
      <c r="B80" s="32">
        <v>8753.92</v>
      </c>
      <c r="C80" s="32">
        <v>57377.64</v>
      </c>
      <c r="D80" s="32">
        <v>15414.69</v>
      </c>
      <c r="E80" s="32">
        <v>64</v>
      </c>
      <c r="F80" s="32">
        <v>49995.55</v>
      </c>
      <c r="G80" s="32">
        <v>131605.81</v>
      </c>
      <c r="H80" s="32">
        <v>0.68</v>
      </c>
      <c r="L80" s="32" t="s">
        <v>521</v>
      </c>
      <c r="M80" s="32">
        <v>131605.81</v>
      </c>
    </row>
    <row r="81" spans="1:13">
      <c r="A81" s="32" t="s">
        <v>705</v>
      </c>
      <c r="B81" s="32">
        <v>1043.26</v>
      </c>
      <c r="C81" s="32">
        <v>3584.67</v>
      </c>
      <c r="D81" s="32">
        <v>454.61</v>
      </c>
      <c r="E81" s="32">
        <v>6.62</v>
      </c>
      <c r="F81" s="32">
        <v>5723.03</v>
      </c>
      <c r="G81" s="32">
        <v>10812.19</v>
      </c>
      <c r="H81" s="32">
        <v>0.06</v>
      </c>
      <c r="L81" s="32" t="s">
        <v>705</v>
      </c>
      <c r="M81" s="32">
        <v>10812.19</v>
      </c>
    </row>
    <row r="82" spans="1:13">
      <c r="A82" s="32" t="s">
        <v>706</v>
      </c>
      <c r="B82" s="32">
        <v>4123.2299999999996</v>
      </c>
      <c r="C82" s="32">
        <v>20698.240000000002</v>
      </c>
      <c r="D82" s="32">
        <v>91409.4</v>
      </c>
      <c r="E82" s="32">
        <v>217.77</v>
      </c>
      <c r="F82" s="32">
        <v>21113.75</v>
      </c>
      <c r="G82" s="32">
        <v>137562.39000000001</v>
      </c>
      <c r="H82" s="32">
        <v>0.72</v>
      </c>
      <c r="L82" s="32" t="s">
        <v>706</v>
      </c>
      <c r="M82" s="32">
        <v>137562.39000000001</v>
      </c>
    </row>
    <row r="83" spans="1:13">
      <c r="A83" s="32" t="s">
        <v>525</v>
      </c>
      <c r="B83" s="32">
        <v>5277.11</v>
      </c>
      <c r="C83" s="32">
        <v>36463.68</v>
      </c>
      <c r="D83" s="32">
        <v>7892.88</v>
      </c>
      <c r="E83" s="32">
        <v>99.86</v>
      </c>
      <c r="F83" s="32">
        <v>35274.18</v>
      </c>
      <c r="G83" s="32">
        <v>85007.7</v>
      </c>
      <c r="H83" s="32">
        <v>0.44</v>
      </c>
      <c r="L83" s="32" t="s">
        <v>525</v>
      </c>
      <c r="M83" s="32">
        <v>85007.7</v>
      </c>
    </row>
    <row r="84" spans="1:13">
      <c r="A84" s="32" t="s">
        <v>526</v>
      </c>
      <c r="B84" s="32">
        <v>1898.05</v>
      </c>
      <c r="C84" s="32">
        <v>18863.77</v>
      </c>
      <c r="D84" s="32">
        <v>22856.62</v>
      </c>
      <c r="E84" s="32">
        <v>696.49</v>
      </c>
      <c r="F84" s="32">
        <v>20943.32</v>
      </c>
      <c r="G84" s="32">
        <v>65258.25</v>
      </c>
      <c r="H84" s="32">
        <v>0.34</v>
      </c>
      <c r="L84" s="32" t="s">
        <v>526</v>
      </c>
      <c r="M84" s="32">
        <v>65258.25</v>
      </c>
    </row>
    <row r="85" spans="1:13">
      <c r="A85" s="32" t="s">
        <v>527</v>
      </c>
      <c r="B85" s="32">
        <v>9095.24</v>
      </c>
      <c r="C85" s="32">
        <v>21675.66</v>
      </c>
      <c r="D85" s="32">
        <v>6502.68</v>
      </c>
      <c r="E85" s="32">
        <v>268.56</v>
      </c>
      <c r="F85" s="32">
        <v>21010.62</v>
      </c>
      <c r="G85" s="32">
        <v>58552.75</v>
      </c>
      <c r="H85" s="32">
        <v>0.3</v>
      </c>
      <c r="L85" s="32" t="s">
        <v>527</v>
      </c>
      <c r="M85" s="32">
        <v>58552.75</v>
      </c>
    </row>
    <row r="86" spans="1:13">
      <c r="A86" s="32" t="s">
        <v>528</v>
      </c>
      <c r="B86" s="32">
        <v>7890.95</v>
      </c>
      <c r="C86" s="32">
        <v>32883.910000000003</v>
      </c>
      <c r="D86" s="32">
        <v>31949.26</v>
      </c>
      <c r="E86" s="32">
        <v>36.68</v>
      </c>
      <c r="F86" s="32">
        <v>27426</v>
      </c>
      <c r="G86" s="32">
        <v>100186.8</v>
      </c>
      <c r="H86" s="32">
        <v>0.52</v>
      </c>
      <c r="L86" s="32" t="s">
        <v>528</v>
      </c>
      <c r="M86" s="32">
        <v>100186.8</v>
      </c>
    </row>
    <row r="87" spans="1:13">
      <c r="A87" s="32" t="s">
        <v>861</v>
      </c>
      <c r="B87" s="32">
        <v>480285.78</v>
      </c>
      <c r="C87" s="32">
        <v>5342419.59</v>
      </c>
      <c r="D87" s="32">
        <v>7361540.0899999999</v>
      </c>
      <c r="E87" s="32">
        <v>110566.84</v>
      </c>
      <c r="F87" s="32">
        <v>5924071.79</v>
      </c>
      <c r="G87" s="32">
        <v>19218884.07</v>
      </c>
      <c r="H87" s="32">
        <v>100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üğme1_Tıkla">
                <anchor moveWithCells="1" sizeWithCells="1">
                  <from>
                    <xdr:col>9</xdr:col>
                    <xdr:colOff>552450</xdr:colOff>
                    <xdr:row>0</xdr:row>
                    <xdr:rowOff>123825</xdr:rowOff>
                  </from>
                  <to>
                    <xdr:col>12</xdr:col>
                    <xdr:colOff>171450</xdr:colOff>
                    <xdr:row>2</xdr:row>
                    <xdr:rowOff>123825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FDAAB-562A-4847-91E6-D53D6159DF4A}">
  <sheetPr codeName="Sayfa25">
    <tabColor theme="0"/>
  </sheetPr>
  <dimension ref="A1:G492"/>
  <sheetViews>
    <sheetView zoomScaleNormal="100" workbookViewId="0"/>
  </sheetViews>
  <sheetFormatPr defaultColWidth="8.875" defaultRowHeight="14.25"/>
  <cols>
    <col min="1" max="1" width="17.5" style="30" bestFit="1" customWidth="1"/>
    <col min="2" max="2" width="14.875" style="30" bestFit="1" customWidth="1"/>
    <col min="3" max="3" width="10.875" style="30" bestFit="1" customWidth="1"/>
    <col min="4" max="4" width="13.125" style="30" customWidth="1"/>
    <col min="5" max="5" width="11.875" style="30" bestFit="1" customWidth="1"/>
    <col min="6" max="6" width="10" style="30" customWidth="1"/>
    <col min="7" max="7" width="11" style="30" bestFit="1" customWidth="1"/>
    <col min="8" max="16384" width="8.875" style="30"/>
  </cols>
  <sheetData>
    <row r="1" spans="1:7">
      <c r="A1" s="48" t="s">
        <v>793</v>
      </c>
    </row>
    <row r="2" spans="1:7">
      <c r="A2" s="48"/>
    </row>
    <row r="3" spans="1:7" ht="15.2" customHeight="1">
      <c r="A3" s="30" t="s">
        <v>883</v>
      </c>
    </row>
    <row r="4" spans="1:7" ht="15.75" customHeight="1"/>
    <row r="5" spans="1:7">
      <c r="C5" s="897" t="s">
        <v>829</v>
      </c>
      <c r="D5" s="897"/>
      <c r="E5" s="897" t="s">
        <v>830</v>
      </c>
      <c r="F5" s="897"/>
      <c r="G5" s="30" t="s">
        <v>776</v>
      </c>
    </row>
    <row r="6" spans="1:7">
      <c r="B6" s="30" t="s">
        <v>778</v>
      </c>
      <c r="C6" s="30" t="s">
        <v>775</v>
      </c>
      <c r="D6" s="30" t="s">
        <v>774</v>
      </c>
      <c r="E6" s="30" t="s">
        <v>775</v>
      </c>
      <c r="F6" s="30" t="s">
        <v>774</v>
      </c>
    </row>
    <row r="7" spans="1:7">
      <c r="A7" s="30" t="s">
        <v>681</v>
      </c>
      <c r="B7" s="30" t="s">
        <v>719</v>
      </c>
      <c r="C7" s="30">
        <v>51578.879999999997</v>
      </c>
      <c r="D7" s="30">
        <v>0.26</v>
      </c>
      <c r="E7" s="30">
        <v>51995.55</v>
      </c>
      <c r="F7" s="30">
        <v>0.27100000000000002</v>
      </c>
      <c r="G7" s="30">
        <v>0.81</v>
      </c>
    </row>
    <row r="8" spans="1:7">
      <c r="B8" s="30" t="s">
        <v>718</v>
      </c>
      <c r="C8" s="30">
        <v>1126392.8600000001</v>
      </c>
      <c r="D8" s="30">
        <v>5.6740000000000004</v>
      </c>
      <c r="E8" s="30">
        <v>1142149.77</v>
      </c>
      <c r="F8" s="30">
        <v>5.9429999999999996</v>
      </c>
      <c r="G8" s="30">
        <v>1.4</v>
      </c>
    </row>
    <row r="9" spans="1:7">
      <c r="B9" s="30" t="s">
        <v>717</v>
      </c>
      <c r="C9" s="30">
        <v>931389.23</v>
      </c>
      <c r="D9" s="30">
        <v>4.6920000000000002</v>
      </c>
      <c r="E9" s="30">
        <v>840972.7</v>
      </c>
      <c r="F9" s="30">
        <v>4.3760000000000003</v>
      </c>
      <c r="G9" s="30">
        <v>-9.7100000000000009</v>
      </c>
    </row>
    <row r="10" spans="1:7">
      <c r="B10" s="30" t="s">
        <v>716</v>
      </c>
      <c r="C10" s="30">
        <v>497.37</v>
      </c>
      <c r="D10" s="30">
        <v>3.0000000000000001E-3</v>
      </c>
      <c r="E10" s="30">
        <v>556.41</v>
      </c>
      <c r="F10" s="30">
        <v>3.0000000000000001E-3</v>
      </c>
      <c r="G10" s="30">
        <v>11.87</v>
      </c>
    </row>
    <row r="11" spans="1:7">
      <c r="B11" s="30" t="s">
        <v>715</v>
      </c>
      <c r="C11" s="30">
        <v>1637618.17</v>
      </c>
      <c r="D11" s="30">
        <v>8.2490000000000006</v>
      </c>
      <c r="E11" s="30">
        <v>1591653.17</v>
      </c>
      <c r="F11" s="30">
        <v>8.282</v>
      </c>
      <c r="G11" s="30">
        <v>-2.81</v>
      </c>
    </row>
    <row r="12" spans="1:7">
      <c r="B12" s="30" t="s">
        <v>779</v>
      </c>
      <c r="C12" s="30">
        <v>3747476.51</v>
      </c>
      <c r="D12" s="30">
        <v>18.878</v>
      </c>
      <c r="E12" s="30">
        <v>3627327.6</v>
      </c>
      <c r="F12" s="30">
        <v>18.873999999999999</v>
      </c>
      <c r="G12" s="30">
        <v>-3.21</v>
      </c>
    </row>
    <row r="13" spans="1:7">
      <c r="A13" s="30" t="s">
        <v>432</v>
      </c>
      <c r="B13" s="30" t="s">
        <v>719</v>
      </c>
      <c r="C13" s="30">
        <v>28854.49</v>
      </c>
      <c r="D13" s="30">
        <v>0.14499999999999999</v>
      </c>
      <c r="E13" s="30">
        <v>34365.040000000001</v>
      </c>
      <c r="F13" s="30">
        <v>0.17899999999999999</v>
      </c>
      <c r="G13" s="30">
        <v>19.100000000000001</v>
      </c>
    </row>
    <row r="14" spans="1:7">
      <c r="B14" s="30" t="s">
        <v>718</v>
      </c>
      <c r="C14" s="30">
        <v>400618.99</v>
      </c>
      <c r="D14" s="30">
        <v>2.0179999999999998</v>
      </c>
      <c r="E14" s="30">
        <v>396024.09</v>
      </c>
      <c r="F14" s="30">
        <v>2.0609999999999999</v>
      </c>
      <c r="G14" s="30">
        <v>-1.1499999999999999</v>
      </c>
    </row>
    <row r="15" spans="1:7">
      <c r="B15" s="30" t="s">
        <v>717</v>
      </c>
      <c r="C15" s="30">
        <v>356830.68</v>
      </c>
      <c r="D15" s="30">
        <v>1.7969999999999999</v>
      </c>
      <c r="E15" s="30">
        <v>345492.59</v>
      </c>
      <c r="F15" s="30">
        <v>1.798</v>
      </c>
      <c r="G15" s="30">
        <v>-3.18</v>
      </c>
    </row>
    <row r="16" spans="1:7">
      <c r="B16" s="30" t="s">
        <v>716</v>
      </c>
      <c r="C16" s="30">
        <v>2879.55</v>
      </c>
      <c r="D16" s="30">
        <v>1.4999999999999999E-2</v>
      </c>
      <c r="E16" s="30">
        <v>1636.79</v>
      </c>
      <c r="F16" s="30">
        <v>8.9999999999999993E-3</v>
      </c>
      <c r="G16" s="30">
        <v>-43.16</v>
      </c>
    </row>
    <row r="17" spans="1:7" ht="15.75" customHeight="1">
      <c r="B17" s="30" t="s">
        <v>715</v>
      </c>
      <c r="C17" s="30">
        <v>526605.94999999995</v>
      </c>
      <c r="D17" s="30">
        <v>2.653</v>
      </c>
      <c r="E17" s="30">
        <v>548290.37</v>
      </c>
      <c r="F17" s="30">
        <v>2.8530000000000002</v>
      </c>
      <c r="G17" s="30">
        <v>4.12</v>
      </c>
    </row>
    <row r="18" spans="1:7">
      <c r="B18" s="30" t="s">
        <v>779</v>
      </c>
      <c r="C18" s="30">
        <v>1315789.6499999999</v>
      </c>
      <c r="D18" s="30">
        <v>6.6280000000000001</v>
      </c>
      <c r="E18" s="30">
        <v>1325808.8999999999</v>
      </c>
      <c r="F18" s="30">
        <v>6.8979999999999997</v>
      </c>
      <c r="G18" s="30">
        <v>0.76</v>
      </c>
    </row>
    <row r="19" spans="1:7">
      <c r="A19" s="30" t="s">
        <v>682</v>
      </c>
      <c r="B19" s="30" t="s">
        <v>719</v>
      </c>
      <c r="C19" s="30">
        <v>21368.22</v>
      </c>
      <c r="D19" s="30">
        <v>0.108</v>
      </c>
      <c r="E19" s="30">
        <v>21755.75</v>
      </c>
      <c r="F19" s="30">
        <v>0.113</v>
      </c>
      <c r="G19" s="30">
        <v>1.81</v>
      </c>
    </row>
    <row r="20" spans="1:7">
      <c r="B20" s="30" t="s">
        <v>718</v>
      </c>
      <c r="C20" s="30">
        <v>354960.82</v>
      </c>
      <c r="D20" s="30">
        <v>1.788</v>
      </c>
      <c r="E20" s="30">
        <v>398484.17</v>
      </c>
      <c r="F20" s="30">
        <v>2.073</v>
      </c>
      <c r="G20" s="30">
        <v>12.26</v>
      </c>
    </row>
    <row r="21" spans="1:7">
      <c r="B21" s="30" t="s">
        <v>717</v>
      </c>
      <c r="C21" s="30">
        <v>662692.31000000006</v>
      </c>
      <c r="D21" s="30">
        <v>3.3380000000000001</v>
      </c>
      <c r="E21" s="30">
        <v>520065.02</v>
      </c>
      <c r="F21" s="30">
        <v>2.706</v>
      </c>
      <c r="G21" s="30">
        <v>-21.52</v>
      </c>
    </row>
    <row r="22" spans="1:7">
      <c r="B22" s="30" t="s">
        <v>716</v>
      </c>
      <c r="C22" s="30">
        <v>6096.89</v>
      </c>
      <c r="D22" s="30">
        <v>3.1E-2</v>
      </c>
      <c r="E22" s="30">
        <v>6674</v>
      </c>
      <c r="F22" s="30">
        <v>3.5000000000000003E-2</v>
      </c>
      <c r="G22" s="30">
        <v>9.4700000000000006</v>
      </c>
    </row>
    <row r="23" spans="1:7">
      <c r="B23" s="30" t="s">
        <v>715</v>
      </c>
      <c r="C23" s="30">
        <v>317376.55</v>
      </c>
      <c r="D23" s="30">
        <v>1.599</v>
      </c>
      <c r="E23" s="30">
        <v>327045.86</v>
      </c>
      <c r="F23" s="30">
        <v>1.702</v>
      </c>
      <c r="G23" s="30">
        <v>3.05</v>
      </c>
    </row>
    <row r="24" spans="1:7">
      <c r="B24" s="30" t="s">
        <v>779</v>
      </c>
      <c r="C24" s="30">
        <v>1362494.8</v>
      </c>
      <c r="D24" s="30">
        <v>6.8630000000000004</v>
      </c>
      <c r="E24" s="30">
        <v>1274024.79</v>
      </c>
      <c r="F24" s="30">
        <v>6.6289999999999996</v>
      </c>
      <c r="G24" s="30">
        <v>-6.49</v>
      </c>
    </row>
    <row r="25" spans="1:7">
      <c r="A25" s="30" t="s">
        <v>457</v>
      </c>
      <c r="B25" s="30" t="s">
        <v>719</v>
      </c>
      <c r="C25" s="30">
        <v>12707.61</v>
      </c>
      <c r="D25" s="30">
        <v>6.4000000000000001E-2</v>
      </c>
      <c r="E25" s="30">
        <v>14227.93</v>
      </c>
      <c r="F25" s="30">
        <v>7.3999999999999996E-2</v>
      </c>
      <c r="G25" s="30">
        <v>11.96</v>
      </c>
    </row>
    <row r="26" spans="1:7">
      <c r="B26" s="30" t="s">
        <v>718</v>
      </c>
      <c r="C26" s="30">
        <v>191106.91</v>
      </c>
      <c r="D26" s="30">
        <v>0.96299999999999997</v>
      </c>
      <c r="E26" s="30">
        <v>191724.74</v>
      </c>
      <c r="F26" s="30">
        <v>0.998</v>
      </c>
      <c r="G26" s="30">
        <v>0.32</v>
      </c>
    </row>
    <row r="27" spans="1:7">
      <c r="B27" s="30" t="s">
        <v>717</v>
      </c>
      <c r="C27" s="30">
        <v>609724.65</v>
      </c>
      <c r="D27" s="30">
        <v>3.0710000000000002</v>
      </c>
      <c r="E27" s="30">
        <v>592430.18999999994</v>
      </c>
      <c r="F27" s="30">
        <v>3.0830000000000002</v>
      </c>
      <c r="G27" s="30">
        <v>-2.84</v>
      </c>
    </row>
    <row r="28" spans="1:7">
      <c r="B28" s="30" t="s">
        <v>716</v>
      </c>
      <c r="C28" s="30">
        <v>1618.56</v>
      </c>
      <c r="D28" s="30">
        <v>8.0000000000000002E-3</v>
      </c>
      <c r="E28" s="30">
        <v>1945.35</v>
      </c>
      <c r="F28" s="30">
        <v>0.01</v>
      </c>
      <c r="G28" s="30">
        <v>20.190000000000001</v>
      </c>
    </row>
    <row r="29" spans="1:7">
      <c r="B29" s="30" t="s">
        <v>715</v>
      </c>
      <c r="C29" s="30">
        <v>204804.58</v>
      </c>
      <c r="D29" s="30">
        <v>1.032</v>
      </c>
      <c r="E29" s="30">
        <v>229237.78</v>
      </c>
      <c r="F29" s="30">
        <v>1.1930000000000001</v>
      </c>
      <c r="G29" s="30">
        <v>11.93</v>
      </c>
    </row>
    <row r="30" spans="1:7">
      <c r="B30" s="30" t="s">
        <v>779</v>
      </c>
      <c r="C30" s="30">
        <v>1019962.31</v>
      </c>
      <c r="D30" s="30">
        <v>5.1379999999999999</v>
      </c>
      <c r="E30" s="30">
        <v>1029565.99</v>
      </c>
      <c r="F30" s="30">
        <v>5.3570000000000002</v>
      </c>
      <c r="G30" s="30">
        <v>0.94</v>
      </c>
    </row>
    <row r="31" spans="1:7">
      <c r="A31" s="30" t="s">
        <v>689</v>
      </c>
      <c r="B31" s="30" t="s">
        <v>719</v>
      </c>
      <c r="C31" s="30">
        <v>9158.01</v>
      </c>
      <c r="D31" s="30">
        <v>4.5999999999999999E-2</v>
      </c>
      <c r="E31" s="30">
        <v>9155.5499999999993</v>
      </c>
      <c r="F31" s="30">
        <v>4.8000000000000001E-2</v>
      </c>
      <c r="G31" s="30">
        <v>-0.03</v>
      </c>
    </row>
    <row r="32" spans="1:7">
      <c r="B32" s="30" t="s">
        <v>718</v>
      </c>
      <c r="C32" s="30">
        <v>79849.119999999995</v>
      </c>
      <c r="D32" s="30">
        <v>0.40200000000000002</v>
      </c>
      <c r="E32" s="30">
        <v>110927.03</v>
      </c>
      <c r="F32" s="30">
        <v>0.57699999999999996</v>
      </c>
      <c r="G32" s="30">
        <v>38.92</v>
      </c>
    </row>
    <row r="33" spans="1:7">
      <c r="B33" s="30" t="s">
        <v>717</v>
      </c>
      <c r="C33" s="30">
        <v>615967.62</v>
      </c>
      <c r="D33" s="30">
        <v>3.1030000000000002</v>
      </c>
      <c r="E33" s="30">
        <v>565656.97</v>
      </c>
      <c r="F33" s="30">
        <v>2.9430000000000001</v>
      </c>
      <c r="G33" s="30">
        <v>-8.17</v>
      </c>
    </row>
    <row r="34" spans="1:7">
      <c r="B34" s="30" t="s">
        <v>716</v>
      </c>
      <c r="C34" s="30">
        <v>246.82</v>
      </c>
      <c r="D34" s="30">
        <v>1E-3</v>
      </c>
      <c r="E34" s="30">
        <v>346.22</v>
      </c>
      <c r="F34" s="30">
        <v>2E-3</v>
      </c>
      <c r="G34" s="30">
        <v>40.270000000000003</v>
      </c>
    </row>
    <row r="35" spans="1:7">
      <c r="B35" s="30" t="s">
        <v>715</v>
      </c>
      <c r="C35" s="30">
        <v>121808.32000000001</v>
      </c>
      <c r="D35" s="30">
        <v>0.61399999999999999</v>
      </c>
      <c r="E35" s="30">
        <v>144627.96</v>
      </c>
      <c r="F35" s="30">
        <v>0.753</v>
      </c>
      <c r="G35" s="30">
        <v>18.73</v>
      </c>
    </row>
    <row r="36" spans="1:7">
      <c r="B36" s="30" t="s">
        <v>779</v>
      </c>
      <c r="C36" s="30">
        <v>827029.89</v>
      </c>
      <c r="D36" s="30">
        <v>4.1660000000000004</v>
      </c>
      <c r="E36" s="30">
        <v>830713.73</v>
      </c>
      <c r="F36" s="30">
        <v>4.3220000000000001</v>
      </c>
      <c r="G36" s="30">
        <v>0.45</v>
      </c>
    </row>
    <row r="37" spans="1:7">
      <c r="A37" s="30" t="s">
        <v>679</v>
      </c>
      <c r="B37" s="30" t="s">
        <v>719</v>
      </c>
      <c r="C37" s="30">
        <v>8048.95</v>
      </c>
      <c r="D37" s="30">
        <v>4.1000000000000002E-2</v>
      </c>
      <c r="E37" s="30">
        <v>9012.44</v>
      </c>
      <c r="F37" s="30">
        <v>4.7E-2</v>
      </c>
      <c r="G37" s="30">
        <v>11.97</v>
      </c>
    </row>
    <row r="38" spans="1:7">
      <c r="B38" s="30" t="s">
        <v>718</v>
      </c>
      <c r="C38" s="30">
        <v>118084.68</v>
      </c>
      <c r="D38" s="30">
        <v>0.59499999999999997</v>
      </c>
      <c r="E38" s="30">
        <v>115260.96</v>
      </c>
      <c r="F38" s="30">
        <v>0.6</v>
      </c>
      <c r="G38" s="30">
        <v>-2.39</v>
      </c>
    </row>
    <row r="39" spans="1:7">
      <c r="B39" s="30" t="s">
        <v>717</v>
      </c>
      <c r="C39" s="30">
        <v>423935.63</v>
      </c>
      <c r="D39" s="30">
        <v>2.1360000000000001</v>
      </c>
      <c r="E39" s="30">
        <v>427424.88</v>
      </c>
      <c r="F39" s="30">
        <v>2.2240000000000002</v>
      </c>
      <c r="G39" s="30">
        <v>0.82</v>
      </c>
    </row>
    <row r="40" spans="1:7">
      <c r="B40" s="30" t="s">
        <v>716</v>
      </c>
      <c r="C40" s="30">
        <v>2528.4</v>
      </c>
      <c r="D40" s="30">
        <v>1.2999999999999999E-2</v>
      </c>
      <c r="E40" s="30">
        <v>1878.25</v>
      </c>
      <c r="F40" s="30">
        <v>0.01</v>
      </c>
      <c r="G40" s="30">
        <v>-25.71</v>
      </c>
    </row>
    <row r="41" spans="1:7">
      <c r="B41" s="30" t="s">
        <v>715</v>
      </c>
      <c r="C41" s="30">
        <v>115631.6</v>
      </c>
      <c r="D41" s="30">
        <v>0.58199999999999996</v>
      </c>
      <c r="E41" s="30">
        <v>115243.39</v>
      </c>
      <c r="F41" s="30">
        <v>0.6</v>
      </c>
      <c r="G41" s="30">
        <v>-0.34</v>
      </c>
    </row>
    <row r="42" spans="1:7">
      <c r="B42" s="30" t="s">
        <v>779</v>
      </c>
      <c r="C42" s="30">
        <v>668229.27</v>
      </c>
      <c r="D42" s="30">
        <v>3.3660000000000001</v>
      </c>
      <c r="E42" s="30">
        <v>668819.92000000004</v>
      </c>
      <c r="F42" s="30">
        <v>3.48</v>
      </c>
      <c r="G42" s="30">
        <v>0.09</v>
      </c>
    </row>
    <row r="43" spans="1:7">
      <c r="A43" s="30" t="s">
        <v>434</v>
      </c>
      <c r="B43" s="30" t="s">
        <v>719</v>
      </c>
      <c r="C43" s="30">
        <v>14704.35</v>
      </c>
      <c r="D43" s="30">
        <v>7.3999999999999996E-2</v>
      </c>
      <c r="E43" s="30">
        <v>16797.150000000001</v>
      </c>
      <c r="F43" s="30">
        <v>8.6999999999999994E-2</v>
      </c>
      <c r="G43" s="30">
        <v>14.23</v>
      </c>
    </row>
    <row r="44" spans="1:7">
      <c r="B44" s="30" t="s">
        <v>718</v>
      </c>
      <c r="C44" s="30">
        <v>228793.5</v>
      </c>
      <c r="D44" s="30">
        <v>1.153</v>
      </c>
      <c r="E44" s="30">
        <v>268276.88</v>
      </c>
      <c r="F44" s="30">
        <v>1.3959999999999999</v>
      </c>
      <c r="G44" s="30">
        <v>17.260000000000002</v>
      </c>
    </row>
    <row r="45" spans="1:7">
      <c r="B45" s="30" t="s">
        <v>717</v>
      </c>
      <c r="C45" s="30">
        <v>99862.57</v>
      </c>
      <c r="D45" s="30">
        <v>0.503</v>
      </c>
      <c r="E45" s="30">
        <v>88680.89</v>
      </c>
      <c r="F45" s="30">
        <v>0.46100000000000002</v>
      </c>
      <c r="G45" s="30">
        <v>-11.2</v>
      </c>
    </row>
    <row r="46" spans="1:7">
      <c r="B46" s="30" t="s">
        <v>716</v>
      </c>
      <c r="C46" s="30">
        <v>6564.43</v>
      </c>
      <c r="D46" s="30">
        <v>3.3000000000000002E-2</v>
      </c>
      <c r="E46" s="30">
        <v>5978.98</v>
      </c>
      <c r="F46" s="30">
        <v>3.1E-2</v>
      </c>
      <c r="G46" s="30">
        <v>-8.92</v>
      </c>
    </row>
    <row r="47" spans="1:7">
      <c r="B47" s="30" t="s">
        <v>715</v>
      </c>
      <c r="C47" s="30">
        <v>253459.66</v>
      </c>
      <c r="D47" s="30">
        <v>1.2769999999999999</v>
      </c>
      <c r="E47" s="30">
        <v>266771.8</v>
      </c>
      <c r="F47" s="30">
        <v>1.3879999999999999</v>
      </c>
      <c r="G47" s="30">
        <v>5.25</v>
      </c>
    </row>
    <row r="48" spans="1:7">
      <c r="B48" s="30" t="s">
        <v>779</v>
      </c>
      <c r="C48" s="30">
        <v>603384.51</v>
      </c>
      <c r="D48" s="30">
        <v>3.0390000000000001</v>
      </c>
      <c r="E48" s="30">
        <v>646505.68999999994</v>
      </c>
      <c r="F48" s="30">
        <v>3.3639999999999999</v>
      </c>
      <c r="G48" s="30">
        <v>7.15</v>
      </c>
    </row>
    <row r="49" spans="1:7">
      <c r="A49" s="30" t="s">
        <v>401</v>
      </c>
      <c r="B49" s="30" t="s">
        <v>719</v>
      </c>
      <c r="C49" s="30">
        <v>11014.46</v>
      </c>
      <c r="D49" s="30">
        <v>5.5E-2</v>
      </c>
      <c r="E49" s="30">
        <v>11698.15</v>
      </c>
      <c r="F49" s="30">
        <v>6.0999999999999999E-2</v>
      </c>
      <c r="G49" s="30">
        <v>6.21</v>
      </c>
    </row>
    <row r="50" spans="1:7">
      <c r="B50" s="30" t="s">
        <v>718</v>
      </c>
      <c r="C50" s="30">
        <v>174390.35</v>
      </c>
      <c r="D50" s="30">
        <v>0.878</v>
      </c>
      <c r="E50" s="30">
        <v>188104.22</v>
      </c>
      <c r="F50" s="30">
        <v>0.97899999999999998</v>
      </c>
      <c r="G50" s="30">
        <v>7.86</v>
      </c>
    </row>
    <row r="51" spans="1:7">
      <c r="B51" s="30" t="s">
        <v>717</v>
      </c>
      <c r="C51" s="30">
        <v>267887.46000000002</v>
      </c>
      <c r="D51" s="30">
        <v>1.349</v>
      </c>
      <c r="E51" s="30">
        <v>245537.56</v>
      </c>
      <c r="F51" s="30">
        <v>1.278</v>
      </c>
      <c r="G51" s="30">
        <v>-8.34</v>
      </c>
    </row>
    <row r="52" spans="1:7">
      <c r="B52" s="30" t="s">
        <v>716</v>
      </c>
      <c r="C52" s="30">
        <v>2719.73</v>
      </c>
      <c r="D52" s="30">
        <v>1.4E-2</v>
      </c>
      <c r="E52" s="30">
        <v>2775.37</v>
      </c>
      <c r="F52" s="30">
        <v>1.4E-2</v>
      </c>
      <c r="G52" s="30">
        <v>2.0499999999999998</v>
      </c>
    </row>
    <row r="53" spans="1:7">
      <c r="B53" s="30" t="s">
        <v>715</v>
      </c>
      <c r="C53" s="30">
        <v>134988.63</v>
      </c>
      <c r="D53" s="30">
        <v>0.68</v>
      </c>
      <c r="E53" s="30">
        <v>141519.9</v>
      </c>
      <c r="F53" s="30">
        <v>0.73599999999999999</v>
      </c>
      <c r="G53" s="30">
        <v>4.84</v>
      </c>
    </row>
    <row r="54" spans="1:7">
      <c r="B54" s="30" t="s">
        <v>779</v>
      </c>
      <c r="C54" s="30">
        <v>591000.63</v>
      </c>
      <c r="D54" s="30">
        <v>2.9769999999999999</v>
      </c>
      <c r="E54" s="30">
        <v>589635.21</v>
      </c>
      <c r="F54" s="30">
        <v>3.0680000000000001</v>
      </c>
      <c r="G54" s="30">
        <v>-0.23</v>
      </c>
    </row>
    <row r="55" spans="1:7">
      <c r="A55" s="30" t="s">
        <v>704</v>
      </c>
      <c r="B55" s="30" t="s">
        <v>719</v>
      </c>
      <c r="C55" s="30">
        <v>2276</v>
      </c>
      <c r="D55" s="30">
        <v>1.0999999999999999E-2</v>
      </c>
      <c r="E55" s="30">
        <v>7488.61</v>
      </c>
      <c r="F55" s="30">
        <v>3.9E-2</v>
      </c>
      <c r="G55" s="30">
        <v>229.02</v>
      </c>
    </row>
    <row r="56" spans="1:7">
      <c r="B56" s="30" t="s">
        <v>718</v>
      </c>
      <c r="C56" s="30">
        <v>48030.01</v>
      </c>
      <c r="D56" s="30">
        <v>0.24199999999999999</v>
      </c>
      <c r="E56" s="30">
        <v>62366.1</v>
      </c>
      <c r="F56" s="30">
        <v>0.32500000000000001</v>
      </c>
      <c r="G56" s="30">
        <v>29.85</v>
      </c>
    </row>
    <row r="57" spans="1:7">
      <c r="B57" s="30" t="s">
        <v>717</v>
      </c>
      <c r="C57" s="30">
        <v>447096.9</v>
      </c>
      <c r="D57" s="30">
        <v>2.2519999999999998</v>
      </c>
      <c r="E57" s="30">
        <v>417123.84000000003</v>
      </c>
      <c r="F57" s="30">
        <v>2.17</v>
      </c>
      <c r="G57" s="30">
        <v>-6.7</v>
      </c>
    </row>
    <row r="58" spans="1:7">
      <c r="B58" s="30" t="s">
        <v>716</v>
      </c>
      <c r="C58" s="30">
        <v>191.96</v>
      </c>
      <c r="D58" s="30">
        <v>1E-3</v>
      </c>
      <c r="E58" s="30">
        <v>297.04000000000002</v>
      </c>
      <c r="F58" s="30">
        <v>2E-3</v>
      </c>
      <c r="G58" s="30">
        <v>54.74</v>
      </c>
    </row>
    <row r="59" spans="1:7">
      <c r="B59" s="30" t="s">
        <v>715</v>
      </c>
      <c r="C59" s="30">
        <v>66086.12</v>
      </c>
      <c r="D59" s="30">
        <v>0.33300000000000002</v>
      </c>
      <c r="E59" s="30">
        <v>90056.79</v>
      </c>
      <c r="F59" s="30">
        <v>0.46899999999999997</v>
      </c>
      <c r="G59" s="30">
        <v>36.270000000000003</v>
      </c>
    </row>
    <row r="60" spans="1:7">
      <c r="B60" s="30" t="s">
        <v>779</v>
      </c>
      <c r="C60" s="30">
        <v>563680.99</v>
      </c>
      <c r="D60" s="30">
        <v>2.839</v>
      </c>
      <c r="E60" s="30">
        <v>577332.38</v>
      </c>
      <c r="F60" s="30">
        <v>3.004</v>
      </c>
      <c r="G60" s="30">
        <v>2.42</v>
      </c>
    </row>
    <row r="61" spans="1:7">
      <c r="A61" s="30" t="s">
        <v>494</v>
      </c>
      <c r="B61" s="30" t="s">
        <v>719</v>
      </c>
      <c r="C61" s="30">
        <v>14851.68</v>
      </c>
      <c r="D61" s="30">
        <v>7.4999999999999997E-2</v>
      </c>
      <c r="E61" s="30">
        <v>16046.65</v>
      </c>
      <c r="F61" s="30">
        <v>8.3000000000000004E-2</v>
      </c>
      <c r="G61" s="30">
        <v>8.0500000000000007</v>
      </c>
    </row>
    <row r="62" spans="1:7">
      <c r="B62" s="30" t="s">
        <v>718</v>
      </c>
      <c r="C62" s="30">
        <v>111107.44</v>
      </c>
      <c r="D62" s="30">
        <v>0.56000000000000005</v>
      </c>
      <c r="E62" s="30">
        <v>116387.74</v>
      </c>
      <c r="F62" s="30">
        <v>0.60599999999999998</v>
      </c>
      <c r="G62" s="30">
        <v>4.75</v>
      </c>
    </row>
    <row r="63" spans="1:7">
      <c r="B63" s="30" t="s">
        <v>717</v>
      </c>
      <c r="C63" s="30">
        <v>175263.46</v>
      </c>
      <c r="D63" s="30">
        <v>0.88300000000000001</v>
      </c>
      <c r="E63" s="30">
        <v>158859.29</v>
      </c>
      <c r="F63" s="30">
        <v>0.82699999999999996</v>
      </c>
      <c r="G63" s="30">
        <v>-9.36</v>
      </c>
    </row>
    <row r="64" spans="1:7">
      <c r="B64" s="30" t="s">
        <v>716</v>
      </c>
      <c r="C64" s="30">
        <v>5361.7</v>
      </c>
      <c r="D64" s="30">
        <v>2.7E-2</v>
      </c>
      <c r="E64" s="30">
        <v>4491.76</v>
      </c>
      <c r="F64" s="30">
        <v>2.3E-2</v>
      </c>
      <c r="G64" s="30">
        <v>-16.23</v>
      </c>
    </row>
    <row r="65" spans="1:7">
      <c r="B65" s="30" t="s">
        <v>715</v>
      </c>
      <c r="C65" s="30">
        <v>119868.46</v>
      </c>
      <c r="D65" s="30">
        <v>0.60399999999999998</v>
      </c>
      <c r="E65" s="30">
        <v>116009.43</v>
      </c>
      <c r="F65" s="30">
        <v>0.60399999999999998</v>
      </c>
      <c r="G65" s="30">
        <v>-3.22</v>
      </c>
    </row>
    <row r="66" spans="1:7">
      <c r="B66" s="30" t="s">
        <v>779</v>
      </c>
      <c r="C66" s="30">
        <v>426452.74</v>
      </c>
      <c r="D66" s="30">
        <v>2.1480000000000001</v>
      </c>
      <c r="E66" s="30">
        <v>411794.87</v>
      </c>
      <c r="F66" s="30">
        <v>2.1429999999999998</v>
      </c>
      <c r="G66" s="30">
        <v>-3.44</v>
      </c>
    </row>
    <row r="67" spans="1:7">
      <c r="A67" s="30" t="s">
        <v>693</v>
      </c>
      <c r="B67" s="30" t="s">
        <v>719</v>
      </c>
      <c r="C67" s="30">
        <v>10694.31</v>
      </c>
      <c r="D67" s="30">
        <v>5.3999999999999999E-2</v>
      </c>
      <c r="E67" s="30">
        <v>11301.13</v>
      </c>
      <c r="F67" s="30">
        <v>5.8999999999999997E-2</v>
      </c>
      <c r="G67" s="30">
        <v>5.67</v>
      </c>
    </row>
    <row r="68" spans="1:7">
      <c r="B68" s="30" t="s">
        <v>718</v>
      </c>
      <c r="C68" s="30">
        <v>147202.92000000001</v>
      </c>
      <c r="D68" s="30">
        <v>0.74199999999999999</v>
      </c>
      <c r="E68" s="30">
        <v>154042.85</v>
      </c>
      <c r="F68" s="30">
        <v>0.80200000000000005</v>
      </c>
      <c r="G68" s="30">
        <v>4.6500000000000004</v>
      </c>
    </row>
    <row r="69" spans="1:7">
      <c r="B69" s="30" t="s">
        <v>717</v>
      </c>
      <c r="C69" s="30">
        <v>128988.07</v>
      </c>
      <c r="D69" s="30">
        <v>0.65</v>
      </c>
      <c r="E69" s="30">
        <v>108342.61</v>
      </c>
      <c r="F69" s="30">
        <v>0.56399999999999995</v>
      </c>
      <c r="G69" s="30">
        <v>-16.010000000000002</v>
      </c>
    </row>
    <row r="70" spans="1:7">
      <c r="B70" s="30" t="s">
        <v>716</v>
      </c>
      <c r="C70" s="30">
        <v>4381.93</v>
      </c>
      <c r="D70" s="30">
        <v>2.1999999999999999E-2</v>
      </c>
      <c r="E70" s="30">
        <v>4275.68</v>
      </c>
      <c r="F70" s="30">
        <v>2.1999999999999999E-2</v>
      </c>
      <c r="G70" s="30">
        <v>-2.42</v>
      </c>
    </row>
    <row r="71" spans="1:7">
      <c r="B71" s="30" t="s">
        <v>715</v>
      </c>
      <c r="C71" s="30">
        <v>110021.37</v>
      </c>
      <c r="D71" s="30">
        <v>0.55400000000000005</v>
      </c>
      <c r="E71" s="30">
        <v>126901.43</v>
      </c>
      <c r="F71" s="30">
        <v>0.66</v>
      </c>
      <c r="G71" s="30">
        <v>15.34</v>
      </c>
    </row>
    <row r="72" spans="1:7">
      <c r="B72" s="30" t="s">
        <v>779</v>
      </c>
      <c r="C72" s="30">
        <v>401288.59</v>
      </c>
      <c r="D72" s="30">
        <v>2.0209999999999999</v>
      </c>
      <c r="E72" s="30">
        <v>404863.71</v>
      </c>
      <c r="F72" s="30">
        <v>2.1070000000000002</v>
      </c>
      <c r="G72" s="30">
        <v>0.89</v>
      </c>
    </row>
    <row r="73" spans="1:7">
      <c r="A73" s="30" t="s">
        <v>691</v>
      </c>
      <c r="B73" s="30" t="s">
        <v>719</v>
      </c>
      <c r="C73" s="30">
        <v>8621.39</v>
      </c>
      <c r="D73" s="30">
        <v>4.2999999999999997E-2</v>
      </c>
      <c r="E73" s="30">
        <v>8162.35</v>
      </c>
      <c r="F73" s="30">
        <v>4.2000000000000003E-2</v>
      </c>
      <c r="G73" s="30">
        <v>-5.32</v>
      </c>
    </row>
    <row r="74" spans="1:7">
      <c r="B74" s="30" t="s">
        <v>718</v>
      </c>
      <c r="C74" s="30">
        <v>90651.71</v>
      </c>
      <c r="D74" s="30">
        <v>0.45700000000000002</v>
      </c>
      <c r="E74" s="30">
        <v>93473.53</v>
      </c>
      <c r="F74" s="30">
        <v>0.48599999999999999</v>
      </c>
      <c r="G74" s="30">
        <v>3.11</v>
      </c>
    </row>
    <row r="75" spans="1:7">
      <c r="B75" s="30" t="s">
        <v>717</v>
      </c>
      <c r="C75" s="30">
        <v>193272.62</v>
      </c>
      <c r="D75" s="30">
        <v>0.97399999999999998</v>
      </c>
      <c r="E75" s="30">
        <v>180726.83</v>
      </c>
      <c r="F75" s="30">
        <v>0.94</v>
      </c>
      <c r="G75" s="30">
        <v>-6.49</v>
      </c>
    </row>
    <row r="76" spans="1:7">
      <c r="B76" s="30" t="s">
        <v>716</v>
      </c>
      <c r="C76" s="30">
        <v>2149.02</v>
      </c>
      <c r="D76" s="30">
        <v>1.0999999999999999E-2</v>
      </c>
      <c r="E76" s="30">
        <v>1650.18</v>
      </c>
      <c r="F76" s="30">
        <v>8.9999999999999993E-3</v>
      </c>
      <c r="G76" s="30">
        <v>-23.21</v>
      </c>
    </row>
    <row r="77" spans="1:7">
      <c r="B77" s="30" t="s">
        <v>715</v>
      </c>
      <c r="C77" s="30">
        <v>98209.36</v>
      </c>
      <c r="D77" s="30">
        <v>0.495</v>
      </c>
      <c r="E77" s="30">
        <v>96262.28</v>
      </c>
      <c r="F77" s="30">
        <v>0.501</v>
      </c>
      <c r="G77" s="30">
        <v>-1.98</v>
      </c>
    </row>
    <row r="78" spans="1:7">
      <c r="B78" s="30" t="s">
        <v>779</v>
      </c>
      <c r="C78" s="30">
        <v>392904.1</v>
      </c>
      <c r="D78" s="30">
        <v>1.9790000000000001</v>
      </c>
      <c r="E78" s="30">
        <v>380275.16</v>
      </c>
      <c r="F78" s="30">
        <v>1.9790000000000001</v>
      </c>
      <c r="G78" s="30">
        <v>-3.21</v>
      </c>
    </row>
    <row r="79" spans="1:7">
      <c r="A79" s="30" t="s">
        <v>475</v>
      </c>
      <c r="B79" s="30" t="s">
        <v>719</v>
      </c>
      <c r="C79" s="30">
        <v>9028.02</v>
      </c>
      <c r="D79" s="30">
        <v>4.4999999999999998E-2</v>
      </c>
      <c r="E79" s="30">
        <v>10147.59</v>
      </c>
      <c r="F79" s="30">
        <v>5.2999999999999999E-2</v>
      </c>
      <c r="G79" s="30">
        <v>12.4</v>
      </c>
    </row>
    <row r="80" spans="1:7">
      <c r="B80" s="30" t="s">
        <v>718</v>
      </c>
      <c r="C80" s="30">
        <v>122553.39</v>
      </c>
      <c r="D80" s="30">
        <v>0.61699999999999999</v>
      </c>
      <c r="E80" s="30">
        <v>129577.32</v>
      </c>
      <c r="F80" s="30">
        <v>0.67400000000000004</v>
      </c>
      <c r="G80" s="30">
        <v>5.73</v>
      </c>
    </row>
    <row r="81" spans="1:7">
      <c r="B81" s="30" t="s">
        <v>717</v>
      </c>
      <c r="C81" s="30">
        <v>193477.93</v>
      </c>
      <c r="D81" s="30">
        <v>0.97499999999999998</v>
      </c>
      <c r="E81" s="30">
        <v>118142.64</v>
      </c>
      <c r="F81" s="30">
        <v>0.61499999999999999</v>
      </c>
      <c r="G81" s="30">
        <v>-38.94</v>
      </c>
    </row>
    <row r="82" spans="1:7">
      <c r="B82" s="30" t="s">
        <v>716</v>
      </c>
      <c r="C82" s="30">
        <v>1946.54</v>
      </c>
      <c r="D82" s="30">
        <v>0.01</v>
      </c>
      <c r="E82" s="30">
        <v>727.51</v>
      </c>
      <c r="F82" s="30">
        <v>4.0000000000000001E-3</v>
      </c>
      <c r="G82" s="30">
        <v>-62.63</v>
      </c>
    </row>
    <row r="83" spans="1:7">
      <c r="B83" s="30" t="s">
        <v>715</v>
      </c>
      <c r="C83" s="30">
        <v>73516.34</v>
      </c>
      <c r="D83" s="30">
        <v>0.37</v>
      </c>
      <c r="E83" s="30">
        <v>87892.92</v>
      </c>
      <c r="F83" s="30">
        <v>0.45700000000000002</v>
      </c>
      <c r="G83" s="30">
        <v>19.559999999999999</v>
      </c>
    </row>
    <row r="84" spans="1:7">
      <c r="B84" s="30" t="s">
        <v>779</v>
      </c>
      <c r="C84" s="30">
        <v>400522.23</v>
      </c>
      <c r="D84" s="30">
        <v>2.0179999999999998</v>
      </c>
      <c r="E84" s="30">
        <v>346487.97</v>
      </c>
      <c r="F84" s="30">
        <v>1.8029999999999999</v>
      </c>
      <c r="G84" s="30">
        <v>-13.49</v>
      </c>
    </row>
    <row r="85" spans="1:7">
      <c r="A85" s="30" t="s">
        <v>683</v>
      </c>
      <c r="B85" s="30" t="s">
        <v>719</v>
      </c>
      <c r="C85" s="30">
        <v>4609.6400000000003</v>
      </c>
      <c r="D85" s="30">
        <v>2.3E-2</v>
      </c>
      <c r="E85" s="30">
        <v>6983.7</v>
      </c>
      <c r="F85" s="30">
        <v>3.5999999999999997E-2</v>
      </c>
      <c r="G85" s="30">
        <v>51.5</v>
      </c>
    </row>
    <row r="86" spans="1:7">
      <c r="B86" s="30" t="s">
        <v>718</v>
      </c>
      <c r="C86" s="30">
        <v>48746.26</v>
      </c>
      <c r="D86" s="30">
        <v>0.246</v>
      </c>
      <c r="E86" s="30">
        <v>37118.050000000003</v>
      </c>
      <c r="F86" s="30">
        <v>0.193</v>
      </c>
      <c r="G86" s="30">
        <v>-23.85</v>
      </c>
    </row>
    <row r="87" spans="1:7">
      <c r="B87" s="30" t="s">
        <v>717</v>
      </c>
      <c r="C87" s="30">
        <v>225182.13</v>
      </c>
      <c r="D87" s="30">
        <v>1.1339999999999999</v>
      </c>
      <c r="E87" s="30">
        <v>221431.42</v>
      </c>
      <c r="F87" s="30">
        <v>1.1519999999999999</v>
      </c>
      <c r="G87" s="30">
        <v>-1.67</v>
      </c>
    </row>
    <row r="88" spans="1:7">
      <c r="B88" s="30" t="s">
        <v>716</v>
      </c>
      <c r="C88" s="30">
        <v>1020.51</v>
      </c>
      <c r="D88" s="30">
        <v>5.0000000000000001E-3</v>
      </c>
      <c r="E88" s="30">
        <v>1030.5</v>
      </c>
      <c r="F88" s="30">
        <v>5.0000000000000001E-3</v>
      </c>
      <c r="G88" s="30">
        <v>0.98</v>
      </c>
    </row>
    <row r="89" spans="1:7">
      <c r="B89" s="30" t="s">
        <v>715</v>
      </c>
      <c r="C89" s="30">
        <v>57992.66</v>
      </c>
      <c r="D89" s="30">
        <v>0.29199999999999998</v>
      </c>
      <c r="E89" s="30">
        <v>54081</v>
      </c>
      <c r="F89" s="30">
        <v>0.28100000000000003</v>
      </c>
      <c r="G89" s="30">
        <v>-6.75</v>
      </c>
    </row>
    <row r="90" spans="1:7">
      <c r="B90" s="30" t="s">
        <v>779</v>
      </c>
      <c r="C90" s="30">
        <v>337551.2</v>
      </c>
      <c r="D90" s="30">
        <v>1.7</v>
      </c>
      <c r="E90" s="30">
        <v>320644.65999999997</v>
      </c>
      <c r="F90" s="30">
        <v>1.6679999999999999</v>
      </c>
      <c r="G90" s="30">
        <v>-5.01</v>
      </c>
    </row>
    <row r="91" spans="1:7">
      <c r="A91" s="30" t="s">
        <v>703</v>
      </c>
      <c r="B91" s="30" t="s">
        <v>719</v>
      </c>
      <c r="C91" s="30">
        <v>5949.56</v>
      </c>
      <c r="D91" s="30">
        <v>0.03</v>
      </c>
      <c r="E91" s="30">
        <v>-27012.71</v>
      </c>
      <c r="F91" s="30">
        <v>-0.14099999999999999</v>
      </c>
      <c r="G91" s="30">
        <v>-554.03</v>
      </c>
    </row>
    <row r="92" spans="1:7">
      <c r="B92" s="30" t="s">
        <v>718</v>
      </c>
      <c r="C92" s="30">
        <v>104505.51</v>
      </c>
      <c r="D92" s="30">
        <v>0.52600000000000002</v>
      </c>
      <c r="E92" s="30">
        <v>106567.95</v>
      </c>
      <c r="F92" s="30">
        <v>0.55400000000000005</v>
      </c>
      <c r="G92" s="30">
        <v>1.97</v>
      </c>
    </row>
    <row r="93" spans="1:7">
      <c r="B93" s="30" t="s">
        <v>717</v>
      </c>
      <c r="C93" s="30">
        <v>61299.74</v>
      </c>
      <c r="D93" s="30">
        <v>0.309</v>
      </c>
      <c r="E93" s="30">
        <v>53368.15</v>
      </c>
      <c r="F93" s="30">
        <v>0.27800000000000002</v>
      </c>
      <c r="G93" s="30">
        <v>-12.94</v>
      </c>
    </row>
    <row r="94" spans="1:7">
      <c r="B94" s="30" t="s">
        <v>716</v>
      </c>
      <c r="C94" s="30">
        <v>163952.69</v>
      </c>
      <c r="D94" s="30">
        <v>0.82599999999999996</v>
      </c>
      <c r="E94" s="30">
        <v>24619.81</v>
      </c>
      <c r="F94" s="30">
        <v>0.128</v>
      </c>
      <c r="G94" s="30">
        <v>-84.98</v>
      </c>
    </row>
    <row r="95" spans="1:7">
      <c r="B95" s="30" t="s">
        <v>715</v>
      </c>
      <c r="C95" s="30">
        <v>69754.47</v>
      </c>
      <c r="D95" s="30">
        <v>0.35099999999999998</v>
      </c>
      <c r="E95" s="30">
        <v>91295.6</v>
      </c>
      <c r="F95" s="30">
        <v>0.47499999999999998</v>
      </c>
      <c r="G95" s="30">
        <v>30.88</v>
      </c>
    </row>
    <row r="96" spans="1:7">
      <c r="B96" s="30" t="s">
        <v>779</v>
      </c>
      <c r="C96" s="30">
        <v>405461.96</v>
      </c>
      <c r="D96" s="30">
        <v>2.0419999999999998</v>
      </c>
      <c r="E96" s="30">
        <v>248838.81</v>
      </c>
      <c r="F96" s="30">
        <v>1.2949999999999999</v>
      </c>
      <c r="G96" s="30">
        <v>-38.630000000000003</v>
      </c>
    </row>
    <row r="97" spans="1:7">
      <c r="A97" s="30" t="s">
        <v>698</v>
      </c>
      <c r="B97" s="30" t="s">
        <v>719</v>
      </c>
      <c r="C97" s="30">
        <v>3046.4</v>
      </c>
      <c r="D97" s="30">
        <v>1.4999999999999999E-2</v>
      </c>
      <c r="E97" s="30">
        <v>3431.33</v>
      </c>
      <c r="F97" s="30">
        <v>1.7999999999999999E-2</v>
      </c>
      <c r="G97" s="30">
        <v>12.64</v>
      </c>
    </row>
    <row r="98" spans="1:7">
      <c r="B98" s="30" t="s">
        <v>718</v>
      </c>
      <c r="C98" s="30">
        <v>30107.51</v>
      </c>
      <c r="D98" s="30">
        <v>0.152</v>
      </c>
      <c r="E98" s="30">
        <v>32047.08</v>
      </c>
      <c r="F98" s="30">
        <v>0.16700000000000001</v>
      </c>
      <c r="G98" s="30">
        <v>6.44</v>
      </c>
    </row>
    <row r="99" spans="1:7">
      <c r="B99" s="30" t="s">
        <v>717</v>
      </c>
      <c r="C99" s="30">
        <v>301928.71000000002</v>
      </c>
      <c r="D99" s="30">
        <v>1.5209999999999999</v>
      </c>
      <c r="E99" s="30">
        <v>217472.68</v>
      </c>
      <c r="F99" s="30">
        <v>1.1319999999999999</v>
      </c>
      <c r="G99" s="30">
        <v>-27.97</v>
      </c>
    </row>
    <row r="100" spans="1:7">
      <c r="B100" s="30" t="s">
        <v>716</v>
      </c>
      <c r="C100" s="30">
        <v>131.05000000000001</v>
      </c>
      <c r="D100" s="30">
        <v>1E-3</v>
      </c>
      <c r="E100" s="30">
        <v>139.54</v>
      </c>
      <c r="F100" s="30">
        <v>1E-3</v>
      </c>
      <c r="G100" s="30">
        <v>6.48</v>
      </c>
    </row>
    <row r="101" spans="1:7">
      <c r="B101" s="30" t="s">
        <v>715</v>
      </c>
      <c r="C101" s="30">
        <v>20642.400000000001</v>
      </c>
      <c r="D101" s="30">
        <v>0.104</v>
      </c>
      <c r="E101" s="30">
        <v>25186.29</v>
      </c>
      <c r="F101" s="30">
        <v>0.13100000000000001</v>
      </c>
      <c r="G101" s="30">
        <v>22.01</v>
      </c>
    </row>
    <row r="102" spans="1:7">
      <c r="B102" s="30" t="s">
        <v>779</v>
      </c>
      <c r="C102" s="30">
        <v>355856.07</v>
      </c>
      <c r="D102" s="30">
        <v>1.7929999999999999</v>
      </c>
      <c r="E102" s="30">
        <v>278276.93</v>
      </c>
      <c r="F102" s="30">
        <v>1.448</v>
      </c>
      <c r="G102" s="30">
        <v>-21.8</v>
      </c>
    </row>
    <row r="103" spans="1:7">
      <c r="A103" s="30" t="s">
        <v>665</v>
      </c>
      <c r="B103" s="30" t="s">
        <v>719</v>
      </c>
      <c r="C103" s="30">
        <v>9651.7000000000007</v>
      </c>
      <c r="D103" s="30">
        <v>4.9000000000000002E-2</v>
      </c>
      <c r="E103" s="30">
        <v>10815.93</v>
      </c>
      <c r="F103" s="30">
        <v>5.6000000000000001E-2</v>
      </c>
      <c r="G103" s="30">
        <v>12.06</v>
      </c>
    </row>
    <row r="104" spans="1:7">
      <c r="B104" s="30" t="s">
        <v>718</v>
      </c>
      <c r="C104" s="30">
        <v>96372.42</v>
      </c>
      <c r="D104" s="30">
        <v>0.48499999999999999</v>
      </c>
      <c r="E104" s="30">
        <v>91751.12</v>
      </c>
      <c r="F104" s="30">
        <v>0.47699999999999998</v>
      </c>
      <c r="G104" s="30">
        <v>-4.8</v>
      </c>
    </row>
    <row r="105" spans="1:7">
      <c r="B105" s="30" t="s">
        <v>717</v>
      </c>
      <c r="C105" s="30">
        <v>120889.62</v>
      </c>
      <c r="D105" s="30">
        <v>0.60899999999999999</v>
      </c>
      <c r="E105" s="30">
        <v>101813.6</v>
      </c>
      <c r="F105" s="30">
        <v>0.53</v>
      </c>
      <c r="G105" s="30">
        <v>-15.78</v>
      </c>
    </row>
    <row r="106" spans="1:7">
      <c r="B106" s="30" t="s">
        <v>716</v>
      </c>
      <c r="C106" s="30">
        <v>705.24</v>
      </c>
      <c r="D106" s="30">
        <v>4.0000000000000001E-3</v>
      </c>
      <c r="E106" s="30">
        <v>771.78</v>
      </c>
      <c r="F106" s="30">
        <v>4.0000000000000001E-3</v>
      </c>
      <c r="G106" s="30">
        <v>9.44</v>
      </c>
    </row>
    <row r="107" spans="1:7">
      <c r="B107" s="30" t="s">
        <v>715</v>
      </c>
      <c r="C107" s="30">
        <v>81934.11</v>
      </c>
      <c r="D107" s="30">
        <v>0.41299999999999998</v>
      </c>
      <c r="E107" s="30">
        <v>93760.82</v>
      </c>
      <c r="F107" s="30">
        <v>0.48799999999999999</v>
      </c>
      <c r="G107" s="30">
        <v>14.43</v>
      </c>
    </row>
    <row r="108" spans="1:7">
      <c r="B108" s="30" t="s">
        <v>779</v>
      </c>
      <c r="C108" s="30">
        <v>309553.09000000003</v>
      </c>
      <c r="D108" s="30">
        <v>1.5589999999999999</v>
      </c>
      <c r="E108" s="30">
        <v>298913.25</v>
      </c>
      <c r="F108" s="30">
        <v>1.5549999999999999</v>
      </c>
      <c r="G108" s="30">
        <v>-3.44</v>
      </c>
    </row>
    <row r="109" spans="1:7">
      <c r="A109" s="30" t="s">
        <v>685</v>
      </c>
      <c r="B109" s="30" t="s">
        <v>719</v>
      </c>
      <c r="C109" s="30">
        <v>10872.83</v>
      </c>
      <c r="D109" s="30">
        <v>5.5E-2</v>
      </c>
      <c r="E109" s="30">
        <v>10886.39</v>
      </c>
      <c r="F109" s="30">
        <v>5.7000000000000002E-2</v>
      </c>
      <c r="G109" s="30">
        <v>0.12</v>
      </c>
    </row>
    <row r="110" spans="1:7">
      <c r="B110" s="30" t="s">
        <v>718</v>
      </c>
      <c r="C110" s="30">
        <v>62720.67</v>
      </c>
      <c r="D110" s="30">
        <v>0.316</v>
      </c>
      <c r="E110" s="30">
        <v>71330.67</v>
      </c>
      <c r="F110" s="30">
        <v>0.371</v>
      </c>
      <c r="G110" s="30">
        <v>13.73</v>
      </c>
    </row>
    <row r="111" spans="1:7">
      <c r="B111" s="30" t="s">
        <v>717</v>
      </c>
      <c r="C111" s="30">
        <v>166678.65</v>
      </c>
      <c r="D111" s="30">
        <v>0.84</v>
      </c>
      <c r="E111" s="30">
        <v>147382.17000000001</v>
      </c>
      <c r="F111" s="30">
        <v>0.76700000000000002</v>
      </c>
      <c r="G111" s="30">
        <v>-11.58</v>
      </c>
    </row>
    <row r="112" spans="1:7">
      <c r="B112" s="30" t="s">
        <v>716</v>
      </c>
      <c r="C112" s="30">
        <v>638.22</v>
      </c>
      <c r="D112" s="30">
        <v>3.0000000000000001E-3</v>
      </c>
      <c r="E112" s="30">
        <v>720.15</v>
      </c>
      <c r="F112" s="30">
        <v>4.0000000000000001E-3</v>
      </c>
      <c r="G112" s="30">
        <v>12.84</v>
      </c>
    </row>
    <row r="113" spans="1:7">
      <c r="B113" s="30" t="s">
        <v>715</v>
      </c>
      <c r="C113" s="30">
        <v>66191.399999999994</v>
      </c>
      <c r="D113" s="30">
        <v>0.33300000000000002</v>
      </c>
      <c r="E113" s="30">
        <v>66247.59</v>
      </c>
      <c r="F113" s="30">
        <v>0.34499999999999997</v>
      </c>
      <c r="G113" s="30">
        <v>0.08</v>
      </c>
    </row>
    <row r="114" spans="1:7">
      <c r="B114" s="30" t="s">
        <v>779</v>
      </c>
      <c r="C114" s="30">
        <v>307101.77</v>
      </c>
      <c r="D114" s="30">
        <v>1.5469999999999999</v>
      </c>
      <c r="E114" s="30">
        <v>296566.98</v>
      </c>
      <c r="F114" s="30">
        <v>1.5429999999999999</v>
      </c>
      <c r="G114" s="30">
        <v>-3.43</v>
      </c>
    </row>
    <row r="115" spans="1:7">
      <c r="A115" s="30" t="s">
        <v>510</v>
      </c>
      <c r="B115" s="30" t="s">
        <v>719</v>
      </c>
      <c r="C115" s="30">
        <v>6315.18</v>
      </c>
      <c r="D115" s="30">
        <v>3.2000000000000001E-2</v>
      </c>
      <c r="E115" s="30">
        <v>6634.15</v>
      </c>
      <c r="F115" s="30">
        <v>3.5000000000000003E-2</v>
      </c>
      <c r="G115" s="30">
        <v>5.05</v>
      </c>
    </row>
    <row r="116" spans="1:7">
      <c r="B116" s="30" t="s">
        <v>718</v>
      </c>
      <c r="C116" s="30">
        <v>40589.94</v>
      </c>
      <c r="D116" s="30">
        <v>0.20399999999999999</v>
      </c>
      <c r="E116" s="30">
        <v>58802.28</v>
      </c>
      <c r="F116" s="30">
        <v>0.30599999999999999</v>
      </c>
      <c r="G116" s="30">
        <v>44.87</v>
      </c>
    </row>
    <row r="117" spans="1:7">
      <c r="B117" s="30" t="s">
        <v>717</v>
      </c>
      <c r="C117" s="30">
        <v>213343.76</v>
      </c>
      <c r="D117" s="30">
        <v>1.075</v>
      </c>
      <c r="E117" s="30">
        <v>144772.03</v>
      </c>
      <c r="F117" s="30">
        <v>0.753</v>
      </c>
      <c r="G117" s="30">
        <v>-32.14</v>
      </c>
    </row>
    <row r="118" spans="1:7">
      <c r="B118" s="30" t="s">
        <v>716</v>
      </c>
      <c r="C118" s="30">
        <v>278.14999999999998</v>
      </c>
      <c r="D118" s="30">
        <v>1E-3</v>
      </c>
      <c r="E118" s="30">
        <v>384.84</v>
      </c>
      <c r="F118" s="30">
        <v>2E-3</v>
      </c>
      <c r="G118" s="30">
        <v>38.36</v>
      </c>
    </row>
    <row r="119" spans="1:7">
      <c r="B119" s="30" t="s">
        <v>715</v>
      </c>
      <c r="C119" s="30">
        <v>60572.959999999999</v>
      </c>
      <c r="D119" s="30">
        <v>0.30499999999999999</v>
      </c>
      <c r="E119" s="30">
        <v>68882.080000000002</v>
      </c>
      <c r="F119" s="30">
        <v>0.35799999999999998</v>
      </c>
      <c r="G119" s="30">
        <v>13.72</v>
      </c>
    </row>
    <row r="120" spans="1:7">
      <c r="B120" s="30" t="s">
        <v>779</v>
      </c>
      <c r="C120" s="30">
        <v>321099.99</v>
      </c>
      <c r="D120" s="30">
        <v>1.6180000000000001</v>
      </c>
      <c r="E120" s="30">
        <v>279475.39</v>
      </c>
      <c r="F120" s="30">
        <v>1.454</v>
      </c>
      <c r="G120" s="30">
        <v>-12.96</v>
      </c>
    </row>
    <row r="121" spans="1:7">
      <c r="A121" s="30" t="s">
        <v>694</v>
      </c>
      <c r="B121" s="30" t="s">
        <v>719</v>
      </c>
      <c r="C121" s="30">
        <v>8830.2800000000007</v>
      </c>
      <c r="D121" s="30">
        <v>4.3999999999999997E-2</v>
      </c>
      <c r="E121" s="30">
        <v>7390.17</v>
      </c>
      <c r="F121" s="30">
        <v>3.7999999999999999E-2</v>
      </c>
      <c r="G121" s="30">
        <v>-16.309999999999999</v>
      </c>
    </row>
    <row r="122" spans="1:7">
      <c r="B122" s="30" t="s">
        <v>718</v>
      </c>
      <c r="C122" s="30">
        <v>97770.78</v>
      </c>
      <c r="D122" s="30">
        <v>0.49299999999999999</v>
      </c>
      <c r="E122" s="30">
        <v>120882.15</v>
      </c>
      <c r="F122" s="30">
        <v>0.629</v>
      </c>
      <c r="G122" s="30">
        <v>23.64</v>
      </c>
    </row>
    <row r="123" spans="1:7">
      <c r="B123" s="30" t="s">
        <v>717</v>
      </c>
      <c r="C123" s="30">
        <v>64665.35</v>
      </c>
      <c r="D123" s="30">
        <v>0.32600000000000001</v>
      </c>
      <c r="E123" s="30">
        <v>61724.58</v>
      </c>
      <c r="F123" s="30">
        <v>0.32100000000000001</v>
      </c>
      <c r="G123" s="30">
        <v>-4.55</v>
      </c>
    </row>
    <row r="124" spans="1:7">
      <c r="B124" s="30" t="s">
        <v>716</v>
      </c>
      <c r="C124" s="30">
        <v>1257.19</v>
      </c>
      <c r="D124" s="30">
        <v>6.0000000000000001E-3</v>
      </c>
      <c r="E124" s="30">
        <v>1336.36</v>
      </c>
      <c r="F124" s="30">
        <v>7.0000000000000001E-3</v>
      </c>
      <c r="G124" s="30">
        <v>6.3</v>
      </c>
    </row>
    <row r="125" spans="1:7">
      <c r="B125" s="30" t="s">
        <v>715</v>
      </c>
      <c r="C125" s="30">
        <v>107895.9</v>
      </c>
      <c r="D125" s="30">
        <v>0.54400000000000004</v>
      </c>
      <c r="E125" s="30">
        <v>111293.13</v>
      </c>
      <c r="F125" s="30">
        <v>0.57899999999999996</v>
      </c>
      <c r="G125" s="30">
        <v>3.15</v>
      </c>
    </row>
    <row r="126" spans="1:7">
      <c r="B126" s="30" t="s">
        <v>779</v>
      </c>
      <c r="C126" s="30">
        <v>280419.5</v>
      </c>
      <c r="D126" s="30">
        <v>1.413</v>
      </c>
      <c r="E126" s="30">
        <v>302626.39</v>
      </c>
      <c r="F126" s="30">
        <v>1.575</v>
      </c>
      <c r="G126" s="30">
        <v>7.92</v>
      </c>
    </row>
    <row r="127" spans="1:7">
      <c r="A127" s="30" t="s">
        <v>672</v>
      </c>
      <c r="B127" s="30" t="s">
        <v>719</v>
      </c>
      <c r="C127" s="30">
        <v>7388.43</v>
      </c>
      <c r="D127" s="30">
        <v>3.6999999999999998E-2</v>
      </c>
      <c r="E127" s="30">
        <v>7930.81</v>
      </c>
      <c r="F127" s="30">
        <v>4.1000000000000002E-2</v>
      </c>
      <c r="G127" s="30">
        <v>7.34</v>
      </c>
    </row>
    <row r="128" spans="1:7">
      <c r="B128" s="30" t="s">
        <v>718</v>
      </c>
      <c r="C128" s="30">
        <v>51688.56</v>
      </c>
      <c r="D128" s="30">
        <v>0.26</v>
      </c>
      <c r="E128" s="30">
        <v>53653.32</v>
      </c>
      <c r="F128" s="30">
        <v>0.27900000000000003</v>
      </c>
      <c r="G128" s="30">
        <v>3.8</v>
      </c>
    </row>
    <row r="129" spans="1:7">
      <c r="B129" s="30" t="s">
        <v>717</v>
      </c>
      <c r="C129" s="30">
        <v>166000.15</v>
      </c>
      <c r="D129" s="30">
        <v>0.83599999999999997</v>
      </c>
      <c r="E129" s="30">
        <v>148724.34</v>
      </c>
      <c r="F129" s="30">
        <v>0.77400000000000002</v>
      </c>
      <c r="G129" s="30">
        <v>-10.41</v>
      </c>
    </row>
    <row r="130" spans="1:7">
      <c r="B130" s="30" t="s">
        <v>716</v>
      </c>
      <c r="C130" s="30">
        <v>843.36</v>
      </c>
      <c r="D130" s="30">
        <v>4.0000000000000001E-3</v>
      </c>
      <c r="E130" s="30">
        <v>301.68</v>
      </c>
      <c r="F130" s="30">
        <v>2E-3</v>
      </c>
      <c r="G130" s="30">
        <v>-64.23</v>
      </c>
    </row>
    <row r="131" spans="1:7">
      <c r="B131" s="30" t="s">
        <v>715</v>
      </c>
      <c r="C131" s="30">
        <v>60415.18</v>
      </c>
      <c r="D131" s="30">
        <v>0.30399999999999999</v>
      </c>
      <c r="E131" s="30">
        <v>58980.21</v>
      </c>
      <c r="F131" s="30">
        <v>0.307</v>
      </c>
      <c r="G131" s="30">
        <v>-2.38</v>
      </c>
    </row>
    <row r="132" spans="1:7">
      <c r="B132" s="30" t="s">
        <v>779</v>
      </c>
      <c r="C132" s="30">
        <v>286335.67</v>
      </c>
      <c r="D132" s="30">
        <v>1.4419999999999999</v>
      </c>
      <c r="E132" s="30">
        <v>269590.34999999998</v>
      </c>
      <c r="F132" s="30">
        <v>1.403</v>
      </c>
      <c r="G132" s="30">
        <v>-5.85</v>
      </c>
    </row>
    <row r="133" spans="1:7">
      <c r="A133" s="30" t="s">
        <v>678</v>
      </c>
      <c r="B133" s="30" t="s">
        <v>719</v>
      </c>
      <c r="C133" s="30">
        <v>5182.6899999999996</v>
      </c>
      <c r="D133" s="30">
        <v>2.5999999999999999E-2</v>
      </c>
      <c r="E133" s="30">
        <v>6010.24</v>
      </c>
      <c r="F133" s="30">
        <v>3.1E-2</v>
      </c>
      <c r="G133" s="30">
        <v>15.97</v>
      </c>
    </row>
    <row r="134" spans="1:7">
      <c r="B134" s="30" t="s">
        <v>718</v>
      </c>
      <c r="C134" s="30">
        <v>57363.29</v>
      </c>
      <c r="D134" s="30">
        <v>0.28899999999999998</v>
      </c>
      <c r="E134" s="30">
        <v>57670.81</v>
      </c>
      <c r="F134" s="30">
        <v>0.3</v>
      </c>
      <c r="G134" s="30">
        <v>0.54</v>
      </c>
    </row>
    <row r="135" spans="1:7">
      <c r="B135" s="30" t="s">
        <v>717</v>
      </c>
      <c r="C135" s="30">
        <v>131157.32</v>
      </c>
      <c r="D135" s="30">
        <v>0.66100000000000003</v>
      </c>
      <c r="E135" s="30">
        <v>127517.79</v>
      </c>
      <c r="F135" s="30">
        <v>0.66400000000000003</v>
      </c>
      <c r="G135" s="30">
        <v>-2.77</v>
      </c>
    </row>
    <row r="136" spans="1:7">
      <c r="B136" s="30" t="s">
        <v>716</v>
      </c>
      <c r="C136" s="30">
        <v>1300.75</v>
      </c>
      <c r="D136" s="30">
        <v>7.0000000000000001E-3</v>
      </c>
      <c r="E136" s="30">
        <v>795.68</v>
      </c>
      <c r="F136" s="30">
        <v>4.0000000000000001E-3</v>
      </c>
      <c r="G136" s="30">
        <v>-38.83</v>
      </c>
    </row>
    <row r="137" spans="1:7">
      <c r="B137" s="30" t="s">
        <v>715</v>
      </c>
      <c r="C137" s="30">
        <v>61793.31</v>
      </c>
      <c r="D137" s="30">
        <v>0.311</v>
      </c>
      <c r="E137" s="30">
        <v>62628.28</v>
      </c>
      <c r="F137" s="30">
        <v>0.32600000000000001</v>
      </c>
      <c r="G137" s="30">
        <v>1.35</v>
      </c>
    </row>
    <row r="138" spans="1:7">
      <c r="B138" s="30" t="s">
        <v>779</v>
      </c>
      <c r="C138" s="30">
        <v>256797.37</v>
      </c>
      <c r="D138" s="30">
        <v>1.294</v>
      </c>
      <c r="E138" s="30">
        <v>254622.81</v>
      </c>
      <c r="F138" s="30">
        <v>1.325</v>
      </c>
      <c r="G138" s="30">
        <v>-0.85</v>
      </c>
    </row>
    <row r="139" spans="1:7">
      <c r="A139" s="30" t="s">
        <v>669</v>
      </c>
      <c r="B139" s="30" t="s">
        <v>719</v>
      </c>
      <c r="C139" s="30">
        <v>4223</v>
      </c>
      <c r="D139" s="30">
        <v>2.1000000000000001E-2</v>
      </c>
      <c r="E139" s="30">
        <v>4647.92</v>
      </c>
      <c r="F139" s="30">
        <v>2.4E-2</v>
      </c>
      <c r="G139" s="30">
        <v>10.06</v>
      </c>
    </row>
    <row r="140" spans="1:7">
      <c r="B140" s="30" t="s">
        <v>718</v>
      </c>
      <c r="C140" s="30">
        <v>38528.21</v>
      </c>
      <c r="D140" s="30">
        <v>0.19400000000000001</v>
      </c>
      <c r="E140" s="30">
        <v>34032.68</v>
      </c>
      <c r="F140" s="30">
        <v>0.17699999999999999</v>
      </c>
      <c r="G140" s="30">
        <v>-11.67</v>
      </c>
    </row>
    <row r="141" spans="1:7">
      <c r="B141" s="30" t="s">
        <v>717</v>
      </c>
      <c r="C141" s="30">
        <v>169012.34</v>
      </c>
      <c r="D141" s="30">
        <v>0.85099999999999998</v>
      </c>
      <c r="E141" s="30">
        <v>119003.08</v>
      </c>
      <c r="F141" s="30">
        <v>0.61899999999999999</v>
      </c>
      <c r="G141" s="30">
        <v>-29.59</v>
      </c>
    </row>
    <row r="142" spans="1:7">
      <c r="B142" s="30" t="s">
        <v>716</v>
      </c>
      <c r="C142" s="30">
        <v>628.09</v>
      </c>
      <c r="D142" s="30">
        <v>3.0000000000000001E-3</v>
      </c>
      <c r="E142" s="30">
        <v>567.05999999999995</v>
      </c>
      <c r="F142" s="30">
        <v>3.0000000000000001E-3</v>
      </c>
      <c r="G142" s="30">
        <v>-9.7200000000000006</v>
      </c>
    </row>
    <row r="143" spans="1:7">
      <c r="B143" s="30" t="s">
        <v>715</v>
      </c>
      <c r="C143" s="30">
        <v>40855.15</v>
      </c>
      <c r="D143" s="30">
        <v>0.20599999999999999</v>
      </c>
      <c r="E143" s="30">
        <v>46288.92</v>
      </c>
      <c r="F143" s="30">
        <v>0.24099999999999999</v>
      </c>
      <c r="G143" s="30">
        <v>13.3</v>
      </c>
    </row>
    <row r="144" spans="1:7">
      <c r="B144" s="30" t="s">
        <v>779</v>
      </c>
      <c r="C144" s="30">
        <v>253246.79</v>
      </c>
      <c r="D144" s="30">
        <v>1.276</v>
      </c>
      <c r="E144" s="30">
        <v>204539.66</v>
      </c>
      <c r="F144" s="30">
        <v>1.0640000000000001</v>
      </c>
      <c r="G144" s="30">
        <v>-19.23</v>
      </c>
    </row>
    <row r="145" spans="1:7">
      <c r="A145" s="30" t="s">
        <v>440</v>
      </c>
      <c r="B145" s="30" t="s">
        <v>719</v>
      </c>
      <c r="C145" s="30">
        <v>7508.83</v>
      </c>
      <c r="D145" s="30">
        <v>3.7999999999999999E-2</v>
      </c>
      <c r="E145" s="30">
        <v>7592.71</v>
      </c>
      <c r="F145" s="30">
        <v>0.04</v>
      </c>
      <c r="G145" s="30">
        <v>1.1200000000000001</v>
      </c>
    </row>
    <row r="146" spans="1:7">
      <c r="B146" s="30" t="s">
        <v>718</v>
      </c>
      <c r="C146" s="30">
        <v>85693.35</v>
      </c>
      <c r="D146" s="30">
        <v>0.432</v>
      </c>
      <c r="E146" s="30">
        <v>97207.92</v>
      </c>
      <c r="F146" s="30">
        <v>0.50600000000000001</v>
      </c>
      <c r="G146" s="30">
        <v>13.44</v>
      </c>
    </row>
    <row r="147" spans="1:7">
      <c r="B147" s="30" t="s">
        <v>717</v>
      </c>
      <c r="C147" s="30">
        <v>55991.21</v>
      </c>
      <c r="D147" s="30">
        <v>0.28199999999999997</v>
      </c>
      <c r="E147" s="30">
        <v>47776.17</v>
      </c>
      <c r="F147" s="30">
        <v>0.249</v>
      </c>
      <c r="G147" s="30">
        <v>-14.67</v>
      </c>
    </row>
    <row r="148" spans="1:7">
      <c r="B148" s="30" t="s">
        <v>716</v>
      </c>
      <c r="C148" s="30">
        <v>1405.52</v>
      </c>
      <c r="D148" s="30">
        <v>7.0000000000000001E-3</v>
      </c>
      <c r="E148" s="30">
        <v>1164.8399999999999</v>
      </c>
      <c r="F148" s="30">
        <v>6.0000000000000001E-3</v>
      </c>
      <c r="G148" s="30">
        <v>-17.12</v>
      </c>
    </row>
    <row r="149" spans="1:7">
      <c r="B149" s="30" t="s">
        <v>715</v>
      </c>
      <c r="C149" s="30">
        <v>69234.44</v>
      </c>
      <c r="D149" s="30">
        <v>0.34899999999999998</v>
      </c>
      <c r="E149" s="30">
        <v>78802.13</v>
      </c>
      <c r="F149" s="30">
        <v>0.41</v>
      </c>
      <c r="G149" s="30">
        <v>13.82</v>
      </c>
    </row>
    <row r="150" spans="1:7">
      <c r="B150" s="30" t="s">
        <v>779</v>
      </c>
      <c r="C150" s="30">
        <v>219833.34</v>
      </c>
      <c r="D150" s="30">
        <v>1.107</v>
      </c>
      <c r="E150" s="30">
        <v>232543.77</v>
      </c>
      <c r="F150" s="30">
        <v>1.21</v>
      </c>
      <c r="G150" s="30">
        <v>5.78</v>
      </c>
    </row>
    <row r="151" spans="1:7">
      <c r="A151" s="30" t="s">
        <v>511</v>
      </c>
      <c r="B151" s="30" t="s">
        <v>719</v>
      </c>
      <c r="C151" s="30">
        <v>10441.370000000001</v>
      </c>
      <c r="D151" s="30">
        <v>5.2999999999999999E-2</v>
      </c>
      <c r="E151" s="30">
        <v>10410.11</v>
      </c>
      <c r="F151" s="30">
        <v>5.3999999999999999E-2</v>
      </c>
      <c r="G151" s="30">
        <v>-0.3</v>
      </c>
    </row>
    <row r="152" spans="1:7">
      <c r="B152" s="30" t="s">
        <v>718</v>
      </c>
      <c r="C152" s="30">
        <v>67848.72</v>
      </c>
      <c r="D152" s="30">
        <v>0.34200000000000003</v>
      </c>
      <c r="E152" s="30">
        <v>76111.06</v>
      </c>
      <c r="F152" s="30">
        <v>0.39600000000000002</v>
      </c>
      <c r="G152" s="30">
        <v>12.18</v>
      </c>
    </row>
    <row r="153" spans="1:7">
      <c r="B153" s="30" t="s">
        <v>717</v>
      </c>
      <c r="C153" s="30">
        <v>88195.839999999997</v>
      </c>
      <c r="D153" s="30">
        <v>0.44400000000000001</v>
      </c>
      <c r="E153" s="30">
        <v>65879.38</v>
      </c>
      <c r="F153" s="30">
        <v>0.34300000000000003</v>
      </c>
      <c r="G153" s="30">
        <v>-25.3</v>
      </c>
    </row>
    <row r="154" spans="1:7">
      <c r="B154" s="30" t="s">
        <v>716</v>
      </c>
      <c r="C154" s="30">
        <v>622.95000000000005</v>
      </c>
      <c r="D154" s="30">
        <v>3.0000000000000001E-3</v>
      </c>
      <c r="E154" s="30">
        <v>280</v>
      </c>
      <c r="F154" s="30">
        <v>1E-3</v>
      </c>
      <c r="G154" s="30">
        <v>-55.05</v>
      </c>
    </row>
    <row r="155" spans="1:7">
      <c r="B155" s="30" t="s">
        <v>715</v>
      </c>
      <c r="C155" s="30">
        <v>53962.17</v>
      </c>
      <c r="D155" s="30">
        <v>0.27200000000000002</v>
      </c>
      <c r="E155" s="30">
        <v>68465.75</v>
      </c>
      <c r="F155" s="30">
        <v>0.35599999999999998</v>
      </c>
      <c r="G155" s="30">
        <v>26.88</v>
      </c>
    </row>
    <row r="156" spans="1:7">
      <c r="B156" s="30" t="s">
        <v>779</v>
      </c>
      <c r="C156" s="30">
        <v>221071.04</v>
      </c>
      <c r="D156" s="30">
        <v>1.1140000000000001</v>
      </c>
      <c r="E156" s="30">
        <v>221146.31</v>
      </c>
      <c r="F156" s="30">
        <v>1.151</v>
      </c>
      <c r="G156" s="30">
        <v>0.03</v>
      </c>
    </row>
    <row r="157" spans="1:7">
      <c r="A157" s="30" t="s">
        <v>673</v>
      </c>
      <c r="B157" s="30" t="s">
        <v>719</v>
      </c>
      <c r="C157" s="30">
        <v>4750.01</v>
      </c>
      <c r="D157" s="30">
        <v>2.4E-2</v>
      </c>
      <c r="E157" s="30">
        <v>8170.06</v>
      </c>
      <c r="F157" s="30">
        <v>4.2999999999999997E-2</v>
      </c>
      <c r="G157" s="30">
        <v>72</v>
      </c>
    </row>
    <row r="158" spans="1:7">
      <c r="B158" s="30" t="s">
        <v>718</v>
      </c>
      <c r="C158" s="30">
        <v>68520.63</v>
      </c>
      <c r="D158" s="30">
        <v>0.34499999999999997</v>
      </c>
      <c r="E158" s="30">
        <v>76875.44</v>
      </c>
      <c r="F158" s="30">
        <v>0.4</v>
      </c>
      <c r="G158" s="30">
        <v>12.19</v>
      </c>
    </row>
    <row r="159" spans="1:7">
      <c r="B159" s="30" t="s">
        <v>717</v>
      </c>
      <c r="C159" s="30">
        <v>38702.379999999997</v>
      </c>
      <c r="D159" s="30">
        <v>0.19500000000000001</v>
      </c>
      <c r="E159" s="30">
        <v>49916.68</v>
      </c>
      <c r="F159" s="30">
        <v>0.26</v>
      </c>
      <c r="G159" s="30">
        <v>28.98</v>
      </c>
    </row>
    <row r="160" spans="1:7">
      <c r="B160" s="30" t="s">
        <v>716</v>
      </c>
      <c r="C160" s="30">
        <v>10860.36</v>
      </c>
      <c r="D160" s="30">
        <v>5.5E-2</v>
      </c>
      <c r="E160" s="30">
        <v>2910.54</v>
      </c>
      <c r="F160" s="30">
        <v>1.4999999999999999E-2</v>
      </c>
      <c r="G160" s="30">
        <v>-73.2</v>
      </c>
    </row>
    <row r="161" spans="1:7">
      <c r="B161" s="30" t="s">
        <v>715</v>
      </c>
      <c r="C161" s="30">
        <v>79848.89</v>
      </c>
      <c r="D161" s="30">
        <v>0.40200000000000002</v>
      </c>
      <c r="E161" s="30">
        <v>83926.12</v>
      </c>
      <c r="F161" s="30">
        <v>0.437</v>
      </c>
      <c r="G161" s="30">
        <v>5.1100000000000003</v>
      </c>
    </row>
    <row r="162" spans="1:7">
      <c r="B162" s="30" t="s">
        <v>779</v>
      </c>
      <c r="C162" s="30">
        <v>202682.27</v>
      </c>
      <c r="D162" s="30">
        <v>1.0209999999999999</v>
      </c>
      <c r="E162" s="30">
        <v>221798.84</v>
      </c>
      <c r="F162" s="30">
        <v>1.1539999999999999</v>
      </c>
      <c r="G162" s="30">
        <v>9.43</v>
      </c>
    </row>
    <row r="163" spans="1:7">
      <c r="A163" s="30" t="s">
        <v>686</v>
      </c>
      <c r="B163" s="30" t="s">
        <v>719</v>
      </c>
      <c r="C163" s="30">
        <v>1681.57</v>
      </c>
      <c r="D163" s="30">
        <v>8.0000000000000002E-3</v>
      </c>
      <c r="E163" s="30">
        <v>2330.02</v>
      </c>
      <c r="F163" s="30">
        <v>1.2E-2</v>
      </c>
      <c r="G163" s="30">
        <v>38.56</v>
      </c>
    </row>
    <row r="164" spans="1:7">
      <c r="B164" s="30" t="s">
        <v>718</v>
      </c>
      <c r="C164" s="30">
        <v>18602.439999999999</v>
      </c>
      <c r="D164" s="30">
        <v>9.4E-2</v>
      </c>
      <c r="E164" s="30">
        <v>23820.95</v>
      </c>
      <c r="F164" s="30">
        <v>0.124</v>
      </c>
      <c r="G164" s="30">
        <v>28.05</v>
      </c>
    </row>
    <row r="165" spans="1:7">
      <c r="B165" s="30" t="s">
        <v>717</v>
      </c>
      <c r="C165" s="30">
        <v>131270.38</v>
      </c>
      <c r="D165" s="30">
        <v>0.66100000000000003</v>
      </c>
      <c r="E165" s="30">
        <v>120242.34</v>
      </c>
      <c r="F165" s="30">
        <v>0.626</v>
      </c>
      <c r="G165" s="30">
        <v>-8.4</v>
      </c>
    </row>
    <row r="166" spans="1:7">
      <c r="B166" s="30" t="s">
        <v>716</v>
      </c>
      <c r="C166" s="30">
        <v>160.77000000000001</v>
      </c>
      <c r="D166" s="30">
        <v>1E-3</v>
      </c>
      <c r="E166" s="30">
        <v>193.68</v>
      </c>
      <c r="F166" s="30">
        <v>1E-3</v>
      </c>
      <c r="G166" s="30">
        <v>20.47</v>
      </c>
    </row>
    <row r="167" spans="1:7">
      <c r="B167" s="30" t="s">
        <v>715</v>
      </c>
      <c r="C167" s="30">
        <v>24350.22</v>
      </c>
      <c r="D167" s="30">
        <v>0.123</v>
      </c>
      <c r="E167" s="30">
        <v>26950.3</v>
      </c>
      <c r="F167" s="30">
        <v>0.14000000000000001</v>
      </c>
      <c r="G167" s="30">
        <v>10.68</v>
      </c>
    </row>
    <row r="168" spans="1:7">
      <c r="B168" s="30" t="s">
        <v>779</v>
      </c>
      <c r="C168" s="30">
        <v>176065.38</v>
      </c>
      <c r="D168" s="30">
        <v>0.88700000000000001</v>
      </c>
      <c r="E168" s="30">
        <v>173537.29</v>
      </c>
      <c r="F168" s="30">
        <v>0.90300000000000002</v>
      </c>
      <c r="G168" s="30">
        <v>-1.44</v>
      </c>
    </row>
    <row r="169" spans="1:7">
      <c r="A169" s="30" t="s">
        <v>666</v>
      </c>
      <c r="B169" s="30" t="s">
        <v>719</v>
      </c>
      <c r="C169" s="30">
        <v>2742.78</v>
      </c>
      <c r="D169" s="30">
        <v>1.4E-2</v>
      </c>
      <c r="E169" s="30">
        <v>2719.22</v>
      </c>
      <c r="F169" s="30">
        <v>1.4E-2</v>
      </c>
      <c r="G169" s="30">
        <v>-0.86</v>
      </c>
    </row>
    <row r="170" spans="1:7">
      <c r="B170" s="30" t="s">
        <v>718</v>
      </c>
      <c r="C170" s="30">
        <v>12279.93</v>
      </c>
      <c r="D170" s="30">
        <v>6.2E-2</v>
      </c>
      <c r="E170" s="30">
        <v>11626.3</v>
      </c>
      <c r="F170" s="30">
        <v>0.06</v>
      </c>
      <c r="G170" s="30">
        <v>-5.32</v>
      </c>
    </row>
    <row r="171" spans="1:7">
      <c r="B171" s="30" t="s">
        <v>717</v>
      </c>
      <c r="C171" s="30">
        <v>141190.76999999999</v>
      </c>
      <c r="D171" s="30">
        <v>0.71099999999999997</v>
      </c>
      <c r="E171" s="30">
        <v>121140.05</v>
      </c>
      <c r="F171" s="30">
        <v>0.63</v>
      </c>
      <c r="G171" s="30">
        <v>-14.2</v>
      </c>
    </row>
    <row r="172" spans="1:7">
      <c r="B172" s="30" t="s">
        <v>716</v>
      </c>
      <c r="C172" s="30">
        <v>115.41</v>
      </c>
      <c r="D172" s="30">
        <v>1E-3</v>
      </c>
      <c r="E172" s="30">
        <v>99.82</v>
      </c>
      <c r="F172" s="30">
        <v>1E-3</v>
      </c>
      <c r="G172" s="30">
        <v>-13.51</v>
      </c>
    </row>
    <row r="173" spans="1:7">
      <c r="B173" s="30" t="s">
        <v>715</v>
      </c>
      <c r="C173" s="30">
        <v>12489.09</v>
      </c>
      <c r="D173" s="30">
        <v>6.3E-2</v>
      </c>
      <c r="E173" s="30">
        <v>13383.66</v>
      </c>
      <c r="F173" s="30">
        <v>7.0000000000000007E-2</v>
      </c>
      <c r="G173" s="30">
        <v>7.16</v>
      </c>
    </row>
    <row r="174" spans="1:7">
      <c r="B174" s="30" t="s">
        <v>779</v>
      </c>
      <c r="C174" s="30">
        <v>168817.98</v>
      </c>
      <c r="D174" s="30">
        <v>0.85</v>
      </c>
      <c r="E174" s="30">
        <v>148969.04999999999</v>
      </c>
      <c r="F174" s="30">
        <v>0.77500000000000002</v>
      </c>
      <c r="G174" s="30">
        <v>-11.76</v>
      </c>
    </row>
    <row r="175" spans="1:7">
      <c r="A175" s="30" t="s">
        <v>664</v>
      </c>
      <c r="B175" s="30" t="s">
        <v>719</v>
      </c>
      <c r="C175" s="30">
        <v>6300.22</v>
      </c>
      <c r="D175" s="30">
        <v>3.2000000000000001E-2</v>
      </c>
      <c r="E175" s="30">
        <v>7139.19</v>
      </c>
      <c r="F175" s="30">
        <v>3.6999999999999998E-2</v>
      </c>
      <c r="G175" s="30">
        <v>13.32</v>
      </c>
    </row>
    <row r="176" spans="1:7">
      <c r="B176" s="30" t="s">
        <v>718</v>
      </c>
      <c r="C176" s="30">
        <v>39045.85</v>
      </c>
      <c r="D176" s="30">
        <v>0.19700000000000001</v>
      </c>
      <c r="E176" s="30">
        <v>36104.76</v>
      </c>
      <c r="F176" s="30">
        <v>0.188</v>
      </c>
      <c r="G176" s="30">
        <v>-7.53</v>
      </c>
    </row>
    <row r="177" spans="1:7">
      <c r="B177" s="30" t="s">
        <v>717</v>
      </c>
      <c r="C177" s="30">
        <v>66955.12</v>
      </c>
      <c r="D177" s="30">
        <v>0.33700000000000002</v>
      </c>
      <c r="E177" s="30">
        <v>52734.6</v>
      </c>
      <c r="F177" s="30">
        <v>0.27400000000000002</v>
      </c>
      <c r="G177" s="30">
        <v>-21.24</v>
      </c>
    </row>
    <row r="178" spans="1:7">
      <c r="B178" s="30" t="s">
        <v>716</v>
      </c>
      <c r="C178" s="30">
        <v>1813.61</v>
      </c>
      <c r="D178" s="30">
        <v>8.9999999999999993E-3</v>
      </c>
      <c r="E178" s="30">
        <v>1955.22</v>
      </c>
      <c r="F178" s="30">
        <v>0.01</v>
      </c>
      <c r="G178" s="30">
        <v>7.81</v>
      </c>
    </row>
    <row r="179" spans="1:7">
      <c r="B179" s="30" t="s">
        <v>715</v>
      </c>
      <c r="C179" s="30">
        <v>43137</v>
      </c>
      <c r="D179" s="30">
        <v>0.217</v>
      </c>
      <c r="E179" s="30">
        <v>45086.42</v>
      </c>
      <c r="F179" s="30">
        <v>0.23499999999999999</v>
      </c>
      <c r="G179" s="30">
        <v>4.5199999999999996</v>
      </c>
    </row>
    <row r="180" spans="1:7">
      <c r="B180" s="30" t="s">
        <v>779</v>
      </c>
      <c r="C180" s="30">
        <v>157251.79999999999</v>
      </c>
      <c r="D180" s="30">
        <v>0.79200000000000004</v>
      </c>
      <c r="E180" s="30">
        <v>143020.19</v>
      </c>
      <c r="F180" s="30">
        <v>0.74399999999999999</v>
      </c>
      <c r="G180" s="30">
        <v>-9.0500000000000007</v>
      </c>
    </row>
    <row r="181" spans="1:7">
      <c r="A181" s="30" t="s">
        <v>706</v>
      </c>
      <c r="B181" s="30" t="s">
        <v>719</v>
      </c>
      <c r="C181" s="30">
        <v>3153.47</v>
      </c>
      <c r="D181" s="30">
        <v>1.6E-2</v>
      </c>
      <c r="E181" s="30">
        <v>4123.2299999999996</v>
      </c>
      <c r="F181" s="30">
        <v>2.1000000000000001E-2</v>
      </c>
      <c r="G181" s="30">
        <v>30.75</v>
      </c>
    </row>
    <row r="182" spans="1:7">
      <c r="B182" s="30" t="s">
        <v>718</v>
      </c>
      <c r="C182" s="30">
        <v>21859.58</v>
      </c>
      <c r="D182" s="30">
        <v>0.11</v>
      </c>
      <c r="E182" s="30">
        <v>20698.240000000002</v>
      </c>
      <c r="F182" s="30">
        <v>0.108</v>
      </c>
      <c r="G182" s="30">
        <v>-5.31</v>
      </c>
    </row>
    <row r="183" spans="1:7">
      <c r="B183" s="30" t="s">
        <v>717</v>
      </c>
      <c r="C183" s="30">
        <v>107783.75</v>
      </c>
      <c r="D183" s="30">
        <v>0.54300000000000004</v>
      </c>
      <c r="E183" s="30">
        <v>91409.4</v>
      </c>
      <c r="F183" s="30">
        <v>0.47599999999999998</v>
      </c>
      <c r="G183" s="30">
        <v>-15.19</v>
      </c>
    </row>
    <row r="184" spans="1:7">
      <c r="B184" s="30" t="s">
        <v>716</v>
      </c>
      <c r="C184" s="30">
        <v>223.81</v>
      </c>
      <c r="D184" s="30">
        <v>1E-3</v>
      </c>
      <c r="E184" s="30">
        <v>217.77</v>
      </c>
      <c r="F184" s="30">
        <v>1E-3</v>
      </c>
      <c r="G184" s="30">
        <v>-2.7</v>
      </c>
    </row>
    <row r="185" spans="1:7">
      <c r="B185" s="30" t="s">
        <v>715</v>
      </c>
      <c r="C185" s="30">
        <v>22216.77</v>
      </c>
      <c r="D185" s="30">
        <v>0.112</v>
      </c>
      <c r="E185" s="30">
        <v>21113.75</v>
      </c>
      <c r="F185" s="30">
        <v>0.11</v>
      </c>
      <c r="G185" s="30">
        <v>-4.96</v>
      </c>
    </row>
    <row r="186" spans="1:7">
      <c r="B186" s="30" t="s">
        <v>779</v>
      </c>
      <c r="C186" s="30">
        <v>155237.39000000001</v>
      </c>
      <c r="D186" s="30">
        <v>0.78200000000000003</v>
      </c>
      <c r="E186" s="30">
        <v>137562.39000000001</v>
      </c>
      <c r="F186" s="30">
        <v>0.71599999999999997</v>
      </c>
      <c r="G186" s="30">
        <v>-11.39</v>
      </c>
    </row>
    <row r="187" spans="1:7">
      <c r="A187" s="30" t="s">
        <v>690</v>
      </c>
      <c r="B187" s="30" t="s">
        <v>719</v>
      </c>
      <c r="C187" s="30">
        <v>5047</v>
      </c>
      <c r="D187" s="30">
        <v>2.5000000000000001E-2</v>
      </c>
      <c r="E187" s="30">
        <v>5234.9399999999996</v>
      </c>
      <c r="F187" s="30">
        <v>2.7E-2</v>
      </c>
      <c r="G187" s="30">
        <v>3.72</v>
      </c>
    </row>
    <row r="188" spans="1:7">
      <c r="B188" s="30" t="s">
        <v>718</v>
      </c>
      <c r="C188" s="30">
        <v>33253.919999999998</v>
      </c>
      <c r="D188" s="30">
        <v>0.16800000000000001</v>
      </c>
      <c r="E188" s="30">
        <v>29084.22</v>
      </c>
      <c r="F188" s="30">
        <v>0.151</v>
      </c>
      <c r="G188" s="30">
        <v>-12.54</v>
      </c>
    </row>
    <row r="189" spans="1:7">
      <c r="B189" s="30" t="s">
        <v>717</v>
      </c>
      <c r="C189" s="30">
        <v>84577.85</v>
      </c>
      <c r="D189" s="30">
        <v>0.42599999999999999</v>
      </c>
      <c r="E189" s="30">
        <v>65163.81</v>
      </c>
      <c r="F189" s="30">
        <v>0.33900000000000002</v>
      </c>
      <c r="G189" s="30">
        <v>-22.95</v>
      </c>
    </row>
    <row r="190" spans="1:7">
      <c r="B190" s="30" t="s">
        <v>716</v>
      </c>
      <c r="C190" s="30">
        <v>140.37</v>
      </c>
      <c r="D190" s="30">
        <v>1E-3</v>
      </c>
      <c r="E190" s="30">
        <v>103.35</v>
      </c>
      <c r="F190" s="30">
        <v>1E-3</v>
      </c>
      <c r="G190" s="30">
        <v>-26.37</v>
      </c>
    </row>
    <row r="191" spans="1:7">
      <c r="B191" s="30" t="s">
        <v>715</v>
      </c>
      <c r="C191" s="30">
        <v>30637.11</v>
      </c>
      <c r="D191" s="30">
        <v>0.154</v>
      </c>
      <c r="E191" s="30">
        <v>29688.18</v>
      </c>
      <c r="F191" s="30">
        <v>0.154</v>
      </c>
      <c r="G191" s="30">
        <v>-3.1</v>
      </c>
    </row>
    <row r="192" spans="1:7">
      <c r="B192" s="30" t="s">
        <v>779</v>
      </c>
      <c r="C192" s="30">
        <v>153656.25</v>
      </c>
      <c r="D192" s="30">
        <v>0.77400000000000002</v>
      </c>
      <c r="E192" s="30">
        <v>129274.5</v>
      </c>
      <c r="F192" s="30">
        <v>0.67300000000000004</v>
      </c>
      <c r="G192" s="30">
        <v>-15.87</v>
      </c>
    </row>
    <row r="193" spans="1:7">
      <c r="A193" s="30" t="s">
        <v>692</v>
      </c>
      <c r="B193" s="30" t="s">
        <v>719</v>
      </c>
      <c r="C193" s="30">
        <v>3302.74</v>
      </c>
      <c r="D193" s="30">
        <v>1.7000000000000001E-2</v>
      </c>
      <c r="E193" s="30">
        <v>3015.75</v>
      </c>
      <c r="F193" s="30">
        <v>1.6E-2</v>
      </c>
      <c r="G193" s="30">
        <v>-8.69</v>
      </c>
    </row>
    <row r="194" spans="1:7">
      <c r="B194" s="30" t="s">
        <v>718</v>
      </c>
      <c r="C194" s="30">
        <v>33877.129999999997</v>
      </c>
      <c r="D194" s="30">
        <v>0.17100000000000001</v>
      </c>
      <c r="E194" s="30">
        <v>34891.120000000003</v>
      </c>
      <c r="F194" s="30">
        <v>0.182</v>
      </c>
      <c r="G194" s="30">
        <v>2.99</v>
      </c>
    </row>
    <row r="195" spans="1:7">
      <c r="B195" s="30" t="s">
        <v>717</v>
      </c>
      <c r="C195" s="30">
        <v>26986.83</v>
      </c>
      <c r="D195" s="30">
        <v>0.13600000000000001</v>
      </c>
      <c r="E195" s="30">
        <v>35170.839999999997</v>
      </c>
      <c r="F195" s="30">
        <v>0.183</v>
      </c>
      <c r="G195" s="30">
        <v>30.33</v>
      </c>
    </row>
    <row r="196" spans="1:7">
      <c r="B196" s="30" t="s">
        <v>716</v>
      </c>
      <c r="C196" s="30">
        <v>34848.160000000003</v>
      </c>
      <c r="D196" s="30">
        <v>0.17599999999999999</v>
      </c>
      <c r="E196" s="30">
        <v>29332.68</v>
      </c>
      <c r="F196" s="30">
        <v>0.153</v>
      </c>
      <c r="G196" s="30">
        <v>-15.83</v>
      </c>
    </row>
    <row r="197" spans="1:7">
      <c r="B197" s="30" t="s">
        <v>715</v>
      </c>
      <c r="C197" s="30">
        <v>36597.519999999997</v>
      </c>
      <c r="D197" s="30">
        <v>0.184</v>
      </c>
      <c r="E197" s="30">
        <v>36644.32</v>
      </c>
      <c r="F197" s="30">
        <v>0.191</v>
      </c>
      <c r="G197" s="30">
        <v>0.13</v>
      </c>
    </row>
    <row r="198" spans="1:7">
      <c r="B198" s="30" t="s">
        <v>779</v>
      </c>
      <c r="C198" s="30">
        <v>135612.37</v>
      </c>
      <c r="D198" s="30">
        <v>0.68300000000000005</v>
      </c>
      <c r="E198" s="30">
        <v>139054.71</v>
      </c>
      <c r="F198" s="30">
        <v>0.72399999999999998</v>
      </c>
      <c r="G198" s="30">
        <v>2.54</v>
      </c>
    </row>
    <row r="199" spans="1:7">
      <c r="A199" s="30" t="s">
        <v>496</v>
      </c>
      <c r="B199" s="30" t="s">
        <v>719</v>
      </c>
      <c r="C199" s="30">
        <v>5153.95</v>
      </c>
      <c r="D199" s="30">
        <v>2.5999999999999999E-2</v>
      </c>
      <c r="E199" s="30">
        <v>3282.06</v>
      </c>
      <c r="F199" s="30">
        <v>1.7000000000000001E-2</v>
      </c>
      <c r="G199" s="30">
        <v>-36.32</v>
      </c>
    </row>
    <row r="200" spans="1:7">
      <c r="B200" s="30" t="s">
        <v>718</v>
      </c>
      <c r="C200" s="30">
        <v>35081.4</v>
      </c>
      <c r="D200" s="30">
        <v>0.17699999999999999</v>
      </c>
      <c r="E200" s="30">
        <v>37752.75</v>
      </c>
      <c r="F200" s="30">
        <v>0.19600000000000001</v>
      </c>
      <c r="G200" s="30">
        <v>7.61</v>
      </c>
    </row>
    <row r="201" spans="1:7">
      <c r="B201" s="30" t="s">
        <v>717</v>
      </c>
      <c r="C201" s="30">
        <v>54922.75</v>
      </c>
      <c r="D201" s="30">
        <v>0.27700000000000002</v>
      </c>
      <c r="E201" s="30">
        <v>43928.69</v>
      </c>
      <c r="F201" s="30">
        <v>0.22900000000000001</v>
      </c>
      <c r="G201" s="30">
        <v>-20.02</v>
      </c>
    </row>
    <row r="202" spans="1:7">
      <c r="B202" s="30" t="s">
        <v>716</v>
      </c>
      <c r="C202" s="30">
        <v>340.6</v>
      </c>
      <c r="D202" s="30">
        <v>2E-3</v>
      </c>
      <c r="E202" s="30">
        <v>539.95000000000005</v>
      </c>
      <c r="F202" s="30">
        <v>3.0000000000000001E-3</v>
      </c>
      <c r="G202" s="30">
        <v>58.53</v>
      </c>
    </row>
    <row r="203" spans="1:7">
      <c r="B203" s="30" t="s">
        <v>715</v>
      </c>
      <c r="C203" s="30">
        <v>38308.39</v>
      </c>
      <c r="D203" s="30">
        <v>0.193</v>
      </c>
      <c r="E203" s="30">
        <v>42098.1</v>
      </c>
      <c r="F203" s="30">
        <v>0.219</v>
      </c>
      <c r="G203" s="30">
        <v>9.89</v>
      </c>
    </row>
    <row r="204" spans="1:7">
      <c r="B204" s="30" t="s">
        <v>779</v>
      </c>
      <c r="C204" s="30">
        <v>133807.09</v>
      </c>
      <c r="D204" s="30">
        <v>0.67400000000000004</v>
      </c>
      <c r="E204" s="30">
        <v>127601.54</v>
      </c>
      <c r="F204" s="30">
        <v>0.66400000000000003</v>
      </c>
      <c r="G204" s="30">
        <v>-4.6399999999999997</v>
      </c>
    </row>
    <row r="205" spans="1:7">
      <c r="A205" s="30" t="s">
        <v>521</v>
      </c>
      <c r="B205" s="30" t="s">
        <v>719</v>
      </c>
      <c r="C205" s="30">
        <v>8476.42</v>
      </c>
      <c r="D205" s="30">
        <v>4.2999999999999997E-2</v>
      </c>
      <c r="E205" s="30">
        <v>8753.92</v>
      </c>
      <c r="F205" s="30">
        <v>4.5999999999999999E-2</v>
      </c>
      <c r="G205" s="30">
        <v>3.27</v>
      </c>
    </row>
    <row r="206" spans="1:7">
      <c r="B206" s="30" t="s">
        <v>718</v>
      </c>
      <c r="C206" s="30">
        <v>55030.25</v>
      </c>
      <c r="D206" s="30">
        <v>0.27700000000000002</v>
      </c>
      <c r="E206" s="30">
        <v>57377.64</v>
      </c>
      <c r="F206" s="30">
        <v>0.29899999999999999</v>
      </c>
      <c r="G206" s="30">
        <v>4.2699999999999996</v>
      </c>
    </row>
    <row r="207" spans="1:7">
      <c r="B207" s="30" t="s">
        <v>717</v>
      </c>
      <c r="C207" s="30">
        <v>15159.57</v>
      </c>
      <c r="D207" s="30">
        <v>7.5999999999999998E-2</v>
      </c>
      <c r="E207" s="30">
        <v>15414.69</v>
      </c>
      <c r="F207" s="30">
        <v>0.08</v>
      </c>
      <c r="G207" s="30">
        <v>1.68</v>
      </c>
    </row>
    <row r="208" spans="1:7">
      <c r="B208" s="30" t="s">
        <v>716</v>
      </c>
      <c r="C208" s="30">
        <v>43.1</v>
      </c>
      <c r="D208" s="30">
        <v>0</v>
      </c>
      <c r="E208" s="30">
        <v>64</v>
      </c>
      <c r="F208" s="30">
        <v>0</v>
      </c>
      <c r="G208" s="30">
        <v>48.49</v>
      </c>
    </row>
    <row r="209" spans="1:7">
      <c r="B209" s="30" t="s">
        <v>715</v>
      </c>
      <c r="C209" s="30">
        <v>47485.34</v>
      </c>
      <c r="D209" s="30">
        <v>0.23899999999999999</v>
      </c>
      <c r="E209" s="30">
        <v>49995.55</v>
      </c>
      <c r="F209" s="30">
        <v>0.26</v>
      </c>
      <c r="G209" s="30">
        <v>5.29</v>
      </c>
    </row>
    <row r="210" spans="1:7">
      <c r="B210" s="30" t="s">
        <v>779</v>
      </c>
      <c r="C210" s="30">
        <v>126194.68</v>
      </c>
      <c r="D210" s="30">
        <v>0.63600000000000001</v>
      </c>
      <c r="E210" s="30">
        <v>131605.81</v>
      </c>
      <c r="F210" s="30">
        <v>0.68500000000000005</v>
      </c>
      <c r="G210" s="30">
        <v>4.29</v>
      </c>
    </row>
    <row r="211" spans="1:7">
      <c r="A211" s="30" t="s">
        <v>702</v>
      </c>
      <c r="B211" s="30" t="s">
        <v>719</v>
      </c>
      <c r="C211" s="30">
        <v>5390.17</v>
      </c>
      <c r="D211" s="30">
        <v>2.7E-2</v>
      </c>
      <c r="E211" s="30">
        <v>9426.4</v>
      </c>
      <c r="F211" s="30">
        <v>4.9000000000000002E-2</v>
      </c>
      <c r="G211" s="30">
        <v>74.88</v>
      </c>
    </row>
    <row r="212" spans="1:7">
      <c r="B212" s="30" t="s">
        <v>718</v>
      </c>
      <c r="C212" s="30">
        <v>32350.03</v>
      </c>
      <c r="D212" s="30">
        <v>0.16300000000000001</v>
      </c>
      <c r="E212" s="30">
        <v>32809.269999999997</v>
      </c>
      <c r="F212" s="30">
        <v>0.17100000000000001</v>
      </c>
      <c r="G212" s="30">
        <v>1.42</v>
      </c>
    </row>
    <row r="213" spans="1:7">
      <c r="B213" s="30" t="s">
        <v>717</v>
      </c>
      <c r="C213" s="30">
        <v>44235.76</v>
      </c>
      <c r="D213" s="30">
        <v>0.223</v>
      </c>
      <c r="E213" s="30">
        <v>34741.050000000003</v>
      </c>
      <c r="F213" s="30">
        <v>0.18099999999999999</v>
      </c>
      <c r="G213" s="30">
        <v>-21.46</v>
      </c>
    </row>
    <row r="214" spans="1:7">
      <c r="B214" s="30" t="s">
        <v>716</v>
      </c>
      <c r="C214" s="30">
        <v>64.2</v>
      </c>
      <c r="D214" s="30">
        <v>0</v>
      </c>
      <c r="E214" s="30">
        <v>-107.38</v>
      </c>
      <c r="F214" s="30">
        <v>-1E-3</v>
      </c>
      <c r="G214" s="30">
        <v>-267.25</v>
      </c>
    </row>
    <row r="215" spans="1:7">
      <c r="B215" s="30" t="s">
        <v>715</v>
      </c>
      <c r="C215" s="30">
        <v>31202.880000000001</v>
      </c>
      <c r="D215" s="30">
        <v>0.157</v>
      </c>
      <c r="E215" s="30">
        <v>30501.68</v>
      </c>
      <c r="F215" s="30">
        <v>0.159</v>
      </c>
      <c r="G215" s="30">
        <v>-2.25</v>
      </c>
    </row>
    <row r="216" spans="1:7">
      <c r="B216" s="30" t="s">
        <v>779</v>
      </c>
      <c r="C216" s="30">
        <v>113243.04</v>
      </c>
      <c r="D216" s="30">
        <v>0.56999999999999995</v>
      </c>
      <c r="E216" s="30">
        <v>107371.02</v>
      </c>
      <c r="F216" s="30">
        <v>0.55900000000000005</v>
      </c>
      <c r="G216" s="30">
        <v>-5.19</v>
      </c>
    </row>
    <row r="217" spans="1:7">
      <c r="A217" s="30" t="s">
        <v>528</v>
      </c>
      <c r="B217" s="30" t="s">
        <v>719</v>
      </c>
      <c r="C217" s="30">
        <v>8116.65</v>
      </c>
      <c r="D217" s="30">
        <v>4.1000000000000002E-2</v>
      </c>
      <c r="E217" s="30">
        <v>7890.95</v>
      </c>
      <c r="F217" s="30">
        <v>4.1000000000000002E-2</v>
      </c>
      <c r="G217" s="30">
        <v>-2.78</v>
      </c>
    </row>
    <row r="218" spans="1:7">
      <c r="B218" s="30" t="s">
        <v>718</v>
      </c>
      <c r="C218" s="30">
        <v>36849.96</v>
      </c>
      <c r="D218" s="30">
        <v>0.186</v>
      </c>
      <c r="E218" s="30">
        <v>32883.910000000003</v>
      </c>
      <c r="F218" s="30">
        <v>0.17100000000000001</v>
      </c>
      <c r="G218" s="30">
        <v>-10.76</v>
      </c>
    </row>
    <row r="219" spans="1:7">
      <c r="B219" s="30" t="s">
        <v>717</v>
      </c>
      <c r="C219" s="30">
        <v>36583.699999999997</v>
      </c>
      <c r="D219" s="30">
        <v>0.184</v>
      </c>
      <c r="E219" s="30">
        <v>31949.26</v>
      </c>
      <c r="F219" s="30">
        <v>0.16600000000000001</v>
      </c>
      <c r="G219" s="30">
        <v>-12.67</v>
      </c>
    </row>
    <row r="220" spans="1:7">
      <c r="B220" s="30" t="s">
        <v>716</v>
      </c>
      <c r="C220" s="30">
        <v>57.13</v>
      </c>
      <c r="D220" s="30">
        <v>0</v>
      </c>
      <c r="E220" s="30">
        <v>36.68</v>
      </c>
      <c r="F220" s="30">
        <v>0</v>
      </c>
      <c r="G220" s="30">
        <v>-35.799999999999997</v>
      </c>
    </row>
    <row r="221" spans="1:7">
      <c r="B221" s="30" t="s">
        <v>715</v>
      </c>
      <c r="C221" s="30">
        <v>27435.62</v>
      </c>
      <c r="D221" s="30">
        <v>0.13800000000000001</v>
      </c>
      <c r="E221" s="30">
        <v>27426</v>
      </c>
      <c r="F221" s="30">
        <v>0.14299999999999999</v>
      </c>
      <c r="G221" s="30">
        <v>-0.04</v>
      </c>
    </row>
    <row r="222" spans="1:7">
      <c r="B222" s="30" t="s">
        <v>779</v>
      </c>
      <c r="C222" s="30">
        <v>109043.07</v>
      </c>
      <c r="D222" s="30">
        <v>0.54900000000000004</v>
      </c>
      <c r="E222" s="30">
        <v>100186.8</v>
      </c>
      <c r="F222" s="30">
        <v>0.52100000000000002</v>
      </c>
      <c r="G222" s="30">
        <v>-8.1199999999999992</v>
      </c>
    </row>
    <row r="223" spans="1:7">
      <c r="A223" s="30" t="s">
        <v>506</v>
      </c>
      <c r="B223" s="30" t="s">
        <v>719</v>
      </c>
      <c r="C223" s="30">
        <v>7242.12</v>
      </c>
      <c r="D223" s="30">
        <v>3.5999999999999997E-2</v>
      </c>
      <c r="E223" s="30">
        <v>6544.95</v>
      </c>
      <c r="F223" s="30">
        <v>3.4000000000000002E-2</v>
      </c>
      <c r="G223" s="30">
        <v>-9.6300000000000008</v>
      </c>
    </row>
    <row r="224" spans="1:7">
      <c r="B224" s="30" t="s">
        <v>718</v>
      </c>
      <c r="C224" s="30">
        <v>34576.07</v>
      </c>
      <c r="D224" s="30">
        <v>0.17399999999999999</v>
      </c>
      <c r="E224" s="30">
        <v>39626.67</v>
      </c>
      <c r="F224" s="30">
        <v>0.20599999999999999</v>
      </c>
      <c r="G224" s="30">
        <v>14.61</v>
      </c>
    </row>
    <row r="225" spans="1:7">
      <c r="B225" s="30" t="s">
        <v>717</v>
      </c>
      <c r="C225" s="30">
        <v>31428.12</v>
      </c>
      <c r="D225" s="30">
        <v>0.158</v>
      </c>
      <c r="E225" s="30">
        <v>25971.59</v>
      </c>
      <c r="F225" s="30">
        <v>0.13500000000000001</v>
      </c>
      <c r="G225" s="30">
        <v>-17.36</v>
      </c>
    </row>
    <row r="226" spans="1:7">
      <c r="B226" s="30" t="s">
        <v>716</v>
      </c>
      <c r="C226" s="30">
        <v>13.73</v>
      </c>
      <c r="D226" s="30">
        <v>0</v>
      </c>
      <c r="E226" s="30">
        <v>12.03</v>
      </c>
      <c r="F226" s="30">
        <v>0</v>
      </c>
      <c r="G226" s="30">
        <v>-12.38</v>
      </c>
    </row>
    <row r="227" spans="1:7">
      <c r="B227" s="30" t="s">
        <v>715</v>
      </c>
      <c r="C227" s="30">
        <v>22274.34</v>
      </c>
      <c r="D227" s="30">
        <v>0.112</v>
      </c>
      <c r="E227" s="30">
        <v>30884.95</v>
      </c>
      <c r="F227" s="30">
        <v>0.161</v>
      </c>
      <c r="G227" s="30">
        <v>38.659999999999997</v>
      </c>
    </row>
    <row r="228" spans="1:7">
      <c r="B228" s="30" t="s">
        <v>779</v>
      </c>
      <c r="C228" s="30">
        <v>95534.38</v>
      </c>
      <c r="D228" s="30">
        <v>0.48099999999999998</v>
      </c>
      <c r="E228" s="30">
        <v>103040.19</v>
      </c>
      <c r="F228" s="30">
        <v>0.53600000000000003</v>
      </c>
      <c r="G228" s="30">
        <v>7.86</v>
      </c>
    </row>
    <row r="229" spans="1:7">
      <c r="A229" s="30" t="s">
        <v>477</v>
      </c>
      <c r="B229" s="30" t="s">
        <v>719</v>
      </c>
      <c r="C229" s="30">
        <v>3689.56</v>
      </c>
      <c r="D229" s="30">
        <v>1.9E-2</v>
      </c>
      <c r="E229" s="30">
        <v>4123.62</v>
      </c>
      <c r="F229" s="30">
        <v>2.1000000000000001E-2</v>
      </c>
      <c r="G229" s="30">
        <v>11.76</v>
      </c>
    </row>
    <row r="230" spans="1:7">
      <c r="B230" s="30" t="s">
        <v>718</v>
      </c>
      <c r="C230" s="30">
        <v>25273.279999999999</v>
      </c>
      <c r="D230" s="30">
        <v>0.127</v>
      </c>
      <c r="E230" s="30">
        <v>25317.95</v>
      </c>
      <c r="F230" s="30">
        <v>0.13200000000000001</v>
      </c>
      <c r="G230" s="30">
        <v>0.18</v>
      </c>
    </row>
    <row r="231" spans="1:7">
      <c r="B231" s="30" t="s">
        <v>717</v>
      </c>
      <c r="C231" s="30">
        <v>40299.64</v>
      </c>
      <c r="D231" s="30">
        <v>0.20300000000000001</v>
      </c>
      <c r="E231" s="30">
        <v>23093.61</v>
      </c>
      <c r="F231" s="30">
        <v>0.12</v>
      </c>
      <c r="G231" s="30">
        <v>-42.7</v>
      </c>
    </row>
    <row r="232" spans="1:7">
      <c r="B232" s="30" t="s">
        <v>716</v>
      </c>
      <c r="C232" s="30">
        <v>441.73</v>
      </c>
      <c r="D232" s="30">
        <v>2E-3</v>
      </c>
      <c r="E232" s="30">
        <v>544.69000000000005</v>
      </c>
      <c r="F232" s="30">
        <v>3.0000000000000001E-3</v>
      </c>
      <c r="G232" s="30">
        <v>23.31</v>
      </c>
    </row>
    <row r="233" spans="1:7">
      <c r="B233" s="30" t="s">
        <v>715</v>
      </c>
      <c r="C233" s="30">
        <v>36481.42</v>
      </c>
      <c r="D233" s="30">
        <v>0.184</v>
      </c>
      <c r="E233" s="30">
        <v>32904.33</v>
      </c>
      <c r="F233" s="30">
        <v>0.17100000000000001</v>
      </c>
      <c r="G233" s="30">
        <v>-9.81</v>
      </c>
    </row>
    <row r="234" spans="1:7">
      <c r="B234" s="30" t="s">
        <v>779</v>
      </c>
      <c r="C234" s="30">
        <v>106185.63</v>
      </c>
      <c r="D234" s="30">
        <v>0.53500000000000003</v>
      </c>
      <c r="E234" s="30">
        <v>85984.2</v>
      </c>
      <c r="F234" s="30">
        <v>0.44700000000000001</v>
      </c>
      <c r="G234" s="30">
        <v>-19.02</v>
      </c>
    </row>
    <row r="235" spans="1:7">
      <c r="A235" s="30" t="s">
        <v>676</v>
      </c>
      <c r="B235" s="30" t="s">
        <v>719</v>
      </c>
      <c r="C235" s="30">
        <v>3538.26</v>
      </c>
      <c r="D235" s="30">
        <v>1.7999999999999999E-2</v>
      </c>
      <c r="E235" s="30">
        <v>3556.21</v>
      </c>
      <c r="F235" s="30">
        <v>1.9E-2</v>
      </c>
      <c r="G235" s="30">
        <v>0.51</v>
      </c>
    </row>
    <row r="236" spans="1:7">
      <c r="B236" s="30" t="s">
        <v>718</v>
      </c>
      <c r="C236" s="30">
        <v>24068.16</v>
      </c>
      <c r="D236" s="30">
        <v>0.121</v>
      </c>
      <c r="E236" s="30">
        <v>26456.26</v>
      </c>
      <c r="F236" s="30">
        <v>0.13800000000000001</v>
      </c>
      <c r="G236" s="30">
        <v>9.92</v>
      </c>
    </row>
    <row r="237" spans="1:7">
      <c r="B237" s="30" t="s">
        <v>717</v>
      </c>
      <c r="C237" s="30">
        <v>31593.040000000001</v>
      </c>
      <c r="D237" s="30">
        <v>0.159</v>
      </c>
      <c r="E237" s="30">
        <v>25651.67</v>
      </c>
      <c r="F237" s="30">
        <v>0.13300000000000001</v>
      </c>
      <c r="G237" s="30">
        <v>-18.809999999999999</v>
      </c>
    </row>
    <row r="238" spans="1:7">
      <c r="B238" s="30" t="s">
        <v>716</v>
      </c>
      <c r="C238" s="30">
        <v>375.15</v>
      </c>
      <c r="D238" s="30">
        <v>2E-3</v>
      </c>
      <c r="E238" s="30">
        <v>323.01</v>
      </c>
      <c r="F238" s="30">
        <v>2E-3</v>
      </c>
      <c r="G238" s="30">
        <v>-13.9</v>
      </c>
    </row>
    <row r="239" spans="1:7">
      <c r="B239" s="30" t="s">
        <v>715</v>
      </c>
      <c r="C239" s="30">
        <v>32327.35</v>
      </c>
      <c r="D239" s="30">
        <v>0.16300000000000001</v>
      </c>
      <c r="E239" s="30">
        <v>35035.129999999997</v>
      </c>
      <c r="F239" s="30">
        <v>0.182</v>
      </c>
      <c r="G239" s="30">
        <v>8.3800000000000008</v>
      </c>
    </row>
    <row r="240" spans="1:7">
      <c r="B240" s="30" t="s">
        <v>779</v>
      </c>
      <c r="C240" s="30">
        <v>91901.96</v>
      </c>
      <c r="D240" s="30">
        <v>0.46300000000000002</v>
      </c>
      <c r="E240" s="30">
        <v>91022.29</v>
      </c>
      <c r="F240" s="30">
        <v>0.47399999999999998</v>
      </c>
      <c r="G240" s="30">
        <v>-0.96</v>
      </c>
    </row>
    <row r="241" spans="1:7">
      <c r="A241" s="30" t="s">
        <v>424</v>
      </c>
      <c r="B241" s="30" t="s">
        <v>719</v>
      </c>
      <c r="C241" s="30">
        <v>3070.63</v>
      </c>
      <c r="D241" s="30">
        <v>1.4999999999999999E-2</v>
      </c>
      <c r="E241" s="30">
        <v>2997.82</v>
      </c>
      <c r="F241" s="30">
        <v>1.6E-2</v>
      </c>
      <c r="G241" s="30">
        <v>-2.37</v>
      </c>
    </row>
    <row r="242" spans="1:7">
      <c r="B242" s="30" t="s">
        <v>718</v>
      </c>
      <c r="C242" s="30">
        <v>24489.52</v>
      </c>
      <c r="D242" s="30">
        <v>0.123</v>
      </c>
      <c r="E242" s="30">
        <v>20005.689999999999</v>
      </c>
      <c r="F242" s="30">
        <v>0.104</v>
      </c>
      <c r="G242" s="30">
        <v>-18.309999999999999</v>
      </c>
    </row>
    <row r="243" spans="1:7">
      <c r="B243" s="30" t="s">
        <v>717</v>
      </c>
      <c r="C243" s="30">
        <v>42137.01</v>
      </c>
      <c r="D243" s="30">
        <v>0.21199999999999999</v>
      </c>
      <c r="E243" s="30">
        <v>39273.47</v>
      </c>
      <c r="F243" s="30">
        <v>0.20399999999999999</v>
      </c>
      <c r="G243" s="30">
        <v>-6.8</v>
      </c>
    </row>
    <row r="244" spans="1:7">
      <c r="B244" s="30" t="s">
        <v>716</v>
      </c>
      <c r="C244" s="30">
        <v>284.27</v>
      </c>
      <c r="D244" s="30">
        <v>1E-3</v>
      </c>
      <c r="E244" s="30">
        <v>192.83</v>
      </c>
      <c r="F244" s="30">
        <v>1E-3</v>
      </c>
      <c r="G244" s="30">
        <v>-32.17</v>
      </c>
    </row>
    <row r="245" spans="1:7">
      <c r="B245" s="30" t="s">
        <v>715</v>
      </c>
      <c r="C245" s="30">
        <v>24542.47</v>
      </c>
      <c r="D245" s="30">
        <v>0.124</v>
      </c>
      <c r="E245" s="30">
        <v>25607.81</v>
      </c>
      <c r="F245" s="30">
        <v>0.13300000000000001</v>
      </c>
      <c r="G245" s="30">
        <v>4.34</v>
      </c>
    </row>
    <row r="246" spans="1:7">
      <c r="B246" s="30" t="s">
        <v>779</v>
      </c>
      <c r="C246" s="30">
        <v>94523.9</v>
      </c>
      <c r="D246" s="30">
        <v>0.47599999999999998</v>
      </c>
      <c r="E246" s="30">
        <v>88077.61</v>
      </c>
      <c r="F246" s="30">
        <v>0.45800000000000002</v>
      </c>
      <c r="G246" s="30">
        <v>-6.82</v>
      </c>
    </row>
    <row r="247" spans="1:7">
      <c r="A247" s="30" t="s">
        <v>675</v>
      </c>
      <c r="B247" s="30" t="s">
        <v>719</v>
      </c>
      <c r="C247" s="30">
        <v>1940</v>
      </c>
      <c r="D247" s="30">
        <v>0.01</v>
      </c>
      <c r="E247" s="30">
        <v>3986.54</v>
      </c>
      <c r="F247" s="30">
        <v>2.1000000000000001E-2</v>
      </c>
      <c r="G247" s="30">
        <v>105.49</v>
      </c>
    </row>
    <row r="248" spans="1:7">
      <c r="B248" s="30" t="s">
        <v>718</v>
      </c>
      <c r="C248" s="30">
        <v>21372.99</v>
      </c>
      <c r="D248" s="30">
        <v>0.108</v>
      </c>
      <c r="E248" s="30">
        <v>26749.81</v>
      </c>
      <c r="F248" s="30">
        <v>0.13900000000000001</v>
      </c>
      <c r="G248" s="30">
        <v>25.16</v>
      </c>
    </row>
    <row r="249" spans="1:7">
      <c r="B249" s="30" t="s">
        <v>717</v>
      </c>
      <c r="C249" s="30">
        <v>35456.089999999997</v>
      </c>
      <c r="D249" s="30">
        <v>0.17899999999999999</v>
      </c>
      <c r="E249" s="30">
        <v>23439.65</v>
      </c>
      <c r="F249" s="30">
        <v>0.122</v>
      </c>
      <c r="G249" s="30">
        <v>-33.89</v>
      </c>
    </row>
    <row r="250" spans="1:7" ht="15.75" customHeight="1">
      <c r="B250" s="30" t="s">
        <v>716</v>
      </c>
      <c r="C250" s="30">
        <v>1696.01</v>
      </c>
      <c r="D250" s="30">
        <v>8.9999999999999993E-3</v>
      </c>
      <c r="E250" s="30">
        <v>1813.83</v>
      </c>
      <c r="F250" s="30">
        <v>8.9999999999999993E-3</v>
      </c>
      <c r="G250" s="30">
        <v>6.95</v>
      </c>
    </row>
    <row r="251" spans="1:7">
      <c r="B251" s="30" t="s">
        <v>715</v>
      </c>
      <c r="C251" s="30">
        <v>28793</v>
      </c>
      <c r="D251" s="30">
        <v>0.14499999999999999</v>
      </c>
      <c r="E251" s="30">
        <v>32712.41</v>
      </c>
      <c r="F251" s="30">
        <v>0.17</v>
      </c>
      <c r="G251" s="30">
        <v>13.61</v>
      </c>
    </row>
    <row r="252" spans="1:7">
      <c r="B252" s="30" t="s">
        <v>779</v>
      </c>
      <c r="C252" s="30">
        <v>89258.09</v>
      </c>
      <c r="D252" s="30">
        <v>0.45</v>
      </c>
      <c r="E252" s="30">
        <v>88702.25</v>
      </c>
      <c r="F252" s="30">
        <v>0.46200000000000002</v>
      </c>
      <c r="G252" s="30">
        <v>-0.62</v>
      </c>
    </row>
    <row r="253" spans="1:7">
      <c r="A253" s="30" t="s">
        <v>674</v>
      </c>
      <c r="B253" s="30" t="s">
        <v>719</v>
      </c>
      <c r="C253" s="30">
        <v>2915.39</v>
      </c>
      <c r="D253" s="30">
        <v>1.4999999999999999E-2</v>
      </c>
      <c r="E253" s="30">
        <v>3027.63</v>
      </c>
      <c r="F253" s="30">
        <v>1.6E-2</v>
      </c>
      <c r="G253" s="30">
        <v>3.85</v>
      </c>
    </row>
    <row r="254" spans="1:7">
      <c r="B254" s="30" t="s">
        <v>718</v>
      </c>
      <c r="C254" s="30">
        <v>14727.61</v>
      </c>
      <c r="D254" s="30">
        <v>7.3999999999999996E-2</v>
      </c>
      <c r="E254" s="30">
        <v>14296.48</v>
      </c>
      <c r="F254" s="30">
        <v>7.3999999999999996E-2</v>
      </c>
      <c r="G254" s="30">
        <v>-2.93</v>
      </c>
    </row>
    <row r="255" spans="1:7">
      <c r="B255" s="30" t="s">
        <v>717</v>
      </c>
      <c r="C255" s="30">
        <v>47990.080000000002</v>
      </c>
      <c r="D255" s="30">
        <v>0.24199999999999999</v>
      </c>
      <c r="E255" s="30">
        <v>43011.73</v>
      </c>
      <c r="F255" s="30">
        <v>0.224</v>
      </c>
      <c r="G255" s="30">
        <v>-10.37</v>
      </c>
    </row>
    <row r="256" spans="1:7">
      <c r="B256" s="30" t="s">
        <v>716</v>
      </c>
      <c r="C256" s="30">
        <v>33.659999999999997</v>
      </c>
      <c r="D256" s="30">
        <v>0</v>
      </c>
      <c r="E256" s="30">
        <v>49.56</v>
      </c>
      <c r="F256" s="30">
        <v>0</v>
      </c>
      <c r="G256" s="30">
        <v>47.24</v>
      </c>
    </row>
    <row r="257" spans="1:7">
      <c r="B257" s="30" t="s">
        <v>715</v>
      </c>
      <c r="C257" s="30">
        <v>20042.759999999998</v>
      </c>
      <c r="D257" s="30">
        <v>0.10100000000000001</v>
      </c>
      <c r="E257" s="30">
        <v>20332.18</v>
      </c>
      <c r="F257" s="30">
        <v>0.106</v>
      </c>
      <c r="G257" s="30">
        <v>1.44</v>
      </c>
    </row>
    <row r="258" spans="1:7">
      <c r="B258" s="30" t="s">
        <v>779</v>
      </c>
      <c r="C258" s="30">
        <v>85709.5</v>
      </c>
      <c r="D258" s="30">
        <v>0.432</v>
      </c>
      <c r="E258" s="30">
        <v>80717.58</v>
      </c>
      <c r="F258" s="30">
        <v>0.42</v>
      </c>
      <c r="G258" s="30">
        <v>-5.82</v>
      </c>
    </row>
    <row r="259" spans="1:7">
      <c r="A259" s="30" t="s">
        <v>525</v>
      </c>
      <c r="B259" s="30" t="s">
        <v>719</v>
      </c>
      <c r="C259" s="30">
        <v>4374.12</v>
      </c>
      <c r="D259" s="30">
        <v>2.1999999999999999E-2</v>
      </c>
      <c r="E259" s="30">
        <v>5277.11</v>
      </c>
      <c r="F259" s="30">
        <v>2.7E-2</v>
      </c>
      <c r="G259" s="30">
        <v>20.64</v>
      </c>
    </row>
    <row r="260" spans="1:7">
      <c r="B260" s="30" t="s">
        <v>718</v>
      </c>
      <c r="C260" s="30">
        <v>34108.269999999997</v>
      </c>
      <c r="D260" s="30">
        <v>0.17199999999999999</v>
      </c>
      <c r="E260" s="30">
        <v>36463.68</v>
      </c>
      <c r="F260" s="30">
        <v>0.19</v>
      </c>
      <c r="G260" s="30">
        <v>6.91</v>
      </c>
    </row>
    <row r="261" spans="1:7">
      <c r="B261" s="30" t="s">
        <v>717</v>
      </c>
      <c r="C261" s="30">
        <v>3303.01</v>
      </c>
      <c r="D261" s="30">
        <v>1.7000000000000001E-2</v>
      </c>
      <c r="E261" s="30">
        <v>7892.88</v>
      </c>
      <c r="F261" s="30">
        <v>4.1000000000000002E-2</v>
      </c>
      <c r="G261" s="30">
        <v>138.96</v>
      </c>
    </row>
    <row r="262" spans="1:7">
      <c r="B262" s="30" t="s">
        <v>716</v>
      </c>
      <c r="C262" s="30">
        <v>103.84</v>
      </c>
      <c r="D262" s="30">
        <v>1E-3</v>
      </c>
      <c r="E262" s="30">
        <v>99.86</v>
      </c>
      <c r="F262" s="30">
        <v>1E-3</v>
      </c>
      <c r="G262" s="30">
        <v>-3.83</v>
      </c>
    </row>
    <row r="263" spans="1:7">
      <c r="B263" s="30" t="s">
        <v>715</v>
      </c>
      <c r="C263" s="30">
        <v>35702.93</v>
      </c>
      <c r="D263" s="30">
        <v>0.18</v>
      </c>
      <c r="E263" s="30">
        <v>35274.18</v>
      </c>
      <c r="F263" s="30">
        <v>0.184</v>
      </c>
      <c r="G263" s="30">
        <v>-1.2</v>
      </c>
    </row>
    <row r="264" spans="1:7">
      <c r="B264" s="30" t="s">
        <v>779</v>
      </c>
      <c r="C264" s="30">
        <v>77592.17</v>
      </c>
      <c r="D264" s="30">
        <v>0.39100000000000001</v>
      </c>
      <c r="E264" s="30">
        <v>85007.7</v>
      </c>
      <c r="F264" s="30">
        <v>0.442</v>
      </c>
      <c r="G264" s="30">
        <v>9.56</v>
      </c>
    </row>
    <row r="265" spans="1:7">
      <c r="A265" s="30" t="s">
        <v>445</v>
      </c>
      <c r="B265" s="30" t="s">
        <v>719</v>
      </c>
      <c r="C265" s="30">
        <v>2394.7600000000002</v>
      </c>
      <c r="D265" s="30">
        <v>1.2E-2</v>
      </c>
      <c r="E265" s="30">
        <v>2018.41</v>
      </c>
      <c r="F265" s="30">
        <v>1.0999999999999999E-2</v>
      </c>
      <c r="G265" s="30">
        <v>-15.72</v>
      </c>
    </row>
    <row r="266" spans="1:7">
      <c r="B266" s="30" t="s">
        <v>718</v>
      </c>
      <c r="C266" s="30">
        <v>26155.71</v>
      </c>
      <c r="D266" s="30">
        <v>0.13200000000000001</v>
      </c>
      <c r="E266" s="30">
        <v>27338.11</v>
      </c>
      <c r="F266" s="30">
        <v>0.14199999999999999</v>
      </c>
      <c r="G266" s="30">
        <v>4.5199999999999996</v>
      </c>
    </row>
    <row r="267" spans="1:7">
      <c r="B267" s="30" t="s">
        <v>717</v>
      </c>
      <c r="C267" s="30">
        <v>22136.52</v>
      </c>
      <c r="D267" s="30">
        <v>0.112</v>
      </c>
      <c r="E267" s="30">
        <v>22037.86</v>
      </c>
      <c r="F267" s="30">
        <v>0.115</v>
      </c>
      <c r="G267" s="30">
        <v>-0.45</v>
      </c>
    </row>
    <row r="268" spans="1:7">
      <c r="B268" s="30" t="s">
        <v>716</v>
      </c>
      <c r="C268" s="30">
        <v>5132.97</v>
      </c>
      <c r="D268" s="30">
        <v>2.5999999999999999E-2</v>
      </c>
      <c r="E268" s="30">
        <v>489.52</v>
      </c>
      <c r="F268" s="30">
        <v>3.0000000000000001E-3</v>
      </c>
      <c r="G268" s="30">
        <v>-90.46</v>
      </c>
    </row>
    <row r="269" spans="1:7">
      <c r="B269" s="30" t="s">
        <v>715</v>
      </c>
      <c r="C269" s="30">
        <v>26172.82</v>
      </c>
      <c r="D269" s="30">
        <v>0.13200000000000001</v>
      </c>
      <c r="E269" s="30">
        <v>26368.73</v>
      </c>
      <c r="F269" s="30">
        <v>0.13700000000000001</v>
      </c>
      <c r="G269" s="30">
        <v>0.75</v>
      </c>
    </row>
    <row r="270" spans="1:7">
      <c r="B270" s="30" t="s">
        <v>779</v>
      </c>
      <c r="C270" s="30">
        <v>81992.78</v>
      </c>
      <c r="D270" s="30">
        <v>0.41299999999999998</v>
      </c>
      <c r="E270" s="30">
        <v>78252.62</v>
      </c>
      <c r="F270" s="30">
        <v>0.40699999999999997</v>
      </c>
      <c r="G270" s="30">
        <v>-4.5599999999999996</v>
      </c>
    </row>
    <row r="271" spans="1:7">
      <c r="A271" s="30" t="s">
        <v>520</v>
      </c>
      <c r="B271" s="30" t="s">
        <v>719</v>
      </c>
      <c r="C271" s="30">
        <v>4235.63</v>
      </c>
      <c r="D271" s="30">
        <v>2.1000000000000001E-2</v>
      </c>
      <c r="E271" s="30">
        <v>7624.09</v>
      </c>
      <c r="F271" s="30">
        <v>0.04</v>
      </c>
      <c r="G271" s="30">
        <v>80</v>
      </c>
    </row>
    <row r="272" spans="1:7">
      <c r="B272" s="30" t="s">
        <v>718</v>
      </c>
      <c r="C272" s="30">
        <v>34185.870000000003</v>
      </c>
      <c r="D272" s="30">
        <v>0.17199999999999999</v>
      </c>
      <c r="E272" s="30">
        <v>35944.04</v>
      </c>
      <c r="F272" s="30">
        <v>0.187</v>
      </c>
      <c r="G272" s="30">
        <v>5.14</v>
      </c>
    </row>
    <row r="273" spans="1:7">
      <c r="B273" s="30" t="s">
        <v>717</v>
      </c>
      <c r="C273" s="30">
        <v>18107.02</v>
      </c>
      <c r="D273" s="30">
        <v>9.0999999999999998E-2</v>
      </c>
      <c r="E273" s="30">
        <v>8211.2199999999993</v>
      </c>
      <c r="F273" s="30">
        <v>4.2999999999999997E-2</v>
      </c>
      <c r="G273" s="30">
        <v>-54.65</v>
      </c>
    </row>
    <row r="274" spans="1:7">
      <c r="B274" s="30" t="s">
        <v>716</v>
      </c>
      <c r="C274" s="30">
        <v>132.75</v>
      </c>
      <c r="D274" s="30">
        <v>1E-3</v>
      </c>
      <c r="E274" s="30">
        <v>148.22999999999999</v>
      </c>
      <c r="F274" s="30">
        <v>1E-3</v>
      </c>
      <c r="G274" s="30">
        <v>11.67</v>
      </c>
    </row>
    <row r="275" spans="1:7">
      <c r="B275" s="30" t="s">
        <v>715</v>
      </c>
      <c r="C275" s="30">
        <v>24575.08</v>
      </c>
      <c r="D275" s="30">
        <v>0.124</v>
      </c>
      <c r="E275" s="30">
        <v>23345.279999999999</v>
      </c>
      <c r="F275" s="30">
        <v>0.121</v>
      </c>
      <c r="G275" s="30">
        <v>-5</v>
      </c>
    </row>
    <row r="276" spans="1:7">
      <c r="B276" s="30" t="s">
        <v>779</v>
      </c>
      <c r="C276" s="30">
        <v>81236.350000000006</v>
      </c>
      <c r="D276" s="30">
        <v>0.40899999999999997</v>
      </c>
      <c r="E276" s="30">
        <v>75272.86</v>
      </c>
      <c r="F276" s="30">
        <v>0.39200000000000002</v>
      </c>
      <c r="G276" s="30">
        <v>-7.34</v>
      </c>
    </row>
    <row r="277" spans="1:7">
      <c r="A277" s="30" t="s">
        <v>469</v>
      </c>
      <c r="B277" s="30" t="s">
        <v>719</v>
      </c>
      <c r="C277" s="30">
        <v>6227.13</v>
      </c>
      <c r="D277" s="30">
        <v>3.1E-2</v>
      </c>
      <c r="E277" s="30">
        <v>6250.7</v>
      </c>
      <c r="F277" s="30">
        <v>3.3000000000000002E-2</v>
      </c>
      <c r="G277" s="30">
        <v>0.38</v>
      </c>
    </row>
    <row r="278" spans="1:7">
      <c r="B278" s="30" t="s">
        <v>718</v>
      </c>
      <c r="C278" s="30">
        <v>27591.23</v>
      </c>
      <c r="D278" s="30">
        <v>0.13900000000000001</v>
      </c>
      <c r="E278" s="30">
        <v>29823.46</v>
      </c>
      <c r="F278" s="30">
        <v>0.155</v>
      </c>
      <c r="G278" s="30">
        <v>8.09</v>
      </c>
    </row>
    <row r="279" spans="1:7">
      <c r="B279" s="30" t="s">
        <v>717</v>
      </c>
      <c r="C279" s="30">
        <v>5227.5600000000004</v>
      </c>
      <c r="D279" s="30">
        <v>2.5999999999999999E-2</v>
      </c>
      <c r="E279" s="30">
        <v>4657.6899999999996</v>
      </c>
      <c r="F279" s="30">
        <v>2.4E-2</v>
      </c>
      <c r="G279" s="30">
        <v>-10.9</v>
      </c>
    </row>
    <row r="280" spans="1:7">
      <c r="B280" s="30" t="s">
        <v>716</v>
      </c>
      <c r="C280" s="30">
        <v>61.01</v>
      </c>
      <c r="D280" s="30">
        <v>0</v>
      </c>
      <c r="E280" s="30">
        <v>25.77</v>
      </c>
      <c r="F280" s="30">
        <v>0</v>
      </c>
      <c r="G280" s="30">
        <v>-57.77</v>
      </c>
    </row>
    <row r="281" spans="1:7">
      <c r="B281" s="30" t="s">
        <v>715</v>
      </c>
      <c r="C281" s="30">
        <v>38814.15</v>
      </c>
      <c r="D281" s="30">
        <v>0.19600000000000001</v>
      </c>
      <c r="E281" s="30">
        <v>36354.699999999997</v>
      </c>
      <c r="F281" s="30">
        <v>0.189</v>
      </c>
      <c r="G281" s="30">
        <v>-6.34</v>
      </c>
    </row>
    <row r="282" spans="1:7">
      <c r="B282" s="30" t="s">
        <v>779</v>
      </c>
      <c r="C282" s="30">
        <v>77921.070000000007</v>
      </c>
      <c r="D282" s="30">
        <v>0.39300000000000002</v>
      </c>
      <c r="E282" s="30">
        <v>77112.31</v>
      </c>
      <c r="F282" s="30">
        <v>0.40100000000000002</v>
      </c>
      <c r="G282" s="30">
        <v>-1.04</v>
      </c>
    </row>
    <row r="283" spans="1:7">
      <c r="A283" s="30" t="s">
        <v>697</v>
      </c>
      <c r="B283" s="30" t="s">
        <v>719</v>
      </c>
      <c r="C283" s="30">
        <v>3264.09</v>
      </c>
      <c r="D283" s="30">
        <v>1.6E-2</v>
      </c>
      <c r="E283" s="30">
        <v>3503.39</v>
      </c>
      <c r="F283" s="30">
        <v>1.7999999999999999E-2</v>
      </c>
      <c r="G283" s="30">
        <v>7.33</v>
      </c>
    </row>
    <row r="284" spans="1:7">
      <c r="B284" s="30" t="s">
        <v>718</v>
      </c>
      <c r="C284" s="30">
        <v>14827.35</v>
      </c>
      <c r="D284" s="30">
        <v>7.4999999999999997E-2</v>
      </c>
      <c r="E284" s="30">
        <v>15448.01</v>
      </c>
      <c r="F284" s="30">
        <v>0.08</v>
      </c>
      <c r="G284" s="30">
        <v>4.1900000000000004</v>
      </c>
    </row>
    <row r="285" spans="1:7">
      <c r="B285" s="30" t="s">
        <v>717</v>
      </c>
      <c r="C285" s="30">
        <v>44224.78</v>
      </c>
      <c r="D285" s="30">
        <v>0.223</v>
      </c>
      <c r="E285" s="30">
        <v>31898.48</v>
      </c>
      <c r="F285" s="30">
        <v>0.16600000000000001</v>
      </c>
      <c r="G285" s="30">
        <v>-27.87</v>
      </c>
    </row>
    <row r="286" spans="1:7">
      <c r="B286" s="30" t="s">
        <v>716</v>
      </c>
      <c r="C286" s="30">
        <v>567.29</v>
      </c>
      <c r="D286" s="30">
        <v>3.0000000000000001E-3</v>
      </c>
      <c r="E286" s="30">
        <v>668.29</v>
      </c>
      <c r="F286" s="30">
        <v>3.0000000000000001E-3</v>
      </c>
      <c r="G286" s="30">
        <v>17.8</v>
      </c>
    </row>
    <row r="287" spans="1:7">
      <c r="B287" s="30" t="s">
        <v>715</v>
      </c>
      <c r="C287" s="30">
        <v>16325.07</v>
      </c>
      <c r="D287" s="30">
        <v>8.2000000000000003E-2</v>
      </c>
      <c r="E287" s="30">
        <v>17644.11</v>
      </c>
      <c r="F287" s="30">
        <v>9.1999999999999998E-2</v>
      </c>
      <c r="G287" s="30">
        <v>8.08</v>
      </c>
    </row>
    <row r="288" spans="1:7">
      <c r="B288" s="30" t="s">
        <v>779</v>
      </c>
      <c r="C288" s="30">
        <v>79208.570000000007</v>
      </c>
      <c r="D288" s="30">
        <v>0.39900000000000002</v>
      </c>
      <c r="E288" s="30">
        <v>69162.28</v>
      </c>
      <c r="F288" s="30">
        <v>0.36</v>
      </c>
      <c r="G288" s="30">
        <v>-12.68</v>
      </c>
    </row>
    <row r="289" spans="1:7">
      <c r="A289" s="30" t="s">
        <v>454</v>
      </c>
      <c r="B289" s="30" t="s">
        <v>719</v>
      </c>
      <c r="C289" s="30">
        <v>2303.79</v>
      </c>
      <c r="D289" s="30">
        <v>1.2E-2</v>
      </c>
      <c r="E289" s="30">
        <v>2522.7199999999998</v>
      </c>
      <c r="F289" s="30">
        <v>1.2999999999999999E-2</v>
      </c>
      <c r="G289" s="30">
        <v>9.5</v>
      </c>
    </row>
    <row r="290" spans="1:7">
      <c r="B290" s="30" t="s">
        <v>718</v>
      </c>
      <c r="C290" s="30">
        <v>11839.55</v>
      </c>
      <c r="D290" s="30">
        <v>0.06</v>
      </c>
      <c r="E290" s="30">
        <v>13502.76</v>
      </c>
      <c r="F290" s="30">
        <v>7.0000000000000007E-2</v>
      </c>
      <c r="G290" s="30">
        <v>14.05</v>
      </c>
    </row>
    <row r="291" spans="1:7">
      <c r="B291" s="30" t="s">
        <v>717</v>
      </c>
      <c r="C291" s="30">
        <v>29040.94</v>
      </c>
      <c r="D291" s="30">
        <v>0.14599999999999999</v>
      </c>
      <c r="E291" s="30">
        <v>31255.02</v>
      </c>
      <c r="F291" s="30">
        <v>0.16300000000000001</v>
      </c>
      <c r="G291" s="30">
        <v>7.62</v>
      </c>
    </row>
    <row r="292" spans="1:7">
      <c r="B292" s="30" t="s">
        <v>716</v>
      </c>
      <c r="C292" s="30">
        <v>44.6</v>
      </c>
      <c r="D292" s="30">
        <v>0</v>
      </c>
      <c r="E292" s="30">
        <v>56.3</v>
      </c>
      <c r="F292" s="30">
        <v>0</v>
      </c>
      <c r="G292" s="30">
        <v>26.23</v>
      </c>
    </row>
    <row r="293" spans="1:7">
      <c r="B293" s="30" t="s">
        <v>715</v>
      </c>
      <c r="C293" s="30">
        <v>29124.9</v>
      </c>
      <c r="D293" s="30">
        <v>0.14699999999999999</v>
      </c>
      <c r="E293" s="30">
        <v>28112.95</v>
      </c>
      <c r="F293" s="30">
        <v>0.14599999999999999</v>
      </c>
      <c r="G293" s="30">
        <v>-3.47</v>
      </c>
    </row>
    <row r="294" spans="1:7">
      <c r="B294" s="30" t="s">
        <v>779</v>
      </c>
      <c r="C294" s="30">
        <v>72353.78</v>
      </c>
      <c r="D294" s="30">
        <v>0.36399999999999999</v>
      </c>
      <c r="E294" s="30">
        <v>75449.759999999995</v>
      </c>
      <c r="F294" s="30">
        <v>0.39300000000000002</v>
      </c>
      <c r="G294" s="30">
        <v>4.28</v>
      </c>
    </row>
    <row r="295" spans="1:7">
      <c r="A295" s="30" t="s">
        <v>487</v>
      </c>
      <c r="B295" s="30" t="s">
        <v>719</v>
      </c>
      <c r="C295" s="30">
        <v>4875.51</v>
      </c>
      <c r="D295" s="30">
        <v>2.5000000000000001E-2</v>
      </c>
      <c r="E295" s="30">
        <v>5066.5600000000004</v>
      </c>
      <c r="F295" s="30">
        <v>2.5999999999999999E-2</v>
      </c>
      <c r="G295" s="30">
        <v>3.92</v>
      </c>
    </row>
    <row r="296" spans="1:7">
      <c r="B296" s="30" t="s">
        <v>718</v>
      </c>
      <c r="C296" s="30">
        <v>19125.55</v>
      </c>
      <c r="D296" s="30">
        <v>9.6000000000000002E-2</v>
      </c>
      <c r="E296" s="30">
        <v>17906.009999999998</v>
      </c>
      <c r="F296" s="30">
        <v>9.2999999999999999E-2</v>
      </c>
      <c r="G296" s="30">
        <v>-6.38</v>
      </c>
    </row>
    <row r="297" spans="1:7">
      <c r="B297" s="30" t="s">
        <v>717</v>
      </c>
      <c r="C297" s="30">
        <v>29627.64</v>
      </c>
      <c r="D297" s="30">
        <v>0.14899999999999999</v>
      </c>
      <c r="E297" s="30">
        <v>32424.34</v>
      </c>
      <c r="F297" s="30">
        <v>0.16900000000000001</v>
      </c>
      <c r="G297" s="30">
        <v>9.44</v>
      </c>
    </row>
    <row r="298" spans="1:7">
      <c r="B298" s="30" t="s">
        <v>716</v>
      </c>
      <c r="C298" s="30">
        <v>62.86</v>
      </c>
      <c r="D298" s="30">
        <v>0</v>
      </c>
      <c r="E298" s="30">
        <v>49.86</v>
      </c>
      <c r="F298" s="30">
        <v>0</v>
      </c>
      <c r="G298" s="30">
        <v>-20.68</v>
      </c>
    </row>
    <row r="299" spans="1:7">
      <c r="B299" s="30" t="s">
        <v>715</v>
      </c>
      <c r="C299" s="30">
        <v>17558.72</v>
      </c>
      <c r="D299" s="30">
        <v>8.7999999999999995E-2</v>
      </c>
      <c r="E299" s="30">
        <v>18995.63</v>
      </c>
      <c r="F299" s="30">
        <v>9.9000000000000005E-2</v>
      </c>
      <c r="G299" s="30">
        <v>8.18</v>
      </c>
    </row>
    <row r="300" spans="1:7">
      <c r="B300" s="30" t="s">
        <v>779</v>
      </c>
      <c r="C300" s="30">
        <v>71250.28</v>
      </c>
      <c r="D300" s="30">
        <v>0.35899999999999999</v>
      </c>
      <c r="E300" s="30">
        <v>74442.399999999994</v>
      </c>
      <c r="F300" s="30">
        <v>0.38700000000000001</v>
      </c>
      <c r="G300" s="30">
        <v>4.4800000000000004</v>
      </c>
    </row>
    <row r="301" spans="1:7">
      <c r="A301" s="30" t="s">
        <v>455</v>
      </c>
      <c r="B301" s="30" t="s">
        <v>719</v>
      </c>
      <c r="C301" s="30">
        <v>2267.7399999999998</v>
      </c>
      <c r="D301" s="30">
        <v>1.0999999999999999E-2</v>
      </c>
      <c r="E301" s="30">
        <v>2658.83</v>
      </c>
      <c r="F301" s="30">
        <v>1.4E-2</v>
      </c>
      <c r="G301" s="30">
        <v>17.25</v>
      </c>
    </row>
    <row r="302" spans="1:7">
      <c r="B302" s="30" t="s">
        <v>718</v>
      </c>
      <c r="C302" s="30">
        <v>13094.94</v>
      </c>
      <c r="D302" s="30">
        <v>6.6000000000000003E-2</v>
      </c>
      <c r="E302" s="30">
        <v>12322.69</v>
      </c>
      <c r="F302" s="30">
        <v>6.4000000000000001E-2</v>
      </c>
      <c r="G302" s="30">
        <v>-5.9</v>
      </c>
    </row>
    <row r="303" spans="1:7">
      <c r="B303" s="30" t="s">
        <v>717</v>
      </c>
      <c r="C303" s="30">
        <v>47891.58</v>
      </c>
      <c r="D303" s="30">
        <v>0.24099999999999999</v>
      </c>
      <c r="E303" s="30">
        <v>26543.68</v>
      </c>
      <c r="F303" s="30">
        <v>0.13800000000000001</v>
      </c>
      <c r="G303" s="30">
        <v>-44.58</v>
      </c>
    </row>
    <row r="304" spans="1:7">
      <c r="B304" s="30" t="s">
        <v>716</v>
      </c>
      <c r="C304" s="30">
        <v>489.41</v>
      </c>
      <c r="D304" s="30">
        <v>2E-3</v>
      </c>
      <c r="E304" s="30">
        <v>574.49</v>
      </c>
      <c r="F304" s="30">
        <v>3.0000000000000001E-3</v>
      </c>
      <c r="G304" s="30">
        <v>17.38</v>
      </c>
    </row>
    <row r="305" spans="1:7">
      <c r="B305" s="30" t="s">
        <v>715</v>
      </c>
      <c r="C305" s="30">
        <v>16124.6</v>
      </c>
      <c r="D305" s="30">
        <v>8.1000000000000003E-2</v>
      </c>
      <c r="E305" s="30">
        <v>14333.9</v>
      </c>
      <c r="F305" s="30">
        <v>7.4999999999999997E-2</v>
      </c>
      <c r="G305" s="30">
        <v>-11.11</v>
      </c>
    </row>
    <row r="306" spans="1:7">
      <c r="B306" s="30" t="s">
        <v>779</v>
      </c>
      <c r="C306" s="30">
        <v>79868.27</v>
      </c>
      <c r="D306" s="30">
        <v>0.40200000000000002</v>
      </c>
      <c r="E306" s="30">
        <v>56433.59</v>
      </c>
      <c r="F306" s="30">
        <v>0.29399999999999998</v>
      </c>
      <c r="G306" s="30">
        <v>-29.34</v>
      </c>
    </row>
    <row r="307" spans="1:7">
      <c r="A307" s="30" t="s">
        <v>671</v>
      </c>
      <c r="B307" s="30" t="s">
        <v>719</v>
      </c>
      <c r="C307" s="30">
        <v>4182.75</v>
      </c>
      <c r="D307" s="30">
        <v>2.1000000000000001E-2</v>
      </c>
      <c r="E307" s="30">
        <v>3498.11</v>
      </c>
      <c r="F307" s="30">
        <v>1.7999999999999999E-2</v>
      </c>
      <c r="G307" s="30">
        <v>-16.37</v>
      </c>
    </row>
    <row r="308" spans="1:7">
      <c r="B308" s="30" t="s">
        <v>718</v>
      </c>
      <c r="C308" s="30">
        <v>24502.66</v>
      </c>
      <c r="D308" s="30">
        <v>0.123</v>
      </c>
      <c r="E308" s="30">
        <v>27038.41</v>
      </c>
      <c r="F308" s="30">
        <v>0.14099999999999999</v>
      </c>
      <c r="G308" s="30">
        <v>10.35</v>
      </c>
    </row>
    <row r="309" spans="1:7">
      <c r="B309" s="30" t="s">
        <v>717</v>
      </c>
      <c r="C309" s="30">
        <v>16564.79</v>
      </c>
      <c r="D309" s="30">
        <v>8.3000000000000004E-2</v>
      </c>
      <c r="E309" s="30">
        <v>15032.6</v>
      </c>
      <c r="F309" s="30">
        <v>7.8E-2</v>
      </c>
      <c r="G309" s="30">
        <v>-9.25</v>
      </c>
    </row>
    <row r="310" spans="1:7">
      <c r="B310" s="30" t="s">
        <v>716</v>
      </c>
      <c r="C310" s="30">
        <v>156.1</v>
      </c>
      <c r="D310" s="30">
        <v>1E-3</v>
      </c>
      <c r="E310" s="30">
        <v>298.68</v>
      </c>
      <c r="F310" s="30">
        <v>2E-3</v>
      </c>
      <c r="G310" s="30">
        <v>91.34</v>
      </c>
    </row>
    <row r="311" spans="1:7">
      <c r="B311" s="30" t="s">
        <v>715</v>
      </c>
      <c r="C311" s="30">
        <v>21610.38</v>
      </c>
      <c r="D311" s="30">
        <v>0.109</v>
      </c>
      <c r="E311" s="30">
        <v>21675.81</v>
      </c>
      <c r="F311" s="30">
        <v>0.113</v>
      </c>
      <c r="G311" s="30">
        <v>0.3</v>
      </c>
    </row>
    <row r="312" spans="1:7">
      <c r="B312" s="30" t="s">
        <v>779</v>
      </c>
      <c r="C312" s="30">
        <v>67016.67</v>
      </c>
      <c r="D312" s="30">
        <v>0.33800000000000002</v>
      </c>
      <c r="E312" s="30">
        <v>67543.61</v>
      </c>
      <c r="F312" s="30">
        <v>0.35099999999999998</v>
      </c>
      <c r="G312" s="30">
        <v>0.79</v>
      </c>
    </row>
    <row r="313" spans="1:7">
      <c r="A313" s="30" t="s">
        <v>429</v>
      </c>
      <c r="B313" s="30" t="s">
        <v>719</v>
      </c>
      <c r="C313" s="30">
        <v>2786.48</v>
      </c>
      <c r="D313" s="30">
        <v>1.4E-2</v>
      </c>
      <c r="E313" s="30">
        <v>2809.56</v>
      </c>
      <c r="F313" s="30">
        <v>1.4999999999999999E-2</v>
      </c>
      <c r="G313" s="30">
        <v>0.83</v>
      </c>
    </row>
    <row r="314" spans="1:7">
      <c r="B314" s="30" t="s">
        <v>718</v>
      </c>
      <c r="C314" s="30">
        <v>17795.759999999998</v>
      </c>
      <c r="D314" s="30">
        <v>0.09</v>
      </c>
      <c r="E314" s="30">
        <v>19278.990000000002</v>
      </c>
      <c r="F314" s="30">
        <v>0.1</v>
      </c>
      <c r="G314" s="30">
        <v>8.33</v>
      </c>
    </row>
    <row r="315" spans="1:7">
      <c r="B315" s="30" t="s">
        <v>717</v>
      </c>
      <c r="C315" s="30">
        <v>19757.560000000001</v>
      </c>
      <c r="D315" s="30">
        <v>0.1</v>
      </c>
      <c r="E315" s="30">
        <v>20618.740000000002</v>
      </c>
      <c r="F315" s="30">
        <v>0.107</v>
      </c>
      <c r="G315" s="30">
        <v>4.3600000000000003</v>
      </c>
    </row>
    <row r="316" spans="1:7">
      <c r="B316" s="30" t="s">
        <v>716</v>
      </c>
      <c r="C316" s="30">
        <v>1180.53</v>
      </c>
      <c r="D316" s="30">
        <v>6.0000000000000001E-3</v>
      </c>
      <c r="E316" s="30">
        <v>663.18</v>
      </c>
      <c r="F316" s="30">
        <v>3.0000000000000001E-3</v>
      </c>
      <c r="G316" s="30">
        <v>-43.82</v>
      </c>
    </row>
    <row r="317" spans="1:7">
      <c r="B317" s="30" t="s">
        <v>715</v>
      </c>
      <c r="C317" s="30">
        <v>15115.3</v>
      </c>
      <c r="D317" s="30">
        <v>7.5999999999999998E-2</v>
      </c>
      <c r="E317" s="30">
        <v>18717.849999999999</v>
      </c>
      <c r="F317" s="30">
        <v>9.7000000000000003E-2</v>
      </c>
      <c r="G317" s="30">
        <v>23.83</v>
      </c>
    </row>
    <row r="318" spans="1:7">
      <c r="B318" s="30" t="s">
        <v>779</v>
      </c>
      <c r="C318" s="30">
        <v>56635.63</v>
      </c>
      <c r="D318" s="30">
        <v>0.28499999999999998</v>
      </c>
      <c r="E318" s="30">
        <v>62088.32</v>
      </c>
      <c r="F318" s="30">
        <v>0.32300000000000001</v>
      </c>
      <c r="G318" s="30">
        <v>9.6300000000000008</v>
      </c>
    </row>
    <row r="319" spans="1:7">
      <c r="A319" s="30" t="s">
        <v>526</v>
      </c>
      <c r="B319" s="30" t="s">
        <v>719</v>
      </c>
      <c r="C319" s="30">
        <v>1706.46</v>
      </c>
      <c r="D319" s="30">
        <v>8.9999999999999993E-3</v>
      </c>
      <c r="E319" s="30">
        <v>1898.05</v>
      </c>
      <c r="F319" s="30">
        <v>0.01</v>
      </c>
      <c r="G319" s="30">
        <v>11.23</v>
      </c>
    </row>
    <row r="320" spans="1:7">
      <c r="B320" s="30" t="s">
        <v>718</v>
      </c>
      <c r="C320" s="30">
        <v>18665.669999999998</v>
      </c>
      <c r="D320" s="30">
        <v>9.4E-2</v>
      </c>
      <c r="E320" s="30">
        <v>18863.77</v>
      </c>
      <c r="F320" s="30">
        <v>9.8000000000000004E-2</v>
      </c>
      <c r="G320" s="30">
        <v>1.06</v>
      </c>
    </row>
    <row r="321" spans="1:7">
      <c r="B321" s="30" t="s">
        <v>717</v>
      </c>
      <c r="C321" s="30">
        <v>14516.13</v>
      </c>
      <c r="D321" s="30">
        <v>7.2999999999999995E-2</v>
      </c>
      <c r="E321" s="30">
        <v>22856.62</v>
      </c>
      <c r="F321" s="30">
        <v>0.11899999999999999</v>
      </c>
      <c r="G321" s="30">
        <v>57.46</v>
      </c>
    </row>
    <row r="322" spans="1:7">
      <c r="B322" s="30" t="s">
        <v>716</v>
      </c>
      <c r="C322" s="30">
        <v>516.88</v>
      </c>
      <c r="D322" s="30">
        <v>3.0000000000000001E-3</v>
      </c>
      <c r="E322" s="30">
        <v>696.49</v>
      </c>
      <c r="F322" s="30">
        <v>4.0000000000000001E-3</v>
      </c>
      <c r="G322" s="30">
        <v>34.75</v>
      </c>
    </row>
    <row r="323" spans="1:7">
      <c r="B323" s="30" t="s">
        <v>715</v>
      </c>
      <c r="C323" s="30">
        <v>17948.93</v>
      </c>
      <c r="D323" s="30">
        <v>0.09</v>
      </c>
      <c r="E323" s="30">
        <v>20943.32</v>
      </c>
      <c r="F323" s="30">
        <v>0.109</v>
      </c>
      <c r="G323" s="30">
        <v>16.68</v>
      </c>
    </row>
    <row r="324" spans="1:7">
      <c r="B324" s="30" t="s">
        <v>779</v>
      </c>
      <c r="C324" s="30">
        <v>53354.07</v>
      </c>
      <c r="D324" s="30">
        <v>0.26900000000000002</v>
      </c>
      <c r="E324" s="30">
        <v>65258.25</v>
      </c>
      <c r="F324" s="30">
        <v>0.34</v>
      </c>
      <c r="G324" s="30">
        <v>22.31</v>
      </c>
    </row>
    <row r="325" spans="1:7">
      <c r="A325" s="30" t="s">
        <v>527</v>
      </c>
      <c r="B325" s="30" t="s">
        <v>719</v>
      </c>
      <c r="C325" s="30">
        <v>3849.4</v>
      </c>
      <c r="D325" s="30">
        <v>1.9E-2</v>
      </c>
      <c r="E325" s="30">
        <v>9095.24</v>
      </c>
      <c r="F325" s="30">
        <v>4.7E-2</v>
      </c>
      <c r="G325" s="30">
        <v>136.28</v>
      </c>
    </row>
    <row r="326" spans="1:7">
      <c r="B326" s="30" t="s">
        <v>718</v>
      </c>
      <c r="C326" s="30">
        <v>21618.41</v>
      </c>
      <c r="D326" s="30">
        <v>0.109</v>
      </c>
      <c r="E326" s="30">
        <v>21675.66</v>
      </c>
      <c r="F326" s="30">
        <v>0.113</v>
      </c>
      <c r="G326" s="30">
        <v>0.26</v>
      </c>
    </row>
    <row r="327" spans="1:7">
      <c r="B327" s="30" t="s">
        <v>717</v>
      </c>
      <c r="C327" s="30">
        <v>15532.17</v>
      </c>
      <c r="D327" s="30">
        <v>7.8E-2</v>
      </c>
      <c r="E327" s="30">
        <v>6502.68</v>
      </c>
      <c r="F327" s="30">
        <v>3.4000000000000002E-2</v>
      </c>
      <c r="G327" s="30">
        <v>-58.13</v>
      </c>
    </row>
    <row r="328" spans="1:7">
      <c r="B328" s="30" t="s">
        <v>716</v>
      </c>
      <c r="C328" s="30">
        <v>190.1</v>
      </c>
      <c r="D328" s="30">
        <v>1E-3</v>
      </c>
      <c r="E328" s="30">
        <v>268.56</v>
      </c>
      <c r="F328" s="30">
        <v>1E-3</v>
      </c>
      <c r="G328" s="30">
        <v>41.27</v>
      </c>
    </row>
    <row r="329" spans="1:7">
      <c r="B329" s="30" t="s">
        <v>715</v>
      </c>
      <c r="C329" s="30">
        <v>17764.28</v>
      </c>
      <c r="D329" s="30">
        <v>8.8999999999999996E-2</v>
      </c>
      <c r="E329" s="30">
        <v>21010.62</v>
      </c>
      <c r="F329" s="30">
        <v>0.109</v>
      </c>
      <c r="G329" s="30">
        <v>18.27</v>
      </c>
    </row>
    <row r="330" spans="1:7">
      <c r="B330" s="30" t="s">
        <v>779</v>
      </c>
      <c r="C330" s="30">
        <v>58954.36</v>
      </c>
      <c r="D330" s="30">
        <v>0.29699999999999999</v>
      </c>
      <c r="E330" s="30">
        <v>58552.75</v>
      </c>
      <c r="F330" s="30">
        <v>0.30499999999999999</v>
      </c>
      <c r="G330" s="30">
        <v>-0.68</v>
      </c>
    </row>
    <row r="331" spans="1:7">
      <c r="A331" s="30" t="s">
        <v>711</v>
      </c>
      <c r="B331" s="30" t="s">
        <v>719</v>
      </c>
      <c r="C331" s="30">
        <v>5698.71</v>
      </c>
      <c r="D331" s="30">
        <v>2.9000000000000001E-2</v>
      </c>
      <c r="E331" s="30">
        <v>6740.52</v>
      </c>
      <c r="F331" s="30">
        <v>3.5000000000000003E-2</v>
      </c>
      <c r="G331" s="30">
        <v>18.28</v>
      </c>
    </row>
    <row r="332" spans="1:7">
      <c r="B332" s="30" t="s">
        <v>718</v>
      </c>
      <c r="C332" s="30">
        <v>25757.65</v>
      </c>
      <c r="D332" s="30">
        <v>0.13</v>
      </c>
      <c r="E332" s="30">
        <v>25233.99</v>
      </c>
      <c r="F332" s="30">
        <v>0.13100000000000001</v>
      </c>
      <c r="G332" s="30">
        <v>-2.0299999999999998</v>
      </c>
    </row>
    <row r="333" spans="1:7">
      <c r="B333" s="30" t="s">
        <v>717</v>
      </c>
      <c r="C333" s="30">
        <v>5951.39</v>
      </c>
      <c r="D333" s="30">
        <v>0.03</v>
      </c>
      <c r="E333" s="30">
        <v>5116.41</v>
      </c>
      <c r="F333" s="30">
        <v>2.7E-2</v>
      </c>
      <c r="G333" s="30">
        <v>-14.03</v>
      </c>
    </row>
    <row r="334" spans="1:7">
      <c r="B334" s="30" t="s">
        <v>716</v>
      </c>
      <c r="C334" s="30">
        <v>8.3699999999999992</v>
      </c>
      <c r="D334" s="30">
        <v>0</v>
      </c>
      <c r="E334" s="30">
        <v>9.19</v>
      </c>
      <c r="F334" s="30">
        <v>0</v>
      </c>
      <c r="G334" s="30">
        <v>9.75</v>
      </c>
    </row>
    <row r="335" spans="1:7">
      <c r="B335" s="30" t="s">
        <v>715</v>
      </c>
      <c r="C335" s="30">
        <v>19479.75</v>
      </c>
      <c r="D335" s="30">
        <v>9.8000000000000004E-2</v>
      </c>
      <c r="E335" s="30">
        <v>20368.939999999999</v>
      </c>
      <c r="F335" s="30">
        <v>0.106</v>
      </c>
      <c r="G335" s="30">
        <v>4.5599999999999996</v>
      </c>
    </row>
    <row r="336" spans="1:7">
      <c r="B336" s="30" t="s">
        <v>779</v>
      </c>
      <c r="C336" s="30">
        <v>56895.87</v>
      </c>
      <c r="D336" s="30">
        <v>0.28699999999999998</v>
      </c>
      <c r="E336" s="30">
        <v>57469.05</v>
      </c>
      <c r="F336" s="30">
        <v>0.29899999999999999</v>
      </c>
      <c r="G336" s="30">
        <v>1.01</v>
      </c>
    </row>
    <row r="337" spans="1:7">
      <c r="A337" s="30" t="s">
        <v>708</v>
      </c>
      <c r="B337" s="30" t="s">
        <v>719</v>
      </c>
      <c r="C337" s="30">
        <v>1231.46</v>
      </c>
      <c r="D337" s="30">
        <v>6.0000000000000001E-3</v>
      </c>
      <c r="E337" s="30">
        <v>1003.04</v>
      </c>
      <c r="F337" s="30">
        <v>5.0000000000000001E-3</v>
      </c>
      <c r="G337" s="30">
        <v>-18.55</v>
      </c>
    </row>
    <row r="338" spans="1:7">
      <c r="B338" s="30" t="s">
        <v>718</v>
      </c>
      <c r="C338" s="30">
        <v>16440.34</v>
      </c>
      <c r="D338" s="30">
        <v>8.3000000000000004E-2</v>
      </c>
      <c r="E338" s="30">
        <v>19298.73</v>
      </c>
      <c r="F338" s="30">
        <v>0.1</v>
      </c>
      <c r="G338" s="30">
        <v>17.39</v>
      </c>
    </row>
    <row r="339" spans="1:7">
      <c r="B339" s="30" t="s">
        <v>717</v>
      </c>
      <c r="C339" s="30">
        <v>1533.31</v>
      </c>
      <c r="D339" s="30">
        <v>8.0000000000000002E-3</v>
      </c>
      <c r="E339" s="30">
        <v>1792.02</v>
      </c>
      <c r="F339" s="30">
        <v>8.9999999999999993E-3</v>
      </c>
      <c r="G339" s="30">
        <v>16.87</v>
      </c>
    </row>
    <row r="340" spans="1:7">
      <c r="B340" s="30" t="s">
        <v>716</v>
      </c>
      <c r="C340" s="30">
        <v>5777.96</v>
      </c>
      <c r="D340" s="30">
        <v>2.9000000000000001E-2</v>
      </c>
      <c r="E340" s="30">
        <v>734.2</v>
      </c>
      <c r="F340" s="30">
        <v>4.0000000000000001E-3</v>
      </c>
      <c r="G340" s="30">
        <v>-87.29</v>
      </c>
    </row>
    <row r="341" spans="1:7">
      <c r="B341" s="30" t="s">
        <v>715</v>
      </c>
      <c r="C341" s="30">
        <v>27722.87</v>
      </c>
      <c r="D341" s="30">
        <v>0.14000000000000001</v>
      </c>
      <c r="E341" s="30">
        <v>34557.46</v>
      </c>
      <c r="F341" s="30">
        <v>0.18</v>
      </c>
      <c r="G341" s="30">
        <v>24.65</v>
      </c>
    </row>
    <row r="342" spans="1:7">
      <c r="B342" s="30" t="s">
        <v>779</v>
      </c>
      <c r="C342" s="30">
        <v>52705.94</v>
      </c>
      <c r="D342" s="30">
        <v>0.26600000000000001</v>
      </c>
      <c r="E342" s="30">
        <v>57385.45</v>
      </c>
      <c r="F342" s="30">
        <v>0.29899999999999999</v>
      </c>
      <c r="G342" s="30">
        <v>8.8800000000000008</v>
      </c>
    </row>
    <row r="343" spans="1:7">
      <c r="A343" s="30" t="s">
        <v>699</v>
      </c>
      <c r="B343" s="30" t="s">
        <v>719</v>
      </c>
      <c r="C343" s="30">
        <v>4602.72</v>
      </c>
      <c r="D343" s="30">
        <v>2.3E-2</v>
      </c>
      <c r="E343" s="30">
        <v>3951.56</v>
      </c>
      <c r="F343" s="30">
        <v>2.1000000000000001E-2</v>
      </c>
      <c r="G343" s="30">
        <v>-14.15</v>
      </c>
    </row>
    <row r="344" spans="1:7">
      <c r="B344" s="30" t="s">
        <v>718</v>
      </c>
      <c r="C344" s="30">
        <v>20639.439999999999</v>
      </c>
      <c r="D344" s="30">
        <v>0.104</v>
      </c>
      <c r="E344" s="30">
        <v>19099.38</v>
      </c>
      <c r="F344" s="30">
        <v>9.9000000000000005E-2</v>
      </c>
      <c r="G344" s="30">
        <v>-7.46</v>
      </c>
    </row>
    <row r="345" spans="1:7">
      <c r="B345" s="30" t="s">
        <v>717</v>
      </c>
      <c r="C345" s="30">
        <v>9758.02</v>
      </c>
      <c r="D345" s="30">
        <v>4.9000000000000002E-2</v>
      </c>
      <c r="E345" s="30">
        <v>8462.91</v>
      </c>
      <c r="F345" s="30">
        <v>4.3999999999999997E-2</v>
      </c>
      <c r="G345" s="30">
        <v>-13.27</v>
      </c>
    </row>
    <row r="346" spans="1:7">
      <c r="B346" s="30" t="s">
        <v>716</v>
      </c>
      <c r="C346" s="30">
        <v>0.03</v>
      </c>
      <c r="D346" s="30">
        <v>0</v>
      </c>
      <c r="E346" s="30">
        <v>0</v>
      </c>
      <c r="F346" s="30">
        <v>0</v>
      </c>
      <c r="G346" s="30">
        <v>-100</v>
      </c>
    </row>
    <row r="347" spans="1:7">
      <c r="B347" s="30" t="s">
        <v>715</v>
      </c>
      <c r="C347" s="30">
        <v>18883.5</v>
      </c>
      <c r="D347" s="30">
        <v>9.5000000000000001E-2</v>
      </c>
      <c r="E347" s="30">
        <v>19240.04</v>
      </c>
      <c r="F347" s="30">
        <v>0.1</v>
      </c>
      <c r="G347" s="30">
        <v>1.89</v>
      </c>
    </row>
    <row r="348" spans="1:7">
      <c r="B348" s="30" t="s">
        <v>779</v>
      </c>
      <c r="C348" s="30">
        <v>53883.71</v>
      </c>
      <c r="D348" s="30">
        <v>0.27100000000000002</v>
      </c>
      <c r="E348" s="30">
        <v>50753.9</v>
      </c>
      <c r="F348" s="30">
        <v>0.26400000000000001</v>
      </c>
      <c r="G348" s="30">
        <v>-5.81</v>
      </c>
    </row>
    <row r="349" spans="1:7">
      <c r="A349" s="30" t="s">
        <v>696</v>
      </c>
      <c r="B349" s="30" t="s">
        <v>719</v>
      </c>
      <c r="C349" s="30">
        <v>3554.76</v>
      </c>
      <c r="D349" s="30">
        <v>1.7999999999999999E-2</v>
      </c>
      <c r="E349" s="30">
        <v>3667.7</v>
      </c>
      <c r="F349" s="30">
        <v>1.9E-2</v>
      </c>
      <c r="G349" s="30">
        <v>3.18</v>
      </c>
    </row>
    <row r="350" spans="1:7">
      <c r="B350" s="30" t="s">
        <v>718</v>
      </c>
      <c r="C350" s="30">
        <v>15480.19</v>
      </c>
      <c r="D350" s="30">
        <v>7.8E-2</v>
      </c>
      <c r="E350" s="30">
        <v>16593.22</v>
      </c>
      <c r="F350" s="30">
        <v>8.5999999999999993E-2</v>
      </c>
      <c r="G350" s="30">
        <v>7.19</v>
      </c>
    </row>
    <row r="351" spans="1:7">
      <c r="B351" s="30" t="s">
        <v>717</v>
      </c>
      <c r="C351" s="30">
        <v>12006.51</v>
      </c>
      <c r="D351" s="30">
        <v>0.06</v>
      </c>
      <c r="E351" s="30">
        <v>9196.01</v>
      </c>
      <c r="F351" s="30">
        <v>4.8000000000000001E-2</v>
      </c>
      <c r="G351" s="30">
        <v>-23.41</v>
      </c>
    </row>
    <row r="352" spans="1:7">
      <c r="B352" s="30" t="s">
        <v>716</v>
      </c>
      <c r="C352" s="30">
        <v>670.66</v>
      </c>
      <c r="D352" s="30">
        <v>3.0000000000000001E-3</v>
      </c>
      <c r="E352" s="30">
        <v>730.67</v>
      </c>
      <c r="F352" s="30">
        <v>4.0000000000000001E-3</v>
      </c>
      <c r="G352" s="30">
        <v>8.9499999999999993</v>
      </c>
    </row>
    <row r="353" spans="1:7">
      <c r="B353" s="30" t="s">
        <v>715</v>
      </c>
      <c r="C353" s="30">
        <v>19958.96</v>
      </c>
      <c r="D353" s="30">
        <v>0.10100000000000001</v>
      </c>
      <c r="E353" s="30">
        <v>21246.06</v>
      </c>
      <c r="F353" s="30">
        <v>0.111</v>
      </c>
      <c r="G353" s="30">
        <v>6.45</v>
      </c>
    </row>
    <row r="354" spans="1:7">
      <c r="B354" s="30" t="s">
        <v>779</v>
      </c>
      <c r="C354" s="30">
        <v>51671.08</v>
      </c>
      <c r="D354" s="30">
        <v>0.26</v>
      </c>
      <c r="E354" s="30">
        <v>51433.66</v>
      </c>
      <c r="F354" s="30">
        <v>0.26800000000000002</v>
      </c>
      <c r="G354" s="30">
        <v>-0.46</v>
      </c>
    </row>
    <row r="355" spans="1:7">
      <c r="A355" s="30" t="s">
        <v>489</v>
      </c>
      <c r="B355" s="30" t="s">
        <v>719</v>
      </c>
      <c r="C355" s="30">
        <v>2500.75</v>
      </c>
      <c r="D355" s="30">
        <v>1.2999999999999999E-2</v>
      </c>
      <c r="E355" s="30">
        <v>2497.71</v>
      </c>
      <c r="F355" s="30">
        <v>1.2999999999999999E-2</v>
      </c>
      <c r="G355" s="30">
        <v>-0.12</v>
      </c>
    </row>
    <row r="356" spans="1:7">
      <c r="B356" s="30" t="s">
        <v>718</v>
      </c>
      <c r="C356" s="30">
        <v>15382.41</v>
      </c>
      <c r="D356" s="30">
        <v>7.6999999999999999E-2</v>
      </c>
      <c r="E356" s="30">
        <v>15043.67</v>
      </c>
      <c r="F356" s="30">
        <v>7.8E-2</v>
      </c>
      <c r="G356" s="30">
        <v>-2.2000000000000002</v>
      </c>
    </row>
    <row r="357" spans="1:7">
      <c r="B357" s="30" t="s">
        <v>717</v>
      </c>
      <c r="C357" s="30">
        <v>19210.63</v>
      </c>
      <c r="D357" s="30">
        <v>9.7000000000000003E-2</v>
      </c>
      <c r="E357" s="30">
        <v>15747.74</v>
      </c>
      <c r="F357" s="30">
        <v>8.2000000000000003E-2</v>
      </c>
      <c r="G357" s="30">
        <v>-18.03</v>
      </c>
    </row>
    <row r="358" spans="1:7">
      <c r="B358" s="30" t="s">
        <v>716</v>
      </c>
      <c r="C358" s="30">
        <v>77.67</v>
      </c>
      <c r="D358" s="30">
        <v>0</v>
      </c>
      <c r="E358" s="30">
        <v>69.739999999999995</v>
      </c>
      <c r="F358" s="30">
        <v>0</v>
      </c>
      <c r="G358" s="30">
        <v>-10.210000000000001</v>
      </c>
    </row>
    <row r="359" spans="1:7">
      <c r="B359" s="30" t="s">
        <v>715</v>
      </c>
      <c r="C359" s="30">
        <v>15437.5</v>
      </c>
      <c r="D359" s="30">
        <v>7.8E-2</v>
      </c>
      <c r="E359" s="30">
        <v>15831.75</v>
      </c>
      <c r="F359" s="30">
        <v>8.2000000000000003E-2</v>
      </c>
      <c r="G359" s="30">
        <v>2.5499999999999998</v>
      </c>
    </row>
    <row r="360" spans="1:7">
      <c r="B360" s="30" t="s">
        <v>779</v>
      </c>
      <c r="C360" s="30">
        <v>52608.959999999999</v>
      </c>
      <c r="D360" s="30">
        <v>0.26500000000000001</v>
      </c>
      <c r="E360" s="30">
        <v>49190.61</v>
      </c>
      <c r="F360" s="30">
        <v>0.25600000000000001</v>
      </c>
      <c r="G360" s="30">
        <v>-6.5</v>
      </c>
    </row>
    <row r="361" spans="1:7">
      <c r="A361" s="30" t="s">
        <v>430</v>
      </c>
      <c r="B361" s="30" t="s">
        <v>719</v>
      </c>
      <c r="C361" s="30">
        <v>3301.7</v>
      </c>
      <c r="D361" s="30">
        <v>1.7000000000000001E-2</v>
      </c>
      <c r="E361" s="30">
        <v>3251.55</v>
      </c>
      <c r="F361" s="30">
        <v>1.7000000000000001E-2</v>
      </c>
      <c r="G361" s="30">
        <v>-1.52</v>
      </c>
    </row>
    <row r="362" spans="1:7">
      <c r="B362" s="30" t="s">
        <v>718</v>
      </c>
      <c r="C362" s="30">
        <v>17642.810000000001</v>
      </c>
      <c r="D362" s="30">
        <v>8.8999999999999996E-2</v>
      </c>
      <c r="E362" s="30">
        <v>18439.82</v>
      </c>
      <c r="F362" s="30">
        <v>9.6000000000000002E-2</v>
      </c>
      <c r="G362" s="30">
        <v>4.5199999999999996</v>
      </c>
    </row>
    <row r="363" spans="1:7">
      <c r="B363" s="30" t="s">
        <v>717</v>
      </c>
      <c r="C363" s="30">
        <v>12380.35</v>
      </c>
      <c r="D363" s="30">
        <v>6.2E-2</v>
      </c>
      <c r="E363" s="30">
        <v>12156.78</v>
      </c>
      <c r="F363" s="30">
        <v>6.3E-2</v>
      </c>
      <c r="G363" s="30">
        <v>-1.81</v>
      </c>
    </row>
    <row r="364" spans="1:7">
      <c r="B364" s="30" t="s">
        <v>716</v>
      </c>
      <c r="C364" s="30">
        <v>128.65</v>
      </c>
      <c r="D364" s="30">
        <v>1E-3</v>
      </c>
      <c r="E364" s="30">
        <v>120.57</v>
      </c>
      <c r="F364" s="30">
        <v>1E-3</v>
      </c>
      <c r="G364" s="30">
        <v>-6.28</v>
      </c>
    </row>
    <row r="365" spans="1:7">
      <c r="B365" s="30" t="s">
        <v>715</v>
      </c>
      <c r="C365" s="30">
        <v>15345.42</v>
      </c>
      <c r="D365" s="30">
        <v>7.6999999999999999E-2</v>
      </c>
      <c r="E365" s="30">
        <v>16708.22</v>
      </c>
      <c r="F365" s="30">
        <v>8.6999999999999994E-2</v>
      </c>
      <c r="G365" s="30">
        <v>8.8800000000000008</v>
      </c>
    </row>
    <row r="366" spans="1:7">
      <c r="B366" s="30" t="s">
        <v>779</v>
      </c>
      <c r="C366" s="30">
        <v>48798.92</v>
      </c>
      <c r="D366" s="30">
        <v>0.246</v>
      </c>
      <c r="E366" s="30">
        <v>50676.94</v>
      </c>
      <c r="F366" s="30">
        <v>0.26400000000000001</v>
      </c>
      <c r="G366" s="30">
        <v>3.85</v>
      </c>
    </row>
    <row r="367" spans="1:7">
      <c r="A367" s="30" t="s">
        <v>684</v>
      </c>
      <c r="B367" s="30" t="s">
        <v>719</v>
      </c>
      <c r="C367" s="30">
        <v>2422.6999999999998</v>
      </c>
      <c r="D367" s="30">
        <v>1.2E-2</v>
      </c>
      <c r="E367" s="30">
        <v>2688.96</v>
      </c>
      <c r="F367" s="30">
        <v>1.4E-2</v>
      </c>
      <c r="G367" s="30">
        <v>10.99</v>
      </c>
    </row>
    <row r="368" spans="1:7">
      <c r="B368" s="30" t="s">
        <v>718</v>
      </c>
      <c r="C368" s="30">
        <v>12158.32</v>
      </c>
      <c r="D368" s="30">
        <v>6.0999999999999999E-2</v>
      </c>
      <c r="E368" s="30">
        <v>13295.72</v>
      </c>
      <c r="F368" s="30">
        <v>6.9000000000000006E-2</v>
      </c>
      <c r="G368" s="30">
        <v>9.35</v>
      </c>
    </row>
    <row r="369" spans="1:7">
      <c r="B369" s="30" t="s">
        <v>717</v>
      </c>
      <c r="C369" s="30">
        <v>22331.53</v>
      </c>
      <c r="D369" s="30">
        <v>0.112</v>
      </c>
      <c r="E369" s="30">
        <v>18609.599999999999</v>
      </c>
      <c r="F369" s="30">
        <v>9.7000000000000003E-2</v>
      </c>
      <c r="G369" s="30">
        <v>-16.670000000000002</v>
      </c>
    </row>
    <row r="370" spans="1:7">
      <c r="B370" s="30" t="s">
        <v>716</v>
      </c>
      <c r="C370" s="30">
        <v>99.29</v>
      </c>
      <c r="D370" s="30">
        <v>1E-3</v>
      </c>
      <c r="E370" s="30">
        <v>28.04</v>
      </c>
      <c r="F370" s="30">
        <v>0</v>
      </c>
      <c r="G370" s="30">
        <v>-71.760000000000005</v>
      </c>
    </row>
    <row r="371" spans="1:7">
      <c r="B371" s="30" t="s">
        <v>715</v>
      </c>
      <c r="C371" s="30">
        <v>12919.76</v>
      </c>
      <c r="D371" s="30">
        <v>6.5000000000000002E-2</v>
      </c>
      <c r="E371" s="30">
        <v>14173.98</v>
      </c>
      <c r="F371" s="30">
        <v>7.3999999999999996E-2</v>
      </c>
      <c r="G371" s="30">
        <v>9.7100000000000009</v>
      </c>
    </row>
    <row r="372" spans="1:7">
      <c r="B372" s="30" t="s">
        <v>779</v>
      </c>
      <c r="C372" s="30">
        <v>49931.61</v>
      </c>
      <c r="D372" s="30">
        <v>0.252</v>
      </c>
      <c r="E372" s="30">
        <v>48796.3</v>
      </c>
      <c r="F372" s="30">
        <v>0.254</v>
      </c>
      <c r="G372" s="30">
        <v>-2.27</v>
      </c>
    </row>
    <row r="373" spans="1:7">
      <c r="A373" s="30" t="s">
        <v>483</v>
      </c>
      <c r="B373" s="30" t="s">
        <v>719</v>
      </c>
      <c r="C373" s="30">
        <v>1628.6</v>
      </c>
      <c r="D373" s="30">
        <v>8.0000000000000002E-3</v>
      </c>
      <c r="E373" s="30">
        <v>1612.15</v>
      </c>
      <c r="F373" s="30">
        <v>8.0000000000000002E-3</v>
      </c>
      <c r="G373" s="30">
        <v>-1.01</v>
      </c>
    </row>
    <row r="374" spans="1:7">
      <c r="B374" s="30" t="s">
        <v>718</v>
      </c>
      <c r="C374" s="30">
        <v>11752.24</v>
      </c>
      <c r="D374" s="30">
        <v>5.8999999999999997E-2</v>
      </c>
      <c r="E374" s="30">
        <v>12374.32</v>
      </c>
      <c r="F374" s="30">
        <v>6.4000000000000001E-2</v>
      </c>
      <c r="G374" s="30">
        <v>5.29</v>
      </c>
    </row>
    <row r="375" spans="1:7">
      <c r="B375" s="30" t="s">
        <v>717</v>
      </c>
      <c r="C375" s="30">
        <v>23353.31</v>
      </c>
      <c r="D375" s="30">
        <v>0.11799999999999999</v>
      </c>
      <c r="E375" s="30">
        <v>21486.53</v>
      </c>
      <c r="F375" s="30">
        <v>0.112</v>
      </c>
      <c r="G375" s="30">
        <v>-7.99</v>
      </c>
    </row>
    <row r="376" spans="1:7">
      <c r="B376" s="30" t="s">
        <v>716</v>
      </c>
      <c r="C376" s="30">
        <v>706.05</v>
      </c>
      <c r="D376" s="30">
        <v>4.0000000000000001E-3</v>
      </c>
      <c r="E376" s="30">
        <v>752.79</v>
      </c>
      <c r="F376" s="30">
        <v>4.0000000000000001E-3</v>
      </c>
      <c r="G376" s="30">
        <v>6.62</v>
      </c>
    </row>
    <row r="377" spans="1:7">
      <c r="B377" s="30" t="s">
        <v>715</v>
      </c>
      <c r="C377" s="30">
        <v>12533.03</v>
      </c>
      <c r="D377" s="30">
        <v>6.3E-2</v>
      </c>
      <c r="E377" s="30">
        <v>12270.46</v>
      </c>
      <c r="F377" s="30">
        <v>6.4000000000000001E-2</v>
      </c>
      <c r="G377" s="30">
        <v>-2.1</v>
      </c>
    </row>
    <row r="378" spans="1:7">
      <c r="B378" s="30" t="s">
        <v>779</v>
      </c>
      <c r="C378" s="30">
        <v>49973.23</v>
      </c>
      <c r="D378" s="30">
        <v>0.252</v>
      </c>
      <c r="E378" s="30">
        <v>48496.25</v>
      </c>
      <c r="F378" s="30">
        <v>0.252</v>
      </c>
      <c r="G378" s="30">
        <v>-2.96</v>
      </c>
    </row>
    <row r="379" spans="1:7">
      <c r="A379" s="30" t="s">
        <v>677</v>
      </c>
      <c r="B379" s="30" t="s">
        <v>719</v>
      </c>
      <c r="C379" s="30">
        <v>2243.11</v>
      </c>
      <c r="D379" s="30">
        <v>1.0999999999999999E-2</v>
      </c>
      <c r="E379" s="30">
        <v>2247.06</v>
      </c>
      <c r="F379" s="30">
        <v>1.2E-2</v>
      </c>
      <c r="G379" s="30">
        <v>0.18</v>
      </c>
    </row>
    <row r="380" spans="1:7">
      <c r="B380" s="30" t="s">
        <v>718</v>
      </c>
      <c r="C380" s="30">
        <v>9399.75</v>
      </c>
      <c r="D380" s="30">
        <v>4.7E-2</v>
      </c>
      <c r="E380" s="30">
        <v>9625.02</v>
      </c>
      <c r="F380" s="30">
        <v>0.05</v>
      </c>
      <c r="G380" s="30">
        <v>2.4</v>
      </c>
    </row>
    <row r="381" spans="1:7">
      <c r="B381" s="30" t="s">
        <v>717</v>
      </c>
      <c r="C381" s="30">
        <v>8947</v>
      </c>
      <c r="D381" s="30">
        <v>4.4999999999999998E-2</v>
      </c>
      <c r="E381" s="30">
        <v>24403.94</v>
      </c>
      <c r="F381" s="30">
        <v>0.127</v>
      </c>
      <c r="G381" s="30">
        <v>172.76</v>
      </c>
    </row>
    <row r="382" spans="1:7">
      <c r="B382" s="30" t="s">
        <v>716</v>
      </c>
      <c r="C382" s="30">
        <v>54.41</v>
      </c>
      <c r="D382" s="30">
        <v>0</v>
      </c>
      <c r="E382" s="30">
        <v>30.77</v>
      </c>
      <c r="F382" s="30">
        <v>0</v>
      </c>
      <c r="G382" s="30">
        <v>-43.45</v>
      </c>
    </row>
    <row r="383" spans="1:7">
      <c r="B383" s="30" t="s">
        <v>715</v>
      </c>
      <c r="C383" s="30">
        <v>13663.99</v>
      </c>
      <c r="D383" s="30">
        <v>6.9000000000000006E-2</v>
      </c>
      <c r="E383" s="30">
        <v>13912.78</v>
      </c>
      <c r="F383" s="30">
        <v>7.1999999999999995E-2</v>
      </c>
      <c r="G383" s="30">
        <v>1.82</v>
      </c>
    </row>
    <row r="384" spans="1:7">
      <c r="B384" s="30" t="s">
        <v>779</v>
      </c>
      <c r="C384" s="30">
        <v>34308.25</v>
      </c>
      <c r="D384" s="30">
        <v>0.17299999999999999</v>
      </c>
      <c r="E384" s="30">
        <v>50219.57</v>
      </c>
      <c r="F384" s="30">
        <v>0.26100000000000001</v>
      </c>
      <c r="G384" s="30">
        <v>46.38</v>
      </c>
    </row>
    <row r="385" spans="1:7">
      <c r="A385" s="30" t="s">
        <v>700</v>
      </c>
      <c r="B385" s="30" t="s">
        <v>719</v>
      </c>
      <c r="C385" s="30">
        <v>2124.89</v>
      </c>
      <c r="D385" s="30">
        <v>1.0999999999999999E-2</v>
      </c>
      <c r="E385" s="30">
        <v>3534.81</v>
      </c>
      <c r="F385" s="30">
        <v>1.7999999999999999E-2</v>
      </c>
      <c r="G385" s="30">
        <v>66.349999999999994</v>
      </c>
    </row>
    <row r="386" spans="1:7">
      <c r="B386" s="30" t="s">
        <v>718</v>
      </c>
      <c r="C386" s="30">
        <v>11736.87</v>
      </c>
      <c r="D386" s="30">
        <v>5.8999999999999997E-2</v>
      </c>
      <c r="E386" s="30">
        <v>11484.55</v>
      </c>
      <c r="F386" s="30">
        <v>0.06</v>
      </c>
      <c r="G386" s="30">
        <v>-2.15</v>
      </c>
    </row>
    <row r="387" spans="1:7">
      <c r="B387" s="30" t="s">
        <v>717</v>
      </c>
      <c r="C387" s="30">
        <v>10984.93</v>
      </c>
      <c r="D387" s="30">
        <v>5.5E-2</v>
      </c>
      <c r="E387" s="30">
        <v>17719.990000000002</v>
      </c>
      <c r="F387" s="30">
        <v>9.1999999999999998E-2</v>
      </c>
      <c r="G387" s="30">
        <v>61.31</v>
      </c>
    </row>
    <row r="388" spans="1:7">
      <c r="B388" s="30" t="s">
        <v>716</v>
      </c>
      <c r="C388" s="30">
        <v>3648.3</v>
      </c>
      <c r="D388" s="30">
        <v>1.7999999999999999E-2</v>
      </c>
      <c r="E388" s="30">
        <v>13.54</v>
      </c>
      <c r="F388" s="30">
        <v>0</v>
      </c>
      <c r="G388" s="30">
        <v>-99.63</v>
      </c>
    </row>
    <row r="389" spans="1:7">
      <c r="B389" s="30" t="s">
        <v>715</v>
      </c>
      <c r="C389" s="30">
        <v>11682.32</v>
      </c>
      <c r="D389" s="30">
        <v>5.8999999999999997E-2</v>
      </c>
      <c r="E389" s="30">
        <v>10545.66</v>
      </c>
      <c r="F389" s="30">
        <v>5.5E-2</v>
      </c>
      <c r="G389" s="30">
        <v>-9.73</v>
      </c>
    </row>
    <row r="390" spans="1:7">
      <c r="B390" s="30" t="s">
        <v>779</v>
      </c>
      <c r="C390" s="30">
        <v>40177.300000000003</v>
      </c>
      <c r="D390" s="30">
        <v>0.20200000000000001</v>
      </c>
      <c r="E390" s="30">
        <v>43298.54</v>
      </c>
      <c r="F390" s="30">
        <v>0.22500000000000001</v>
      </c>
      <c r="G390" s="30">
        <v>7.77</v>
      </c>
    </row>
    <row r="391" spans="1:7">
      <c r="A391" s="30" t="s">
        <v>670</v>
      </c>
      <c r="B391" s="30" t="s">
        <v>719</v>
      </c>
      <c r="C391" s="30">
        <v>2495.4299999999998</v>
      </c>
      <c r="D391" s="30">
        <v>1.2999999999999999E-2</v>
      </c>
      <c r="E391" s="30">
        <v>2453.8200000000002</v>
      </c>
      <c r="F391" s="30">
        <v>1.2999999999999999E-2</v>
      </c>
      <c r="G391" s="30">
        <v>-1.67</v>
      </c>
    </row>
    <row r="392" spans="1:7">
      <c r="B392" s="30" t="s">
        <v>718</v>
      </c>
      <c r="C392" s="30">
        <v>8560.98</v>
      </c>
      <c r="D392" s="30">
        <v>4.2999999999999997E-2</v>
      </c>
      <c r="E392" s="30">
        <v>7694.35</v>
      </c>
      <c r="F392" s="30">
        <v>0.04</v>
      </c>
      <c r="G392" s="30">
        <v>-10.119999999999999</v>
      </c>
    </row>
    <row r="393" spans="1:7">
      <c r="B393" s="30" t="s">
        <v>717</v>
      </c>
      <c r="C393" s="30">
        <v>22341.91</v>
      </c>
      <c r="D393" s="30">
        <v>0.113</v>
      </c>
      <c r="E393" s="30">
        <v>18521.12</v>
      </c>
      <c r="F393" s="30">
        <v>9.6000000000000002E-2</v>
      </c>
      <c r="G393" s="30">
        <v>-17.100000000000001</v>
      </c>
    </row>
    <row r="394" spans="1:7">
      <c r="B394" s="30" t="s">
        <v>716</v>
      </c>
      <c r="C394" s="30">
        <v>80.63</v>
      </c>
      <c r="D394" s="30">
        <v>0</v>
      </c>
      <c r="E394" s="30">
        <v>33.270000000000003</v>
      </c>
      <c r="F394" s="30">
        <v>0</v>
      </c>
      <c r="G394" s="30">
        <v>-58.74</v>
      </c>
    </row>
    <row r="395" spans="1:7">
      <c r="B395" s="30" t="s">
        <v>715</v>
      </c>
      <c r="C395" s="30">
        <v>9607.0300000000007</v>
      </c>
      <c r="D395" s="30">
        <v>4.8000000000000001E-2</v>
      </c>
      <c r="E395" s="30">
        <v>9250.18</v>
      </c>
      <c r="F395" s="30">
        <v>4.8000000000000001E-2</v>
      </c>
      <c r="G395" s="30">
        <v>-3.71</v>
      </c>
    </row>
    <row r="396" spans="1:7">
      <c r="B396" s="30" t="s">
        <v>779</v>
      </c>
      <c r="C396" s="30">
        <v>43085.98</v>
      </c>
      <c r="D396" s="30">
        <v>0.217</v>
      </c>
      <c r="E396" s="30">
        <v>37952.730000000003</v>
      </c>
      <c r="F396" s="30">
        <v>0.19700000000000001</v>
      </c>
      <c r="G396" s="30">
        <v>-11.91</v>
      </c>
    </row>
    <row r="397" spans="1:7">
      <c r="A397" s="30" t="s">
        <v>444</v>
      </c>
      <c r="B397" s="30" t="s">
        <v>719</v>
      </c>
      <c r="C397" s="30">
        <v>2609.79</v>
      </c>
      <c r="D397" s="30">
        <v>1.2999999999999999E-2</v>
      </c>
      <c r="E397" s="30">
        <v>2643.82</v>
      </c>
      <c r="F397" s="30">
        <v>1.4E-2</v>
      </c>
      <c r="G397" s="30">
        <v>1.3</v>
      </c>
    </row>
    <row r="398" spans="1:7">
      <c r="B398" s="30" t="s">
        <v>718</v>
      </c>
      <c r="C398" s="30">
        <v>11203.44</v>
      </c>
      <c r="D398" s="30">
        <v>5.6000000000000001E-2</v>
      </c>
      <c r="E398" s="30">
        <v>11044.05</v>
      </c>
      <c r="F398" s="30">
        <v>5.7000000000000002E-2</v>
      </c>
      <c r="G398" s="30">
        <v>-1.42</v>
      </c>
    </row>
    <row r="399" spans="1:7">
      <c r="B399" s="30" t="s">
        <v>717</v>
      </c>
      <c r="C399" s="30">
        <v>18633.22</v>
      </c>
      <c r="D399" s="30">
        <v>9.4E-2</v>
      </c>
      <c r="E399" s="30">
        <v>12240.67</v>
      </c>
      <c r="F399" s="30">
        <v>6.4000000000000001E-2</v>
      </c>
      <c r="G399" s="30">
        <v>-34.31</v>
      </c>
    </row>
    <row r="400" spans="1:7">
      <c r="B400" s="30" t="s">
        <v>716</v>
      </c>
      <c r="C400" s="30">
        <v>56.94</v>
      </c>
      <c r="D400" s="30">
        <v>0</v>
      </c>
      <c r="E400" s="30">
        <v>33.200000000000003</v>
      </c>
      <c r="F400" s="30">
        <v>0</v>
      </c>
      <c r="G400" s="30">
        <v>-41.7</v>
      </c>
    </row>
    <row r="401" spans="1:7">
      <c r="B401" s="30" t="s">
        <v>715</v>
      </c>
      <c r="C401" s="30">
        <v>8814.31</v>
      </c>
      <c r="D401" s="30">
        <v>4.3999999999999997E-2</v>
      </c>
      <c r="E401" s="30">
        <v>9982.9599999999991</v>
      </c>
      <c r="F401" s="30">
        <v>5.1999999999999998E-2</v>
      </c>
      <c r="G401" s="30">
        <v>13.26</v>
      </c>
    </row>
    <row r="402" spans="1:7">
      <c r="B402" s="30" t="s">
        <v>779</v>
      </c>
      <c r="C402" s="30">
        <v>41317.699999999997</v>
      </c>
      <c r="D402" s="30">
        <v>0.20799999999999999</v>
      </c>
      <c r="E402" s="30">
        <v>35944.71</v>
      </c>
      <c r="F402" s="30">
        <v>0.187</v>
      </c>
      <c r="G402" s="30">
        <v>-13</v>
      </c>
    </row>
    <row r="403" spans="1:7">
      <c r="A403" s="30" t="s">
        <v>713</v>
      </c>
      <c r="B403" s="30" t="s">
        <v>719</v>
      </c>
      <c r="C403" s="30">
        <v>2746.45</v>
      </c>
      <c r="D403" s="30">
        <v>1.4E-2</v>
      </c>
      <c r="E403" s="30">
        <v>2465.94</v>
      </c>
      <c r="F403" s="30">
        <v>1.2999999999999999E-2</v>
      </c>
      <c r="G403" s="30">
        <v>-10.210000000000001</v>
      </c>
    </row>
    <row r="404" spans="1:7">
      <c r="B404" s="30" t="s">
        <v>718</v>
      </c>
      <c r="C404" s="30">
        <v>14378.85</v>
      </c>
      <c r="D404" s="30">
        <v>7.1999999999999995E-2</v>
      </c>
      <c r="E404" s="30">
        <v>17856.509999999998</v>
      </c>
      <c r="F404" s="30">
        <v>9.2999999999999999E-2</v>
      </c>
      <c r="G404" s="30">
        <v>24.19</v>
      </c>
    </row>
    <row r="405" spans="1:7">
      <c r="B405" s="30" t="s">
        <v>717</v>
      </c>
      <c r="C405" s="30">
        <v>1193.78</v>
      </c>
      <c r="D405" s="30">
        <v>6.0000000000000001E-3</v>
      </c>
      <c r="E405" s="30">
        <v>1353.22</v>
      </c>
      <c r="F405" s="30">
        <v>7.0000000000000001E-3</v>
      </c>
      <c r="G405" s="30">
        <v>13.36</v>
      </c>
    </row>
    <row r="406" spans="1:7">
      <c r="B406" s="30" t="s">
        <v>716</v>
      </c>
      <c r="C406" s="30">
        <v>1.33</v>
      </c>
      <c r="D406" s="30">
        <v>0</v>
      </c>
      <c r="E406" s="30">
        <v>0.88</v>
      </c>
      <c r="F406" s="30">
        <v>0</v>
      </c>
      <c r="G406" s="30">
        <v>-33.909999999999997</v>
      </c>
    </row>
    <row r="407" spans="1:7">
      <c r="B407" s="30" t="s">
        <v>715</v>
      </c>
      <c r="C407" s="30">
        <v>13931.23</v>
      </c>
      <c r="D407" s="30">
        <v>7.0000000000000007E-2</v>
      </c>
      <c r="E407" s="30">
        <v>15881.66</v>
      </c>
      <c r="F407" s="30">
        <v>8.3000000000000004E-2</v>
      </c>
      <c r="G407" s="30">
        <v>14</v>
      </c>
    </row>
    <row r="408" spans="1:7">
      <c r="B408" s="30" t="s">
        <v>779</v>
      </c>
      <c r="C408" s="30">
        <v>32251.64</v>
      </c>
      <c r="D408" s="30">
        <v>0.16200000000000001</v>
      </c>
      <c r="E408" s="30">
        <v>37558.21</v>
      </c>
      <c r="F408" s="30">
        <v>0.19500000000000001</v>
      </c>
      <c r="G408" s="30">
        <v>16.45</v>
      </c>
    </row>
    <row r="409" spans="1:7">
      <c r="A409" s="30" t="s">
        <v>687</v>
      </c>
      <c r="B409" s="30" t="s">
        <v>719</v>
      </c>
      <c r="C409" s="30">
        <v>2274.61</v>
      </c>
      <c r="D409" s="30">
        <v>1.0999999999999999E-2</v>
      </c>
      <c r="E409" s="30">
        <v>2427.33</v>
      </c>
      <c r="F409" s="30">
        <v>1.2999999999999999E-2</v>
      </c>
      <c r="G409" s="30">
        <v>6.71</v>
      </c>
    </row>
    <row r="410" spans="1:7">
      <c r="B410" s="30" t="s">
        <v>718</v>
      </c>
      <c r="C410" s="30">
        <v>11635.79</v>
      </c>
      <c r="D410" s="30">
        <v>5.8999999999999997E-2</v>
      </c>
      <c r="E410" s="30">
        <v>11873.06</v>
      </c>
      <c r="F410" s="30">
        <v>6.2E-2</v>
      </c>
      <c r="G410" s="30">
        <v>2.04</v>
      </c>
    </row>
    <row r="411" spans="1:7">
      <c r="B411" s="30" t="s">
        <v>717</v>
      </c>
      <c r="C411" s="30">
        <v>7469.95</v>
      </c>
      <c r="D411" s="30">
        <v>3.7999999999999999E-2</v>
      </c>
      <c r="E411" s="30">
        <v>6632.52</v>
      </c>
      <c r="F411" s="30">
        <v>3.5000000000000003E-2</v>
      </c>
      <c r="G411" s="30">
        <v>-11.21</v>
      </c>
    </row>
    <row r="412" spans="1:7">
      <c r="B412" s="30" t="s">
        <v>716</v>
      </c>
      <c r="C412" s="30">
        <v>119.58</v>
      </c>
      <c r="D412" s="30">
        <v>1E-3</v>
      </c>
      <c r="E412" s="30">
        <v>398.53</v>
      </c>
      <c r="F412" s="30">
        <v>2E-3</v>
      </c>
      <c r="G412" s="30">
        <v>233.26</v>
      </c>
    </row>
    <row r="413" spans="1:7">
      <c r="B413" s="30" t="s">
        <v>715</v>
      </c>
      <c r="C413" s="30">
        <v>12248.72</v>
      </c>
      <c r="D413" s="30">
        <v>6.2E-2</v>
      </c>
      <c r="E413" s="30">
        <v>12190.89</v>
      </c>
      <c r="F413" s="30">
        <v>6.3E-2</v>
      </c>
      <c r="G413" s="30">
        <v>-0.47</v>
      </c>
    </row>
    <row r="414" spans="1:7">
      <c r="B414" s="30" t="s">
        <v>779</v>
      </c>
      <c r="C414" s="30">
        <v>33748.660000000003</v>
      </c>
      <c r="D414" s="30">
        <v>0.17</v>
      </c>
      <c r="E414" s="30">
        <v>33522.33</v>
      </c>
      <c r="F414" s="30">
        <v>0.17399999999999999</v>
      </c>
      <c r="G414" s="30">
        <v>-0.67</v>
      </c>
    </row>
    <row r="415" spans="1:7">
      <c r="A415" s="30" t="s">
        <v>695</v>
      </c>
      <c r="B415" s="30" t="s">
        <v>719</v>
      </c>
      <c r="C415" s="30">
        <v>1768.4</v>
      </c>
      <c r="D415" s="30">
        <v>8.9999999999999993E-3</v>
      </c>
      <c r="E415" s="30">
        <v>2314.5</v>
      </c>
      <c r="F415" s="30">
        <v>1.2E-2</v>
      </c>
      <c r="G415" s="30">
        <v>30.88</v>
      </c>
    </row>
    <row r="416" spans="1:7">
      <c r="B416" s="30" t="s">
        <v>718</v>
      </c>
      <c r="C416" s="30">
        <v>12342.48</v>
      </c>
      <c r="D416" s="30">
        <v>6.2E-2</v>
      </c>
      <c r="E416" s="30">
        <v>12044.29</v>
      </c>
      <c r="F416" s="30">
        <v>6.3E-2</v>
      </c>
      <c r="G416" s="30">
        <v>-2.42</v>
      </c>
    </row>
    <row r="417" spans="1:7">
      <c r="B417" s="30" t="s">
        <v>717</v>
      </c>
      <c r="C417" s="30">
        <v>6502.97</v>
      </c>
      <c r="D417" s="30">
        <v>3.3000000000000002E-2</v>
      </c>
      <c r="E417" s="30">
        <v>5668.51</v>
      </c>
      <c r="F417" s="30">
        <v>2.9000000000000001E-2</v>
      </c>
      <c r="G417" s="30">
        <v>-12.83</v>
      </c>
    </row>
    <row r="418" spans="1:7">
      <c r="B418" s="30" t="s">
        <v>716</v>
      </c>
      <c r="C418" s="30">
        <v>130.38</v>
      </c>
      <c r="D418" s="30">
        <v>1E-3</v>
      </c>
      <c r="E418" s="30">
        <v>46.77</v>
      </c>
      <c r="F418" s="30">
        <v>0</v>
      </c>
      <c r="G418" s="30">
        <v>-64.13</v>
      </c>
    </row>
    <row r="419" spans="1:7">
      <c r="B419" s="30" t="s">
        <v>715</v>
      </c>
      <c r="C419" s="30">
        <v>11161.12</v>
      </c>
      <c r="D419" s="30">
        <v>5.6000000000000001E-2</v>
      </c>
      <c r="E419" s="30">
        <v>12158.1</v>
      </c>
      <c r="F419" s="30">
        <v>6.3E-2</v>
      </c>
      <c r="G419" s="30">
        <v>8.93</v>
      </c>
    </row>
    <row r="420" spans="1:7">
      <c r="B420" s="30" t="s">
        <v>779</v>
      </c>
      <c r="C420" s="30">
        <v>31905.35</v>
      </c>
      <c r="D420" s="30">
        <v>0.161</v>
      </c>
      <c r="E420" s="30">
        <v>32232.16</v>
      </c>
      <c r="F420" s="30">
        <v>0.16800000000000001</v>
      </c>
      <c r="G420" s="30">
        <v>1.02</v>
      </c>
    </row>
    <row r="421" spans="1:7">
      <c r="A421" s="30" t="s">
        <v>712</v>
      </c>
      <c r="B421" s="30" t="s">
        <v>719</v>
      </c>
      <c r="C421" s="30">
        <v>2926.21</v>
      </c>
      <c r="D421" s="30">
        <v>1.4999999999999999E-2</v>
      </c>
      <c r="E421" s="30">
        <v>3167.45</v>
      </c>
      <c r="F421" s="30">
        <v>1.6E-2</v>
      </c>
      <c r="G421" s="30">
        <v>8.24</v>
      </c>
    </row>
    <row r="422" spans="1:7">
      <c r="B422" s="30" t="s">
        <v>718</v>
      </c>
      <c r="C422" s="30">
        <v>10581.94</v>
      </c>
      <c r="D422" s="30">
        <v>5.2999999999999999E-2</v>
      </c>
      <c r="E422" s="30">
        <v>10276.73</v>
      </c>
      <c r="F422" s="30">
        <v>5.2999999999999999E-2</v>
      </c>
      <c r="G422" s="30">
        <v>-2.88</v>
      </c>
    </row>
    <row r="423" spans="1:7">
      <c r="B423" s="30" t="s">
        <v>717</v>
      </c>
      <c r="C423" s="30">
        <v>4574.26</v>
      </c>
      <c r="D423" s="30">
        <v>2.3E-2</v>
      </c>
      <c r="E423" s="30">
        <v>11532.46</v>
      </c>
      <c r="F423" s="30">
        <v>0.06</v>
      </c>
      <c r="G423" s="30">
        <v>152.12</v>
      </c>
    </row>
    <row r="424" spans="1:7">
      <c r="B424" s="30" t="s">
        <v>716</v>
      </c>
      <c r="C424" s="30">
        <v>2.4</v>
      </c>
      <c r="D424" s="30">
        <v>0</v>
      </c>
      <c r="E424" s="30">
        <v>12.05</v>
      </c>
      <c r="F424" s="30">
        <v>0</v>
      </c>
      <c r="G424" s="30">
        <v>401.5</v>
      </c>
    </row>
    <row r="425" spans="1:7">
      <c r="B425" s="30" t="s">
        <v>715</v>
      </c>
      <c r="C425" s="30">
        <v>10346.23</v>
      </c>
      <c r="D425" s="30">
        <v>5.1999999999999998E-2</v>
      </c>
      <c r="E425" s="30">
        <v>10626.95</v>
      </c>
      <c r="F425" s="30">
        <v>5.5E-2</v>
      </c>
      <c r="G425" s="30">
        <v>2.71</v>
      </c>
    </row>
    <row r="426" spans="1:7">
      <c r="B426" s="30" t="s">
        <v>779</v>
      </c>
      <c r="C426" s="30">
        <v>28431.03</v>
      </c>
      <c r="D426" s="30">
        <v>0.14299999999999999</v>
      </c>
      <c r="E426" s="30">
        <v>35615.65</v>
      </c>
      <c r="F426" s="30">
        <v>0.185</v>
      </c>
      <c r="G426" s="30">
        <v>25.27</v>
      </c>
    </row>
    <row r="427" spans="1:7">
      <c r="A427" s="30" t="s">
        <v>680</v>
      </c>
      <c r="B427" s="30" t="s">
        <v>719</v>
      </c>
      <c r="C427" s="30">
        <v>1651.62</v>
      </c>
      <c r="D427" s="30">
        <v>8.0000000000000002E-3</v>
      </c>
      <c r="E427" s="30">
        <v>1890.87</v>
      </c>
      <c r="F427" s="30">
        <v>0.01</v>
      </c>
      <c r="G427" s="30">
        <v>14.49</v>
      </c>
    </row>
    <row r="428" spans="1:7">
      <c r="B428" s="30" t="s">
        <v>718</v>
      </c>
      <c r="C428" s="30">
        <v>5642.08</v>
      </c>
      <c r="D428" s="30">
        <v>2.8000000000000001E-2</v>
      </c>
      <c r="E428" s="30">
        <v>5372.29</v>
      </c>
      <c r="F428" s="30">
        <v>2.8000000000000001E-2</v>
      </c>
      <c r="G428" s="30">
        <v>-4.78</v>
      </c>
    </row>
    <row r="429" spans="1:7">
      <c r="B429" s="30" t="s">
        <v>717</v>
      </c>
      <c r="C429" s="30">
        <v>18135.57</v>
      </c>
      <c r="D429" s="30">
        <v>9.0999999999999998E-2</v>
      </c>
      <c r="E429" s="30">
        <v>15857.11</v>
      </c>
      <c r="F429" s="30">
        <v>8.3000000000000004E-2</v>
      </c>
      <c r="G429" s="30">
        <v>-12.56</v>
      </c>
    </row>
    <row r="430" spans="1:7">
      <c r="B430" s="30" t="s">
        <v>716</v>
      </c>
      <c r="C430" s="30">
        <v>11.87</v>
      </c>
      <c r="D430" s="30">
        <v>0</v>
      </c>
      <c r="E430" s="30">
        <v>10.220000000000001</v>
      </c>
      <c r="F430" s="30">
        <v>0</v>
      </c>
      <c r="G430" s="30">
        <v>-13.97</v>
      </c>
    </row>
    <row r="431" spans="1:7">
      <c r="B431" s="30" t="s">
        <v>715</v>
      </c>
      <c r="C431" s="30">
        <v>7505.4</v>
      </c>
      <c r="D431" s="30">
        <v>3.7999999999999999E-2</v>
      </c>
      <c r="E431" s="30">
        <v>6046.05</v>
      </c>
      <c r="F431" s="30">
        <v>3.1E-2</v>
      </c>
      <c r="G431" s="30">
        <v>-19.440000000000001</v>
      </c>
    </row>
    <row r="432" spans="1:7">
      <c r="B432" s="30" t="s">
        <v>779</v>
      </c>
      <c r="C432" s="30">
        <v>32946.54</v>
      </c>
      <c r="D432" s="30">
        <v>0.16600000000000001</v>
      </c>
      <c r="E432" s="30">
        <v>29176.54</v>
      </c>
      <c r="F432" s="30">
        <v>0.152</v>
      </c>
      <c r="G432" s="30">
        <v>-11.44</v>
      </c>
    </row>
    <row r="433" spans="1:7">
      <c r="A433" s="30" t="s">
        <v>701</v>
      </c>
      <c r="B433" s="30" t="s">
        <v>719</v>
      </c>
      <c r="C433" s="30">
        <v>2003.02</v>
      </c>
      <c r="D433" s="30">
        <v>0.01</v>
      </c>
      <c r="E433" s="30">
        <v>2571.4499999999998</v>
      </c>
      <c r="F433" s="30">
        <v>1.2999999999999999E-2</v>
      </c>
      <c r="G433" s="30">
        <v>28.38</v>
      </c>
    </row>
    <row r="434" spans="1:7">
      <c r="B434" s="30" t="s">
        <v>718</v>
      </c>
      <c r="C434" s="30">
        <v>9424.26</v>
      </c>
      <c r="D434" s="30">
        <v>4.7E-2</v>
      </c>
      <c r="E434" s="30">
        <v>14194.41</v>
      </c>
      <c r="F434" s="30">
        <v>7.3999999999999996E-2</v>
      </c>
      <c r="G434" s="30">
        <v>50.62</v>
      </c>
    </row>
    <row r="435" spans="1:7">
      <c r="B435" s="30" t="s">
        <v>717</v>
      </c>
      <c r="C435" s="30">
        <v>5091.93</v>
      </c>
      <c r="D435" s="30">
        <v>2.5999999999999999E-2</v>
      </c>
      <c r="E435" s="30">
        <v>5446.15</v>
      </c>
      <c r="F435" s="30">
        <v>2.8000000000000001E-2</v>
      </c>
      <c r="G435" s="30">
        <v>6.96</v>
      </c>
    </row>
    <row r="436" spans="1:7">
      <c r="B436" s="30" t="s">
        <v>716</v>
      </c>
      <c r="C436" s="30">
        <v>44.9</v>
      </c>
      <c r="D436" s="30">
        <v>0</v>
      </c>
      <c r="E436" s="30">
        <v>10.83</v>
      </c>
      <c r="F436" s="30">
        <v>0</v>
      </c>
      <c r="G436" s="30">
        <v>-75.88</v>
      </c>
    </row>
    <row r="437" spans="1:7">
      <c r="B437" s="30" t="s">
        <v>715</v>
      </c>
      <c r="C437" s="30">
        <v>5949.26</v>
      </c>
      <c r="D437" s="30">
        <v>0.03</v>
      </c>
      <c r="E437" s="30">
        <v>9791.33</v>
      </c>
      <c r="F437" s="30">
        <v>5.0999999999999997E-2</v>
      </c>
      <c r="G437" s="30">
        <v>64.58</v>
      </c>
    </row>
    <row r="438" spans="1:7">
      <c r="B438" s="30" t="s">
        <v>779</v>
      </c>
      <c r="C438" s="30">
        <v>22513.37</v>
      </c>
      <c r="D438" s="30">
        <v>0.113</v>
      </c>
      <c r="E438" s="30">
        <v>32014.18</v>
      </c>
      <c r="F438" s="30">
        <v>0.16700000000000001</v>
      </c>
      <c r="G438" s="30">
        <v>42.2</v>
      </c>
    </row>
    <row r="439" spans="1:7">
      <c r="A439" s="30" t="s">
        <v>668</v>
      </c>
      <c r="B439" s="30" t="s">
        <v>719</v>
      </c>
      <c r="C439" s="30">
        <v>2423.25</v>
      </c>
      <c r="D439" s="30">
        <v>1.2E-2</v>
      </c>
      <c r="E439" s="30">
        <v>2679.19</v>
      </c>
      <c r="F439" s="30">
        <v>1.4E-2</v>
      </c>
      <c r="G439" s="30">
        <v>10.56</v>
      </c>
    </row>
    <row r="440" spans="1:7">
      <c r="B440" s="30" t="s">
        <v>718</v>
      </c>
      <c r="C440" s="30">
        <v>10960.02</v>
      </c>
      <c r="D440" s="30">
        <v>5.5E-2</v>
      </c>
      <c r="E440" s="30">
        <v>10696.06</v>
      </c>
      <c r="F440" s="30">
        <v>5.6000000000000001E-2</v>
      </c>
      <c r="G440" s="30">
        <v>-2.41</v>
      </c>
    </row>
    <row r="441" spans="1:7">
      <c r="B441" s="30" t="s">
        <v>717</v>
      </c>
      <c r="C441" s="30">
        <v>606</v>
      </c>
      <c r="D441" s="30">
        <v>3.0000000000000001E-3</v>
      </c>
      <c r="E441" s="30">
        <v>753.62</v>
      </c>
      <c r="F441" s="30">
        <v>4.0000000000000001E-3</v>
      </c>
      <c r="G441" s="30">
        <v>24.36</v>
      </c>
    </row>
    <row r="442" spans="1:7">
      <c r="B442" s="30" t="s">
        <v>716</v>
      </c>
      <c r="C442" s="30">
        <v>-221.74</v>
      </c>
      <c r="D442" s="30">
        <v>-1E-3</v>
      </c>
      <c r="E442" s="30">
        <v>-313.95999999999998</v>
      </c>
      <c r="F442" s="30">
        <v>-2E-3</v>
      </c>
      <c r="G442" s="30">
        <v>41.59</v>
      </c>
    </row>
    <row r="443" spans="1:7">
      <c r="B443" s="30" t="s">
        <v>715</v>
      </c>
      <c r="C443" s="30">
        <v>12413.34</v>
      </c>
      <c r="D443" s="30">
        <v>6.3E-2</v>
      </c>
      <c r="E443" s="30">
        <v>12508.42</v>
      </c>
      <c r="F443" s="30">
        <v>6.5000000000000002E-2</v>
      </c>
      <c r="G443" s="30">
        <v>0.77</v>
      </c>
    </row>
    <row r="444" spans="1:7">
      <c r="B444" s="30" t="s">
        <v>779</v>
      </c>
      <c r="C444" s="30">
        <v>26180.87</v>
      </c>
      <c r="D444" s="30">
        <v>0.13200000000000001</v>
      </c>
      <c r="E444" s="30">
        <v>26323.34</v>
      </c>
      <c r="F444" s="30">
        <v>0.13700000000000001</v>
      </c>
      <c r="G444" s="30">
        <v>0.54</v>
      </c>
    </row>
    <row r="445" spans="1:7">
      <c r="A445" s="30" t="s">
        <v>485</v>
      </c>
      <c r="B445" s="30" t="s">
        <v>719</v>
      </c>
      <c r="C445" s="30">
        <v>1604.34</v>
      </c>
      <c r="D445" s="30">
        <v>8.0000000000000002E-3</v>
      </c>
      <c r="E445" s="30">
        <v>1732.09</v>
      </c>
      <c r="F445" s="30">
        <v>8.9999999999999993E-3</v>
      </c>
      <c r="G445" s="30">
        <v>7.96</v>
      </c>
    </row>
    <row r="446" spans="1:7">
      <c r="B446" s="30" t="s">
        <v>718</v>
      </c>
      <c r="C446" s="30">
        <v>8285.2099999999991</v>
      </c>
      <c r="D446" s="30">
        <v>4.2000000000000003E-2</v>
      </c>
      <c r="E446" s="30">
        <v>9693.4699999999993</v>
      </c>
      <c r="F446" s="30">
        <v>0.05</v>
      </c>
      <c r="G446" s="30">
        <v>17</v>
      </c>
    </row>
    <row r="447" spans="1:7">
      <c r="B447" s="30" t="s">
        <v>717</v>
      </c>
      <c r="C447" s="30">
        <v>4266.96</v>
      </c>
      <c r="D447" s="30">
        <v>2.1000000000000001E-2</v>
      </c>
      <c r="E447" s="30">
        <v>813.28</v>
      </c>
      <c r="F447" s="30">
        <v>4.0000000000000001E-3</v>
      </c>
      <c r="G447" s="30">
        <v>-80.94</v>
      </c>
    </row>
    <row r="448" spans="1:7">
      <c r="B448" s="30" t="s">
        <v>716</v>
      </c>
      <c r="C448" s="30">
        <v>0</v>
      </c>
      <c r="D448" s="30">
        <v>0</v>
      </c>
      <c r="E448" s="30">
        <v>0.2</v>
      </c>
      <c r="F448" s="30">
        <v>0</v>
      </c>
      <c r="G448" s="30">
        <v>100</v>
      </c>
    </row>
    <row r="449" spans="1:7">
      <c r="B449" s="30" t="s">
        <v>715</v>
      </c>
      <c r="C449" s="30">
        <v>12458.19</v>
      </c>
      <c r="D449" s="30">
        <v>6.3E-2</v>
      </c>
      <c r="E449" s="30">
        <v>13272.22</v>
      </c>
      <c r="F449" s="30">
        <v>6.9000000000000006E-2</v>
      </c>
      <c r="G449" s="30">
        <v>6.53</v>
      </c>
    </row>
    <row r="450" spans="1:7">
      <c r="B450" s="30" t="s">
        <v>779</v>
      </c>
      <c r="C450" s="30">
        <v>26614.7</v>
      </c>
      <c r="D450" s="30">
        <v>0.13400000000000001</v>
      </c>
      <c r="E450" s="30">
        <v>25511.25</v>
      </c>
      <c r="F450" s="30">
        <v>0.13300000000000001</v>
      </c>
      <c r="G450" s="30">
        <v>-4.1500000000000004</v>
      </c>
    </row>
    <row r="451" spans="1:7">
      <c r="A451" s="30" t="s">
        <v>688</v>
      </c>
      <c r="B451" s="30" t="s">
        <v>719</v>
      </c>
      <c r="C451" s="30">
        <v>963.42</v>
      </c>
      <c r="D451" s="30">
        <v>5.0000000000000001E-3</v>
      </c>
      <c r="E451" s="30">
        <v>1160.4100000000001</v>
      </c>
      <c r="F451" s="30">
        <v>6.0000000000000001E-3</v>
      </c>
      <c r="G451" s="30">
        <v>20.45</v>
      </c>
    </row>
    <row r="452" spans="1:7">
      <c r="B452" s="30" t="s">
        <v>718</v>
      </c>
      <c r="C452" s="30">
        <v>6714.57</v>
      </c>
      <c r="D452" s="30">
        <v>3.4000000000000002E-2</v>
      </c>
      <c r="E452" s="30">
        <v>8318.07</v>
      </c>
      <c r="F452" s="30">
        <v>4.2999999999999997E-2</v>
      </c>
      <c r="G452" s="30">
        <v>23.88</v>
      </c>
    </row>
    <row r="453" spans="1:7">
      <c r="B453" s="30" t="s">
        <v>717</v>
      </c>
      <c r="C453" s="30">
        <v>3812.52</v>
      </c>
      <c r="D453" s="30">
        <v>1.9E-2</v>
      </c>
      <c r="E453" s="30">
        <v>4281.9399999999996</v>
      </c>
      <c r="F453" s="30">
        <v>2.1999999999999999E-2</v>
      </c>
      <c r="G453" s="30">
        <v>12.31</v>
      </c>
    </row>
    <row r="454" spans="1:7">
      <c r="B454" s="30" t="s">
        <v>716</v>
      </c>
      <c r="C454" s="30">
        <v>286.33999999999997</v>
      </c>
      <c r="D454" s="30">
        <v>1E-3</v>
      </c>
      <c r="E454" s="30">
        <v>131.97999999999999</v>
      </c>
      <c r="F454" s="30">
        <v>1E-3</v>
      </c>
      <c r="G454" s="30">
        <v>-53.91</v>
      </c>
    </row>
    <row r="455" spans="1:7">
      <c r="B455" s="30" t="s">
        <v>715</v>
      </c>
      <c r="C455" s="30">
        <v>13570.11</v>
      </c>
      <c r="D455" s="30">
        <v>6.8000000000000005E-2</v>
      </c>
      <c r="E455" s="30">
        <v>10198.25</v>
      </c>
      <c r="F455" s="30">
        <v>5.2999999999999999E-2</v>
      </c>
      <c r="G455" s="30">
        <v>-24.85</v>
      </c>
    </row>
    <row r="456" spans="1:7">
      <c r="B456" s="30" t="s">
        <v>779</v>
      </c>
      <c r="C456" s="30">
        <v>25346.959999999999</v>
      </c>
      <c r="D456" s="30">
        <v>0.128</v>
      </c>
      <c r="E456" s="30">
        <v>24090.65</v>
      </c>
      <c r="F456" s="30">
        <v>0.125</v>
      </c>
      <c r="G456" s="30">
        <v>-4.96</v>
      </c>
    </row>
    <row r="457" spans="1:7">
      <c r="A457" s="30" t="s">
        <v>710</v>
      </c>
      <c r="B457" s="30" t="s">
        <v>719</v>
      </c>
      <c r="C457" s="30">
        <v>1310.92</v>
      </c>
      <c r="D457" s="30">
        <v>7.0000000000000001E-3</v>
      </c>
      <c r="E457" s="30">
        <v>1051.47</v>
      </c>
      <c r="F457" s="30">
        <v>5.0000000000000001E-3</v>
      </c>
      <c r="G457" s="30">
        <v>-19.79</v>
      </c>
    </row>
    <row r="458" spans="1:7">
      <c r="B458" s="30" t="s">
        <v>718</v>
      </c>
      <c r="C458" s="30">
        <v>8871.0499999999993</v>
      </c>
      <c r="D458" s="30">
        <v>4.4999999999999998E-2</v>
      </c>
      <c r="E458" s="30">
        <v>10033.94</v>
      </c>
      <c r="F458" s="30">
        <v>5.1999999999999998E-2</v>
      </c>
      <c r="G458" s="30">
        <v>13.11</v>
      </c>
    </row>
    <row r="459" spans="1:7">
      <c r="B459" s="30" t="s">
        <v>717</v>
      </c>
      <c r="C459" s="30">
        <v>75</v>
      </c>
      <c r="D459" s="30">
        <v>0</v>
      </c>
      <c r="E459" s="30">
        <v>99.83</v>
      </c>
      <c r="F459" s="30">
        <v>1E-3</v>
      </c>
      <c r="G459" s="30">
        <v>33.11</v>
      </c>
    </row>
    <row r="460" spans="1:7">
      <c r="B460" s="30" t="s">
        <v>716</v>
      </c>
      <c r="C460" s="30">
        <v>0.32</v>
      </c>
      <c r="D460" s="30">
        <v>0</v>
      </c>
      <c r="E460" s="30">
        <v>1.36</v>
      </c>
      <c r="F460" s="30">
        <v>0</v>
      </c>
      <c r="G460" s="30">
        <v>323.44</v>
      </c>
    </row>
    <row r="461" spans="1:7">
      <c r="B461" s="30" t="s">
        <v>715</v>
      </c>
      <c r="C461" s="30">
        <v>11541.69</v>
      </c>
      <c r="D461" s="30">
        <v>5.8000000000000003E-2</v>
      </c>
      <c r="E461" s="30">
        <v>14457.34</v>
      </c>
      <c r="F461" s="30">
        <v>7.4999999999999997E-2</v>
      </c>
      <c r="G461" s="30">
        <v>25.26</v>
      </c>
    </row>
    <row r="462" spans="1:7">
      <c r="B462" s="30" t="s">
        <v>779</v>
      </c>
      <c r="C462" s="30">
        <v>21798.98</v>
      </c>
      <c r="D462" s="30">
        <v>0.11</v>
      </c>
      <c r="E462" s="30">
        <v>25643.94</v>
      </c>
      <c r="F462" s="30">
        <v>0.13300000000000001</v>
      </c>
      <c r="G462" s="30">
        <v>17.64</v>
      </c>
    </row>
    <row r="463" spans="1:7">
      <c r="A463" s="30" t="s">
        <v>667</v>
      </c>
      <c r="B463" s="30" t="s">
        <v>719</v>
      </c>
      <c r="C463" s="30">
        <v>1018.21</v>
      </c>
      <c r="D463" s="30">
        <v>5.0000000000000001E-3</v>
      </c>
      <c r="E463" s="30">
        <v>1237.74</v>
      </c>
      <c r="F463" s="30">
        <v>6.0000000000000001E-3</v>
      </c>
      <c r="G463" s="30">
        <v>21.56</v>
      </c>
    </row>
    <row r="464" spans="1:7">
      <c r="B464" s="30" t="s">
        <v>718</v>
      </c>
      <c r="C464" s="30">
        <v>8987.75</v>
      </c>
      <c r="D464" s="30">
        <v>4.4999999999999998E-2</v>
      </c>
      <c r="E464" s="30">
        <v>8651.67</v>
      </c>
      <c r="F464" s="30">
        <v>4.4999999999999998E-2</v>
      </c>
      <c r="G464" s="30">
        <v>-3.74</v>
      </c>
    </row>
    <row r="465" spans="1:7">
      <c r="B465" s="30" t="s">
        <v>717</v>
      </c>
      <c r="C465" s="30">
        <v>3503.52</v>
      </c>
      <c r="D465" s="30">
        <v>1.7999999999999999E-2</v>
      </c>
      <c r="E465" s="30">
        <v>3804.16</v>
      </c>
      <c r="F465" s="30">
        <v>0.02</v>
      </c>
      <c r="G465" s="30">
        <v>8.58</v>
      </c>
    </row>
    <row r="466" spans="1:7">
      <c r="B466" s="30" t="s">
        <v>716</v>
      </c>
      <c r="C466" s="30">
        <v>19.07</v>
      </c>
      <c r="D466" s="30">
        <v>0</v>
      </c>
      <c r="E466" s="30">
        <v>20.75</v>
      </c>
      <c r="F466" s="30">
        <v>0</v>
      </c>
      <c r="G466" s="30">
        <v>8.8000000000000007</v>
      </c>
    </row>
    <row r="467" spans="1:7">
      <c r="B467" s="30" t="s">
        <v>715</v>
      </c>
      <c r="C467" s="30">
        <v>8908.27</v>
      </c>
      <c r="D467" s="30">
        <v>4.4999999999999998E-2</v>
      </c>
      <c r="E467" s="30">
        <v>9437.43</v>
      </c>
      <c r="F467" s="30">
        <v>4.9000000000000002E-2</v>
      </c>
      <c r="G467" s="30">
        <v>5.94</v>
      </c>
    </row>
    <row r="468" spans="1:7">
      <c r="B468" s="30" t="s">
        <v>779</v>
      </c>
      <c r="C468" s="30">
        <v>22436.82</v>
      </c>
      <c r="D468" s="30">
        <v>0.113</v>
      </c>
      <c r="E468" s="30">
        <v>23151.759999999998</v>
      </c>
      <c r="F468" s="30">
        <v>0.12</v>
      </c>
      <c r="G468" s="30">
        <v>3.19</v>
      </c>
    </row>
    <row r="469" spans="1:7">
      <c r="A469" s="30" t="s">
        <v>709</v>
      </c>
      <c r="B469" s="30" t="s">
        <v>719</v>
      </c>
      <c r="C469" s="30">
        <v>1451.24</v>
      </c>
      <c r="D469" s="30">
        <v>7.0000000000000001E-3</v>
      </c>
      <c r="E469" s="30">
        <v>1582.51</v>
      </c>
      <c r="F469" s="30">
        <v>8.0000000000000002E-3</v>
      </c>
      <c r="G469" s="30">
        <v>9.0500000000000007</v>
      </c>
    </row>
    <row r="470" spans="1:7">
      <c r="B470" s="30" t="s">
        <v>718</v>
      </c>
      <c r="C470" s="30">
        <v>6421.38</v>
      </c>
      <c r="D470" s="30">
        <v>3.2000000000000001E-2</v>
      </c>
      <c r="E470" s="30">
        <v>7579.45</v>
      </c>
      <c r="F470" s="30">
        <v>3.9E-2</v>
      </c>
      <c r="G470" s="30">
        <v>18.03</v>
      </c>
    </row>
    <row r="471" spans="1:7">
      <c r="B471" s="30" t="s">
        <v>717</v>
      </c>
      <c r="C471" s="30">
        <v>426.92</v>
      </c>
      <c r="D471" s="30">
        <v>2E-3</v>
      </c>
      <c r="E471" s="30">
        <v>679.44</v>
      </c>
      <c r="F471" s="30">
        <v>4.0000000000000001E-3</v>
      </c>
      <c r="G471" s="30">
        <v>59.15</v>
      </c>
    </row>
    <row r="472" spans="1:7">
      <c r="B472" s="30" t="s">
        <v>716</v>
      </c>
      <c r="C472" s="30">
        <v>18.27</v>
      </c>
      <c r="D472" s="30">
        <v>0</v>
      </c>
      <c r="E472" s="30">
        <v>9.6199999999999992</v>
      </c>
      <c r="F472" s="30">
        <v>0</v>
      </c>
      <c r="G472" s="30">
        <v>-47.38</v>
      </c>
    </row>
    <row r="473" spans="1:7">
      <c r="B473" s="30" t="s">
        <v>715</v>
      </c>
      <c r="C473" s="30">
        <v>7713.23</v>
      </c>
      <c r="D473" s="30">
        <v>3.9E-2</v>
      </c>
      <c r="E473" s="30">
        <v>8573.89</v>
      </c>
      <c r="F473" s="30">
        <v>4.4999999999999998E-2</v>
      </c>
      <c r="G473" s="30">
        <v>11.16</v>
      </c>
    </row>
    <row r="474" spans="1:7">
      <c r="B474" s="30" t="s">
        <v>779</v>
      </c>
      <c r="C474" s="30">
        <v>16031.04</v>
      </c>
      <c r="D474" s="30">
        <v>8.1000000000000003E-2</v>
      </c>
      <c r="E474" s="30">
        <v>18424.91</v>
      </c>
      <c r="F474" s="30">
        <v>9.6000000000000002E-2</v>
      </c>
      <c r="G474" s="30">
        <v>14.93</v>
      </c>
    </row>
    <row r="475" spans="1:7">
      <c r="A475" s="30" t="s">
        <v>436</v>
      </c>
      <c r="B475" s="30" t="s">
        <v>719</v>
      </c>
      <c r="C475" s="30">
        <v>1158.1099999999999</v>
      </c>
      <c r="D475" s="30">
        <v>6.0000000000000001E-3</v>
      </c>
      <c r="E475" s="30">
        <v>1139.54</v>
      </c>
      <c r="F475" s="30">
        <v>6.0000000000000001E-3</v>
      </c>
      <c r="G475" s="30">
        <v>-1.6</v>
      </c>
    </row>
    <row r="476" spans="1:7">
      <c r="B476" s="30" t="s">
        <v>718</v>
      </c>
      <c r="C476" s="30">
        <v>3251.84</v>
      </c>
      <c r="D476" s="30">
        <v>1.6E-2</v>
      </c>
      <c r="E476" s="30">
        <v>3808.46</v>
      </c>
      <c r="F476" s="30">
        <v>0.02</v>
      </c>
      <c r="G476" s="30">
        <v>17.12</v>
      </c>
    </row>
    <row r="477" spans="1:7">
      <c r="B477" s="30" t="s">
        <v>717</v>
      </c>
      <c r="C477" s="30">
        <v>86.59</v>
      </c>
      <c r="D477" s="30">
        <v>0</v>
      </c>
      <c r="E477" s="30">
        <v>103.87</v>
      </c>
      <c r="F477" s="30">
        <v>1E-3</v>
      </c>
      <c r="G477" s="30">
        <v>19.95</v>
      </c>
    </row>
    <row r="478" spans="1:7">
      <c r="B478" s="30" t="s">
        <v>715</v>
      </c>
      <c r="C478" s="30">
        <v>6020.27</v>
      </c>
      <c r="D478" s="30">
        <v>0.03</v>
      </c>
      <c r="E478" s="30">
        <v>6622.06</v>
      </c>
      <c r="F478" s="30">
        <v>3.4000000000000002E-2</v>
      </c>
      <c r="G478" s="30">
        <v>10</v>
      </c>
    </row>
    <row r="479" spans="1:7">
      <c r="B479" s="30" t="s">
        <v>779</v>
      </c>
      <c r="C479" s="30">
        <v>10516.8</v>
      </c>
      <c r="D479" s="30">
        <v>5.2999999999999999E-2</v>
      </c>
      <c r="E479" s="30">
        <v>11673.93</v>
      </c>
      <c r="F479" s="30">
        <v>6.0999999999999999E-2</v>
      </c>
      <c r="G479" s="30">
        <v>11</v>
      </c>
    </row>
    <row r="480" spans="1:7">
      <c r="A480" s="30" t="s">
        <v>705</v>
      </c>
      <c r="B480" s="30" t="s">
        <v>719</v>
      </c>
      <c r="C480" s="30">
        <v>976.4</v>
      </c>
      <c r="D480" s="30">
        <v>5.0000000000000001E-3</v>
      </c>
      <c r="E480" s="30">
        <v>1043.26</v>
      </c>
      <c r="F480" s="30">
        <v>5.0000000000000001E-3</v>
      </c>
      <c r="G480" s="30">
        <v>6.85</v>
      </c>
    </row>
    <row r="481" spans="1:7">
      <c r="B481" s="30" t="s">
        <v>718</v>
      </c>
      <c r="C481" s="30">
        <v>3621.31</v>
      </c>
      <c r="D481" s="30">
        <v>1.7999999999999999E-2</v>
      </c>
      <c r="E481" s="30">
        <v>3584.67</v>
      </c>
      <c r="F481" s="30">
        <v>1.9E-2</v>
      </c>
      <c r="G481" s="30">
        <v>-1.01</v>
      </c>
    </row>
    <row r="482" spans="1:7">
      <c r="B482" s="30" t="s">
        <v>717</v>
      </c>
      <c r="C482" s="30">
        <v>562.98</v>
      </c>
      <c r="D482" s="30">
        <v>3.0000000000000001E-3</v>
      </c>
      <c r="E482" s="30">
        <v>454.61</v>
      </c>
      <c r="F482" s="30">
        <v>2E-3</v>
      </c>
      <c r="G482" s="30">
        <v>-19.25</v>
      </c>
    </row>
    <row r="483" spans="1:7">
      <c r="B483" s="30" t="s">
        <v>716</v>
      </c>
      <c r="C483" s="30">
        <v>6.29</v>
      </c>
      <c r="D483" s="30">
        <v>0</v>
      </c>
      <c r="E483" s="30">
        <v>6.62</v>
      </c>
      <c r="F483" s="30">
        <v>0</v>
      </c>
      <c r="G483" s="30">
        <v>5.33</v>
      </c>
    </row>
    <row r="484" spans="1:7">
      <c r="B484" s="30" t="s">
        <v>715</v>
      </c>
      <c r="C484" s="30">
        <v>5636.71</v>
      </c>
      <c r="D484" s="30">
        <v>2.8000000000000001E-2</v>
      </c>
      <c r="E484" s="30">
        <v>5723.03</v>
      </c>
      <c r="F484" s="30">
        <v>0.03</v>
      </c>
      <c r="G484" s="30">
        <v>1.53</v>
      </c>
    </row>
    <row r="485" spans="1:7">
      <c r="B485" s="30" t="s">
        <v>779</v>
      </c>
      <c r="C485" s="30">
        <v>10803.69</v>
      </c>
      <c r="D485" s="30">
        <v>5.3999999999999999E-2</v>
      </c>
      <c r="E485" s="30">
        <v>10812.19</v>
      </c>
      <c r="F485" s="30">
        <v>5.6000000000000001E-2</v>
      </c>
      <c r="G485" s="30">
        <v>0.08</v>
      </c>
    </row>
    <row r="486" spans="1:7">
      <c r="A486" s="30" t="s">
        <v>447</v>
      </c>
      <c r="B486" s="30" t="s">
        <v>719</v>
      </c>
      <c r="C486" s="30">
        <v>977.88</v>
      </c>
      <c r="D486" s="30">
        <v>5.0000000000000001E-3</v>
      </c>
      <c r="E486" s="30">
        <v>1109.43</v>
      </c>
      <c r="F486" s="30">
        <v>6.0000000000000001E-3</v>
      </c>
      <c r="G486" s="30">
        <v>13.45</v>
      </c>
    </row>
    <row r="487" spans="1:7">
      <c r="B487" s="30" t="s">
        <v>718</v>
      </c>
      <c r="C487" s="30">
        <v>2823.87</v>
      </c>
      <c r="D487" s="30">
        <v>1.4E-2</v>
      </c>
      <c r="E487" s="30">
        <v>3252.13</v>
      </c>
      <c r="F487" s="30">
        <v>1.7000000000000001E-2</v>
      </c>
      <c r="G487" s="30">
        <v>15.17</v>
      </c>
    </row>
    <row r="488" spans="1:7">
      <c r="B488" s="30" t="s">
        <v>717</v>
      </c>
      <c r="C488" s="30">
        <v>198.37</v>
      </c>
      <c r="D488" s="30">
        <v>1E-3</v>
      </c>
      <c r="E488" s="30">
        <v>99.3</v>
      </c>
      <c r="F488" s="30">
        <v>1E-3</v>
      </c>
      <c r="G488" s="30">
        <v>-49.94</v>
      </c>
    </row>
    <row r="489" spans="1:7">
      <c r="B489" s="30" t="s">
        <v>716</v>
      </c>
      <c r="C489" s="30">
        <v>4.01</v>
      </c>
      <c r="D489" s="30">
        <v>0</v>
      </c>
      <c r="E489" s="30">
        <v>7.76</v>
      </c>
      <c r="F489" s="30">
        <v>0</v>
      </c>
      <c r="G489" s="30">
        <v>93.71</v>
      </c>
    </row>
    <row r="490" spans="1:7">
      <c r="B490" s="30" t="s">
        <v>715</v>
      </c>
      <c r="C490" s="30">
        <v>3966.82</v>
      </c>
      <c r="D490" s="30">
        <v>0.02</v>
      </c>
      <c r="E490" s="30">
        <v>4002.81</v>
      </c>
      <c r="F490" s="30">
        <v>2.1000000000000001E-2</v>
      </c>
      <c r="G490" s="30">
        <v>0.91</v>
      </c>
    </row>
    <row r="491" spans="1:7">
      <c r="B491" s="30" t="s">
        <v>779</v>
      </c>
      <c r="C491" s="30">
        <v>7970.94</v>
      </c>
      <c r="D491" s="30">
        <v>0.04</v>
      </c>
      <c r="E491" s="30">
        <v>8471.43</v>
      </c>
      <c r="F491" s="30">
        <v>4.3999999999999997E-2</v>
      </c>
      <c r="G491" s="30">
        <v>6.28</v>
      </c>
    </row>
    <row r="492" spans="1:7">
      <c r="A492" s="30" t="s">
        <v>792</v>
      </c>
      <c r="B492" s="30" t="s">
        <v>707</v>
      </c>
      <c r="C492" s="30">
        <v>19851508.699999999</v>
      </c>
      <c r="D492" s="30">
        <v>100</v>
      </c>
      <c r="E492" s="30">
        <v>19218884.07</v>
      </c>
      <c r="F492" s="30">
        <v>100</v>
      </c>
      <c r="G492" s="30">
        <v>-3.19</v>
      </c>
    </row>
  </sheetData>
  <mergeCells count="2">
    <mergeCell ref="C5:D5"/>
    <mergeCell ref="E5:F5"/>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Düğme1_Tıkla">
                <anchor moveWithCells="1" sizeWithCells="1">
                  <from>
                    <xdr:col>9</xdr:col>
                    <xdr:colOff>533400</xdr:colOff>
                    <xdr:row>2</xdr:row>
                    <xdr:rowOff>161925</xdr:rowOff>
                  </from>
                  <to>
                    <xdr:col>12</xdr:col>
                    <xdr:colOff>152400</xdr:colOff>
                    <xdr:row>4</xdr:row>
                    <xdr:rowOff>133350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B64BF-D4A1-40CD-A933-AD3FC2F82706}">
  <sheetPr codeName="Sayfa28">
    <tabColor theme="0"/>
  </sheetPr>
  <dimension ref="A1:Q43"/>
  <sheetViews>
    <sheetView workbookViewId="0"/>
  </sheetViews>
  <sheetFormatPr defaultRowHeight="14.25"/>
  <cols>
    <col min="1" max="1" width="22.125" customWidth="1"/>
    <col min="2" max="2" width="11.875" customWidth="1"/>
    <col min="3" max="3" width="11.875" bestFit="1" customWidth="1"/>
    <col min="4" max="4" width="16.5" bestFit="1" customWidth="1"/>
    <col min="5" max="5" width="8.875" bestFit="1" customWidth="1"/>
    <col min="6" max="6" width="16.25" bestFit="1" customWidth="1"/>
    <col min="7" max="7" width="11" bestFit="1" customWidth="1"/>
    <col min="8" max="8" width="11.875" bestFit="1" customWidth="1"/>
    <col min="9" max="9" width="8.875" bestFit="1" customWidth="1"/>
    <col min="10" max="10" width="7.875" bestFit="1" customWidth="1"/>
    <col min="11" max="11" width="13.125" bestFit="1" customWidth="1"/>
    <col min="12" max="12" width="11.75" bestFit="1" customWidth="1"/>
    <col min="13" max="14" width="11.875" bestFit="1" customWidth="1"/>
    <col min="15" max="15" width="11.625" bestFit="1" customWidth="1"/>
    <col min="16" max="17" width="11.875" bestFit="1" customWidth="1"/>
  </cols>
  <sheetData>
    <row r="1" spans="1:17">
      <c r="A1" t="s">
        <v>793</v>
      </c>
      <c r="B1" s="11" t="s">
        <v>907</v>
      </c>
    </row>
    <row r="3" spans="1:17">
      <c r="A3" t="s">
        <v>891</v>
      </c>
    </row>
    <row r="4" spans="1:17">
      <c r="A4" t="s">
        <v>892</v>
      </c>
      <c r="C4" t="s">
        <v>866</v>
      </c>
      <c r="D4" t="s">
        <v>893</v>
      </c>
      <c r="E4" t="s">
        <v>894</v>
      </c>
      <c r="F4" t="s">
        <v>895</v>
      </c>
      <c r="G4" t="s">
        <v>848</v>
      </c>
      <c r="H4" t="s">
        <v>839</v>
      </c>
      <c r="I4" t="s">
        <v>846</v>
      </c>
      <c r="J4" t="s">
        <v>850</v>
      </c>
      <c r="K4" t="s">
        <v>842</v>
      </c>
      <c r="L4" t="s">
        <v>845</v>
      </c>
      <c r="M4" t="s">
        <v>841</v>
      </c>
      <c r="N4" t="s">
        <v>865</v>
      </c>
      <c r="O4" t="s">
        <v>896</v>
      </c>
      <c r="P4" t="s">
        <v>735</v>
      </c>
    </row>
    <row r="5" spans="1:17">
      <c r="A5" t="s">
        <v>897</v>
      </c>
      <c r="C5">
        <v>2186761.8199999998</v>
      </c>
      <c r="D5">
        <v>16820664</v>
      </c>
      <c r="E5">
        <v>5643633</v>
      </c>
      <c r="F5">
        <v>5457724.04</v>
      </c>
      <c r="G5">
        <v>25411811</v>
      </c>
      <c r="H5">
        <v>5402001.8899999997</v>
      </c>
      <c r="I5">
        <v>13650190</v>
      </c>
      <c r="J5">
        <v>700702</v>
      </c>
      <c r="K5">
        <v>5119743.84</v>
      </c>
      <c r="L5">
        <v>71516039</v>
      </c>
      <c r="M5">
        <v>3561409.08</v>
      </c>
      <c r="N5">
        <v>2188996.5299999998</v>
      </c>
      <c r="O5">
        <v>22407500</v>
      </c>
      <c r="P5">
        <v>25478142.59</v>
      </c>
    </row>
    <row r="6" spans="1:17">
      <c r="A6" t="s">
        <v>898</v>
      </c>
      <c r="C6">
        <v>2135045.16</v>
      </c>
      <c r="D6">
        <v>15995198</v>
      </c>
      <c r="E6">
        <v>5045218</v>
      </c>
      <c r="F6">
        <v>5030812.9400000004</v>
      </c>
      <c r="G6">
        <v>23203745</v>
      </c>
      <c r="H6">
        <v>3564381.58</v>
      </c>
      <c r="I6">
        <v>11634330</v>
      </c>
      <c r="J6">
        <v>980758</v>
      </c>
      <c r="K6">
        <v>5325844.49</v>
      </c>
      <c r="L6">
        <v>65952949</v>
      </c>
      <c r="M6">
        <v>3403311.15</v>
      </c>
      <c r="N6">
        <v>1868266.63</v>
      </c>
      <c r="O6">
        <v>22041600</v>
      </c>
      <c r="P6">
        <v>22776199.93</v>
      </c>
    </row>
    <row r="7" spans="1:17">
      <c r="A7" t="s">
        <v>899</v>
      </c>
      <c r="C7">
        <v>2626384.65</v>
      </c>
      <c r="D7">
        <v>13212767</v>
      </c>
      <c r="E7">
        <v>5265248</v>
      </c>
      <c r="F7">
        <v>5077427.84</v>
      </c>
      <c r="G7">
        <v>26119598</v>
      </c>
      <c r="H7">
        <v>4255006.87</v>
      </c>
      <c r="I7">
        <v>14068330</v>
      </c>
      <c r="J7">
        <v>1299851</v>
      </c>
      <c r="K7">
        <v>4424806.38</v>
      </c>
      <c r="L7">
        <v>71194924</v>
      </c>
      <c r="M7">
        <v>3752697.33</v>
      </c>
      <c r="N7">
        <v>2103954.98</v>
      </c>
      <c r="O7">
        <v>24704050</v>
      </c>
      <c r="P7">
        <v>23798925.73</v>
      </c>
    </row>
    <row r="8" spans="1:17">
      <c r="A8" t="s">
        <v>900</v>
      </c>
      <c r="C8">
        <v>3495639.63</v>
      </c>
      <c r="D8">
        <v>18914550</v>
      </c>
      <c r="E8">
        <v>5789326</v>
      </c>
      <c r="F8">
        <v>6473604.5499999998</v>
      </c>
      <c r="G8">
        <v>26126800</v>
      </c>
      <c r="H8">
        <v>3118247.02</v>
      </c>
      <c r="I8">
        <v>10803580</v>
      </c>
      <c r="J8">
        <v>1365217</v>
      </c>
      <c r="K8">
        <v>3158868.86</v>
      </c>
      <c r="L8">
        <v>68527438</v>
      </c>
      <c r="M8">
        <v>3488619.43</v>
      </c>
      <c r="N8">
        <v>1480347.89</v>
      </c>
      <c r="O8">
        <v>25345000</v>
      </c>
      <c r="P8">
        <v>22784046.489999998</v>
      </c>
    </row>
    <row r="9" spans="1:17">
      <c r="A9" t="s">
        <v>901</v>
      </c>
      <c r="C9">
        <v>3950717.18</v>
      </c>
      <c r="D9">
        <v>19336007</v>
      </c>
      <c r="E9">
        <v>6076255</v>
      </c>
      <c r="F9">
        <v>7638108.7999999998</v>
      </c>
      <c r="G9">
        <v>27225419</v>
      </c>
      <c r="H9">
        <v>2929341.75</v>
      </c>
      <c r="I9">
        <v>13671790</v>
      </c>
      <c r="J9">
        <v>1724110</v>
      </c>
      <c r="K9">
        <v>2914153.98</v>
      </c>
      <c r="L9">
        <v>67192333</v>
      </c>
      <c r="M9">
        <v>3596315.15</v>
      </c>
      <c r="N9">
        <v>1154290.72</v>
      </c>
      <c r="O9">
        <v>24148725</v>
      </c>
      <c r="P9">
        <v>23776673.969999999</v>
      </c>
    </row>
    <row r="10" spans="1:17">
      <c r="A10" t="s">
        <v>902</v>
      </c>
      <c r="C10">
        <v>2416970.63</v>
      </c>
      <c r="D10">
        <v>15989707</v>
      </c>
      <c r="E10">
        <v>5325126</v>
      </c>
      <c r="F10">
        <v>7184775.5499999998</v>
      </c>
      <c r="G10">
        <v>25441308</v>
      </c>
      <c r="H10">
        <v>2983887.36</v>
      </c>
      <c r="I10">
        <v>12619226</v>
      </c>
      <c r="J10">
        <v>1642143</v>
      </c>
      <c r="K10">
        <v>3737311.73</v>
      </c>
      <c r="L10">
        <v>61066528</v>
      </c>
      <c r="M10">
        <v>3562550.58</v>
      </c>
      <c r="N10">
        <v>1705370.21</v>
      </c>
      <c r="O10">
        <v>22405250</v>
      </c>
      <c r="P10">
        <v>23035758.940000001</v>
      </c>
    </row>
    <row r="11" spans="1:17">
      <c r="A11" t="s">
        <v>903</v>
      </c>
      <c r="C11">
        <v>1506345.73</v>
      </c>
      <c r="D11">
        <v>18971776</v>
      </c>
      <c r="E11">
        <v>3811237</v>
      </c>
      <c r="F11">
        <v>6122945.25</v>
      </c>
      <c r="G11">
        <v>26593812</v>
      </c>
      <c r="H11">
        <v>6004313.7300000004</v>
      </c>
      <c r="I11">
        <v>2586860</v>
      </c>
      <c r="J11">
        <v>1806454</v>
      </c>
      <c r="K11">
        <v>5822957.4299999997</v>
      </c>
      <c r="L11">
        <v>61551250</v>
      </c>
      <c r="M11">
        <v>4472076.49</v>
      </c>
      <c r="N11">
        <v>1951147.22</v>
      </c>
      <c r="O11">
        <v>36435348</v>
      </c>
      <c r="P11">
        <v>27397353.219999999</v>
      </c>
    </row>
    <row r="12" spans="1:17">
      <c r="A12" t="s">
        <v>904</v>
      </c>
      <c r="C12">
        <v>1131777.3</v>
      </c>
      <c r="D12">
        <v>21888302</v>
      </c>
      <c r="E12">
        <v>5035459</v>
      </c>
      <c r="F12">
        <v>5816563.0300000003</v>
      </c>
      <c r="G12">
        <v>26287131</v>
      </c>
      <c r="H12">
        <v>5251413.3099999996</v>
      </c>
      <c r="I12">
        <v>2698170</v>
      </c>
      <c r="J12">
        <v>1919024</v>
      </c>
      <c r="K12">
        <v>5749350.6799999997</v>
      </c>
      <c r="L12">
        <v>59898930</v>
      </c>
      <c r="M12">
        <v>4310660.5</v>
      </c>
      <c r="N12">
        <v>2641024.7599999998</v>
      </c>
      <c r="O12">
        <v>32619136</v>
      </c>
      <c r="P12">
        <v>26404251.100000001</v>
      </c>
    </row>
    <row r="13" spans="1:17">
      <c r="A13" t="s">
        <v>735</v>
      </c>
      <c r="C13">
        <v>18317864.800000001</v>
      </c>
      <c r="D13">
        <v>1192406.69</v>
      </c>
      <c r="E13">
        <v>36956043</v>
      </c>
      <c r="F13">
        <v>42985398.969999999</v>
      </c>
      <c r="G13">
        <v>1801224.93</v>
      </c>
      <c r="H13">
        <v>28257180.199999999</v>
      </c>
      <c r="I13">
        <v>79034306</v>
      </c>
      <c r="J13">
        <v>9519235</v>
      </c>
      <c r="K13">
        <v>30503686.710000001</v>
      </c>
      <c r="L13">
        <v>4670014.6100000003</v>
      </c>
      <c r="M13">
        <v>25836979.210000001</v>
      </c>
      <c r="N13">
        <v>12452374.18</v>
      </c>
      <c r="O13">
        <v>1774874.73</v>
      </c>
      <c r="P13">
        <v>195451351.97</v>
      </c>
    </row>
    <row r="15" spans="1:17">
      <c r="A15" t="s">
        <v>905</v>
      </c>
    </row>
    <row r="16" spans="1:17">
      <c r="A16" t="s">
        <v>892</v>
      </c>
      <c r="C16" t="s">
        <v>866</v>
      </c>
      <c r="D16" t="s">
        <v>893</v>
      </c>
      <c r="E16" t="s">
        <v>894</v>
      </c>
      <c r="F16" t="s">
        <v>906</v>
      </c>
      <c r="G16" t="s">
        <v>848</v>
      </c>
      <c r="H16" t="s">
        <v>839</v>
      </c>
      <c r="I16" t="s">
        <v>846</v>
      </c>
      <c r="J16" t="s">
        <v>850</v>
      </c>
      <c r="K16" t="s">
        <v>842</v>
      </c>
      <c r="L16" t="s">
        <v>845</v>
      </c>
      <c r="M16" t="s">
        <v>841</v>
      </c>
      <c r="N16" t="s">
        <v>852</v>
      </c>
      <c r="O16" t="s">
        <v>865</v>
      </c>
      <c r="P16" t="s">
        <v>896</v>
      </c>
      <c r="Q16" t="s">
        <v>735</v>
      </c>
    </row>
    <row r="17" spans="1:17">
      <c r="A17" t="s">
        <v>897</v>
      </c>
      <c r="C17">
        <v>1440038.64</v>
      </c>
      <c r="D17">
        <v>17958981</v>
      </c>
      <c r="E17">
        <v>6206500</v>
      </c>
      <c r="F17">
        <v>3081555.01</v>
      </c>
      <c r="G17">
        <v>18177612</v>
      </c>
      <c r="H17">
        <v>8997292.1999999993</v>
      </c>
      <c r="I17">
        <v>12834461</v>
      </c>
      <c r="J17">
        <v>164324</v>
      </c>
      <c r="K17">
        <v>5711090.8499999996</v>
      </c>
      <c r="L17">
        <v>59797768</v>
      </c>
      <c r="M17">
        <v>3611222.92</v>
      </c>
      <c r="N17">
        <v>52.982999999999997</v>
      </c>
      <c r="O17">
        <v>1803266.5</v>
      </c>
      <c r="P17">
        <v>22225600</v>
      </c>
      <c r="Q17">
        <v>26018648.41</v>
      </c>
    </row>
    <row r="18" spans="1:17">
      <c r="A18" t="s">
        <v>898</v>
      </c>
      <c r="C18">
        <v>1467234.78</v>
      </c>
      <c r="D18">
        <v>17603737</v>
      </c>
      <c r="E18">
        <v>5138618</v>
      </c>
      <c r="F18">
        <v>2116044.66</v>
      </c>
      <c r="G18">
        <v>17242082</v>
      </c>
      <c r="H18">
        <v>7602700.1900000004</v>
      </c>
      <c r="I18">
        <v>10363307</v>
      </c>
      <c r="J18">
        <v>213437</v>
      </c>
      <c r="K18">
        <v>5284536.87</v>
      </c>
      <c r="L18">
        <v>52737230</v>
      </c>
      <c r="M18">
        <v>3511818.38</v>
      </c>
      <c r="N18">
        <v>33.292000000000002</v>
      </c>
      <c r="O18">
        <v>1664185.63</v>
      </c>
      <c r="P18">
        <v>18247700</v>
      </c>
      <c r="Q18">
        <v>22862314.539999999</v>
      </c>
    </row>
    <row r="19" spans="1:17">
      <c r="A19" t="s">
        <v>899</v>
      </c>
      <c r="C19">
        <v>2773322.2</v>
      </c>
      <c r="D19">
        <v>18156070</v>
      </c>
      <c r="E19">
        <v>5995748</v>
      </c>
      <c r="F19">
        <v>3477068.1</v>
      </c>
      <c r="G19">
        <v>19290371</v>
      </c>
      <c r="H19">
        <v>6400982.7699999996</v>
      </c>
      <c r="I19">
        <v>9982780</v>
      </c>
      <c r="J19">
        <v>311395</v>
      </c>
      <c r="K19">
        <v>4447398.5599999996</v>
      </c>
      <c r="L19">
        <v>58030851</v>
      </c>
      <c r="M19">
        <v>3781637.26</v>
      </c>
      <c r="O19">
        <v>2035774.54</v>
      </c>
      <c r="P19">
        <v>19764025</v>
      </c>
      <c r="Q19">
        <v>24231495.829999998</v>
      </c>
    </row>
    <row r="20" spans="1:17">
      <c r="A20" t="s">
        <v>900</v>
      </c>
      <c r="C20">
        <v>2444078.0699999998</v>
      </c>
      <c r="D20">
        <v>15596595</v>
      </c>
      <c r="E20">
        <v>6066746</v>
      </c>
      <c r="F20">
        <v>3881655.76</v>
      </c>
      <c r="G20">
        <v>19234508</v>
      </c>
      <c r="H20">
        <v>6449432.4299999997</v>
      </c>
      <c r="I20">
        <v>11104650</v>
      </c>
      <c r="J20">
        <v>436160</v>
      </c>
      <c r="K20">
        <v>3788503.54</v>
      </c>
      <c r="L20">
        <v>55387912</v>
      </c>
      <c r="M20">
        <v>3629942.4</v>
      </c>
      <c r="O20">
        <v>1158085.1000000001</v>
      </c>
      <c r="P20">
        <v>19412300</v>
      </c>
      <c r="Q20">
        <v>22624086.010000002</v>
      </c>
    </row>
    <row r="21" spans="1:17">
      <c r="A21" t="s">
        <v>901</v>
      </c>
      <c r="C21">
        <v>2549600.41</v>
      </c>
      <c r="D21">
        <v>21618968</v>
      </c>
      <c r="E21">
        <v>6484678</v>
      </c>
      <c r="F21">
        <v>3928364.24</v>
      </c>
      <c r="G21">
        <v>19148804</v>
      </c>
      <c r="H21">
        <v>5719983.5700000003</v>
      </c>
      <c r="I21">
        <v>13486250</v>
      </c>
      <c r="J21">
        <v>377865</v>
      </c>
      <c r="K21">
        <v>4471643.53</v>
      </c>
      <c r="L21">
        <v>54277534</v>
      </c>
      <c r="M21">
        <v>3790456.63</v>
      </c>
      <c r="O21">
        <v>1209808.17</v>
      </c>
      <c r="P21">
        <v>21702650</v>
      </c>
      <c r="Q21">
        <v>23040824.039999999</v>
      </c>
    </row>
    <row r="22" spans="1:17">
      <c r="A22" t="s">
        <v>902</v>
      </c>
      <c r="C22">
        <v>1970266.22</v>
      </c>
      <c r="D22">
        <v>16452623</v>
      </c>
      <c r="E22">
        <v>6182605</v>
      </c>
      <c r="F22">
        <v>3688506.25</v>
      </c>
      <c r="G22">
        <v>18994832</v>
      </c>
      <c r="H22">
        <v>6188257.1299999999</v>
      </c>
      <c r="I22">
        <v>13002230</v>
      </c>
      <c r="J22">
        <v>409153</v>
      </c>
      <c r="K22">
        <v>4963141.03</v>
      </c>
      <c r="L22">
        <v>53530914</v>
      </c>
      <c r="M22">
        <v>3716588.61</v>
      </c>
      <c r="N22">
        <v>2.0760000000000001</v>
      </c>
      <c r="O22">
        <v>1246856.8700000001</v>
      </c>
      <c r="P22">
        <v>20788750</v>
      </c>
      <c r="Q22">
        <v>23067247.940000001</v>
      </c>
    </row>
    <row r="23" spans="1:17">
      <c r="A23" t="s">
        <v>903</v>
      </c>
      <c r="C23">
        <v>1177233.3999999999</v>
      </c>
      <c r="D23">
        <v>19986229</v>
      </c>
      <c r="E23">
        <v>6552229</v>
      </c>
      <c r="F23">
        <v>4659081.8</v>
      </c>
      <c r="G23">
        <v>19174832</v>
      </c>
      <c r="H23">
        <v>10536513.74</v>
      </c>
      <c r="I23">
        <v>13793745</v>
      </c>
      <c r="J23">
        <v>457922</v>
      </c>
      <c r="K23">
        <v>5301294.75</v>
      </c>
      <c r="L23">
        <v>52168114</v>
      </c>
      <c r="M23">
        <v>3861405.13</v>
      </c>
      <c r="O23">
        <v>1422551.65</v>
      </c>
      <c r="P23">
        <v>21763450</v>
      </c>
      <c r="Q23">
        <v>28297045.68</v>
      </c>
    </row>
    <row r="24" spans="1:17">
      <c r="A24" t="s">
        <v>904</v>
      </c>
      <c r="C24">
        <v>96103702</v>
      </c>
      <c r="D24">
        <v>24560072</v>
      </c>
      <c r="E24">
        <v>6501102</v>
      </c>
      <c r="F24">
        <v>4608852.03</v>
      </c>
      <c r="G24">
        <v>18099149</v>
      </c>
      <c r="H24">
        <v>7741403.4100000001</v>
      </c>
      <c r="I24">
        <v>13036675</v>
      </c>
      <c r="J24">
        <v>460218</v>
      </c>
      <c r="K24">
        <v>5849602.9400000004</v>
      </c>
      <c r="L24">
        <v>54367757</v>
      </c>
      <c r="M24">
        <v>3805940.05</v>
      </c>
      <c r="O24">
        <v>2332275.7400000002</v>
      </c>
      <c r="P24">
        <v>21641550</v>
      </c>
      <c r="Q24">
        <v>26685776.420000002</v>
      </c>
    </row>
    <row r="25" spans="1:17">
      <c r="A25" t="s">
        <v>735</v>
      </c>
      <c r="C25">
        <v>14782810.74</v>
      </c>
      <c r="D25">
        <v>1519332.75</v>
      </c>
      <c r="E25">
        <v>49128226</v>
      </c>
      <c r="F25">
        <v>29441127.850000001</v>
      </c>
      <c r="G25">
        <v>1493621.9</v>
      </c>
      <c r="H25">
        <v>59636565.439999998</v>
      </c>
      <c r="I25">
        <v>97604098</v>
      </c>
      <c r="J25">
        <v>2830474</v>
      </c>
      <c r="K25">
        <v>39817212.07</v>
      </c>
      <c r="L25">
        <v>4402980.8</v>
      </c>
      <c r="M25">
        <v>29709011.379999999</v>
      </c>
      <c r="N25">
        <v>88.350999999999999</v>
      </c>
      <c r="O25">
        <v>12872804.199999999</v>
      </c>
      <c r="P25">
        <v>1655460.25</v>
      </c>
      <c r="Q25">
        <v>196827438.87</v>
      </c>
    </row>
    <row r="28" spans="1:17">
      <c r="A28" t="s">
        <v>793</v>
      </c>
      <c r="B28" t="s">
        <v>958</v>
      </c>
    </row>
    <row r="30" spans="1:17">
      <c r="A30" t="s">
        <v>954</v>
      </c>
    </row>
    <row r="31" spans="1:17">
      <c r="A31" t="s">
        <v>955</v>
      </c>
      <c r="B31" t="s">
        <v>956</v>
      </c>
      <c r="C31" t="s">
        <v>957</v>
      </c>
    </row>
    <row r="32" spans="1:17">
      <c r="A32" t="s">
        <v>944</v>
      </c>
      <c r="B32">
        <v>62988.5</v>
      </c>
      <c r="C32">
        <v>20.67</v>
      </c>
    </row>
    <row r="33" spans="1:3">
      <c r="A33" t="s">
        <v>945</v>
      </c>
      <c r="B33">
        <v>5173.1000000000004</v>
      </c>
      <c r="C33">
        <v>1.7</v>
      </c>
    </row>
    <row r="34" spans="1:3">
      <c r="A34" t="s">
        <v>946</v>
      </c>
      <c r="B34">
        <v>45087</v>
      </c>
      <c r="C34">
        <v>14.79</v>
      </c>
    </row>
    <row r="35" spans="1:3">
      <c r="A35" t="s">
        <v>947</v>
      </c>
      <c r="B35">
        <v>92482.8</v>
      </c>
      <c r="C35">
        <v>30.34</v>
      </c>
    </row>
    <row r="36" spans="1:3">
      <c r="A36" t="s">
        <v>948</v>
      </c>
      <c r="B36">
        <v>329.1</v>
      </c>
      <c r="C36">
        <v>0.11</v>
      </c>
    </row>
    <row r="37" spans="1:3">
      <c r="A37" t="s">
        <v>949</v>
      </c>
      <c r="B37">
        <v>40972.1</v>
      </c>
      <c r="C37">
        <v>13.44</v>
      </c>
    </row>
    <row r="38" spans="1:3">
      <c r="A38" t="s">
        <v>950</v>
      </c>
      <c r="B38">
        <v>18966.400000000001</v>
      </c>
      <c r="C38">
        <v>6.22</v>
      </c>
    </row>
    <row r="39" spans="1:3">
      <c r="A39" t="s">
        <v>662</v>
      </c>
      <c r="B39">
        <v>19949.2</v>
      </c>
      <c r="C39">
        <v>6.54</v>
      </c>
    </row>
    <row r="40" spans="1:3">
      <c r="A40" t="s">
        <v>951</v>
      </c>
      <c r="B40">
        <v>3622.9</v>
      </c>
      <c r="C40">
        <v>1.19</v>
      </c>
    </row>
    <row r="41" spans="1:3">
      <c r="A41" t="s">
        <v>952</v>
      </c>
      <c r="B41">
        <v>7431</v>
      </c>
      <c r="C41">
        <v>2.44</v>
      </c>
    </row>
    <row r="42" spans="1:3">
      <c r="A42" t="s">
        <v>953</v>
      </c>
      <c r="B42">
        <v>7799.8</v>
      </c>
      <c r="C42">
        <v>2.56</v>
      </c>
    </row>
    <row r="43" spans="1:3">
      <c r="A43" t="s">
        <v>735</v>
      </c>
      <c r="B43">
        <v>304801.90000000002</v>
      </c>
      <c r="C43">
        <v>100</v>
      </c>
    </row>
  </sheetData>
  <hyperlinks>
    <hyperlink ref="B1" r:id="rId1" xr:uid="{C86231ED-4D41-466F-A75C-8F5DBBA78F8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Düğme1_Tıkla">
                <anchor moveWithCells="1" sizeWithCells="1">
                  <from>
                    <xdr:col>5</xdr:col>
                    <xdr:colOff>638175</xdr:colOff>
                    <xdr:row>0</xdr:row>
                    <xdr:rowOff>66675</xdr:rowOff>
                  </from>
                  <to>
                    <xdr:col>7</xdr:col>
                    <xdr:colOff>790575</xdr:colOff>
                    <xdr:row>2</xdr:row>
                    <xdr:rowOff>66675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614C3-902F-4292-8AA6-AB716C5870F3}">
  <sheetPr codeName="Sayfa29">
    <tabColor theme="0"/>
    <pageSetUpPr fitToPage="1"/>
  </sheetPr>
  <dimension ref="B1:T74"/>
  <sheetViews>
    <sheetView showGridLines="0" zoomScaleNormal="100" workbookViewId="0"/>
  </sheetViews>
  <sheetFormatPr defaultColWidth="10.125" defaultRowHeight="14.25"/>
  <cols>
    <col min="1" max="1" width="4.125" style="56" customWidth="1"/>
    <col min="2" max="2" width="11.125" style="56" customWidth="1"/>
    <col min="3" max="3" width="27.5" style="56" customWidth="1"/>
    <col min="4" max="4" width="32" style="56" customWidth="1"/>
    <col min="5" max="17" width="16.375" style="56" customWidth="1"/>
    <col min="18" max="256" width="10.125" style="56"/>
    <col min="257" max="257" width="4.125" style="56" customWidth="1"/>
    <col min="258" max="258" width="11.125" style="56" customWidth="1"/>
    <col min="259" max="259" width="27.5" style="56" customWidth="1"/>
    <col min="260" max="260" width="32" style="56" customWidth="1"/>
    <col min="261" max="273" width="16.375" style="56" customWidth="1"/>
    <col min="274" max="512" width="10.125" style="56"/>
    <col min="513" max="513" width="4.125" style="56" customWidth="1"/>
    <col min="514" max="514" width="11.125" style="56" customWidth="1"/>
    <col min="515" max="515" width="27.5" style="56" customWidth="1"/>
    <col min="516" max="516" width="32" style="56" customWidth="1"/>
    <col min="517" max="529" width="16.375" style="56" customWidth="1"/>
    <col min="530" max="768" width="10.125" style="56"/>
    <col min="769" max="769" width="4.125" style="56" customWidth="1"/>
    <col min="770" max="770" width="11.125" style="56" customWidth="1"/>
    <col min="771" max="771" width="27.5" style="56" customWidth="1"/>
    <col min="772" max="772" width="32" style="56" customWidth="1"/>
    <col min="773" max="785" width="16.375" style="56" customWidth="1"/>
    <col min="786" max="1024" width="10.125" style="56"/>
    <col min="1025" max="1025" width="4.125" style="56" customWidth="1"/>
    <col min="1026" max="1026" width="11.125" style="56" customWidth="1"/>
    <col min="1027" max="1027" width="27.5" style="56" customWidth="1"/>
    <col min="1028" max="1028" width="32" style="56" customWidth="1"/>
    <col min="1029" max="1041" width="16.375" style="56" customWidth="1"/>
    <col min="1042" max="1280" width="10.125" style="56"/>
    <col min="1281" max="1281" width="4.125" style="56" customWidth="1"/>
    <col min="1282" max="1282" width="11.125" style="56" customWidth="1"/>
    <col min="1283" max="1283" width="27.5" style="56" customWidth="1"/>
    <col min="1284" max="1284" width="32" style="56" customWidth="1"/>
    <col min="1285" max="1297" width="16.375" style="56" customWidth="1"/>
    <col min="1298" max="1536" width="10.125" style="56"/>
    <col min="1537" max="1537" width="4.125" style="56" customWidth="1"/>
    <col min="1538" max="1538" width="11.125" style="56" customWidth="1"/>
    <col min="1539" max="1539" width="27.5" style="56" customWidth="1"/>
    <col min="1540" max="1540" width="32" style="56" customWidth="1"/>
    <col min="1541" max="1553" width="16.375" style="56" customWidth="1"/>
    <col min="1554" max="1792" width="10.125" style="56"/>
    <col min="1793" max="1793" width="4.125" style="56" customWidth="1"/>
    <col min="1794" max="1794" width="11.125" style="56" customWidth="1"/>
    <col min="1795" max="1795" width="27.5" style="56" customWidth="1"/>
    <col min="1796" max="1796" width="32" style="56" customWidth="1"/>
    <col min="1797" max="1809" width="16.375" style="56" customWidth="1"/>
    <col min="1810" max="2048" width="10.125" style="56"/>
    <col min="2049" max="2049" width="4.125" style="56" customWidth="1"/>
    <col min="2050" max="2050" width="11.125" style="56" customWidth="1"/>
    <col min="2051" max="2051" width="27.5" style="56" customWidth="1"/>
    <col min="2052" max="2052" width="32" style="56" customWidth="1"/>
    <col min="2053" max="2065" width="16.375" style="56" customWidth="1"/>
    <col min="2066" max="2304" width="10.125" style="56"/>
    <col min="2305" max="2305" width="4.125" style="56" customWidth="1"/>
    <col min="2306" max="2306" width="11.125" style="56" customWidth="1"/>
    <col min="2307" max="2307" width="27.5" style="56" customWidth="1"/>
    <col min="2308" max="2308" width="32" style="56" customWidth="1"/>
    <col min="2309" max="2321" width="16.375" style="56" customWidth="1"/>
    <col min="2322" max="2560" width="10.125" style="56"/>
    <col min="2561" max="2561" width="4.125" style="56" customWidth="1"/>
    <col min="2562" max="2562" width="11.125" style="56" customWidth="1"/>
    <col min="2563" max="2563" width="27.5" style="56" customWidth="1"/>
    <col min="2564" max="2564" width="32" style="56" customWidth="1"/>
    <col min="2565" max="2577" width="16.375" style="56" customWidth="1"/>
    <col min="2578" max="2816" width="10.125" style="56"/>
    <col min="2817" max="2817" width="4.125" style="56" customWidth="1"/>
    <col min="2818" max="2818" width="11.125" style="56" customWidth="1"/>
    <col min="2819" max="2819" width="27.5" style="56" customWidth="1"/>
    <col min="2820" max="2820" width="32" style="56" customWidth="1"/>
    <col min="2821" max="2833" width="16.375" style="56" customWidth="1"/>
    <col min="2834" max="3072" width="10.125" style="56"/>
    <col min="3073" max="3073" width="4.125" style="56" customWidth="1"/>
    <col min="3074" max="3074" width="11.125" style="56" customWidth="1"/>
    <col min="3075" max="3075" width="27.5" style="56" customWidth="1"/>
    <col min="3076" max="3076" width="32" style="56" customWidth="1"/>
    <col min="3077" max="3089" width="16.375" style="56" customWidth="1"/>
    <col min="3090" max="3328" width="10.125" style="56"/>
    <col min="3329" max="3329" width="4.125" style="56" customWidth="1"/>
    <col min="3330" max="3330" width="11.125" style="56" customWidth="1"/>
    <col min="3331" max="3331" width="27.5" style="56" customWidth="1"/>
    <col min="3332" max="3332" width="32" style="56" customWidth="1"/>
    <col min="3333" max="3345" width="16.375" style="56" customWidth="1"/>
    <col min="3346" max="3584" width="10.125" style="56"/>
    <col min="3585" max="3585" width="4.125" style="56" customWidth="1"/>
    <col min="3586" max="3586" width="11.125" style="56" customWidth="1"/>
    <col min="3587" max="3587" width="27.5" style="56" customWidth="1"/>
    <col min="3588" max="3588" width="32" style="56" customWidth="1"/>
    <col min="3589" max="3601" width="16.375" style="56" customWidth="1"/>
    <col min="3602" max="3840" width="10.125" style="56"/>
    <col min="3841" max="3841" width="4.125" style="56" customWidth="1"/>
    <col min="3842" max="3842" width="11.125" style="56" customWidth="1"/>
    <col min="3843" max="3843" width="27.5" style="56" customWidth="1"/>
    <col min="3844" max="3844" width="32" style="56" customWidth="1"/>
    <col min="3845" max="3857" width="16.375" style="56" customWidth="1"/>
    <col min="3858" max="4096" width="10.125" style="56"/>
    <col min="4097" max="4097" width="4.125" style="56" customWidth="1"/>
    <col min="4098" max="4098" width="11.125" style="56" customWidth="1"/>
    <col min="4099" max="4099" width="27.5" style="56" customWidth="1"/>
    <col min="4100" max="4100" width="32" style="56" customWidth="1"/>
    <col min="4101" max="4113" width="16.375" style="56" customWidth="1"/>
    <col min="4114" max="4352" width="10.125" style="56"/>
    <col min="4353" max="4353" width="4.125" style="56" customWidth="1"/>
    <col min="4354" max="4354" width="11.125" style="56" customWidth="1"/>
    <col min="4355" max="4355" width="27.5" style="56" customWidth="1"/>
    <col min="4356" max="4356" width="32" style="56" customWidth="1"/>
    <col min="4357" max="4369" width="16.375" style="56" customWidth="1"/>
    <col min="4370" max="4608" width="10.125" style="56"/>
    <col min="4609" max="4609" width="4.125" style="56" customWidth="1"/>
    <col min="4610" max="4610" width="11.125" style="56" customWidth="1"/>
    <col min="4611" max="4611" width="27.5" style="56" customWidth="1"/>
    <col min="4612" max="4612" width="32" style="56" customWidth="1"/>
    <col min="4613" max="4625" width="16.375" style="56" customWidth="1"/>
    <col min="4626" max="4864" width="10.125" style="56"/>
    <col min="4865" max="4865" width="4.125" style="56" customWidth="1"/>
    <col min="4866" max="4866" width="11.125" style="56" customWidth="1"/>
    <col min="4867" max="4867" width="27.5" style="56" customWidth="1"/>
    <col min="4868" max="4868" width="32" style="56" customWidth="1"/>
    <col min="4869" max="4881" width="16.375" style="56" customWidth="1"/>
    <col min="4882" max="5120" width="10.125" style="56"/>
    <col min="5121" max="5121" width="4.125" style="56" customWidth="1"/>
    <col min="5122" max="5122" width="11.125" style="56" customWidth="1"/>
    <col min="5123" max="5123" width="27.5" style="56" customWidth="1"/>
    <col min="5124" max="5124" width="32" style="56" customWidth="1"/>
    <col min="5125" max="5137" width="16.375" style="56" customWidth="1"/>
    <col min="5138" max="5376" width="10.125" style="56"/>
    <col min="5377" max="5377" width="4.125" style="56" customWidth="1"/>
    <col min="5378" max="5378" width="11.125" style="56" customWidth="1"/>
    <col min="5379" max="5379" width="27.5" style="56" customWidth="1"/>
    <col min="5380" max="5380" width="32" style="56" customWidth="1"/>
    <col min="5381" max="5393" width="16.375" style="56" customWidth="1"/>
    <col min="5394" max="5632" width="10.125" style="56"/>
    <col min="5633" max="5633" width="4.125" style="56" customWidth="1"/>
    <col min="5634" max="5634" width="11.125" style="56" customWidth="1"/>
    <col min="5635" max="5635" width="27.5" style="56" customWidth="1"/>
    <col min="5636" max="5636" width="32" style="56" customWidth="1"/>
    <col min="5637" max="5649" width="16.375" style="56" customWidth="1"/>
    <col min="5650" max="5888" width="10.125" style="56"/>
    <col min="5889" max="5889" width="4.125" style="56" customWidth="1"/>
    <col min="5890" max="5890" width="11.125" style="56" customWidth="1"/>
    <col min="5891" max="5891" width="27.5" style="56" customWidth="1"/>
    <col min="5892" max="5892" width="32" style="56" customWidth="1"/>
    <col min="5893" max="5905" width="16.375" style="56" customWidth="1"/>
    <col min="5906" max="6144" width="10.125" style="56"/>
    <col min="6145" max="6145" width="4.125" style="56" customWidth="1"/>
    <col min="6146" max="6146" width="11.125" style="56" customWidth="1"/>
    <col min="6147" max="6147" width="27.5" style="56" customWidth="1"/>
    <col min="6148" max="6148" width="32" style="56" customWidth="1"/>
    <col min="6149" max="6161" width="16.375" style="56" customWidth="1"/>
    <col min="6162" max="6400" width="10.125" style="56"/>
    <col min="6401" max="6401" width="4.125" style="56" customWidth="1"/>
    <col min="6402" max="6402" width="11.125" style="56" customWidth="1"/>
    <col min="6403" max="6403" width="27.5" style="56" customWidth="1"/>
    <col min="6404" max="6404" width="32" style="56" customWidth="1"/>
    <col min="6405" max="6417" width="16.375" style="56" customWidth="1"/>
    <col min="6418" max="6656" width="10.125" style="56"/>
    <col min="6657" max="6657" width="4.125" style="56" customWidth="1"/>
    <col min="6658" max="6658" width="11.125" style="56" customWidth="1"/>
    <col min="6659" max="6659" width="27.5" style="56" customWidth="1"/>
    <col min="6660" max="6660" width="32" style="56" customWidth="1"/>
    <col min="6661" max="6673" width="16.375" style="56" customWidth="1"/>
    <col min="6674" max="6912" width="10.125" style="56"/>
    <col min="6913" max="6913" width="4.125" style="56" customWidth="1"/>
    <col min="6914" max="6914" width="11.125" style="56" customWidth="1"/>
    <col min="6915" max="6915" width="27.5" style="56" customWidth="1"/>
    <col min="6916" max="6916" width="32" style="56" customWidth="1"/>
    <col min="6917" max="6929" width="16.375" style="56" customWidth="1"/>
    <col min="6930" max="7168" width="10.125" style="56"/>
    <col min="7169" max="7169" width="4.125" style="56" customWidth="1"/>
    <col min="7170" max="7170" width="11.125" style="56" customWidth="1"/>
    <col min="7171" max="7171" width="27.5" style="56" customWidth="1"/>
    <col min="7172" max="7172" width="32" style="56" customWidth="1"/>
    <col min="7173" max="7185" width="16.375" style="56" customWidth="1"/>
    <col min="7186" max="7424" width="10.125" style="56"/>
    <col min="7425" max="7425" width="4.125" style="56" customWidth="1"/>
    <col min="7426" max="7426" width="11.125" style="56" customWidth="1"/>
    <col min="7427" max="7427" width="27.5" style="56" customWidth="1"/>
    <col min="7428" max="7428" width="32" style="56" customWidth="1"/>
    <col min="7429" max="7441" width="16.375" style="56" customWidth="1"/>
    <col min="7442" max="7680" width="10.125" style="56"/>
    <col min="7681" max="7681" width="4.125" style="56" customWidth="1"/>
    <col min="7682" max="7682" width="11.125" style="56" customWidth="1"/>
    <col min="7683" max="7683" width="27.5" style="56" customWidth="1"/>
    <col min="7684" max="7684" width="32" style="56" customWidth="1"/>
    <col min="7685" max="7697" width="16.375" style="56" customWidth="1"/>
    <col min="7698" max="7936" width="10.125" style="56"/>
    <col min="7937" max="7937" width="4.125" style="56" customWidth="1"/>
    <col min="7938" max="7938" width="11.125" style="56" customWidth="1"/>
    <col min="7939" max="7939" width="27.5" style="56" customWidth="1"/>
    <col min="7940" max="7940" width="32" style="56" customWidth="1"/>
    <col min="7941" max="7953" width="16.375" style="56" customWidth="1"/>
    <col min="7954" max="8192" width="10.125" style="56"/>
    <col min="8193" max="8193" width="4.125" style="56" customWidth="1"/>
    <col min="8194" max="8194" width="11.125" style="56" customWidth="1"/>
    <col min="8195" max="8195" width="27.5" style="56" customWidth="1"/>
    <col min="8196" max="8196" width="32" style="56" customWidth="1"/>
    <col min="8197" max="8209" width="16.375" style="56" customWidth="1"/>
    <col min="8210" max="8448" width="10.125" style="56"/>
    <col min="8449" max="8449" width="4.125" style="56" customWidth="1"/>
    <col min="8450" max="8450" width="11.125" style="56" customWidth="1"/>
    <col min="8451" max="8451" width="27.5" style="56" customWidth="1"/>
    <col min="8452" max="8452" width="32" style="56" customWidth="1"/>
    <col min="8453" max="8465" width="16.375" style="56" customWidth="1"/>
    <col min="8466" max="8704" width="10.125" style="56"/>
    <col min="8705" max="8705" width="4.125" style="56" customWidth="1"/>
    <col min="8706" max="8706" width="11.125" style="56" customWidth="1"/>
    <col min="8707" max="8707" width="27.5" style="56" customWidth="1"/>
    <col min="8708" max="8708" width="32" style="56" customWidth="1"/>
    <col min="8709" max="8721" width="16.375" style="56" customWidth="1"/>
    <col min="8722" max="8960" width="10.125" style="56"/>
    <col min="8961" max="8961" width="4.125" style="56" customWidth="1"/>
    <col min="8962" max="8962" width="11.125" style="56" customWidth="1"/>
    <col min="8963" max="8963" width="27.5" style="56" customWidth="1"/>
    <col min="8964" max="8964" width="32" style="56" customWidth="1"/>
    <col min="8965" max="8977" width="16.375" style="56" customWidth="1"/>
    <col min="8978" max="9216" width="10.125" style="56"/>
    <col min="9217" max="9217" width="4.125" style="56" customWidth="1"/>
    <col min="9218" max="9218" width="11.125" style="56" customWidth="1"/>
    <col min="9219" max="9219" width="27.5" style="56" customWidth="1"/>
    <col min="9220" max="9220" width="32" style="56" customWidth="1"/>
    <col min="9221" max="9233" width="16.375" style="56" customWidth="1"/>
    <col min="9234" max="9472" width="10.125" style="56"/>
    <col min="9473" max="9473" width="4.125" style="56" customWidth="1"/>
    <col min="9474" max="9474" width="11.125" style="56" customWidth="1"/>
    <col min="9475" max="9475" width="27.5" style="56" customWidth="1"/>
    <col min="9476" max="9476" width="32" style="56" customWidth="1"/>
    <col min="9477" max="9489" width="16.375" style="56" customWidth="1"/>
    <col min="9490" max="9728" width="10.125" style="56"/>
    <col min="9729" max="9729" width="4.125" style="56" customWidth="1"/>
    <col min="9730" max="9730" width="11.125" style="56" customWidth="1"/>
    <col min="9731" max="9731" width="27.5" style="56" customWidth="1"/>
    <col min="9732" max="9732" width="32" style="56" customWidth="1"/>
    <col min="9733" max="9745" width="16.375" style="56" customWidth="1"/>
    <col min="9746" max="9984" width="10.125" style="56"/>
    <col min="9985" max="9985" width="4.125" style="56" customWidth="1"/>
    <col min="9986" max="9986" width="11.125" style="56" customWidth="1"/>
    <col min="9987" max="9987" width="27.5" style="56" customWidth="1"/>
    <col min="9988" max="9988" width="32" style="56" customWidth="1"/>
    <col min="9989" max="10001" width="16.375" style="56" customWidth="1"/>
    <col min="10002" max="10240" width="10.125" style="56"/>
    <col min="10241" max="10241" width="4.125" style="56" customWidth="1"/>
    <col min="10242" max="10242" width="11.125" style="56" customWidth="1"/>
    <col min="10243" max="10243" width="27.5" style="56" customWidth="1"/>
    <col min="10244" max="10244" width="32" style="56" customWidth="1"/>
    <col min="10245" max="10257" width="16.375" style="56" customWidth="1"/>
    <col min="10258" max="10496" width="10.125" style="56"/>
    <col min="10497" max="10497" width="4.125" style="56" customWidth="1"/>
    <col min="10498" max="10498" width="11.125" style="56" customWidth="1"/>
    <col min="10499" max="10499" width="27.5" style="56" customWidth="1"/>
    <col min="10500" max="10500" width="32" style="56" customWidth="1"/>
    <col min="10501" max="10513" width="16.375" style="56" customWidth="1"/>
    <col min="10514" max="10752" width="10.125" style="56"/>
    <col min="10753" max="10753" width="4.125" style="56" customWidth="1"/>
    <col min="10754" max="10754" width="11.125" style="56" customWidth="1"/>
    <col min="10755" max="10755" width="27.5" style="56" customWidth="1"/>
    <col min="10756" max="10756" width="32" style="56" customWidth="1"/>
    <col min="10757" max="10769" width="16.375" style="56" customWidth="1"/>
    <col min="10770" max="11008" width="10.125" style="56"/>
    <col min="11009" max="11009" width="4.125" style="56" customWidth="1"/>
    <col min="11010" max="11010" width="11.125" style="56" customWidth="1"/>
    <col min="11011" max="11011" width="27.5" style="56" customWidth="1"/>
    <col min="11012" max="11012" width="32" style="56" customWidth="1"/>
    <col min="11013" max="11025" width="16.375" style="56" customWidth="1"/>
    <col min="11026" max="11264" width="10.125" style="56"/>
    <col min="11265" max="11265" width="4.125" style="56" customWidth="1"/>
    <col min="11266" max="11266" width="11.125" style="56" customWidth="1"/>
    <col min="11267" max="11267" width="27.5" style="56" customWidth="1"/>
    <col min="11268" max="11268" width="32" style="56" customWidth="1"/>
    <col min="11269" max="11281" width="16.375" style="56" customWidth="1"/>
    <col min="11282" max="11520" width="10.125" style="56"/>
    <col min="11521" max="11521" width="4.125" style="56" customWidth="1"/>
    <col min="11522" max="11522" width="11.125" style="56" customWidth="1"/>
    <col min="11523" max="11523" width="27.5" style="56" customWidth="1"/>
    <col min="11524" max="11524" width="32" style="56" customWidth="1"/>
    <col min="11525" max="11537" width="16.375" style="56" customWidth="1"/>
    <col min="11538" max="11776" width="10.125" style="56"/>
    <col min="11777" max="11777" width="4.125" style="56" customWidth="1"/>
    <col min="11778" max="11778" width="11.125" style="56" customWidth="1"/>
    <col min="11779" max="11779" width="27.5" style="56" customWidth="1"/>
    <col min="11780" max="11780" width="32" style="56" customWidth="1"/>
    <col min="11781" max="11793" width="16.375" style="56" customWidth="1"/>
    <col min="11794" max="12032" width="10.125" style="56"/>
    <col min="12033" max="12033" width="4.125" style="56" customWidth="1"/>
    <col min="12034" max="12034" width="11.125" style="56" customWidth="1"/>
    <col min="12035" max="12035" width="27.5" style="56" customWidth="1"/>
    <col min="12036" max="12036" width="32" style="56" customWidth="1"/>
    <col min="12037" max="12049" width="16.375" style="56" customWidth="1"/>
    <col min="12050" max="12288" width="10.125" style="56"/>
    <col min="12289" max="12289" width="4.125" style="56" customWidth="1"/>
    <col min="12290" max="12290" width="11.125" style="56" customWidth="1"/>
    <col min="12291" max="12291" width="27.5" style="56" customWidth="1"/>
    <col min="12292" max="12292" width="32" style="56" customWidth="1"/>
    <col min="12293" max="12305" width="16.375" style="56" customWidth="1"/>
    <col min="12306" max="12544" width="10.125" style="56"/>
    <col min="12545" max="12545" width="4.125" style="56" customWidth="1"/>
    <col min="12546" max="12546" width="11.125" style="56" customWidth="1"/>
    <col min="12547" max="12547" width="27.5" style="56" customWidth="1"/>
    <col min="12548" max="12548" width="32" style="56" customWidth="1"/>
    <col min="12549" max="12561" width="16.375" style="56" customWidth="1"/>
    <col min="12562" max="12800" width="10.125" style="56"/>
    <col min="12801" max="12801" width="4.125" style="56" customWidth="1"/>
    <col min="12802" max="12802" width="11.125" style="56" customWidth="1"/>
    <col min="12803" max="12803" width="27.5" style="56" customWidth="1"/>
    <col min="12804" max="12804" width="32" style="56" customWidth="1"/>
    <col min="12805" max="12817" width="16.375" style="56" customWidth="1"/>
    <col min="12818" max="13056" width="10.125" style="56"/>
    <col min="13057" max="13057" width="4.125" style="56" customWidth="1"/>
    <col min="13058" max="13058" width="11.125" style="56" customWidth="1"/>
    <col min="13059" max="13059" width="27.5" style="56" customWidth="1"/>
    <col min="13060" max="13060" width="32" style="56" customWidth="1"/>
    <col min="13061" max="13073" width="16.375" style="56" customWidth="1"/>
    <col min="13074" max="13312" width="10.125" style="56"/>
    <col min="13313" max="13313" width="4.125" style="56" customWidth="1"/>
    <col min="13314" max="13314" width="11.125" style="56" customWidth="1"/>
    <col min="13315" max="13315" width="27.5" style="56" customWidth="1"/>
    <col min="13316" max="13316" width="32" style="56" customWidth="1"/>
    <col min="13317" max="13329" width="16.375" style="56" customWidth="1"/>
    <col min="13330" max="13568" width="10.125" style="56"/>
    <col min="13569" max="13569" width="4.125" style="56" customWidth="1"/>
    <col min="13570" max="13570" width="11.125" style="56" customWidth="1"/>
    <col min="13571" max="13571" width="27.5" style="56" customWidth="1"/>
    <col min="13572" max="13572" width="32" style="56" customWidth="1"/>
    <col min="13573" max="13585" width="16.375" style="56" customWidth="1"/>
    <col min="13586" max="13824" width="10.125" style="56"/>
    <col min="13825" max="13825" width="4.125" style="56" customWidth="1"/>
    <col min="13826" max="13826" width="11.125" style="56" customWidth="1"/>
    <col min="13827" max="13827" width="27.5" style="56" customWidth="1"/>
    <col min="13828" max="13828" width="32" style="56" customWidth="1"/>
    <col min="13829" max="13841" width="16.375" style="56" customWidth="1"/>
    <col min="13842" max="14080" width="10.125" style="56"/>
    <col min="14081" max="14081" width="4.125" style="56" customWidth="1"/>
    <col min="14082" max="14082" width="11.125" style="56" customWidth="1"/>
    <col min="14083" max="14083" width="27.5" style="56" customWidth="1"/>
    <col min="14084" max="14084" width="32" style="56" customWidth="1"/>
    <col min="14085" max="14097" width="16.375" style="56" customWidth="1"/>
    <col min="14098" max="14336" width="10.125" style="56"/>
    <col min="14337" max="14337" width="4.125" style="56" customWidth="1"/>
    <col min="14338" max="14338" width="11.125" style="56" customWidth="1"/>
    <col min="14339" max="14339" width="27.5" style="56" customWidth="1"/>
    <col min="14340" max="14340" width="32" style="56" customWidth="1"/>
    <col min="14341" max="14353" width="16.375" style="56" customWidth="1"/>
    <col min="14354" max="14592" width="10.125" style="56"/>
    <col min="14593" max="14593" width="4.125" style="56" customWidth="1"/>
    <col min="14594" max="14594" width="11.125" style="56" customWidth="1"/>
    <col min="14595" max="14595" width="27.5" style="56" customWidth="1"/>
    <col min="14596" max="14596" width="32" style="56" customWidth="1"/>
    <col min="14597" max="14609" width="16.375" style="56" customWidth="1"/>
    <col min="14610" max="14848" width="10.125" style="56"/>
    <col min="14849" max="14849" width="4.125" style="56" customWidth="1"/>
    <col min="14850" max="14850" width="11.125" style="56" customWidth="1"/>
    <col min="14851" max="14851" width="27.5" style="56" customWidth="1"/>
    <col min="14852" max="14852" width="32" style="56" customWidth="1"/>
    <col min="14853" max="14865" width="16.375" style="56" customWidth="1"/>
    <col min="14866" max="15104" width="10.125" style="56"/>
    <col min="15105" max="15105" width="4.125" style="56" customWidth="1"/>
    <col min="15106" max="15106" width="11.125" style="56" customWidth="1"/>
    <col min="15107" max="15107" width="27.5" style="56" customWidth="1"/>
    <col min="15108" max="15108" width="32" style="56" customWidth="1"/>
    <col min="15109" max="15121" width="16.375" style="56" customWidth="1"/>
    <col min="15122" max="15360" width="10.125" style="56"/>
    <col min="15361" max="15361" width="4.125" style="56" customWidth="1"/>
    <col min="15362" max="15362" width="11.125" style="56" customWidth="1"/>
    <col min="15363" max="15363" width="27.5" style="56" customWidth="1"/>
    <col min="15364" max="15364" width="32" style="56" customWidth="1"/>
    <col min="15365" max="15377" width="16.375" style="56" customWidth="1"/>
    <col min="15378" max="15616" width="10.125" style="56"/>
    <col min="15617" max="15617" width="4.125" style="56" customWidth="1"/>
    <col min="15618" max="15618" width="11.125" style="56" customWidth="1"/>
    <col min="15619" max="15619" width="27.5" style="56" customWidth="1"/>
    <col min="15620" max="15620" width="32" style="56" customWidth="1"/>
    <col min="15621" max="15633" width="16.375" style="56" customWidth="1"/>
    <col min="15634" max="15872" width="10.125" style="56"/>
    <col min="15873" max="15873" width="4.125" style="56" customWidth="1"/>
    <col min="15874" max="15874" width="11.125" style="56" customWidth="1"/>
    <col min="15875" max="15875" width="27.5" style="56" customWidth="1"/>
    <col min="15876" max="15876" width="32" style="56" customWidth="1"/>
    <col min="15877" max="15889" width="16.375" style="56" customWidth="1"/>
    <col min="15890" max="16128" width="10.125" style="56"/>
    <col min="16129" max="16129" width="4.125" style="56" customWidth="1"/>
    <col min="16130" max="16130" width="11.125" style="56" customWidth="1"/>
    <col min="16131" max="16131" width="27.5" style="56" customWidth="1"/>
    <col min="16132" max="16132" width="32" style="56" customWidth="1"/>
    <col min="16133" max="16145" width="16.375" style="56" customWidth="1"/>
    <col min="16146" max="16384" width="10.125" style="56"/>
  </cols>
  <sheetData>
    <row r="1" spans="2:20">
      <c r="B1" s="56" t="s">
        <v>793</v>
      </c>
      <c r="C1" s="56" t="s">
        <v>940</v>
      </c>
    </row>
    <row r="2" spans="2:20" ht="18" customHeight="1">
      <c r="B2" s="900" t="s">
        <v>908</v>
      </c>
      <c r="C2" s="900"/>
      <c r="D2" s="900"/>
      <c r="E2" s="900"/>
      <c r="F2" s="900"/>
      <c r="G2" s="900"/>
      <c r="H2" s="900"/>
      <c r="I2" s="900"/>
      <c r="J2" s="900"/>
      <c r="K2" s="900"/>
      <c r="L2" s="900"/>
      <c r="M2" s="900"/>
      <c r="N2" s="900"/>
      <c r="O2" s="900"/>
      <c r="P2" s="900"/>
      <c r="Q2" s="900"/>
    </row>
    <row r="3" spans="2:20" ht="15.2" customHeight="1">
      <c r="B3" s="901" t="s">
        <v>909</v>
      </c>
      <c r="C3" s="901"/>
      <c r="D3" s="901"/>
      <c r="E3" s="901"/>
      <c r="F3" s="901"/>
      <c r="G3" s="901"/>
      <c r="H3" s="901"/>
      <c r="I3" s="901"/>
      <c r="J3" s="901"/>
      <c r="K3" s="901"/>
      <c r="L3" s="901"/>
      <c r="M3" s="901"/>
      <c r="N3" s="901"/>
      <c r="O3" s="901"/>
      <c r="P3" s="901"/>
      <c r="Q3" s="901"/>
    </row>
    <row r="4" spans="2:20" ht="18" customHeight="1">
      <c r="B4" s="902" t="s">
        <v>910</v>
      </c>
      <c r="C4" s="902"/>
      <c r="D4" s="902"/>
      <c r="E4" s="902"/>
      <c r="F4" s="902"/>
      <c r="G4" s="902"/>
      <c r="H4" s="902"/>
      <c r="I4" s="902"/>
      <c r="J4" s="902"/>
      <c r="K4" s="902"/>
      <c r="L4" s="902"/>
      <c r="M4" s="902"/>
      <c r="N4" s="902"/>
      <c r="O4" s="902"/>
      <c r="P4" s="902"/>
      <c r="Q4" s="902"/>
    </row>
    <row r="5" spans="2:20" ht="15">
      <c r="P5" s="903" t="s">
        <v>911</v>
      </c>
      <c r="Q5" s="903"/>
    </row>
    <row r="6" spans="2:20" ht="18" customHeight="1">
      <c r="B6" s="899" t="s">
        <v>912</v>
      </c>
      <c r="C6" s="57"/>
      <c r="D6" s="57"/>
      <c r="E6" s="58" t="s">
        <v>897</v>
      </c>
      <c r="F6" s="59" t="s">
        <v>898</v>
      </c>
      <c r="G6" s="59" t="s">
        <v>899</v>
      </c>
      <c r="H6" s="59" t="s">
        <v>900</v>
      </c>
      <c r="I6" s="59" t="s">
        <v>901</v>
      </c>
      <c r="J6" s="59" t="s">
        <v>902</v>
      </c>
      <c r="K6" s="59" t="s">
        <v>903</v>
      </c>
      <c r="L6" s="59" t="s">
        <v>904</v>
      </c>
      <c r="M6" s="59" t="s">
        <v>913</v>
      </c>
      <c r="N6" s="59" t="s">
        <v>914</v>
      </c>
      <c r="O6" s="59" t="s">
        <v>915</v>
      </c>
      <c r="P6" s="59" t="s">
        <v>916</v>
      </c>
      <c r="Q6" s="60" t="s">
        <v>735</v>
      </c>
    </row>
    <row r="7" spans="2:20" ht="18" customHeight="1">
      <c r="B7" s="899"/>
      <c r="C7" s="61"/>
      <c r="D7" s="62"/>
      <c r="E7" s="63" t="s">
        <v>917</v>
      </c>
      <c r="F7" s="64" t="s">
        <v>918</v>
      </c>
      <c r="G7" s="64" t="s">
        <v>919</v>
      </c>
      <c r="H7" s="64" t="s">
        <v>920</v>
      </c>
      <c r="I7" s="64" t="s">
        <v>921</v>
      </c>
      <c r="J7" s="64" t="s">
        <v>922</v>
      </c>
      <c r="K7" s="64" t="s">
        <v>923</v>
      </c>
      <c r="L7" s="64" t="s">
        <v>924</v>
      </c>
      <c r="M7" s="64" t="s">
        <v>925</v>
      </c>
      <c r="N7" s="64" t="s">
        <v>926</v>
      </c>
      <c r="O7" s="64" t="s">
        <v>927</v>
      </c>
      <c r="P7" s="64" t="s">
        <v>928</v>
      </c>
      <c r="Q7" s="65" t="s">
        <v>929</v>
      </c>
    </row>
    <row r="8" spans="2:20" ht="18" customHeight="1">
      <c r="B8" s="898">
        <v>2003</v>
      </c>
      <c r="C8" s="66" t="s">
        <v>930</v>
      </c>
      <c r="D8" s="67" t="s">
        <v>931</v>
      </c>
      <c r="E8" s="68">
        <v>12111.6</v>
      </c>
      <c r="F8" s="68">
        <v>10662.5</v>
      </c>
      <c r="G8" s="68">
        <v>12053.3</v>
      </c>
      <c r="H8" s="68">
        <v>10872.6</v>
      </c>
      <c r="I8" s="68">
        <v>10949.1</v>
      </c>
      <c r="J8" s="68">
        <v>11112</v>
      </c>
      <c r="K8" s="68">
        <v>12443.9</v>
      </c>
      <c r="L8" s="68">
        <v>12589.2</v>
      </c>
      <c r="M8" s="68">
        <v>11460.7</v>
      </c>
      <c r="N8" s="68">
        <v>11659.6</v>
      </c>
      <c r="O8" s="68">
        <v>11541.3</v>
      </c>
      <c r="P8" s="68">
        <v>13124.7</v>
      </c>
      <c r="Q8" s="69">
        <v>140580.5</v>
      </c>
      <c r="S8" s="70"/>
      <c r="T8" s="71"/>
    </row>
    <row r="9" spans="2:20" ht="18" customHeight="1">
      <c r="B9" s="898"/>
      <c r="C9" s="66" t="s">
        <v>932</v>
      </c>
      <c r="D9" s="67" t="s">
        <v>933</v>
      </c>
      <c r="E9" s="68">
        <v>314.7</v>
      </c>
      <c r="F9" s="68">
        <v>233.5</v>
      </c>
      <c r="G9" s="68">
        <v>379.7</v>
      </c>
      <c r="H9" s="68">
        <v>206.6</v>
      </c>
      <c r="I9" s="68">
        <v>0</v>
      </c>
      <c r="J9" s="68">
        <v>0</v>
      </c>
      <c r="K9" s="68">
        <v>0</v>
      </c>
      <c r="L9" s="68">
        <v>0</v>
      </c>
      <c r="M9" s="68">
        <v>0</v>
      </c>
      <c r="N9" s="68">
        <v>0</v>
      </c>
      <c r="O9" s="68">
        <v>0</v>
      </c>
      <c r="P9" s="68">
        <v>23.5</v>
      </c>
      <c r="Q9" s="69">
        <v>1158</v>
      </c>
      <c r="S9" s="70"/>
      <c r="T9" s="71"/>
    </row>
    <row r="10" spans="2:20" ht="18" customHeight="1">
      <c r="B10" s="898"/>
      <c r="C10" s="66" t="s">
        <v>934</v>
      </c>
      <c r="D10" s="67" t="s">
        <v>935</v>
      </c>
      <c r="E10" s="68">
        <v>40.200000000000003</v>
      </c>
      <c r="F10" s="68">
        <v>36.799999999999997</v>
      </c>
      <c r="G10" s="68">
        <v>41.6</v>
      </c>
      <c r="H10" s="68">
        <v>33.799999999999997</v>
      </c>
      <c r="I10" s="68">
        <v>31.5</v>
      </c>
      <c r="J10" s="68">
        <v>26.9</v>
      </c>
      <c r="K10" s="68">
        <v>28.5</v>
      </c>
      <c r="L10" s="68">
        <v>27.9</v>
      </c>
      <c r="M10" s="68">
        <v>46.4</v>
      </c>
      <c r="N10" s="68">
        <v>80.7</v>
      </c>
      <c r="O10" s="68">
        <v>101.9</v>
      </c>
      <c r="P10" s="68">
        <v>91.4</v>
      </c>
      <c r="Q10" s="69">
        <v>587.59999999999991</v>
      </c>
      <c r="S10" s="70"/>
      <c r="T10" s="71"/>
    </row>
    <row r="11" spans="2:20" ht="18" customHeight="1">
      <c r="B11" s="898"/>
      <c r="C11" s="66" t="s">
        <v>936</v>
      </c>
      <c r="D11" s="67" t="s">
        <v>937</v>
      </c>
      <c r="E11" s="72">
        <v>12386.1</v>
      </c>
      <c r="F11" s="73">
        <v>10859.2</v>
      </c>
      <c r="G11" s="73">
        <v>12391.4</v>
      </c>
      <c r="H11" s="73">
        <v>11045.400000000001</v>
      </c>
      <c r="I11" s="73">
        <v>10917.6</v>
      </c>
      <c r="J11" s="73">
        <v>11085.1</v>
      </c>
      <c r="K11" s="73">
        <v>12415.4</v>
      </c>
      <c r="L11" s="73">
        <v>12561.300000000001</v>
      </c>
      <c r="M11" s="73">
        <v>11414.300000000001</v>
      </c>
      <c r="N11" s="73">
        <v>11578.9</v>
      </c>
      <c r="O11" s="73">
        <v>11439.4</v>
      </c>
      <c r="P11" s="73">
        <v>13056.800000000001</v>
      </c>
      <c r="Q11" s="74">
        <v>141150.9</v>
      </c>
      <c r="S11" s="70"/>
      <c r="T11" s="71"/>
    </row>
    <row r="12" spans="2:20" ht="18" customHeight="1">
      <c r="B12" s="899">
        <v>2004</v>
      </c>
      <c r="C12" s="75" t="s">
        <v>930</v>
      </c>
      <c r="D12" s="76" t="s">
        <v>931</v>
      </c>
      <c r="E12" s="77">
        <v>12999.6</v>
      </c>
      <c r="F12" s="77">
        <v>11560</v>
      </c>
      <c r="G12" s="77">
        <v>12598.8</v>
      </c>
      <c r="H12" s="77">
        <v>11842.5</v>
      </c>
      <c r="I12" s="77">
        <v>11885.4</v>
      </c>
      <c r="J12" s="77">
        <v>11982.8</v>
      </c>
      <c r="K12" s="77">
        <v>13286.2</v>
      </c>
      <c r="L12" s="77">
        <v>13353.2</v>
      </c>
      <c r="M12" s="77">
        <v>12561.1</v>
      </c>
      <c r="N12" s="77">
        <v>12378.4</v>
      </c>
      <c r="O12" s="77">
        <v>12211.6</v>
      </c>
      <c r="P12" s="77">
        <v>14038.7</v>
      </c>
      <c r="Q12" s="78">
        <v>150698.29999999999</v>
      </c>
      <c r="S12" s="70"/>
      <c r="T12" s="71"/>
    </row>
    <row r="13" spans="2:20" ht="18" customHeight="1">
      <c r="B13" s="899"/>
      <c r="C13" s="75" t="s">
        <v>932</v>
      </c>
      <c r="D13" s="76" t="s">
        <v>933</v>
      </c>
      <c r="E13" s="77">
        <v>42.3</v>
      </c>
      <c r="F13" s="77">
        <v>36.200000000000003</v>
      </c>
      <c r="G13" s="77">
        <v>37.1</v>
      </c>
      <c r="H13" s="77">
        <v>32.6</v>
      </c>
      <c r="I13" s="77">
        <v>26.7</v>
      </c>
      <c r="J13" s="77">
        <v>27.6</v>
      </c>
      <c r="K13" s="77">
        <v>45.7</v>
      </c>
      <c r="L13" s="77">
        <v>47.7</v>
      </c>
      <c r="M13" s="77">
        <v>47</v>
      </c>
      <c r="N13" s="77">
        <v>33.200000000000003</v>
      </c>
      <c r="O13" s="77">
        <v>41.5</v>
      </c>
      <c r="P13" s="77">
        <v>45.9</v>
      </c>
      <c r="Q13" s="78">
        <v>463.49999999999994</v>
      </c>
      <c r="S13" s="70"/>
      <c r="T13" s="71"/>
    </row>
    <row r="14" spans="2:20" ht="18" customHeight="1">
      <c r="B14" s="899"/>
      <c r="C14" s="75" t="s">
        <v>934</v>
      </c>
      <c r="D14" s="76" t="s">
        <v>935</v>
      </c>
      <c r="E14" s="77">
        <v>100.3</v>
      </c>
      <c r="F14" s="77">
        <v>88.3</v>
      </c>
      <c r="G14" s="77">
        <v>96.5</v>
      </c>
      <c r="H14" s="77">
        <v>92.8</v>
      </c>
      <c r="I14" s="77">
        <v>89.9</v>
      </c>
      <c r="J14" s="77">
        <v>84.6</v>
      </c>
      <c r="K14" s="77">
        <v>89.1</v>
      </c>
      <c r="L14" s="77">
        <v>96.3</v>
      </c>
      <c r="M14" s="77">
        <v>83</v>
      </c>
      <c r="N14" s="77">
        <v>85.4</v>
      </c>
      <c r="O14" s="77">
        <v>102.8</v>
      </c>
      <c r="P14" s="77">
        <v>135.30000000000001</v>
      </c>
      <c r="Q14" s="78">
        <v>1144.3</v>
      </c>
      <c r="S14" s="70"/>
      <c r="T14" s="71"/>
    </row>
    <row r="15" spans="2:20" ht="18" customHeight="1">
      <c r="B15" s="899"/>
      <c r="C15" s="75" t="s">
        <v>936</v>
      </c>
      <c r="D15" s="76" t="s">
        <v>937</v>
      </c>
      <c r="E15" s="79">
        <v>12941.6</v>
      </c>
      <c r="F15" s="80">
        <v>11507.900000000001</v>
      </c>
      <c r="G15" s="80">
        <v>12539.4</v>
      </c>
      <c r="H15" s="80">
        <v>11782.300000000001</v>
      </c>
      <c r="I15" s="80">
        <v>11822.2</v>
      </c>
      <c r="J15" s="80">
        <v>11925.8</v>
      </c>
      <c r="K15" s="80">
        <v>13242.800000000001</v>
      </c>
      <c r="L15" s="80">
        <v>13304.600000000002</v>
      </c>
      <c r="M15" s="80">
        <v>12525.1</v>
      </c>
      <c r="N15" s="80">
        <v>12326.2</v>
      </c>
      <c r="O15" s="80">
        <v>12150.300000000001</v>
      </c>
      <c r="P15" s="80">
        <v>13949.300000000001</v>
      </c>
      <c r="Q15" s="81">
        <v>150017.5</v>
      </c>
      <c r="S15" s="70"/>
      <c r="T15" s="71"/>
    </row>
    <row r="16" spans="2:20" ht="18" customHeight="1">
      <c r="B16" s="898">
        <v>2005</v>
      </c>
      <c r="C16" s="66" t="s">
        <v>930</v>
      </c>
      <c r="D16" s="67" t="s">
        <v>931</v>
      </c>
      <c r="E16" s="68">
        <v>13300.3</v>
      </c>
      <c r="F16" s="68">
        <v>12609.9</v>
      </c>
      <c r="G16" s="68">
        <v>13574.2</v>
      </c>
      <c r="H16" s="68">
        <v>12635.8</v>
      </c>
      <c r="I16" s="68">
        <v>12861.5</v>
      </c>
      <c r="J16" s="68">
        <v>12720.4</v>
      </c>
      <c r="K16" s="68">
        <v>14313.7</v>
      </c>
      <c r="L16" s="68">
        <v>14757.3</v>
      </c>
      <c r="M16" s="68">
        <v>13378.2</v>
      </c>
      <c r="N16" s="68">
        <v>13503.4</v>
      </c>
      <c r="O16" s="68">
        <v>13422.1</v>
      </c>
      <c r="P16" s="68">
        <v>14879.4</v>
      </c>
      <c r="Q16" s="69">
        <v>161956.19999999998</v>
      </c>
      <c r="S16" s="70"/>
      <c r="T16" s="71"/>
    </row>
    <row r="17" spans="2:20" ht="18" customHeight="1">
      <c r="B17" s="898"/>
      <c r="C17" s="66" t="s">
        <v>932</v>
      </c>
      <c r="D17" s="67" t="s">
        <v>933</v>
      </c>
      <c r="E17" s="68">
        <v>50</v>
      </c>
      <c r="F17" s="68">
        <v>44.6</v>
      </c>
      <c r="G17" s="68">
        <v>45.2</v>
      </c>
      <c r="H17" s="68">
        <v>38.700000000000003</v>
      </c>
      <c r="I17" s="68">
        <v>41.3</v>
      </c>
      <c r="J17" s="68">
        <v>37.4</v>
      </c>
      <c r="K17" s="68">
        <v>88.9</v>
      </c>
      <c r="L17" s="68">
        <v>94.9</v>
      </c>
      <c r="M17" s="68">
        <v>52.6</v>
      </c>
      <c r="N17" s="68">
        <v>43.8</v>
      </c>
      <c r="O17" s="68">
        <v>48.1</v>
      </c>
      <c r="P17" s="68">
        <v>50.4</v>
      </c>
      <c r="Q17" s="69">
        <v>635.9</v>
      </c>
      <c r="S17" s="70"/>
      <c r="T17" s="71"/>
    </row>
    <row r="18" spans="2:20" ht="18" customHeight="1">
      <c r="B18" s="898"/>
      <c r="C18" s="66" t="s">
        <v>934</v>
      </c>
      <c r="D18" s="67" t="s">
        <v>935</v>
      </c>
      <c r="E18" s="68">
        <v>137.9</v>
      </c>
      <c r="F18" s="68">
        <v>130.6</v>
      </c>
      <c r="G18" s="68">
        <v>153.69999999999999</v>
      </c>
      <c r="H18" s="68">
        <v>140.6</v>
      </c>
      <c r="I18" s="68">
        <v>142.9</v>
      </c>
      <c r="J18" s="68">
        <v>154.9</v>
      </c>
      <c r="K18" s="68">
        <v>148.19999999999999</v>
      </c>
      <c r="L18" s="68">
        <v>158.19999999999999</v>
      </c>
      <c r="M18" s="68">
        <v>147.4</v>
      </c>
      <c r="N18" s="68">
        <v>140.19999999999999</v>
      </c>
      <c r="O18" s="68">
        <v>148.1</v>
      </c>
      <c r="P18" s="68">
        <v>195.4</v>
      </c>
      <c r="Q18" s="69">
        <v>1798.1000000000001</v>
      </c>
      <c r="S18" s="70"/>
      <c r="T18" s="71"/>
    </row>
    <row r="19" spans="2:20" ht="18" customHeight="1">
      <c r="B19" s="898"/>
      <c r="C19" s="66" t="s">
        <v>936</v>
      </c>
      <c r="D19" s="67" t="s">
        <v>937</v>
      </c>
      <c r="E19" s="72">
        <v>13212.4</v>
      </c>
      <c r="F19" s="73">
        <v>12523.9</v>
      </c>
      <c r="G19" s="73">
        <v>13465.7</v>
      </c>
      <c r="H19" s="73">
        <v>12533.9</v>
      </c>
      <c r="I19" s="73">
        <v>12759.9</v>
      </c>
      <c r="J19" s="73">
        <v>12602.9</v>
      </c>
      <c r="K19" s="73">
        <v>14254.4</v>
      </c>
      <c r="L19" s="73">
        <v>14693.999999999998</v>
      </c>
      <c r="M19" s="73">
        <v>13283.400000000001</v>
      </c>
      <c r="N19" s="73">
        <v>13406.999999999998</v>
      </c>
      <c r="O19" s="73">
        <v>13322.1</v>
      </c>
      <c r="P19" s="73">
        <v>14734.4</v>
      </c>
      <c r="Q19" s="74">
        <v>160793.99999999997</v>
      </c>
      <c r="S19" s="70"/>
      <c r="T19" s="71"/>
    </row>
    <row r="20" spans="2:20" ht="18" customHeight="1">
      <c r="B20" s="899">
        <v>2006</v>
      </c>
      <c r="C20" s="75" t="s">
        <v>930</v>
      </c>
      <c r="D20" s="76" t="s">
        <v>931</v>
      </c>
      <c r="E20" s="77">
        <v>14332.5</v>
      </c>
      <c r="F20" s="77">
        <v>13683</v>
      </c>
      <c r="G20" s="77">
        <v>14616.8</v>
      </c>
      <c r="H20" s="77">
        <v>13397.6</v>
      </c>
      <c r="I20" s="77">
        <v>13996.9</v>
      </c>
      <c r="J20" s="77">
        <v>14473.8</v>
      </c>
      <c r="K20" s="77">
        <v>15588</v>
      </c>
      <c r="L20" s="77">
        <v>16389.5</v>
      </c>
      <c r="M20" s="77">
        <v>14491.3</v>
      </c>
      <c r="N20" s="77">
        <v>13843.2</v>
      </c>
      <c r="O20" s="77">
        <v>15236.2</v>
      </c>
      <c r="P20" s="77">
        <v>16251</v>
      </c>
      <c r="Q20" s="78">
        <v>176299.80000000002</v>
      </c>
      <c r="S20" s="70"/>
      <c r="T20" s="71"/>
    </row>
    <row r="21" spans="2:20" ht="18" customHeight="1">
      <c r="B21" s="899"/>
      <c r="C21" s="75" t="s">
        <v>932</v>
      </c>
      <c r="D21" s="76" t="s">
        <v>933</v>
      </c>
      <c r="E21" s="77">
        <v>50</v>
      </c>
      <c r="F21" s="77">
        <v>42.7</v>
      </c>
      <c r="G21" s="77">
        <v>45.8</v>
      </c>
      <c r="H21" s="77">
        <v>47.2</v>
      </c>
      <c r="I21" s="77">
        <v>43.5</v>
      </c>
      <c r="J21" s="77">
        <v>32.700000000000003</v>
      </c>
      <c r="K21" s="77">
        <v>34.9</v>
      </c>
      <c r="L21" s="77">
        <v>45.4</v>
      </c>
      <c r="M21" s="77">
        <v>67.7</v>
      </c>
      <c r="N21" s="77">
        <v>47.7</v>
      </c>
      <c r="O21" s="77">
        <v>54</v>
      </c>
      <c r="P21" s="77">
        <v>61.6</v>
      </c>
      <c r="Q21" s="78">
        <v>573.19999999999993</v>
      </c>
      <c r="S21" s="70"/>
      <c r="T21" s="71"/>
    </row>
    <row r="22" spans="2:20" ht="18" customHeight="1">
      <c r="B22" s="899"/>
      <c r="C22" s="75" t="s">
        <v>934</v>
      </c>
      <c r="D22" s="76" t="s">
        <v>935</v>
      </c>
      <c r="E22" s="77">
        <v>210.4</v>
      </c>
      <c r="F22" s="77">
        <v>185.4</v>
      </c>
      <c r="G22" s="77">
        <v>191.2</v>
      </c>
      <c r="H22" s="77">
        <v>167.3</v>
      </c>
      <c r="I22" s="77">
        <v>164.7</v>
      </c>
      <c r="J22" s="77">
        <v>170.4</v>
      </c>
      <c r="K22" s="77">
        <v>170.1</v>
      </c>
      <c r="L22" s="77">
        <v>167.7</v>
      </c>
      <c r="M22" s="77">
        <v>163.9</v>
      </c>
      <c r="N22" s="77">
        <v>155.6</v>
      </c>
      <c r="O22" s="77">
        <v>222.3</v>
      </c>
      <c r="P22" s="77">
        <v>266.7</v>
      </c>
      <c r="Q22" s="78">
        <v>2235.6999999999998</v>
      </c>
      <c r="S22" s="70"/>
      <c r="T22" s="71"/>
    </row>
    <row r="23" spans="2:20" ht="18" customHeight="1">
      <c r="B23" s="899"/>
      <c r="C23" s="75" t="s">
        <v>936</v>
      </c>
      <c r="D23" s="76" t="s">
        <v>937</v>
      </c>
      <c r="E23" s="79">
        <v>14172.1</v>
      </c>
      <c r="F23" s="80">
        <v>13540.300000000001</v>
      </c>
      <c r="G23" s="80">
        <v>14471.399999999998</v>
      </c>
      <c r="H23" s="80">
        <v>13277.500000000002</v>
      </c>
      <c r="I23" s="80">
        <v>13875.699999999999</v>
      </c>
      <c r="J23" s="80">
        <v>14336.1</v>
      </c>
      <c r="K23" s="80">
        <v>15452.8</v>
      </c>
      <c r="L23" s="80">
        <v>16267.2</v>
      </c>
      <c r="M23" s="80">
        <v>14395.1</v>
      </c>
      <c r="N23" s="80">
        <v>13735.300000000001</v>
      </c>
      <c r="O23" s="80">
        <v>15067.900000000001</v>
      </c>
      <c r="P23" s="80">
        <v>16045.9</v>
      </c>
      <c r="Q23" s="81">
        <v>174637.30000000002</v>
      </c>
      <c r="S23" s="70"/>
      <c r="T23" s="71"/>
    </row>
    <row r="24" spans="2:20" ht="18" customHeight="1">
      <c r="B24" s="898">
        <v>2007</v>
      </c>
      <c r="C24" s="66" t="s">
        <v>930</v>
      </c>
      <c r="D24" s="67" t="s">
        <v>931</v>
      </c>
      <c r="E24" s="68">
        <v>15873.9</v>
      </c>
      <c r="F24" s="68">
        <v>14669.6</v>
      </c>
      <c r="G24" s="68">
        <v>15801</v>
      </c>
      <c r="H24" s="68">
        <v>14929.3</v>
      </c>
      <c r="I24" s="68">
        <v>15245.8</v>
      </c>
      <c r="J24" s="68">
        <v>15741.2</v>
      </c>
      <c r="K24" s="68">
        <v>17585</v>
      </c>
      <c r="L24" s="68">
        <v>17791.099999999999</v>
      </c>
      <c r="M24" s="68">
        <v>15802.6</v>
      </c>
      <c r="N24" s="68">
        <v>15142.7</v>
      </c>
      <c r="O24" s="68">
        <v>16163.9</v>
      </c>
      <c r="P24" s="68">
        <v>16812</v>
      </c>
      <c r="Q24" s="69">
        <v>191558.1</v>
      </c>
      <c r="S24" s="70"/>
      <c r="T24" s="71"/>
    </row>
    <row r="25" spans="2:20" ht="18" customHeight="1">
      <c r="B25" s="898"/>
      <c r="C25" s="66" t="s">
        <v>932</v>
      </c>
      <c r="D25" s="67" t="s">
        <v>933</v>
      </c>
      <c r="E25" s="68">
        <v>63.519131000000002</v>
      </c>
      <c r="F25" s="68">
        <v>56.139989999999997</v>
      </c>
      <c r="G25" s="68">
        <v>59.601827</v>
      </c>
      <c r="H25" s="68">
        <v>61.152624000000003</v>
      </c>
      <c r="I25" s="68">
        <v>107.083912</v>
      </c>
      <c r="J25" s="68">
        <v>69.862655000000004</v>
      </c>
      <c r="K25" s="68">
        <v>99.700366000000002</v>
      </c>
      <c r="L25" s="68">
        <v>102.58654900000001</v>
      </c>
      <c r="M25" s="68">
        <v>60.654595999999998</v>
      </c>
      <c r="N25" s="68">
        <v>56.848827</v>
      </c>
      <c r="O25" s="68">
        <v>57.356225999999999</v>
      </c>
      <c r="P25" s="68">
        <v>69.823313999999996</v>
      </c>
      <c r="Q25" s="69">
        <v>864.330017</v>
      </c>
      <c r="S25" s="70"/>
      <c r="T25" s="71"/>
    </row>
    <row r="26" spans="2:20" ht="18" customHeight="1">
      <c r="B26" s="898"/>
      <c r="C26" s="66" t="s">
        <v>934</v>
      </c>
      <c r="D26" s="67" t="s">
        <v>935</v>
      </c>
      <c r="E26" s="68">
        <v>251.74020999999999</v>
      </c>
      <c r="F26" s="68">
        <v>177.78573</v>
      </c>
      <c r="G26" s="68">
        <v>237.95334</v>
      </c>
      <c r="H26" s="68">
        <v>204.62549999999999</v>
      </c>
      <c r="I26" s="68">
        <v>240.35081</v>
      </c>
      <c r="J26" s="68">
        <v>250.64484999999999</v>
      </c>
      <c r="K26" s="68">
        <v>193.13830999999999</v>
      </c>
      <c r="L26" s="68">
        <v>314.18558999999999</v>
      </c>
      <c r="M26" s="68">
        <v>226.96786</v>
      </c>
      <c r="N26" s="68">
        <v>128.393</v>
      </c>
      <c r="O26" s="68">
        <v>117.8437</v>
      </c>
      <c r="P26" s="68">
        <v>78.587500000000006</v>
      </c>
      <c r="Q26" s="69">
        <v>2422.2164000000002</v>
      </c>
      <c r="S26" s="70"/>
      <c r="T26" s="71"/>
    </row>
    <row r="27" spans="2:20" ht="18" customHeight="1">
      <c r="B27" s="898"/>
      <c r="C27" s="66" t="s">
        <v>936</v>
      </c>
      <c r="D27" s="67" t="s">
        <v>937</v>
      </c>
      <c r="E27" s="72">
        <v>15685.678920999999</v>
      </c>
      <c r="F27" s="73">
        <v>14547.95426</v>
      </c>
      <c r="G27" s="73">
        <v>15622.648487</v>
      </c>
      <c r="H27" s="73">
        <v>14785.827123999999</v>
      </c>
      <c r="I27" s="73">
        <v>15112.533101999999</v>
      </c>
      <c r="J27" s="73">
        <v>15560.417805000001</v>
      </c>
      <c r="K27" s="73">
        <v>17491.562056000002</v>
      </c>
      <c r="L27" s="73">
        <v>17579.500958999997</v>
      </c>
      <c r="M27" s="73">
        <v>15636.286736</v>
      </c>
      <c r="N27" s="73">
        <v>15071.155827</v>
      </c>
      <c r="O27" s="73">
        <v>16103.412526</v>
      </c>
      <c r="P27" s="73">
        <v>16803.235814</v>
      </c>
      <c r="Q27" s="74">
        <v>190000.213617</v>
      </c>
      <c r="S27" s="70"/>
      <c r="T27" s="71"/>
    </row>
    <row r="28" spans="2:20" ht="18" customHeight="1">
      <c r="B28" s="899">
        <v>2008</v>
      </c>
      <c r="C28" s="75" t="s">
        <v>930</v>
      </c>
      <c r="D28" s="82" t="s">
        <v>931</v>
      </c>
      <c r="E28" s="83">
        <v>17888.5</v>
      </c>
      <c r="F28" s="77">
        <v>16523.8</v>
      </c>
      <c r="G28" s="77">
        <v>16371.1</v>
      </c>
      <c r="H28" s="77">
        <v>15708.2</v>
      </c>
      <c r="I28" s="77">
        <v>16239.1</v>
      </c>
      <c r="J28" s="77">
        <v>16558.599999999999</v>
      </c>
      <c r="K28" s="77">
        <v>18304.400000000001</v>
      </c>
      <c r="L28" s="77">
        <v>18442.5</v>
      </c>
      <c r="M28" s="77">
        <v>16070.8</v>
      </c>
      <c r="N28" s="77">
        <v>14974.6</v>
      </c>
      <c r="O28" s="77">
        <v>15475.74</v>
      </c>
      <c r="P28" s="77">
        <v>15860.64</v>
      </c>
      <c r="Q28" s="78">
        <v>198417.97999999998</v>
      </c>
      <c r="S28" s="70"/>
      <c r="T28" s="71"/>
    </row>
    <row r="29" spans="2:20" ht="18" customHeight="1">
      <c r="B29" s="899"/>
      <c r="C29" s="75" t="s">
        <v>932</v>
      </c>
      <c r="D29" s="82" t="s">
        <v>933</v>
      </c>
      <c r="E29" s="84">
        <v>65</v>
      </c>
      <c r="F29" s="77">
        <v>66</v>
      </c>
      <c r="G29" s="77">
        <v>45.3</v>
      </c>
      <c r="H29" s="77">
        <v>68.400000000000006</v>
      </c>
      <c r="I29" s="77">
        <v>124.9</v>
      </c>
      <c r="J29" s="77">
        <v>47</v>
      </c>
      <c r="K29" s="77">
        <v>81.3</v>
      </c>
      <c r="L29" s="77">
        <v>33.700000000000003</v>
      </c>
      <c r="M29" s="77">
        <v>66.7</v>
      </c>
      <c r="N29" s="77">
        <v>66.5</v>
      </c>
      <c r="O29" s="77">
        <v>66.099999999999994</v>
      </c>
      <c r="P29" s="77">
        <v>58.5</v>
      </c>
      <c r="Q29" s="78">
        <v>789.40000000000009</v>
      </c>
      <c r="S29" s="70"/>
      <c r="T29" s="71"/>
    </row>
    <row r="30" spans="2:20" ht="18" customHeight="1">
      <c r="B30" s="899"/>
      <c r="C30" s="75" t="s">
        <v>934</v>
      </c>
      <c r="D30" s="82" t="s">
        <v>935</v>
      </c>
      <c r="E30" s="84">
        <v>5.2</v>
      </c>
      <c r="F30" s="77">
        <v>85.7</v>
      </c>
      <c r="G30" s="77">
        <v>171.9</v>
      </c>
      <c r="H30" s="77">
        <v>124.3</v>
      </c>
      <c r="I30" s="77">
        <v>80</v>
      </c>
      <c r="J30" s="77">
        <v>78.5</v>
      </c>
      <c r="K30" s="77">
        <v>77.2</v>
      </c>
      <c r="L30" s="77">
        <v>84.4</v>
      </c>
      <c r="M30" s="77">
        <v>92.4</v>
      </c>
      <c r="N30" s="77">
        <v>124.1</v>
      </c>
      <c r="O30" s="77">
        <v>95.8</v>
      </c>
      <c r="P30" s="77">
        <v>102.7</v>
      </c>
      <c r="Q30" s="78">
        <v>1122.2</v>
      </c>
      <c r="S30" s="70"/>
      <c r="T30" s="71"/>
    </row>
    <row r="31" spans="2:20" ht="18" customHeight="1">
      <c r="B31" s="899"/>
      <c r="C31" s="75" t="s">
        <v>936</v>
      </c>
      <c r="D31" s="82" t="s">
        <v>937</v>
      </c>
      <c r="E31" s="79">
        <v>17948.3</v>
      </c>
      <c r="F31" s="77">
        <v>16504.099999999999</v>
      </c>
      <c r="G31" s="77">
        <v>16244.500000000002</v>
      </c>
      <c r="H31" s="77">
        <v>15652.300000000001</v>
      </c>
      <c r="I31" s="77">
        <v>16284</v>
      </c>
      <c r="J31" s="77">
        <v>16527.099999999999</v>
      </c>
      <c r="K31" s="77">
        <v>18308.5</v>
      </c>
      <c r="L31" s="77">
        <v>18391.8</v>
      </c>
      <c r="M31" s="77">
        <v>16045.1</v>
      </c>
      <c r="N31" s="77">
        <v>14917</v>
      </c>
      <c r="O31" s="77">
        <v>15446.04</v>
      </c>
      <c r="P31" s="77">
        <v>15816.439999999999</v>
      </c>
      <c r="Q31" s="78">
        <v>198085.18</v>
      </c>
      <c r="S31" s="70"/>
      <c r="T31" s="71"/>
    </row>
    <row r="32" spans="2:20" ht="18" customHeight="1">
      <c r="B32" s="898">
        <v>2009</v>
      </c>
      <c r="C32" s="66" t="s">
        <v>930</v>
      </c>
      <c r="D32" s="67" t="s">
        <v>931</v>
      </c>
      <c r="E32" s="85">
        <v>16891.583999999999</v>
      </c>
      <c r="F32" s="86">
        <v>15049.78</v>
      </c>
      <c r="G32" s="86">
        <v>16027.138999999999</v>
      </c>
      <c r="H32" s="86">
        <v>14890.347999999998</v>
      </c>
      <c r="I32" s="86">
        <v>15352.341000000002</v>
      </c>
      <c r="J32" s="86">
        <v>15948.036</v>
      </c>
      <c r="K32" s="86">
        <v>17751.782999999999</v>
      </c>
      <c r="L32" s="86">
        <v>17815.311000000002</v>
      </c>
      <c r="M32" s="86">
        <v>15500.817999999999</v>
      </c>
      <c r="N32" s="86">
        <v>16053.931</v>
      </c>
      <c r="O32" s="86">
        <v>15811.707999999999</v>
      </c>
      <c r="P32" s="86">
        <v>17720.159</v>
      </c>
      <c r="Q32" s="87">
        <v>194812.93800000002</v>
      </c>
      <c r="S32" s="70"/>
      <c r="T32" s="71"/>
    </row>
    <row r="33" spans="2:20" ht="18" customHeight="1">
      <c r="B33" s="898"/>
      <c r="C33" s="66" t="s">
        <v>932</v>
      </c>
      <c r="D33" s="67" t="s">
        <v>933</v>
      </c>
      <c r="E33" s="88">
        <v>64.92</v>
      </c>
      <c r="F33" s="68">
        <v>56.277999999999999</v>
      </c>
      <c r="G33" s="68">
        <v>60.24</v>
      </c>
      <c r="H33" s="68">
        <v>60.222999999999999</v>
      </c>
      <c r="I33" s="68">
        <v>50.558999999999997</v>
      </c>
      <c r="J33" s="68">
        <v>58.378999999999998</v>
      </c>
      <c r="K33" s="68">
        <v>89.741</v>
      </c>
      <c r="L33" s="68">
        <v>93.936999999999998</v>
      </c>
      <c r="M33" s="68">
        <v>52.898000000000003</v>
      </c>
      <c r="N33" s="68">
        <v>36.880000000000003</v>
      </c>
      <c r="O33" s="68">
        <v>91.701999999999998</v>
      </c>
      <c r="P33" s="68">
        <v>96.194000000000003</v>
      </c>
      <c r="Q33" s="69">
        <v>811.95100000000002</v>
      </c>
      <c r="S33" s="70"/>
      <c r="T33" s="71"/>
    </row>
    <row r="34" spans="2:20" ht="18" customHeight="1">
      <c r="B34" s="898"/>
      <c r="C34" s="66" t="s">
        <v>934</v>
      </c>
      <c r="D34" s="67" t="s">
        <v>935</v>
      </c>
      <c r="E34" s="88">
        <v>105.08799999999999</v>
      </c>
      <c r="F34" s="68">
        <v>96.028999999999996</v>
      </c>
      <c r="G34" s="68">
        <v>103.66800000000001</v>
      </c>
      <c r="H34" s="68">
        <v>101.468</v>
      </c>
      <c r="I34" s="68">
        <v>105.185</v>
      </c>
      <c r="J34" s="68">
        <v>106.79900000000001</v>
      </c>
      <c r="K34" s="68">
        <v>98.016000000000005</v>
      </c>
      <c r="L34" s="68">
        <v>204.69200000000001</v>
      </c>
      <c r="M34" s="68">
        <v>174.41499999999999</v>
      </c>
      <c r="N34" s="68">
        <v>100.907</v>
      </c>
      <c r="O34" s="68">
        <v>124.119</v>
      </c>
      <c r="P34" s="68">
        <v>225.44300000000001</v>
      </c>
      <c r="Q34" s="69">
        <v>1545.8289999999997</v>
      </c>
      <c r="S34" s="70"/>
      <c r="T34" s="71"/>
    </row>
    <row r="35" spans="2:20" ht="18" customHeight="1">
      <c r="B35" s="898"/>
      <c r="C35" s="66" t="s">
        <v>936</v>
      </c>
      <c r="D35" s="67" t="s">
        <v>937</v>
      </c>
      <c r="E35" s="72">
        <v>16851.415999999997</v>
      </c>
      <c r="F35" s="73">
        <v>15010.029</v>
      </c>
      <c r="G35" s="73">
        <v>15983.710999999999</v>
      </c>
      <c r="H35" s="73">
        <v>14849.102999999997</v>
      </c>
      <c r="I35" s="73">
        <v>15297.715000000002</v>
      </c>
      <c r="J35" s="73">
        <v>15899.616</v>
      </c>
      <c r="K35" s="73">
        <v>17743.508000000002</v>
      </c>
      <c r="L35" s="73">
        <v>17704.556000000004</v>
      </c>
      <c r="M35" s="73">
        <v>15379.300999999998</v>
      </c>
      <c r="N35" s="73">
        <v>15989.904</v>
      </c>
      <c r="O35" s="73">
        <v>15779.290999999997</v>
      </c>
      <c r="P35" s="73">
        <v>17590.91</v>
      </c>
      <c r="Q35" s="69">
        <v>194079.06000000003</v>
      </c>
      <c r="S35" s="70"/>
      <c r="T35" s="71"/>
    </row>
    <row r="36" spans="2:20" ht="18" customHeight="1">
      <c r="B36" s="899">
        <v>2010</v>
      </c>
      <c r="C36" s="75" t="s">
        <v>930</v>
      </c>
      <c r="D36" s="82" t="s">
        <v>931</v>
      </c>
      <c r="E36" s="83">
        <v>17501.731</v>
      </c>
      <c r="F36" s="89">
        <v>15837.69</v>
      </c>
      <c r="G36" s="89">
        <v>17119.705000000002</v>
      </c>
      <c r="H36" s="89">
        <v>16362.722</v>
      </c>
      <c r="I36" s="89">
        <v>16812.895</v>
      </c>
      <c r="J36" s="89">
        <v>17311.900000000001</v>
      </c>
      <c r="K36" s="89">
        <v>19567.597000000002</v>
      </c>
      <c r="L36" s="89">
        <v>20620.807000000001</v>
      </c>
      <c r="M36" s="89">
        <v>17139.645</v>
      </c>
      <c r="N36" s="89">
        <v>17291</v>
      </c>
      <c r="O36" s="89">
        <v>16464.48</v>
      </c>
      <c r="P36" s="89">
        <v>19177.546999999999</v>
      </c>
      <c r="Q36" s="90">
        <v>211207.71900000001</v>
      </c>
      <c r="S36" s="70"/>
      <c r="T36" s="71"/>
    </row>
    <row r="37" spans="2:20" ht="18" customHeight="1">
      <c r="B37" s="899"/>
      <c r="C37" s="75" t="s">
        <v>932</v>
      </c>
      <c r="D37" s="82" t="s">
        <v>933</v>
      </c>
      <c r="E37" s="84">
        <v>97.613</v>
      </c>
      <c r="F37" s="77">
        <v>95.073999999999998</v>
      </c>
      <c r="G37" s="77">
        <v>81.058999999999997</v>
      </c>
      <c r="H37" s="77">
        <v>58.631</v>
      </c>
      <c r="I37" s="77">
        <v>58.405999999999999</v>
      </c>
      <c r="J37" s="77">
        <v>46.576999999999998</v>
      </c>
      <c r="K37" s="77">
        <v>91.576999999999998</v>
      </c>
      <c r="L37" s="77">
        <v>78.72</v>
      </c>
      <c r="M37" s="77">
        <v>92.337000000000003</v>
      </c>
      <c r="N37" s="77">
        <v>132.172</v>
      </c>
      <c r="O37" s="77">
        <v>142.67699999999999</v>
      </c>
      <c r="P37" s="77">
        <v>168.982</v>
      </c>
      <c r="Q37" s="91">
        <v>1143.825</v>
      </c>
      <c r="S37" s="70"/>
      <c r="T37" s="71"/>
    </row>
    <row r="38" spans="2:20" ht="18" customHeight="1">
      <c r="B38" s="899"/>
      <c r="C38" s="75" t="s">
        <v>934</v>
      </c>
      <c r="D38" s="82" t="s">
        <v>935</v>
      </c>
      <c r="E38" s="84">
        <v>177.636</v>
      </c>
      <c r="F38" s="77">
        <v>187.74799999999999</v>
      </c>
      <c r="G38" s="77">
        <v>121.93</v>
      </c>
      <c r="H38" s="77">
        <v>107.617</v>
      </c>
      <c r="I38" s="77">
        <v>159.63900000000001</v>
      </c>
      <c r="J38" s="77">
        <v>215.404</v>
      </c>
      <c r="K38" s="77">
        <v>231.22300000000001</v>
      </c>
      <c r="L38" s="77">
        <v>246.39500000000001</v>
      </c>
      <c r="M38" s="77">
        <v>137.97999999999999</v>
      </c>
      <c r="N38" s="77">
        <v>105.077</v>
      </c>
      <c r="O38" s="77">
        <v>112.301</v>
      </c>
      <c r="P38" s="77">
        <v>114.634</v>
      </c>
      <c r="Q38" s="91">
        <v>1917.5840000000001</v>
      </c>
      <c r="S38" s="70"/>
      <c r="T38" s="71"/>
    </row>
    <row r="39" spans="2:20" ht="18" customHeight="1">
      <c r="B39" s="899"/>
      <c r="C39" s="75" t="s">
        <v>936</v>
      </c>
      <c r="D39" s="82" t="s">
        <v>937</v>
      </c>
      <c r="E39" s="79">
        <v>17421.708000000002</v>
      </c>
      <c r="F39" s="80">
        <v>15745.016000000001</v>
      </c>
      <c r="G39" s="80">
        <v>17078.834000000003</v>
      </c>
      <c r="H39" s="80">
        <v>16313.735999999999</v>
      </c>
      <c r="I39" s="80">
        <v>16711.662</v>
      </c>
      <c r="J39" s="80">
        <v>17143.073000000004</v>
      </c>
      <c r="K39" s="80">
        <v>19427.951000000001</v>
      </c>
      <c r="L39" s="80">
        <v>20453.132000000001</v>
      </c>
      <c r="M39" s="80">
        <v>17094.002</v>
      </c>
      <c r="N39" s="80">
        <v>17318.094999999998</v>
      </c>
      <c r="O39" s="80">
        <v>16494.856</v>
      </c>
      <c r="P39" s="80">
        <v>19231.895</v>
      </c>
      <c r="Q39" s="81">
        <v>210433.96000000002</v>
      </c>
      <c r="S39" s="70"/>
      <c r="T39" s="71"/>
    </row>
    <row r="40" spans="2:20" ht="18" customHeight="1">
      <c r="B40" s="92"/>
      <c r="C40" s="66" t="s">
        <v>930</v>
      </c>
      <c r="D40" s="93" t="s">
        <v>931</v>
      </c>
      <c r="E40" s="88">
        <v>19603.106</v>
      </c>
      <c r="F40" s="68">
        <v>17649.921999999999</v>
      </c>
      <c r="G40" s="68">
        <v>19157.474999999999</v>
      </c>
      <c r="H40" s="68">
        <v>17797.292000000001</v>
      </c>
      <c r="I40" s="68">
        <v>17579.678</v>
      </c>
      <c r="J40" s="68">
        <v>18048.739000000001</v>
      </c>
      <c r="K40" s="68">
        <v>20947.727999999999</v>
      </c>
      <c r="L40" s="68">
        <v>20491.721000000001</v>
      </c>
      <c r="M40" s="68">
        <v>18897.688999999998</v>
      </c>
      <c r="N40" s="68">
        <v>18900.534</v>
      </c>
      <c r="O40" s="68">
        <v>19188.165000000001</v>
      </c>
      <c r="P40" s="68">
        <v>21133.078000000001</v>
      </c>
      <c r="Q40" s="69">
        <v>229395.12699999998</v>
      </c>
      <c r="S40" s="70"/>
      <c r="T40" s="71"/>
    </row>
    <row r="41" spans="2:20" ht="18" customHeight="1">
      <c r="B41" s="92"/>
      <c r="C41" s="66" t="s">
        <v>932</v>
      </c>
      <c r="D41" s="93" t="s">
        <v>933</v>
      </c>
      <c r="E41" s="88">
        <v>163.23400000000001</v>
      </c>
      <c r="F41" s="68">
        <v>361.32400000000001</v>
      </c>
      <c r="G41" s="68">
        <v>317.791</v>
      </c>
      <c r="H41" s="68">
        <v>329.76299999999998</v>
      </c>
      <c r="I41" s="68">
        <v>325.92</v>
      </c>
      <c r="J41" s="68">
        <v>252.93799999999999</v>
      </c>
      <c r="K41" s="68">
        <v>531.06299999999999</v>
      </c>
      <c r="L41" s="68">
        <v>561.95500000000004</v>
      </c>
      <c r="M41" s="68">
        <v>446.07600000000002</v>
      </c>
      <c r="N41" s="68">
        <v>425.76799999999997</v>
      </c>
      <c r="O41" s="68">
        <v>410.291</v>
      </c>
      <c r="P41" s="68">
        <v>429.67700000000002</v>
      </c>
      <c r="Q41" s="69">
        <v>4555.7999999999993</v>
      </c>
      <c r="S41" s="70"/>
      <c r="T41" s="71"/>
    </row>
    <row r="42" spans="2:20" ht="18" customHeight="1">
      <c r="B42" s="92"/>
      <c r="C42" s="66" t="s">
        <v>934</v>
      </c>
      <c r="D42" s="93" t="s">
        <v>935</v>
      </c>
      <c r="E42" s="88">
        <v>41.966999999999999</v>
      </c>
      <c r="F42" s="68">
        <v>220.941</v>
      </c>
      <c r="G42" s="68">
        <v>197.149</v>
      </c>
      <c r="H42" s="68">
        <v>203.73699999999999</v>
      </c>
      <c r="I42" s="68">
        <v>219.25200000000001</v>
      </c>
      <c r="J42" s="68">
        <v>298.916</v>
      </c>
      <c r="K42" s="68">
        <v>408.74900000000002</v>
      </c>
      <c r="L42" s="68">
        <v>380.16699999999997</v>
      </c>
      <c r="M42" s="68">
        <v>357.661</v>
      </c>
      <c r="N42" s="68">
        <v>391.51600000000002</v>
      </c>
      <c r="O42" s="68">
        <v>451.84100000000001</v>
      </c>
      <c r="P42" s="68">
        <v>472.72899999999998</v>
      </c>
      <c r="Q42" s="69">
        <v>3644.6249999999995</v>
      </c>
      <c r="S42" s="70"/>
      <c r="T42" s="71"/>
    </row>
    <row r="43" spans="2:20" ht="18" customHeight="1">
      <c r="B43" s="92">
        <v>2011</v>
      </c>
      <c r="C43" s="66" t="s">
        <v>936</v>
      </c>
      <c r="D43" s="93" t="s">
        <v>937</v>
      </c>
      <c r="E43" s="88">
        <v>19724.373</v>
      </c>
      <c r="F43" s="68">
        <v>17790.305</v>
      </c>
      <c r="G43" s="68">
        <v>19278.116999999998</v>
      </c>
      <c r="H43" s="68">
        <v>17923.317999999999</v>
      </c>
      <c r="I43" s="68">
        <v>17686.345999999998</v>
      </c>
      <c r="J43" s="68">
        <v>18002.760999999999</v>
      </c>
      <c r="K43" s="68">
        <v>21070.041999999998</v>
      </c>
      <c r="L43" s="68">
        <v>20673.509000000002</v>
      </c>
      <c r="M43" s="68">
        <v>18986.103999999999</v>
      </c>
      <c r="N43" s="68">
        <v>18934.786</v>
      </c>
      <c r="O43" s="68">
        <v>19146.615000000002</v>
      </c>
      <c r="P43" s="68">
        <v>21090.026000000002</v>
      </c>
      <c r="Q43" s="69">
        <v>230306.30199999997</v>
      </c>
      <c r="S43" s="70"/>
      <c r="T43" s="71"/>
    </row>
    <row r="44" spans="2:20" ht="18" customHeight="1">
      <c r="B44" s="899">
        <v>2012</v>
      </c>
      <c r="C44" s="75" t="s">
        <v>930</v>
      </c>
      <c r="D44" s="82" t="s">
        <v>931</v>
      </c>
      <c r="E44" s="83">
        <v>21483.903999999999</v>
      </c>
      <c r="F44" s="89">
        <v>19913.341</v>
      </c>
      <c r="G44" s="89">
        <v>20726.703000000001</v>
      </c>
      <c r="H44" s="89">
        <v>18182.462</v>
      </c>
      <c r="I44" s="89">
        <v>18721.460999999999</v>
      </c>
      <c r="J44" s="89">
        <v>19900.951000000001</v>
      </c>
      <c r="K44" s="89">
        <v>22625.295999999998</v>
      </c>
      <c r="L44" s="89">
        <v>21278.648000000001</v>
      </c>
      <c r="M44" s="89">
        <v>19543.580000000002</v>
      </c>
      <c r="N44" s="89">
        <v>17826.328000000001</v>
      </c>
      <c r="O44" s="89">
        <v>18740.204000000002</v>
      </c>
      <c r="P44" s="89">
        <v>20553.895</v>
      </c>
      <c r="Q44" s="90">
        <v>239496.77300000002</v>
      </c>
      <c r="S44" s="70"/>
      <c r="T44" s="71"/>
    </row>
    <row r="45" spans="2:20" ht="18" customHeight="1">
      <c r="B45" s="899"/>
      <c r="C45" s="75" t="s">
        <v>932</v>
      </c>
      <c r="D45" s="82" t="s">
        <v>933</v>
      </c>
      <c r="E45" s="84">
        <v>388.29700000000003</v>
      </c>
      <c r="F45" s="77">
        <v>388.721</v>
      </c>
      <c r="G45" s="77">
        <v>415.435</v>
      </c>
      <c r="H45" s="77">
        <v>310.67399999999998</v>
      </c>
      <c r="I45" s="77">
        <v>395.589</v>
      </c>
      <c r="J45" s="77">
        <v>426.53199999999998</v>
      </c>
      <c r="K45" s="77">
        <v>597.06600000000003</v>
      </c>
      <c r="L45" s="77">
        <v>522.35199999999998</v>
      </c>
      <c r="M45" s="77">
        <v>534.976</v>
      </c>
      <c r="N45" s="77">
        <v>509.39499999999998</v>
      </c>
      <c r="O45" s="77">
        <v>596.41999999999996</v>
      </c>
      <c r="P45" s="77">
        <v>741.21</v>
      </c>
      <c r="Q45" s="91">
        <v>5826.6670000000004</v>
      </c>
      <c r="S45" s="70"/>
      <c r="T45" s="71"/>
    </row>
    <row r="46" spans="2:20" ht="18" customHeight="1">
      <c r="B46" s="899"/>
      <c r="C46" s="75" t="s">
        <v>934</v>
      </c>
      <c r="D46" s="82" t="s">
        <v>935</v>
      </c>
      <c r="E46" s="84">
        <v>466.07299999999998</v>
      </c>
      <c r="F46" s="77">
        <v>307.29599999999999</v>
      </c>
      <c r="G46" s="77">
        <v>384.25599999999997</v>
      </c>
      <c r="H46" s="77">
        <v>238.30099999999999</v>
      </c>
      <c r="I46" s="77">
        <v>163.39099999999999</v>
      </c>
      <c r="J46" s="77">
        <v>226.892</v>
      </c>
      <c r="K46" s="77">
        <v>342.411</v>
      </c>
      <c r="L46" s="77">
        <v>261.68700000000001</v>
      </c>
      <c r="M46" s="77">
        <v>215.54900000000001</v>
      </c>
      <c r="N46" s="77">
        <v>118.276</v>
      </c>
      <c r="O46" s="77">
        <v>92.906999999999996</v>
      </c>
      <c r="P46" s="77">
        <v>136.53800000000001</v>
      </c>
      <c r="Q46" s="91">
        <v>2953.5769999999998</v>
      </c>
      <c r="S46" s="70"/>
      <c r="T46" s="71"/>
    </row>
    <row r="47" spans="2:20" ht="18" customHeight="1">
      <c r="B47" s="899"/>
      <c r="C47" s="75" t="s">
        <v>936</v>
      </c>
      <c r="D47" s="82" t="s">
        <v>937</v>
      </c>
      <c r="E47" s="79">
        <v>21406.127999999997</v>
      </c>
      <c r="F47" s="80">
        <v>19994.766000000003</v>
      </c>
      <c r="G47" s="80">
        <v>20757.882000000001</v>
      </c>
      <c r="H47" s="80">
        <v>18254.834999999999</v>
      </c>
      <c r="I47" s="80">
        <v>18953.659</v>
      </c>
      <c r="J47" s="80">
        <v>20100.591</v>
      </c>
      <c r="K47" s="80">
        <v>22879.950999999997</v>
      </c>
      <c r="L47" s="80">
        <v>21539.312999999998</v>
      </c>
      <c r="M47" s="80">
        <v>19863.007000000001</v>
      </c>
      <c r="N47" s="80">
        <v>18217.447</v>
      </c>
      <c r="O47" s="80">
        <v>19243.717000000001</v>
      </c>
      <c r="P47" s="80">
        <v>21158.566999999999</v>
      </c>
      <c r="Q47" s="81">
        <v>242369.86300000001</v>
      </c>
      <c r="S47" s="70"/>
      <c r="T47" s="71"/>
    </row>
    <row r="48" spans="2:20" ht="18" customHeight="1">
      <c r="B48" s="898">
        <v>2013</v>
      </c>
      <c r="C48" s="66" t="s">
        <v>930</v>
      </c>
      <c r="D48" s="93" t="s">
        <v>931</v>
      </c>
      <c r="E48" s="85">
        <v>20784.343000000001</v>
      </c>
      <c r="F48" s="86">
        <v>18319.100999999999</v>
      </c>
      <c r="G48" s="86">
        <v>19883.53</v>
      </c>
      <c r="H48" s="86">
        <v>18606.775000000001</v>
      </c>
      <c r="I48" s="86">
        <v>19127.688999999998</v>
      </c>
      <c r="J48" s="86">
        <v>19699.236000000001</v>
      </c>
      <c r="K48" s="86">
        <v>22218.289000000001</v>
      </c>
      <c r="L48" s="86">
        <v>21291.4</v>
      </c>
      <c r="M48" s="86">
        <v>19948.78</v>
      </c>
      <c r="N48" s="86">
        <v>18621.218000000001</v>
      </c>
      <c r="O48" s="86">
        <v>19690.04</v>
      </c>
      <c r="P48" s="86">
        <v>21963.548999999999</v>
      </c>
      <c r="Q48" s="87">
        <v>240153.95</v>
      </c>
      <c r="S48" s="70"/>
      <c r="T48" s="71"/>
    </row>
    <row r="49" spans="2:20" ht="18" customHeight="1">
      <c r="B49" s="898"/>
      <c r="C49" s="66" t="s">
        <v>932</v>
      </c>
      <c r="D49" s="93" t="s">
        <v>933</v>
      </c>
      <c r="E49" s="88">
        <v>716.19299999999998</v>
      </c>
      <c r="F49" s="68">
        <v>627.82399999999996</v>
      </c>
      <c r="G49" s="68">
        <v>574.69899999999996</v>
      </c>
      <c r="H49" s="68">
        <v>507.125</v>
      </c>
      <c r="I49" s="68">
        <v>455.39299999999997</v>
      </c>
      <c r="J49" s="68">
        <v>449.82299999999998</v>
      </c>
      <c r="K49" s="68">
        <v>584.26099999999997</v>
      </c>
      <c r="L49" s="68">
        <v>625.726</v>
      </c>
      <c r="M49" s="68">
        <v>582.38599999999997</v>
      </c>
      <c r="N49" s="68">
        <v>701.31500000000005</v>
      </c>
      <c r="O49" s="68">
        <v>758.21100000000001</v>
      </c>
      <c r="P49" s="68">
        <v>846.45</v>
      </c>
      <c r="Q49" s="94">
        <v>7429.4060000000009</v>
      </c>
      <c r="S49" s="70"/>
      <c r="T49" s="71"/>
    </row>
    <row r="50" spans="2:20" ht="18" customHeight="1">
      <c r="B50" s="898"/>
      <c r="C50" s="66" t="s">
        <v>934</v>
      </c>
      <c r="D50" s="93" t="s">
        <v>935</v>
      </c>
      <c r="E50" s="88">
        <v>101.128</v>
      </c>
      <c r="F50" s="68">
        <v>72.998000000000005</v>
      </c>
      <c r="G50" s="68">
        <v>11.573</v>
      </c>
      <c r="H50" s="68">
        <v>3.516</v>
      </c>
      <c r="I50" s="68">
        <v>1.51</v>
      </c>
      <c r="J50" s="68">
        <v>51.597000000000001</v>
      </c>
      <c r="K50" s="68">
        <v>110.71299999999999</v>
      </c>
      <c r="L50" s="68">
        <v>149.983</v>
      </c>
      <c r="M50" s="68">
        <v>111.294</v>
      </c>
      <c r="N50" s="68">
        <v>201.90899999999999</v>
      </c>
      <c r="O50" s="68">
        <v>190.03</v>
      </c>
      <c r="P50" s="68">
        <v>220.476</v>
      </c>
      <c r="Q50" s="94">
        <v>1226.7269999999999</v>
      </c>
      <c r="S50" s="70"/>
      <c r="T50" s="71"/>
    </row>
    <row r="51" spans="2:20" ht="18" customHeight="1">
      <c r="B51" s="898"/>
      <c r="C51" s="66" t="s">
        <v>936</v>
      </c>
      <c r="D51" s="93" t="s">
        <v>937</v>
      </c>
      <c r="E51" s="72">
        <v>21399.407999999999</v>
      </c>
      <c r="F51" s="73">
        <v>18873.927</v>
      </c>
      <c r="G51" s="73">
        <v>20446.655999999999</v>
      </c>
      <c r="H51" s="73">
        <v>19110.384000000002</v>
      </c>
      <c r="I51" s="73">
        <v>19581.572</v>
      </c>
      <c r="J51" s="73">
        <v>20097.462</v>
      </c>
      <c r="K51" s="73">
        <v>22691.837</v>
      </c>
      <c r="L51" s="73">
        <v>21767.143</v>
      </c>
      <c r="M51" s="73">
        <v>20419.871999999996</v>
      </c>
      <c r="N51" s="73">
        <v>19120.624</v>
      </c>
      <c r="O51" s="73">
        <v>20258.221000000001</v>
      </c>
      <c r="P51" s="73">
        <v>22589.523000000001</v>
      </c>
      <c r="Q51" s="74">
        <v>246356.62899999999</v>
      </c>
      <c r="S51" s="70"/>
      <c r="T51" s="71"/>
    </row>
    <row r="52" spans="2:20" ht="18" customHeight="1">
      <c r="B52" s="899">
        <v>2014</v>
      </c>
      <c r="C52" s="75" t="s">
        <v>930</v>
      </c>
      <c r="D52" s="82" t="s">
        <v>931</v>
      </c>
      <c r="E52" s="79">
        <v>21558.2</v>
      </c>
      <c r="F52" s="80">
        <v>19351.2</v>
      </c>
      <c r="G52" s="80">
        <v>20630.900000000001</v>
      </c>
      <c r="H52" s="80">
        <v>19853.599999999999</v>
      </c>
      <c r="I52" s="80">
        <v>20214.599999999999</v>
      </c>
      <c r="J52" s="80">
        <v>20332.099999999999</v>
      </c>
      <c r="K52" s="80">
        <v>22820.9</v>
      </c>
      <c r="L52" s="80">
        <v>23935.1</v>
      </c>
      <c r="M52" s="80">
        <v>21308.5</v>
      </c>
      <c r="N52" s="80">
        <v>19227.599999999999</v>
      </c>
      <c r="O52" s="80">
        <v>20756.8</v>
      </c>
      <c r="P52" s="80">
        <v>21973.200000000001</v>
      </c>
      <c r="Q52" s="81">
        <v>251962.7</v>
      </c>
      <c r="S52" s="70"/>
      <c r="T52" s="71"/>
    </row>
    <row r="53" spans="2:20" ht="18" customHeight="1">
      <c r="B53" s="899"/>
      <c r="C53" s="75" t="s">
        <v>932</v>
      </c>
      <c r="D53" s="82" t="s">
        <v>933</v>
      </c>
      <c r="E53" s="79">
        <v>760.7</v>
      </c>
      <c r="F53" s="80">
        <v>606.6</v>
      </c>
      <c r="G53" s="80">
        <v>637.20000000000005</v>
      </c>
      <c r="H53" s="80">
        <v>635.9</v>
      </c>
      <c r="I53" s="80">
        <v>620.70000000000005</v>
      </c>
      <c r="J53" s="80">
        <v>510.3</v>
      </c>
      <c r="K53" s="80">
        <v>747.9</v>
      </c>
      <c r="L53" s="80">
        <v>588.6</v>
      </c>
      <c r="M53" s="80">
        <v>533.20000000000005</v>
      </c>
      <c r="N53" s="80">
        <v>645.29999999999995</v>
      </c>
      <c r="O53" s="80">
        <v>795.6</v>
      </c>
      <c r="P53" s="80">
        <v>871.5</v>
      </c>
      <c r="Q53" s="81">
        <v>7953.5000000000009</v>
      </c>
      <c r="S53" s="70"/>
      <c r="T53" s="71"/>
    </row>
    <row r="54" spans="2:20" ht="18" customHeight="1">
      <c r="B54" s="899"/>
      <c r="C54" s="75" t="s">
        <v>934</v>
      </c>
      <c r="D54" s="82" t="s">
        <v>935</v>
      </c>
      <c r="E54" s="79">
        <v>279.8</v>
      </c>
      <c r="F54" s="80">
        <v>208.5</v>
      </c>
      <c r="G54" s="80">
        <v>225.6</v>
      </c>
      <c r="H54" s="80">
        <v>171.5</v>
      </c>
      <c r="I54" s="80">
        <v>194.5</v>
      </c>
      <c r="J54" s="80">
        <v>120.8</v>
      </c>
      <c r="K54" s="80">
        <v>191.4</v>
      </c>
      <c r="L54" s="80">
        <v>215.4</v>
      </c>
      <c r="M54" s="80">
        <v>195.5</v>
      </c>
      <c r="N54" s="80">
        <v>291.39999999999998</v>
      </c>
      <c r="O54" s="80">
        <v>263.60000000000002</v>
      </c>
      <c r="P54" s="80">
        <v>338</v>
      </c>
      <c r="Q54" s="81">
        <v>2696</v>
      </c>
      <c r="S54" s="70"/>
      <c r="T54" s="71"/>
    </row>
    <row r="55" spans="2:20" ht="18" customHeight="1">
      <c r="B55" s="899"/>
      <c r="C55" s="75" t="s">
        <v>936</v>
      </c>
      <c r="D55" s="82" t="s">
        <v>937</v>
      </c>
      <c r="E55" s="79">
        <v>22039.100000000002</v>
      </c>
      <c r="F55" s="80">
        <v>19749.3</v>
      </c>
      <c r="G55" s="80">
        <v>21042.500000000004</v>
      </c>
      <c r="H55" s="80">
        <v>20318</v>
      </c>
      <c r="I55" s="80">
        <v>20640.8</v>
      </c>
      <c r="J55" s="80">
        <v>20721.599999999999</v>
      </c>
      <c r="K55" s="80">
        <v>23377.4</v>
      </c>
      <c r="L55" s="80">
        <v>24308.299999999996</v>
      </c>
      <c r="M55" s="80">
        <v>21646.2</v>
      </c>
      <c r="N55" s="80">
        <v>19581.499999999996</v>
      </c>
      <c r="O55" s="80">
        <v>21288.799999999999</v>
      </c>
      <c r="P55" s="80">
        <v>22506.7</v>
      </c>
      <c r="Q55" s="81">
        <v>257220.2</v>
      </c>
      <c r="S55" s="70"/>
      <c r="T55" s="71"/>
    </row>
    <row r="56" spans="2:20" ht="18" customHeight="1">
      <c r="B56" s="898">
        <v>2015</v>
      </c>
      <c r="C56" s="66" t="s">
        <v>930</v>
      </c>
      <c r="D56" s="93" t="s">
        <v>931</v>
      </c>
      <c r="E56" s="72">
        <v>22333.5</v>
      </c>
      <c r="F56" s="73">
        <v>20094.849999999999</v>
      </c>
      <c r="G56" s="73">
        <v>21318.3</v>
      </c>
      <c r="H56" s="73">
        <v>20432</v>
      </c>
      <c r="I56" s="73">
        <v>21128.15</v>
      </c>
      <c r="J56" s="73">
        <v>20766.5</v>
      </c>
      <c r="K56" s="73">
        <v>23388.04</v>
      </c>
      <c r="L56" s="73">
        <v>24815.599999999999</v>
      </c>
      <c r="M56" s="73">
        <v>21547.1</v>
      </c>
      <c r="N56" s="73">
        <v>21053.85</v>
      </c>
      <c r="O56" s="73">
        <v>21245.05</v>
      </c>
      <c r="P56" s="73">
        <v>23660.400000000001</v>
      </c>
      <c r="Q56" s="74">
        <v>261783.34</v>
      </c>
      <c r="S56" s="70"/>
      <c r="T56" s="71"/>
    </row>
    <row r="57" spans="2:20" ht="18" customHeight="1">
      <c r="B57" s="898"/>
      <c r="C57" s="66" t="s">
        <v>932</v>
      </c>
      <c r="D57" s="93" t="s">
        <v>933</v>
      </c>
      <c r="E57" s="72">
        <v>791.62284310000007</v>
      </c>
      <c r="F57" s="73">
        <v>629.13792149999995</v>
      </c>
      <c r="G57" s="73">
        <v>671.91779759999997</v>
      </c>
      <c r="H57" s="73">
        <v>415.11097260000003</v>
      </c>
      <c r="I57" s="73">
        <v>428.5652053</v>
      </c>
      <c r="J57" s="73">
        <v>551.22030960000006</v>
      </c>
      <c r="K57" s="73">
        <v>650.59905360000005</v>
      </c>
      <c r="L57" s="73">
        <v>599.88250740000001</v>
      </c>
      <c r="M57" s="73">
        <v>527.10135609999998</v>
      </c>
      <c r="N57" s="73">
        <v>502.44198229999995</v>
      </c>
      <c r="O57" s="73">
        <v>592.78522879999991</v>
      </c>
      <c r="P57" s="73">
        <v>775.12104099999999</v>
      </c>
      <c r="Q57" s="74">
        <v>7135.5062189</v>
      </c>
      <c r="S57" s="70"/>
      <c r="T57" s="71"/>
    </row>
    <row r="58" spans="2:20" ht="18" customHeight="1">
      <c r="B58" s="898"/>
      <c r="C58" s="66" t="s">
        <v>934</v>
      </c>
      <c r="D58" s="93" t="s">
        <v>935</v>
      </c>
      <c r="E58" s="72">
        <v>343.55309</v>
      </c>
      <c r="F58" s="73">
        <v>227.77153899999999</v>
      </c>
      <c r="G58" s="73">
        <v>290.20034900000002</v>
      </c>
      <c r="H58" s="73">
        <v>282.22160500000001</v>
      </c>
      <c r="I58" s="73">
        <v>181.61418699999999</v>
      </c>
      <c r="J58" s="73">
        <v>224.47893500000001</v>
      </c>
      <c r="K58" s="73">
        <v>282.56029699999999</v>
      </c>
      <c r="L58" s="73">
        <v>272.513463</v>
      </c>
      <c r="M58" s="73">
        <v>279.66084699999999</v>
      </c>
      <c r="N58" s="73">
        <v>297.68194299999999</v>
      </c>
      <c r="O58" s="73">
        <v>268.62794500000001</v>
      </c>
      <c r="P58" s="73">
        <v>243.57136199999999</v>
      </c>
      <c r="Q58" s="74">
        <v>3194.4555620000001</v>
      </c>
      <c r="S58" s="70"/>
      <c r="T58" s="71"/>
    </row>
    <row r="59" spans="2:20" ht="18" customHeight="1">
      <c r="B59" s="898"/>
      <c r="C59" s="66" t="s">
        <v>936</v>
      </c>
      <c r="D59" s="93" t="s">
        <v>937</v>
      </c>
      <c r="E59" s="72">
        <v>22781.569753100001</v>
      </c>
      <c r="F59" s="73">
        <v>20496.216382499999</v>
      </c>
      <c r="G59" s="73">
        <v>21700.0174486</v>
      </c>
      <c r="H59" s="73">
        <v>20564.889367600001</v>
      </c>
      <c r="I59" s="73">
        <v>21375.101018300003</v>
      </c>
      <c r="J59" s="73">
        <v>21093.241374600002</v>
      </c>
      <c r="K59" s="73">
        <v>23756.0787566</v>
      </c>
      <c r="L59" s="73">
        <v>25142.969044400001</v>
      </c>
      <c r="M59" s="73">
        <v>21794.540509099999</v>
      </c>
      <c r="N59" s="73">
        <v>21258.610039299998</v>
      </c>
      <c r="O59" s="73">
        <v>21569.207283799999</v>
      </c>
      <c r="P59" s="73">
        <v>24191.949679000001</v>
      </c>
      <c r="Q59" s="74">
        <v>265724.39065690001</v>
      </c>
      <c r="S59" s="70"/>
      <c r="T59" s="71"/>
    </row>
    <row r="60" spans="2:20" ht="18" customHeight="1">
      <c r="B60" s="899">
        <v>2016</v>
      </c>
      <c r="C60" s="75" t="s">
        <v>930</v>
      </c>
      <c r="D60" s="82" t="s">
        <v>931</v>
      </c>
      <c r="E60" s="79">
        <v>23443.088086715903</v>
      </c>
      <c r="F60" s="80">
        <v>20929.199775915491</v>
      </c>
      <c r="G60" s="80">
        <v>22038.774927398103</v>
      </c>
      <c r="H60" s="80">
        <v>21330.8377171174</v>
      </c>
      <c r="I60" s="80">
        <v>21923.779668319141</v>
      </c>
      <c r="J60" s="80">
        <v>22975.939953845082</v>
      </c>
      <c r="K60" s="80">
        <v>24269.893486055797</v>
      </c>
      <c r="L60" s="80">
        <v>26146.371823678812</v>
      </c>
      <c r="M60" s="80">
        <v>21264.533219035275</v>
      </c>
      <c r="N60" s="80">
        <v>22127.152915353214</v>
      </c>
      <c r="O60" s="80">
        <v>22892.854989594212</v>
      </c>
      <c r="P60" s="80">
        <v>25065.322474080604</v>
      </c>
      <c r="Q60" s="81">
        <v>274407.74903710902</v>
      </c>
      <c r="S60" s="70"/>
      <c r="T60" s="71"/>
    </row>
    <row r="61" spans="2:20" ht="18" customHeight="1">
      <c r="B61" s="899"/>
      <c r="C61" s="75" t="s">
        <v>932</v>
      </c>
      <c r="D61" s="82" t="s">
        <v>933</v>
      </c>
      <c r="E61" s="79">
        <v>706.35077372462297</v>
      </c>
      <c r="F61" s="80">
        <v>591.26642889158609</v>
      </c>
      <c r="G61" s="80">
        <v>444.60494909101999</v>
      </c>
      <c r="H61" s="80">
        <v>393.79397005738298</v>
      </c>
      <c r="I61" s="80">
        <v>395.14198177288</v>
      </c>
      <c r="J61" s="80">
        <v>505.12217600000002</v>
      </c>
      <c r="K61" s="80">
        <v>647.67399399999999</v>
      </c>
      <c r="L61" s="80">
        <v>665.632926</v>
      </c>
      <c r="M61" s="80">
        <v>476.68486000000001</v>
      </c>
      <c r="N61" s="80">
        <v>430.05439000000001</v>
      </c>
      <c r="O61" s="80">
        <v>422.42163699999998</v>
      </c>
      <c r="P61" s="80">
        <v>651.58496112625005</v>
      </c>
      <c r="Q61" s="81">
        <v>6330.3330476637429</v>
      </c>
      <c r="S61" s="70"/>
      <c r="T61" s="71"/>
    </row>
    <row r="62" spans="2:20" ht="18" customHeight="1">
      <c r="B62" s="899"/>
      <c r="C62" s="75" t="s">
        <v>934</v>
      </c>
      <c r="D62" s="82" t="s">
        <v>935</v>
      </c>
      <c r="E62" s="79">
        <v>188.90100699999999</v>
      </c>
      <c r="F62" s="80">
        <v>114.45992</v>
      </c>
      <c r="G62" s="80">
        <v>60.443834000000003</v>
      </c>
      <c r="H62" s="80">
        <v>107.99267999999999</v>
      </c>
      <c r="I62" s="80">
        <v>58.948779999999999</v>
      </c>
      <c r="J62" s="80">
        <v>69.300135999999995</v>
      </c>
      <c r="K62" s="80">
        <v>168.047606</v>
      </c>
      <c r="L62" s="80">
        <v>122.911496</v>
      </c>
      <c r="M62" s="80">
        <v>99.335273999999998</v>
      </c>
      <c r="N62" s="80">
        <v>192.47068999999999</v>
      </c>
      <c r="O62" s="80">
        <v>132.75982999999999</v>
      </c>
      <c r="P62" s="80">
        <v>136.12531999999999</v>
      </c>
      <c r="Q62" s="81">
        <v>1451.6965730000002</v>
      </c>
      <c r="S62" s="70"/>
      <c r="T62" s="71"/>
    </row>
    <row r="63" spans="2:20" ht="18" customHeight="1">
      <c r="B63" s="899"/>
      <c r="C63" s="75" t="s">
        <v>936</v>
      </c>
      <c r="D63" s="82" t="s">
        <v>937</v>
      </c>
      <c r="E63" s="79">
        <v>23960.537853440524</v>
      </c>
      <c r="F63" s="80">
        <v>21406.006284807077</v>
      </c>
      <c r="G63" s="80">
        <v>22422.93604248912</v>
      </c>
      <c r="H63" s="80">
        <v>21616.639007174785</v>
      </c>
      <c r="I63" s="80">
        <v>22259.97287009202</v>
      </c>
      <c r="J63" s="80">
        <v>23411.761993845081</v>
      </c>
      <c r="K63" s="80">
        <v>24749.519874055797</v>
      </c>
      <c r="L63" s="80">
        <v>26689.09325367881</v>
      </c>
      <c r="M63" s="80">
        <v>21641.882805035275</v>
      </c>
      <c r="N63" s="80">
        <v>22364.736615353217</v>
      </c>
      <c r="O63" s="80">
        <v>23182.516796594213</v>
      </c>
      <c r="P63" s="80">
        <v>25580.782115206854</v>
      </c>
      <c r="Q63" s="81">
        <v>279286.38551177277</v>
      </c>
      <c r="S63" s="70"/>
      <c r="T63" s="71"/>
    </row>
    <row r="64" spans="2:20" ht="18" customHeight="1">
      <c r="B64" s="898">
        <v>2017</v>
      </c>
      <c r="C64" s="66" t="s">
        <v>930</v>
      </c>
      <c r="D64" s="93" t="s">
        <v>931</v>
      </c>
      <c r="E64" s="72">
        <v>25479.294128930611</v>
      </c>
      <c r="F64" s="73">
        <v>22916.215552574249</v>
      </c>
      <c r="G64" s="73">
        <v>23998.679259623612</v>
      </c>
      <c r="H64" s="73">
        <v>22583.391026416051</v>
      </c>
      <c r="I64" s="73">
        <v>23442.22115275573</v>
      </c>
      <c r="J64" s="73">
        <v>22913.254572555543</v>
      </c>
      <c r="K64" s="73">
        <v>28362.638304104483</v>
      </c>
      <c r="L64" s="73">
        <v>28130.390575063255</v>
      </c>
      <c r="M64" s="73">
        <v>24455.315634428352</v>
      </c>
      <c r="N64" s="73">
        <v>24058.616359730702</v>
      </c>
      <c r="O64" s="73">
        <v>24729.575887325314</v>
      </c>
      <c r="P64" s="73">
        <v>26207.931403229653</v>
      </c>
      <c r="Q64" s="74">
        <v>297277.52385673759</v>
      </c>
      <c r="S64" s="70"/>
      <c r="T64" s="71"/>
    </row>
    <row r="65" spans="2:20" ht="18" customHeight="1">
      <c r="B65" s="898"/>
      <c r="C65" s="66" t="s">
        <v>932</v>
      </c>
      <c r="D65" s="93" t="s">
        <v>933</v>
      </c>
      <c r="E65" s="72">
        <v>340.25832050000002</v>
      </c>
      <c r="F65" s="73">
        <v>179.46192600000001</v>
      </c>
      <c r="G65" s="73">
        <v>305.59721100000002</v>
      </c>
      <c r="H65" s="73">
        <v>156.56972900000002</v>
      </c>
      <c r="I65" s="73">
        <v>230.38271</v>
      </c>
      <c r="J65" s="73">
        <v>199.78099599999999</v>
      </c>
      <c r="K65" s="73">
        <v>286.14443299999999</v>
      </c>
      <c r="L65" s="73">
        <v>212.59017200000002</v>
      </c>
      <c r="M65" s="73">
        <v>260.45252999999997</v>
      </c>
      <c r="N65" s="73">
        <v>152.08503999999999</v>
      </c>
      <c r="O65" s="73">
        <v>171.95110400000002</v>
      </c>
      <c r="P65" s="73">
        <v>232.994056</v>
      </c>
      <c r="Q65" s="74">
        <v>2728.2682275000002</v>
      </c>
      <c r="S65" s="70"/>
      <c r="T65" s="71"/>
    </row>
    <row r="66" spans="2:20" ht="18" customHeight="1">
      <c r="B66" s="898"/>
      <c r="C66" s="66" t="s">
        <v>934</v>
      </c>
      <c r="D66" s="93" t="s">
        <v>935</v>
      </c>
      <c r="E66" s="72">
        <v>233.560562</v>
      </c>
      <c r="F66" s="73">
        <v>211.85982300000001</v>
      </c>
      <c r="G66" s="73">
        <v>247.902117</v>
      </c>
      <c r="H66" s="73">
        <v>308.10423399999996</v>
      </c>
      <c r="I66" s="73">
        <v>331.406744</v>
      </c>
      <c r="J66" s="73">
        <v>252.798867</v>
      </c>
      <c r="K66" s="73">
        <v>264.45229499999999</v>
      </c>
      <c r="L66" s="73">
        <v>242.256844</v>
      </c>
      <c r="M66" s="73">
        <v>243.11989199999999</v>
      </c>
      <c r="N66" s="73">
        <v>324.32556600000004</v>
      </c>
      <c r="O66" s="73">
        <v>336.44657100000001</v>
      </c>
      <c r="P66" s="73">
        <v>307.43989899999997</v>
      </c>
      <c r="Q66" s="74">
        <v>3303.6734139999999</v>
      </c>
      <c r="S66" s="70"/>
      <c r="T66" s="71"/>
    </row>
    <row r="67" spans="2:20" ht="18" customHeight="1">
      <c r="B67" s="898"/>
      <c r="C67" s="66" t="s">
        <v>936</v>
      </c>
      <c r="D67" s="93" t="s">
        <v>937</v>
      </c>
      <c r="E67" s="72">
        <v>25585.991887430613</v>
      </c>
      <c r="F67" s="73">
        <v>22883.81765557425</v>
      </c>
      <c r="G67" s="73">
        <v>24056.374353623611</v>
      </c>
      <c r="H67" s="73">
        <v>22431.856521416052</v>
      </c>
      <c r="I67" s="73">
        <v>23341.197118755732</v>
      </c>
      <c r="J67" s="73">
        <v>22860.236701555543</v>
      </c>
      <c r="K67" s="73">
        <v>28384.330442104485</v>
      </c>
      <c r="L67" s="73">
        <v>28100.723903063255</v>
      </c>
      <c r="M67" s="73">
        <v>24472.648272428352</v>
      </c>
      <c r="N67" s="73">
        <v>23886.375833730704</v>
      </c>
      <c r="O67" s="73">
        <v>24565.080420325314</v>
      </c>
      <c r="P67" s="73">
        <v>26133.485560229652</v>
      </c>
      <c r="Q67" s="74">
        <v>296702.1186702376</v>
      </c>
      <c r="S67" s="70"/>
      <c r="T67" s="71"/>
    </row>
    <row r="68" spans="2:20" ht="18" customHeight="1">
      <c r="B68" s="899">
        <v>2018</v>
      </c>
      <c r="C68" s="75" t="s">
        <v>930</v>
      </c>
      <c r="D68" s="82" t="s">
        <v>931</v>
      </c>
      <c r="E68" s="79">
        <v>26667.163679132023</v>
      </c>
      <c r="F68" s="80">
        <v>23633.144896549507</v>
      </c>
      <c r="G68" s="80">
        <v>25179.76504380499</v>
      </c>
      <c r="H68" s="80">
        <v>23771.243465028292</v>
      </c>
      <c r="I68" s="80">
        <v>24176.750960746464</v>
      </c>
      <c r="J68" s="80">
        <v>24264.062919228061</v>
      </c>
      <c r="K68" s="80">
        <v>29589.093803806401</v>
      </c>
      <c r="L68" s="80">
        <v>27968.851017089954</v>
      </c>
      <c r="M68" s="80">
        <v>25433.575225446144</v>
      </c>
      <c r="N68" s="80">
        <v>23966.243380335251</v>
      </c>
      <c r="O68" s="80">
        <v>24150.314820155792</v>
      </c>
      <c r="P68" s="80">
        <v>26001.675179351805</v>
      </c>
      <c r="Q68" s="81">
        <v>304801.88439067465</v>
      </c>
      <c r="S68" s="70"/>
      <c r="T68" s="71"/>
    </row>
    <row r="69" spans="2:20" ht="18" customHeight="1">
      <c r="B69" s="899"/>
      <c r="C69" s="75" t="s">
        <v>932</v>
      </c>
      <c r="D69" s="82" t="s">
        <v>933</v>
      </c>
      <c r="E69" s="79">
        <v>165.22264999999999</v>
      </c>
      <c r="F69" s="80">
        <v>202.27708799999999</v>
      </c>
      <c r="G69" s="80">
        <v>129.49316999999999</v>
      </c>
      <c r="H69" s="80">
        <v>232.70819</v>
      </c>
      <c r="I69" s="80">
        <v>288.44171</v>
      </c>
      <c r="J69" s="80">
        <v>228.79243399999999</v>
      </c>
      <c r="K69" s="80">
        <v>272.78545700000001</v>
      </c>
      <c r="L69" s="80">
        <v>229.62184999999999</v>
      </c>
      <c r="M69" s="80">
        <v>203.86515</v>
      </c>
      <c r="N69" s="80">
        <v>147.44983999999999</v>
      </c>
      <c r="O69" s="80">
        <v>243.71217999999999</v>
      </c>
      <c r="P69" s="80">
        <v>132.51764</v>
      </c>
      <c r="Q69" s="81">
        <v>2476.8873589999998</v>
      </c>
      <c r="S69" s="70"/>
      <c r="T69" s="71"/>
    </row>
    <row r="70" spans="2:20" ht="18" customHeight="1">
      <c r="B70" s="899"/>
      <c r="C70" s="75" t="s">
        <v>934</v>
      </c>
      <c r="D70" s="82" t="s">
        <v>935</v>
      </c>
      <c r="E70" s="79">
        <v>255.16238000000001</v>
      </c>
      <c r="F70" s="80">
        <v>206.69467800000001</v>
      </c>
      <c r="G70" s="80">
        <v>250.18427</v>
      </c>
      <c r="H70" s="80">
        <v>70.074190000000002</v>
      </c>
      <c r="I70" s="80">
        <v>134.20219299999999</v>
      </c>
      <c r="J70" s="80">
        <v>290.45025399999997</v>
      </c>
      <c r="K70" s="80">
        <v>305.79287199999999</v>
      </c>
      <c r="L70" s="80">
        <v>280.11593399999998</v>
      </c>
      <c r="M70" s="80">
        <v>228.74274600000001</v>
      </c>
      <c r="N70" s="80">
        <v>362.10977200000002</v>
      </c>
      <c r="O70" s="80">
        <v>328.62905000000001</v>
      </c>
      <c r="P70" s="80">
        <v>399.71907700000003</v>
      </c>
      <c r="Q70" s="81">
        <v>3111.8774160000003</v>
      </c>
      <c r="S70" s="70"/>
      <c r="T70" s="71"/>
    </row>
    <row r="71" spans="2:20" ht="18" customHeight="1">
      <c r="B71" s="899"/>
      <c r="C71" s="75" t="s">
        <v>936</v>
      </c>
      <c r="D71" s="82" t="s">
        <v>937</v>
      </c>
      <c r="E71" s="79">
        <v>26577.223949132022</v>
      </c>
      <c r="F71" s="80">
        <v>23628.727306549506</v>
      </c>
      <c r="G71" s="80">
        <v>25059.07394380499</v>
      </c>
      <c r="H71" s="80">
        <v>23933.877465028294</v>
      </c>
      <c r="I71" s="80">
        <v>24330.990477746462</v>
      </c>
      <c r="J71" s="80">
        <v>24202.405099228061</v>
      </c>
      <c r="K71" s="80">
        <v>29556.086388806405</v>
      </c>
      <c r="L71" s="80">
        <v>27918.356933089952</v>
      </c>
      <c r="M71" s="80">
        <v>25408.697629446146</v>
      </c>
      <c r="N71" s="80">
        <v>23751.583448335252</v>
      </c>
      <c r="O71" s="80">
        <v>24065.397950155791</v>
      </c>
      <c r="P71" s="80">
        <v>25734.473742351802</v>
      </c>
      <c r="Q71" s="81">
        <v>304166.89433367463</v>
      </c>
      <c r="S71" s="70"/>
      <c r="T71" s="71"/>
    </row>
    <row r="73" spans="2:20" ht="17.45" customHeight="1">
      <c r="B73" s="95" t="s">
        <v>938</v>
      </c>
    </row>
    <row r="74" spans="2:20" ht="17.45" customHeight="1">
      <c r="B74" s="96" t="s">
        <v>939</v>
      </c>
    </row>
  </sheetData>
  <sheetProtection selectLockedCells="1" selectUnlockedCells="1"/>
  <mergeCells count="20">
    <mergeCell ref="B32:B35"/>
    <mergeCell ref="B2:Q2"/>
    <mergeCell ref="B3:Q3"/>
    <mergeCell ref="B4:Q4"/>
    <mergeCell ref="P5:Q5"/>
    <mergeCell ref="B6:B7"/>
    <mergeCell ref="B8:B11"/>
    <mergeCell ref="B12:B15"/>
    <mergeCell ref="B16:B19"/>
    <mergeCell ref="B20:B23"/>
    <mergeCell ref="B24:B27"/>
    <mergeCell ref="B28:B31"/>
    <mergeCell ref="B64:B67"/>
    <mergeCell ref="B68:B71"/>
    <mergeCell ref="B36:B39"/>
    <mergeCell ref="B44:B47"/>
    <mergeCell ref="B48:B51"/>
    <mergeCell ref="B52:B55"/>
    <mergeCell ref="B56:B59"/>
    <mergeCell ref="B60:B63"/>
  </mergeCells>
  <printOptions horizontalCentered="1" verticalCentered="1"/>
  <pageMargins left="0.62992125984251968" right="0" top="0.78740157480314965" bottom="0.78740157480314965" header="0.31496062992125984" footer="0.51181102362204722"/>
  <pageSetup paperSize="9" scale="43" firstPageNumber="0" orientation="landscape" horizontalDpi="4294967293" verticalDpi="300" r:id="rId1"/>
  <headerFooter alignWithMargins="0">
    <oddHeader xml:space="preserve">&amp;C </oddHeader>
    <oddFooter xml:space="preserve">&amp;C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Düğme1_Tıkla">
                <anchor moveWithCells="1" sizeWithCells="1">
                  <from>
                    <xdr:col>1</xdr:col>
                    <xdr:colOff>247650</xdr:colOff>
                    <xdr:row>1</xdr:row>
                    <xdr:rowOff>152400</xdr:rowOff>
                  </from>
                  <to>
                    <xdr:col>2</xdr:col>
                    <xdr:colOff>1628775</xdr:colOff>
                    <xdr:row>3</xdr:row>
                    <xdr:rowOff>95250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16AC2-9980-4024-93D9-1200F8D8145D}">
  <sheetPr codeName="Sayfa30">
    <tabColor theme="0"/>
  </sheetPr>
  <dimension ref="A1:R73"/>
  <sheetViews>
    <sheetView zoomScaleNormal="100" workbookViewId="0"/>
  </sheetViews>
  <sheetFormatPr defaultRowHeight="14.25"/>
  <cols>
    <col min="1" max="1" width="46.875" customWidth="1"/>
    <col min="2" max="2" width="8.125" bestFit="1" customWidth="1"/>
    <col min="3" max="3" width="9.25" bestFit="1" customWidth="1"/>
    <col min="5" max="5" width="14.5" bestFit="1" customWidth="1"/>
    <col min="10" max="10" width="16.625" bestFit="1" customWidth="1"/>
  </cols>
  <sheetData>
    <row r="1" spans="1:18">
      <c r="A1" t="s">
        <v>1045</v>
      </c>
      <c r="B1" s="11" t="s">
        <v>1046</v>
      </c>
    </row>
    <row r="3" spans="1:18">
      <c r="A3" t="s">
        <v>793</v>
      </c>
      <c r="B3" t="s">
        <v>994</v>
      </c>
    </row>
    <row r="5" spans="1:18">
      <c r="A5" t="s">
        <v>1003</v>
      </c>
      <c r="I5" t="s">
        <v>1029</v>
      </c>
    </row>
    <row r="6" spans="1:18" ht="15" thickBot="1">
      <c r="A6" t="s">
        <v>995</v>
      </c>
      <c r="B6" s="895">
        <v>1994</v>
      </c>
      <c r="C6" s="895"/>
      <c r="D6" s="895"/>
      <c r="E6" s="895"/>
      <c r="F6" s="895"/>
      <c r="K6" s="904" t="s">
        <v>1030</v>
      </c>
      <c r="L6" s="904"/>
      <c r="M6" s="904" t="s">
        <v>1031</v>
      </c>
      <c r="N6" s="904"/>
      <c r="O6" s="904" t="s">
        <v>1032</v>
      </c>
      <c r="P6" s="904"/>
      <c r="Q6" s="904" t="s">
        <v>1033</v>
      </c>
      <c r="R6" s="904"/>
    </row>
    <row r="7" spans="1:18" ht="15" thickTop="1">
      <c r="B7" t="s">
        <v>996</v>
      </c>
      <c r="C7" t="s">
        <v>997</v>
      </c>
      <c r="E7" t="s">
        <v>998</v>
      </c>
      <c r="F7" t="s">
        <v>968</v>
      </c>
      <c r="I7" t="s">
        <v>1004</v>
      </c>
      <c r="J7" t="s">
        <v>1005</v>
      </c>
      <c r="K7">
        <v>1994</v>
      </c>
      <c r="L7">
        <v>2003</v>
      </c>
      <c r="M7">
        <v>1994</v>
      </c>
      <c r="N7">
        <v>2003</v>
      </c>
      <c r="O7">
        <v>1994</v>
      </c>
      <c r="P7">
        <v>2003</v>
      </c>
      <c r="Q7">
        <v>1994</v>
      </c>
      <c r="R7">
        <v>2003</v>
      </c>
    </row>
    <row r="8" spans="1:18">
      <c r="A8" t="s">
        <v>999</v>
      </c>
      <c r="B8">
        <v>2.4140000000000001</v>
      </c>
      <c r="C8">
        <v>9.8789999999999996</v>
      </c>
      <c r="E8">
        <v>4092</v>
      </c>
      <c r="F8">
        <v>513</v>
      </c>
      <c r="I8" t="s">
        <v>392</v>
      </c>
      <c r="J8" t="s">
        <v>391</v>
      </c>
      <c r="K8">
        <v>100</v>
      </c>
      <c r="L8">
        <v>100</v>
      </c>
      <c r="M8">
        <v>100</v>
      </c>
      <c r="N8">
        <v>100</v>
      </c>
      <c r="O8">
        <v>100</v>
      </c>
      <c r="P8">
        <v>100</v>
      </c>
      <c r="Q8">
        <v>44</v>
      </c>
      <c r="R8">
        <v>41</v>
      </c>
    </row>
    <row r="9" spans="1:18">
      <c r="A9" t="s">
        <v>1000</v>
      </c>
      <c r="B9">
        <v>3.3210000000000002</v>
      </c>
      <c r="C9">
        <v>12.489000000000001</v>
      </c>
      <c r="E9">
        <v>3760</v>
      </c>
      <c r="F9">
        <v>495</v>
      </c>
      <c r="I9" t="s">
        <v>1006</v>
      </c>
      <c r="J9" t="s">
        <v>389</v>
      </c>
      <c r="K9">
        <v>26</v>
      </c>
      <c r="L9">
        <v>23</v>
      </c>
      <c r="M9">
        <v>15</v>
      </c>
      <c r="N9">
        <v>17</v>
      </c>
      <c r="O9">
        <v>14</v>
      </c>
      <c r="P9">
        <v>15</v>
      </c>
      <c r="Q9">
        <v>42</v>
      </c>
      <c r="R9">
        <v>37</v>
      </c>
    </row>
    <row r="10" spans="1:18">
      <c r="A10" t="s">
        <v>1001</v>
      </c>
      <c r="B10">
        <v>4.21</v>
      </c>
      <c r="C10">
        <v>15.098000000000001</v>
      </c>
      <c r="E10">
        <v>3586</v>
      </c>
      <c r="F10">
        <v>485</v>
      </c>
      <c r="I10" t="s">
        <v>1007</v>
      </c>
      <c r="J10" t="s">
        <v>1008</v>
      </c>
      <c r="K10">
        <v>4</v>
      </c>
      <c r="L10">
        <v>4</v>
      </c>
      <c r="M10">
        <v>6</v>
      </c>
      <c r="N10">
        <v>5</v>
      </c>
      <c r="O10">
        <v>5</v>
      </c>
      <c r="P10">
        <v>4</v>
      </c>
      <c r="Q10">
        <v>37</v>
      </c>
      <c r="R10">
        <v>34</v>
      </c>
    </row>
    <row r="11" spans="1:18">
      <c r="A11" t="s">
        <v>1002</v>
      </c>
      <c r="B11">
        <v>5.0250000000000004</v>
      </c>
      <c r="C11">
        <v>17.393000000000001</v>
      </c>
      <c r="E11">
        <v>3461</v>
      </c>
      <c r="F11">
        <v>478</v>
      </c>
      <c r="I11" t="s">
        <v>1009</v>
      </c>
      <c r="J11" t="s">
        <v>1010</v>
      </c>
      <c r="K11">
        <v>12</v>
      </c>
      <c r="L11">
        <v>12</v>
      </c>
      <c r="M11">
        <v>16</v>
      </c>
      <c r="N11">
        <v>15</v>
      </c>
      <c r="O11">
        <v>14</v>
      </c>
      <c r="P11">
        <v>13</v>
      </c>
      <c r="Q11">
        <v>38</v>
      </c>
      <c r="R11">
        <v>36</v>
      </c>
    </row>
    <row r="12" spans="1:18">
      <c r="B12" s="895">
        <v>2003</v>
      </c>
      <c r="C12" s="895"/>
      <c r="D12" s="895"/>
      <c r="E12" s="895"/>
      <c r="F12" s="895"/>
      <c r="I12" t="s">
        <v>1011</v>
      </c>
      <c r="J12" t="s">
        <v>1012</v>
      </c>
      <c r="K12">
        <v>7</v>
      </c>
      <c r="L12">
        <v>9</v>
      </c>
      <c r="M12">
        <v>8</v>
      </c>
      <c r="N12">
        <v>9</v>
      </c>
      <c r="O12">
        <v>8</v>
      </c>
      <c r="P12">
        <v>9</v>
      </c>
      <c r="Q12">
        <v>42</v>
      </c>
      <c r="R12">
        <v>40</v>
      </c>
    </row>
    <row r="13" spans="1:18">
      <c r="B13" t="s">
        <v>996</v>
      </c>
      <c r="C13" t="s">
        <v>997</v>
      </c>
      <c r="E13" t="s">
        <v>998</v>
      </c>
      <c r="F13" t="s">
        <v>968</v>
      </c>
      <c r="I13" t="s">
        <v>1013</v>
      </c>
      <c r="J13" t="s">
        <v>1014</v>
      </c>
      <c r="K13">
        <v>10</v>
      </c>
      <c r="L13">
        <v>11</v>
      </c>
      <c r="M13">
        <v>10</v>
      </c>
      <c r="N13">
        <v>10</v>
      </c>
      <c r="O13">
        <v>9</v>
      </c>
      <c r="P13">
        <v>9</v>
      </c>
      <c r="Q13">
        <v>43</v>
      </c>
      <c r="R13">
        <v>40</v>
      </c>
    </row>
    <row r="14" spans="1:18">
      <c r="A14" t="s">
        <v>999</v>
      </c>
      <c r="B14">
        <v>2.4849999999999999</v>
      </c>
      <c r="C14">
        <v>3.3490000000000002</v>
      </c>
      <c r="E14">
        <v>1348</v>
      </c>
      <c r="F14">
        <v>460</v>
      </c>
      <c r="I14" t="s">
        <v>1015</v>
      </c>
      <c r="J14" t="s">
        <v>1016</v>
      </c>
      <c r="K14">
        <v>11</v>
      </c>
      <c r="L14">
        <v>13</v>
      </c>
      <c r="M14">
        <v>12</v>
      </c>
      <c r="N14">
        <v>13</v>
      </c>
      <c r="O14">
        <v>13</v>
      </c>
      <c r="P14">
        <v>13</v>
      </c>
      <c r="Q14">
        <v>45</v>
      </c>
      <c r="R14">
        <v>40</v>
      </c>
    </row>
    <row r="15" spans="1:18">
      <c r="A15" t="s">
        <v>1000</v>
      </c>
      <c r="B15">
        <v>3.371</v>
      </c>
      <c r="C15">
        <v>4.2679999999999998</v>
      </c>
      <c r="E15">
        <v>1266</v>
      </c>
      <c r="F15">
        <v>440</v>
      </c>
      <c r="I15" t="s">
        <v>1017</v>
      </c>
      <c r="J15" t="s">
        <v>1018</v>
      </c>
      <c r="K15">
        <v>4</v>
      </c>
      <c r="L15">
        <v>5</v>
      </c>
      <c r="M15">
        <v>6</v>
      </c>
      <c r="N15">
        <v>6</v>
      </c>
      <c r="O15">
        <v>6</v>
      </c>
      <c r="P15">
        <v>6</v>
      </c>
      <c r="Q15">
        <v>44</v>
      </c>
      <c r="R15">
        <v>41</v>
      </c>
    </row>
    <row r="16" spans="1:18">
      <c r="A16" t="s">
        <v>1001</v>
      </c>
      <c r="B16">
        <v>4.2290000000000001</v>
      </c>
      <c r="C16">
        <v>5.1760000000000002</v>
      </c>
      <c r="E16">
        <v>1224</v>
      </c>
      <c r="F16">
        <v>429</v>
      </c>
      <c r="I16" t="s">
        <v>1019</v>
      </c>
      <c r="J16" t="s">
        <v>1020</v>
      </c>
      <c r="K16">
        <v>6</v>
      </c>
      <c r="L16">
        <v>5</v>
      </c>
      <c r="M16">
        <v>7</v>
      </c>
      <c r="N16">
        <v>7</v>
      </c>
      <c r="O16">
        <v>7</v>
      </c>
      <c r="P16">
        <v>7</v>
      </c>
      <c r="Q16">
        <v>45</v>
      </c>
      <c r="R16">
        <v>43</v>
      </c>
    </row>
    <row r="17" spans="1:18">
      <c r="A17" t="s">
        <v>1002</v>
      </c>
      <c r="B17">
        <v>4.9729999999999999</v>
      </c>
      <c r="C17">
        <v>5.9550000000000001</v>
      </c>
      <c r="E17">
        <v>1198</v>
      </c>
      <c r="F17">
        <v>420</v>
      </c>
      <c r="I17" t="s">
        <v>1021</v>
      </c>
      <c r="J17" t="s">
        <v>1022</v>
      </c>
      <c r="K17">
        <v>5</v>
      </c>
      <c r="L17">
        <v>4</v>
      </c>
      <c r="M17">
        <v>6</v>
      </c>
      <c r="N17">
        <v>4</v>
      </c>
      <c r="O17">
        <v>6</v>
      </c>
      <c r="P17">
        <v>4</v>
      </c>
      <c r="Q17">
        <v>48</v>
      </c>
      <c r="R17">
        <v>42</v>
      </c>
    </row>
    <row r="18" spans="1:18">
      <c r="I18" t="s">
        <v>1023</v>
      </c>
      <c r="J18" t="s">
        <v>1024</v>
      </c>
      <c r="K18">
        <v>2</v>
      </c>
      <c r="L18">
        <v>3</v>
      </c>
      <c r="M18">
        <v>2</v>
      </c>
      <c r="N18">
        <v>3</v>
      </c>
      <c r="O18">
        <v>3</v>
      </c>
      <c r="P18">
        <v>4</v>
      </c>
      <c r="Q18">
        <v>51</v>
      </c>
      <c r="R18">
        <v>53</v>
      </c>
    </row>
    <row r="19" spans="1:18">
      <c r="I19" t="s">
        <v>1025</v>
      </c>
      <c r="J19" t="s">
        <v>1026</v>
      </c>
      <c r="K19">
        <v>6</v>
      </c>
      <c r="L19">
        <v>4</v>
      </c>
      <c r="M19">
        <v>5</v>
      </c>
      <c r="N19">
        <v>4</v>
      </c>
      <c r="O19">
        <v>6</v>
      </c>
      <c r="P19">
        <v>5</v>
      </c>
      <c r="Q19">
        <v>57</v>
      </c>
      <c r="R19">
        <v>55</v>
      </c>
    </row>
    <row r="20" spans="1:18">
      <c r="I20" t="s">
        <v>1027</v>
      </c>
      <c r="J20" t="s">
        <v>1028</v>
      </c>
      <c r="K20">
        <v>6</v>
      </c>
      <c r="L20">
        <v>6</v>
      </c>
      <c r="M20">
        <v>7</v>
      </c>
      <c r="N20">
        <v>7</v>
      </c>
      <c r="O20">
        <v>10</v>
      </c>
      <c r="P20">
        <v>10</v>
      </c>
      <c r="Q20">
        <v>57</v>
      </c>
      <c r="R20">
        <v>59</v>
      </c>
    </row>
    <row r="23" spans="1:18">
      <c r="A23" t="s">
        <v>793</v>
      </c>
      <c r="B23" t="s">
        <v>1040</v>
      </c>
    </row>
    <row r="24" spans="1:18" ht="15">
      <c r="A24" s="181" t="s">
        <v>1034</v>
      </c>
      <c r="B24" s="180"/>
      <c r="C24" s="180"/>
      <c r="D24" s="180"/>
      <c r="E24" s="180"/>
      <c r="F24" s="180"/>
      <c r="G24" s="180"/>
      <c r="H24" s="179"/>
      <c r="I24" s="179"/>
      <c r="J24" s="179"/>
      <c r="K24" s="179"/>
      <c r="L24" s="179"/>
      <c r="M24" s="179"/>
      <c r="N24" s="179"/>
    </row>
    <row r="25" spans="1:18" ht="15" thickBot="1">
      <c r="A25" s="178" t="s">
        <v>1035</v>
      </c>
      <c r="B25" s="177"/>
      <c r="C25" s="177"/>
      <c r="D25" s="177"/>
      <c r="E25" s="177"/>
      <c r="F25" s="177"/>
      <c r="G25" s="176"/>
      <c r="H25" s="176"/>
      <c r="I25" s="176"/>
      <c r="J25" s="176"/>
      <c r="K25" s="176"/>
      <c r="L25" s="176"/>
      <c r="M25" s="176"/>
      <c r="N25" s="176"/>
    </row>
    <row r="26" spans="1:18" ht="15">
      <c r="A26" s="175"/>
      <c r="B26" s="905" t="s">
        <v>1041</v>
      </c>
      <c r="C26" s="905"/>
      <c r="D26" s="905"/>
      <c r="E26" s="905"/>
      <c r="F26" s="905"/>
      <c r="G26" s="905"/>
      <c r="H26" s="905"/>
      <c r="I26" s="905"/>
      <c r="J26" s="905"/>
      <c r="K26" s="905"/>
      <c r="L26" s="905"/>
      <c r="M26" s="905"/>
      <c r="N26" s="905"/>
    </row>
    <row r="27" spans="1:18" ht="15">
      <c r="A27" s="174"/>
      <c r="B27" s="173">
        <v>2006</v>
      </c>
      <c r="C27" s="173">
        <v>2007</v>
      </c>
      <c r="D27" s="173">
        <v>2008</v>
      </c>
      <c r="E27" s="173">
        <v>2009</v>
      </c>
      <c r="F27" s="173">
        <v>2010</v>
      </c>
      <c r="G27" s="173">
        <v>2011</v>
      </c>
      <c r="H27" s="173">
        <v>2012</v>
      </c>
      <c r="I27" s="173">
        <v>2013</v>
      </c>
      <c r="J27" s="173">
        <v>2014</v>
      </c>
      <c r="K27" s="173">
        <v>2015</v>
      </c>
      <c r="L27" s="173">
        <v>2016</v>
      </c>
      <c r="M27" s="173">
        <v>2017</v>
      </c>
      <c r="N27" s="173">
        <v>2018</v>
      </c>
    </row>
    <row r="28" spans="1:18" ht="15">
      <c r="A28" s="172" t="s">
        <v>1042</v>
      </c>
      <c r="B28" s="164">
        <v>0.42799999999999999</v>
      </c>
      <c r="C28" s="164">
        <v>0.40600000000000003</v>
      </c>
      <c r="D28" s="164">
        <v>0.40500000000000003</v>
      </c>
      <c r="E28" s="171">
        <v>0.41499999999999998</v>
      </c>
      <c r="F28" s="171">
        <v>0.40200000000000002</v>
      </c>
      <c r="G28" s="171">
        <v>0.40400000000000003</v>
      </c>
      <c r="H28" s="171">
        <v>0.40200000000000002</v>
      </c>
      <c r="I28" s="171">
        <v>0.4</v>
      </c>
      <c r="J28" s="171">
        <v>0.39100000000000001</v>
      </c>
      <c r="K28" s="171">
        <v>0.39700000000000002</v>
      </c>
      <c r="L28" s="171">
        <v>0.40400000000000003</v>
      </c>
      <c r="M28" s="171">
        <v>0.40500000000000003</v>
      </c>
      <c r="N28" s="171">
        <v>0.40799999999999997</v>
      </c>
    </row>
    <row r="29" spans="1:18" ht="15.75" thickBot="1">
      <c r="A29" s="170" t="s">
        <v>1043</v>
      </c>
      <c r="B29" s="169">
        <v>9.5920792079207917</v>
      </c>
      <c r="C29" s="169">
        <v>8.0671256454388978</v>
      </c>
      <c r="D29" s="169">
        <v>8.0551724137931036</v>
      </c>
      <c r="E29" s="169">
        <v>8.5475763016157984</v>
      </c>
      <c r="F29" s="169">
        <v>7.9400684931506849</v>
      </c>
      <c r="G29" s="169">
        <v>8.0413080895008608</v>
      </c>
      <c r="H29" s="169">
        <v>7.9623931623931625</v>
      </c>
      <c r="I29" s="169">
        <v>7.6930693069306928</v>
      </c>
      <c r="J29" s="169">
        <v>7.4</v>
      </c>
      <c r="K29" s="168">
        <v>7.5650000000000004</v>
      </c>
      <c r="L29" s="169">
        <v>7.6790000000000003</v>
      </c>
      <c r="M29" s="169">
        <v>7.54</v>
      </c>
      <c r="N29" s="169">
        <v>7.7510000000000003</v>
      </c>
    </row>
    <row r="30" spans="1:18" ht="15">
      <c r="A30" s="172" t="s">
        <v>1036</v>
      </c>
      <c r="B30" s="167"/>
      <c r="C30" s="164"/>
      <c r="D30" s="164"/>
      <c r="E30" s="164"/>
      <c r="F30" s="164"/>
      <c r="G30" s="164"/>
      <c r="H30" s="164"/>
      <c r="I30" s="164"/>
      <c r="J30" s="164"/>
      <c r="K30" s="164"/>
      <c r="L30" s="167"/>
      <c r="M30" s="167"/>
      <c r="N30" s="167"/>
    </row>
    <row r="31" spans="1:18">
      <c r="A31" s="166" t="s">
        <v>1037</v>
      </c>
      <c r="B31" s="167"/>
      <c r="C31" s="164"/>
      <c r="D31" s="164"/>
      <c r="E31" s="164"/>
      <c r="F31" s="164"/>
      <c r="G31" s="164"/>
      <c r="H31" s="164"/>
      <c r="I31" s="164"/>
      <c r="J31" s="164"/>
      <c r="K31" s="164"/>
      <c r="L31" s="167"/>
      <c r="M31" s="167"/>
      <c r="N31" s="167"/>
    </row>
    <row r="32" spans="1:18" ht="15">
      <c r="A32" s="172" t="s">
        <v>1038</v>
      </c>
      <c r="B32" s="165"/>
      <c r="C32" s="161"/>
      <c r="D32" s="161"/>
      <c r="E32" s="165"/>
      <c r="F32" s="165"/>
      <c r="G32" s="175"/>
      <c r="H32" s="175"/>
      <c r="I32" s="175"/>
      <c r="J32" s="175"/>
      <c r="K32" s="175"/>
      <c r="L32" s="175"/>
      <c r="M32" s="175"/>
      <c r="N32" s="175"/>
    </row>
    <row r="33" spans="1:14">
      <c r="A33" s="162" t="s">
        <v>1039</v>
      </c>
      <c r="B33" s="163"/>
      <c r="C33" s="163"/>
      <c r="D33" s="163"/>
      <c r="E33" s="163"/>
      <c r="F33" s="163"/>
      <c r="G33" s="163"/>
      <c r="H33" s="163"/>
      <c r="I33" s="163"/>
      <c r="J33" s="163"/>
      <c r="K33" s="163"/>
      <c r="L33" s="175"/>
      <c r="M33" s="175"/>
      <c r="N33" s="175"/>
    </row>
    <row r="37" spans="1:14">
      <c r="A37" t="s">
        <v>793</v>
      </c>
      <c r="B37" t="s">
        <v>1081</v>
      </c>
    </row>
    <row r="38" spans="1:14" ht="15">
      <c r="A38" s="182" t="s">
        <v>1047</v>
      </c>
      <c r="B38" s="183"/>
      <c r="C38" s="183"/>
      <c r="D38" s="183"/>
      <c r="E38" s="184"/>
      <c r="F38" s="184"/>
    </row>
    <row r="39" spans="1:14">
      <c r="A39" s="184" t="s">
        <v>1048</v>
      </c>
      <c r="B39" s="184"/>
      <c r="C39" s="184"/>
      <c r="D39" s="184"/>
      <c r="E39" s="184"/>
      <c r="F39" s="184"/>
    </row>
    <row r="40" spans="1:14" ht="15" thickBot="1">
      <c r="A40" s="184" t="s">
        <v>1049</v>
      </c>
      <c r="B40" s="184"/>
      <c r="C40" s="184"/>
      <c r="D40" s="184"/>
      <c r="E40" s="184"/>
      <c r="F40" s="184"/>
    </row>
    <row r="41" spans="1:14" ht="15">
      <c r="A41" s="185"/>
      <c r="B41" s="906" t="s">
        <v>1050</v>
      </c>
      <c r="C41" s="906"/>
      <c r="D41" s="186"/>
      <c r="E41" s="906" t="s">
        <v>1051</v>
      </c>
      <c r="F41" s="906"/>
    </row>
    <row r="42" spans="1:14" ht="15">
      <c r="A42" s="187"/>
      <c r="B42" s="188">
        <v>2017</v>
      </c>
      <c r="C42" s="188">
        <v>2018</v>
      </c>
      <c r="D42" s="188"/>
      <c r="E42" s="188">
        <v>2017</v>
      </c>
      <c r="F42" s="188">
        <v>2018</v>
      </c>
    </row>
    <row r="43" spans="1:14" ht="15">
      <c r="A43" s="182" t="s">
        <v>1052</v>
      </c>
      <c r="B43" s="189">
        <v>0.40500000000000003</v>
      </c>
      <c r="C43" s="189">
        <v>0.40799999999999997</v>
      </c>
      <c r="D43" s="189"/>
      <c r="E43" s="190">
        <v>7.54</v>
      </c>
      <c r="F43" s="190">
        <v>7.7510000000000003</v>
      </c>
    </row>
    <row r="44" spans="1:14">
      <c r="A44" s="184" t="s">
        <v>1053</v>
      </c>
      <c r="B44" s="189">
        <v>0.443</v>
      </c>
      <c r="C44" s="189">
        <v>0.44400000000000001</v>
      </c>
      <c r="D44" s="189"/>
      <c r="E44" s="190">
        <v>8.2289999999999992</v>
      </c>
      <c r="F44" s="190">
        <v>8.5670000000000002</v>
      </c>
    </row>
    <row r="45" spans="1:14">
      <c r="A45" s="184" t="s">
        <v>1054</v>
      </c>
      <c r="B45" s="189">
        <v>0.36899999999999999</v>
      </c>
      <c r="C45" s="189">
        <v>0.40100000000000002</v>
      </c>
      <c r="D45" s="189"/>
      <c r="E45" s="190">
        <v>6.2690000000000001</v>
      </c>
      <c r="F45" s="190">
        <v>7.2439999999999998</v>
      </c>
    </row>
    <row r="46" spans="1:14">
      <c r="A46" s="184" t="s">
        <v>1055</v>
      </c>
      <c r="B46" s="189">
        <v>0.35599999999999998</v>
      </c>
      <c r="C46" s="189">
        <v>0.36299999999999999</v>
      </c>
      <c r="D46" s="189"/>
      <c r="E46" s="190">
        <v>6.1130000000000004</v>
      </c>
      <c r="F46" s="190">
        <v>6.2779999999999996</v>
      </c>
    </row>
    <row r="47" spans="1:14">
      <c r="A47" s="184" t="s">
        <v>1056</v>
      </c>
      <c r="B47" s="189">
        <v>0.38700000000000001</v>
      </c>
      <c r="C47" s="189">
        <v>0.36299999999999999</v>
      </c>
      <c r="D47" s="189"/>
      <c r="E47" s="190">
        <v>6.8460000000000001</v>
      </c>
      <c r="F47" s="190">
        <v>6.1260000000000003</v>
      </c>
    </row>
    <row r="48" spans="1:14">
      <c r="A48" s="184" t="s">
        <v>1057</v>
      </c>
      <c r="B48" s="189">
        <v>0.316</v>
      </c>
      <c r="C48" s="189">
        <v>0.32200000000000001</v>
      </c>
      <c r="D48" s="189"/>
      <c r="E48" s="190">
        <v>4.6790000000000003</v>
      </c>
      <c r="F48" s="190">
        <v>5.0579999999999998</v>
      </c>
    </row>
    <row r="49" spans="1:6">
      <c r="A49" s="184" t="s">
        <v>1058</v>
      </c>
      <c r="B49" s="189">
        <v>0.33800000000000002</v>
      </c>
      <c r="C49" s="189">
        <v>0.33400000000000002</v>
      </c>
      <c r="D49" s="189"/>
      <c r="E49" s="190">
        <v>5.0549999999999997</v>
      </c>
      <c r="F49" s="190">
        <v>5.0890000000000004</v>
      </c>
    </row>
    <row r="50" spans="1:6">
      <c r="A50" s="184" t="s">
        <v>1059</v>
      </c>
      <c r="B50" s="189">
        <v>0.34699999999999998</v>
      </c>
      <c r="C50" s="189">
        <v>0.33700000000000002</v>
      </c>
      <c r="D50" s="189"/>
      <c r="E50" s="190">
        <v>5.48</v>
      </c>
      <c r="F50" s="190">
        <v>5.2359999999999998</v>
      </c>
    </row>
    <row r="51" spans="1:6">
      <c r="A51" s="184" t="s">
        <v>1060</v>
      </c>
      <c r="B51" s="189">
        <v>0.33600000000000002</v>
      </c>
      <c r="C51" s="189">
        <v>0.33</v>
      </c>
      <c r="D51" s="189"/>
      <c r="E51" s="190">
        <v>5.0830000000000002</v>
      </c>
      <c r="F51" s="190">
        <v>5.0739999999999998</v>
      </c>
    </row>
    <row r="52" spans="1:6">
      <c r="A52" s="184" t="s">
        <v>1061</v>
      </c>
      <c r="B52" s="189">
        <v>0.372</v>
      </c>
      <c r="C52" s="189">
        <v>0.38200000000000001</v>
      </c>
      <c r="D52" s="189"/>
      <c r="E52" s="190">
        <v>6.2210000000000001</v>
      </c>
      <c r="F52" s="190">
        <v>6.4370000000000003</v>
      </c>
    </row>
    <row r="53" spans="1:6">
      <c r="A53" s="184" t="s">
        <v>1062</v>
      </c>
      <c r="B53" s="189">
        <v>0.33800000000000002</v>
      </c>
      <c r="C53" s="189">
        <v>0.36699999999999999</v>
      </c>
      <c r="D53" s="189"/>
      <c r="E53" s="190">
        <v>5.51</v>
      </c>
      <c r="F53" s="190">
        <v>6.335</v>
      </c>
    </row>
    <row r="54" spans="1:6">
      <c r="A54" s="184" t="s">
        <v>1063</v>
      </c>
      <c r="B54" s="189">
        <v>0.35</v>
      </c>
      <c r="C54" s="189">
        <v>0.35899999999999999</v>
      </c>
      <c r="D54" s="189"/>
      <c r="E54" s="190">
        <v>5.8449999999999998</v>
      </c>
      <c r="F54" s="190">
        <v>6.0030000000000001</v>
      </c>
    </row>
    <row r="55" spans="1:6">
      <c r="A55" s="184" t="s">
        <v>1064</v>
      </c>
      <c r="B55" s="189">
        <v>0.39200000000000002</v>
      </c>
      <c r="C55" s="189">
        <v>0.40200000000000002</v>
      </c>
      <c r="D55" s="189"/>
      <c r="E55" s="190">
        <v>7.0759999999999996</v>
      </c>
      <c r="F55" s="190">
        <v>7.141</v>
      </c>
    </row>
    <row r="56" spans="1:6">
      <c r="A56" s="184" t="s">
        <v>1065</v>
      </c>
      <c r="B56" s="189">
        <v>0.378</v>
      </c>
      <c r="C56" s="189">
        <v>0.38200000000000001</v>
      </c>
      <c r="D56" s="189"/>
      <c r="E56" s="190">
        <v>6.5960000000000001</v>
      </c>
      <c r="F56" s="190">
        <v>6.4459999999999997</v>
      </c>
    </row>
    <row r="57" spans="1:6">
      <c r="A57" s="184" t="s">
        <v>1066</v>
      </c>
      <c r="B57" s="189">
        <v>0.32200000000000001</v>
      </c>
      <c r="C57" s="189">
        <v>0.33</v>
      </c>
      <c r="D57" s="189"/>
      <c r="E57" s="190">
        <v>4.97</v>
      </c>
      <c r="F57" s="190">
        <v>5.3330000000000002</v>
      </c>
    </row>
    <row r="58" spans="1:6">
      <c r="A58" s="184" t="s">
        <v>1067</v>
      </c>
      <c r="B58" s="189">
        <v>0.34200000000000003</v>
      </c>
      <c r="C58" s="189">
        <v>0.34699999999999998</v>
      </c>
      <c r="D58" s="189"/>
      <c r="E58" s="190">
        <v>5.22</v>
      </c>
      <c r="F58" s="190">
        <v>5.6760000000000002</v>
      </c>
    </row>
    <row r="59" spans="1:6">
      <c r="A59" s="184" t="s">
        <v>1068</v>
      </c>
      <c r="B59" s="189">
        <v>0.29899999999999999</v>
      </c>
      <c r="C59" s="189">
        <v>0.308</v>
      </c>
      <c r="D59" s="189"/>
      <c r="E59" s="190">
        <v>4.4119999999999999</v>
      </c>
      <c r="F59" s="190">
        <v>4.51</v>
      </c>
    </row>
    <row r="60" spans="1:6">
      <c r="A60" s="184" t="s">
        <v>1069</v>
      </c>
      <c r="B60" s="189">
        <v>0.316</v>
      </c>
      <c r="C60" s="189">
        <v>0.34599999999999997</v>
      </c>
      <c r="D60" s="189"/>
      <c r="E60" s="190">
        <v>5.07</v>
      </c>
      <c r="F60" s="190">
        <v>5.8259999999999996</v>
      </c>
    </row>
    <row r="61" spans="1:6">
      <c r="A61" s="184" t="s">
        <v>1070</v>
      </c>
      <c r="B61" s="189">
        <v>0.35199999999999998</v>
      </c>
      <c r="C61" s="189">
        <v>0.35199999999999998</v>
      </c>
      <c r="D61" s="189"/>
      <c r="E61" s="190">
        <v>5.7469999999999999</v>
      </c>
      <c r="F61" s="190">
        <v>5.8550000000000004</v>
      </c>
    </row>
    <row r="62" spans="1:6">
      <c r="A62" s="184" t="s">
        <v>1071</v>
      </c>
      <c r="B62" s="189">
        <v>0.32500000000000001</v>
      </c>
      <c r="C62" s="189">
        <v>0.33500000000000002</v>
      </c>
      <c r="D62" s="189"/>
      <c r="E62" s="190">
        <v>4.7350000000000003</v>
      </c>
      <c r="F62" s="190">
        <v>5.2290000000000001</v>
      </c>
    </row>
    <row r="63" spans="1:6">
      <c r="A63" s="184" t="s">
        <v>1072</v>
      </c>
      <c r="B63" s="189">
        <v>0.28999999999999998</v>
      </c>
      <c r="C63" s="189">
        <v>0.313</v>
      </c>
      <c r="D63" s="189"/>
      <c r="E63" s="190">
        <v>4.2640000000000002</v>
      </c>
      <c r="F63" s="190">
        <v>4.4690000000000003</v>
      </c>
    </row>
    <row r="64" spans="1:6">
      <c r="A64" s="184" t="s">
        <v>1073</v>
      </c>
      <c r="B64" s="189">
        <v>0.34899999999999998</v>
      </c>
      <c r="C64" s="189">
        <v>0.36099999999999999</v>
      </c>
      <c r="D64" s="189"/>
      <c r="E64" s="190">
        <v>5.6470000000000002</v>
      </c>
      <c r="F64" s="190">
        <v>5.99</v>
      </c>
    </row>
    <row r="65" spans="1:6">
      <c r="A65" s="184" t="s">
        <v>1074</v>
      </c>
      <c r="B65" s="189">
        <v>0.32200000000000001</v>
      </c>
      <c r="C65" s="189">
        <v>0.30499999999999999</v>
      </c>
      <c r="D65" s="189"/>
      <c r="E65" s="190">
        <v>4.8719999999999999</v>
      </c>
      <c r="F65" s="190">
        <v>4.4630000000000001</v>
      </c>
    </row>
    <row r="66" spans="1:6">
      <c r="A66" s="184" t="s">
        <v>1075</v>
      </c>
      <c r="B66" s="189">
        <v>0.372</v>
      </c>
      <c r="C66" s="189">
        <v>0.34200000000000003</v>
      </c>
      <c r="D66" s="189"/>
      <c r="E66" s="190">
        <v>6.0629999999999997</v>
      </c>
      <c r="F66" s="190">
        <v>5.5739999999999998</v>
      </c>
    </row>
    <row r="67" spans="1:6">
      <c r="A67" s="184" t="s">
        <v>1076</v>
      </c>
      <c r="B67" s="189">
        <v>0.316</v>
      </c>
      <c r="C67" s="189">
        <v>0.33400000000000002</v>
      </c>
      <c r="D67" s="189"/>
      <c r="E67" s="190">
        <v>4.6109999999999998</v>
      </c>
      <c r="F67" s="190">
        <v>4.9800000000000004</v>
      </c>
    </row>
    <row r="68" spans="1:6">
      <c r="A68" s="184" t="s">
        <v>1077</v>
      </c>
      <c r="B68" s="189">
        <v>0.374</v>
      </c>
      <c r="C68" s="189">
        <v>0.38</v>
      </c>
      <c r="D68" s="189"/>
      <c r="E68" s="190">
        <v>6.093</v>
      </c>
      <c r="F68" s="190">
        <v>6.258</v>
      </c>
    </row>
    <row r="69" spans="1:6" ht="15" thickBot="1">
      <c r="A69" s="191" t="s">
        <v>1078</v>
      </c>
      <c r="B69" s="192">
        <v>0.33800000000000002</v>
      </c>
      <c r="C69" s="192">
        <v>0.36399999999999999</v>
      </c>
      <c r="D69" s="192"/>
      <c r="E69" s="193">
        <v>5.2309999999999999</v>
      </c>
      <c r="F69" s="193">
        <v>5.9180000000000001</v>
      </c>
    </row>
    <row r="70" spans="1:6" ht="15">
      <c r="A70" s="182" t="s">
        <v>1079</v>
      </c>
      <c r="B70" s="175"/>
      <c r="C70" s="175"/>
      <c r="D70" s="175"/>
      <c r="E70" s="175"/>
      <c r="F70" s="175"/>
    </row>
    <row r="71" spans="1:6">
      <c r="A71" s="184" t="s">
        <v>1080</v>
      </c>
      <c r="B71" s="175"/>
      <c r="C71" s="175"/>
      <c r="D71" s="175"/>
      <c r="E71" s="175"/>
      <c r="F71" s="175"/>
    </row>
    <row r="72" spans="1:6" ht="15">
      <c r="A72" s="182" t="s">
        <v>1038</v>
      </c>
      <c r="B72" s="175"/>
      <c r="C72" s="175"/>
      <c r="D72" s="175"/>
      <c r="E72" s="175"/>
      <c r="F72" s="175"/>
    </row>
    <row r="73" spans="1:6">
      <c r="A73" s="184" t="s">
        <v>1039</v>
      </c>
      <c r="B73" s="194"/>
      <c r="C73" s="194"/>
      <c r="D73" s="194"/>
      <c r="E73" s="175"/>
      <c r="F73" s="175"/>
    </row>
  </sheetData>
  <mergeCells count="9">
    <mergeCell ref="Q6:R6"/>
    <mergeCell ref="B26:N26"/>
    <mergeCell ref="B6:F6"/>
    <mergeCell ref="B12:F12"/>
    <mergeCell ref="B41:C41"/>
    <mergeCell ref="E41:F41"/>
    <mergeCell ref="K6:L6"/>
    <mergeCell ref="M6:N6"/>
    <mergeCell ref="O6:P6"/>
  </mergeCells>
  <hyperlinks>
    <hyperlink ref="B1" r:id="rId1" xr:uid="{16910BA9-A45E-467F-A349-035A0536399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Düğme1_Tıkla">
                <anchor moveWithCells="1" sizeWithCells="1">
                  <from>
                    <xdr:col>9</xdr:col>
                    <xdr:colOff>857250</xdr:colOff>
                    <xdr:row>0</xdr:row>
                    <xdr:rowOff>152400</xdr:rowOff>
                  </from>
                  <to>
                    <xdr:col>11</xdr:col>
                    <xdr:colOff>476250</xdr:colOff>
                    <xdr:row>2</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04037-B178-4BA4-9D93-B6D5FC5556BF}">
  <sheetPr codeName="Sayfa32">
    <tabColor theme="0"/>
  </sheetPr>
  <dimension ref="A1:S409"/>
  <sheetViews>
    <sheetView workbookViewId="0"/>
  </sheetViews>
  <sheetFormatPr defaultRowHeight="14.25"/>
  <cols>
    <col min="1" max="1" width="10" style="680" bestFit="1" customWidth="1"/>
    <col min="2" max="2" width="17.5" style="560" bestFit="1" customWidth="1"/>
    <col min="3" max="3" width="42" style="680" bestFit="1" customWidth="1"/>
    <col min="4" max="11" width="8.875" style="680" bestFit="1" customWidth="1"/>
    <col min="12" max="12" width="9.875" style="680" bestFit="1" customWidth="1"/>
    <col min="13" max="18" width="8.875" style="680" bestFit="1" customWidth="1"/>
    <col min="19" max="256" width="9" style="680"/>
    <col min="257" max="257" width="10" style="680" bestFit="1" customWidth="1"/>
    <col min="258" max="258" width="17.5" style="680" bestFit="1" customWidth="1"/>
    <col min="259" max="259" width="42" style="680" bestFit="1" customWidth="1"/>
    <col min="260" max="267" width="8.875" style="680" bestFit="1" customWidth="1"/>
    <col min="268" max="268" width="9.875" style="680" bestFit="1" customWidth="1"/>
    <col min="269" max="274" width="8.875" style="680" bestFit="1" customWidth="1"/>
    <col min="275" max="512" width="9" style="680"/>
    <col min="513" max="513" width="10" style="680" bestFit="1" customWidth="1"/>
    <col min="514" max="514" width="17.5" style="680" bestFit="1" customWidth="1"/>
    <col min="515" max="515" width="42" style="680" bestFit="1" customWidth="1"/>
    <col min="516" max="523" width="8.875" style="680" bestFit="1" customWidth="1"/>
    <col min="524" max="524" width="9.875" style="680" bestFit="1" customWidth="1"/>
    <col min="525" max="530" width="8.875" style="680" bestFit="1" customWidth="1"/>
    <col min="531" max="768" width="9" style="680"/>
    <col min="769" max="769" width="10" style="680" bestFit="1" customWidth="1"/>
    <col min="770" max="770" width="17.5" style="680" bestFit="1" customWidth="1"/>
    <col min="771" max="771" width="42" style="680" bestFit="1" customWidth="1"/>
    <col min="772" max="779" width="8.875" style="680" bestFit="1" customWidth="1"/>
    <col min="780" max="780" width="9.875" style="680" bestFit="1" customWidth="1"/>
    <col min="781" max="786" width="8.875" style="680" bestFit="1" customWidth="1"/>
    <col min="787" max="1024" width="9" style="680"/>
    <col min="1025" max="1025" width="10" style="680" bestFit="1" customWidth="1"/>
    <col min="1026" max="1026" width="17.5" style="680" bestFit="1" customWidth="1"/>
    <col min="1027" max="1027" width="42" style="680" bestFit="1" customWidth="1"/>
    <col min="1028" max="1035" width="8.875" style="680" bestFit="1" customWidth="1"/>
    <col min="1036" max="1036" width="9.875" style="680" bestFit="1" customWidth="1"/>
    <col min="1037" max="1042" width="8.875" style="680" bestFit="1" customWidth="1"/>
    <col min="1043" max="1280" width="9" style="680"/>
    <col min="1281" max="1281" width="10" style="680" bestFit="1" customWidth="1"/>
    <col min="1282" max="1282" width="17.5" style="680" bestFit="1" customWidth="1"/>
    <col min="1283" max="1283" width="42" style="680" bestFit="1" customWidth="1"/>
    <col min="1284" max="1291" width="8.875" style="680" bestFit="1" customWidth="1"/>
    <col min="1292" max="1292" width="9.875" style="680" bestFit="1" customWidth="1"/>
    <col min="1293" max="1298" width="8.875" style="680" bestFit="1" customWidth="1"/>
    <col min="1299" max="1536" width="9" style="680"/>
    <col min="1537" max="1537" width="10" style="680" bestFit="1" customWidth="1"/>
    <col min="1538" max="1538" width="17.5" style="680" bestFit="1" customWidth="1"/>
    <col min="1539" max="1539" width="42" style="680" bestFit="1" customWidth="1"/>
    <col min="1540" max="1547" width="8.875" style="680" bestFit="1" customWidth="1"/>
    <col min="1548" max="1548" width="9.875" style="680" bestFit="1" customWidth="1"/>
    <col min="1549" max="1554" width="8.875" style="680" bestFit="1" customWidth="1"/>
    <col min="1555" max="1792" width="9" style="680"/>
    <col min="1793" max="1793" width="10" style="680" bestFit="1" customWidth="1"/>
    <col min="1794" max="1794" width="17.5" style="680" bestFit="1" customWidth="1"/>
    <col min="1795" max="1795" width="42" style="680" bestFit="1" customWidth="1"/>
    <col min="1796" max="1803" width="8.875" style="680" bestFit="1" customWidth="1"/>
    <col min="1804" max="1804" width="9.875" style="680" bestFit="1" customWidth="1"/>
    <col min="1805" max="1810" width="8.875" style="680" bestFit="1" customWidth="1"/>
    <col min="1811" max="2048" width="9" style="680"/>
    <col min="2049" max="2049" width="10" style="680" bestFit="1" customWidth="1"/>
    <col min="2050" max="2050" width="17.5" style="680" bestFit="1" customWidth="1"/>
    <col min="2051" max="2051" width="42" style="680" bestFit="1" customWidth="1"/>
    <col min="2052" max="2059" width="8.875" style="680" bestFit="1" customWidth="1"/>
    <col min="2060" max="2060" width="9.875" style="680" bestFit="1" customWidth="1"/>
    <col min="2061" max="2066" width="8.875" style="680" bestFit="1" customWidth="1"/>
    <col min="2067" max="2304" width="9" style="680"/>
    <col min="2305" max="2305" width="10" style="680" bestFit="1" customWidth="1"/>
    <col min="2306" max="2306" width="17.5" style="680" bestFit="1" customWidth="1"/>
    <col min="2307" max="2307" width="42" style="680" bestFit="1" customWidth="1"/>
    <col min="2308" max="2315" width="8.875" style="680" bestFit="1" customWidth="1"/>
    <col min="2316" max="2316" width="9.875" style="680" bestFit="1" customWidth="1"/>
    <col min="2317" max="2322" width="8.875" style="680" bestFit="1" customWidth="1"/>
    <col min="2323" max="2560" width="9" style="680"/>
    <col min="2561" max="2561" width="10" style="680" bestFit="1" customWidth="1"/>
    <col min="2562" max="2562" width="17.5" style="680" bestFit="1" customWidth="1"/>
    <col min="2563" max="2563" width="42" style="680" bestFit="1" customWidth="1"/>
    <col min="2564" max="2571" width="8.875" style="680" bestFit="1" customWidth="1"/>
    <col min="2572" max="2572" width="9.875" style="680" bestFit="1" customWidth="1"/>
    <col min="2573" max="2578" width="8.875" style="680" bestFit="1" customWidth="1"/>
    <col min="2579" max="2816" width="9" style="680"/>
    <col min="2817" max="2817" width="10" style="680" bestFit="1" customWidth="1"/>
    <col min="2818" max="2818" width="17.5" style="680" bestFit="1" customWidth="1"/>
    <col min="2819" max="2819" width="42" style="680" bestFit="1" customWidth="1"/>
    <col min="2820" max="2827" width="8.875" style="680" bestFit="1" customWidth="1"/>
    <col min="2828" max="2828" width="9.875" style="680" bestFit="1" customWidth="1"/>
    <col min="2829" max="2834" width="8.875" style="680" bestFit="1" customWidth="1"/>
    <col min="2835" max="3072" width="9" style="680"/>
    <col min="3073" max="3073" width="10" style="680" bestFit="1" customWidth="1"/>
    <col min="3074" max="3074" width="17.5" style="680" bestFit="1" customWidth="1"/>
    <col min="3075" max="3075" width="42" style="680" bestFit="1" customWidth="1"/>
    <col min="3076" max="3083" width="8.875" style="680" bestFit="1" customWidth="1"/>
    <col min="3084" max="3084" width="9.875" style="680" bestFit="1" customWidth="1"/>
    <col min="3085" max="3090" width="8.875" style="680" bestFit="1" customWidth="1"/>
    <col min="3091" max="3328" width="9" style="680"/>
    <col min="3329" max="3329" width="10" style="680" bestFit="1" customWidth="1"/>
    <col min="3330" max="3330" width="17.5" style="680" bestFit="1" customWidth="1"/>
    <col min="3331" max="3331" width="42" style="680" bestFit="1" customWidth="1"/>
    <col min="3332" max="3339" width="8.875" style="680" bestFit="1" customWidth="1"/>
    <col min="3340" max="3340" width="9.875" style="680" bestFit="1" customWidth="1"/>
    <col min="3341" max="3346" width="8.875" style="680" bestFit="1" customWidth="1"/>
    <col min="3347" max="3584" width="9" style="680"/>
    <col min="3585" max="3585" width="10" style="680" bestFit="1" customWidth="1"/>
    <col min="3586" max="3586" width="17.5" style="680" bestFit="1" customWidth="1"/>
    <col min="3587" max="3587" width="42" style="680" bestFit="1" customWidth="1"/>
    <col min="3588" max="3595" width="8.875" style="680" bestFit="1" customWidth="1"/>
    <col min="3596" max="3596" width="9.875" style="680" bestFit="1" customWidth="1"/>
    <col min="3597" max="3602" width="8.875" style="680" bestFit="1" customWidth="1"/>
    <col min="3603" max="3840" width="9" style="680"/>
    <col min="3841" max="3841" width="10" style="680" bestFit="1" customWidth="1"/>
    <col min="3842" max="3842" width="17.5" style="680" bestFit="1" customWidth="1"/>
    <col min="3843" max="3843" width="42" style="680" bestFit="1" customWidth="1"/>
    <col min="3844" max="3851" width="8.875" style="680" bestFit="1" customWidth="1"/>
    <col min="3852" max="3852" width="9.875" style="680" bestFit="1" customWidth="1"/>
    <col min="3853" max="3858" width="8.875" style="680" bestFit="1" customWidth="1"/>
    <col min="3859" max="4096" width="9" style="680"/>
    <col min="4097" max="4097" width="10" style="680" bestFit="1" customWidth="1"/>
    <col min="4098" max="4098" width="17.5" style="680" bestFit="1" customWidth="1"/>
    <col min="4099" max="4099" width="42" style="680" bestFit="1" customWidth="1"/>
    <col min="4100" max="4107" width="8.875" style="680" bestFit="1" customWidth="1"/>
    <col min="4108" max="4108" width="9.875" style="680" bestFit="1" customWidth="1"/>
    <col min="4109" max="4114" width="8.875" style="680" bestFit="1" customWidth="1"/>
    <col min="4115" max="4352" width="9" style="680"/>
    <col min="4353" max="4353" width="10" style="680" bestFit="1" customWidth="1"/>
    <col min="4354" max="4354" width="17.5" style="680" bestFit="1" customWidth="1"/>
    <col min="4355" max="4355" width="42" style="680" bestFit="1" customWidth="1"/>
    <col min="4356" max="4363" width="8.875" style="680" bestFit="1" customWidth="1"/>
    <col min="4364" max="4364" width="9.875" style="680" bestFit="1" customWidth="1"/>
    <col min="4365" max="4370" width="8.875" style="680" bestFit="1" customWidth="1"/>
    <col min="4371" max="4608" width="9" style="680"/>
    <col min="4609" max="4609" width="10" style="680" bestFit="1" customWidth="1"/>
    <col min="4610" max="4610" width="17.5" style="680" bestFit="1" customWidth="1"/>
    <col min="4611" max="4611" width="42" style="680" bestFit="1" customWidth="1"/>
    <col min="4612" max="4619" width="8.875" style="680" bestFit="1" customWidth="1"/>
    <col min="4620" max="4620" width="9.875" style="680" bestFit="1" customWidth="1"/>
    <col min="4621" max="4626" width="8.875" style="680" bestFit="1" customWidth="1"/>
    <col min="4627" max="4864" width="9" style="680"/>
    <col min="4865" max="4865" width="10" style="680" bestFit="1" customWidth="1"/>
    <col min="4866" max="4866" width="17.5" style="680" bestFit="1" customWidth="1"/>
    <col min="4867" max="4867" width="42" style="680" bestFit="1" customWidth="1"/>
    <col min="4868" max="4875" width="8.875" style="680" bestFit="1" customWidth="1"/>
    <col min="4876" max="4876" width="9.875" style="680" bestFit="1" customWidth="1"/>
    <col min="4877" max="4882" width="8.875" style="680" bestFit="1" customWidth="1"/>
    <col min="4883" max="5120" width="9" style="680"/>
    <col min="5121" max="5121" width="10" style="680" bestFit="1" customWidth="1"/>
    <col min="5122" max="5122" width="17.5" style="680" bestFit="1" customWidth="1"/>
    <col min="5123" max="5123" width="42" style="680" bestFit="1" customWidth="1"/>
    <col min="5124" max="5131" width="8.875" style="680" bestFit="1" customWidth="1"/>
    <col min="5132" max="5132" width="9.875" style="680" bestFit="1" customWidth="1"/>
    <col min="5133" max="5138" width="8.875" style="680" bestFit="1" customWidth="1"/>
    <col min="5139" max="5376" width="9" style="680"/>
    <col min="5377" max="5377" width="10" style="680" bestFit="1" customWidth="1"/>
    <col min="5378" max="5378" width="17.5" style="680" bestFit="1" customWidth="1"/>
    <col min="5379" max="5379" width="42" style="680" bestFit="1" customWidth="1"/>
    <col min="5380" max="5387" width="8.875" style="680" bestFit="1" customWidth="1"/>
    <col min="5388" max="5388" width="9.875" style="680" bestFit="1" customWidth="1"/>
    <col min="5389" max="5394" width="8.875" style="680" bestFit="1" customWidth="1"/>
    <col min="5395" max="5632" width="9" style="680"/>
    <col min="5633" max="5633" width="10" style="680" bestFit="1" customWidth="1"/>
    <col min="5634" max="5634" width="17.5" style="680" bestFit="1" customWidth="1"/>
    <col min="5635" max="5635" width="42" style="680" bestFit="1" customWidth="1"/>
    <col min="5636" max="5643" width="8.875" style="680" bestFit="1" customWidth="1"/>
    <col min="5644" max="5644" width="9.875" style="680" bestFit="1" customWidth="1"/>
    <col min="5645" max="5650" width="8.875" style="680" bestFit="1" customWidth="1"/>
    <col min="5651" max="5888" width="9" style="680"/>
    <col min="5889" max="5889" width="10" style="680" bestFit="1" customWidth="1"/>
    <col min="5890" max="5890" width="17.5" style="680" bestFit="1" customWidth="1"/>
    <col min="5891" max="5891" width="42" style="680" bestFit="1" customWidth="1"/>
    <col min="5892" max="5899" width="8.875" style="680" bestFit="1" customWidth="1"/>
    <col min="5900" max="5900" width="9.875" style="680" bestFit="1" customWidth="1"/>
    <col min="5901" max="5906" width="8.875" style="680" bestFit="1" customWidth="1"/>
    <col min="5907" max="6144" width="9" style="680"/>
    <col min="6145" max="6145" width="10" style="680" bestFit="1" customWidth="1"/>
    <col min="6146" max="6146" width="17.5" style="680" bestFit="1" customWidth="1"/>
    <col min="6147" max="6147" width="42" style="680" bestFit="1" customWidth="1"/>
    <col min="6148" max="6155" width="8.875" style="680" bestFit="1" customWidth="1"/>
    <col min="6156" max="6156" width="9.875" style="680" bestFit="1" customWidth="1"/>
    <col min="6157" max="6162" width="8.875" style="680" bestFit="1" customWidth="1"/>
    <col min="6163" max="6400" width="9" style="680"/>
    <col min="6401" max="6401" width="10" style="680" bestFit="1" customWidth="1"/>
    <col min="6402" max="6402" width="17.5" style="680" bestFit="1" customWidth="1"/>
    <col min="6403" max="6403" width="42" style="680" bestFit="1" customWidth="1"/>
    <col min="6404" max="6411" width="8.875" style="680" bestFit="1" customWidth="1"/>
    <col min="6412" max="6412" width="9.875" style="680" bestFit="1" customWidth="1"/>
    <col min="6413" max="6418" width="8.875" style="680" bestFit="1" customWidth="1"/>
    <col min="6419" max="6656" width="9" style="680"/>
    <col min="6657" max="6657" width="10" style="680" bestFit="1" customWidth="1"/>
    <col min="6658" max="6658" width="17.5" style="680" bestFit="1" customWidth="1"/>
    <col min="6659" max="6659" width="42" style="680" bestFit="1" customWidth="1"/>
    <col min="6660" max="6667" width="8.875" style="680" bestFit="1" customWidth="1"/>
    <col min="6668" max="6668" width="9.875" style="680" bestFit="1" customWidth="1"/>
    <col min="6669" max="6674" width="8.875" style="680" bestFit="1" customWidth="1"/>
    <col min="6675" max="6912" width="9" style="680"/>
    <col min="6913" max="6913" width="10" style="680" bestFit="1" customWidth="1"/>
    <col min="6914" max="6914" width="17.5" style="680" bestFit="1" customWidth="1"/>
    <col min="6915" max="6915" width="42" style="680" bestFit="1" customWidth="1"/>
    <col min="6916" max="6923" width="8.875" style="680" bestFit="1" customWidth="1"/>
    <col min="6924" max="6924" width="9.875" style="680" bestFit="1" customWidth="1"/>
    <col min="6925" max="6930" width="8.875" style="680" bestFit="1" customWidth="1"/>
    <col min="6931" max="7168" width="9" style="680"/>
    <col min="7169" max="7169" width="10" style="680" bestFit="1" customWidth="1"/>
    <col min="7170" max="7170" width="17.5" style="680" bestFit="1" customWidth="1"/>
    <col min="7171" max="7171" width="42" style="680" bestFit="1" customWidth="1"/>
    <col min="7172" max="7179" width="8.875" style="680" bestFit="1" customWidth="1"/>
    <col min="7180" max="7180" width="9.875" style="680" bestFit="1" customWidth="1"/>
    <col min="7181" max="7186" width="8.875" style="680" bestFit="1" customWidth="1"/>
    <col min="7187" max="7424" width="9" style="680"/>
    <col min="7425" max="7425" width="10" style="680" bestFit="1" customWidth="1"/>
    <col min="7426" max="7426" width="17.5" style="680" bestFit="1" customWidth="1"/>
    <col min="7427" max="7427" width="42" style="680" bestFit="1" customWidth="1"/>
    <col min="7428" max="7435" width="8.875" style="680" bestFit="1" customWidth="1"/>
    <col min="7436" max="7436" width="9.875" style="680" bestFit="1" customWidth="1"/>
    <col min="7437" max="7442" width="8.875" style="680" bestFit="1" customWidth="1"/>
    <col min="7443" max="7680" width="9" style="680"/>
    <col min="7681" max="7681" width="10" style="680" bestFit="1" customWidth="1"/>
    <col min="7682" max="7682" width="17.5" style="680" bestFit="1" customWidth="1"/>
    <col min="7683" max="7683" width="42" style="680" bestFit="1" customWidth="1"/>
    <col min="7684" max="7691" width="8.875" style="680" bestFit="1" customWidth="1"/>
    <col min="7692" max="7692" width="9.875" style="680" bestFit="1" customWidth="1"/>
    <col min="7693" max="7698" width="8.875" style="680" bestFit="1" customWidth="1"/>
    <col min="7699" max="7936" width="9" style="680"/>
    <col min="7937" max="7937" width="10" style="680" bestFit="1" customWidth="1"/>
    <col min="7938" max="7938" width="17.5" style="680" bestFit="1" customWidth="1"/>
    <col min="7939" max="7939" width="42" style="680" bestFit="1" customWidth="1"/>
    <col min="7940" max="7947" width="8.875" style="680" bestFit="1" customWidth="1"/>
    <col min="7948" max="7948" width="9.875" style="680" bestFit="1" customWidth="1"/>
    <col min="7949" max="7954" width="8.875" style="680" bestFit="1" customWidth="1"/>
    <col min="7955" max="8192" width="9" style="680"/>
    <col min="8193" max="8193" width="10" style="680" bestFit="1" customWidth="1"/>
    <col min="8194" max="8194" width="17.5" style="680" bestFit="1" customWidth="1"/>
    <col min="8195" max="8195" width="42" style="680" bestFit="1" customWidth="1"/>
    <col min="8196" max="8203" width="8.875" style="680" bestFit="1" customWidth="1"/>
    <col min="8204" max="8204" width="9.875" style="680" bestFit="1" customWidth="1"/>
    <col min="8205" max="8210" width="8.875" style="680" bestFit="1" customWidth="1"/>
    <col min="8211" max="8448" width="9" style="680"/>
    <col min="8449" max="8449" width="10" style="680" bestFit="1" customWidth="1"/>
    <col min="8450" max="8450" width="17.5" style="680" bestFit="1" customWidth="1"/>
    <col min="8451" max="8451" width="42" style="680" bestFit="1" customWidth="1"/>
    <col min="8452" max="8459" width="8.875" style="680" bestFit="1" customWidth="1"/>
    <col min="8460" max="8460" width="9.875" style="680" bestFit="1" customWidth="1"/>
    <col min="8461" max="8466" width="8.875" style="680" bestFit="1" customWidth="1"/>
    <col min="8467" max="8704" width="9" style="680"/>
    <col min="8705" max="8705" width="10" style="680" bestFit="1" customWidth="1"/>
    <col min="8706" max="8706" width="17.5" style="680" bestFit="1" customWidth="1"/>
    <col min="8707" max="8707" width="42" style="680" bestFit="1" customWidth="1"/>
    <col min="8708" max="8715" width="8.875" style="680" bestFit="1" customWidth="1"/>
    <col min="8716" max="8716" width="9.875" style="680" bestFit="1" customWidth="1"/>
    <col min="8717" max="8722" width="8.875" style="680" bestFit="1" customWidth="1"/>
    <col min="8723" max="8960" width="9" style="680"/>
    <col min="8961" max="8961" width="10" style="680" bestFit="1" customWidth="1"/>
    <col min="8962" max="8962" width="17.5" style="680" bestFit="1" customWidth="1"/>
    <col min="8963" max="8963" width="42" style="680" bestFit="1" customWidth="1"/>
    <col min="8964" max="8971" width="8.875" style="680" bestFit="1" customWidth="1"/>
    <col min="8972" max="8972" width="9.875" style="680" bestFit="1" customWidth="1"/>
    <col min="8973" max="8978" width="8.875" style="680" bestFit="1" customWidth="1"/>
    <col min="8979" max="9216" width="9" style="680"/>
    <col min="9217" max="9217" width="10" style="680" bestFit="1" customWidth="1"/>
    <col min="9218" max="9218" width="17.5" style="680" bestFit="1" customWidth="1"/>
    <col min="9219" max="9219" width="42" style="680" bestFit="1" customWidth="1"/>
    <col min="9220" max="9227" width="8.875" style="680" bestFit="1" customWidth="1"/>
    <col min="9228" max="9228" width="9.875" style="680" bestFit="1" customWidth="1"/>
    <col min="9229" max="9234" width="8.875" style="680" bestFit="1" customWidth="1"/>
    <col min="9235" max="9472" width="9" style="680"/>
    <col min="9473" max="9473" width="10" style="680" bestFit="1" customWidth="1"/>
    <col min="9474" max="9474" width="17.5" style="680" bestFit="1" customWidth="1"/>
    <col min="9475" max="9475" width="42" style="680" bestFit="1" customWidth="1"/>
    <col min="9476" max="9483" width="8.875" style="680" bestFit="1" customWidth="1"/>
    <col min="9484" max="9484" width="9.875" style="680" bestFit="1" customWidth="1"/>
    <col min="9485" max="9490" width="8.875" style="680" bestFit="1" customWidth="1"/>
    <col min="9491" max="9728" width="9" style="680"/>
    <col min="9729" max="9729" width="10" style="680" bestFit="1" customWidth="1"/>
    <col min="9730" max="9730" width="17.5" style="680" bestFit="1" customWidth="1"/>
    <col min="9731" max="9731" width="42" style="680" bestFit="1" customWidth="1"/>
    <col min="9732" max="9739" width="8.875" style="680" bestFit="1" customWidth="1"/>
    <col min="9740" max="9740" width="9.875" style="680" bestFit="1" customWidth="1"/>
    <col min="9741" max="9746" width="8.875" style="680" bestFit="1" customWidth="1"/>
    <col min="9747" max="9984" width="9" style="680"/>
    <col min="9985" max="9985" width="10" style="680" bestFit="1" customWidth="1"/>
    <col min="9986" max="9986" width="17.5" style="680" bestFit="1" customWidth="1"/>
    <col min="9987" max="9987" width="42" style="680" bestFit="1" customWidth="1"/>
    <col min="9988" max="9995" width="8.875" style="680" bestFit="1" customWidth="1"/>
    <col min="9996" max="9996" width="9.875" style="680" bestFit="1" customWidth="1"/>
    <col min="9997" max="10002" width="8.875" style="680" bestFit="1" customWidth="1"/>
    <col min="10003" max="10240" width="9" style="680"/>
    <col min="10241" max="10241" width="10" style="680" bestFit="1" customWidth="1"/>
    <col min="10242" max="10242" width="17.5" style="680" bestFit="1" customWidth="1"/>
    <col min="10243" max="10243" width="42" style="680" bestFit="1" customWidth="1"/>
    <col min="10244" max="10251" width="8.875" style="680" bestFit="1" customWidth="1"/>
    <col min="10252" max="10252" width="9.875" style="680" bestFit="1" customWidth="1"/>
    <col min="10253" max="10258" width="8.875" style="680" bestFit="1" customWidth="1"/>
    <col min="10259" max="10496" width="9" style="680"/>
    <col min="10497" max="10497" width="10" style="680" bestFit="1" customWidth="1"/>
    <col min="10498" max="10498" width="17.5" style="680" bestFit="1" customWidth="1"/>
    <col min="10499" max="10499" width="42" style="680" bestFit="1" customWidth="1"/>
    <col min="10500" max="10507" width="8.875" style="680" bestFit="1" customWidth="1"/>
    <col min="10508" max="10508" width="9.875" style="680" bestFit="1" customWidth="1"/>
    <col min="10509" max="10514" width="8.875" style="680" bestFit="1" customWidth="1"/>
    <col min="10515" max="10752" width="9" style="680"/>
    <col min="10753" max="10753" width="10" style="680" bestFit="1" customWidth="1"/>
    <col min="10754" max="10754" width="17.5" style="680" bestFit="1" customWidth="1"/>
    <col min="10755" max="10755" width="42" style="680" bestFit="1" customWidth="1"/>
    <col min="10756" max="10763" width="8.875" style="680" bestFit="1" customWidth="1"/>
    <col min="10764" max="10764" width="9.875" style="680" bestFit="1" customWidth="1"/>
    <col min="10765" max="10770" width="8.875" style="680" bestFit="1" customWidth="1"/>
    <col min="10771" max="11008" width="9" style="680"/>
    <col min="11009" max="11009" width="10" style="680" bestFit="1" customWidth="1"/>
    <col min="11010" max="11010" width="17.5" style="680" bestFit="1" customWidth="1"/>
    <col min="11011" max="11011" width="42" style="680" bestFit="1" customWidth="1"/>
    <col min="11012" max="11019" width="8.875" style="680" bestFit="1" customWidth="1"/>
    <col min="11020" max="11020" width="9.875" style="680" bestFit="1" customWidth="1"/>
    <col min="11021" max="11026" width="8.875" style="680" bestFit="1" customWidth="1"/>
    <col min="11027" max="11264" width="9" style="680"/>
    <col min="11265" max="11265" width="10" style="680" bestFit="1" customWidth="1"/>
    <col min="11266" max="11266" width="17.5" style="680" bestFit="1" customWidth="1"/>
    <col min="11267" max="11267" width="42" style="680" bestFit="1" customWidth="1"/>
    <col min="11268" max="11275" width="8.875" style="680" bestFit="1" customWidth="1"/>
    <col min="11276" max="11276" width="9.875" style="680" bestFit="1" customWidth="1"/>
    <col min="11277" max="11282" width="8.875" style="680" bestFit="1" customWidth="1"/>
    <col min="11283" max="11520" width="9" style="680"/>
    <col min="11521" max="11521" width="10" style="680" bestFit="1" customWidth="1"/>
    <col min="11522" max="11522" width="17.5" style="680" bestFit="1" customWidth="1"/>
    <col min="11523" max="11523" width="42" style="680" bestFit="1" customWidth="1"/>
    <col min="11524" max="11531" width="8.875" style="680" bestFit="1" customWidth="1"/>
    <col min="11532" max="11532" width="9.875" style="680" bestFit="1" customWidth="1"/>
    <col min="11533" max="11538" width="8.875" style="680" bestFit="1" customWidth="1"/>
    <col min="11539" max="11776" width="9" style="680"/>
    <col min="11777" max="11777" width="10" style="680" bestFit="1" customWidth="1"/>
    <col min="11778" max="11778" width="17.5" style="680" bestFit="1" customWidth="1"/>
    <col min="11779" max="11779" width="42" style="680" bestFit="1" customWidth="1"/>
    <col min="11780" max="11787" width="8.875" style="680" bestFit="1" customWidth="1"/>
    <col min="11788" max="11788" width="9.875" style="680" bestFit="1" customWidth="1"/>
    <col min="11789" max="11794" width="8.875" style="680" bestFit="1" customWidth="1"/>
    <col min="11795" max="12032" width="9" style="680"/>
    <col min="12033" max="12033" width="10" style="680" bestFit="1" customWidth="1"/>
    <col min="12034" max="12034" width="17.5" style="680" bestFit="1" customWidth="1"/>
    <col min="12035" max="12035" width="42" style="680" bestFit="1" customWidth="1"/>
    <col min="12036" max="12043" width="8.875" style="680" bestFit="1" customWidth="1"/>
    <col min="12044" max="12044" width="9.875" style="680" bestFit="1" customWidth="1"/>
    <col min="12045" max="12050" width="8.875" style="680" bestFit="1" customWidth="1"/>
    <col min="12051" max="12288" width="9" style="680"/>
    <col min="12289" max="12289" width="10" style="680" bestFit="1" customWidth="1"/>
    <col min="12290" max="12290" width="17.5" style="680" bestFit="1" customWidth="1"/>
    <col min="12291" max="12291" width="42" style="680" bestFit="1" customWidth="1"/>
    <col min="12292" max="12299" width="8.875" style="680" bestFit="1" customWidth="1"/>
    <col min="12300" max="12300" width="9.875" style="680" bestFit="1" customWidth="1"/>
    <col min="12301" max="12306" width="8.875" style="680" bestFit="1" customWidth="1"/>
    <col min="12307" max="12544" width="9" style="680"/>
    <col min="12545" max="12545" width="10" style="680" bestFit="1" customWidth="1"/>
    <col min="12546" max="12546" width="17.5" style="680" bestFit="1" customWidth="1"/>
    <col min="12547" max="12547" width="42" style="680" bestFit="1" customWidth="1"/>
    <col min="12548" max="12555" width="8.875" style="680" bestFit="1" customWidth="1"/>
    <col min="12556" max="12556" width="9.875" style="680" bestFit="1" customWidth="1"/>
    <col min="12557" max="12562" width="8.875" style="680" bestFit="1" customWidth="1"/>
    <col min="12563" max="12800" width="9" style="680"/>
    <col min="12801" max="12801" width="10" style="680" bestFit="1" customWidth="1"/>
    <col min="12802" max="12802" width="17.5" style="680" bestFit="1" customWidth="1"/>
    <col min="12803" max="12803" width="42" style="680" bestFit="1" customWidth="1"/>
    <col min="12804" max="12811" width="8.875" style="680" bestFit="1" customWidth="1"/>
    <col min="12812" max="12812" width="9.875" style="680" bestFit="1" customWidth="1"/>
    <col min="12813" max="12818" width="8.875" style="680" bestFit="1" customWidth="1"/>
    <col min="12819" max="13056" width="9" style="680"/>
    <col min="13057" max="13057" width="10" style="680" bestFit="1" customWidth="1"/>
    <col min="13058" max="13058" width="17.5" style="680" bestFit="1" customWidth="1"/>
    <col min="13059" max="13059" width="42" style="680" bestFit="1" customWidth="1"/>
    <col min="13060" max="13067" width="8.875" style="680" bestFit="1" customWidth="1"/>
    <col min="13068" max="13068" width="9.875" style="680" bestFit="1" customWidth="1"/>
    <col min="13069" max="13074" width="8.875" style="680" bestFit="1" customWidth="1"/>
    <col min="13075" max="13312" width="9" style="680"/>
    <col min="13313" max="13313" width="10" style="680" bestFit="1" customWidth="1"/>
    <col min="13314" max="13314" width="17.5" style="680" bestFit="1" customWidth="1"/>
    <col min="13315" max="13315" width="42" style="680" bestFit="1" customWidth="1"/>
    <col min="13316" max="13323" width="8.875" style="680" bestFit="1" customWidth="1"/>
    <col min="13324" max="13324" width="9.875" style="680" bestFit="1" customWidth="1"/>
    <col min="13325" max="13330" width="8.875" style="680" bestFit="1" customWidth="1"/>
    <col min="13331" max="13568" width="9" style="680"/>
    <col min="13569" max="13569" width="10" style="680" bestFit="1" customWidth="1"/>
    <col min="13570" max="13570" width="17.5" style="680" bestFit="1" customWidth="1"/>
    <col min="13571" max="13571" width="42" style="680" bestFit="1" customWidth="1"/>
    <col min="13572" max="13579" width="8.875" style="680" bestFit="1" customWidth="1"/>
    <col min="13580" max="13580" width="9.875" style="680" bestFit="1" customWidth="1"/>
    <col min="13581" max="13586" width="8.875" style="680" bestFit="1" customWidth="1"/>
    <col min="13587" max="13824" width="9" style="680"/>
    <col min="13825" max="13825" width="10" style="680" bestFit="1" customWidth="1"/>
    <col min="13826" max="13826" width="17.5" style="680" bestFit="1" customWidth="1"/>
    <col min="13827" max="13827" width="42" style="680" bestFit="1" customWidth="1"/>
    <col min="13828" max="13835" width="8.875" style="680" bestFit="1" customWidth="1"/>
    <col min="13836" max="13836" width="9.875" style="680" bestFit="1" customWidth="1"/>
    <col min="13837" max="13842" width="8.875" style="680" bestFit="1" customWidth="1"/>
    <col min="13843" max="14080" width="9" style="680"/>
    <col min="14081" max="14081" width="10" style="680" bestFit="1" customWidth="1"/>
    <col min="14082" max="14082" width="17.5" style="680" bestFit="1" customWidth="1"/>
    <col min="14083" max="14083" width="42" style="680" bestFit="1" customWidth="1"/>
    <col min="14084" max="14091" width="8.875" style="680" bestFit="1" customWidth="1"/>
    <col min="14092" max="14092" width="9.875" style="680" bestFit="1" customWidth="1"/>
    <col min="14093" max="14098" width="8.875" style="680" bestFit="1" customWidth="1"/>
    <col min="14099" max="14336" width="9" style="680"/>
    <col min="14337" max="14337" width="10" style="680" bestFit="1" customWidth="1"/>
    <col min="14338" max="14338" width="17.5" style="680" bestFit="1" customWidth="1"/>
    <col min="14339" max="14339" width="42" style="680" bestFit="1" customWidth="1"/>
    <col min="14340" max="14347" width="8.875" style="680" bestFit="1" customWidth="1"/>
    <col min="14348" max="14348" width="9.875" style="680" bestFit="1" customWidth="1"/>
    <col min="14349" max="14354" width="8.875" style="680" bestFit="1" customWidth="1"/>
    <col min="14355" max="14592" width="9" style="680"/>
    <col min="14593" max="14593" width="10" style="680" bestFit="1" customWidth="1"/>
    <col min="14594" max="14594" width="17.5" style="680" bestFit="1" customWidth="1"/>
    <col min="14595" max="14595" width="42" style="680" bestFit="1" customWidth="1"/>
    <col min="14596" max="14603" width="8.875" style="680" bestFit="1" customWidth="1"/>
    <col min="14604" max="14604" width="9.875" style="680" bestFit="1" customWidth="1"/>
    <col min="14605" max="14610" width="8.875" style="680" bestFit="1" customWidth="1"/>
    <col min="14611" max="14848" width="9" style="680"/>
    <col min="14849" max="14849" width="10" style="680" bestFit="1" customWidth="1"/>
    <col min="14850" max="14850" width="17.5" style="680" bestFit="1" customWidth="1"/>
    <col min="14851" max="14851" width="42" style="680" bestFit="1" customWidth="1"/>
    <col min="14852" max="14859" width="8.875" style="680" bestFit="1" customWidth="1"/>
    <col min="14860" max="14860" width="9.875" style="680" bestFit="1" customWidth="1"/>
    <col min="14861" max="14866" width="8.875" style="680" bestFit="1" customWidth="1"/>
    <col min="14867" max="15104" width="9" style="680"/>
    <col min="15105" max="15105" width="10" style="680" bestFit="1" customWidth="1"/>
    <col min="15106" max="15106" width="17.5" style="680" bestFit="1" customWidth="1"/>
    <col min="15107" max="15107" width="42" style="680" bestFit="1" customWidth="1"/>
    <col min="15108" max="15115" width="8.875" style="680" bestFit="1" customWidth="1"/>
    <col min="15116" max="15116" width="9.875" style="680" bestFit="1" customWidth="1"/>
    <col min="15117" max="15122" width="8.875" style="680" bestFit="1" customWidth="1"/>
    <col min="15123" max="15360" width="9" style="680"/>
    <col min="15361" max="15361" width="10" style="680" bestFit="1" customWidth="1"/>
    <col min="15362" max="15362" width="17.5" style="680" bestFit="1" customWidth="1"/>
    <col min="15363" max="15363" width="42" style="680" bestFit="1" customWidth="1"/>
    <col min="15364" max="15371" width="8.875" style="680" bestFit="1" customWidth="1"/>
    <col min="15372" max="15372" width="9.875" style="680" bestFit="1" customWidth="1"/>
    <col min="15373" max="15378" width="8.875" style="680" bestFit="1" customWidth="1"/>
    <col min="15379" max="15616" width="9" style="680"/>
    <col min="15617" max="15617" width="10" style="680" bestFit="1" customWidth="1"/>
    <col min="15618" max="15618" width="17.5" style="680" bestFit="1" customWidth="1"/>
    <col min="15619" max="15619" width="42" style="680" bestFit="1" customWidth="1"/>
    <col min="15620" max="15627" width="8.875" style="680" bestFit="1" customWidth="1"/>
    <col min="15628" max="15628" width="9.875" style="680" bestFit="1" customWidth="1"/>
    <col min="15629" max="15634" width="8.875" style="680" bestFit="1" customWidth="1"/>
    <col min="15635" max="15872" width="9" style="680"/>
    <col min="15873" max="15873" width="10" style="680" bestFit="1" customWidth="1"/>
    <col min="15874" max="15874" width="17.5" style="680" bestFit="1" customWidth="1"/>
    <col min="15875" max="15875" width="42" style="680" bestFit="1" customWidth="1"/>
    <col min="15876" max="15883" width="8.875" style="680" bestFit="1" customWidth="1"/>
    <col min="15884" max="15884" width="9.875" style="680" bestFit="1" customWidth="1"/>
    <col min="15885" max="15890" width="8.875" style="680" bestFit="1" customWidth="1"/>
    <col min="15891" max="16128" width="9" style="680"/>
    <col min="16129" max="16129" width="10" style="680" bestFit="1" customWidth="1"/>
    <col min="16130" max="16130" width="17.5" style="680" bestFit="1" customWidth="1"/>
    <col min="16131" max="16131" width="42" style="680" bestFit="1" customWidth="1"/>
    <col min="16132" max="16139" width="8.875" style="680" bestFit="1" customWidth="1"/>
    <col min="16140" max="16140" width="9.875" style="680" bestFit="1" customWidth="1"/>
    <col min="16141" max="16146" width="8.875" style="680" bestFit="1" customWidth="1"/>
    <col min="16147" max="16384" width="9" style="680"/>
  </cols>
  <sheetData>
    <row r="1" spans="1:19">
      <c r="A1" s="680" t="s">
        <v>793</v>
      </c>
      <c r="B1" s="560" t="s">
        <v>1170</v>
      </c>
    </row>
    <row r="2" spans="1:19">
      <c r="A2" s="553" t="s">
        <v>1082</v>
      </c>
      <c r="C2" s="553"/>
      <c r="D2" s="553"/>
      <c r="E2" s="553"/>
      <c r="F2" s="553"/>
      <c r="G2" s="553"/>
      <c r="H2" s="553"/>
      <c r="I2" s="553"/>
      <c r="J2" s="553"/>
      <c r="K2" s="553"/>
      <c r="L2" s="553"/>
      <c r="M2" s="553"/>
      <c r="N2" s="553"/>
      <c r="O2" s="553"/>
      <c r="P2" s="553"/>
      <c r="Q2" s="553"/>
      <c r="R2" s="553"/>
      <c r="S2" s="553"/>
    </row>
    <row r="3" spans="1:19">
      <c r="A3" s="553"/>
      <c r="C3" s="553"/>
    </row>
    <row r="4" spans="1:19" ht="15.75" thickBot="1">
      <c r="A4" s="553"/>
      <c r="C4" s="681" t="s">
        <v>1164</v>
      </c>
      <c r="D4" s="682">
        <v>2004</v>
      </c>
      <c r="E4" s="682">
        <v>2005</v>
      </c>
      <c r="F4" s="682">
        <v>2006</v>
      </c>
      <c r="G4" s="682">
        <v>2007</v>
      </c>
      <c r="H4" s="682">
        <v>2008</v>
      </c>
      <c r="I4" s="682">
        <v>2009</v>
      </c>
      <c r="J4" s="682">
        <v>2010</v>
      </c>
      <c r="K4" s="682">
        <v>2011</v>
      </c>
      <c r="L4" s="682">
        <v>2012</v>
      </c>
      <c r="M4" s="682">
        <v>2013</v>
      </c>
      <c r="N4" s="682">
        <v>2014</v>
      </c>
      <c r="O4" s="682">
        <v>2015</v>
      </c>
      <c r="P4" s="682">
        <v>2016</v>
      </c>
      <c r="Q4" s="682">
        <v>2017</v>
      </c>
      <c r="R4" s="682">
        <v>2018</v>
      </c>
    </row>
    <row r="5" spans="1:19" ht="15" thickTop="1">
      <c r="B5" s="907" t="s">
        <v>1083</v>
      </c>
      <c r="C5" s="680" t="s">
        <v>1165</v>
      </c>
      <c r="D5" s="680">
        <v>443400</v>
      </c>
      <c r="E5" s="680">
        <v>452390</v>
      </c>
      <c r="F5" s="680">
        <v>482610</v>
      </c>
      <c r="G5" s="680">
        <v>508607</v>
      </c>
      <c r="H5" s="680">
        <v>535425</v>
      </c>
      <c r="I5" s="680">
        <v>541264</v>
      </c>
      <c r="J5" s="680">
        <v>582614</v>
      </c>
      <c r="K5" s="680">
        <v>605037</v>
      </c>
      <c r="L5" s="680">
        <v>623479</v>
      </c>
      <c r="M5" s="680">
        <v>661085</v>
      </c>
      <c r="N5" s="680">
        <v>675066</v>
      </c>
      <c r="O5" s="680">
        <v>672551</v>
      </c>
      <c r="P5" s="680">
        <v>683976</v>
      </c>
      <c r="Q5" s="680">
        <v>711126</v>
      </c>
      <c r="R5" s="680">
        <v>742080</v>
      </c>
    </row>
    <row r="6" spans="1:19">
      <c r="A6" s="553"/>
      <c r="B6" s="907"/>
      <c r="C6" s="680" t="s">
        <v>1166</v>
      </c>
      <c r="D6" s="680">
        <v>102500</v>
      </c>
      <c r="E6" s="680">
        <v>63220</v>
      </c>
      <c r="F6" s="680">
        <v>36260</v>
      </c>
      <c r="G6" s="680">
        <v>51350</v>
      </c>
      <c r="H6" s="680">
        <v>78383</v>
      </c>
      <c r="I6" s="680">
        <v>76159</v>
      </c>
      <c r="J6" s="680">
        <v>75954</v>
      </c>
      <c r="K6" s="680">
        <v>78241</v>
      </c>
      <c r="L6" s="680">
        <v>88319</v>
      </c>
      <c r="M6" s="680">
        <v>82545</v>
      </c>
      <c r="N6" s="680">
        <v>83843</v>
      </c>
      <c r="O6" s="680">
        <v>92600</v>
      </c>
      <c r="P6" s="680">
        <v>89352</v>
      </c>
      <c r="Q6" s="680">
        <v>91480</v>
      </c>
      <c r="R6" s="680">
        <v>90263</v>
      </c>
    </row>
    <row r="7" spans="1:19">
      <c r="A7" s="553"/>
      <c r="B7" s="907"/>
      <c r="C7" s="680" t="s">
        <v>1167</v>
      </c>
      <c r="D7" s="680">
        <v>287740</v>
      </c>
      <c r="E7" s="680">
        <v>271890</v>
      </c>
      <c r="F7" s="680">
        <v>299613</v>
      </c>
      <c r="G7" s="680">
        <v>284929</v>
      </c>
      <c r="H7" s="680">
        <v>320589</v>
      </c>
      <c r="I7" s="680">
        <v>328378</v>
      </c>
      <c r="J7" s="680">
        <v>319428</v>
      </c>
      <c r="K7" s="680">
        <v>311605</v>
      </c>
      <c r="L7" s="680">
        <v>311510</v>
      </c>
      <c r="M7" s="680">
        <v>300491</v>
      </c>
      <c r="N7" s="680">
        <v>282034</v>
      </c>
      <c r="O7" s="680">
        <v>285057</v>
      </c>
      <c r="P7" s="680">
        <v>309269</v>
      </c>
      <c r="Q7" s="680">
        <v>308875</v>
      </c>
      <c r="R7" s="680">
        <v>346194</v>
      </c>
    </row>
    <row r="8" spans="1:19">
      <c r="A8" s="553"/>
      <c r="B8" s="907"/>
      <c r="C8" s="680" t="s">
        <v>1168</v>
      </c>
      <c r="D8" s="680">
        <v>0</v>
      </c>
      <c r="E8" s="680">
        <v>0</v>
      </c>
      <c r="F8" s="680">
        <v>0</v>
      </c>
      <c r="G8" s="680">
        <v>0</v>
      </c>
      <c r="H8" s="680">
        <v>0</v>
      </c>
      <c r="I8" s="680">
        <v>0</v>
      </c>
      <c r="J8" s="680">
        <v>0</v>
      </c>
      <c r="K8" s="680">
        <v>435.1</v>
      </c>
      <c r="L8" s="680">
        <v>321</v>
      </c>
      <c r="M8" s="680">
        <v>143.6</v>
      </c>
      <c r="N8" s="680">
        <v>143.6</v>
      </c>
      <c r="O8" s="680">
        <v>405</v>
      </c>
      <c r="P8" s="680">
        <v>515</v>
      </c>
      <c r="Q8" s="680">
        <v>1485</v>
      </c>
      <c r="R8" s="680">
        <v>1500</v>
      </c>
    </row>
    <row r="9" spans="1:19">
      <c r="A9" s="553"/>
      <c r="B9" s="907"/>
      <c r="C9" s="680" t="s">
        <v>1169</v>
      </c>
      <c r="D9" s="680">
        <v>5126320</v>
      </c>
      <c r="E9" s="680">
        <v>5156130</v>
      </c>
      <c r="F9" s="680">
        <v>4803462</v>
      </c>
      <c r="G9" s="680">
        <v>4697768</v>
      </c>
      <c r="H9" s="680">
        <v>4619870</v>
      </c>
      <c r="I9" s="680">
        <v>4663473</v>
      </c>
      <c r="J9" s="680">
        <v>4528357</v>
      </c>
      <c r="K9" s="680">
        <v>3967661</v>
      </c>
      <c r="L9" s="680">
        <v>3784339</v>
      </c>
      <c r="M9" s="680">
        <v>3707347</v>
      </c>
      <c r="N9" s="680">
        <v>3940955</v>
      </c>
      <c r="O9" s="680">
        <v>3836537</v>
      </c>
      <c r="P9" s="680">
        <v>3831221</v>
      </c>
      <c r="Q9" s="680">
        <v>3868467</v>
      </c>
      <c r="R9" s="680">
        <v>3675938</v>
      </c>
    </row>
    <row r="10" spans="1:19">
      <c r="A10" s="553"/>
      <c r="B10" s="907" t="s">
        <v>1084</v>
      </c>
      <c r="C10" s="680" t="s">
        <v>1165</v>
      </c>
      <c r="D10" s="680">
        <v>383100</v>
      </c>
      <c r="E10" s="680">
        <v>386990</v>
      </c>
      <c r="F10" s="680">
        <v>397481</v>
      </c>
      <c r="G10" s="680">
        <v>375052</v>
      </c>
      <c r="H10" s="680">
        <v>376784</v>
      </c>
      <c r="I10" s="680">
        <v>382631</v>
      </c>
      <c r="J10" s="680">
        <v>385710</v>
      </c>
      <c r="K10" s="680">
        <v>388417</v>
      </c>
      <c r="L10" s="680">
        <v>394358</v>
      </c>
      <c r="M10" s="680">
        <v>414886</v>
      </c>
      <c r="N10" s="680">
        <v>425509</v>
      </c>
      <c r="O10" s="680">
        <v>444639</v>
      </c>
      <c r="P10" s="680">
        <v>491742</v>
      </c>
      <c r="Q10" s="680">
        <v>503477</v>
      </c>
      <c r="R10" s="680">
        <v>519923</v>
      </c>
    </row>
    <row r="11" spans="1:19">
      <c r="A11" s="553"/>
      <c r="B11" s="907"/>
      <c r="C11" s="680" t="s">
        <v>1166</v>
      </c>
      <c r="D11" s="680">
        <v>5500</v>
      </c>
      <c r="E11" s="680">
        <v>0</v>
      </c>
      <c r="F11" s="680">
        <v>3500</v>
      </c>
      <c r="G11" s="680">
        <v>3000</v>
      </c>
      <c r="H11" s="680">
        <v>3000</v>
      </c>
      <c r="I11" s="680">
        <v>3000</v>
      </c>
      <c r="J11" s="680">
        <v>5590</v>
      </c>
      <c r="K11" s="680">
        <v>9330</v>
      </c>
      <c r="L11" s="680">
        <v>15200</v>
      </c>
      <c r="M11" s="680">
        <v>12460</v>
      </c>
      <c r="N11" s="680">
        <v>10249</v>
      </c>
      <c r="O11" s="680">
        <v>12021</v>
      </c>
      <c r="P11" s="680">
        <v>6212</v>
      </c>
      <c r="Q11" s="680">
        <v>8560</v>
      </c>
      <c r="R11" s="680">
        <v>6453</v>
      </c>
    </row>
    <row r="12" spans="1:19">
      <c r="A12" s="553"/>
      <c r="B12" s="907"/>
      <c r="C12" s="680" t="s">
        <v>1167</v>
      </c>
      <c r="D12" s="680">
        <v>45370</v>
      </c>
      <c r="E12" s="680">
        <v>44850</v>
      </c>
      <c r="F12" s="680">
        <v>44627</v>
      </c>
      <c r="G12" s="680">
        <v>38348</v>
      </c>
      <c r="H12" s="680">
        <v>41837</v>
      </c>
      <c r="I12" s="680">
        <v>44962</v>
      </c>
      <c r="J12" s="680">
        <v>45252</v>
      </c>
      <c r="K12" s="680">
        <v>52596</v>
      </c>
      <c r="L12" s="680">
        <v>55718</v>
      </c>
      <c r="M12" s="680">
        <v>61327</v>
      </c>
      <c r="N12" s="680">
        <v>59231</v>
      </c>
      <c r="O12" s="680">
        <v>57236</v>
      </c>
      <c r="P12" s="680">
        <v>58968</v>
      </c>
      <c r="Q12" s="680">
        <v>56676</v>
      </c>
      <c r="R12" s="680">
        <v>46105</v>
      </c>
    </row>
    <row r="13" spans="1:19">
      <c r="A13" s="553"/>
      <c r="B13" s="907"/>
      <c r="C13" s="680" t="s">
        <v>1168</v>
      </c>
      <c r="D13" s="680">
        <v>0</v>
      </c>
      <c r="E13" s="680">
        <v>0</v>
      </c>
      <c r="F13" s="680">
        <v>0</v>
      </c>
      <c r="G13" s="680">
        <v>0</v>
      </c>
      <c r="H13" s="680">
        <v>0</v>
      </c>
      <c r="I13" s="680">
        <v>0</v>
      </c>
      <c r="J13" s="680">
        <v>0</v>
      </c>
      <c r="K13" s="680">
        <v>13</v>
      </c>
      <c r="L13" s="680">
        <v>7.5</v>
      </c>
      <c r="M13" s="680">
        <v>1</v>
      </c>
      <c r="N13" s="680">
        <v>2</v>
      </c>
      <c r="O13" s="680">
        <v>0</v>
      </c>
      <c r="P13" s="680">
        <v>0</v>
      </c>
      <c r="Q13" s="680">
        <v>0</v>
      </c>
      <c r="R13" s="680">
        <v>0</v>
      </c>
    </row>
    <row r="14" spans="1:19">
      <c r="A14" s="553"/>
      <c r="B14" s="907"/>
      <c r="C14" s="680" t="s">
        <v>1169</v>
      </c>
      <c r="D14" s="680">
        <v>2419460</v>
      </c>
      <c r="E14" s="680">
        <v>2444510</v>
      </c>
      <c r="F14" s="680">
        <v>2329673</v>
      </c>
      <c r="G14" s="680">
        <v>2367353</v>
      </c>
      <c r="H14" s="680">
        <v>2347383</v>
      </c>
      <c r="I14" s="680">
        <v>2158606</v>
      </c>
      <c r="J14" s="680">
        <v>2026840</v>
      </c>
      <c r="K14" s="680">
        <v>1948955</v>
      </c>
      <c r="L14" s="680">
        <v>1876370</v>
      </c>
      <c r="M14" s="680">
        <v>1919531</v>
      </c>
      <c r="N14" s="680">
        <v>1908234</v>
      </c>
      <c r="O14" s="680">
        <v>1884495</v>
      </c>
      <c r="P14" s="680">
        <v>1851472</v>
      </c>
      <c r="Q14" s="680">
        <v>1778972</v>
      </c>
      <c r="R14" s="680">
        <v>1770925</v>
      </c>
    </row>
    <row r="15" spans="1:19">
      <c r="A15" s="553"/>
      <c r="B15" s="907" t="s">
        <v>1085</v>
      </c>
      <c r="C15" s="680" t="s">
        <v>1165</v>
      </c>
      <c r="D15" s="680">
        <v>139160</v>
      </c>
      <c r="E15" s="680">
        <v>150310</v>
      </c>
      <c r="F15" s="680">
        <v>154566</v>
      </c>
      <c r="G15" s="680">
        <v>157648</v>
      </c>
      <c r="H15" s="680">
        <v>160040</v>
      </c>
      <c r="I15" s="680">
        <v>162527</v>
      </c>
      <c r="J15" s="680">
        <v>167893</v>
      </c>
      <c r="K15" s="680">
        <v>178822</v>
      </c>
      <c r="L15" s="680">
        <v>180832</v>
      </c>
      <c r="M15" s="680">
        <v>184478</v>
      </c>
      <c r="N15" s="680">
        <v>170899</v>
      </c>
      <c r="O15" s="680">
        <v>172533</v>
      </c>
      <c r="P15" s="680">
        <v>176581</v>
      </c>
      <c r="Q15" s="680">
        <v>168991</v>
      </c>
      <c r="R15" s="680">
        <v>183437</v>
      </c>
    </row>
    <row r="16" spans="1:19">
      <c r="A16" s="553"/>
      <c r="B16" s="907"/>
      <c r="C16" s="680" t="s">
        <v>1166</v>
      </c>
      <c r="D16" s="680">
        <v>1238950</v>
      </c>
      <c r="E16" s="680">
        <v>1077810</v>
      </c>
      <c r="F16" s="680">
        <v>978550</v>
      </c>
      <c r="G16" s="680">
        <v>978370</v>
      </c>
      <c r="H16" s="680">
        <v>1108967</v>
      </c>
      <c r="I16" s="680">
        <v>437221</v>
      </c>
      <c r="J16" s="680">
        <v>692592</v>
      </c>
      <c r="K16" s="680">
        <v>665566</v>
      </c>
      <c r="L16" s="680">
        <v>735159</v>
      </c>
      <c r="M16" s="680">
        <v>789796</v>
      </c>
      <c r="N16" s="680">
        <v>747897</v>
      </c>
      <c r="O16" s="680">
        <v>858162</v>
      </c>
      <c r="P16" s="680">
        <v>851058</v>
      </c>
      <c r="Q16" s="680">
        <v>847449</v>
      </c>
      <c r="R16" s="680">
        <v>805499</v>
      </c>
    </row>
    <row r="17" spans="1:18">
      <c r="A17" s="553"/>
      <c r="B17" s="907"/>
      <c r="C17" s="680" t="s">
        <v>1167</v>
      </c>
      <c r="D17" s="680">
        <v>75480</v>
      </c>
      <c r="E17" s="680">
        <v>72400</v>
      </c>
      <c r="F17" s="680">
        <v>76049</v>
      </c>
      <c r="G17" s="680">
        <v>79481</v>
      </c>
      <c r="H17" s="680">
        <v>80856</v>
      </c>
      <c r="I17" s="680">
        <v>79989</v>
      </c>
      <c r="J17" s="680">
        <v>78309</v>
      </c>
      <c r="K17" s="680">
        <v>79869</v>
      </c>
      <c r="L17" s="680">
        <v>74929</v>
      </c>
      <c r="M17" s="680">
        <v>75278</v>
      </c>
      <c r="N17" s="680">
        <v>71074</v>
      </c>
      <c r="O17" s="680">
        <v>69929</v>
      </c>
      <c r="P17" s="680">
        <v>69379</v>
      </c>
      <c r="Q17" s="680">
        <v>74109</v>
      </c>
      <c r="R17" s="680">
        <v>76868</v>
      </c>
    </row>
    <row r="18" spans="1:18">
      <c r="A18" s="553"/>
      <c r="B18" s="907"/>
      <c r="C18" s="680" t="s">
        <v>1168</v>
      </c>
      <c r="D18" s="680">
        <v>0</v>
      </c>
      <c r="E18" s="680">
        <v>0</v>
      </c>
      <c r="F18" s="680">
        <v>0</v>
      </c>
      <c r="G18" s="680">
        <v>0</v>
      </c>
      <c r="H18" s="680">
        <v>0</v>
      </c>
      <c r="I18" s="680">
        <v>0</v>
      </c>
      <c r="J18" s="680">
        <v>0</v>
      </c>
      <c r="K18" s="680">
        <v>4</v>
      </c>
      <c r="L18" s="680">
        <v>6.1</v>
      </c>
      <c r="M18" s="680">
        <v>7</v>
      </c>
      <c r="N18" s="680">
        <v>7</v>
      </c>
      <c r="O18" s="680">
        <v>6.1</v>
      </c>
      <c r="P18" s="680">
        <v>6.1</v>
      </c>
      <c r="Q18" s="680">
        <v>6.1</v>
      </c>
      <c r="R18" s="680">
        <v>1.1000000000000001</v>
      </c>
    </row>
    <row r="19" spans="1:18">
      <c r="A19" s="553"/>
      <c r="B19" s="907"/>
      <c r="C19" s="680" t="s">
        <v>1169</v>
      </c>
      <c r="D19" s="680">
        <v>4353240</v>
      </c>
      <c r="E19" s="680">
        <v>4210850</v>
      </c>
      <c r="F19" s="680">
        <v>4268774</v>
      </c>
      <c r="G19" s="680">
        <v>4171253</v>
      </c>
      <c r="H19" s="680">
        <v>3889990</v>
      </c>
      <c r="I19" s="680">
        <v>3652890</v>
      </c>
      <c r="J19" s="680">
        <v>3954919</v>
      </c>
      <c r="K19" s="680">
        <v>3808721</v>
      </c>
      <c r="L19" s="680">
        <v>3664784</v>
      </c>
      <c r="M19" s="680">
        <v>3656634</v>
      </c>
      <c r="N19" s="680">
        <v>3654649</v>
      </c>
      <c r="O19" s="680">
        <v>3693702</v>
      </c>
      <c r="P19" s="680">
        <v>3640445</v>
      </c>
      <c r="Q19" s="680">
        <v>3492048</v>
      </c>
      <c r="R19" s="680">
        <v>3598777</v>
      </c>
    </row>
    <row r="20" spans="1:18">
      <c r="A20" s="553"/>
      <c r="B20" s="907" t="s">
        <v>1093</v>
      </c>
      <c r="C20" s="680" t="s">
        <v>1165</v>
      </c>
      <c r="D20" s="680">
        <v>480</v>
      </c>
      <c r="E20" s="680">
        <v>530</v>
      </c>
      <c r="F20" s="680">
        <v>530</v>
      </c>
      <c r="G20" s="680">
        <v>364</v>
      </c>
      <c r="H20" s="680">
        <v>449</v>
      </c>
      <c r="I20" s="680">
        <v>459</v>
      </c>
      <c r="J20" s="680">
        <v>754</v>
      </c>
      <c r="K20" s="680">
        <v>771</v>
      </c>
      <c r="L20" s="680">
        <v>1218</v>
      </c>
      <c r="M20" s="680">
        <v>943</v>
      </c>
      <c r="N20" s="680">
        <v>741</v>
      </c>
      <c r="O20" s="680">
        <v>738</v>
      </c>
      <c r="P20" s="680">
        <v>743</v>
      </c>
      <c r="Q20" s="680">
        <v>651</v>
      </c>
      <c r="R20" s="680">
        <v>1555</v>
      </c>
    </row>
    <row r="21" spans="1:18">
      <c r="A21" s="553"/>
      <c r="B21" s="907"/>
      <c r="C21" s="680" t="s">
        <v>1166</v>
      </c>
      <c r="D21" s="680">
        <v>1152170</v>
      </c>
      <c r="E21" s="680">
        <v>1115010</v>
      </c>
      <c r="F21" s="680">
        <v>1235778</v>
      </c>
      <c r="G21" s="680">
        <v>1617923</v>
      </c>
      <c r="H21" s="680">
        <v>815594</v>
      </c>
      <c r="I21" s="680">
        <v>958669</v>
      </c>
      <c r="J21" s="680">
        <v>1003629</v>
      </c>
      <c r="K21" s="680">
        <v>1118550</v>
      </c>
      <c r="L21" s="680">
        <v>1217951</v>
      </c>
      <c r="M21" s="680">
        <v>1092602</v>
      </c>
      <c r="N21" s="680">
        <v>1192274</v>
      </c>
      <c r="O21" s="680">
        <v>1188112</v>
      </c>
      <c r="P21" s="680">
        <v>1200476</v>
      </c>
      <c r="Q21" s="680">
        <v>1187657</v>
      </c>
      <c r="R21" s="680">
        <v>1211940</v>
      </c>
    </row>
    <row r="22" spans="1:18">
      <c r="A22" s="553"/>
      <c r="B22" s="907"/>
      <c r="C22" s="680" t="s">
        <v>1167</v>
      </c>
      <c r="D22" s="680">
        <v>9340</v>
      </c>
      <c r="E22" s="680">
        <v>11060</v>
      </c>
      <c r="F22" s="680">
        <v>11196</v>
      </c>
      <c r="G22" s="680">
        <v>4191</v>
      </c>
      <c r="H22" s="680">
        <v>5400</v>
      </c>
      <c r="I22" s="680">
        <v>5965</v>
      </c>
      <c r="J22" s="680">
        <v>9125</v>
      </c>
      <c r="K22" s="680">
        <v>7985</v>
      </c>
      <c r="L22" s="680">
        <v>8208</v>
      </c>
      <c r="M22" s="680">
        <v>7983</v>
      </c>
      <c r="N22" s="680">
        <v>11584</v>
      </c>
      <c r="O22" s="680">
        <v>10647</v>
      </c>
      <c r="P22" s="680">
        <v>6844</v>
      </c>
      <c r="Q22" s="680">
        <v>5482</v>
      </c>
      <c r="R22" s="680">
        <v>5196</v>
      </c>
    </row>
    <row r="23" spans="1:18">
      <c r="A23" s="553"/>
      <c r="B23" s="907"/>
      <c r="C23" s="680" t="s">
        <v>1168</v>
      </c>
      <c r="D23" s="680">
        <v>0</v>
      </c>
      <c r="E23" s="680">
        <v>0</v>
      </c>
      <c r="F23" s="680">
        <v>0</v>
      </c>
      <c r="G23" s="680">
        <v>0</v>
      </c>
      <c r="H23" s="680">
        <v>0</v>
      </c>
      <c r="I23" s="680">
        <v>0</v>
      </c>
      <c r="J23" s="680">
        <v>0</v>
      </c>
      <c r="K23" s="680">
        <v>0</v>
      </c>
      <c r="L23" s="680">
        <v>0</v>
      </c>
      <c r="M23" s="680">
        <v>0</v>
      </c>
      <c r="N23" s="680">
        <v>0</v>
      </c>
      <c r="O23" s="680">
        <v>0</v>
      </c>
      <c r="P23" s="680">
        <v>0</v>
      </c>
      <c r="Q23" s="680">
        <v>0</v>
      </c>
      <c r="R23" s="680">
        <v>0</v>
      </c>
    </row>
    <row r="24" spans="1:18">
      <c r="A24" s="553"/>
      <c r="B24" s="907"/>
      <c r="C24" s="680" t="s">
        <v>1169</v>
      </c>
      <c r="D24" s="680">
        <v>2379310</v>
      </c>
      <c r="E24" s="680">
        <v>2410650</v>
      </c>
      <c r="F24" s="680">
        <v>2355572</v>
      </c>
      <c r="G24" s="680">
        <v>2386823</v>
      </c>
      <c r="H24" s="680">
        <v>2499615</v>
      </c>
      <c r="I24" s="680">
        <v>2480776</v>
      </c>
      <c r="J24" s="680">
        <v>2477856</v>
      </c>
      <c r="K24" s="680">
        <v>2408680</v>
      </c>
      <c r="L24" s="680">
        <v>2462083</v>
      </c>
      <c r="M24" s="680">
        <v>2489968</v>
      </c>
      <c r="N24" s="680">
        <v>2500402</v>
      </c>
      <c r="O24" s="680">
        <v>2445726</v>
      </c>
      <c r="P24" s="680">
        <v>2397950</v>
      </c>
      <c r="Q24" s="680">
        <v>2350382</v>
      </c>
      <c r="R24" s="680">
        <v>2318496</v>
      </c>
    </row>
    <row r="25" spans="1:18">
      <c r="A25" s="553"/>
      <c r="B25" s="907" t="s">
        <v>1086</v>
      </c>
      <c r="C25" s="680" t="s">
        <v>1165</v>
      </c>
      <c r="D25" s="680">
        <v>108100</v>
      </c>
      <c r="E25" s="680">
        <v>176330</v>
      </c>
      <c r="F25" s="680">
        <v>221462</v>
      </c>
      <c r="G25" s="680">
        <v>69642</v>
      </c>
      <c r="H25" s="680">
        <v>60102</v>
      </c>
      <c r="I25" s="680">
        <v>58771</v>
      </c>
      <c r="J25" s="680">
        <v>63220</v>
      </c>
      <c r="K25" s="680">
        <v>61583</v>
      </c>
      <c r="L25" s="680">
        <v>50725</v>
      </c>
      <c r="M25" s="680">
        <v>46174</v>
      </c>
      <c r="N25" s="680">
        <v>42608</v>
      </c>
      <c r="O25" s="680">
        <v>39387</v>
      </c>
      <c r="P25" s="680">
        <v>39770</v>
      </c>
      <c r="Q25" s="680">
        <v>38412</v>
      </c>
      <c r="R25" s="680">
        <v>39691</v>
      </c>
    </row>
    <row r="26" spans="1:18">
      <c r="A26" s="553"/>
      <c r="B26" s="907"/>
      <c r="C26" s="680" t="s">
        <v>1166</v>
      </c>
      <c r="D26" s="680">
        <v>1189500</v>
      </c>
      <c r="E26" s="680">
        <v>1189090</v>
      </c>
      <c r="F26" s="680">
        <v>1244354</v>
      </c>
      <c r="G26" s="680">
        <v>1295000</v>
      </c>
      <c r="H26" s="680">
        <v>1254313</v>
      </c>
      <c r="I26" s="680">
        <v>1252720</v>
      </c>
      <c r="J26" s="680">
        <v>1397476</v>
      </c>
      <c r="K26" s="680">
        <v>1216086</v>
      </c>
      <c r="L26" s="680">
        <v>1220636</v>
      </c>
      <c r="M26" s="680">
        <v>1361607</v>
      </c>
      <c r="N26" s="680">
        <v>1520741</v>
      </c>
      <c r="O26" s="680">
        <v>1401806</v>
      </c>
      <c r="P26" s="680">
        <v>1405361</v>
      </c>
      <c r="Q26" s="680">
        <v>1257003</v>
      </c>
      <c r="R26" s="680">
        <v>1164578</v>
      </c>
    </row>
    <row r="27" spans="1:18">
      <c r="A27" s="553"/>
      <c r="B27" s="907"/>
      <c r="C27" s="680" t="s">
        <v>1167</v>
      </c>
      <c r="D27" s="680">
        <v>81670</v>
      </c>
      <c r="E27" s="680">
        <v>84310</v>
      </c>
      <c r="F27" s="680">
        <v>105149</v>
      </c>
      <c r="G27" s="680">
        <v>78862</v>
      </c>
      <c r="H27" s="680">
        <v>92271</v>
      </c>
      <c r="I27" s="680">
        <v>93261</v>
      </c>
      <c r="J27" s="680">
        <v>93789</v>
      </c>
      <c r="K27" s="680">
        <v>91272</v>
      </c>
      <c r="L27" s="680">
        <v>98335</v>
      </c>
      <c r="M27" s="680">
        <v>92927</v>
      </c>
      <c r="N27" s="680">
        <v>98807</v>
      </c>
      <c r="O27" s="680">
        <v>106311</v>
      </c>
      <c r="P27" s="680">
        <v>107964</v>
      </c>
      <c r="Q27" s="680">
        <v>106925</v>
      </c>
      <c r="R27" s="680">
        <v>112708</v>
      </c>
    </row>
    <row r="28" spans="1:18">
      <c r="A28" s="553"/>
      <c r="B28" s="907"/>
      <c r="C28" s="680" t="s">
        <v>1168</v>
      </c>
      <c r="D28" s="680">
        <v>0</v>
      </c>
      <c r="E28" s="680">
        <v>0</v>
      </c>
      <c r="F28" s="680">
        <v>0</v>
      </c>
      <c r="G28" s="680">
        <v>0</v>
      </c>
      <c r="H28" s="680">
        <v>0</v>
      </c>
      <c r="I28" s="680">
        <v>0</v>
      </c>
      <c r="J28" s="680">
        <v>0</v>
      </c>
      <c r="K28" s="680">
        <v>0</v>
      </c>
      <c r="L28" s="680">
        <v>0</v>
      </c>
      <c r="M28" s="680">
        <v>0</v>
      </c>
      <c r="N28" s="680">
        <v>0</v>
      </c>
      <c r="O28" s="680">
        <v>0</v>
      </c>
      <c r="P28" s="680">
        <v>0</v>
      </c>
      <c r="Q28" s="680">
        <v>0</v>
      </c>
      <c r="R28" s="680">
        <v>0</v>
      </c>
    </row>
    <row r="29" spans="1:18">
      <c r="A29" s="553"/>
      <c r="B29" s="907"/>
      <c r="C29" s="680" t="s">
        <v>1169</v>
      </c>
      <c r="D29" s="680">
        <v>2727000</v>
      </c>
      <c r="E29" s="680">
        <v>2694040</v>
      </c>
      <c r="F29" s="680">
        <v>2768730</v>
      </c>
      <c r="G29" s="680">
        <v>2816631</v>
      </c>
      <c r="H29" s="680">
        <v>2554037</v>
      </c>
      <c r="I29" s="680">
        <v>2653916</v>
      </c>
      <c r="J29" s="680">
        <v>2572041</v>
      </c>
      <c r="K29" s="680">
        <v>2527097</v>
      </c>
      <c r="L29" s="680">
        <v>2382962</v>
      </c>
      <c r="M29" s="680">
        <v>2349806</v>
      </c>
      <c r="N29" s="680">
        <v>2497108</v>
      </c>
      <c r="O29" s="680">
        <v>2604829</v>
      </c>
      <c r="P29" s="680">
        <v>2560099</v>
      </c>
      <c r="Q29" s="680">
        <v>2581571</v>
      </c>
      <c r="R29" s="680">
        <v>2583988</v>
      </c>
    </row>
    <row r="30" spans="1:18">
      <c r="A30" s="553"/>
      <c r="B30" s="907" t="s">
        <v>1087</v>
      </c>
      <c r="C30" s="680" t="s">
        <v>1165</v>
      </c>
      <c r="D30" s="680">
        <v>40530</v>
      </c>
      <c r="E30" s="680">
        <v>40650</v>
      </c>
      <c r="F30" s="680">
        <v>41935</v>
      </c>
      <c r="G30" s="680">
        <v>44945</v>
      </c>
      <c r="H30" s="680">
        <v>47050</v>
      </c>
      <c r="I30" s="680">
        <v>48235</v>
      </c>
      <c r="J30" s="680">
        <v>51037</v>
      </c>
      <c r="K30" s="680">
        <v>54134</v>
      </c>
      <c r="L30" s="680">
        <v>57608</v>
      </c>
      <c r="M30" s="680">
        <v>62170</v>
      </c>
      <c r="N30" s="680">
        <v>63087</v>
      </c>
      <c r="O30" s="680">
        <v>63225</v>
      </c>
      <c r="P30" s="680">
        <v>67473</v>
      </c>
      <c r="Q30" s="680">
        <v>73040</v>
      </c>
      <c r="R30" s="680">
        <v>75165</v>
      </c>
    </row>
    <row r="31" spans="1:18">
      <c r="A31" s="553"/>
      <c r="B31" s="907"/>
      <c r="C31" s="680" t="s">
        <v>1166</v>
      </c>
      <c r="D31" s="680">
        <v>201700</v>
      </c>
      <c r="E31" s="680">
        <v>185750</v>
      </c>
      <c r="F31" s="680">
        <v>166851</v>
      </c>
      <c r="G31" s="680">
        <v>169817</v>
      </c>
      <c r="H31" s="680">
        <v>177204</v>
      </c>
      <c r="I31" s="680">
        <v>163338</v>
      </c>
      <c r="J31" s="680">
        <v>158743</v>
      </c>
      <c r="K31" s="680">
        <v>133832</v>
      </c>
      <c r="L31" s="680">
        <v>212160</v>
      </c>
      <c r="M31" s="680">
        <v>243451</v>
      </c>
      <c r="N31" s="680">
        <v>340089</v>
      </c>
      <c r="O31" s="680">
        <v>344685</v>
      </c>
      <c r="P31" s="680">
        <v>332559</v>
      </c>
      <c r="Q31" s="680">
        <v>322680</v>
      </c>
      <c r="R31" s="680">
        <v>311591</v>
      </c>
    </row>
    <row r="32" spans="1:18">
      <c r="A32" s="553"/>
      <c r="B32" s="907"/>
      <c r="C32" s="680" t="s">
        <v>1167</v>
      </c>
      <c r="D32" s="680">
        <v>192660</v>
      </c>
      <c r="E32" s="680">
        <v>158070</v>
      </c>
      <c r="F32" s="680">
        <v>151335</v>
      </c>
      <c r="G32" s="680">
        <v>159586</v>
      </c>
      <c r="H32" s="680">
        <v>168680</v>
      </c>
      <c r="I32" s="680">
        <v>148127</v>
      </c>
      <c r="J32" s="680">
        <v>156206</v>
      </c>
      <c r="K32" s="680">
        <v>168017</v>
      </c>
      <c r="L32" s="680">
        <v>166436</v>
      </c>
      <c r="M32" s="680">
        <v>141001</v>
      </c>
      <c r="N32" s="680">
        <v>124769</v>
      </c>
      <c r="O32" s="680">
        <v>112997</v>
      </c>
      <c r="P32" s="680">
        <v>110155</v>
      </c>
      <c r="Q32" s="680">
        <v>103672</v>
      </c>
      <c r="R32" s="680">
        <v>100259</v>
      </c>
    </row>
    <row r="33" spans="1:18">
      <c r="A33" s="553"/>
      <c r="B33" s="907"/>
      <c r="C33" s="680" t="s">
        <v>1168</v>
      </c>
      <c r="D33" s="680">
        <v>0</v>
      </c>
      <c r="E33" s="680">
        <v>0</v>
      </c>
      <c r="F33" s="680">
        <v>0</v>
      </c>
      <c r="G33" s="680">
        <v>0</v>
      </c>
      <c r="H33" s="680">
        <v>0</v>
      </c>
      <c r="I33" s="680">
        <v>0</v>
      </c>
      <c r="J33" s="680">
        <v>0</v>
      </c>
      <c r="K33" s="680">
        <v>0</v>
      </c>
      <c r="L33" s="680">
        <v>0</v>
      </c>
      <c r="M33" s="680">
        <v>0</v>
      </c>
      <c r="N33" s="680">
        <v>0</v>
      </c>
      <c r="O33" s="680">
        <v>0</v>
      </c>
      <c r="P33" s="680">
        <v>0</v>
      </c>
      <c r="Q33" s="680">
        <v>0</v>
      </c>
      <c r="R33" s="680">
        <v>0</v>
      </c>
    </row>
    <row r="34" spans="1:18">
      <c r="A34" s="553"/>
      <c r="B34" s="907"/>
      <c r="C34" s="680" t="s">
        <v>1169</v>
      </c>
      <c r="D34" s="680">
        <v>1859030</v>
      </c>
      <c r="E34" s="680">
        <v>1920510</v>
      </c>
      <c r="F34" s="680">
        <v>1884604</v>
      </c>
      <c r="G34" s="680">
        <v>1812079</v>
      </c>
      <c r="H34" s="680">
        <v>1805596</v>
      </c>
      <c r="I34" s="680">
        <v>1799725</v>
      </c>
      <c r="J34" s="680">
        <v>1804413</v>
      </c>
      <c r="K34" s="680">
        <v>1832072</v>
      </c>
      <c r="L34" s="680">
        <v>1812567</v>
      </c>
      <c r="M34" s="680">
        <v>1781679</v>
      </c>
      <c r="N34" s="680">
        <v>1783646</v>
      </c>
      <c r="O34" s="680">
        <v>1801146</v>
      </c>
      <c r="P34" s="680">
        <v>1793943</v>
      </c>
      <c r="Q34" s="680">
        <v>1796025</v>
      </c>
      <c r="R34" s="680">
        <v>1799753</v>
      </c>
    </row>
    <row r="35" spans="1:18">
      <c r="A35" s="553"/>
      <c r="B35" s="907" t="s">
        <v>1088</v>
      </c>
      <c r="C35" s="680" t="s">
        <v>1165</v>
      </c>
      <c r="D35" s="680">
        <v>267550</v>
      </c>
      <c r="E35" s="680">
        <v>241760</v>
      </c>
      <c r="F35" s="680">
        <v>224339</v>
      </c>
      <c r="G35" s="680">
        <v>237815</v>
      </c>
      <c r="H35" s="680">
        <v>221237</v>
      </c>
      <c r="I35" s="680">
        <v>265237</v>
      </c>
      <c r="J35" s="680">
        <v>254875</v>
      </c>
      <c r="K35" s="680">
        <v>261367</v>
      </c>
      <c r="L35" s="680">
        <v>306806</v>
      </c>
      <c r="M35" s="680">
        <v>322198</v>
      </c>
      <c r="N35" s="680">
        <v>299799</v>
      </c>
      <c r="O35" s="680">
        <v>323116</v>
      </c>
      <c r="P35" s="680">
        <v>326499</v>
      </c>
      <c r="Q35" s="680">
        <v>289715</v>
      </c>
      <c r="R35" s="680">
        <v>296544</v>
      </c>
    </row>
    <row r="36" spans="1:18">
      <c r="A36" s="553"/>
      <c r="B36" s="907"/>
      <c r="C36" s="680" t="s">
        <v>1166</v>
      </c>
      <c r="D36" s="680">
        <v>3208010</v>
      </c>
      <c r="E36" s="680">
        <v>3208540</v>
      </c>
      <c r="F36" s="680">
        <v>3100938</v>
      </c>
      <c r="G36" s="680">
        <v>3238396</v>
      </c>
      <c r="H36" s="680">
        <v>3317061</v>
      </c>
      <c r="I36" s="680">
        <v>3176118</v>
      </c>
      <c r="J36" s="680">
        <v>3146567</v>
      </c>
      <c r="K36" s="680">
        <v>3188041</v>
      </c>
      <c r="L36" s="680">
        <v>3250485</v>
      </c>
      <c r="M36" s="680">
        <v>3321444</v>
      </c>
      <c r="N36" s="680">
        <v>3365276</v>
      </c>
      <c r="O36" s="680">
        <v>3268403</v>
      </c>
      <c r="P36" s="680">
        <v>3175394</v>
      </c>
      <c r="Q36" s="680">
        <v>3201356</v>
      </c>
      <c r="R36" s="680">
        <v>3108752</v>
      </c>
    </row>
    <row r="37" spans="1:18">
      <c r="A37" s="553"/>
      <c r="B37" s="907"/>
      <c r="C37" s="680" t="s">
        <v>1167</v>
      </c>
      <c r="D37" s="680">
        <v>456690</v>
      </c>
      <c r="E37" s="680">
        <v>455410</v>
      </c>
      <c r="F37" s="680">
        <v>429409</v>
      </c>
      <c r="G37" s="680">
        <v>433151</v>
      </c>
      <c r="H37" s="680">
        <v>438078</v>
      </c>
      <c r="I37" s="680">
        <v>476573</v>
      </c>
      <c r="J37" s="680">
        <v>466794</v>
      </c>
      <c r="K37" s="680">
        <v>479874</v>
      </c>
      <c r="L37" s="680">
        <v>463936</v>
      </c>
      <c r="M37" s="680">
        <v>448267</v>
      </c>
      <c r="N37" s="680">
        <v>435285</v>
      </c>
      <c r="O37" s="680">
        <v>427103</v>
      </c>
      <c r="P37" s="680">
        <v>426622</v>
      </c>
      <c r="Q37" s="680">
        <v>422974</v>
      </c>
      <c r="R37" s="680">
        <v>373307</v>
      </c>
    </row>
    <row r="38" spans="1:18">
      <c r="A38" s="553"/>
      <c r="B38" s="907"/>
      <c r="C38" s="680" t="s">
        <v>1168</v>
      </c>
      <c r="D38" s="680">
        <v>0</v>
      </c>
      <c r="E38" s="680">
        <v>0</v>
      </c>
      <c r="F38" s="680">
        <v>0</v>
      </c>
      <c r="G38" s="680">
        <v>0</v>
      </c>
      <c r="H38" s="680">
        <v>0</v>
      </c>
      <c r="I38" s="680">
        <v>0</v>
      </c>
      <c r="J38" s="680">
        <v>0</v>
      </c>
      <c r="K38" s="680">
        <v>213.5</v>
      </c>
      <c r="L38" s="680">
        <v>323.7</v>
      </c>
      <c r="M38" s="680">
        <v>327.8</v>
      </c>
      <c r="N38" s="680">
        <v>367.6</v>
      </c>
      <c r="O38" s="680">
        <v>348.6</v>
      </c>
      <c r="P38" s="680">
        <v>318.60000000000002</v>
      </c>
      <c r="Q38" s="680">
        <v>312.2</v>
      </c>
      <c r="R38" s="680">
        <v>280.89999999999998</v>
      </c>
    </row>
    <row r="39" spans="1:18">
      <c r="A39" s="553"/>
      <c r="B39" s="907"/>
      <c r="C39" s="680" t="s">
        <v>1169</v>
      </c>
      <c r="D39" s="680">
        <v>8705240</v>
      </c>
      <c r="E39" s="680">
        <v>8735620</v>
      </c>
      <c r="F39" s="680">
        <v>8495897</v>
      </c>
      <c r="G39" s="680">
        <v>8144010</v>
      </c>
      <c r="H39" s="680">
        <v>7988590</v>
      </c>
      <c r="I39" s="680">
        <v>7877277</v>
      </c>
      <c r="J39" s="680">
        <v>7686798</v>
      </c>
      <c r="K39" s="680">
        <v>7869769</v>
      </c>
      <c r="L39" s="680">
        <v>7527604</v>
      </c>
      <c r="M39" s="680">
        <v>7953704</v>
      </c>
      <c r="N39" s="680">
        <v>8113348</v>
      </c>
      <c r="O39" s="680">
        <v>8226090</v>
      </c>
      <c r="P39" s="680">
        <v>8131326</v>
      </c>
      <c r="Q39" s="680">
        <v>7907800</v>
      </c>
      <c r="R39" s="680">
        <v>8125674</v>
      </c>
    </row>
    <row r="40" spans="1:18">
      <c r="A40" s="553"/>
      <c r="B40" s="907" t="s">
        <v>1089</v>
      </c>
      <c r="C40" s="680" t="s">
        <v>1165</v>
      </c>
      <c r="D40" s="680">
        <v>532700</v>
      </c>
      <c r="E40" s="680">
        <v>541260</v>
      </c>
      <c r="F40" s="680">
        <v>559705</v>
      </c>
      <c r="G40" s="680">
        <v>562220</v>
      </c>
      <c r="H40" s="680">
        <v>593775</v>
      </c>
      <c r="I40" s="680">
        <v>618214</v>
      </c>
      <c r="J40" s="680">
        <v>632573</v>
      </c>
      <c r="K40" s="680">
        <v>654569</v>
      </c>
      <c r="L40" s="680">
        <v>701535</v>
      </c>
      <c r="M40" s="680">
        <v>712197</v>
      </c>
      <c r="N40" s="680">
        <v>726296</v>
      </c>
      <c r="O40" s="680">
        <v>739474</v>
      </c>
      <c r="P40" s="680">
        <v>747868</v>
      </c>
      <c r="Q40" s="680">
        <v>758497</v>
      </c>
      <c r="R40" s="680">
        <v>771375</v>
      </c>
    </row>
    <row r="41" spans="1:18">
      <c r="A41" s="553"/>
      <c r="B41" s="907"/>
      <c r="C41" s="680" t="s">
        <v>1166</v>
      </c>
      <c r="D41" s="680">
        <v>458670</v>
      </c>
      <c r="E41" s="680">
        <v>486250</v>
      </c>
      <c r="F41" s="680">
        <v>485982</v>
      </c>
      <c r="G41" s="680">
        <v>485775</v>
      </c>
      <c r="H41" s="680">
        <v>420855</v>
      </c>
      <c r="I41" s="680">
        <v>376057</v>
      </c>
      <c r="J41" s="680">
        <v>381919</v>
      </c>
      <c r="K41" s="680">
        <v>411678</v>
      </c>
      <c r="L41" s="680">
        <v>422591</v>
      </c>
      <c r="M41" s="680">
        <v>382196</v>
      </c>
      <c r="N41" s="680">
        <v>392489</v>
      </c>
      <c r="O41" s="680">
        <v>390870</v>
      </c>
      <c r="P41" s="680">
        <v>543762</v>
      </c>
      <c r="Q41" s="680">
        <v>521596</v>
      </c>
      <c r="R41" s="680">
        <v>506462</v>
      </c>
    </row>
    <row r="42" spans="1:18">
      <c r="A42" s="553"/>
      <c r="B42" s="907"/>
      <c r="C42" s="680" t="s">
        <v>1167</v>
      </c>
      <c r="D42" s="680">
        <v>419620</v>
      </c>
      <c r="E42" s="680">
        <v>416520</v>
      </c>
      <c r="F42" s="680">
        <v>415485</v>
      </c>
      <c r="G42" s="680">
        <v>438604</v>
      </c>
      <c r="H42" s="680">
        <v>471796</v>
      </c>
      <c r="I42" s="680">
        <v>452275</v>
      </c>
      <c r="J42" s="680">
        <v>451804</v>
      </c>
      <c r="K42" s="680">
        <v>455264</v>
      </c>
      <c r="L42" s="680">
        <v>471602</v>
      </c>
      <c r="M42" s="680">
        <v>469056</v>
      </c>
      <c r="N42" s="680">
        <v>479866</v>
      </c>
      <c r="O42" s="680">
        <v>490730</v>
      </c>
      <c r="P42" s="680">
        <v>506674</v>
      </c>
      <c r="Q42" s="680">
        <v>510985</v>
      </c>
      <c r="R42" s="680">
        <v>508418</v>
      </c>
    </row>
    <row r="43" spans="1:18">
      <c r="A43" s="553"/>
      <c r="B43" s="907"/>
      <c r="C43" s="680" t="s">
        <v>1168</v>
      </c>
      <c r="D43" s="680">
        <v>0</v>
      </c>
      <c r="E43" s="680">
        <v>0</v>
      </c>
      <c r="F43" s="680">
        <v>0</v>
      </c>
      <c r="G43" s="680">
        <v>0</v>
      </c>
      <c r="H43" s="680">
        <v>0</v>
      </c>
      <c r="I43" s="680">
        <v>0</v>
      </c>
      <c r="J43" s="680">
        <v>0</v>
      </c>
      <c r="K43" s="680">
        <v>5153.7</v>
      </c>
      <c r="L43" s="680">
        <v>5200.7</v>
      </c>
      <c r="M43" s="680">
        <v>5636.9</v>
      </c>
      <c r="N43" s="680">
        <v>5687.3</v>
      </c>
      <c r="O43" s="680">
        <v>5509.5</v>
      </c>
      <c r="P43" s="680">
        <v>5506</v>
      </c>
      <c r="Q43" s="680">
        <v>5497.5</v>
      </c>
      <c r="R43" s="680">
        <v>5959.1</v>
      </c>
    </row>
    <row r="44" spans="1:18">
      <c r="A44" s="553"/>
      <c r="B44" s="907"/>
      <c r="C44" s="680" t="s">
        <v>1169</v>
      </c>
      <c r="D44" s="680">
        <v>2502760</v>
      </c>
      <c r="E44" s="680">
        <v>2423280</v>
      </c>
      <c r="F44" s="680">
        <v>2318668</v>
      </c>
      <c r="G44" s="680">
        <v>2240160</v>
      </c>
      <c r="H44" s="680">
        <v>2245727</v>
      </c>
      <c r="I44" s="680">
        <v>2119885</v>
      </c>
      <c r="J44" s="680">
        <v>2206217</v>
      </c>
      <c r="K44" s="680">
        <v>2076662</v>
      </c>
      <c r="L44" s="680">
        <v>2080859</v>
      </c>
      <c r="M44" s="680">
        <v>2078252</v>
      </c>
      <c r="N44" s="680">
        <v>2062215</v>
      </c>
      <c r="O44" s="680">
        <v>2044376</v>
      </c>
      <c r="P44" s="680">
        <v>1846305</v>
      </c>
      <c r="Q44" s="680">
        <v>1801839</v>
      </c>
      <c r="R44" s="680">
        <v>1808837</v>
      </c>
    </row>
    <row r="45" spans="1:18">
      <c r="A45" s="553"/>
      <c r="B45" s="907" t="s">
        <v>1090</v>
      </c>
      <c r="C45" s="680" t="s">
        <v>1165</v>
      </c>
      <c r="D45" s="680">
        <v>1570</v>
      </c>
      <c r="E45" s="680">
        <v>1570</v>
      </c>
      <c r="F45" s="680">
        <v>1650</v>
      </c>
      <c r="G45" s="680">
        <v>1650</v>
      </c>
      <c r="H45" s="680">
        <v>1592</v>
      </c>
      <c r="I45" s="680">
        <v>722</v>
      </c>
      <c r="J45" s="680">
        <v>692</v>
      </c>
      <c r="K45" s="680">
        <v>672</v>
      </c>
      <c r="L45" s="680">
        <v>639</v>
      </c>
      <c r="M45" s="680">
        <v>687</v>
      </c>
      <c r="N45" s="680">
        <v>770</v>
      </c>
      <c r="O45" s="680">
        <v>538</v>
      </c>
      <c r="P45" s="680">
        <v>528</v>
      </c>
      <c r="Q45" s="680">
        <v>592</v>
      </c>
      <c r="R45" s="680">
        <v>593</v>
      </c>
    </row>
    <row r="46" spans="1:18">
      <c r="A46" s="553"/>
      <c r="B46" s="907"/>
      <c r="C46" s="680" t="s">
        <v>1166</v>
      </c>
      <c r="D46" s="680">
        <v>13500</v>
      </c>
      <c r="E46" s="680">
        <v>12500</v>
      </c>
      <c r="F46" s="680">
        <v>12500</v>
      </c>
      <c r="G46" s="680">
        <v>99046</v>
      </c>
      <c r="H46" s="680">
        <v>103679</v>
      </c>
      <c r="I46" s="680">
        <v>102412</v>
      </c>
      <c r="J46" s="680">
        <v>14427</v>
      </c>
      <c r="K46" s="680">
        <v>3385</v>
      </c>
      <c r="L46" s="680">
        <v>57179</v>
      </c>
      <c r="M46" s="680">
        <v>45631</v>
      </c>
      <c r="N46" s="680">
        <v>91481</v>
      </c>
      <c r="O46" s="680">
        <v>89631</v>
      </c>
      <c r="P46" s="680">
        <v>40224</v>
      </c>
      <c r="Q46" s="680">
        <v>89124</v>
      </c>
      <c r="R46" s="680">
        <v>50333</v>
      </c>
    </row>
    <row r="47" spans="1:18">
      <c r="A47" s="553"/>
      <c r="B47" s="907"/>
      <c r="C47" s="680" t="s">
        <v>1167</v>
      </c>
      <c r="D47" s="680">
        <v>1990</v>
      </c>
      <c r="E47" s="680">
        <v>1240</v>
      </c>
      <c r="F47" s="680">
        <v>1770</v>
      </c>
      <c r="G47" s="680">
        <v>281</v>
      </c>
      <c r="H47" s="680">
        <v>280</v>
      </c>
      <c r="I47" s="680">
        <v>250</v>
      </c>
      <c r="J47" s="680">
        <v>99</v>
      </c>
      <c r="K47" s="680">
        <v>27</v>
      </c>
      <c r="L47" s="680">
        <v>140</v>
      </c>
      <c r="M47" s="680">
        <v>110</v>
      </c>
      <c r="N47" s="680">
        <v>120</v>
      </c>
      <c r="O47" s="680">
        <v>92</v>
      </c>
      <c r="P47" s="680">
        <v>81</v>
      </c>
      <c r="Q47" s="680">
        <v>160</v>
      </c>
      <c r="R47" s="680">
        <v>111</v>
      </c>
    </row>
    <row r="48" spans="1:18">
      <c r="A48" s="553"/>
      <c r="B48" s="907"/>
      <c r="C48" s="680" t="s">
        <v>1168</v>
      </c>
      <c r="D48" s="680">
        <v>0</v>
      </c>
      <c r="E48" s="680">
        <v>0</v>
      </c>
      <c r="F48" s="680">
        <v>0</v>
      </c>
      <c r="G48" s="680">
        <v>0</v>
      </c>
      <c r="H48" s="680">
        <v>0</v>
      </c>
      <c r="I48" s="680">
        <v>0</v>
      </c>
      <c r="J48" s="680">
        <v>0</v>
      </c>
      <c r="K48" s="680">
        <v>0</v>
      </c>
      <c r="L48" s="680">
        <v>0</v>
      </c>
      <c r="M48" s="680">
        <v>0</v>
      </c>
      <c r="N48" s="680">
        <v>0</v>
      </c>
      <c r="O48" s="680">
        <v>0</v>
      </c>
      <c r="P48" s="680">
        <v>0</v>
      </c>
      <c r="Q48" s="680">
        <v>0</v>
      </c>
      <c r="R48" s="680">
        <v>0</v>
      </c>
    </row>
    <row r="49" spans="1:18">
      <c r="A49" s="553"/>
      <c r="B49" s="907"/>
      <c r="C49" s="680" t="s">
        <v>1169</v>
      </c>
      <c r="D49" s="680">
        <v>424300</v>
      </c>
      <c r="E49" s="680">
        <v>406970</v>
      </c>
      <c r="F49" s="680">
        <v>401286</v>
      </c>
      <c r="G49" s="680">
        <v>610534</v>
      </c>
      <c r="H49" s="680">
        <v>591874</v>
      </c>
      <c r="I49" s="680">
        <v>609231</v>
      </c>
      <c r="J49" s="680">
        <v>383675</v>
      </c>
      <c r="K49" s="680">
        <v>569081</v>
      </c>
      <c r="L49" s="680">
        <v>665103</v>
      </c>
      <c r="M49" s="680">
        <v>542204</v>
      </c>
      <c r="N49" s="680">
        <v>237154</v>
      </c>
      <c r="O49" s="680">
        <v>225414</v>
      </c>
      <c r="P49" s="680">
        <v>240991</v>
      </c>
      <c r="Q49" s="680">
        <v>270929</v>
      </c>
      <c r="R49" s="680">
        <v>338456</v>
      </c>
    </row>
    <row r="50" spans="1:18">
      <c r="A50" s="553"/>
      <c r="B50" s="907" t="s">
        <v>1091</v>
      </c>
      <c r="C50" s="680" t="s">
        <v>1165</v>
      </c>
      <c r="D50" s="680">
        <v>163900</v>
      </c>
      <c r="E50" s="680">
        <v>207250</v>
      </c>
      <c r="F50" s="680">
        <v>237048</v>
      </c>
      <c r="G50" s="680">
        <v>237003</v>
      </c>
      <c r="H50" s="680">
        <v>243622</v>
      </c>
      <c r="I50" s="680">
        <v>207665</v>
      </c>
      <c r="J50" s="680">
        <v>221824</v>
      </c>
      <c r="K50" s="680">
        <v>215155</v>
      </c>
      <c r="L50" s="680">
        <v>215613</v>
      </c>
      <c r="M50" s="680">
        <v>190724</v>
      </c>
      <c r="N50" s="680">
        <v>191096</v>
      </c>
      <c r="O50" s="680">
        <v>190211</v>
      </c>
      <c r="P50" s="680">
        <v>190976</v>
      </c>
      <c r="Q50" s="680">
        <v>192881</v>
      </c>
      <c r="R50" s="680">
        <v>192790</v>
      </c>
    </row>
    <row r="51" spans="1:18">
      <c r="A51" s="553"/>
      <c r="B51" s="907"/>
      <c r="C51" s="680" t="s">
        <v>1166</v>
      </c>
      <c r="D51" s="680">
        <v>30620</v>
      </c>
      <c r="E51" s="680">
        <v>31300</v>
      </c>
      <c r="F51" s="680">
        <v>20</v>
      </c>
      <c r="G51" s="680">
        <v>2020</v>
      </c>
      <c r="H51" s="680">
        <v>4124</v>
      </c>
      <c r="I51" s="680">
        <v>2124</v>
      </c>
      <c r="J51" s="680">
        <v>4471</v>
      </c>
      <c r="K51" s="680">
        <v>31431</v>
      </c>
      <c r="L51" s="680">
        <v>61100</v>
      </c>
      <c r="M51" s="680">
        <v>64579</v>
      </c>
      <c r="N51" s="680">
        <v>54766</v>
      </c>
      <c r="O51" s="680">
        <v>63880</v>
      </c>
      <c r="P51" s="680">
        <v>52007</v>
      </c>
      <c r="Q51" s="680">
        <v>40000</v>
      </c>
      <c r="R51" s="680">
        <v>45000</v>
      </c>
    </row>
    <row r="52" spans="1:18">
      <c r="A52" s="553"/>
      <c r="B52" s="907"/>
      <c r="C52" s="680" t="s">
        <v>1167</v>
      </c>
      <c r="D52" s="680">
        <v>14600</v>
      </c>
      <c r="E52" s="680">
        <v>14600</v>
      </c>
      <c r="F52" s="680">
        <v>15710</v>
      </c>
      <c r="G52" s="680">
        <v>13889</v>
      </c>
      <c r="H52" s="680">
        <v>18958</v>
      </c>
      <c r="I52" s="680">
        <v>12401</v>
      </c>
      <c r="J52" s="680">
        <v>20735</v>
      </c>
      <c r="K52" s="680">
        <v>14807</v>
      </c>
      <c r="L52" s="680">
        <v>14667</v>
      </c>
      <c r="M52" s="680">
        <v>10857</v>
      </c>
      <c r="N52" s="680">
        <v>10137</v>
      </c>
      <c r="O52" s="680">
        <v>9254</v>
      </c>
      <c r="P52" s="680">
        <v>9450</v>
      </c>
      <c r="Q52" s="680">
        <v>9803</v>
      </c>
      <c r="R52" s="680">
        <v>9906</v>
      </c>
    </row>
    <row r="53" spans="1:18">
      <c r="A53" s="553"/>
      <c r="B53" s="907"/>
      <c r="C53" s="680" t="s">
        <v>1168</v>
      </c>
      <c r="D53" s="680">
        <v>0</v>
      </c>
      <c r="E53" s="680">
        <v>0</v>
      </c>
      <c r="F53" s="680">
        <v>0</v>
      </c>
      <c r="G53" s="680">
        <v>0</v>
      </c>
      <c r="H53" s="680">
        <v>0</v>
      </c>
      <c r="I53" s="680">
        <v>0</v>
      </c>
      <c r="J53" s="680">
        <v>0</v>
      </c>
      <c r="K53" s="680">
        <v>27</v>
      </c>
      <c r="L53" s="680">
        <v>0</v>
      </c>
      <c r="M53" s="680">
        <v>0</v>
      </c>
      <c r="N53" s="680">
        <v>0</v>
      </c>
      <c r="O53" s="680">
        <v>0</v>
      </c>
      <c r="P53" s="680">
        <v>0</v>
      </c>
      <c r="Q53" s="680">
        <v>0</v>
      </c>
      <c r="R53" s="680">
        <v>0</v>
      </c>
    </row>
    <row r="54" spans="1:18">
      <c r="A54" s="553"/>
      <c r="B54" s="907"/>
      <c r="C54" s="680" t="s">
        <v>1169</v>
      </c>
      <c r="D54" s="680">
        <v>117480</v>
      </c>
      <c r="E54" s="680">
        <v>144660</v>
      </c>
      <c r="F54" s="680">
        <v>149601</v>
      </c>
      <c r="G54" s="680">
        <v>135641</v>
      </c>
      <c r="H54" s="680">
        <v>149050</v>
      </c>
      <c r="I54" s="680">
        <v>78988</v>
      </c>
      <c r="J54" s="680">
        <v>119302</v>
      </c>
      <c r="K54" s="680">
        <v>104390</v>
      </c>
      <c r="L54" s="680">
        <v>96372</v>
      </c>
      <c r="M54" s="680">
        <v>76861</v>
      </c>
      <c r="N54" s="680">
        <v>78463</v>
      </c>
      <c r="O54" s="680">
        <v>56315</v>
      </c>
      <c r="P54" s="680">
        <v>55162</v>
      </c>
      <c r="Q54" s="680">
        <v>54237</v>
      </c>
      <c r="R54" s="680">
        <v>51244</v>
      </c>
    </row>
    <row r="55" spans="1:18">
      <c r="A55" s="553"/>
      <c r="B55" s="907" t="s">
        <v>1092</v>
      </c>
      <c r="C55" s="680" t="s">
        <v>1165</v>
      </c>
      <c r="D55" s="680">
        <v>2141950</v>
      </c>
      <c r="E55" s="680">
        <v>2157080</v>
      </c>
      <c r="F55" s="680">
        <v>2187000</v>
      </c>
      <c r="G55" s="680">
        <v>2150814</v>
      </c>
      <c r="H55" s="680">
        <v>2092579</v>
      </c>
      <c r="I55" s="680">
        <v>2108513</v>
      </c>
      <c r="J55" s="680">
        <v>2107783</v>
      </c>
      <c r="K55" s="680">
        <v>2125952</v>
      </c>
      <c r="L55" s="680">
        <v>2155207</v>
      </c>
      <c r="M55" s="680">
        <v>2166574</v>
      </c>
      <c r="N55" s="680">
        <v>2155439</v>
      </c>
      <c r="O55" s="680">
        <v>2156419</v>
      </c>
      <c r="P55" s="680">
        <v>2163581</v>
      </c>
      <c r="Q55" s="680">
        <v>2143716</v>
      </c>
      <c r="R55" s="680">
        <v>2154273</v>
      </c>
    </row>
    <row r="56" spans="1:18">
      <c r="A56" s="553"/>
      <c r="B56" s="907"/>
      <c r="C56" s="680" t="s">
        <v>1166</v>
      </c>
      <c r="D56" s="680">
        <v>26360</v>
      </c>
      <c r="E56" s="680">
        <v>37060</v>
      </c>
      <c r="F56" s="680">
        <v>6213</v>
      </c>
      <c r="G56" s="680">
        <v>19900</v>
      </c>
      <c r="H56" s="680">
        <v>19616</v>
      </c>
      <c r="I56" s="680">
        <v>22642</v>
      </c>
      <c r="J56" s="680">
        <v>25518</v>
      </c>
      <c r="K56" s="680">
        <v>27415</v>
      </c>
      <c r="L56" s="680">
        <v>35569</v>
      </c>
      <c r="M56" s="680">
        <v>39293</v>
      </c>
      <c r="N56" s="680">
        <v>32917</v>
      </c>
      <c r="O56" s="680">
        <v>36463</v>
      </c>
      <c r="P56" s="680">
        <v>33339</v>
      </c>
      <c r="Q56" s="680">
        <v>27737</v>
      </c>
      <c r="R56" s="680">
        <v>22760</v>
      </c>
    </row>
    <row r="57" spans="1:18">
      <c r="A57" s="553"/>
      <c r="B57" s="907"/>
      <c r="C57" s="680" t="s">
        <v>1167</v>
      </c>
      <c r="D57" s="680">
        <v>195270</v>
      </c>
      <c r="E57" s="680">
        <v>181770</v>
      </c>
      <c r="F57" s="680">
        <v>154847</v>
      </c>
      <c r="G57" s="680">
        <v>114057</v>
      </c>
      <c r="H57" s="680">
        <v>108391</v>
      </c>
      <c r="I57" s="680">
        <v>117511</v>
      </c>
      <c r="J57" s="680">
        <v>115893</v>
      </c>
      <c r="K57" s="680">
        <v>114539</v>
      </c>
      <c r="L57" s="680">
        <v>111290</v>
      </c>
      <c r="M57" s="680">
        <v>115955</v>
      </c>
      <c r="N57" s="680">
        <v>109073</v>
      </c>
      <c r="O57" s="680">
        <v>108173</v>
      </c>
      <c r="P57" s="680">
        <v>107406</v>
      </c>
      <c r="Q57" s="680">
        <v>106386</v>
      </c>
      <c r="R57" s="680">
        <v>96999</v>
      </c>
    </row>
    <row r="58" spans="1:18">
      <c r="A58" s="553"/>
      <c r="B58" s="907"/>
      <c r="C58" s="680" t="s">
        <v>1168</v>
      </c>
      <c r="D58" s="680">
        <v>0</v>
      </c>
      <c r="E58" s="680">
        <v>0</v>
      </c>
      <c r="F58" s="680">
        <v>0</v>
      </c>
      <c r="G58" s="680">
        <v>0</v>
      </c>
      <c r="H58" s="680">
        <v>0</v>
      </c>
      <c r="I58" s="680">
        <v>0</v>
      </c>
      <c r="J58" s="680">
        <v>0</v>
      </c>
      <c r="K58" s="680">
        <v>66.5</v>
      </c>
      <c r="L58" s="680">
        <v>79.099999999999994</v>
      </c>
      <c r="M58" s="680">
        <v>100.3</v>
      </c>
      <c r="N58" s="680">
        <v>88.8</v>
      </c>
      <c r="O58" s="680">
        <v>101.6</v>
      </c>
      <c r="P58" s="680">
        <v>259.10000000000002</v>
      </c>
      <c r="Q58" s="680">
        <v>312.8</v>
      </c>
      <c r="R58" s="680">
        <v>312.8</v>
      </c>
    </row>
    <row r="59" spans="1:18">
      <c r="A59" s="553"/>
      <c r="B59" s="907"/>
      <c r="C59" s="680" t="s">
        <v>1169</v>
      </c>
      <c r="D59" s="680">
        <v>1536810</v>
      </c>
      <c r="E59" s="680">
        <v>1606700</v>
      </c>
      <c r="F59" s="680">
        <v>1607045</v>
      </c>
      <c r="G59" s="680">
        <v>1555659</v>
      </c>
      <c r="H59" s="680">
        <v>1571694</v>
      </c>
      <c r="I59" s="680">
        <v>1657419</v>
      </c>
      <c r="J59" s="680">
        <v>1505834</v>
      </c>
      <c r="K59" s="680">
        <v>1258272</v>
      </c>
      <c r="L59" s="680">
        <v>1329674</v>
      </c>
      <c r="M59" s="680">
        <v>1360727</v>
      </c>
      <c r="N59" s="680">
        <v>1404898</v>
      </c>
      <c r="O59" s="680">
        <v>1380922</v>
      </c>
      <c r="P59" s="680">
        <v>1344690</v>
      </c>
      <c r="Q59" s="680">
        <v>1387929</v>
      </c>
      <c r="R59" s="680">
        <v>1291321</v>
      </c>
    </row>
    <row r="60" spans="1:18">
      <c r="A60" s="553"/>
      <c r="B60" s="907" t="s">
        <v>1094</v>
      </c>
      <c r="C60" s="680" t="s">
        <v>1165</v>
      </c>
      <c r="D60" s="680">
        <v>920480</v>
      </c>
      <c r="E60" s="680">
        <v>886570</v>
      </c>
      <c r="F60" s="680">
        <v>854661</v>
      </c>
      <c r="G60" s="680">
        <v>902354</v>
      </c>
      <c r="H60" s="680">
        <v>906354</v>
      </c>
      <c r="I60" s="680">
        <v>909988</v>
      </c>
      <c r="J60" s="680">
        <v>912945</v>
      </c>
      <c r="K60" s="680">
        <v>923176</v>
      </c>
      <c r="L60" s="680">
        <v>932300</v>
      </c>
      <c r="M60" s="680">
        <v>944358</v>
      </c>
      <c r="N60" s="680">
        <v>950882</v>
      </c>
      <c r="O60" s="680">
        <v>942383</v>
      </c>
      <c r="P60" s="680">
        <v>941187</v>
      </c>
      <c r="Q60" s="680">
        <v>935935</v>
      </c>
      <c r="R60" s="680">
        <v>950777</v>
      </c>
    </row>
    <row r="61" spans="1:18">
      <c r="A61" s="553"/>
      <c r="B61" s="907"/>
      <c r="C61" s="680" t="s">
        <v>1166</v>
      </c>
      <c r="D61" s="680">
        <v>80810</v>
      </c>
      <c r="E61" s="680">
        <v>33960</v>
      </c>
      <c r="F61" s="680">
        <v>32140</v>
      </c>
      <c r="G61" s="680">
        <v>28940</v>
      </c>
      <c r="H61" s="680">
        <v>33905</v>
      </c>
      <c r="I61" s="680">
        <v>39470</v>
      </c>
      <c r="J61" s="680">
        <v>153403</v>
      </c>
      <c r="K61" s="680">
        <v>139188</v>
      </c>
      <c r="L61" s="680">
        <v>147297</v>
      </c>
      <c r="M61" s="680">
        <v>147545</v>
      </c>
      <c r="N61" s="680">
        <v>186236</v>
      </c>
      <c r="O61" s="680">
        <v>191066</v>
      </c>
      <c r="P61" s="680">
        <v>204021</v>
      </c>
      <c r="Q61" s="680">
        <v>194662</v>
      </c>
      <c r="R61" s="680">
        <v>188981</v>
      </c>
    </row>
    <row r="62" spans="1:18">
      <c r="A62" s="553"/>
      <c r="B62" s="907"/>
      <c r="C62" s="680" t="s">
        <v>1167</v>
      </c>
      <c r="D62" s="680">
        <v>420030</v>
      </c>
      <c r="E62" s="680">
        <v>385270</v>
      </c>
      <c r="F62" s="680">
        <v>344490</v>
      </c>
      <c r="G62" s="680">
        <v>346182</v>
      </c>
      <c r="H62" s="680">
        <v>346605</v>
      </c>
      <c r="I62" s="680">
        <v>337248</v>
      </c>
      <c r="J62" s="680">
        <v>311825</v>
      </c>
      <c r="K62" s="680">
        <v>309111</v>
      </c>
      <c r="L62" s="680">
        <v>310062</v>
      </c>
      <c r="M62" s="680">
        <v>306994</v>
      </c>
      <c r="N62" s="680">
        <v>293686</v>
      </c>
      <c r="O62" s="680">
        <v>285993</v>
      </c>
      <c r="P62" s="680">
        <v>276883</v>
      </c>
      <c r="Q62" s="680">
        <v>256928</v>
      </c>
      <c r="R62" s="680">
        <v>253475</v>
      </c>
    </row>
    <row r="63" spans="1:18">
      <c r="A63" s="553"/>
      <c r="B63" s="907"/>
      <c r="C63" s="680" t="s">
        <v>1168</v>
      </c>
      <c r="D63" s="680">
        <v>0</v>
      </c>
      <c r="E63" s="680">
        <v>0</v>
      </c>
      <c r="F63" s="680">
        <v>0</v>
      </c>
      <c r="G63" s="680">
        <v>0</v>
      </c>
      <c r="H63" s="680">
        <v>0</v>
      </c>
      <c r="I63" s="680">
        <v>0</v>
      </c>
      <c r="J63" s="680">
        <v>0</v>
      </c>
      <c r="K63" s="680">
        <v>440.9</v>
      </c>
      <c r="L63" s="680">
        <v>427.9</v>
      </c>
      <c r="M63" s="680">
        <v>475.8</v>
      </c>
      <c r="N63" s="680">
        <v>492.6</v>
      </c>
      <c r="O63" s="680">
        <v>493.6</v>
      </c>
      <c r="P63" s="680">
        <v>495.7</v>
      </c>
      <c r="Q63" s="680">
        <v>495.7</v>
      </c>
      <c r="R63" s="680">
        <v>530.70000000000005</v>
      </c>
    </row>
    <row r="64" spans="1:18">
      <c r="A64" s="553"/>
      <c r="B64" s="907"/>
      <c r="C64" s="680" t="s">
        <v>1169</v>
      </c>
      <c r="D64" s="680">
        <v>3102210</v>
      </c>
      <c r="E64" s="680">
        <v>3210200</v>
      </c>
      <c r="F64" s="680">
        <v>3047708</v>
      </c>
      <c r="G64" s="680">
        <v>2965713</v>
      </c>
      <c r="H64" s="680">
        <v>2965563</v>
      </c>
      <c r="I64" s="680">
        <v>2930679</v>
      </c>
      <c r="J64" s="680">
        <v>2712420</v>
      </c>
      <c r="K64" s="680">
        <v>2606593</v>
      </c>
      <c r="L64" s="680">
        <v>3031338.8</v>
      </c>
      <c r="M64" s="680">
        <v>2839943</v>
      </c>
      <c r="N64" s="680">
        <v>2776289</v>
      </c>
      <c r="O64" s="680">
        <v>2691293</v>
      </c>
      <c r="P64" s="680">
        <v>2708666</v>
      </c>
      <c r="Q64" s="680">
        <v>2683242</v>
      </c>
      <c r="R64" s="680">
        <v>2542592</v>
      </c>
    </row>
    <row r="65" spans="1:18">
      <c r="A65" s="553"/>
      <c r="B65" s="907" t="s">
        <v>1095</v>
      </c>
      <c r="C65" s="680" t="s">
        <v>1165</v>
      </c>
      <c r="D65" s="680">
        <v>42320</v>
      </c>
      <c r="E65" s="680">
        <v>44010</v>
      </c>
      <c r="F65" s="680">
        <v>51583</v>
      </c>
      <c r="G65" s="680">
        <v>50841</v>
      </c>
      <c r="H65" s="680">
        <v>51955</v>
      </c>
      <c r="I65" s="680">
        <v>52176</v>
      </c>
      <c r="J65" s="680">
        <v>44707</v>
      </c>
      <c r="K65" s="680">
        <v>54523</v>
      </c>
      <c r="L65" s="680">
        <v>54732</v>
      </c>
      <c r="M65" s="680">
        <v>73672</v>
      </c>
      <c r="N65" s="680">
        <v>73763</v>
      </c>
      <c r="O65" s="680">
        <v>73604</v>
      </c>
      <c r="P65" s="680">
        <v>73006</v>
      </c>
      <c r="Q65" s="680">
        <v>72751</v>
      </c>
      <c r="R65" s="680">
        <v>75492</v>
      </c>
    </row>
    <row r="66" spans="1:18">
      <c r="A66" s="553"/>
      <c r="B66" s="907"/>
      <c r="C66" s="680" t="s">
        <v>1166</v>
      </c>
      <c r="D66" s="680">
        <v>39200</v>
      </c>
      <c r="E66" s="680">
        <v>39200</v>
      </c>
      <c r="F66" s="680">
        <v>29195</v>
      </c>
      <c r="G66" s="680">
        <v>27100</v>
      </c>
      <c r="H66" s="680">
        <v>27100</v>
      </c>
      <c r="I66" s="680">
        <v>27100</v>
      </c>
      <c r="J66" s="680">
        <v>27100</v>
      </c>
      <c r="K66" s="680">
        <v>27025</v>
      </c>
      <c r="L66" s="680">
        <v>10801</v>
      </c>
      <c r="M66" s="680">
        <v>0</v>
      </c>
      <c r="N66" s="680">
        <v>0</v>
      </c>
      <c r="O66" s="680">
        <v>0</v>
      </c>
      <c r="P66" s="680">
        <v>0</v>
      </c>
      <c r="Q66" s="680">
        <v>0</v>
      </c>
      <c r="R66" s="680">
        <v>0</v>
      </c>
    </row>
    <row r="67" spans="1:18">
      <c r="A67" s="553"/>
      <c r="B67" s="907"/>
      <c r="C67" s="680" t="s">
        <v>1167</v>
      </c>
      <c r="D67" s="680">
        <v>15780</v>
      </c>
      <c r="E67" s="680">
        <v>16910</v>
      </c>
      <c r="F67" s="680">
        <v>17332</v>
      </c>
      <c r="G67" s="680">
        <v>16518</v>
      </c>
      <c r="H67" s="680">
        <v>16231</v>
      </c>
      <c r="I67" s="680">
        <v>16319</v>
      </c>
      <c r="J67" s="680">
        <v>16489</v>
      </c>
      <c r="K67" s="680">
        <v>16461</v>
      </c>
      <c r="L67" s="680">
        <v>17642</v>
      </c>
      <c r="M67" s="680">
        <v>17412</v>
      </c>
      <c r="N67" s="680">
        <v>17440</v>
      </c>
      <c r="O67" s="680">
        <v>17385</v>
      </c>
      <c r="P67" s="680">
        <v>17414</v>
      </c>
      <c r="Q67" s="680">
        <v>17386</v>
      </c>
      <c r="R67" s="680">
        <v>17397</v>
      </c>
    </row>
    <row r="68" spans="1:18">
      <c r="A68" s="553"/>
      <c r="B68" s="907"/>
      <c r="C68" s="680" t="s">
        <v>1168</v>
      </c>
      <c r="D68" s="680">
        <v>0</v>
      </c>
      <c r="E68" s="680">
        <v>0</v>
      </c>
      <c r="F68" s="680">
        <v>0</v>
      </c>
      <c r="G68" s="680">
        <v>0</v>
      </c>
      <c r="H68" s="680">
        <v>0</v>
      </c>
      <c r="I68" s="680">
        <v>0</v>
      </c>
      <c r="J68" s="680">
        <v>0</v>
      </c>
      <c r="K68" s="680">
        <v>0</v>
      </c>
      <c r="L68" s="680">
        <v>2</v>
      </c>
      <c r="M68" s="680">
        <v>3</v>
      </c>
      <c r="N68" s="680">
        <v>3</v>
      </c>
      <c r="O68" s="680">
        <v>0</v>
      </c>
      <c r="P68" s="680">
        <v>3</v>
      </c>
      <c r="Q68" s="680">
        <v>3</v>
      </c>
      <c r="R68" s="680">
        <v>5</v>
      </c>
    </row>
    <row r="69" spans="1:18">
      <c r="A69" s="553"/>
      <c r="B69" s="907"/>
      <c r="C69" s="680" t="s">
        <v>1169</v>
      </c>
      <c r="D69" s="680">
        <v>366110</v>
      </c>
      <c r="E69" s="680">
        <v>423580</v>
      </c>
      <c r="F69" s="680">
        <v>402925</v>
      </c>
      <c r="G69" s="680">
        <v>392877</v>
      </c>
      <c r="H69" s="680">
        <v>403953</v>
      </c>
      <c r="I69" s="680">
        <v>403040</v>
      </c>
      <c r="J69" s="680">
        <v>411045</v>
      </c>
      <c r="K69" s="680">
        <v>385229</v>
      </c>
      <c r="L69" s="680">
        <v>379643</v>
      </c>
      <c r="M69" s="680">
        <v>363757</v>
      </c>
      <c r="N69" s="680">
        <v>353979</v>
      </c>
      <c r="O69" s="680">
        <v>298078</v>
      </c>
      <c r="P69" s="680">
        <v>304766</v>
      </c>
      <c r="Q69" s="680">
        <v>302119</v>
      </c>
      <c r="R69" s="680">
        <v>297010</v>
      </c>
    </row>
    <row r="70" spans="1:18">
      <c r="A70" s="553"/>
      <c r="B70" s="907" t="s">
        <v>1096</v>
      </c>
      <c r="C70" s="680" t="s">
        <v>1165</v>
      </c>
      <c r="D70" s="680">
        <v>51170</v>
      </c>
      <c r="E70" s="680">
        <v>49020</v>
      </c>
      <c r="F70" s="680">
        <v>48787</v>
      </c>
      <c r="G70" s="680">
        <v>59075</v>
      </c>
      <c r="H70" s="680">
        <v>69682</v>
      </c>
      <c r="I70" s="680">
        <v>67187</v>
      </c>
      <c r="J70" s="680">
        <v>91398</v>
      </c>
      <c r="K70" s="680">
        <v>109277</v>
      </c>
      <c r="L70" s="680">
        <v>116313</v>
      </c>
      <c r="M70" s="680">
        <v>100884</v>
      </c>
      <c r="N70" s="680">
        <v>101954</v>
      </c>
      <c r="O70" s="680">
        <v>94302</v>
      </c>
      <c r="P70" s="680">
        <v>97506</v>
      </c>
      <c r="Q70" s="680">
        <v>112982</v>
      </c>
      <c r="R70" s="680">
        <v>122079</v>
      </c>
    </row>
    <row r="71" spans="1:18">
      <c r="A71" s="553"/>
      <c r="B71" s="907"/>
      <c r="C71" s="680" t="s">
        <v>1166</v>
      </c>
      <c r="D71" s="680">
        <v>40000</v>
      </c>
      <c r="E71" s="680">
        <v>70000</v>
      </c>
      <c r="F71" s="680">
        <v>96085</v>
      </c>
      <c r="G71" s="680">
        <v>72781</v>
      </c>
      <c r="H71" s="680">
        <v>104031</v>
      </c>
      <c r="I71" s="680">
        <v>66500</v>
      </c>
      <c r="J71" s="680">
        <v>21578</v>
      </c>
      <c r="K71" s="680">
        <v>15050</v>
      </c>
      <c r="L71" s="680">
        <v>11080</v>
      </c>
      <c r="M71" s="680">
        <v>8531</v>
      </c>
      <c r="N71" s="680">
        <v>7655</v>
      </c>
      <c r="O71" s="680">
        <v>9355</v>
      </c>
      <c r="P71" s="680">
        <v>3742</v>
      </c>
      <c r="Q71" s="680">
        <v>3905</v>
      </c>
      <c r="R71" s="680">
        <v>2947</v>
      </c>
    </row>
    <row r="72" spans="1:18">
      <c r="A72" s="553"/>
      <c r="B72" s="907"/>
      <c r="C72" s="680" t="s">
        <v>1167</v>
      </c>
      <c r="D72" s="680">
        <v>41600</v>
      </c>
      <c r="E72" s="680">
        <v>51400</v>
      </c>
      <c r="F72" s="680">
        <v>74100</v>
      </c>
      <c r="G72" s="680">
        <v>55593</v>
      </c>
      <c r="H72" s="680">
        <v>51485</v>
      </c>
      <c r="I72" s="680">
        <v>10526</v>
      </c>
      <c r="J72" s="680">
        <v>34561</v>
      </c>
      <c r="K72" s="680">
        <v>38058</v>
      </c>
      <c r="L72" s="680">
        <v>31210</v>
      </c>
      <c r="M72" s="680">
        <v>48498</v>
      </c>
      <c r="N72" s="680">
        <v>42949</v>
      </c>
      <c r="O72" s="680">
        <v>31523</v>
      </c>
      <c r="P72" s="680">
        <v>29453</v>
      </c>
      <c r="Q72" s="680">
        <v>29176</v>
      </c>
      <c r="R72" s="680">
        <v>30597</v>
      </c>
    </row>
    <row r="73" spans="1:18">
      <c r="A73" s="553"/>
      <c r="B73" s="907"/>
      <c r="C73" s="680" t="s">
        <v>1168</v>
      </c>
      <c r="D73" s="680">
        <v>0</v>
      </c>
      <c r="E73" s="680">
        <v>0</v>
      </c>
      <c r="F73" s="680">
        <v>0</v>
      </c>
      <c r="G73" s="680">
        <v>0</v>
      </c>
      <c r="H73" s="680">
        <v>0</v>
      </c>
      <c r="I73" s="680">
        <v>0</v>
      </c>
      <c r="J73" s="680">
        <v>0</v>
      </c>
      <c r="K73" s="680">
        <v>0</v>
      </c>
      <c r="L73" s="680">
        <v>0</v>
      </c>
      <c r="M73" s="680">
        <v>0</v>
      </c>
      <c r="N73" s="680">
        <v>0</v>
      </c>
      <c r="O73" s="680">
        <v>0</v>
      </c>
      <c r="P73" s="680">
        <v>0</v>
      </c>
      <c r="Q73" s="680">
        <v>0</v>
      </c>
      <c r="R73" s="680">
        <v>0</v>
      </c>
    </row>
    <row r="74" spans="1:18">
      <c r="A74" s="553"/>
      <c r="B74" s="907"/>
      <c r="C74" s="680" t="s">
        <v>1169</v>
      </c>
      <c r="D74" s="680">
        <v>1071030</v>
      </c>
      <c r="E74" s="680">
        <v>1185260</v>
      </c>
      <c r="F74" s="680">
        <v>1172560</v>
      </c>
      <c r="G74" s="680">
        <v>966736</v>
      </c>
      <c r="H74" s="680">
        <v>862228</v>
      </c>
      <c r="I74" s="680">
        <v>974487</v>
      </c>
      <c r="J74" s="680">
        <v>1107835</v>
      </c>
      <c r="K74" s="680">
        <v>1127336</v>
      </c>
      <c r="L74" s="680">
        <v>1084037</v>
      </c>
      <c r="M74" s="680">
        <v>1019667</v>
      </c>
      <c r="N74" s="680">
        <v>998953</v>
      </c>
      <c r="O74" s="680">
        <v>985294</v>
      </c>
      <c r="P74" s="680">
        <v>885177</v>
      </c>
      <c r="Q74" s="680">
        <v>765046</v>
      </c>
      <c r="R74" s="680">
        <v>782132</v>
      </c>
    </row>
    <row r="75" spans="1:18">
      <c r="A75" s="553"/>
      <c r="B75" s="907" t="s">
        <v>1097</v>
      </c>
      <c r="C75" s="680" t="s">
        <v>1165</v>
      </c>
      <c r="D75" s="680">
        <v>760</v>
      </c>
      <c r="E75" s="680">
        <v>940</v>
      </c>
      <c r="F75" s="680">
        <v>1435</v>
      </c>
      <c r="G75" s="680">
        <v>1860</v>
      </c>
      <c r="H75" s="680">
        <v>1860</v>
      </c>
      <c r="I75" s="680">
        <v>1983</v>
      </c>
      <c r="J75" s="680">
        <v>1608</v>
      </c>
      <c r="K75" s="680">
        <v>443</v>
      </c>
      <c r="L75" s="680">
        <v>517</v>
      </c>
      <c r="M75" s="680">
        <v>546</v>
      </c>
      <c r="N75" s="680">
        <v>544</v>
      </c>
      <c r="O75" s="680">
        <v>535</v>
      </c>
      <c r="P75" s="680">
        <v>535</v>
      </c>
      <c r="Q75" s="680">
        <v>418</v>
      </c>
      <c r="R75" s="680">
        <v>1320</v>
      </c>
    </row>
    <row r="76" spans="1:18">
      <c r="A76" s="553"/>
      <c r="B76" s="907"/>
      <c r="C76" s="680" t="s">
        <v>1166</v>
      </c>
      <c r="D76" s="680">
        <v>370730</v>
      </c>
      <c r="E76" s="680">
        <v>370730</v>
      </c>
      <c r="F76" s="680">
        <v>329900</v>
      </c>
      <c r="G76" s="680">
        <v>331530</v>
      </c>
      <c r="H76" s="680">
        <v>331530</v>
      </c>
      <c r="I76" s="680">
        <v>32295</v>
      </c>
      <c r="J76" s="680">
        <v>41750</v>
      </c>
      <c r="K76" s="680">
        <v>192885</v>
      </c>
      <c r="L76" s="680">
        <v>243140</v>
      </c>
      <c r="M76" s="680">
        <v>342848</v>
      </c>
      <c r="N76" s="680">
        <v>232966</v>
      </c>
      <c r="O76" s="680">
        <v>229388</v>
      </c>
      <c r="P76" s="680">
        <v>190956</v>
      </c>
      <c r="Q76" s="680">
        <v>200084</v>
      </c>
      <c r="R76" s="680">
        <v>111629</v>
      </c>
    </row>
    <row r="77" spans="1:18">
      <c r="A77" s="553"/>
      <c r="B77" s="907"/>
      <c r="C77" s="680" t="s">
        <v>1167</v>
      </c>
      <c r="D77" s="680">
        <v>1310</v>
      </c>
      <c r="E77" s="680">
        <v>1600</v>
      </c>
      <c r="F77" s="680">
        <v>1664</v>
      </c>
      <c r="G77" s="680">
        <v>1849</v>
      </c>
      <c r="H77" s="680">
        <v>1772</v>
      </c>
      <c r="I77" s="680">
        <v>1400</v>
      </c>
      <c r="J77" s="680">
        <v>1666</v>
      </c>
      <c r="K77" s="680">
        <v>1640</v>
      </c>
      <c r="L77" s="680">
        <v>1474</v>
      </c>
      <c r="M77" s="680">
        <v>6425</v>
      </c>
      <c r="N77" s="680">
        <v>6314</v>
      </c>
      <c r="O77" s="680">
        <v>6358</v>
      </c>
      <c r="P77" s="680">
        <v>6374</v>
      </c>
      <c r="Q77" s="680">
        <v>1953</v>
      </c>
      <c r="R77" s="680">
        <v>2374</v>
      </c>
    </row>
    <row r="78" spans="1:18">
      <c r="A78" s="553"/>
      <c r="B78" s="907"/>
      <c r="C78" s="680" t="s">
        <v>1168</v>
      </c>
      <c r="D78" s="680">
        <v>0</v>
      </c>
      <c r="E78" s="680">
        <v>0</v>
      </c>
      <c r="F78" s="680">
        <v>0</v>
      </c>
      <c r="G78" s="680">
        <v>0</v>
      </c>
      <c r="H78" s="680">
        <v>0</v>
      </c>
      <c r="I78" s="680">
        <v>0</v>
      </c>
      <c r="J78" s="680">
        <v>0</v>
      </c>
      <c r="K78" s="680">
        <v>0</v>
      </c>
      <c r="L78" s="680">
        <v>0</v>
      </c>
      <c r="M78" s="680">
        <v>0</v>
      </c>
      <c r="N78" s="680">
        <v>0</v>
      </c>
      <c r="O78" s="680">
        <v>0</v>
      </c>
      <c r="P78" s="680">
        <v>0</v>
      </c>
      <c r="Q78" s="680">
        <v>0</v>
      </c>
      <c r="R78" s="680">
        <v>0</v>
      </c>
    </row>
    <row r="79" spans="1:18">
      <c r="A79" s="553"/>
      <c r="B79" s="907"/>
      <c r="C79" s="680" t="s">
        <v>1169</v>
      </c>
      <c r="D79" s="680">
        <v>587170</v>
      </c>
      <c r="E79" s="680">
        <v>604280</v>
      </c>
      <c r="F79" s="680">
        <v>669827</v>
      </c>
      <c r="G79" s="680">
        <v>792167</v>
      </c>
      <c r="H79" s="680">
        <v>607505</v>
      </c>
      <c r="I79" s="680">
        <v>610962</v>
      </c>
      <c r="J79" s="680">
        <v>622829</v>
      </c>
      <c r="K79" s="680">
        <v>608150</v>
      </c>
      <c r="L79" s="680">
        <v>653827</v>
      </c>
      <c r="M79" s="680">
        <v>733041</v>
      </c>
      <c r="N79" s="680">
        <v>793855</v>
      </c>
      <c r="O79" s="680">
        <v>818584</v>
      </c>
      <c r="P79" s="680">
        <v>845937</v>
      </c>
      <c r="Q79" s="680">
        <v>722685</v>
      </c>
      <c r="R79" s="680">
        <v>856536</v>
      </c>
    </row>
    <row r="80" spans="1:18">
      <c r="A80" s="553"/>
      <c r="B80" s="907" t="s">
        <v>1098</v>
      </c>
      <c r="C80" s="680" t="s">
        <v>1165</v>
      </c>
      <c r="D80" s="680">
        <v>118290</v>
      </c>
      <c r="E80" s="680">
        <v>122710</v>
      </c>
      <c r="F80" s="680">
        <v>110770</v>
      </c>
      <c r="G80" s="680">
        <v>111024</v>
      </c>
      <c r="H80" s="680">
        <v>113176</v>
      </c>
      <c r="I80" s="680">
        <v>114447</v>
      </c>
      <c r="J80" s="680">
        <v>110140</v>
      </c>
      <c r="K80" s="680">
        <v>111453</v>
      </c>
      <c r="L80" s="680">
        <v>114910</v>
      </c>
      <c r="M80" s="680">
        <v>115900</v>
      </c>
      <c r="N80" s="680">
        <v>114538</v>
      </c>
      <c r="O80" s="680">
        <v>113842</v>
      </c>
      <c r="P80" s="680">
        <v>145829</v>
      </c>
      <c r="Q80" s="680">
        <v>140371</v>
      </c>
      <c r="R80" s="680">
        <v>140770</v>
      </c>
    </row>
    <row r="81" spans="1:18">
      <c r="A81" s="553"/>
      <c r="B81" s="907"/>
      <c r="C81" s="680" t="s">
        <v>1166</v>
      </c>
      <c r="D81" s="680">
        <v>142910</v>
      </c>
      <c r="E81" s="680">
        <v>134620</v>
      </c>
      <c r="F81" s="680">
        <v>132050</v>
      </c>
      <c r="G81" s="680">
        <v>128770</v>
      </c>
      <c r="H81" s="680">
        <v>130039</v>
      </c>
      <c r="I81" s="680">
        <v>135013</v>
      </c>
      <c r="J81" s="680">
        <v>128332</v>
      </c>
      <c r="K81" s="680">
        <v>146246</v>
      </c>
      <c r="L81" s="680">
        <v>143227</v>
      </c>
      <c r="M81" s="680">
        <v>151422</v>
      </c>
      <c r="N81" s="680">
        <v>116128</v>
      </c>
      <c r="O81" s="680">
        <v>123302</v>
      </c>
      <c r="P81" s="680">
        <v>117046</v>
      </c>
      <c r="Q81" s="680">
        <v>114762</v>
      </c>
      <c r="R81" s="680">
        <v>117709</v>
      </c>
    </row>
    <row r="82" spans="1:18">
      <c r="A82" s="553"/>
      <c r="B82" s="907"/>
      <c r="C82" s="680" t="s">
        <v>1167</v>
      </c>
      <c r="D82" s="680">
        <v>93520</v>
      </c>
      <c r="E82" s="680">
        <v>96050</v>
      </c>
      <c r="F82" s="680">
        <v>88924</v>
      </c>
      <c r="G82" s="680">
        <v>75007</v>
      </c>
      <c r="H82" s="680">
        <v>78783</v>
      </c>
      <c r="I82" s="680">
        <v>79130</v>
      </c>
      <c r="J82" s="680">
        <v>77013</v>
      </c>
      <c r="K82" s="680">
        <v>78208</v>
      </c>
      <c r="L82" s="680">
        <v>78240</v>
      </c>
      <c r="M82" s="680">
        <v>78787</v>
      </c>
      <c r="N82" s="680">
        <v>77697</v>
      </c>
      <c r="O82" s="680">
        <v>67606</v>
      </c>
      <c r="P82" s="680">
        <v>68908</v>
      </c>
      <c r="Q82" s="680">
        <v>67477</v>
      </c>
      <c r="R82" s="680">
        <v>66191</v>
      </c>
    </row>
    <row r="83" spans="1:18">
      <c r="A83" s="553"/>
      <c r="B83" s="907"/>
      <c r="C83" s="680" t="s">
        <v>1168</v>
      </c>
      <c r="D83" s="680">
        <v>0</v>
      </c>
      <c r="E83" s="680">
        <v>0</v>
      </c>
      <c r="F83" s="680">
        <v>0</v>
      </c>
      <c r="G83" s="680">
        <v>0</v>
      </c>
      <c r="H83" s="680">
        <v>0</v>
      </c>
      <c r="I83" s="680">
        <v>0</v>
      </c>
      <c r="J83" s="680">
        <v>0</v>
      </c>
      <c r="K83" s="680">
        <v>0</v>
      </c>
      <c r="L83" s="680">
        <v>0</v>
      </c>
      <c r="M83" s="680">
        <v>0</v>
      </c>
      <c r="N83" s="680">
        <v>0</v>
      </c>
      <c r="O83" s="680">
        <v>0</v>
      </c>
      <c r="P83" s="680">
        <v>0</v>
      </c>
      <c r="Q83" s="680">
        <v>0</v>
      </c>
      <c r="R83" s="680">
        <v>0</v>
      </c>
    </row>
    <row r="84" spans="1:18">
      <c r="A84" s="553"/>
      <c r="B84" s="907"/>
      <c r="C84" s="680" t="s">
        <v>1169</v>
      </c>
      <c r="D84" s="680">
        <v>669920</v>
      </c>
      <c r="E84" s="680">
        <v>657950</v>
      </c>
      <c r="F84" s="680">
        <v>633259</v>
      </c>
      <c r="G84" s="680">
        <v>578868</v>
      </c>
      <c r="H84" s="680">
        <v>564804</v>
      </c>
      <c r="I84" s="680">
        <v>556043</v>
      </c>
      <c r="J84" s="680">
        <v>514353</v>
      </c>
      <c r="K84" s="680">
        <v>513043</v>
      </c>
      <c r="L84" s="680">
        <v>529176</v>
      </c>
      <c r="M84" s="680">
        <v>533402</v>
      </c>
      <c r="N84" s="680">
        <v>508658</v>
      </c>
      <c r="O84" s="680">
        <v>523555</v>
      </c>
      <c r="P84" s="680">
        <v>520020</v>
      </c>
      <c r="Q84" s="680">
        <v>507091</v>
      </c>
      <c r="R84" s="680">
        <v>500722</v>
      </c>
    </row>
    <row r="85" spans="1:18">
      <c r="A85" s="553"/>
      <c r="B85" s="907" t="s">
        <v>1099</v>
      </c>
      <c r="C85" s="680" t="s">
        <v>1165</v>
      </c>
      <c r="D85" s="680">
        <v>12970</v>
      </c>
      <c r="E85" s="680">
        <v>13420</v>
      </c>
      <c r="F85" s="680">
        <v>7450</v>
      </c>
      <c r="G85" s="680">
        <v>20796</v>
      </c>
      <c r="H85" s="680">
        <v>27041</v>
      </c>
      <c r="I85" s="680">
        <v>28311</v>
      </c>
      <c r="J85" s="680">
        <v>28753</v>
      </c>
      <c r="K85" s="680">
        <v>30503</v>
      </c>
      <c r="L85" s="680">
        <v>31762</v>
      </c>
      <c r="M85" s="680">
        <v>34226</v>
      </c>
      <c r="N85" s="680">
        <v>35815</v>
      </c>
      <c r="O85" s="680">
        <v>35127</v>
      </c>
      <c r="P85" s="680">
        <v>34727</v>
      </c>
      <c r="Q85" s="680">
        <v>35459</v>
      </c>
      <c r="R85" s="680">
        <v>33210</v>
      </c>
    </row>
    <row r="86" spans="1:18">
      <c r="A86" s="553"/>
      <c r="B86" s="907"/>
      <c r="C86" s="680" t="s">
        <v>1166</v>
      </c>
      <c r="D86" s="680">
        <v>70460</v>
      </c>
      <c r="E86" s="680">
        <v>67950</v>
      </c>
      <c r="F86" s="680">
        <v>183792</v>
      </c>
      <c r="G86" s="680">
        <v>108397</v>
      </c>
      <c r="H86" s="680">
        <v>93721</v>
      </c>
      <c r="I86" s="680">
        <v>87100</v>
      </c>
      <c r="J86" s="680">
        <v>75150</v>
      </c>
      <c r="K86" s="680">
        <v>80425</v>
      </c>
      <c r="L86" s="680">
        <v>70237</v>
      </c>
      <c r="M86" s="680">
        <v>63818</v>
      </c>
      <c r="N86" s="680">
        <v>80722</v>
      </c>
      <c r="O86" s="680">
        <v>83226</v>
      </c>
      <c r="P86" s="680">
        <v>72091</v>
      </c>
      <c r="Q86" s="680">
        <v>69122</v>
      </c>
      <c r="R86" s="680">
        <v>71064</v>
      </c>
    </row>
    <row r="87" spans="1:18">
      <c r="A87" s="553"/>
      <c r="B87" s="907"/>
      <c r="C87" s="680" t="s">
        <v>1167</v>
      </c>
      <c r="D87" s="680">
        <v>15920</v>
      </c>
      <c r="E87" s="680">
        <v>16540</v>
      </c>
      <c r="F87" s="680">
        <v>6362</v>
      </c>
      <c r="G87" s="680">
        <v>33145</v>
      </c>
      <c r="H87" s="680">
        <v>16147</v>
      </c>
      <c r="I87" s="680">
        <v>14844</v>
      </c>
      <c r="J87" s="680">
        <v>15092</v>
      </c>
      <c r="K87" s="680">
        <v>14440</v>
      </c>
      <c r="L87" s="680">
        <v>15013</v>
      </c>
      <c r="M87" s="680">
        <v>15720</v>
      </c>
      <c r="N87" s="680">
        <v>11835</v>
      </c>
      <c r="O87" s="680">
        <v>12489</v>
      </c>
      <c r="P87" s="680">
        <v>11730</v>
      </c>
      <c r="Q87" s="680">
        <v>11817</v>
      </c>
      <c r="R87" s="680">
        <v>11919</v>
      </c>
    </row>
    <row r="88" spans="1:18">
      <c r="A88" s="553"/>
      <c r="B88" s="907"/>
      <c r="C88" s="680" t="s">
        <v>1168</v>
      </c>
      <c r="D88" s="680">
        <v>0</v>
      </c>
      <c r="E88" s="680">
        <v>0</v>
      </c>
      <c r="F88" s="680">
        <v>0</v>
      </c>
      <c r="G88" s="680">
        <v>0</v>
      </c>
      <c r="H88" s="680">
        <v>0</v>
      </c>
      <c r="I88" s="680">
        <v>0</v>
      </c>
      <c r="J88" s="680">
        <v>0</v>
      </c>
      <c r="K88" s="680">
        <v>0</v>
      </c>
      <c r="L88" s="680">
        <v>0</v>
      </c>
      <c r="M88" s="680">
        <v>0</v>
      </c>
      <c r="N88" s="680">
        <v>0</v>
      </c>
      <c r="O88" s="680">
        <v>0</v>
      </c>
      <c r="P88" s="680">
        <v>0</v>
      </c>
      <c r="Q88" s="680">
        <v>0</v>
      </c>
      <c r="R88" s="680">
        <v>0</v>
      </c>
    </row>
    <row r="89" spans="1:18">
      <c r="A89" s="553"/>
      <c r="B89" s="907"/>
      <c r="C89" s="680" t="s">
        <v>1169</v>
      </c>
      <c r="D89" s="680">
        <v>288180</v>
      </c>
      <c r="E89" s="680">
        <v>295990</v>
      </c>
      <c r="F89" s="680">
        <v>216095</v>
      </c>
      <c r="G89" s="680">
        <v>251450</v>
      </c>
      <c r="H89" s="680">
        <v>243542</v>
      </c>
      <c r="I89" s="680">
        <v>247024</v>
      </c>
      <c r="J89" s="680">
        <v>236664</v>
      </c>
      <c r="K89" s="680">
        <v>225150</v>
      </c>
      <c r="L89" s="680">
        <v>233504</v>
      </c>
      <c r="M89" s="680">
        <v>231507</v>
      </c>
      <c r="N89" s="680">
        <v>231246</v>
      </c>
      <c r="O89" s="680">
        <v>223931</v>
      </c>
      <c r="P89" s="680">
        <v>200880</v>
      </c>
      <c r="Q89" s="680">
        <v>183997</v>
      </c>
      <c r="R89" s="680">
        <v>186695</v>
      </c>
    </row>
    <row r="90" spans="1:18">
      <c r="A90" s="553"/>
      <c r="B90" s="907" t="s">
        <v>1100</v>
      </c>
      <c r="C90" s="680" t="s">
        <v>1165</v>
      </c>
      <c r="D90" s="680">
        <v>19390</v>
      </c>
      <c r="E90" s="680">
        <v>17570</v>
      </c>
      <c r="F90" s="680">
        <v>14688</v>
      </c>
      <c r="G90" s="680">
        <v>17797</v>
      </c>
      <c r="H90" s="680">
        <v>18016</v>
      </c>
      <c r="I90" s="680">
        <v>18596</v>
      </c>
      <c r="J90" s="680">
        <v>19271</v>
      </c>
      <c r="K90" s="680">
        <v>22017</v>
      </c>
      <c r="L90" s="680">
        <v>30548</v>
      </c>
      <c r="M90" s="680">
        <v>42779</v>
      </c>
      <c r="N90" s="680">
        <v>43904</v>
      </c>
      <c r="O90" s="680">
        <v>48054</v>
      </c>
      <c r="P90" s="680">
        <v>54908</v>
      </c>
      <c r="Q90" s="680">
        <v>56821</v>
      </c>
      <c r="R90" s="680">
        <v>62931</v>
      </c>
    </row>
    <row r="91" spans="1:18">
      <c r="A91" s="553"/>
      <c r="B91" s="907"/>
      <c r="C91" s="680" t="s">
        <v>1166</v>
      </c>
      <c r="D91" s="680">
        <v>660520</v>
      </c>
      <c r="E91" s="680">
        <v>619700</v>
      </c>
      <c r="F91" s="680">
        <v>248300</v>
      </c>
      <c r="G91" s="680">
        <v>400270</v>
      </c>
      <c r="H91" s="680">
        <v>395630</v>
      </c>
      <c r="I91" s="680">
        <v>354750</v>
      </c>
      <c r="J91" s="680">
        <v>144680</v>
      </c>
      <c r="K91" s="680">
        <v>46500</v>
      </c>
      <c r="L91" s="680">
        <v>95000</v>
      </c>
      <c r="M91" s="680">
        <v>181731</v>
      </c>
      <c r="N91" s="680">
        <v>167000</v>
      </c>
      <c r="O91" s="680">
        <v>127377</v>
      </c>
      <c r="P91" s="680">
        <v>146465</v>
      </c>
      <c r="Q91" s="680">
        <v>114000</v>
      </c>
      <c r="R91" s="680">
        <v>116450</v>
      </c>
    </row>
    <row r="92" spans="1:18">
      <c r="A92" s="553"/>
      <c r="B92" s="907"/>
      <c r="C92" s="680" t="s">
        <v>1167</v>
      </c>
      <c r="D92" s="680">
        <v>8880</v>
      </c>
      <c r="E92" s="680">
        <v>9340</v>
      </c>
      <c r="F92" s="680">
        <v>8244</v>
      </c>
      <c r="G92" s="680">
        <v>6547</v>
      </c>
      <c r="H92" s="680">
        <v>7554</v>
      </c>
      <c r="I92" s="680">
        <v>7937</v>
      </c>
      <c r="J92" s="680">
        <v>6756</v>
      </c>
      <c r="K92" s="680">
        <v>7407</v>
      </c>
      <c r="L92" s="680">
        <v>10402</v>
      </c>
      <c r="M92" s="680">
        <v>17237</v>
      </c>
      <c r="N92" s="680">
        <v>22692</v>
      </c>
      <c r="O92" s="680">
        <v>32190</v>
      </c>
      <c r="P92" s="680">
        <v>30105</v>
      </c>
      <c r="Q92" s="680">
        <v>31040</v>
      </c>
      <c r="R92" s="680">
        <v>31770</v>
      </c>
    </row>
    <row r="93" spans="1:18">
      <c r="A93" s="553"/>
      <c r="B93" s="907"/>
      <c r="C93" s="680" t="s">
        <v>1168</v>
      </c>
      <c r="D93" s="680">
        <v>0</v>
      </c>
      <c r="E93" s="680">
        <v>0</v>
      </c>
      <c r="F93" s="680">
        <v>0</v>
      </c>
      <c r="G93" s="680">
        <v>0</v>
      </c>
      <c r="H93" s="680">
        <v>0</v>
      </c>
      <c r="I93" s="680">
        <v>0</v>
      </c>
      <c r="J93" s="680">
        <v>0</v>
      </c>
      <c r="K93" s="680">
        <v>0</v>
      </c>
      <c r="L93" s="680">
        <v>0</v>
      </c>
      <c r="M93" s="680">
        <v>0</v>
      </c>
      <c r="N93" s="680">
        <v>0</v>
      </c>
      <c r="O93" s="680">
        <v>0</v>
      </c>
      <c r="P93" s="680">
        <v>0</v>
      </c>
      <c r="Q93" s="680">
        <v>0</v>
      </c>
      <c r="R93" s="680">
        <v>0</v>
      </c>
    </row>
    <row r="94" spans="1:18">
      <c r="A94" s="553"/>
      <c r="B94" s="907"/>
      <c r="C94" s="680" t="s">
        <v>1169</v>
      </c>
      <c r="D94" s="680">
        <v>837500</v>
      </c>
      <c r="E94" s="680">
        <v>799670</v>
      </c>
      <c r="F94" s="680">
        <v>733595</v>
      </c>
      <c r="G94" s="680">
        <v>781444</v>
      </c>
      <c r="H94" s="680">
        <v>786384</v>
      </c>
      <c r="I94" s="680">
        <v>776023</v>
      </c>
      <c r="J94" s="680">
        <v>826542</v>
      </c>
      <c r="K94" s="680">
        <v>829463</v>
      </c>
      <c r="L94" s="680">
        <v>860207.1</v>
      </c>
      <c r="M94" s="680">
        <v>1087061</v>
      </c>
      <c r="N94" s="680">
        <v>1148512</v>
      </c>
      <c r="O94" s="680">
        <v>1117580</v>
      </c>
      <c r="P94" s="680">
        <v>1099038</v>
      </c>
      <c r="Q94" s="680">
        <v>1012985</v>
      </c>
      <c r="R94" s="680">
        <v>1028814</v>
      </c>
    </row>
    <row r="95" spans="1:18">
      <c r="A95" s="553"/>
      <c r="B95" s="907" t="s">
        <v>1101</v>
      </c>
      <c r="C95" s="680" t="s">
        <v>1165</v>
      </c>
      <c r="D95" s="680">
        <v>30000</v>
      </c>
      <c r="E95" s="680">
        <v>30340</v>
      </c>
      <c r="F95" s="680">
        <v>30158</v>
      </c>
      <c r="G95" s="680">
        <v>29872</v>
      </c>
      <c r="H95" s="680">
        <v>29209</v>
      </c>
      <c r="I95" s="680">
        <v>37691</v>
      </c>
      <c r="J95" s="680">
        <v>38908</v>
      </c>
      <c r="K95" s="680">
        <v>38825</v>
      </c>
      <c r="L95" s="680">
        <v>38828</v>
      </c>
      <c r="M95" s="680">
        <v>38973</v>
      </c>
      <c r="N95" s="680">
        <v>37599</v>
      </c>
      <c r="O95" s="680">
        <v>37376</v>
      </c>
      <c r="P95" s="680">
        <v>38055</v>
      </c>
      <c r="Q95" s="680">
        <v>38399</v>
      </c>
      <c r="R95" s="680">
        <v>38154</v>
      </c>
    </row>
    <row r="96" spans="1:18">
      <c r="A96" s="553"/>
      <c r="B96" s="907"/>
      <c r="C96" s="680" t="s">
        <v>1166</v>
      </c>
      <c r="D96" s="680">
        <v>231600</v>
      </c>
      <c r="E96" s="680">
        <v>206480</v>
      </c>
      <c r="F96" s="680">
        <v>216209</v>
      </c>
      <c r="G96" s="680">
        <v>214950</v>
      </c>
      <c r="H96" s="680">
        <v>215750</v>
      </c>
      <c r="I96" s="680">
        <v>188900</v>
      </c>
      <c r="J96" s="680">
        <v>165019</v>
      </c>
      <c r="K96" s="680">
        <v>97743</v>
      </c>
      <c r="L96" s="680">
        <v>193122</v>
      </c>
      <c r="M96" s="680">
        <v>215997</v>
      </c>
      <c r="N96" s="680">
        <v>181089</v>
      </c>
      <c r="O96" s="680">
        <v>201961</v>
      </c>
      <c r="P96" s="680">
        <v>192575</v>
      </c>
      <c r="Q96" s="680">
        <v>186504</v>
      </c>
      <c r="R96" s="680">
        <v>188235</v>
      </c>
    </row>
    <row r="97" spans="1:18">
      <c r="A97" s="553"/>
      <c r="B97" s="907"/>
      <c r="C97" s="680" t="s">
        <v>1167</v>
      </c>
      <c r="D97" s="680">
        <v>14610</v>
      </c>
      <c r="E97" s="680">
        <v>14380</v>
      </c>
      <c r="F97" s="680">
        <v>14768</v>
      </c>
      <c r="G97" s="680">
        <v>15157</v>
      </c>
      <c r="H97" s="680">
        <v>15208</v>
      </c>
      <c r="I97" s="680">
        <v>13830</v>
      </c>
      <c r="J97" s="680">
        <v>11425</v>
      </c>
      <c r="K97" s="680">
        <v>10881</v>
      </c>
      <c r="L97" s="680">
        <v>9994</v>
      </c>
      <c r="M97" s="680">
        <v>10044</v>
      </c>
      <c r="N97" s="680">
        <v>11283</v>
      </c>
      <c r="O97" s="680">
        <v>11558</v>
      </c>
      <c r="P97" s="680">
        <v>10880</v>
      </c>
      <c r="Q97" s="680">
        <v>10671</v>
      </c>
      <c r="R97" s="680">
        <v>10360</v>
      </c>
    </row>
    <row r="98" spans="1:18">
      <c r="A98" s="553"/>
      <c r="B98" s="907"/>
      <c r="C98" s="680" t="s">
        <v>1168</v>
      </c>
      <c r="D98" s="680">
        <v>0</v>
      </c>
      <c r="E98" s="680">
        <v>0</v>
      </c>
      <c r="F98" s="680">
        <v>0</v>
      </c>
      <c r="G98" s="680">
        <v>0</v>
      </c>
      <c r="H98" s="680">
        <v>0</v>
      </c>
      <c r="I98" s="680">
        <v>0</v>
      </c>
      <c r="J98" s="680">
        <v>0</v>
      </c>
      <c r="K98" s="680">
        <v>22.2</v>
      </c>
      <c r="L98" s="680">
        <v>22.2</v>
      </c>
      <c r="M98" s="680">
        <v>22.2</v>
      </c>
      <c r="N98" s="680">
        <v>0</v>
      </c>
      <c r="O98" s="680">
        <v>0</v>
      </c>
      <c r="P98" s="680">
        <v>0</v>
      </c>
      <c r="Q98" s="680">
        <v>0</v>
      </c>
      <c r="R98" s="680">
        <v>0</v>
      </c>
    </row>
    <row r="99" spans="1:18">
      <c r="A99" s="553"/>
      <c r="B99" s="907"/>
      <c r="C99" s="680" t="s">
        <v>1169</v>
      </c>
      <c r="D99" s="680">
        <v>1040400</v>
      </c>
      <c r="E99" s="680">
        <v>1079780</v>
      </c>
      <c r="F99" s="680">
        <v>1024435</v>
      </c>
      <c r="G99" s="680">
        <v>995130</v>
      </c>
      <c r="H99" s="680">
        <v>1023359</v>
      </c>
      <c r="I99" s="680">
        <v>851431</v>
      </c>
      <c r="J99" s="680">
        <v>908865</v>
      </c>
      <c r="K99" s="680">
        <v>924279</v>
      </c>
      <c r="L99" s="680">
        <v>962556</v>
      </c>
      <c r="M99" s="680">
        <v>946933</v>
      </c>
      <c r="N99" s="680">
        <v>929272</v>
      </c>
      <c r="O99" s="680">
        <v>928015</v>
      </c>
      <c r="P99" s="680">
        <v>933534</v>
      </c>
      <c r="Q99" s="680">
        <v>921904</v>
      </c>
      <c r="R99" s="680">
        <v>903784</v>
      </c>
    </row>
    <row r="100" spans="1:18">
      <c r="A100" s="553"/>
      <c r="B100" s="907" t="s">
        <v>1102</v>
      </c>
      <c r="C100" s="680" t="s">
        <v>1165</v>
      </c>
      <c r="D100" s="680">
        <v>138520</v>
      </c>
      <c r="E100" s="680">
        <v>137310</v>
      </c>
      <c r="F100" s="680">
        <v>106772</v>
      </c>
      <c r="G100" s="680">
        <v>114721</v>
      </c>
      <c r="H100" s="680">
        <v>117103</v>
      </c>
      <c r="I100" s="680">
        <v>125364</v>
      </c>
      <c r="J100" s="680">
        <v>162052</v>
      </c>
      <c r="K100" s="680">
        <v>157617</v>
      </c>
      <c r="L100" s="680">
        <v>161991</v>
      </c>
      <c r="M100" s="680">
        <v>148659</v>
      </c>
      <c r="N100" s="680">
        <v>146007</v>
      </c>
      <c r="O100" s="680">
        <v>147567</v>
      </c>
      <c r="P100" s="680">
        <v>146436</v>
      </c>
      <c r="Q100" s="680">
        <v>141569</v>
      </c>
      <c r="R100" s="680">
        <v>152764</v>
      </c>
    </row>
    <row r="101" spans="1:18">
      <c r="A101" s="553"/>
      <c r="B101" s="907"/>
      <c r="C101" s="680" t="s">
        <v>1166</v>
      </c>
      <c r="D101" s="680">
        <v>82800</v>
      </c>
      <c r="E101" s="680">
        <v>110310</v>
      </c>
      <c r="F101" s="680">
        <v>109206</v>
      </c>
      <c r="G101" s="680">
        <v>134534</v>
      </c>
      <c r="H101" s="680">
        <v>122074</v>
      </c>
      <c r="I101" s="680">
        <v>113743</v>
      </c>
      <c r="J101" s="680">
        <v>103313</v>
      </c>
      <c r="K101" s="680">
        <v>103967</v>
      </c>
      <c r="L101" s="680">
        <v>153216</v>
      </c>
      <c r="M101" s="680">
        <v>119304</v>
      </c>
      <c r="N101" s="680">
        <v>110271</v>
      </c>
      <c r="O101" s="680">
        <v>106598</v>
      </c>
      <c r="P101" s="680">
        <v>89763</v>
      </c>
      <c r="Q101" s="680">
        <v>100514</v>
      </c>
      <c r="R101" s="680">
        <v>98942</v>
      </c>
    </row>
    <row r="102" spans="1:18">
      <c r="A102" s="553"/>
      <c r="B102" s="907"/>
      <c r="C102" s="680" t="s">
        <v>1167</v>
      </c>
      <c r="D102" s="680">
        <v>66980</v>
      </c>
      <c r="E102" s="680">
        <v>61800</v>
      </c>
      <c r="F102" s="680">
        <v>62740</v>
      </c>
      <c r="G102" s="680">
        <v>54862</v>
      </c>
      <c r="H102" s="680">
        <v>60085</v>
      </c>
      <c r="I102" s="680">
        <v>58695</v>
      </c>
      <c r="J102" s="680">
        <v>54920</v>
      </c>
      <c r="K102" s="680">
        <v>59517</v>
      </c>
      <c r="L102" s="680">
        <v>61231</v>
      </c>
      <c r="M102" s="680">
        <v>63322</v>
      </c>
      <c r="N102" s="680">
        <v>61491</v>
      </c>
      <c r="O102" s="680">
        <v>61328</v>
      </c>
      <c r="P102" s="680">
        <v>63473</v>
      </c>
      <c r="Q102" s="680">
        <v>66971</v>
      </c>
      <c r="R102" s="680">
        <v>64622</v>
      </c>
    </row>
    <row r="103" spans="1:18">
      <c r="A103" s="553"/>
      <c r="B103" s="907"/>
      <c r="C103" s="680" t="s">
        <v>1168</v>
      </c>
      <c r="D103" s="680">
        <v>0</v>
      </c>
      <c r="E103" s="680">
        <v>0</v>
      </c>
      <c r="F103" s="680">
        <v>0</v>
      </c>
      <c r="G103" s="680">
        <v>0</v>
      </c>
      <c r="H103" s="680">
        <v>0</v>
      </c>
      <c r="I103" s="680">
        <v>0</v>
      </c>
      <c r="J103" s="680">
        <v>0</v>
      </c>
      <c r="K103" s="680">
        <v>20</v>
      </c>
      <c r="L103" s="680">
        <v>21</v>
      </c>
      <c r="M103" s="680">
        <v>26</v>
      </c>
      <c r="N103" s="680">
        <v>26</v>
      </c>
      <c r="O103" s="680">
        <v>26</v>
      </c>
      <c r="P103" s="680">
        <v>26</v>
      </c>
      <c r="Q103" s="680">
        <v>26</v>
      </c>
      <c r="R103" s="680">
        <v>26</v>
      </c>
    </row>
    <row r="104" spans="1:18">
      <c r="A104" s="553"/>
      <c r="B104" s="907"/>
      <c r="C104" s="680" t="s">
        <v>1169</v>
      </c>
      <c r="D104" s="680">
        <v>1333030</v>
      </c>
      <c r="E104" s="680">
        <v>1403760</v>
      </c>
      <c r="F104" s="680">
        <v>1344646</v>
      </c>
      <c r="G104" s="680">
        <v>1408996</v>
      </c>
      <c r="H104" s="680">
        <v>1335307</v>
      </c>
      <c r="I104" s="680">
        <v>1268697</v>
      </c>
      <c r="J104" s="680">
        <v>1315862</v>
      </c>
      <c r="K104" s="680">
        <v>1287697</v>
      </c>
      <c r="L104" s="680">
        <v>1245400</v>
      </c>
      <c r="M104" s="680">
        <v>1317487</v>
      </c>
      <c r="N104" s="680">
        <v>1280232</v>
      </c>
      <c r="O104" s="680">
        <v>1249522</v>
      </c>
      <c r="P104" s="680">
        <v>1199980</v>
      </c>
      <c r="Q104" s="680">
        <v>1129654</v>
      </c>
      <c r="R104" s="680">
        <v>1227925</v>
      </c>
    </row>
    <row r="105" spans="1:18">
      <c r="A105" s="553"/>
      <c r="B105" s="907" t="s">
        <v>1103</v>
      </c>
      <c r="C105" s="680" t="s">
        <v>1165</v>
      </c>
      <c r="D105" s="680">
        <v>765980</v>
      </c>
      <c r="E105" s="680">
        <v>743700</v>
      </c>
      <c r="F105" s="680">
        <v>742545</v>
      </c>
      <c r="G105" s="680">
        <v>772121</v>
      </c>
      <c r="H105" s="680">
        <v>794340</v>
      </c>
      <c r="I105" s="680">
        <v>807893</v>
      </c>
      <c r="J105" s="680">
        <v>787168</v>
      </c>
      <c r="K105" s="680">
        <v>765662</v>
      </c>
      <c r="L105" s="680">
        <v>855033</v>
      </c>
      <c r="M105" s="680">
        <v>871207</v>
      </c>
      <c r="N105" s="680">
        <v>873152</v>
      </c>
      <c r="O105" s="680">
        <v>885681</v>
      </c>
      <c r="P105" s="680">
        <v>886145</v>
      </c>
      <c r="Q105" s="680">
        <v>888443</v>
      </c>
      <c r="R105" s="680">
        <v>923432</v>
      </c>
    </row>
    <row r="106" spans="1:18">
      <c r="A106" s="553"/>
      <c r="B106" s="907"/>
      <c r="C106" s="680" t="s">
        <v>1166</v>
      </c>
      <c r="D106" s="680">
        <v>147030</v>
      </c>
      <c r="E106" s="680">
        <v>142730</v>
      </c>
      <c r="F106" s="680">
        <v>190250</v>
      </c>
      <c r="G106" s="680">
        <v>192467</v>
      </c>
      <c r="H106" s="680">
        <v>188523</v>
      </c>
      <c r="I106" s="680">
        <v>180162</v>
      </c>
      <c r="J106" s="680">
        <v>176889</v>
      </c>
      <c r="K106" s="680">
        <v>170262</v>
      </c>
      <c r="L106" s="680">
        <v>324394</v>
      </c>
      <c r="M106" s="680">
        <v>246105</v>
      </c>
      <c r="N106" s="680">
        <v>245066</v>
      </c>
      <c r="O106" s="680">
        <v>263029</v>
      </c>
      <c r="P106" s="680">
        <v>226498</v>
      </c>
      <c r="Q106" s="680">
        <v>211823</v>
      </c>
      <c r="R106" s="680">
        <v>199224</v>
      </c>
    </row>
    <row r="107" spans="1:18">
      <c r="A107" s="553"/>
      <c r="B107" s="907"/>
      <c r="C107" s="680" t="s">
        <v>1167</v>
      </c>
      <c r="D107" s="680">
        <v>539570</v>
      </c>
      <c r="E107" s="680">
        <v>580750</v>
      </c>
      <c r="F107" s="680">
        <v>484575</v>
      </c>
      <c r="G107" s="680">
        <v>465307</v>
      </c>
      <c r="H107" s="680">
        <v>480915</v>
      </c>
      <c r="I107" s="680">
        <v>482843</v>
      </c>
      <c r="J107" s="680">
        <v>434706</v>
      </c>
      <c r="K107" s="680">
        <v>457980</v>
      </c>
      <c r="L107" s="680">
        <v>468336</v>
      </c>
      <c r="M107" s="680">
        <v>445638</v>
      </c>
      <c r="N107" s="680">
        <v>440527</v>
      </c>
      <c r="O107" s="680">
        <v>472693</v>
      </c>
      <c r="P107" s="680">
        <v>430652</v>
      </c>
      <c r="Q107" s="680">
        <v>414225</v>
      </c>
      <c r="R107" s="680">
        <v>418348</v>
      </c>
    </row>
    <row r="108" spans="1:18">
      <c r="A108" s="553"/>
      <c r="B108" s="907"/>
      <c r="C108" s="680" t="s">
        <v>1168</v>
      </c>
      <c r="D108" s="680">
        <v>0</v>
      </c>
      <c r="E108" s="680">
        <v>0</v>
      </c>
      <c r="F108" s="680">
        <v>0</v>
      </c>
      <c r="G108" s="680">
        <v>0</v>
      </c>
      <c r="H108" s="680">
        <v>0</v>
      </c>
      <c r="I108" s="680">
        <v>0</v>
      </c>
      <c r="J108" s="680">
        <v>0</v>
      </c>
      <c r="K108" s="680">
        <v>2986.4</v>
      </c>
      <c r="L108" s="680">
        <v>3172.6</v>
      </c>
      <c r="M108" s="680">
        <v>3169.7</v>
      </c>
      <c r="N108" s="680">
        <v>3249.6</v>
      </c>
      <c r="O108" s="680">
        <v>2838.7</v>
      </c>
      <c r="P108" s="680">
        <v>2873.2</v>
      </c>
      <c r="Q108" s="680">
        <v>2891.5</v>
      </c>
      <c r="R108" s="680">
        <v>2989.4</v>
      </c>
    </row>
    <row r="109" spans="1:18">
      <c r="A109" s="553"/>
      <c r="B109" s="907"/>
      <c r="C109" s="680" t="s">
        <v>1169</v>
      </c>
      <c r="D109" s="680">
        <v>2118760</v>
      </c>
      <c r="E109" s="680">
        <v>2111460</v>
      </c>
      <c r="F109" s="680">
        <v>2032060</v>
      </c>
      <c r="G109" s="680">
        <v>1886419</v>
      </c>
      <c r="H109" s="680">
        <v>1916982</v>
      </c>
      <c r="I109" s="680">
        <v>1864462</v>
      </c>
      <c r="J109" s="680">
        <v>1832022</v>
      </c>
      <c r="K109" s="680">
        <v>1666912</v>
      </c>
      <c r="L109" s="680">
        <v>1615848</v>
      </c>
      <c r="M109" s="680">
        <v>1538502</v>
      </c>
      <c r="N109" s="680">
        <v>1535910</v>
      </c>
      <c r="O109" s="680">
        <v>1424949</v>
      </c>
      <c r="P109" s="680">
        <v>1459167</v>
      </c>
      <c r="Q109" s="680">
        <v>1507682</v>
      </c>
      <c r="R109" s="680">
        <v>1492999</v>
      </c>
    </row>
    <row r="110" spans="1:18">
      <c r="A110" s="553"/>
      <c r="B110" s="907" t="s">
        <v>1157</v>
      </c>
      <c r="C110" s="680" t="s">
        <v>1165</v>
      </c>
      <c r="D110" s="680">
        <v>406340</v>
      </c>
      <c r="E110" s="680">
        <v>412020</v>
      </c>
      <c r="F110" s="680">
        <v>433128</v>
      </c>
      <c r="G110" s="680">
        <v>440589</v>
      </c>
      <c r="H110" s="680">
        <v>452818</v>
      </c>
      <c r="I110" s="680">
        <v>476283</v>
      </c>
      <c r="J110" s="680">
        <v>494799</v>
      </c>
      <c r="K110" s="680">
        <v>508026</v>
      </c>
      <c r="L110" s="680">
        <v>516760</v>
      </c>
      <c r="M110" s="680">
        <v>529615</v>
      </c>
      <c r="N110" s="680">
        <v>531957</v>
      </c>
      <c r="O110" s="680">
        <v>539432</v>
      </c>
      <c r="P110" s="680">
        <v>551116</v>
      </c>
      <c r="Q110" s="680">
        <v>560624</v>
      </c>
      <c r="R110" s="680">
        <v>570560</v>
      </c>
    </row>
    <row r="111" spans="1:18">
      <c r="A111" s="553"/>
      <c r="B111" s="907"/>
      <c r="C111" s="680" t="s">
        <v>1166</v>
      </c>
      <c r="D111" s="680">
        <v>242730</v>
      </c>
      <c r="E111" s="680">
        <v>188300</v>
      </c>
      <c r="F111" s="680">
        <v>95169</v>
      </c>
      <c r="G111" s="680">
        <v>183665</v>
      </c>
      <c r="H111" s="680">
        <v>183320</v>
      </c>
      <c r="I111" s="680">
        <v>201935</v>
      </c>
      <c r="J111" s="680">
        <v>204924</v>
      </c>
      <c r="K111" s="680">
        <v>169590</v>
      </c>
      <c r="L111" s="680">
        <v>165337</v>
      </c>
      <c r="M111" s="680">
        <v>207151</v>
      </c>
      <c r="N111" s="680">
        <v>219174</v>
      </c>
      <c r="O111" s="680">
        <v>206847</v>
      </c>
      <c r="P111" s="680">
        <v>190353</v>
      </c>
      <c r="Q111" s="680">
        <v>158154</v>
      </c>
      <c r="R111" s="680">
        <v>149923</v>
      </c>
    </row>
    <row r="112" spans="1:18">
      <c r="A112" s="553"/>
      <c r="B112" s="907"/>
      <c r="C112" s="680" t="s">
        <v>1167</v>
      </c>
      <c r="D112" s="680">
        <v>200210</v>
      </c>
      <c r="E112" s="680">
        <v>216870</v>
      </c>
      <c r="F112" s="680">
        <v>192171</v>
      </c>
      <c r="G112" s="680">
        <v>188184</v>
      </c>
      <c r="H112" s="680">
        <v>195101</v>
      </c>
      <c r="I112" s="680">
        <v>188272</v>
      </c>
      <c r="J112" s="680">
        <v>201700</v>
      </c>
      <c r="K112" s="680">
        <v>207112</v>
      </c>
      <c r="L112" s="680">
        <v>209874</v>
      </c>
      <c r="M112" s="680">
        <v>204382</v>
      </c>
      <c r="N112" s="680">
        <v>205293</v>
      </c>
      <c r="O112" s="680">
        <v>208621</v>
      </c>
      <c r="P112" s="680">
        <v>205862</v>
      </c>
      <c r="Q112" s="680">
        <v>206272</v>
      </c>
      <c r="R112" s="680">
        <v>204307</v>
      </c>
    </row>
    <row r="113" spans="1:18">
      <c r="A113" s="553"/>
      <c r="B113" s="907"/>
      <c r="C113" s="680" t="s">
        <v>1168</v>
      </c>
      <c r="D113" s="680">
        <v>0</v>
      </c>
      <c r="E113" s="680">
        <v>0</v>
      </c>
      <c r="F113" s="680">
        <v>0</v>
      </c>
      <c r="G113" s="680">
        <v>0</v>
      </c>
      <c r="H113" s="680">
        <v>0</v>
      </c>
      <c r="I113" s="680">
        <v>0</v>
      </c>
      <c r="J113" s="680">
        <v>0</v>
      </c>
      <c r="K113" s="680">
        <v>0</v>
      </c>
      <c r="L113" s="680">
        <v>0</v>
      </c>
      <c r="M113" s="680">
        <v>0</v>
      </c>
      <c r="N113" s="680">
        <v>0</v>
      </c>
      <c r="O113" s="680">
        <v>0</v>
      </c>
      <c r="P113" s="680">
        <v>0</v>
      </c>
      <c r="Q113" s="680">
        <v>0</v>
      </c>
      <c r="R113" s="680">
        <v>0</v>
      </c>
    </row>
    <row r="114" spans="1:18">
      <c r="A114" s="553"/>
      <c r="B114" s="907"/>
      <c r="C114" s="680" t="s">
        <v>1169</v>
      </c>
      <c r="D114" s="680">
        <v>1959650</v>
      </c>
      <c r="E114" s="680">
        <v>2000060</v>
      </c>
      <c r="F114" s="680">
        <v>1885274</v>
      </c>
      <c r="G114" s="680">
        <v>1832552</v>
      </c>
      <c r="H114" s="680">
        <v>1808390</v>
      </c>
      <c r="I114" s="680">
        <v>1769224</v>
      </c>
      <c r="J114" s="680">
        <v>1893986</v>
      </c>
      <c r="K114" s="680">
        <v>1739269</v>
      </c>
      <c r="L114" s="680">
        <v>1856884</v>
      </c>
      <c r="M114" s="680">
        <v>1846091</v>
      </c>
      <c r="N114" s="680">
        <v>1887306</v>
      </c>
      <c r="O114" s="680">
        <v>1924641</v>
      </c>
      <c r="P114" s="680">
        <v>1960148</v>
      </c>
      <c r="Q114" s="680">
        <v>1963932</v>
      </c>
      <c r="R114" s="680">
        <v>1990742</v>
      </c>
    </row>
    <row r="115" spans="1:18">
      <c r="A115" s="553"/>
      <c r="B115" s="907" t="s">
        <v>1158</v>
      </c>
      <c r="C115" s="680" t="s">
        <v>1165</v>
      </c>
      <c r="D115" s="680">
        <v>35980</v>
      </c>
      <c r="E115" s="680">
        <v>36740</v>
      </c>
      <c r="F115" s="680">
        <v>37300</v>
      </c>
      <c r="G115" s="680">
        <v>22876</v>
      </c>
      <c r="H115" s="680">
        <v>23030</v>
      </c>
      <c r="I115" s="680">
        <v>22650</v>
      </c>
      <c r="J115" s="680">
        <v>22738</v>
      </c>
      <c r="K115" s="680">
        <v>23675</v>
      </c>
      <c r="L115" s="680">
        <v>24599</v>
      </c>
      <c r="M115" s="680">
        <v>24716</v>
      </c>
      <c r="N115" s="680">
        <v>24840</v>
      </c>
      <c r="O115" s="680">
        <v>24732</v>
      </c>
      <c r="P115" s="680">
        <v>24701</v>
      </c>
      <c r="Q115" s="680">
        <v>13918</v>
      </c>
      <c r="R115" s="680">
        <v>13353</v>
      </c>
    </row>
    <row r="116" spans="1:18">
      <c r="A116" s="553"/>
      <c r="B116" s="907"/>
      <c r="C116" s="680" t="s">
        <v>1166</v>
      </c>
      <c r="D116" s="680">
        <v>642480</v>
      </c>
      <c r="E116" s="680">
        <v>633610</v>
      </c>
      <c r="F116" s="680">
        <v>645687</v>
      </c>
      <c r="G116" s="680">
        <v>585998</v>
      </c>
      <c r="H116" s="680">
        <v>603531</v>
      </c>
      <c r="I116" s="680">
        <v>566834</v>
      </c>
      <c r="J116" s="680">
        <v>612891</v>
      </c>
      <c r="K116" s="680">
        <v>615316</v>
      </c>
      <c r="L116" s="680">
        <v>689585</v>
      </c>
      <c r="M116" s="680">
        <v>710708</v>
      </c>
      <c r="N116" s="680">
        <v>725719</v>
      </c>
      <c r="O116" s="680">
        <v>740662</v>
      </c>
      <c r="P116" s="680">
        <v>756268</v>
      </c>
      <c r="Q116" s="680">
        <v>754837</v>
      </c>
      <c r="R116" s="680">
        <v>762402</v>
      </c>
    </row>
    <row r="117" spans="1:18">
      <c r="A117" s="553"/>
      <c r="B117" s="907"/>
      <c r="C117" s="680" t="s">
        <v>1167</v>
      </c>
      <c r="D117" s="680">
        <v>66310</v>
      </c>
      <c r="E117" s="680">
        <v>65380</v>
      </c>
      <c r="F117" s="680">
        <v>63394</v>
      </c>
      <c r="G117" s="680">
        <v>62186</v>
      </c>
      <c r="H117" s="680">
        <v>63252</v>
      </c>
      <c r="I117" s="680">
        <v>67969</v>
      </c>
      <c r="J117" s="680">
        <v>58800</v>
      </c>
      <c r="K117" s="680">
        <v>59383</v>
      </c>
      <c r="L117" s="680">
        <v>63146</v>
      </c>
      <c r="M117" s="680">
        <v>65017</v>
      </c>
      <c r="N117" s="680">
        <v>64813</v>
      </c>
      <c r="O117" s="680">
        <v>65640</v>
      </c>
      <c r="P117" s="680">
        <v>66050</v>
      </c>
      <c r="Q117" s="680">
        <v>50132</v>
      </c>
      <c r="R117" s="680">
        <v>48327</v>
      </c>
    </row>
    <row r="118" spans="1:18">
      <c r="A118" s="553"/>
      <c r="B118" s="907"/>
      <c r="C118" s="680" t="s">
        <v>1168</v>
      </c>
      <c r="D118" s="680">
        <v>0</v>
      </c>
      <c r="E118" s="680">
        <v>0</v>
      </c>
      <c r="F118" s="680">
        <v>0</v>
      </c>
      <c r="G118" s="680">
        <v>0</v>
      </c>
      <c r="H118" s="680">
        <v>0</v>
      </c>
      <c r="I118" s="680">
        <v>0</v>
      </c>
      <c r="J118" s="680">
        <v>0</v>
      </c>
      <c r="K118" s="680">
        <v>0</v>
      </c>
      <c r="L118" s="680">
        <v>0</v>
      </c>
      <c r="M118" s="680">
        <v>0</v>
      </c>
      <c r="N118" s="680">
        <v>0</v>
      </c>
      <c r="O118" s="680">
        <v>0</v>
      </c>
      <c r="P118" s="680">
        <v>0</v>
      </c>
      <c r="Q118" s="680">
        <v>0</v>
      </c>
      <c r="R118" s="680">
        <v>0</v>
      </c>
    </row>
    <row r="119" spans="1:18">
      <c r="A119" s="553"/>
      <c r="B119" s="907"/>
      <c r="C119" s="680" t="s">
        <v>1169</v>
      </c>
      <c r="D119" s="680">
        <v>1266760</v>
      </c>
      <c r="E119" s="680">
        <v>1302080</v>
      </c>
      <c r="F119" s="680">
        <v>1246264</v>
      </c>
      <c r="G119" s="680">
        <v>1279489</v>
      </c>
      <c r="H119" s="680">
        <v>1220776</v>
      </c>
      <c r="I119" s="680">
        <v>1199554</v>
      </c>
      <c r="J119" s="680">
        <v>1209464</v>
      </c>
      <c r="K119" s="680">
        <v>1109164</v>
      </c>
      <c r="L119" s="680">
        <v>1247690</v>
      </c>
      <c r="M119" s="680">
        <v>1275696</v>
      </c>
      <c r="N119" s="680">
        <v>1315682</v>
      </c>
      <c r="O119" s="680">
        <v>1318978</v>
      </c>
      <c r="P119" s="680">
        <v>1303163</v>
      </c>
      <c r="Q119" s="680">
        <v>1214218</v>
      </c>
      <c r="R119" s="680">
        <v>1208223</v>
      </c>
    </row>
    <row r="120" spans="1:18">
      <c r="A120" s="553"/>
      <c r="B120" s="907" t="s">
        <v>1159</v>
      </c>
      <c r="C120" s="680" t="s">
        <v>1165</v>
      </c>
      <c r="D120" s="680">
        <v>119150</v>
      </c>
      <c r="E120" s="680">
        <v>116410</v>
      </c>
      <c r="F120" s="680">
        <v>115969</v>
      </c>
      <c r="G120" s="680">
        <v>115525</v>
      </c>
      <c r="H120" s="680">
        <v>116519</v>
      </c>
      <c r="I120" s="680">
        <v>113656</v>
      </c>
      <c r="J120" s="680">
        <v>110015</v>
      </c>
      <c r="K120" s="680">
        <v>111690</v>
      </c>
      <c r="L120" s="680">
        <v>105425</v>
      </c>
      <c r="M120" s="680">
        <v>107756</v>
      </c>
      <c r="N120" s="680">
        <v>104736</v>
      </c>
      <c r="O120" s="680">
        <v>96444</v>
      </c>
      <c r="P120" s="680">
        <v>84768</v>
      </c>
      <c r="Q120" s="680">
        <v>88859</v>
      </c>
      <c r="R120" s="680">
        <v>91128</v>
      </c>
    </row>
    <row r="121" spans="1:18">
      <c r="A121" s="553"/>
      <c r="B121" s="907"/>
      <c r="C121" s="680" t="s">
        <v>1166</v>
      </c>
      <c r="D121" s="680">
        <v>1217590</v>
      </c>
      <c r="E121" s="680">
        <v>1267660</v>
      </c>
      <c r="F121" s="680">
        <v>1255297</v>
      </c>
      <c r="G121" s="680">
        <v>1250070</v>
      </c>
      <c r="H121" s="680">
        <v>1303870</v>
      </c>
      <c r="I121" s="680">
        <v>1601304</v>
      </c>
      <c r="J121" s="680">
        <v>2005143</v>
      </c>
      <c r="K121" s="680">
        <v>1927261</v>
      </c>
      <c r="L121" s="680">
        <v>1968183</v>
      </c>
      <c r="M121" s="680">
        <v>1902203</v>
      </c>
      <c r="N121" s="680">
        <v>1778864</v>
      </c>
      <c r="O121" s="680">
        <v>1862110</v>
      </c>
      <c r="P121" s="680">
        <v>1621685</v>
      </c>
      <c r="Q121" s="680">
        <v>1541801</v>
      </c>
      <c r="R121" s="680">
        <v>1437838</v>
      </c>
    </row>
    <row r="122" spans="1:18">
      <c r="A122" s="553"/>
      <c r="B122" s="907"/>
      <c r="C122" s="680" t="s">
        <v>1167</v>
      </c>
      <c r="D122" s="680">
        <v>120990</v>
      </c>
      <c r="E122" s="680">
        <v>112970</v>
      </c>
      <c r="F122" s="680">
        <v>112250</v>
      </c>
      <c r="G122" s="680">
        <v>108114</v>
      </c>
      <c r="H122" s="680">
        <v>103294</v>
      </c>
      <c r="I122" s="680">
        <v>85803</v>
      </c>
      <c r="J122" s="680">
        <v>87285</v>
      </c>
      <c r="K122" s="680">
        <v>96758</v>
      </c>
      <c r="L122" s="680">
        <v>103872</v>
      </c>
      <c r="M122" s="680">
        <v>82533</v>
      </c>
      <c r="N122" s="680">
        <v>83958</v>
      </c>
      <c r="O122" s="680">
        <v>87353</v>
      </c>
      <c r="P122" s="680">
        <v>97351</v>
      </c>
      <c r="Q122" s="680">
        <v>110756</v>
      </c>
      <c r="R122" s="680">
        <v>105207</v>
      </c>
    </row>
    <row r="123" spans="1:18">
      <c r="A123" s="553"/>
      <c r="B123" s="907"/>
      <c r="C123" s="680" t="s">
        <v>1168</v>
      </c>
      <c r="D123" s="680">
        <v>0</v>
      </c>
      <c r="E123" s="680">
        <v>0</v>
      </c>
      <c r="F123" s="680">
        <v>0</v>
      </c>
      <c r="G123" s="680">
        <v>0</v>
      </c>
      <c r="H123" s="680">
        <v>0</v>
      </c>
      <c r="I123" s="680">
        <v>0</v>
      </c>
      <c r="J123" s="680">
        <v>0</v>
      </c>
      <c r="K123" s="680">
        <v>0</v>
      </c>
      <c r="L123" s="680">
        <v>0</v>
      </c>
      <c r="M123" s="680">
        <v>0</v>
      </c>
      <c r="N123" s="680">
        <v>0</v>
      </c>
      <c r="O123" s="680">
        <v>0</v>
      </c>
      <c r="P123" s="680">
        <v>0</v>
      </c>
      <c r="Q123" s="680">
        <v>0</v>
      </c>
      <c r="R123" s="680">
        <v>0</v>
      </c>
    </row>
    <row r="124" spans="1:18">
      <c r="A124" s="553"/>
      <c r="B124" s="907"/>
      <c r="C124" s="680" t="s">
        <v>1169</v>
      </c>
      <c r="D124" s="680">
        <v>4572180</v>
      </c>
      <c r="E124" s="680">
        <v>4530480</v>
      </c>
      <c r="F124" s="680">
        <v>4388971</v>
      </c>
      <c r="G124" s="680">
        <v>4300176</v>
      </c>
      <c r="H124" s="680">
        <v>4140200</v>
      </c>
      <c r="I124" s="680">
        <v>3824401</v>
      </c>
      <c r="J124" s="680">
        <v>3892348</v>
      </c>
      <c r="K124" s="680">
        <v>3700609</v>
      </c>
      <c r="L124" s="680">
        <v>3462273</v>
      </c>
      <c r="M124" s="680">
        <v>3436836</v>
      </c>
      <c r="N124" s="680">
        <v>3520740</v>
      </c>
      <c r="O124" s="680">
        <v>3480999</v>
      </c>
      <c r="P124" s="680">
        <v>3524715</v>
      </c>
      <c r="Q124" s="680">
        <v>3607766</v>
      </c>
      <c r="R124" s="680">
        <v>3582658</v>
      </c>
    </row>
    <row r="125" spans="1:18">
      <c r="A125" s="553"/>
      <c r="B125" s="907" t="s">
        <v>1104</v>
      </c>
      <c r="C125" s="680" t="s">
        <v>1165</v>
      </c>
      <c r="D125" s="680">
        <v>717110</v>
      </c>
      <c r="E125" s="680">
        <v>704180</v>
      </c>
      <c r="F125" s="680">
        <v>671511</v>
      </c>
      <c r="G125" s="680">
        <v>747642</v>
      </c>
      <c r="H125" s="680">
        <v>786005</v>
      </c>
      <c r="I125" s="680">
        <v>792144</v>
      </c>
      <c r="J125" s="680">
        <v>811301</v>
      </c>
      <c r="K125" s="680">
        <v>837731</v>
      </c>
      <c r="L125" s="680">
        <v>859584</v>
      </c>
      <c r="M125" s="680">
        <v>828975</v>
      </c>
      <c r="N125" s="680">
        <v>831633</v>
      </c>
      <c r="O125" s="680">
        <v>838026</v>
      </c>
      <c r="P125" s="680">
        <v>858065</v>
      </c>
      <c r="Q125" s="680">
        <v>856832</v>
      </c>
      <c r="R125" s="680">
        <v>872385</v>
      </c>
    </row>
    <row r="126" spans="1:18">
      <c r="A126" s="553"/>
      <c r="B126" s="907"/>
      <c r="C126" s="680" t="s">
        <v>1166</v>
      </c>
      <c r="D126" s="680">
        <v>75540</v>
      </c>
      <c r="E126" s="680">
        <v>96630</v>
      </c>
      <c r="F126" s="680">
        <v>96120</v>
      </c>
      <c r="G126" s="680">
        <v>136918</v>
      </c>
      <c r="H126" s="680">
        <v>111676</v>
      </c>
      <c r="I126" s="680">
        <v>113153</v>
      </c>
      <c r="J126" s="680">
        <v>121338</v>
      </c>
      <c r="K126" s="680">
        <v>116485</v>
      </c>
      <c r="L126" s="680">
        <v>156937</v>
      </c>
      <c r="M126" s="680">
        <v>207011</v>
      </c>
      <c r="N126" s="680">
        <v>166920</v>
      </c>
      <c r="O126" s="680">
        <v>158313</v>
      </c>
      <c r="P126" s="680">
        <v>195664</v>
      </c>
      <c r="Q126" s="680">
        <v>190044</v>
      </c>
      <c r="R126" s="680">
        <v>186978</v>
      </c>
    </row>
    <row r="127" spans="1:18">
      <c r="A127" s="553"/>
      <c r="B127" s="907"/>
      <c r="C127" s="680" t="s">
        <v>1167</v>
      </c>
      <c r="D127" s="680">
        <v>159050</v>
      </c>
      <c r="E127" s="680">
        <v>158870</v>
      </c>
      <c r="F127" s="680">
        <v>155879</v>
      </c>
      <c r="G127" s="680">
        <v>139613</v>
      </c>
      <c r="H127" s="680">
        <v>145285</v>
      </c>
      <c r="I127" s="680">
        <v>145782</v>
      </c>
      <c r="J127" s="680">
        <v>146120</v>
      </c>
      <c r="K127" s="680">
        <v>141822</v>
      </c>
      <c r="L127" s="680">
        <v>152054</v>
      </c>
      <c r="M127" s="680">
        <v>131479</v>
      </c>
      <c r="N127" s="680">
        <v>132867</v>
      </c>
      <c r="O127" s="680">
        <v>130922</v>
      </c>
      <c r="P127" s="680">
        <v>132909</v>
      </c>
      <c r="Q127" s="680">
        <v>134921</v>
      </c>
      <c r="R127" s="680">
        <v>135575</v>
      </c>
    </row>
    <row r="128" spans="1:18">
      <c r="A128" s="553"/>
      <c r="B128" s="907"/>
      <c r="C128" s="680" t="s">
        <v>1168</v>
      </c>
      <c r="D128" s="680">
        <v>0</v>
      </c>
      <c r="E128" s="680">
        <v>0</v>
      </c>
      <c r="F128" s="680">
        <v>0</v>
      </c>
      <c r="G128" s="680">
        <v>0</v>
      </c>
      <c r="H128" s="680">
        <v>0</v>
      </c>
      <c r="I128" s="680">
        <v>0</v>
      </c>
      <c r="J128" s="680">
        <v>0</v>
      </c>
      <c r="K128" s="680">
        <v>108.2</v>
      </c>
      <c r="L128" s="680">
        <v>116.6</v>
      </c>
      <c r="M128" s="680">
        <v>116.6</v>
      </c>
      <c r="N128" s="680">
        <v>122.3</v>
      </c>
      <c r="O128" s="680">
        <v>116.9</v>
      </c>
      <c r="P128" s="680">
        <v>116.9</v>
      </c>
      <c r="Q128" s="680">
        <v>116.9</v>
      </c>
      <c r="R128" s="680">
        <v>116.9</v>
      </c>
    </row>
    <row r="129" spans="1:18">
      <c r="A129" s="553"/>
      <c r="B129" s="907"/>
      <c r="C129" s="680" t="s">
        <v>1169</v>
      </c>
      <c r="D129" s="680">
        <v>2823860</v>
      </c>
      <c r="E129" s="680">
        <v>2801070</v>
      </c>
      <c r="F129" s="680">
        <v>2762522</v>
      </c>
      <c r="G129" s="680">
        <v>2620741</v>
      </c>
      <c r="H129" s="680">
        <v>2546132</v>
      </c>
      <c r="I129" s="680">
        <v>2538416</v>
      </c>
      <c r="J129" s="680">
        <v>2596671</v>
      </c>
      <c r="K129" s="680">
        <v>2492878</v>
      </c>
      <c r="L129" s="680">
        <v>2497910.7000000002</v>
      </c>
      <c r="M129" s="680">
        <v>2511239</v>
      </c>
      <c r="N129" s="680">
        <v>2542812</v>
      </c>
      <c r="O129" s="680">
        <v>2516641</v>
      </c>
      <c r="P129" s="680">
        <v>2399987</v>
      </c>
      <c r="Q129" s="680">
        <v>2355407</v>
      </c>
      <c r="R129" s="680">
        <v>2359457</v>
      </c>
    </row>
    <row r="130" spans="1:18">
      <c r="A130" s="553"/>
      <c r="B130" s="907" t="s">
        <v>1105</v>
      </c>
      <c r="C130" s="680" t="s">
        <v>1165</v>
      </c>
      <c r="D130" s="680">
        <v>248390</v>
      </c>
      <c r="E130" s="680">
        <v>249850</v>
      </c>
      <c r="F130" s="680">
        <v>250691</v>
      </c>
      <c r="G130" s="680">
        <v>256015</v>
      </c>
      <c r="H130" s="680">
        <v>285377</v>
      </c>
      <c r="I130" s="680">
        <v>253727</v>
      </c>
      <c r="J130" s="680">
        <v>263449</v>
      </c>
      <c r="K130" s="680">
        <v>275917</v>
      </c>
      <c r="L130" s="680">
        <v>252028</v>
      </c>
      <c r="M130" s="680">
        <v>254999</v>
      </c>
      <c r="N130" s="680">
        <v>255459</v>
      </c>
      <c r="O130" s="680">
        <v>255223</v>
      </c>
      <c r="P130" s="680">
        <v>257311</v>
      </c>
      <c r="Q130" s="680">
        <v>256172</v>
      </c>
      <c r="R130" s="680">
        <v>222818</v>
      </c>
    </row>
    <row r="131" spans="1:18">
      <c r="A131" s="553"/>
      <c r="B131" s="907"/>
      <c r="C131" s="680" t="s">
        <v>1166</v>
      </c>
      <c r="D131" s="680">
        <v>794980</v>
      </c>
      <c r="E131" s="680">
        <v>729410</v>
      </c>
      <c r="F131" s="680">
        <v>671676</v>
      </c>
      <c r="G131" s="680">
        <v>406489</v>
      </c>
      <c r="H131" s="680">
        <v>390660</v>
      </c>
      <c r="I131" s="680">
        <v>266260</v>
      </c>
      <c r="J131" s="680">
        <v>229618</v>
      </c>
      <c r="K131" s="680">
        <v>215370</v>
      </c>
      <c r="L131" s="680">
        <v>121650</v>
      </c>
      <c r="M131" s="680">
        <v>120766</v>
      </c>
      <c r="N131" s="680">
        <v>183519</v>
      </c>
      <c r="O131" s="680">
        <v>165959</v>
      </c>
      <c r="P131" s="680">
        <v>126753</v>
      </c>
      <c r="Q131" s="680">
        <v>89079</v>
      </c>
      <c r="R131" s="680">
        <v>117537</v>
      </c>
    </row>
    <row r="132" spans="1:18">
      <c r="A132" s="553"/>
      <c r="B132" s="907"/>
      <c r="C132" s="680" t="s">
        <v>1167</v>
      </c>
      <c r="D132" s="680">
        <v>179980</v>
      </c>
      <c r="E132" s="680">
        <v>189980</v>
      </c>
      <c r="F132" s="680">
        <v>183538</v>
      </c>
      <c r="G132" s="680">
        <v>194848</v>
      </c>
      <c r="H132" s="680">
        <v>209769</v>
      </c>
      <c r="I132" s="680">
        <v>137109</v>
      </c>
      <c r="J132" s="680">
        <v>158860</v>
      </c>
      <c r="K132" s="680">
        <v>160640</v>
      </c>
      <c r="L132" s="680">
        <v>167414</v>
      </c>
      <c r="M132" s="680">
        <v>169481</v>
      </c>
      <c r="N132" s="680">
        <v>154741</v>
      </c>
      <c r="O132" s="680">
        <v>154512</v>
      </c>
      <c r="P132" s="680">
        <v>137945</v>
      </c>
      <c r="Q132" s="680">
        <v>136740</v>
      </c>
      <c r="R132" s="680">
        <v>141100</v>
      </c>
    </row>
    <row r="133" spans="1:18">
      <c r="A133" s="553"/>
      <c r="B133" s="907"/>
      <c r="C133" s="680" t="s">
        <v>1168</v>
      </c>
      <c r="D133" s="680">
        <v>0</v>
      </c>
      <c r="E133" s="680">
        <v>0</v>
      </c>
      <c r="F133" s="680">
        <v>0</v>
      </c>
      <c r="G133" s="680">
        <v>0</v>
      </c>
      <c r="H133" s="680">
        <v>0</v>
      </c>
      <c r="I133" s="680">
        <v>0</v>
      </c>
      <c r="J133" s="680">
        <v>0</v>
      </c>
      <c r="K133" s="680">
        <v>0</v>
      </c>
      <c r="L133" s="680">
        <v>0</v>
      </c>
      <c r="M133" s="680">
        <v>0</v>
      </c>
      <c r="N133" s="680">
        <v>0</v>
      </c>
      <c r="O133" s="680">
        <v>0</v>
      </c>
      <c r="P133" s="680">
        <v>0</v>
      </c>
      <c r="Q133" s="680">
        <v>0</v>
      </c>
      <c r="R133" s="680">
        <v>0</v>
      </c>
    </row>
    <row r="134" spans="1:18">
      <c r="A134" s="553"/>
      <c r="B134" s="907"/>
      <c r="C134" s="680" t="s">
        <v>1169</v>
      </c>
      <c r="D134" s="680">
        <v>6760930</v>
      </c>
      <c r="E134" s="680">
        <v>6446580</v>
      </c>
      <c r="F134" s="680">
        <v>6176103</v>
      </c>
      <c r="G134" s="680">
        <v>6093480</v>
      </c>
      <c r="H134" s="680">
        <v>5395874</v>
      </c>
      <c r="I134" s="680">
        <v>5053435</v>
      </c>
      <c r="J134" s="680">
        <v>5460916</v>
      </c>
      <c r="K134" s="680">
        <v>5339176</v>
      </c>
      <c r="L134" s="680">
        <v>5167288</v>
      </c>
      <c r="M134" s="680">
        <v>5469928</v>
      </c>
      <c r="N134" s="680">
        <v>5553326</v>
      </c>
      <c r="O134" s="680">
        <v>5484753</v>
      </c>
      <c r="P134" s="680">
        <v>5376360</v>
      </c>
      <c r="Q134" s="680">
        <v>5270477</v>
      </c>
      <c r="R134" s="680">
        <v>5223208</v>
      </c>
    </row>
    <row r="135" spans="1:18">
      <c r="A135" s="553"/>
      <c r="B135" s="907" t="s">
        <v>1106</v>
      </c>
      <c r="C135" s="680" t="s">
        <v>1165</v>
      </c>
      <c r="D135" s="680">
        <v>651740</v>
      </c>
      <c r="E135" s="680">
        <v>627420</v>
      </c>
      <c r="F135" s="680">
        <v>628047</v>
      </c>
      <c r="G135" s="680">
        <v>625598</v>
      </c>
      <c r="H135" s="680">
        <v>628958</v>
      </c>
      <c r="I135" s="680">
        <v>628813</v>
      </c>
      <c r="J135" s="680">
        <v>628972</v>
      </c>
      <c r="K135" s="680">
        <v>628857</v>
      </c>
      <c r="L135" s="680">
        <v>629284</v>
      </c>
      <c r="M135" s="680">
        <v>629319</v>
      </c>
      <c r="N135" s="680">
        <v>629001</v>
      </c>
      <c r="O135" s="680">
        <v>629063</v>
      </c>
      <c r="P135" s="680">
        <v>628973</v>
      </c>
      <c r="Q135" s="680">
        <v>633568</v>
      </c>
      <c r="R135" s="680">
        <v>633824</v>
      </c>
    </row>
    <row r="136" spans="1:18">
      <c r="A136" s="553"/>
      <c r="B136" s="907"/>
      <c r="C136" s="680" t="s">
        <v>1166</v>
      </c>
      <c r="D136" s="680">
        <v>0</v>
      </c>
      <c r="E136" s="680">
        <v>0</v>
      </c>
      <c r="F136" s="680">
        <v>0</v>
      </c>
      <c r="G136" s="680">
        <v>226</v>
      </c>
      <c r="H136" s="680">
        <v>226</v>
      </c>
      <c r="I136" s="680">
        <v>1440</v>
      </c>
      <c r="J136" s="680">
        <v>5597</v>
      </c>
      <c r="K136" s="680">
        <v>1521</v>
      </c>
      <c r="L136" s="680">
        <v>221</v>
      </c>
      <c r="M136" s="680">
        <v>52</v>
      </c>
      <c r="N136" s="680">
        <v>0</v>
      </c>
      <c r="O136" s="680">
        <v>0</v>
      </c>
      <c r="P136" s="680">
        <v>0</v>
      </c>
      <c r="Q136" s="680">
        <v>0</v>
      </c>
      <c r="R136" s="680">
        <v>0</v>
      </c>
    </row>
    <row r="137" spans="1:18">
      <c r="A137" s="553"/>
      <c r="B137" s="907"/>
      <c r="C137" s="680" t="s">
        <v>1167</v>
      </c>
      <c r="D137" s="680">
        <v>14010</v>
      </c>
      <c r="E137" s="680">
        <v>14540</v>
      </c>
      <c r="F137" s="680">
        <v>13337</v>
      </c>
      <c r="G137" s="680">
        <v>12619</v>
      </c>
      <c r="H137" s="680">
        <v>12813</v>
      </c>
      <c r="I137" s="680">
        <v>12139</v>
      </c>
      <c r="J137" s="680">
        <v>5014</v>
      </c>
      <c r="K137" s="680">
        <v>5021</v>
      </c>
      <c r="L137" s="680">
        <v>5841</v>
      </c>
      <c r="M137" s="680">
        <v>7181</v>
      </c>
      <c r="N137" s="680">
        <v>8546</v>
      </c>
      <c r="O137" s="680">
        <v>7988</v>
      </c>
      <c r="P137" s="680">
        <v>8178</v>
      </c>
      <c r="Q137" s="680">
        <v>8633</v>
      </c>
      <c r="R137" s="680">
        <v>8565</v>
      </c>
    </row>
    <row r="138" spans="1:18">
      <c r="A138" s="553"/>
      <c r="B138" s="907"/>
      <c r="C138" s="680" t="s">
        <v>1168</v>
      </c>
      <c r="D138" s="680">
        <v>0</v>
      </c>
      <c r="E138" s="680">
        <v>0</v>
      </c>
      <c r="F138" s="680">
        <v>0</v>
      </c>
      <c r="G138" s="680">
        <v>0</v>
      </c>
      <c r="H138" s="680">
        <v>0</v>
      </c>
      <c r="I138" s="680">
        <v>0</v>
      </c>
      <c r="J138" s="680">
        <v>0</v>
      </c>
      <c r="K138" s="680">
        <v>61.3</v>
      </c>
      <c r="L138" s="680">
        <v>107.1</v>
      </c>
      <c r="M138" s="680">
        <v>176.1</v>
      </c>
      <c r="N138" s="680">
        <v>317.60000000000002</v>
      </c>
      <c r="O138" s="680">
        <v>318</v>
      </c>
      <c r="P138" s="680">
        <v>410.5</v>
      </c>
      <c r="Q138" s="680">
        <v>409.4</v>
      </c>
      <c r="R138" s="680">
        <v>409.3</v>
      </c>
    </row>
    <row r="139" spans="1:18">
      <c r="A139" s="553"/>
      <c r="B139" s="907"/>
      <c r="C139" s="680" t="s">
        <v>1169</v>
      </c>
      <c r="D139" s="680">
        <v>247430</v>
      </c>
      <c r="E139" s="680">
        <v>240410</v>
      </c>
      <c r="F139" s="680">
        <v>218112</v>
      </c>
      <c r="G139" s="680">
        <v>204774</v>
      </c>
      <c r="H139" s="680">
        <v>204824</v>
      </c>
      <c r="I139" s="680">
        <v>217829</v>
      </c>
      <c r="J139" s="680">
        <v>80883</v>
      </c>
      <c r="K139" s="680">
        <v>99208</v>
      </c>
      <c r="L139" s="680">
        <v>95654</v>
      </c>
      <c r="M139" s="680">
        <v>104866</v>
      </c>
      <c r="N139" s="680">
        <v>107033</v>
      </c>
      <c r="O139" s="680">
        <v>101984</v>
      </c>
      <c r="P139" s="680">
        <v>104077</v>
      </c>
      <c r="Q139" s="680">
        <v>105921</v>
      </c>
      <c r="R139" s="680">
        <v>102093</v>
      </c>
    </row>
    <row r="140" spans="1:18">
      <c r="A140" s="553"/>
      <c r="B140" s="907" t="s">
        <v>1107</v>
      </c>
      <c r="C140" s="680" t="s">
        <v>1165</v>
      </c>
      <c r="D140" s="680">
        <v>29710</v>
      </c>
      <c r="E140" s="680">
        <v>27550</v>
      </c>
      <c r="F140" s="680">
        <v>27949</v>
      </c>
      <c r="G140" s="680">
        <v>31896</v>
      </c>
      <c r="H140" s="680">
        <v>33376</v>
      </c>
      <c r="I140" s="680">
        <v>33508</v>
      </c>
      <c r="J140" s="680">
        <v>34470</v>
      </c>
      <c r="K140" s="680">
        <v>35716</v>
      </c>
      <c r="L140" s="680">
        <v>45740</v>
      </c>
      <c r="M140" s="680">
        <v>57834</v>
      </c>
      <c r="N140" s="680">
        <v>57655</v>
      </c>
      <c r="O140" s="680">
        <v>58366</v>
      </c>
      <c r="P140" s="680">
        <v>58909</v>
      </c>
      <c r="Q140" s="680">
        <v>44016</v>
      </c>
      <c r="R140" s="680">
        <v>43923</v>
      </c>
    </row>
    <row r="141" spans="1:18">
      <c r="A141" s="553"/>
      <c r="B141" s="907"/>
      <c r="C141" s="680" t="s">
        <v>1166</v>
      </c>
      <c r="D141" s="680">
        <v>7360</v>
      </c>
      <c r="E141" s="680">
        <v>10010</v>
      </c>
      <c r="F141" s="680">
        <v>11410</v>
      </c>
      <c r="G141" s="680">
        <v>50</v>
      </c>
      <c r="H141" s="680">
        <v>0</v>
      </c>
      <c r="I141" s="680">
        <v>0</v>
      </c>
      <c r="J141" s="680">
        <v>1108</v>
      </c>
      <c r="K141" s="680">
        <v>1446</v>
      </c>
      <c r="L141" s="680">
        <v>1546</v>
      </c>
      <c r="M141" s="680">
        <v>2731</v>
      </c>
      <c r="N141" s="680">
        <v>6541</v>
      </c>
      <c r="O141" s="680">
        <v>6690</v>
      </c>
      <c r="P141" s="680">
        <v>6454</v>
      </c>
      <c r="Q141" s="680">
        <v>6548</v>
      </c>
      <c r="R141" s="680">
        <v>6338</v>
      </c>
    </row>
    <row r="142" spans="1:18">
      <c r="A142" s="553"/>
      <c r="B142" s="907"/>
      <c r="C142" s="680" t="s">
        <v>1167</v>
      </c>
      <c r="D142" s="680">
        <v>116320</v>
      </c>
      <c r="E142" s="680">
        <v>113280</v>
      </c>
      <c r="F142" s="680">
        <v>113078</v>
      </c>
      <c r="G142" s="680">
        <v>104215</v>
      </c>
      <c r="H142" s="680">
        <v>111054</v>
      </c>
      <c r="I142" s="680">
        <v>103919</v>
      </c>
      <c r="J142" s="680">
        <v>93275</v>
      </c>
      <c r="K142" s="680">
        <v>84218</v>
      </c>
      <c r="L142" s="680">
        <v>85068</v>
      </c>
      <c r="M142" s="680">
        <v>77747</v>
      </c>
      <c r="N142" s="680">
        <v>68195</v>
      </c>
      <c r="O142" s="680">
        <v>67731</v>
      </c>
      <c r="P142" s="680">
        <v>57538</v>
      </c>
      <c r="Q142" s="680">
        <v>57444</v>
      </c>
      <c r="R142" s="680">
        <v>57303</v>
      </c>
    </row>
    <row r="143" spans="1:18">
      <c r="A143" s="553"/>
      <c r="B143" s="907"/>
      <c r="C143" s="680" t="s">
        <v>1168</v>
      </c>
      <c r="D143" s="680">
        <v>0</v>
      </c>
      <c r="E143" s="680">
        <v>0</v>
      </c>
      <c r="F143" s="680">
        <v>0</v>
      </c>
      <c r="G143" s="680">
        <v>0</v>
      </c>
      <c r="H143" s="680">
        <v>0</v>
      </c>
      <c r="I143" s="680">
        <v>0</v>
      </c>
      <c r="J143" s="680">
        <v>0</v>
      </c>
      <c r="K143" s="680">
        <v>3050</v>
      </c>
      <c r="L143" s="680">
        <v>2500</v>
      </c>
      <c r="M143" s="680">
        <v>2500</v>
      </c>
      <c r="N143" s="680">
        <v>2500</v>
      </c>
      <c r="O143" s="680">
        <v>2500</v>
      </c>
      <c r="P143" s="680">
        <v>2500</v>
      </c>
      <c r="Q143" s="680">
        <v>2500</v>
      </c>
      <c r="R143" s="680">
        <v>2500</v>
      </c>
    </row>
    <row r="144" spans="1:18">
      <c r="A144" s="553"/>
      <c r="B144" s="907"/>
      <c r="C144" s="680" t="s">
        <v>1169</v>
      </c>
      <c r="D144" s="680">
        <v>3529630</v>
      </c>
      <c r="E144" s="680">
        <v>3611870</v>
      </c>
      <c r="F144" s="680">
        <v>3549520</v>
      </c>
      <c r="G144" s="680">
        <v>3368376</v>
      </c>
      <c r="H144" s="680">
        <v>3359380</v>
      </c>
      <c r="I144" s="680">
        <v>3294847</v>
      </c>
      <c r="J144" s="680">
        <v>3487679</v>
      </c>
      <c r="K144" s="680">
        <v>3157336</v>
      </c>
      <c r="L144" s="680">
        <v>2888491</v>
      </c>
      <c r="M144" s="680">
        <v>2770730</v>
      </c>
      <c r="N144" s="680">
        <v>3003189</v>
      </c>
      <c r="O144" s="680">
        <v>3009207</v>
      </c>
      <c r="P144" s="680">
        <v>3074252</v>
      </c>
      <c r="Q144" s="680">
        <v>3030472</v>
      </c>
      <c r="R144" s="680">
        <v>3031284</v>
      </c>
    </row>
    <row r="145" spans="1:18">
      <c r="A145" s="553"/>
      <c r="B145" s="907" t="s">
        <v>1108</v>
      </c>
      <c r="C145" s="680" t="s">
        <v>1165</v>
      </c>
      <c r="D145" s="680">
        <v>188970</v>
      </c>
      <c r="E145" s="680">
        <v>194570</v>
      </c>
      <c r="F145" s="680">
        <v>204818</v>
      </c>
      <c r="G145" s="680">
        <v>229092</v>
      </c>
      <c r="H145" s="680">
        <v>276461</v>
      </c>
      <c r="I145" s="680">
        <v>231424</v>
      </c>
      <c r="J145" s="680">
        <v>244655</v>
      </c>
      <c r="K145" s="680">
        <v>232151</v>
      </c>
      <c r="L145" s="680">
        <v>233889</v>
      </c>
      <c r="M145" s="680">
        <v>238254</v>
      </c>
      <c r="N145" s="680">
        <v>244182</v>
      </c>
      <c r="O145" s="680">
        <v>256083</v>
      </c>
      <c r="P145" s="680">
        <v>263586</v>
      </c>
      <c r="Q145" s="680">
        <v>266518</v>
      </c>
      <c r="R145" s="680">
        <v>278300</v>
      </c>
    </row>
    <row r="146" spans="1:18">
      <c r="A146" s="553"/>
      <c r="B146" s="907"/>
      <c r="C146" s="680" t="s">
        <v>1166</v>
      </c>
      <c r="D146" s="680">
        <v>530300</v>
      </c>
      <c r="E146" s="680">
        <v>525550</v>
      </c>
      <c r="F146" s="680">
        <v>452000</v>
      </c>
      <c r="G146" s="680">
        <v>415625</v>
      </c>
      <c r="H146" s="680">
        <v>431850</v>
      </c>
      <c r="I146" s="680">
        <v>42905</v>
      </c>
      <c r="J146" s="680">
        <v>269515</v>
      </c>
      <c r="K146" s="680">
        <v>172537</v>
      </c>
      <c r="L146" s="680">
        <v>189910</v>
      </c>
      <c r="M146" s="680">
        <v>242031</v>
      </c>
      <c r="N146" s="680">
        <v>199957</v>
      </c>
      <c r="O146" s="680">
        <v>248992</v>
      </c>
      <c r="P146" s="680">
        <v>377384</v>
      </c>
      <c r="Q146" s="680">
        <v>375846</v>
      </c>
      <c r="R146" s="680">
        <v>452814</v>
      </c>
    </row>
    <row r="147" spans="1:18">
      <c r="A147" s="553"/>
      <c r="B147" s="907"/>
      <c r="C147" s="680" t="s">
        <v>1167</v>
      </c>
      <c r="D147" s="680">
        <v>52490</v>
      </c>
      <c r="E147" s="680">
        <v>51300</v>
      </c>
      <c r="F147" s="680">
        <v>50135</v>
      </c>
      <c r="G147" s="680">
        <v>47412</v>
      </c>
      <c r="H147" s="680">
        <v>44410</v>
      </c>
      <c r="I147" s="680">
        <v>43527</v>
      </c>
      <c r="J147" s="680">
        <v>48972</v>
      </c>
      <c r="K147" s="680">
        <v>57187</v>
      </c>
      <c r="L147" s="680">
        <v>59449</v>
      </c>
      <c r="M147" s="680">
        <v>61281</v>
      </c>
      <c r="N147" s="680">
        <v>58811</v>
      </c>
      <c r="O147" s="680">
        <v>59806</v>
      </c>
      <c r="P147" s="680">
        <v>64052</v>
      </c>
      <c r="Q147" s="680">
        <v>68088</v>
      </c>
      <c r="R147" s="680">
        <v>69088</v>
      </c>
    </row>
    <row r="148" spans="1:18">
      <c r="A148" s="553"/>
      <c r="B148" s="907"/>
      <c r="C148" s="680" t="s">
        <v>1168</v>
      </c>
      <c r="D148" s="680">
        <v>0</v>
      </c>
      <c r="E148" s="680">
        <v>0</v>
      </c>
      <c r="F148" s="680">
        <v>0</v>
      </c>
      <c r="G148" s="680">
        <v>0</v>
      </c>
      <c r="H148" s="680">
        <v>0</v>
      </c>
      <c r="I148" s="680">
        <v>0</v>
      </c>
      <c r="J148" s="680">
        <v>0</v>
      </c>
      <c r="K148" s="680">
        <v>58.6</v>
      </c>
      <c r="L148" s="680">
        <v>58.6</v>
      </c>
      <c r="M148" s="680">
        <v>138</v>
      </c>
      <c r="N148" s="680">
        <v>138.30000000000001</v>
      </c>
      <c r="O148" s="680">
        <v>138.30000000000001</v>
      </c>
      <c r="P148" s="680">
        <v>185.7</v>
      </c>
      <c r="Q148" s="680">
        <v>155.69999999999999</v>
      </c>
      <c r="R148" s="680">
        <v>121</v>
      </c>
    </row>
    <row r="149" spans="1:18">
      <c r="A149" s="553"/>
      <c r="B149" s="907"/>
      <c r="C149" s="680" t="s">
        <v>1169</v>
      </c>
      <c r="D149" s="680">
        <v>1142070</v>
      </c>
      <c r="E149" s="680">
        <v>1128800</v>
      </c>
      <c r="F149" s="680">
        <v>1373915</v>
      </c>
      <c r="G149" s="680">
        <v>1222354</v>
      </c>
      <c r="H149" s="680">
        <v>1153262</v>
      </c>
      <c r="I149" s="680">
        <v>1060218</v>
      </c>
      <c r="J149" s="680">
        <v>1056111</v>
      </c>
      <c r="K149" s="680">
        <v>1045531</v>
      </c>
      <c r="L149" s="680">
        <v>1093212</v>
      </c>
      <c r="M149" s="680">
        <v>1031029</v>
      </c>
      <c r="N149" s="680">
        <v>1065710</v>
      </c>
      <c r="O149" s="680">
        <v>1026609</v>
      </c>
      <c r="P149" s="680">
        <v>1039202</v>
      </c>
      <c r="Q149" s="680">
        <v>1049521</v>
      </c>
      <c r="R149" s="680">
        <v>1065498</v>
      </c>
    </row>
    <row r="150" spans="1:18">
      <c r="A150" s="553"/>
      <c r="B150" s="907" t="s">
        <v>1109</v>
      </c>
      <c r="C150" s="680" t="s">
        <v>1165</v>
      </c>
      <c r="D150" s="680">
        <v>34300</v>
      </c>
      <c r="E150" s="680">
        <v>34760</v>
      </c>
      <c r="F150" s="680">
        <v>34620</v>
      </c>
      <c r="G150" s="680">
        <v>34971</v>
      </c>
      <c r="H150" s="680">
        <v>35047</v>
      </c>
      <c r="I150" s="680">
        <v>34555</v>
      </c>
      <c r="J150" s="680">
        <v>34712</v>
      </c>
      <c r="K150" s="680">
        <v>35739</v>
      </c>
      <c r="L150" s="680">
        <v>35330</v>
      </c>
      <c r="M150" s="680">
        <v>35718</v>
      </c>
      <c r="N150" s="680">
        <v>35415</v>
      </c>
      <c r="O150" s="680">
        <v>35295</v>
      </c>
      <c r="P150" s="680">
        <v>33834</v>
      </c>
      <c r="Q150" s="680">
        <v>33398</v>
      </c>
      <c r="R150" s="680">
        <v>34515</v>
      </c>
    </row>
    <row r="151" spans="1:18">
      <c r="A151" s="553"/>
      <c r="B151" s="907"/>
      <c r="C151" s="680" t="s">
        <v>1166</v>
      </c>
      <c r="D151" s="680">
        <v>436500</v>
      </c>
      <c r="E151" s="680">
        <v>421500</v>
      </c>
      <c r="F151" s="680">
        <v>432500</v>
      </c>
      <c r="G151" s="680">
        <v>435170</v>
      </c>
      <c r="H151" s="680">
        <v>443765</v>
      </c>
      <c r="I151" s="680">
        <v>445000</v>
      </c>
      <c r="J151" s="680">
        <v>405750</v>
      </c>
      <c r="K151" s="680">
        <v>246870</v>
      </c>
      <c r="L151" s="680">
        <v>265811</v>
      </c>
      <c r="M151" s="680">
        <v>260751</v>
      </c>
      <c r="N151" s="680">
        <v>255352</v>
      </c>
      <c r="O151" s="680">
        <v>297215</v>
      </c>
      <c r="P151" s="680">
        <v>308036</v>
      </c>
      <c r="Q151" s="680">
        <v>286500</v>
      </c>
      <c r="R151" s="680">
        <v>295175</v>
      </c>
    </row>
    <row r="152" spans="1:18">
      <c r="A152" s="553"/>
      <c r="B152" s="907"/>
      <c r="C152" s="680" t="s">
        <v>1167</v>
      </c>
      <c r="D152" s="680">
        <v>42710</v>
      </c>
      <c r="E152" s="680">
        <v>39930</v>
      </c>
      <c r="F152" s="680">
        <v>53368</v>
      </c>
      <c r="G152" s="680">
        <v>34742</v>
      </c>
      <c r="H152" s="680">
        <v>34006</v>
      </c>
      <c r="I152" s="680">
        <v>33743</v>
      </c>
      <c r="J152" s="680">
        <v>30327</v>
      </c>
      <c r="K152" s="680">
        <v>32817</v>
      </c>
      <c r="L152" s="680">
        <v>34205</v>
      </c>
      <c r="M152" s="680">
        <v>34114</v>
      </c>
      <c r="N152" s="680">
        <v>35074</v>
      </c>
      <c r="O152" s="680">
        <v>34826</v>
      </c>
      <c r="P152" s="680">
        <v>34521</v>
      </c>
      <c r="Q152" s="680">
        <v>29169</v>
      </c>
      <c r="R152" s="680">
        <v>29039</v>
      </c>
    </row>
    <row r="153" spans="1:18">
      <c r="A153" s="553"/>
      <c r="B153" s="907"/>
      <c r="C153" s="680" t="s">
        <v>1168</v>
      </c>
      <c r="D153" s="680">
        <v>0</v>
      </c>
      <c r="E153" s="680">
        <v>0</v>
      </c>
      <c r="F153" s="680">
        <v>0</v>
      </c>
      <c r="G153" s="680">
        <v>0</v>
      </c>
      <c r="H153" s="680">
        <v>0</v>
      </c>
      <c r="I153" s="680">
        <v>0</v>
      </c>
      <c r="J153" s="680">
        <v>0</v>
      </c>
      <c r="K153" s="680">
        <v>0</v>
      </c>
      <c r="L153" s="680">
        <v>0</v>
      </c>
      <c r="M153" s="680">
        <v>0</v>
      </c>
      <c r="N153" s="680">
        <v>0</v>
      </c>
      <c r="O153" s="680">
        <v>0</v>
      </c>
      <c r="P153" s="680">
        <v>0</v>
      </c>
      <c r="Q153" s="680">
        <v>0</v>
      </c>
      <c r="R153" s="680">
        <v>0</v>
      </c>
    </row>
    <row r="154" spans="1:18">
      <c r="A154" s="553"/>
      <c r="B154" s="907"/>
      <c r="C154" s="680" t="s">
        <v>1169</v>
      </c>
      <c r="D154" s="680">
        <v>1195550</v>
      </c>
      <c r="E154" s="680">
        <v>1219490</v>
      </c>
      <c r="F154" s="680">
        <v>1180979</v>
      </c>
      <c r="G154" s="680">
        <v>1158282</v>
      </c>
      <c r="H154" s="680">
        <v>1135000</v>
      </c>
      <c r="I154" s="680">
        <v>1118548</v>
      </c>
      <c r="J154" s="680">
        <v>982080</v>
      </c>
      <c r="K154" s="680">
        <v>986930</v>
      </c>
      <c r="L154" s="680">
        <v>1009685</v>
      </c>
      <c r="M154" s="680">
        <v>987657</v>
      </c>
      <c r="N154" s="680">
        <v>951199</v>
      </c>
      <c r="O154" s="680">
        <v>987514</v>
      </c>
      <c r="P154" s="680">
        <v>936920</v>
      </c>
      <c r="Q154" s="680">
        <v>889996</v>
      </c>
      <c r="R154" s="680">
        <v>872698</v>
      </c>
    </row>
    <row r="155" spans="1:18">
      <c r="A155" s="553"/>
      <c r="B155" s="907" t="s">
        <v>1110</v>
      </c>
      <c r="C155" s="680" t="s">
        <v>1165</v>
      </c>
      <c r="D155" s="680">
        <v>18770</v>
      </c>
      <c r="E155" s="680">
        <v>18210</v>
      </c>
      <c r="F155" s="680">
        <v>18166</v>
      </c>
      <c r="G155" s="680">
        <v>16525</v>
      </c>
      <c r="H155" s="680">
        <v>16876</v>
      </c>
      <c r="I155" s="680">
        <v>17563</v>
      </c>
      <c r="J155" s="680">
        <v>16091</v>
      </c>
      <c r="K155" s="680">
        <v>16034</v>
      </c>
      <c r="L155" s="680">
        <v>16305</v>
      </c>
      <c r="M155" s="680">
        <v>15676</v>
      </c>
      <c r="N155" s="680">
        <v>16024</v>
      </c>
      <c r="O155" s="680">
        <v>15963</v>
      </c>
      <c r="P155" s="680">
        <v>17697</v>
      </c>
      <c r="Q155" s="680">
        <v>17336</v>
      </c>
      <c r="R155" s="680">
        <v>16272</v>
      </c>
    </row>
    <row r="156" spans="1:18">
      <c r="A156" s="553"/>
      <c r="B156" s="907"/>
      <c r="C156" s="680" t="s">
        <v>1166</v>
      </c>
      <c r="D156" s="680">
        <v>811710</v>
      </c>
      <c r="E156" s="680">
        <v>823850</v>
      </c>
      <c r="F156" s="680">
        <v>951838</v>
      </c>
      <c r="G156" s="680">
        <v>847282</v>
      </c>
      <c r="H156" s="680">
        <v>1336137</v>
      </c>
      <c r="I156" s="680">
        <v>1127800</v>
      </c>
      <c r="J156" s="680">
        <v>1118895</v>
      </c>
      <c r="K156" s="680">
        <v>995341</v>
      </c>
      <c r="L156" s="680">
        <v>1083822</v>
      </c>
      <c r="M156" s="680">
        <v>1008485</v>
      </c>
      <c r="N156" s="680">
        <v>1086739</v>
      </c>
      <c r="O156" s="680">
        <v>1051784</v>
      </c>
      <c r="P156" s="680">
        <v>1070891</v>
      </c>
      <c r="Q156" s="680">
        <v>1000415</v>
      </c>
      <c r="R156" s="680">
        <v>993793</v>
      </c>
    </row>
    <row r="157" spans="1:18">
      <c r="A157" s="553"/>
      <c r="B157" s="907"/>
      <c r="C157" s="680" t="s">
        <v>1167</v>
      </c>
      <c r="D157" s="680">
        <v>16310</v>
      </c>
      <c r="E157" s="680">
        <v>16730</v>
      </c>
      <c r="F157" s="680">
        <v>16806</v>
      </c>
      <c r="G157" s="680">
        <v>12802</v>
      </c>
      <c r="H157" s="680">
        <v>12625</v>
      </c>
      <c r="I157" s="680">
        <v>13832</v>
      </c>
      <c r="J157" s="680">
        <v>8169</v>
      </c>
      <c r="K157" s="680">
        <v>8075</v>
      </c>
      <c r="L157" s="680">
        <v>9593</v>
      </c>
      <c r="M157" s="680">
        <v>9591</v>
      </c>
      <c r="N157" s="680">
        <v>8849</v>
      </c>
      <c r="O157" s="680">
        <v>8764</v>
      </c>
      <c r="P157" s="680">
        <v>9588</v>
      </c>
      <c r="Q157" s="680">
        <v>9407</v>
      </c>
      <c r="R157" s="680">
        <v>9630</v>
      </c>
    </row>
    <row r="158" spans="1:18">
      <c r="A158" s="553"/>
      <c r="B158" s="907"/>
      <c r="C158" s="680" t="s">
        <v>1168</v>
      </c>
      <c r="D158" s="680">
        <v>0</v>
      </c>
      <c r="E158" s="680">
        <v>0</v>
      </c>
      <c r="F158" s="680">
        <v>0</v>
      </c>
      <c r="G158" s="680">
        <v>0</v>
      </c>
      <c r="H158" s="680">
        <v>0</v>
      </c>
      <c r="I158" s="680">
        <v>0</v>
      </c>
      <c r="J158" s="680">
        <v>0</v>
      </c>
      <c r="K158" s="680">
        <v>1</v>
      </c>
      <c r="L158" s="680">
        <v>0.5</v>
      </c>
      <c r="M158" s="680">
        <v>2</v>
      </c>
      <c r="N158" s="680">
        <v>2</v>
      </c>
      <c r="O158" s="680">
        <v>16.899999999999999</v>
      </c>
      <c r="P158" s="680">
        <v>16.899999999999999</v>
      </c>
      <c r="Q158" s="680">
        <v>16.899999999999999</v>
      </c>
      <c r="R158" s="680">
        <v>16.899999999999999</v>
      </c>
    </row>
    <row r="159" spans="1:18">
      <c r="A159" s="553"/>
      <c r="B159" s="907"/>
      <c r="C159" s="680" t="s">
        <v>1169</v>
      </c>
      <c r="D159" s="680">
        <v>2957390</v>
      </c>
      <c r="E159" s="680">
        <v>2948320</v>
      </c>
      <c r="F159" s="680">
        <v>2786188</v>
      </c>
      <c r="G159" s="680">
        <v>2448471</v>
      </c>
      <c r="H159" s="680">
        <v>2768957</v>
      </c>
      <c r="I159" s="680">
        <v>2433839</v>
      </c>
      <c r="J159" s="680">
        <v>2315103</v>
      </c>
      <c r="K159" s="680">
        <v>2495971</v>
      </c>
      <c r="L159" s="680">
        <v>2697060</v>
      </c>
      <c r="M159" s="680">
        <v>2553074</v>
      </c>
      <c r="N159" s="680">
        <v>2477241</v>
      </c>
      <c r="O159" s="680">
        <v>2400641</v>
      </c>
      <c r="P159" s="680">
        <v>2368873</v>
      </c>
      <c r="Q159" s="680">
        <v>2381944</v>
      </c>
      <c r="R159" s="680">
        <v>2383493</v>
      </c>
    </row>
    <row r="160" spans="1:18">
      <c r="A160" s="553"/>
      <c r="B160" s="907" t="s">
        <v>1111</v>
      </c>
      <c r="C160" s="680" t="s">
        <v>1165</v>
      </c>
      <c r="D160" s="680">
        <v>34400</v>
      </c>
      <c r="E160" s="680">
        <v>38360</v>
      </c>
      <c r="F160" s="680">
        <v>37820</v>
      </c>
      <c r="G160" s="680">
        <v>37375</v>
      </c>
      <c r="H160" s="680">
        <v>37225</v>
      </c>
      <c r="I160" s="680">
        <v>42476</v>
      </c>
      <c r="J160" s="680">
        <v>43275</v>
      </c>
      <c r="K160" s="680">
        <v>39070</v>
      </c>
      <c r="L160" s="680">
        <v>39422</v>
      </c>
      <c r="M160" s="680">
        <v>44363</v>
      </c>
      <c r="N160" s="680">
        <v>40829</v>
      </c>
      <c r="O160" s="680">
        <v>39438</v>
      </c>
      <c r="P160" s="680">
        <v>42124</v>
      </c>
      <c r="Q160" s="680">
        <v>42787</v>
      </c>
      <c r="R160" s="680">
        <v>42187</v>
      </c>
    </row>
    <row r="161" spans="1:18">
      <c r="A161" s="553"/>
      <c r="B161" s="907"/>
      <c r="C161" s="680" t="s">
        <v>1166</v>
      </c>
      <c r="D161" s="680">
        <v>1761180</v>
      </c>
      <c r="E161" s="680">
        <v>1765690</v>
      </c>
      <c r="F161" s="680">
        <v>1674383</v>
      </c>
      <c r="G161" s="680">
        <v>1667698</v>
      </c>
      <c r="H161" s="680">
        <v>1670375</v>
      </c>
      <c r="I161" s="680">
        <v>1689359</v>
      </c>
      <c r="J161" s="680">
        <v>1093667</v>
      </c>
      <c r="K161" s="680">
        <v>1455961</v>
      </c>
      <c r="L161" s="680">
        <v>1346861</v>
      </c>
      <c r="M161" s="680">
        <v>1848555</v>
      </c>
      <c r="N161" s="680">
        <v>2100708</v>
      </c>
      <c r="O161" s="680">
        <v>2162518</v>
      </c>
      <c r="P161" s="680">
        <v>2013798</v>
      </c>
      <c r="Q161" s="680">
        <v>1977593</v>
      </c>
      <c r="R161" s="680">
        <v>1765347</v>
      </c>
    </row>
    <row r="162" spans="1:18">
      <c r="A162" s="553"/>
      <c r="B162" s="907"/>
      <c r="C162" s="680" t="s">
        <v>1167</v>
      </c>
      <c r="D162" s="680">
        <v>81620</v>
      </c>
      <c r="E162" s="680">
        <v>78140</v>
      </c>
      <c r="F162" s="680">
        <v>102655</v>
      </c>
      <c r="G162" s="680">
        <v>86179</v>
      </c>
      <c r="H162" s="680">
        <v>89553</v>
      </c>
      <c r="I162" s="680">
        <v>80403</v>
      </c>
      <c r="J162" s="680">
        <v>89757</v>
      </c>
      <c r="K162" s="680">
        <v>96884</v>
      </c>
      <c r="L162" s="680">
        <v>102136</v>
      </c>
      <c r="M162" s="680">
        <v>96339</v>
      </c>
      <c r="N162" s="680">
        <v>100227</v>
      </c>
      <c r="O162" s="680">
        <v>101182</v>
      </c>
      <c r="P162" s="680">
        <v>110620</v>
      </c>
      <c r="Q162" s="680">
        <v>104455</v>
      </c>
      <c r="R162" s="680">
        <v>98359</v>
      </c>
    </row>
    <row r="163" spans="1:18">
      <c r="A163" s="553"/>
      <c r="B163" s="907"/>
      <c r="C163" s="680" t="s">
        <v>1168</v>
      </c>
      <c r="D163" s="680">
        <v>0</v>
      </c>
      <c r="E163" s="680">
        <v>0</v>
      </c>
      <c r="F163" s="680">
        <v>0</v>
      </c>
      <c r="G163" s="680">
        <v>0</v>
      </c>
      <c r="H163" s="680">
        <v>0</v>
      </c>
      <c r="I163" s="680">
        <v>0</v>
      </c>
      <c r="J163" s="680">
        <v>0</v>
      </c>
      <c r="K163" s="680">
        <v>41.2</v>
      </c>
      <c r="L163" s="680">
        <v>33.5</v>
      </c>
      <c r="M163" s="680">
        <v>40.5</v>
      </c>
      <c r="N163" s="680">
        <v>48.5</v>
      </c>
      <c r="O163" s="680">
        <v>33.9</v>
      </c>
      <c r="P163" s="680">
        <v>33.9</v>
      </c>
      <c r="Q163" s="680">
        <v>54.2</v>
      </c>
      <c r="R163" s="680">
        <v>54.2</v>
      </c>
    </row>
    <row r="164" spans="1:18">
      <c r="A164" s="553"/>
      <c r="B164" s="907"/>
      <c r="C164" s="680" t="s">
        <v>1169</v>
      </c>
      <c r="D164" s="680">
        <v>3762590</v>
      </c>
      <c r="E164" s="680">
        <v>3746570</v>
      </c>
      <c r="F164" s="680">
        <v>3784533</v>
      </c>
      <c r="G164" s="680">
        <v>3672830</v>
      </c>
      <c r="H164" s="680">
        <v>3628726</v>
      </c>
      <c r="I164" s="680">
        <v>3317459</v>
      </c>
      <c r="J164" s="680">
        <v>3356747</v>
      </c>
      <c r="K164" s="680">
        <v>3309626</v>
      </c>
      <c r="L164" s="680">
        <v>3257697</v>
      </c>
      <c r="M164" s="680">
        <v>3782065</v>
      </c>
      <c r="N164" s="680">
        <v>3613271</v>
      </c>
      <c r="O164" s="680">
        <v>3593550</v>
      </c>
      <c r="P164" s="680">
        <v>3579652</v>
      </c>
      <c r="Q164" s="680">
        <v>3500880</v>
      </c>
      <c r="R164" s="680">
        <v>3578060</v>
      </c>
    </row>
    <row r="165" spans="1:18">
      <c r="A165" s="553"/>
      <c r="B165" s="907" t="s">
        <v>1112</v>
      </c>
      <c r="C165" s="680" t="s">
        <v>1165</v>
      </c>
      <c r="D165" s="680">
        <v>1549490</v>
      </c>
      <c r="E165" s="680">
        <v>1547710</v>
      </c>
      <c r="F165" s="680">
        <v>1600936</v>
      </c>
      <c r="G165" s="680">
        <v>1497306</v>
      </c>
      <c r="H165" s="680">
        <v>1534884</v>
      </c>
      <c r="I165" s="680">
        <v>1452225</v>
      </c>
      <c r="J165" s="680">
        <v>1483606</v>
      </c>
      <c r="K165" s="680">
        <v>1505744</v>
      </c>
      <c r="L165" s="680">
        <v>2034032</v>
      </c>
      <c r="M165" s="680">
        <v>2009223</v>
      </c>
      <c r="N165" s="680">
        <v>2003151</v>
      </c>
      <c r="O165" s="680">
        <v>2007844</v>
      </c>
      <c r="P165" s="680">
        <v>2041948</v>
      </c>
      <c r="Q165" s="680">
        <v>2079944</v>
      </c>
      <c r="R165" s="680">
        <v>2106013</v>
      </c>
    </row>
    <row r="166" spans="1:18">
      <c r="A166" s="553"/>
      <c r="B166" s="907"/>
      <c r="C166" s="680" t="s">
        <v>1166</v>
      </c>
      <c r="D166" s="680">
        <v>130630</v>
      </c>
      <c r="E166" s="680">
        <v>136100</v>
      </c>
      <c r="F166" s="680">
        <v>128957</v>
      </c>
      <c r="G166" s="680">
        <v>111100</v>
      </c>
      <c r="H166" s="680">
        <v>105829</v>
      </c>
      <c r="I166" s="680">
        <v>106633</v>
      </c>
      <c r="J166" s="680">
        <v>70193</v>
      </c>
      <c r="K166" s="680">
        <v>69540</v>
      </c>
      <c r="L166" s="680">
        <v>31922</v>
      </c>
      <c r="M166" s="680">
        <v>34499</v>
      </c>
      <c r="N166" s="680">
        <v>38516</v>
      </c>
      <c r="O166" s="680">
        <v>26499</v>
      </c>
      <c r="P166" s="680">
        <v>22428</v>
      </c>
      <c r="Q166" s="680">
        <v>9820</v>
      </c>
      <c r="R166" s="680">
        <v>7810</v>
      </c>
    </row>
    <row r="167" spans="1:18">
      <c r="A167" s="553"/>
      <c r="B167" s="907"/>
      <c r="C167" s="680" t="s">
        <v>1167</v>
      </c>
      <c r="D167" s="680">
        <v>91170</v>
      </c>
      <c r="E167" s="680">
        <v>84790</v>
      </c>
      <c r="F167" s="680">
        <v>80237</v>
      </c>
      <c r="G167" s="680">
        <v>84642</v>
      </c>
      <c r="H167" s="680">
        <v>75185</v>
      </c>
      <c r="I167" s="680">
        <v>63084</v>
      </c>
      <c r="J167" s="680">
        <v>61509</v>
      </c>
      <c r="K167" s="680">
        <v>57117</v>
      </c>
      <c r="L167" s="680">
        <v>89860</v>
      </c>
      <c r="M167" s="680">
        <v>85452</v>
      </c>
      <c r="N167" s="680">
        <v>87874</v>
      </c>
      <c r="O167" s="680">
        <v>86404</v>
      </c>
      <c r="P167" s="680">
        <v>89573</v>
      </c>
      <c r="Q167" s="680">
        <v>97753</v>
      </c>
      <c r="R167" s="680">
        <v>98716</v>
      </c>
    </row>
    <row r="168" spans="1:18">
      <c r="A168" s="553"/>
      <c r="B168" s="907"/>
      <c r="C168" s="680" t="s">
        <v>1168</v>
      </c>
      <c r="D168" s="680">
        <v>0</v>
      </c>
      <c r="E168" s="680">
        <v>0</v>
      </c>
      <c r="F168" s="680">
        <v>0</v>
      </c>
      <c r="G168" s="680">
        <v>0</v>
      </c>
      <c r="H168" s="680">
        <v>0</v>
      </c>
      <c r="I168" s="680">
        <v>0</v>
      </c>
      <c r="J168" s="680">
        <v>0</v>
      </c>
      <c r="K168" s="680">
        <v>0</v>
      </c>
      <c r="L168" s="680">
        <v>0</v>
      </c>
      <c r="M168" s="680">
        <v>0</v>
      </c>
      <c r="N168" s="680">
        <v>0</v>
      </c>
      <c r="O168" s="680">
        <v>0</v>
      </c>
      <c r="P168" s="680">
        <v>0</v>
      </c>
      <c r="Q168" s="680">
        <v>0</v>
      </c>
      <c r="R168" s="680">
        <v>0</v>
      </c>
    </row>
    <row r="169" spans="1:18">
      <c r="A169" s="553"/>
      <c r="B169" s="907"/>
      <c r="C169" s="680" t="s">
        <v>1169</v>
      </c>
      <c r="D169" s="680">
        <v>1995350</v>
      </c>
      <c r="E169" s="680">
        <v>1929230</v>
      </c>
      <c r="F169" s="680">
        <v>1811220</v>
      </c>
      <c r="G169" s="680">
        <v>1814112</v>
      </c>
      <c r="H169" s="680">
        <v>1527920</v>
      </c>
      <c r="I169" s="680">
        <v>1481459</v>
      </c>
      <c r="J169" s="680">
        <v>1473291</v>
      </c>
      <c r="K169" s="680">
        <v>1463873</v>
      </c>
      <c r="L169" s="680">
        <v>1514252</v>
      </c>
      <c r="M169" s="680">
        <v>1488035</v>
      </c>
      <c r="N169" s="680">
        <v>1486340</v>
      </c>
      <c r="O169" s="680">
        <v>1467777</v>
      </c>
      <c r="P169" s="680">
        <v>1384598</v>
      </c>
      <c r="Q169" s="680">
        <v>1327102</v>
      </c>
      <c r="R169" s="680">
        <v>1246598</v>
      </c>
    </row>
    <row r="170" spans="1:18">
      <c r="A170" s="553"/>
      <c r="B170" s="907" t="s">
        <v>1113</v>
      </c>
      <c r="C170" s="680" t="s">
        <v>1165</v>
      </c>
      <c r="D170" s="680">
        <v>1109100</v>
      </c>
      <c r="E170" s="680">
        <v>1122680</v>
      </c>
      <c r="F170" s="680">
        <v>1134462</v>
      </c>
      <c r="G170" s="680">
        <v>1059044</v>
      </c>
      <c r="H170" s="680">
        <v>1060653</v>
      </c>
      <c r="I170" s="680">
        <v>1062792</v>
      </c>
      <c r="J170" s="680">
        <v>1210615</v>
      </c>
      <c r="K170" s="680">
        <v>1210799</v>
      </c>
      <c r="L170" s="680">
        <v>1252738</v>
      </c>
      <c r="M170" s="680">
        <v>1211372</v>
      </c>
      <c r="N170" s="680">
        <v>1200458</v>
      </c>
      <c r="O170" s="680">
        <v>1198005</v>
      </c>
      <c r="P170" s="680">
        <v>1197678</v>
      </c>
      <c r="Q170" s="680">
        <v>1197905</v>
      </c>
      <c r="R170" s="680">
        <v>1198047</v>
      </c>
    </row>
    <row r="171" spans="1:18">
      <c r="A171" s="553"/>
      <c r="B171" s="907"/>
      <c r="C171" s="680" t="s">
        <v>1166</v>
      </c>
      <c r="D171" s="680">
        <v>112910</v>
      </c>
      <c r="E171" s="680">
        <v>112910</v>
      </c>
      <c r="F171" s="680">
        <v>112910</v>
      </c>
      <c r="G171" s="680">
        <v>65870</v>
      </c>
      <c r="H171" s="680">
        <v>65870</v>
      </c>
      <c r="I171" s="680">
        <v>65870</v>
      </c>
      <c r="J171" s="680">
        <v>64370</v>
      </c>
      <c r="K171" s="680">
        <v>138726</v>
      </c>
      <c r="L171" s="680">
        <v>133592</v>
      </c>
      <c r="M171" s="680">
        <v>140007</v>
      </c>
      <c r="N171" s="680">
        <v>137616</v>
      </c>
      <c r="O171" s="680">
        <v>146451</v>
      </c>
      <c r="P171" s="680">
        <v>145303</v>
      </c>
      <c r="Q171" s="680">
        <v>132090</v>
      </c>
      <c r="R171" s="680">
        <v>126567</v>
      </c>
    </row>
    <row r="172" spans="1:18">
      <c r="A172" s="553"/>
      <c r="B172" s="907"/>
      <c r="C172" s="680" t="s">
        <v>1167</v>
      </c>
      <c r="D172" s="680">
        <v>40470</v>
      </c>
      <c r="E172" s="680">
        <v>36480</v>
      </c>
      <c r="F172" s="680">
        <v>36345</v>
      </c>
      <c r="G172" s="680">
        <v>29429</v>
      </c>
      <c r="H172" s="680">
        <v>29719</v>
      </c>
      <c r="I172" s="680">
        <v>29608</v>
      </c>
      <c r="J172" s="680">
        <v>21275</v>
      </c>
      <c r="K172" s="680">
        <v>20088</v>
      </c>
      <c r="L172" s="680">
        <v>23830</v>
      </c>
      <c r="M172" s="680">
        <v>23803</v>
      </c>
      <c r="N172" s="680">
        <v>27394</v>
      </c>
      <c r="O172" s="680">
        <v>27020</v>
      </c>
      <c r="P172" s="680">
        <v>27343</v>
      </c>
      <c r="Q172" s="680">
        <v>26694</v>
      </c>
      <c r="R172" s="680">
        <v>26610</v>
      </c>
    </row>
    <row r="173" spans="1:18">
      <c r="A173" s="553"/>
      <c r="B173" s="907"/>
      <c r="C173" s="680" t="s">
        <v>1168</v>
      </c>
      <c r="D173" s="680">
        <v>0</v>
      </c>
      <c r="E173" s="680">
        <v>0</v>
      </c>
      <c r="F173" s="680">
        <v>0</v>
      </c>
      <c r="G173" s="680">
        <v>0</v>
      </c>
      <c r="H173" s="680">
        <v>0</v>
      </c>
      <c r="I173" s="680">
        <v>0</v>
      </c>
      <c r="J173" s="680">
        <v>0</v>
      </c>
      <c r="K173" s="680">
        <v>0</v>
      </c>
      <c r="L173" s="680">
        <v>1.2</v>
      </c>
      <c r="M173" s="680">
        <v>1.2</v>
      </c>
      <c r="N173" s="680">
        <v>1.3</v>
      </c>
      <c r="O173" s="680">
        <v>1.4</v>
      </c>
      <c r="P173" s="680">
        <v>1.4</v>
      </c>
      <c r="Q173" s="680">
        <v>1.4</v>
      </c>
      <c r="R173" s="680">
        <v>1.4</v>
      </c>
    </row>
    <row r="174" spans="1:18">
      <c r="A174" s="553"/>
      <c r="B174" s="907"/>
      <c r="C174" s="680" t="s">
        <v>1169</v>
      </c>
      <c r="D174" s="680">
        <v>452590</v>
      </c>
      <c r="E174" s="680">
        <v>365460</v>
      </c>
      <c r="F174" s="680">
        <v>359944</v>
      </c>
      <c r="G174" s="680">
        <v>312891</v>
      </c>
      <c r="H174" s="680">
        <v>322581</v>
      </c>
      <c r="I174" s="680">
        <v>321557</v>
      </c>
      <c r="J174" s="680">
        <v>295689</v>
      </c>
      <c r="K174" s="680">
        <v>285417</v>
      </c>
      <c r="L174" s="680">
        <v>272179</v>
      </c>
      <c r="M174" s="680">
        <v>275872</v>
      </c>
      <c r="N174" s="680">
        <v>251874</v>
      </c>
      <c r="O174" s="680">
        <v>239334</v>
      </c>
      <c r="P174" s="680">
        <v>234539</v>
      </c>
      <c r="Q174" s="680">
        <v>226995</v>
      </c>
      <c r="R174" s="680">
        <v>217351</v>
      </c>
    </row>
    <row r="175" spans="1:18">
      <c r="A175" s="553"/>
      <c r="B175" s="907" t="s">
        <v>1114</v>
      </c>
      <c r="C175" s="680" t="s">
        <v>1165</v>
      </c>
      <c r="D175" s="680">
        <v>13440</v>
      </c>
      <c r="E175" s="680">
        <v>13580</v>
      </c>
      <c r="F175" s="680">
        <v>14369</v>
      </c>
      <c r="G175" s="680">
        <v>13578</v>
      </c>
      <c r="H175" s="680">
        <v>13536</v>
      </c>
      <c r="I175" s="680">
        <v>11541</v>
      </c>
      <c r="J175" s="680">
        <v>15690</v>
      </c>
      <c r="K175" s="680">
        <v>15302</v>
      </c>
      <c r="L175" s="680">
        <v>15526</v>
      </c>
      <c r="M175" s="680">
        <v>15962</v>
      </c>
      <c r="N175" s="680">
        <v>16233</v>
      </c>
      <c r="O175" s="680">
        <v>16137</v>
      </c>
      <c r="P175" s="680">
        <v>16789</v>
      </c>
      <c r="Q175" s="680">
        <v>18892</v>
      </c>
      <c r="R175" s="680">
        <v>19985</v>
      </c>
    </row>
    <row r="176" spans="1:18">
      <c r="A176" s="553"/>
      <c r="B176" s="907"/>
      <c r="C176" s="680" t="s">
        <v>1166</v>
      </c>
      <c r="D176" s="680">
        <v>248980</v>
      </c>
      <c r="E176" s="680">
        <v>219510</v>
      </c>
      <c r="F176" s="680">
        <v>160726</v>
      </c>
      <c r="G176" s="680">
        <v>205179</v>
      </c>
      <c r="H176" s="680">
        <v>206370</v>
      </c>
      <c r="I176" s="680">
        <v>199774</v>
      </c>
      <c r="J176" s="680">
        <v>263302</v>
      </c>
      <c r="K176" s="680">
        <v>278547</v>
      </c>
      <c r="L176" s="680">
        <v>292640</v>
      </c>
      <c r="M176" s="680">
        <v>179661</v>
      </c>
      <c r="N176" s="680">
        <v>190142</v>
      </c>
      <c r="O176" s="680">
        <v>213832</v>
      </c>
      <c r="P176" s="680">
        <v>212858</v>
      </c>
      <c r="Q176" s="680">
        <v>358105</v>
      </c>
      <c r="R176" s="680">
        <v>371634</v>
      </c>
    </row>
    <row r="177" spans="1:18">
      <c r="A177" s="553"/>
      <c r="B177" s="907"/>
      <c r="C177" s="680" t="s">
        <v>1167</v>
      </c>
      <c r="D177" s="680">
        <v>8640</v>
      </c>
      <c r="E177" s="680">
        <v>8500</v>
      </c>
      <c r="F177" s="680">
        <v>8414</v>
      </c>
      <c r="G177" s="680">
        <v>8340</v>
      </c>
      <c r="H177" s="680">
        <v>8344</v>
      </c>
      <c r="I177" s="680">
        <v>8491</v>
      </c>
      <c r="J177" s="680">
        <v>7930</v>
      </c>
      <c r="K177" s="680">
        <v>6759</v>
      </c>
      <c r="L177" s="680">
        <v>6820</v>
      </c>
      <c r="M177" s="680">
        <v>6279</v>
      </c>
      <c r="N177" s="680">
        <v>7020</v>
      </c>
      <c r="O177" s="680">
        <v>6896</v>
      </c>
      <c r="P177" s="680">
        <v>8313</v>
      </c>
      <c r="Q177" s="680">
        <v>8289</v>
      </c>
      <c r="R177" s="680">
        <v>8938</v>
      </c>
    </row>
    <row r="178" spans="1:18">
      <c r="A178" s="553"/>
      <c r="B178" s="907"/>
      <c r="C178" s="680" t="s">
        <v>1168</v>
      </c>
      <c r="D178" s="680">
        <v>0</v>
      </c>
      <c r="E178" s="680">
        <v>0</v>
      </c>
      <c r="F178" s="680">
        <v>0</v>
      </c>
      <c r="G178" s="680">
        <v>0</v>
      </c>
      <c r="H178" s="680">
        <v>0</v>
      </c>
      <c r="I178" s="680">
        <v>0</v>
      </c>
      <c r="J178" s="680">
        <v>0</v>
      </c>
      <c r="K178" s="680">
        <v>0</v>
      </c>
      <c r="L178" s="680">
        <v>0</v>
      </c>
      <c r="M178" s="680">
        <v>0</v>
      </c>
      <c r="N178" s="680">
        <v>0</v>
      </c>
      <c r="O178" s="680">
        <v>0</v>
      </c>
      <c r="P178" s="680">
        <v>0</v>
      </c>
      <c r="Q178" s="680">
        <v>0</v>
      </c>
      <c r="R178" s="680">
        <v>0</v>
      </c>
    </row>
    <row r="179" spans="1:18">
      <c r="A179" s="553"/>
      <c r="B179" s="907"/>
      <c r="C179" s="680" t="s">
        <v>1169</v>
      </c>
      <c r="D179" s="680">
        <v>681650</v>
      </c>
      <c r="E179" s="680">
        <v>654310</v>
      </c>
      <c r="F179" s="680">
        <v>557796</v>
      </c>
      <c r="G179" s="680">
        <v>505466</v>
      </c>
      <c r="H179" s="680">
        <v>479296</v>
      </c>
      <c r="I179" s="680">
        <v>473589</v>
      </c>
      <c r="J179" s="680">
        <v>468746</v>
      </c>
      <c r="K179" s="680">
        <v>481305</v>
      </c>
      <c r="L179" s="680">
        <v>476822</v>
      </c>
      <c r="M179" s="680">
        <v>455769</v>
      </c>
      <c r="N179" s="680">
        <v>455400</v>
      </c>
      <c r="O179" s="680">
        <v>449449</v>
      </c>
      <c r="P179" s="680">
        <v>430106</v>
      </c>
      <c r="Q179" s="680">
        <v>428250</v>
      </c>
      <c r="R179" s="680">
        <v>428548</v>
      </c>
    </row>
    <row r="180" spans="1:18">
      <c r="A180" s="553"/>
      <c r="B180" s="907" t="s">
        <v>1115</v>
      </c>
      <c r="C180" s="680" t="s">
        <v>1165</v>
      </c>
      <c r="D180" s="680">
        <v>11250</v>
      </c>
      <c r="E180" s="680">
        <v>16640</v>
      </c>
      <c r="F180" s="680">
        <v>18623</v>
      </c>
      <c r="G180" s="680">
        <v>30812</v>
      </c>
      <c r="H180" s="680">
        <v>34383</v>
      </c>
      <c r="I180" s="680">
        <v>37212</v>
      </c>
      <c r="J180" s="680">
        <v>37237</v>
      </c>
      <c r="K180" s="680">
        <v>37850</v>
      </c>
      <c r="L180" s="680">
        <v>38556</v>
      </c>
      <c r="M180" s="680">
        <v>38988</v>
      </c>
      <c r="N180" s="680">
        <v>32702</v>
      </c>
      <c r="O180" s="680">
        <v>31546</v>
      </c>
      <c r="P180" s="680">
        <v>31542</v>
      </c>
      <c r="Q180" s="680">
        <v>26249</v>
      </c>
      <c r="R180" s="680">
        <v>44387</v>
      </c>
    </row>
    <row r="181" spans="1:18">
      <c r="A181" s="553"/>
      <c r="B181" s="907"/>
      <c r="C181" s="680" t="s">
        <v>1166</v>
      </c>
      <c r="D181" s="680">
        <v>16930</v>
      </c>
      <c r="E181" s="680">
        <v>30120</v>
      </c>
      <c r="F181" s="680">
        <v>20120</v>
      </c>
      <c r="G181" s="680">
        <v>19000</v>
      </c>
      <c r="H181" s="680">
        <v>19500</v>
      </c>
      <c r="I181" s="680">
        <v>19000</v>
      </c>
      <c r="J181" s="680">
        <v>18500</v>
      </c>
      <c r="K181" s="680">
        <v>19000</v>
      </c>
      <c r="L181" s="680">
        <v>19000</v>
      </c>
      <c r="M181" s="680">
        <v>24503</v>
      </c>
      <c r="N181" s="680">
        <v>26758</v>
      </c>
      <c r="O181" s="680">
        <v>15591</v>
      </c>
      <c r="P181" s="680">
        <v>20388</v>
      </c>
      <c r="Q181" s="680">
        <v>12000</v>
      </c>
      <c r="R181" s="680">
        <v>8750</v>
      </c>
    </row>
    <row r="182" spans="1:18">
      <c r="A182" s="553"/>
      <c r="B182" s="907"/>
      <c r="C182" s="680" t="s">
        <v>1167</v>
      </c>
      <c r="D182" s="680">
        <v>23720</v>
      </c>
      <c r="E182" s="680">
        <v>19800</v>
      </c>
      <c r="F182" s="680">
        <v>21562</v>
      </c>
      <c r="G182" s="680">
        <v>19937</v>
      </c>
      <c r="H182" s="680">
        <v>20468</v>
      </c>
      <c r="I182" s="680">
        <v>18659</v>
      </c>
      <c r="J182" s="680">
        <v>12518</v>
      </c>
      <c r="K182" s="680">
        <v>13624</v>
      </c>
      <c r="L182" s="680">
        <v>15447</v>
      </c>
      <c r="M182" s="680">
        <v>15586</v>
      </c>
      <c r="N182" s="680">
        <v>15225</v>
      </c>
      <c r="O182" s="680">
        <v>14865</v>
      </c>
      <c r="P182" s="680">
        <v>14229</v>
      </c>
      <c r="Q182" s="680">
        <v>17706</v>
      </c>
      <c r="R182" s="680">
        <v>17718</v>
      </c>
    </row>
    <row r="183" spans="1:18">
      <c r="A183" s="553"/>
      <c r="B183" s="907"/>
      <c r="C183" s="680" t="s">
        <v>1168</v>
      </c>
      <c r="D183" s="680">
        <v>0</v>
      </c>
      <c r="E183" s="680">
        <v>0</v>
      </c>
      <c r="F183" s="680">
        <v>0</v>
      </c>
      <c r="G183" s="680">
        <v>0</v>
      </c>
      <c r="H183" s="680">
        <v>0</v>
      </c>
      <c r="I183" s="680">
        <v>0</v>
      </c>
      <c r="J183" s="680">
        <v>0</v>
      </c>
      <c r="K183" s="680">
        <v>0</v>
      </c>
      <c r="L183" s="680">
        <v>0</v>
      </c>
      <c r="M183" s="680">
        <v>0</v>
      </c>
      <c r="N183" s="680">
        <v>0</v>
      </c>
      <c r="O183" s="680">
        <v>0</v>
      </c>
      <c r="P183" s="680">
        <v>0</v>
      </c>
      <c r="Q183" s="680">
        <v>0</v>
      </c>
      <c r="R183" s="680">
        <v>0</v>
      </c>
    </row>
    <row r="184" spans="1:18">
      <c r="A184" s="553"/>
      <c r="B184" s="907"/>
      <c r="C184" s="680" t="s">
        <v>1169</v>
      </c>
      <c r="D184" s="680">
        <v>392560</v>
      </c>
      <c r="E184" s="680">
        <v>367750</v>
      </c>
      <c r="F184" s="680">
        <v>346597</v>
      </c>
      <c r="G184" s="680">
        <v>395370</v>
      </c>
      <c r="H184" s="680">
        <v>397202</v>
      </c>
      <c r="I184" s="680">
        <v>349944</v>
      </c>
      <c r="J184" s="680">
        <v>324235</v>
      </c>
      <c r="K184" s="680">
        <v>285622</v>
      </c>
      <c r="L184" s="680">
        <v>321993</v>
      </c>
      <c r="M184" s="680">
        <v>254372</v>
      </c>
      <c r="N184" s="680">
        <v>263622</v>
      </c>
      <c r="O184" s="680">
        <v>273161</v>
      </c>
      <c r="P184" s="680">
        <v>288127</v>
      </c>
      <c r="Q184" s="680">
        <v>354527</v>
      </c>
      <c r="R184" s="680">
        <v>337120</v>
      </c>
    </row>
    <row r="185" spans="1:18">
      <c r="A185" s="553"/>
      <c r="B185" s="907" t="s">
        <v>1116</v>
      </c>
      <c r="C185" s="680" t="s">
        <v>1165</v>
      </c>
      <c r="D185" s="680">
        <v>672050</v>
      </c>
      <c r="E185" s="680">
        <v>700050</v>
      </c>
      <c r="F185" s="680">
        <v>715769</v>
      </c>
      <c r="G185" s="680">
        <v>730332</v>
      </c>
      <c r="H185" s="680">
        <v>739476</v>
      </c>
      <c r="I185" s="680">
        <v>767091</v>
      </c>
      <c r="J185" s="680">
        <v>782787</v>
      </c>
      <c r="K185" s="680">
        <v>807185</v>
      </c>
      <c r="L185" s="680">
        <v>824777</v>
      </c>
      <c r="M185" s="680">
        <v>843787</v>
      </c>
      <c r="N185" s="680">
        <v>828678</v>
      </c>
      <c r="O185" s="680">
        <v>847560</v>
      </c>
      <c r="P185" s="680">
        <v>862585</v>
      </c>
      <c r="Q185" s="680">
        <v>875875</v>
      </c>
      <c r="R185" s="680">
        <v>904551</v>
      </c>
    </row>
    <row r="186" spans="1:18">
      <c r="A186" s="553"/>
      <c r="B186" s="907"/>
      <c r="C186" s="680" t="s">
        <v>1166</v>
      </c>
      <c r="D186" s="680">
        <v>3000</v>
      </c>
      <c r="E186" s="680">
        <v>3000</v>
      </c>
      <c r="F186" s="680">
        <v>2500</v>
      </c>
      <c r="G186" s="680">
        <v>3050</v>
      </c>
      <c r="H186" s="680">
        <v>0</v>
      </c>
      <c r="I186" s="680">
        <v>0</v>
      </c>
      <c r="J186" s="680">
        <v>0</v>
      </c>
      <c r="K186" s="680">
        <v>46262</v>
      </c>
      <c r="L186" s="680">
        <v>67517</v>
      </c>
      <c r="M186" s="680">
        <v>2167</v>
      </c>
      <c r="N186" s="680">
        <v>27202</v>
      </c>
      <c r="O186" s="680">
        <v>9861</v>
      </c>
      <c r="P186" s="680">
        <v>10760</v>
      </c>
      <c r="Q186" s="680">
        <v>2724</v>
      </c>
      <c r="R186" s="680">
        <v>18396</v>
      </c>
    </row>
    <row r="187" spans="1:18">
      <c r="A187" s="553"/>
      <c r="B187" s="907"/>
      <c r="C187" s="680" t="s">
        <v>1167</v>
      </c>
      <c r="D187" s="680">
        <v>412240</v>
      </c>
      <c r="E187" s="680">
        <v>406500</v>
      </c>
      <c r="F187" s="680">
        <v>400438</v>
      </c>
      <c r="G187" s="680">
        <v>365052</v>
      </c>
      <c r="H187" s="680">
        <v>368555</v>
      </c>
      <c r="I187" s="680">
        <v>365504</v>
      </c>
      <c r="J187" s="680">
        <v>366105</v>
      </c>
      <c r="K187" s="680">
        <v>366407</v>
      </c>
      <c r="L187" s="680">
        <v>348468</v>
      </c>
      <c r="M187" s="680">
        <v>329052</v>
      </c>
      <c r="N187" s="680">
        <v>311117</v>
      </c>
      <c r="O187" s="680">
        <v>289936</v>
      </c>
      <c r="P187" s="680">
        <v>286641</v>
      </c>
      <c r="Q187" s="680">
        <v>267202</v>
      </c>
      <c r="R187" s="680">
        <v>253573</v>
      </c>
    </row>
    <row r="188" spans="1:18">
      <c r="A188" s="553"/>
      <c r="B188" s="907"/>
      <c r="C188" s="680" t="s">
        <v>1168</v>
      </c>
      <c r="D188" s="680">
        <v>0</v>
      </c>
      <c r="E188" s="680">
        <v>0</v>
      </c>
      <c r="F188" s="680">
        <v>0</v>
      </c>
      <c r="G188" s="680">
        <v>0</v>
      </c>
      <c r="H188" s="680">
        <v>0</v>
      </c>
      <c r="I188" s="680">
        <v>0</v>
      </c>
      <c r="J188" s="680">
        <v>0</v>
      </c>
      <c r="K188" s="680">
        <v>146.69999999999999</v>
      </c>
      <c r="L188" s="680">
        <v>153.69999999999999</v>
      </c>
      <c r="M188" s="680">
        <v>141.19999999999999</v>
      </c>
      <c r="N188" s="680">
        <v>92.4</v>
      </c>
      <c r="O188" s="680">
        <v>31.9</v>
      </c>
      <c r="P188" s="680">
        <v>29.9</v>
      </c>
      <c r="Q188" s="680">
        <v>31.9</v>
      </c>
      <c r="R188" s="680">
        <v>29.9</v>
      </c>
    </row>
    <row r="189" spans="1:18">
      <c r="A189" s="553"/>
      <c r="B189" s="907"/>
      <c r="C189" s="680" t="s">
        <v>1169</v>
      </c>
      <c r="D189" s="680">
        <v>1796290</v>
      </c>
      <c r="E189" s="680">
        <v>1781260</v>
      </c>
      <c r="F189" s="680">
        <v>1764601</v>
      </c>
      <c r="G189" s="680">
        <v>1543282</v>
      </c>
      <c r="H189" s="680">
        <v>1562822</v>
      </c>
      <c r="I189" s="680">
        <v>1511587</v>
      </c>
      <c r="J189" s="680">
        <v>1582253</v>
      </c>
      <c r="K189" s="680">
        <v>1371420</v>
      </c>
      <c r="L189" s="680">
        <v>1309622.2</v>
      </c>
      <c r="M189" s="680">
        <v>1375134</v>
      </c>
      <c r="N189" s="680">
        <v>1337813</v>
      </c>
      <c r="O189" s="680">
        <v>1271770</v>
      </c>
      <c r="P189" s="680">
        <v>1274823</v>
      </c>
      <c r="Q189" s="680">
        <v>1220310</v>
      </c>
      <c r="R189" s="680">
        <v>1109000</v>
      </c>
    </row>
    <row r="190" spans="1:18">
      <c r="A190" s="553"/>
      <c r="B190" s="907" t="s">
        <v>1118</v>
      </c>
      <c r="C190" s="680" t="s">
        <v>1165</v>
      </c>
      <c r="D190" s="680">
        <v>20830</v>
      </c>
      <c r="E190" s="680">
        <v>20660</v>
      </c>
      <c r="F190" s="680">
        <v>29171</v>
      </c>
      <c r="G190" s="680">
        <v>29344</v>
      </c>
      <c r="H190" s="680">
        <v>23373</v>
      </c>
      <c r="I190" s="680">
        <v>24458</v>
      </c>
      <c r="J190" s="680">
        <v>36264</v>
      </c>
      <c r="K190" s="680">
        <v>37218</v>
      </c>
      <c r="L190" s="680">
        <v>42735</v>
      </c>
      <c r="M190" s="680">
        <v>43184</v>
      </c>
      <c r="N190" s="680">
        <v>44628</v>
      </c>
      <c r="O190" s="680">
        <v>52596</v>
      </c>
      <c r="P190" s="680">
        <v>53244</v>
      </c>
      <c r="Q190" s="680">
        <v>58183</v>
      </c>
      <c r="R190" s="680">
        <v>59201</v>
      </c>
    </row>
    <row r="191" spans="1:18">
      <c r="A191" s="553"/>
      <c r="B191" s="907"/>
      <c r="C191" s="680" t="s">
        <v>1166</v>
      </c>
      <c r="D191" s="680">
        <v>197470</v>
      </c>
      <c r="E191" s="680">
        <v>183020</v>
      </c>
      <c r="F191" s="680">
        <v>182521</v>
      </c>
      <c r="G191" s="680">
        <v>199654</v>
      </c>
      <c r="H191" s="680">
        <v>175442</v>
      </c>
      <c r="I191" s="680">
        <v>181442</v>
      </c>
      <c r="J191" s="680">
        <v>236922</v>
      </c>
      <c r="K191" s="680">
        <v>145650</v>
      </c>
      <c r="L191" s="680">
        <v>65200</v>
      </c>
      <c r="M191" s="680">
        <v>115687</v>
      </c>
      <c r="N191" s="680">
        <v>118437</v>
      </c>
      <c r="O191" s="680">
        <v>38378</v>
      </c>
      <c r="P191" s="680">
        <v>40994</v>
      </c>
      <c r="Q191" s="680">
        <v>204769</v>
      </c>
      <c r="R191" s="680">
        <v>209139</v>
      </c>
    </row>
    <row r="192" spans="1:18">
      <c r="A192" s="553"/>
      <c r="B192" s="907"/>
      <c r="C192" s="680" t="s">
        <v>1167</v>
      </c>
      <c r="D192" s="680">
        <v>31140</v>
      </c>
      <c r="E192" s="680">
        <v>30350</v>
      </c>
      <c r="F192" s="680">
        <v>30513</v>
      </c>
      <c r="G192" s="680">
        <v>26924</v>
      </c>
      <c r="H192" s="680">
        <v>27532</v>
      </c>
      <c r="I192" s="680">
        <v>26126</v>
      </c>
      <c r="J192" s="680">
        <v>26360</v>
      </c>
      <c r="K192" s="680">
        <v>34158</v>
      </c>
      <c r="L192" s="680">
        <v>41297</v>
      </c>
      <c r="M192" s="680">
        <v>47760</v>
      </c>
      <c r="N192" s="680">
        <v>53175</v>
      </c>
      <c r="O192" s="680">
        <v>51706</v>
      </c>
      <c r="P192" s="680">
        <v>57902</v>
      </c>
      <c r="Q192" s="680">
        <v>34079</v>
      </c>
      <c r="R192" s="680">
        <v>33131</v>
      </c>
    </row>
    <row r="193" spans="1:18">
      <c r="A193" s="553"/>
      <c r="B193" s="907"/>
      <c r="C193" s="680" t="s">
        <v>1168</v>
      </c>
      <c r="D193" s="680">
        <v>0</v>
      </c>
      <c r="E193" s="680">
        <v>0</v>
      </c>
      <c r="F193" s="680">
        <v>0</v>
      </c>
      <c r="G193" s="680">
        <v>0</v>
      </c>
      <c r="H193" s="680">
        <v>0</v>
      </c>
      <c r="I193" s="680">
        <v>0</v>
      </c>
      <c r="J193" s="680">
        <v>0</v>
      </c>
      <c r="K193" s="680">
        <v>0</v>
      </c>
      <c r="L193" s="680">
        <v>0</v>
      </c>
      <c r="M193" s="680">
        <v>0</v>
      </c>
      <c r="N193" s="680">
        <v>0</v>
      </c>
      <c r="O193" s="680">
        <v>0</v>
      </c>
      <c r="P193" s="680">
        <v>0</v>
      </c>
      <c r="Q193" s="680">
        <v>0</v>
      </c>
      <c r="R193" s="680">
        <v>0</v>
      </c>
    </row>
    <row r="194" spans="1:18">
      <c r="A194" s="553"/>
      <c r="B194" s="907"/>
      <c r="C194" s="680" t="s">
        <v>1169</v>
      </c>
      <c r="D194" s="680">
        <v>515870</v>
      </c>
      <c r="E194" s="680">
        <v>539240</v>
      </c>
      <c r="F194" s="680">
        <v>533819</v>
      </c>
      <c r="G194" s="680">
        <v>505839</v>
      </c>
      <c r="H194" s="680">
        <v>544203</v>
      </c>
      <c r="I194" s="680">
        <v>557842</v>
      </c>
      <c r="J194" s="680">
        <v>501596</v>
      </c>
      <c r="K194" s="680">
        <v>477884</v>
      </c>
      <c r="L194" s="680">
        <v>488488</v>
      </c>
      <c r="M194" s="680">
        <v>483508</v>
      </c>
      <c r="N194" s="680">
        <v>499334</v>
      </c>
      <c r="O194" s="680">
        <v>564437</v>
      </c>
      <c r="P194" s="680">
        <v>534427</v>
      </c>
      <c r="Q194" s="680">
        <v>750255</v>
      </c>
      <c r="R194" s="680">
        <v>727868</v>
      </c>
    </row>
    <row r="195" spans="1:18">
      <c r="A195" s="553"/>
      <c r="B195" s="907" t="s">
        <v>1117</v>
      </c>
      <c r="C195" s="680" t="s">
        <v>1165</v>
      </c>
      <c r="D195" s="680">
        <v>317130</v>
      </c>
      <c r="E195" s="680">
        <v>318640</v>
      </c>
      <c r="F195" s="680">
        <v>315870</v>
      </c>
      <c r="G195" s="680">
        <v>322652</v>
      </c>
      <c r="H195" s="680">
        <v>330203</v>
      </c>
      <c r="I195" s="680">
        <v>360304</v>
      </c>
      <c r="J195" s="680">
        <v>368656</v>
      </c>
      <c r="K195" s="680">
        <v>371902</v>
      </c>
      <c r="L195" s="680">
        <v>384575</v>
      </c>
      <c r="M195" s="680">
        <v>389787</v>
      </c>
      <c r="N195" s="680">
        <v>397854</v>
      </c>
      <c r="O195" s="680">
        <v>407725</v>
      </c>
      <c r="P195" s="680">
        <v>413003</v>
      </c>
      <c r="Q195" s="680">
        <v>413358</v>
      </c>
      <c r="R195" s="680">
        <v>415741</v>
      </c>
    </row>
    <row r="196" spans="1:18">
      <c r="A196" s="553"/>
      <c r="B196" s="907"/>
      <c r="C196" s="680" t="s">
        <v>1166</v>
      </c>
      <c r="D196" s="680">
        <v>209540</v>
      </c>
      <c r="E196" s="680">
        <v>220040</v>
      </c>
      <c r="F196" s="680">
        <v>235155</v>
      </c>
      <c r="G196" s="680">
        <v>253047</v>
      </c>
      <c r="H196" s="680">
        <v>312039</v>
      </c>
      <c r="I196" s="680">
        <v>349747</v>
      </c>
      <c r="J196" s="680">
        <v>351215</v>
      </c>
      <c r="K196" s="680">
        <v>366534</v>
      </c>
      <c r="L196" s="680">
        <v>373153</v>
      </c>
      <c r="M196" s="680">
        <v>399452</v>
      </c>
      <c r="N196" s="680">
        <v>283711</v>
      </c>
      <c r="O196" s="680">
        <v>261502</v>
      </c>
      <c r="P196" s="680">
        <v>263214</v>
      </c>
      <c r="Q196" s="680">
        <v>263352</v>
      </c>
      <c r="R196" s="680">
        <v>321618</v>
      </c>
    </row>
    <row r="197" spans="1:18">
      <c r="A197" s="553"/>
      <c r="B197" s="907"/>
      <c r="C197" s="680" t="s">
        <v>1167</v>
      </c>
      <c r="D197" s="680">
        <v>55870</v>
      </c>
      <c r="E197" s="680">
        <v>54990</v>
      </c>
      <c r="F197" s="680">
        <v>54219</v>
      </c>
      <c r="G197" s="680">
        <v>50390</v>
      </c>
      <c r="H197" s="680">
        <v>48723</v>
      </c>
      <c r="I197" s="680">
        <v>50745</v>
      </c>
      <c r="J197" s="680">
        <v>51281</v>
      </c>
      <c r="K197" s="680">
        <v>51280</v>
      </c>
      <c r="L197" s="680">
        <v>54064</v>
      </c>
      <c r="M197" s="680">
        <v>51763</v>
      </c>
      <c r="N197" s="680">
        <v>52793</v>
      </c>
      <c r="O197" s="680">
        <v>55472</v>
      </c>
      <c r="P197" s="680">
        <v>54964</v>
      </c>
      <c r="Q197" s="680">
        <v>58613</v>
      </c>
      <c r="R197" s="680">
        <v>56003</v>
      </c>
    </row>
    <row r="198" spans="1:18">
      <c r="A198" s="553"/>
      <c r="B198" s="907"/>
      <c r="C198" s="680" t="s">
        <v>1168</v>
      </c>
      <c r="D198" s="680">
        <v>0</v>
      </c>
      <c r="E198" s="680">
        <v>0</v>
      </c>
      <c r="F198" s="680">
        <v>0</v>
      </c>
      <c r="G198" s="680">
        <v>0</v>
      </c>
      <c r="H198" s="680">
        <v>0</v>
      </c>
      <c r="I198" s="680">
        <v>0</v>
      </c>
      <c r="J198" s="680">
        <v>0</v>
      </c>
      <c r="K198" s="680">
        <v>432.7</v>
      </c>
      <c r="L198" s="680">
        <v>454.3</v>
      </c>
      <c r="M198" s="680">
        <v>485.5</v>
      </c>
      <c r="N198" s="680">
        <v>508.5</v>
      </c>
      <c r="O198" s="680">
        <v>531</v>
      </c>
      <c r="P198" s="680">
        <v>552</v>
      </c>
      <c r="Q198" s="680">
        <v>633</v>
      </c>
      <c r="R198" s="680">
        <v>646</v>
      </c>
    </row>
    <row r="199" spans="1:18">
      <c r="A199" s="553"/>
      <c r="B199" s="907"/>
      <c r="C199" s="680" t="s">
        <v>1169</v>
      </c>
      <c r="D199" s="680">
        <v>1289440</v>
      </c>
      <c r="E199" s="680">
        <v>1272630</v>
      </c>
      <c r="F199" s="680">
        <v>1182555</v>
      </c>
      <c r="G199" s="680">
        <v>1135242</v>
      </c>
      <c r="H199" s="680">
        <v>1123487</v>
      </c>
      <c r="I199" s="680">
        <v>1227762</v>
      </c>
      <c r="J199" s="680">
        <v>1286669</v>
      </c>
      <c r="K199" s="680">
        <v>1283444</v>
      </c>
      <c r="L199" s="680">
        <v>1257978</v>
      </c>
      <c r="M199" s="680">
        <v>1270832</v>
      </c>
      <c r="N199" s="680">
        <v>1349798</v>
      </c>
      <c r="O199" s="680">
        <v>1360898</v>
      </c>
      <c r="P199" s="680">
        <v>1321407</v>
      </c>
      <c r="Q199" s="680">
        <v>1226327</v>
      </c>
      <c r="R199" s="680">
        <v>1231738</v>
      </c>
    </row>
    <row r="200" spans="1:18">
      <c r="A200" s="553"/>
      <c r="B200" s="907" t="s">
        <v>1160</v>
      </c>
      <c r="C200" s="680" t="s">
        <v>1165</v>
      </c>
      <c r="D200" s="680">
        <v>24990</v>
      </c>
      <c r="E200" s="680">
        <v>24460</v>
      </c>
      <c r="F200" s="680">
        <v>25083</v>
      </c>
      <c r="G200" s="680">
        <v>24830</v>
      </c>
      <c r="H200" s="680">
        <v>24825</v>
      </c>
      <c r="I200" s="680">
        <v>28302</v>
      </c>
      <c r="J200" s="680">
        <v>28075</v>
      </c>
      <c r="K200" s="680">
        <v>26994</v>
      </c>
      <c r="L200" s="680">
        <v>27130</v>
      </c>
      <c r="M200" s="680">
        <v>27074</v>
      </c>
      <c r="N200" s="680">
        <v>26634</v>
      </c>
      <c r="O200" s="680">
        <v>27096</v>
      </c>
      <c r="P200" s="680">
        <v>27136</v>
      </c>
      <c r="Q200" s="680">
        <v>27141</v>
      </c>
      <c r="R200" s="680">
        <v>27272</v>
      </c>
    </row>
    <row r="201" spans="1:18">
      <c r="A201" s="553"/>
      <c r="B201" s="907"/>
      <c r="C201" s="680" t="s">
        <v>1166</v>
      </c>
      <c r="D201" s="680">
        <v>0</v>
      </c>
      <c r="E201" s="680">
        <v>0</v>
      </c>
      <c r="F201" s="680">
        <v>0</v>
      </c>
      <c r="G201" s="680">
        <v>0</v>
      </c>
      <c r="H201" s="680">
        <v>0</v>
      </c>
      <c r="I201" s="680">
        <v>0</v>
      </c>
      <c r="J201" s="680">
        <v>1080</v>
      </c>
      <c r="K201" s="680">
        <v>2182</v>
      </c>
      <c r="L201" s="680">
        <v>4976</v>
      </c>
      <c r="M201" s="680">
        <v>1803</v>
      </c>
      <c r="N201" s="680">
        <v>1705</v>
      </c>
      <c r="O201" s="680">
        <v>1666</v>
      </c>
      <c r="P201" s="680">
        <v>1624</v>
      </c>
      <c r="Q201" s="680">
        <v>1563</v>
      </c>
      <c r="R201" s="680">
        <v>1563</v>
      </c>
    </row>
    <row r="202" spans="1:18">
      <c r="A202" s="553"/>
      <c r="B202" s="907"/>
      <c r="C202" s="680" t="s">
        <v>1167</v>
      </c>
      <c r="D202" s="680">
        <v>54910</v>
      </c>
      <c r="E202" s="680">
        <v>49280</v>
      </c>
      <c r="F202" s="680">
        <v>40515</v>
      </c>
      <c r="G202" s="680">
        <v>38287</v>
      </c>
      <c r="H202" s="680">
        <v>38310</v>
      </c>
      <c r="I202" s="680">
        <v>40254</v>
      </c>
      <c r="J202" s="680">
        <v>38670</v>
      </c>
      <c r="K202" s="680">
        <v>35438</v>
      </c>
      <c r="L202" s="680">
        <v>37111</v>
      </c>
      <c r="M202" s="680">
        <v>36195</v>
      </c>
      <c r="N202" s="680">
        <v>34101</v>
      </c>
      <c r="O202" s="680">
        <v>30791</v>
      </c>
      <c r="P202" s="680">
        <v>29647</v>
      </c>
      <c r="Q202" s="680">
        <v>29575</v>
      </c>
      <c r="R202" s="680">
        <v>29371</v>
      </c>
    </row>
    <row r="203" spans="1:18">
      <c r="A203" s="553"/>
      <c r="B203" s="907"/>
      <c r="C203" s="680" t="s">
        <v>1168</v>
      </c>
      <c r="D203" s="680">
        <v>0</v>
      </c>
      <c r="E203" s="680">
        <v>0</v>
      </c>
      <c r="F203" s="680">
        <v>0</v>
      </c>
      <c r="G203" s="680">
        <v>0</v>
      </c>
      <c r="H203" s="680">
        <v>0</v>
      </c>
      <c r="I203" s="680">
        <v>0</v>
      </c>
      <c r="J203" s="680">
        <v>0</v>
      </c>
      <c r="K203" s="680">
        <v>686.1</v>
      </c>
      <c r="L203" s="680">
        <v>594.6</v>
      </c>
      <c r="M203" s="680">
        <v>496</v>
      </c>
      <c r="N203" s="680">
        <v>527.4</v>
      </c>
      <c r="O203" s="680">
        <v>339.1</v>
      </c>
      <c r="P203" s="680">
        <v>514.79999999999995</v>
      </c>
      <c r="Q203" s="680">
        <v>514.79999999999995</v>
      </c>
      <c r="R203" s="680">
        <v>505.4</v>
      </c>
    </row>
    <row r="204" spans="1:18">
      <c r="A204" s="553"/>
      <c r="B204" s="907"/>
      <c r="C204" s="680" t="s">
        <v>1169</v>
      </c>
      <c r="D204" s="680">
        <v>756780</v>
      </c>
      <c r="E204" s="680">
        <v>798300</v>
      </c>
      <c r="F204" s="680">
        <v>720062</v>
      </c>
      <c r="G204" s="680">
        <v>681360</v>
      </c>
      <c r="H204" s="680">
        <v>683912</v>
      </c>
      <c r="I204" s="680">
        <v>632441</v>
      </c>
      <c r="J204" s="680">
        <v>639905</v>
      </c>
      <c r="K204" s="680">
        <v>681754</v>
      </c>
      <c r="L204" s="680">
        <v>646513</v>
      </c>
      <c r="M204" s="680">
        <v>643418</v>
      </c>
      <c r="N204" s="680">
        <v>655986</v>
      </c>
      <c r="O204" s="680">
        <v>655530</v>
      </c>
      <c r="P204" s="680">
        <v>670835</v>
      </c>
      <c r="Q204" s="680">
        <v>662380</v>
      </c>
      <c r="R204" s="680">
        <v>664618</v>
      </c>
    </row>
    <row r="205" spans="1:18">
      <c r="A205" s="553"/>
      <c r="B205" s="907" t="s">
        <v>1161</v>
      </c>
      <c r="C205" s="680" t="s">
        <v>1165</v>
      </c>
      <c r="D205" s="680">
        <v>1354510</v>
      </c>
      <c r="E205" s="680">
        <v>1382980</v>
      </c>
      <c r="F205" s="680">
        <v>1329945</v>
      </c>
      <c r="G205" s="680">
        <v>1395221</v>
      </c>
      <c r="H205" s="680">
        <v>1391321</v>
      </c>
      <c r="I205" s="680">
        <v>1404488</v>
      </c>
      <c r="J205" s="680">
        <v>1406227</v>
      </c>
      <c r="K205" s="680">
        <v>1416221</v>
      </c>
      <c r="L205" s="680">
        <v>1425424</v>
      </c>
      <c r="M205" s="680">
        <v>1457092</v>
      </c>
      <c r="N205" s="680">
        <v>1469252</v>
      </c>
      <c r="O205" s="680">
        <v>1474915</v>
      </c>
      <c r="P205" s="680">
        <v>1485156</v>
      </c>
      <c r="Q205" s="680">
        <v>1478030</v>
      </c>
      <c r="R205" s="680">
        <v>1480832</v>
      </c>
    </row>
    <row r="206" spans="1:18">
      <c r="A206" s="553"/>
      <c r="B206" s="907"/>
      <c r="C206" s="680" t="s">
        <v>1166</v>
      </c>
      <c r="D206" s="680">
        <v>32900</v>
      </c>
      <c r="E206" s="680">
        <v>32180</v>
      </c>
      <c r="F206" s="680">
        <v>29795</v>
      </c>
      <c r="G206" s="680">
        <v>30085</v>
      </c>
      <c r="H206" s="680">
        <v>43730</v>
      </c>
      <c r="I206" s="680">
        <v>44320</v>
      </c>
      <c r="J206" s="680">
        <v>44093</v>
      </c>
      <c r="K206" s="680">
        <v>42355</v>
      </c>
      <c r="L206" s="680">
        <v>70804</v>
      </c>
      <c r="M206" s="680">
        <v>37470</v>
      </c>
      <c r="N206" s="680">
        <v>35645</v>
      </c>
      <c r="O206" s="680">
        <v>33512</v>
      </c>
      <c r="P206" s="680">
        <v>30420</v>
      </c>
      <c r="Q206" s="680">
        <v>30280</v>
      </c>
      <c r="R206" s="680">
        <v>31266</v>
      </c>
    </row>
    <row r="207" spans="1:18">
      <c r="A207" s="553"/>
      <c r="B207" s="907"/>
      <c r="C207" s="680" t="s">
        <v>1167</v>
      </c>
      <c r="D207" s="680">
        <v>450920</v>
      </c>
      <c r="E207" s="680">
        <v>462030</v>
      </c>
      <c r="F207" s="680">
        <v>434757</v>
      </c>
      <c r="G207" s="680">
        <v>396133</v>
      </c>
      <c r="H207" s="680">
        <v>418628</v>
      </c>
      <c r="I207" s="680">
        <v>415370</v>
      </c>
      <c r="J207" s="680">
        <v>411486</v>
      </c>
      <c r="K207" s="680">
        <v>412614</v>
      </c>
      <c r="L207" s="680">
        <v>430944</v>
      </c>
      <c r="M207" s="680">
        <v>411021</v>
      </c>
      <c r="N207" s="680">
        <v>408446</v>
      </c>
      <c r="O207" s="680">
        <v>397132</v>
      </c>
      <c r="P207" s="680">
        <v>393090</v>
      </c>
      <c r="Q207" s="680">
        <v>384493</v>
      </c>
      <c r="R207" s="680">
        <v>379558</v>
      </c>
    </row>
    <row r="208" spans="1:18">
      <c r="A208" s="553"/>
      <c r="B208" s="907"/>
      <c r="C208" s="680" t="s">
        <v>1168</v>
      </c>
      <c r="D208" s="680">
        <v>0</v>
      </c>
      <c r="E208" s="680">
        <v>0</v>
      </c>
      <c r="F208" s="680">
        <v>0</v>
      </c>
      <c r="G208" s="680">
        <v>0</v>
      </c>
      <c r="H208" s="680">
        <v>0</v>
      </c>
      <c r="I208" s="680">
        <v>0</v>
      </c>
      <c r="J208" s="680">
        <v>0</v>
      </c>
      <c r="K208" s="680">
        <v>7366.4</v>
      </c>
      <c r="L208" s="680">
        <v>9688.2000000000007</v>
      </c>
      <c r="M208" s="680">
        <v>10669.3</v>
      </c>
      <c r="N208" s="680">
        <v>13898.8</v>
      </c>
      <c r="O208" s="680">
        <v>14346.9</v>
      </c>
      <c r="P208" s="680">
        <v>16181.2</v>
      </c>
      <c r="Q208" s="680">
        <v>15458.5</v>
      </c>
      <c r="R208" s="680">
        <v>16251.4</v>
      </c>
    </row>
    <row r="209" spans="1:18">
      <c r="A209" s="553"/>
      <c r="B209" s="907"/>
      <c r="C209" s="680" t="s">
        <v>1169</v>
      </c>
      <c r="D209" s="680">
        <v>1676070</v>
      </c>
      <c r="E209" s="680">
        <v>1704810</v>
      </c>
      <c r="F209" s="680">
        <v>1744829</v>
      </c>
      <c r="G209" s="680">
        <v>1618971</v>
      </c>
      <c r="H209" s="680">
        <v>1608044</v>
      </c>
      <c r="I209" s="680">
        <v>1611179</v>
      </c>
      <c r="J209" s="680">
        <v>1629190</v>
      </c>
      <c r="K209" s="680">
        <v>1290308</v>
      </c>
      <c r="L209" s="680">
        <v>1351811</v>
      </c>
      <c r="M209" s="680">
        <v>1357526</v>
      </c>
      <c r="N209" s="680">
        <v>1370507</v>
      </c>
      <c r="O209" s="680">
        <v>1356170</v>
      </c>
      <c r="P209" s="680">
        <v>1349383</v>
      </c>
      <c r="Q209" s="680">
        <v>1378474</v>
      </c>
      <c r="R209" s="680">
        <v>1335049</v>
      </c>
    </row>
    <row r="210" spans="1:18">
      <c r="A210" s="553"/>
      <c r="B210" s="907" t="s">
        <v>1119</v>
      </c>
      <c r="C210" s="680" t="s">
        <v>1165</v>
      </c>
      <c r="D210" s="680">
        <v>475530</v>
      </c>
      <c r="E210" s="680">
        <v>496590</v>
      </c>
      <c r="F210" s="680">
        <v>466717</v>
      </c>
      <c r="G210" s="680">
        <v>497039</v>
      </c>
      <c r="H210" s="680">
        <v>516734</v>
      </c>
      <c r="I210" s="680">
        <v>561026</v>
      </c>
      <c r="J210" s="680">
        <v>583939</v>
      </c>
      <c r="K210" s="680">
        <v>648397</v>
      </c>
      <c r="L210" s="680">
        <v>668542</v>
      </c>
      <c r="M210" s="680">
        <v>692201</v>
      </c>
      <c r="N210" s="680">
        <v>693803</v>
      </c>
      <c r="O210" s="680">
        <v>706307</v>
      </c>
      <c r="P210" s="680">
        <v>561095</v>
      </c>
      <c r="Q210" s="680">
        <v>561171</v>
      </c>
      <c r="R210" s="680">
        <v>597930</v>
      </c>
    </row>
    <row r="211" spans="1:18">
      <c r="A211" s="553"/>
      <c r="B211" s="907"/>
      <c r="C211" s="680" t="s">
        <v>1166</v>
      </c>
      <c r="D211" s="680">
        <v>437720</v>
      </c>
      <c r="E211" s="680">
        <v>305550</v>
      </c>
      <c r="F211" s="680">
        <v>301043</v>
      </c>
      <c r="G211" s="680">
        <v>371511</v>
      </c>
      <c r="H211" s="680">
        <v>296422</v>
      </c>
      <c r="I211" s="680">
        <v>130232</v>
      </c>
      <c r="J211" s="680">
        <v>115185</v>
      </c>
      <c r="K211" s="680">
        <v>256868</v>
      </c>
      <c r="L211" s="680">
        <v>286090</v>
      </c>
      <c r="M211" s="680">
        <v>327346</v>
      </c>
      <c r="N211" s="680">
        <v>495561</v>
      </c>
      <c r="O211" s="680">
        <v>352236</v>
      </c>
      <c r="P211" s="680">
        <v>429712</v>
      </c>
      <c r="Q211" s="680">
        <v>458364</v>
      </c>
      <c r="R211" s="680">
        <v>538282</v>
      </c>
    </row>
    <row r="212" spans="1:18">
      <c r="A212" s="553"/>
      <c r="B212" s="907"/>
      <c r="C212" s="680" t="s">
        <v>1167</v>
      </c>
      <c r="D212" s="680">
        <v>98870</v>
      </c>
      <c r="E212" s="680">
        <v>99980</v>
      </c>
      <c r="F212" s="680">
        <v>88261</v>
      </c>
      <c r="G212" s="680">
        <v>83646</v>
      </c>
      <c r="H212" s="680">
        <v>85171</v>
      </c>
      <c r="I212" s="680">
        <v>95484</v>
      </c>
      <c r="J212" s="680">
        <v>98628</v>
      </c>
      <c r="K212" s="680">
        <v>97435</v>
      </c>
      <c r="L212" s="680">
        <v>103693</v>
      </c>
      <c r="M212" s="680">
        <v>103956</v>
      </c>
      <c r="N212" s="680">
        <v>104922</v>
      </c>
      <c r="O212" s="680">
        <v>104039</v>
      </c>
      <c r="P212" s="680">
        <v>97183</v>
      </c>
      <c r="Q212" s="680">
        <v>91838</v>
      </c>
      <c r="R212" s="680">
        <v>95428</v>
      </c>
    </row>
    <row r="213" spans="1:18">
      <c r="A213" s="553"/>
      <c r="B213" s="907"/>
      <c r="C213" s="680" t="s">
        <v>1168</v>
      </c>
      <c r="D213" s="680">
        <v>0</v>
      </c>
      <c r="E213" s="680">
        <v>0</v>
      </c>
      <c r="F213" s="680">
        <v>0</v>
      </c>
      <c r="G213" s="680">
        <v>0</v>
      </c>
      <c r="H213" s="680">
        <v>0</v>
      </c>
      <c r="I213" s="680">
        <v>0</v>
      </c>
      <c r="J213" s="680">
        <v>0</v>
      </c>
      <c r="K213" s="680">
        <v>20.8</v>
      </c>
      <c r="L213" s="680">
        <v>17.899999999999999</v>
      </c>
      <c r="M213" s="680">
        <v>17.899999999999999</v>
      </c>
      <c r="N213" s="680">
        <v>19</v>
      </c>
      <c r="O213" s="680">
        <v>18.899999999999999</v>
      </c>
      <c r="P213" s="680">
        <v>18.899999999999999</v>
      </c>
      <c r="Q213" s="680">
        <v>18.899999999999999</v>
      </c>
      <c r="R213" s="680">
        <v>16.899999999999999</v>
      </c>
    </row>
    <row r="214" spans="1:18">
      <c r="A214" s="553"/>
      <c r="B214" s="907"/>
      <c r="C214" s="680" t="s">
        <v>1169</v>
      </c>
      <c r="D214" s="680">
        <v>3400420</v>
      </c>
      <c r="E214" s="680">
        <v>3301770</v>
      </c>
      <c r="F214" s="680">
        <v>3101063</v>
      </c>
      <c r="G214" s="680">
        <v>2852180</v>
      </c>
      <c r="H214" s="680">
        <v>2764184</v>
      </c>
      <c r="I214" s="680">
        <v>2737516</v>
      </c>
      <c r="J214" s="680">
        <v>2785341</v>
      </c>
      <c r="K214" s="680">
        <v>2750399</v>
      </c>
      <c r="L214" s="680">
        <v>2166715</v>
      </c>
      <c r="M214" s="680">
        <v>2440766</v>
      </c>
      <c r="N214" s="680">
        <v>2369154</v>
      </c>
      <c r="O214" s="680">
        <v>2460584</v>
      </c>
      <c r="P214" s="680">
        <v>2357385</v>
      </c>
      <c r="Q214" s="680">
        <v>2359039</v>
      </c>
      <c r="R214" s="680">
        <v>2366395</v>
      </c>
    </row>
    <row r="215" spans="1:18">
      <c r="A215" s="553"/>
      <c r="B215" s="907" t="s">
        <v>1120</v>
      </c>
      <c r="C215" s="680" t="s">
        <v>1165</v>
      </c>
      <c r="D215" s="680">
        <v>5570</v>
      </c>
      <c r="E215" s="680">
        <v>5580</v>
      </c>
      <c r="F215" s="680">
        <v>7901</v>
      </c>
      <c r="G215" s="680">
        <v>4621</v>
      </c>
      <c r="H215" s="680">
        <v>4815</v>
      </c>
      <c r="I215" s="680">
        <v>5449</v>
      </c>
      <c r="J215" s="680">
        <v>5571</v>
      </c>
      <c r="K215" s="680">
        <v>5675</v>
      </c>
      <c r="L215" s="680">
        <v>5870</v>
      </c>
      <c r="M215" s="680">
        <v>5665</v>
      </c>
      <c r="N215" s="680">
        <v>6149</v>
      </c>
      <c r="O215" s="680">
        <v>6336</v>
      </c>
      <c r="P215" s="680">
        <v>6520</v>
      </c>
      <c r="Q215" s="680">
        <v>6336</v>
      </c>
      <c r="R215" s="680">
        <v>3641</v>
      </c>
    </row>
    <row r="216" spans="1:18">
      <c r="A216" s="553"/>
      <c r="B216" s="907"/>
      <c r="C216" s="680" t="s">
        <v>1166</v>
      </c>
      <c r="D216" s="680">
        <v>241270</v>
      </c>
      <c r="E216" s="680">
        <v>194400</v>
      </c>
      <c r="F216" s="680">
        <v>194400</v>
      </c>
      <c r="G216" s="680">
        <v>249670</v>
      </c>
      <c r="H216" s="680">
        <v>236500</v>
      </c>
      <c r="I216" s="680">
        <v>229500</v>
      </c>
      <c r="J216" s="680">
        <v>230000</v>
      </c>
      <c r="K216" s="680">
        <v>227500</v>
      </c>
      <c r="L216" s="680">
        <v>206825</v>
      </c>
      <c r="M216" s="680">
        <v>215634</v>
      </c>
      <c r="N216" s="680">
        <v>194663</v>
      </c>
      <c r="O216" s="680">
        <v>197756</v>
      </c>
      <c r="P216" s="680">
        <v>238904</v>
      </c>
      <c r="Q216" s="680">
        <v>228150</v>
      </c>
      <c r="R216" s="680">
        <v>143251</v>
      </c>
    </row>
    <row r="217" spans="1:18">
      <c r="A217" s="553"/>
      <c r="B217" s="907"/>
      <c r="C217" s="680" t="s">
        <v>1167</v>
      </c>
      <c r="D217" s="680">
        <v>10380</v>
      </c>
      <c r="E217" s="680">
        <v>10970</v>
      </c>
      <c r="F217" s="680">
        <v>11119</v>
      </c>
      <c r="G217" s="680">
        <v>12468</v>
      </c>
      <c r="H217" s="680">
        <v>12569</v>
      </c>
      <c r="I217" s="680">
        <v>12075</v>
      </c>
      <c r="J217" s="680">
        <v>12071</v>
      </c>
      <c r="K217" s="680">
        <v>11890</v>
      </c>
      <c r="L217" s="680">
        <v>10554</v>
      </c>
      <c r="M217" s="680">
        <v>10742</v>
      </c>
      <c r="N217" s="680">
        <v>10387</v>
      </c>
      <c r="O217" s="680">
        <v>10059</v>
      </c>
      <c r="P217" s="680">
        <v>10079</v>
      </c>
      <c r="Q217" s="680">
        <v>9991</v>
      </c>
      <c r="R217" s="680">
        <v>6572</v>
      </c>
    </row>
    <row r="218" spans="1:18">
      <c r="A218" s="553"/>
      <c r="B218" s="907"/>
      <c r="C218" s="680" t="s">
        <v>1168</v>
      </c>
      <c r="D218" s="680">
        <v>0</v>
      </c>
      <c r="E218" s="680">
        <v>0</v>
      </c>
      <c r="F218" s="680">
        <v>0</v>
      </c>
      <c r="G218" s="680">
        <v>0</v>
      </c>
      <c r="H218" s="680">
        <v>0</v>
      </c>
      <c r="I218" s="680">
        <v>0</v>
      </c>
      <c r="J218" s="680">
        <v>0</v>
      </c>
      <c r="K218" s="680">
        <v>0</v>
      </c>
      <c r="L218" s="680">
        <v>0</v>
      </c>
      <c r="M218" s="680">
        <v>0</v>
      </c>
      <c r="N218" s="680">
        <v>0</v>
      </c>
      <c r="O218" s="680">
        <v>0</v>
      </c>
      <c r="P218" s="680">
        <v>0</v>
      </c>
      <c r="Q218" s="680">
        <v>0</v>
      </c>
      <c r="R218" s="680">
        <v>0</v>
      </c>
    </row>
    <row r="219" spans="1:18">
      <c r="A219" s="553"/>
      <c r="B219" s="907"/>
      <c r="C219" s="680" t="s">
        <v>1169</v>
      </c>
      <c r="D219" s="680">
        <v>381360</v>
      </c>
      <c r="E219" s="680">
        <v>338000</v>
      </c>
      <c r="F219" s="680">
        <v>338348</v>
      </c>
      <c r="G219" s="680">
        <v>297848</v>
      </c>
      <c r="H219" s="680">
        <v>286269</v>
      </c>
      <c r="I219" s="680">
        <v>282640</v>
      </c>
      <c r="J219" s="680">
        <v>264088</v>
      </c>
      <c r="K219" s="680">
        <v>263820</v>
      </c>
      <c r="L219" s="680">
        <v>269340</v>
      </c>
      <c r="M219" s="680">
        <v>268937</v>
      </c>
      <c r="N219" s="680">
        <v>267169</v>
      </c>
      <c r="O219" s="680">
        <v>261628</v>
      </c>
      <c r="P219" s="680">
        <v>258078</v>
      </c>
      <c r="Q219" s="680">
        <v>254022</v>
      </c>
      <c r="R219" s="680">
        <v>184024</v>
      </c>
    </row>
    <row r="220" spans="1:18">
      <c r="A220" s="553"/>
      <c r="B220" s="907" t="s">
        <v>1121</v>
      </c>
      <c r="C220" s="680" t="s">
        <v>1165</v>
      </c>
      <c r="D220" s="680">
        <v>417720</v>
      </c>
      <c r="E220" s="680">
        <v>413060</v>
      </c>
      <c r="F220" s="680">
        <v>395961</v>
      </c>
      <c r="G220" s="680">
        <v>385648</v>
      </c>
      <c r="H220" s="680">
        <v>386683</v>
      </c>
      <c r="I220" s="680">
        <v>387958</v>
      </c>
      <c r="J220" s="680">
        <v>313539</v>
      </c>
      <c r="K220" s="680">
        <v>323540</v>
      </c>
      <c r="L220" s="680">
        <v>353338</v>
      </c>
      <c r="M220" s="680">
        <v>324081</v>
      </c>
      <c r="N220" s="680">
        <v>332116</v>
      </c>
      <c r="O220" s="680">
        <v>320324</v>
      </c>
      <c r="P220" s="680">
        <v>321271</v>
      </c>
      <c r="Q220" s="680">
        <v>330501</v>
      </c>
      <c r="R220" s="680">
        <v>338898</v>
      </c>
    </row>
    <row r="221" spans="1:18">
      <c r="A221" s="553"/>
      <c r="B221" s="907"/>
      <c r="C221" s="680" t="s">
        <v>1166</v>
      </c>
      <c r="D221" s="680">
        <v>320390</v>
      </c>
      <c r="E221" s="680">
        <v>312750</v>
      </c>
      <c r="F221" s="680">
        <v>391013</v>
      </c>
      <c r="G221" s="680">
        <v>218803</v>
      </c>
      <c r="H221" s="680">
        <v>323045</v>
      </c>
      <c r="I221" s="680">
        <v>220436</v>
      </c>
      <c r="J221" s="680">
        <v>234046</v>
      </c>
      <c r="K221" s="680">
        <v>282515</v>
      </c>
      <c r="L221" s="680">
        <v>524503</v>
      </c>
      <c r="M221" s="680">
        <v>430155</v>
      </c>
      <c r="N221" s="680">
        <v>424999</v>
      </c>
      <c r="O221" s="680">
        <v>237191</v>
      </c>
      <c r="P221" s="680">
        <v>238438</v>
      </c>
      <c r="Q221" s="680">
        <v>234370</v>
      </c>
      <c r="R221" s="680">
        <v>227331</v>
      </c>
    </row>
    <row r="222" spans="1:18">
      <c r="A222" s="553"/>
      <c r="B222" s="907"/>
      <c r="C222" s="680" t="s">
        <v>1167</v>
      </c>
      <c r="D222" s="680">
        <v>164720</v>
      </c>
      <c r="E222" s="680">
        <v>166780</v>
      </c>
      <c r="F222" s="680">
        <v>182667</v>
      </c>
      <c r="G222" s="680">
        <v>167605</v>
      </c>
      <c r="H222" s="680">
        <v>171826</v>
      </c>
      <c r="I222" s="680">
        <v>168919</v>
      </c>
      <c r="J222" s="680">
        <v>129687</v>
      </c>
      <c r="K222" s="680">
        <v>117878</v>
      </c>
      <c r="L222" s="680">
        <v>137105</v>
      </c>
      <c r="M222" s="680">
        <v>138900</v>
      </c>
      <c r="N222" s="680">
        <v>134865</v>
      </c>
      <c r="O222" s="680">
        <v>135107</v>
      </c>
      <c r="P222" s="680">
        <v>133328</v>
      </c>
      <c r="Q222" s="680">
        <v>132046</v>
      </c>
      <c r="R222" s="680">
        <v>137744</v>
      </c>
    </row>
    <row r="223" spans="1:18">
      <c r="A223" s="553"/>
      <c r="B223" s="907"/>
      <c r="C223" s="680" t="s">
        <v>1168</v>
      </c>
      <c r="D223" s="680">
        <v>0</v>
      </c>
      <c r="E223" s="680">
        <v>0</v>
      </c>
      <c r="F223" s="680">
        <v>0</v>
      </c>
      <c r="G223" s="680">
        <v>0</v>
      </c>
      <c r="H223" s="680">
        <v>0</v>
      </c>
      <c r="I223" s="680">
        <v>0</v>
      </c>
      <c r="J223" s="680">
        <v>0</v>
      </c>
      <c r="K223" s="680">
        <v>22</v>
      </c>
      <c r="L223" s="680">
        <v>3</v>
      </c>
      <c r="M223" s="680">
        <v>0</v>
      </c>
      <c r="N223" s="680">
        <v>0</v>
      </c>
      <c r="O223" s="680">
        <v>11.8</v>
      </c>
      <c r="P223" s="680">
        <v>11.8</v>
      </c>
      <c r="Q223" s="680">
        <v>10.8</v>
      </c>
      <c r="R223" s="680">
        <v>10.6</v>
      </c>
    </row>
    <row r="224" spans="1:18">
      <c r="A224" s="553"/>
      <c r="B224" s="907"/>
      <c r="C224" s="680" t="s">
        <v>1169</v>
      </c>
      <c r="D224" s="680">
        <v>2497960</v>
      </c>
      <c r="E224" s="680">
        <v>2423940</v>
      </c>
      <c r="F224" s="680">
        <v>2315796</v>
      </c>
      <c r="G224" s="680">
        <v>2487590</v>
      </c>
      <c r="H224" s="680">
        <v>2001371</v>
      </c>
      <c r="I224" s="680">
        <v>1990211</v>
      </c>
      <c r="J224" s="680">
        <v>1971534</v>
      </c>
      <c r="K224" s="680">
        <v>1947095</v>
      </c>
      <c r="L224" s="680">
        <v>2151459</v>
      </c>
      <c r="M224" s="680">
        <v>2482797</v>
      </c>
      <c r="N224" s="680">
        <v>2532601</v>
      </c>
      <c r="O224" s="680">
        <v>2691810</v>
      </c>
      <c r="P224" s="680">
        <v>2645710</v>
      </c>
      <c r="Q224" s="680">
        <v>2618572</v>
      </c>
      <c r="R224" s="680">
        <v>2602429</v>
      </c>
    </row>
    <row r="225" spans="1:18">
      <c r="A225" s="553"/>
      <c r="B225" s="907" t="s">
        <v>1122</v>
      </c>
      <c r="C225" s="680" t="s">
        <v>1165</v>
      </c>
      <c r="D225" s="680">
        <v>7720</v>
      </c>
      <c r="E225" s="680">
        <v>6790</v>
      </c>
      <c r="F225" s="680">
        <v>6789</v>
      </c>
      <c r="G225" s="680">
        <v>6531</v>
      </c>
      <c r="H225" s="680">
        <v>9369</v>
      </c>
      <c r="I225" s="680">
        <v>8091</v>
      </c>
      <c r="J225" s="680">
        <v>6835</v>
      </c>
      <c r="K225" s="680">
        <v>6863</v>
      </c>
      <c r="L225" s="680">
        <v>6854</v>
      </c>
      <c r="M225" s="680">
        <v>6900</v>
      </c>
      <c r="N225" s="680">
        <v>7773</v>
      </c>
      <c r="O225" s="680">
        <v>7773</v>
      </c>
      <c r="P225" s="680">
        <v>8888</v>
      </c>
      <c r="Q225" s="680">
        <v>10582</v>
      </c>
      <c r="R225" s="680">
        <v>17149</v>
      </c>
    </row>
    <row r="226" spans="1:18">
      <c r="A226" s="553"/>
      <c r="B226" s="907"/>
      <c r="C226" s="680" t="s">
        <v>1166</v>
      </c>
      <c r="D226" s="680">
        <v>915000</v>
      </c>
      <c r="E226" s="680">
        <v>900000</v>
      </c>
      <c r="F226" s="680">
        <v>742302</v>
      </c>
      <c r="G226" s="680">
        <v>614000</v>
      </c>
      <c r="H226" s="680">
        <v>573655</v>
      </c>
      <c r="I226" s="680">
        <v>389200</v>
      </c>
      <c r="J226" s="680">
        <v>328702</v>
      </c>
      <c r="K226" s="680">
        <v>239986</v>
      </c>
      <c r="L226" s="680">
        <v>1368908</v>
      </c>
      <c r="M226" s="680">
        <v>17382</v>
      </c>
      <c r="N226" s="680">
        <v>11478</v>
      </c>
      <c r="O226" s="680">
        <v>19687</v>
      </c>
      <c r="P226" s="680">
        <v>19193</v>
      </c>
      <c r="Q226" s="680">
        <v>15997</v>
      </c>
      <c r="R226" s="680">
        <v>10528</v>
      </c>
    </row>
    <row r="227" spans="1:18">
      <c r="A227" s="553"/>
      <c r="B227" s="907"/>
      <c r="C227" s="680" t="s">
        <v>1167</v>
      </c>
      <c r="D227" s="680">
        <v>1800</v>
      </c>
      <c r="E227" s="680">
        <v>1800</v>
      </c>
      <c r="F227" s="680">
        <v>1798</v>
      </c>
      <c r="G227" s="680">
        <v>0</v>
      </c>
      <c r="H227" s="680">
        <v>0</v>
      </c>
      <c r="I227" s="680">
        <v>0</v>
      </c>
      <c r="J227" s="680">
        <v>0</v>
      </c>
      <c r="K227" s="680">
        <v>0</v>
      </c>
      <c r="L227" s="680">
        <v>0</v>
      </c>
      <c r="M227" s="680">
        <v>0</v>
      </c>
      <c r="N227" s="680">
        <v>0</v>
      </c>
      <c r="O227" s="680">
        <v>0</v>
      </c>
      <c r="P227" s="680">
        <v>19</v>
      </c>
      <c r="Q227" s="680">
        <v>20</v>
      </c>
      <c r="R227" s="680">
        <v>0</v>
      </c>
    </row>
    <row r="228" spans="1:18">
      <c r="A228" s="553"/>
      <c r="B228" s="907"/>
      <c r="C228" s="680" t="s">
        <v>1168</v>
      </c>
      <c r="D228" s="680">
        <v>0</v>
      </c>
      <c r="E228" s="680">
        <v>0</v>
      </c>
      <c r="F228" s="680">
        <v>0</v>
      </c>
      <c r="G228" s="680">
        <v>0</v>
      </c>
      <c r="H228" s="680">
        <v>0</v>
      </c>
      <c r="I228" s="680">
        <v>0</v>
      </c>
      <c r="J228" s="680">
        <v>0</v>
      </c>
      <c r="K228" s="680">
        <v>0</v>
      </c>
      <c r="L228" s="680">
        <v>0</v>
      </c>
      <c r="M228" s="680">
        <v>0</v>
      </c>
      <c r="N228" s="680">
        <v>0</v>
      </c>
      <c r="O228" s="680">
        <v>0</v>
      </c>
      <c r="P228" s="680">
        <v>0</v>
      </c>
      <c r="Q228" s="680">
        <v>0</v>
      </c>
      <c r="R228" s="680">
        <v>0</v>
      </c>
    </row>
    <row r="229" spans="1:18">
      <c r="A229" s="553"/>
      <c r="B229" s="907"/>
      <c r="C229" s="680" t="s">
        <v>1169</v>
      </c>
      <c r="D229" s="680">
        <v>2464300</v>
      </c>
      <c r="E229" s="680">
        <v>2501410</v>
      </c>
      <c r="F229" s="680">
        <v>2607860</v>
      </c>
      <c r="G229" s="680">
        <v>2280820</v>
      </c>
      <c r="H229" s="680">
        <v>2497813</v>
      </c>
      <c r="I229" s="680">
        <v>2045671</v>
      </c>
      <c r="J229" s="680">
        <v>2032845</v>
      </c>
      <c r="K229" s="680">
        <v>2193391</v>
      </c>
      <c r="L229" s="680">
        <v>2371796</v>
      </c>
      <c r="M229" s="680">
        <v>2094358</v>
      </c>
      <c r="N229" s="680">
        <v>2075907</v>
      </c>
      <c r="O229" s="680">
        <v>2131190</v>
      </c>
      <c r="P229" s="680">
        <v>1993835</v>
      </c>
      <c r="Q229" s="680">
        <v>1998972</v>
      </c>
      <c r="R229" s="680">
        <v>2073045</v>
      </c>
    </row>
    <row r="230" spans="1:18">
      <c r="A230" s="553"/>
      <c r="B230" s="907" t="s">
        <v>1123</v>
      </c>
      <c r="C230" s="680" t="s">
        <v>1165</v>
      </c>
      <c r="D230" s="680">
        <v>104820</v>
      </c>
      <c r="E230" s="680">
        <v>107640</v>
      </c>
      <c r="F230" s="680">
        <v>107677</v>
      </c>
      <c r="G230" s="680">
        <v>108930</v>
      </c>
      <c r="H230" s="680">
        <v>108951</v>
      </c>
      <c r="I230" s="680">
        <v>105992</v>
      </c>
      <c r="J230" s="680">
        <v>101566</v>
      </c>
      <c r="K230" s="680">
        <v>103558</v>
      </c>
      <c r="L230" s="680">
        <v>99851</v>
      </c>
      <c r="M230" s="680">
        <v>98650</v>
      </c>
      <c r="N230" s="680">
        <v>97923</v>
      </c>
      <c r="O230" s="680">
        <v>98216</v>
      </c>
      <c r="P230" s="680">
        <v>114899</v>
      </c>
      <c r="Q230" s="680">
        <v>118060</v>
      </c>
      <c r="R230" s="680">
        <v>117786</v>
      </c>
    </row>
    <row r="231" spans="1:18">
      <c r="A231" s="553"/>
      <c r="B231" s="907"/>
      <c r="C231" s="680" t="s">
        <v>1166</v>
      </c>
      <c r="D231" s="680">
        <v>39820</v>
      </c>
      <c r="E231" s="680">
        <v>253260</v>
      </c>
      <c r="F231" s="680">
        <v>259324</v>
      </c>
      <c r="G231" s="680">
        <v>321210</v>
      </c>
      <c r="H231" s="680">
        <v>317731</v>
      </c>
      <c r="I231" s="680">
        <v>332974</v>
      </c>
      <c r="J231" s="680">
        <v>325971</v>
      </c>
      <c r="K231" s="680">
        <v>233633</v>
      </c>
      <c r="L231" s="680">
        <v>277691</v>
      </c>
      <c r="M231" s="680">
        <v>268458</v>
      </c>
      <c r="N231" s="680">
        <v>291991</v>
      </c>
      <c r="O231" s="680">
        <v>285688</v>
      </c>
      <c r="P231" s="680">
        <v>243487</v>
      </c>
      <c r="Q231" s="680">
        <v>218749</v>
      </c>
      <c r="R231" s="680">
        <v>179383</v>
      </c>
    </row>
    <row r="232" spans="1:18">
      <c r="A232" s="553"/>
      <c r="B232" s="907"/>
      <c r="C232" s="680" t="s">
        <v>1167</v>
      </c>
      <c r="D232" s="680">
        <v>72760</v>
      </c>
      <c r="E232" s="680">
        <v>70350</v>
      </c>
      <c r="F232" s="680">
        <v>71969</v>
      </c>
      <c r="G232" s="680">
        <v>72155</v>
      </c>
      <c r="H232" s="680">
        <v>72065</v>
      </c>
      <c r="I232" s="680">
        <v>67959</v>
      </c>
      <c r="J232" s="680">
        <v>62863</v>
      </c>
      <c r="K232" s="680">
        <v>60917</v>
      </c>
      <c r="L232" s="680">
        <v>56602</v>
      </c>
      <c r="M232" s="680">
        <v>49006</v>
      </c>
      <c r="N232" s="680">
        <v>52744</v>
      </c>
      <c r="O232" s="680">
        <v>56599</v>
      </c>
      <c r="P232" s="680">
        <v>54629</v>
      </c>
      <c r="Q232" s="680">
        <v>53391</v>
      </c>
      <c r="R232" s="680">
        <v>52809</v>
      </c>
    </row>
    <row r="233" spans="1:18">
      <c r="A233" s="553"/>
      <c r="B233" s="907"/>
      <c r="C233" s="680" t="s">
        <v>1168</v>
      </c>
      <c r="D233" s="680">
        <v>0</v>
      </c>
      <c r="E233" s="680">
        <v>0</v>
      </c>
      <c r="F233" s="680">
        <v>0</v>
      </c>
      <c r="G233" s="680">
        <v>0</v>
      </c>
      <c r="H233" s="680">
        <v>0</v>
      </c>
      <c r="I233" s="680">
        <v>0</v>
      </c>
      <c r="J233" s="680">
        <v>0</v>
      </c>
      <c r="K233" s="680">
        <v>34</v>
      </c>
      <c r="L233" s="680">
        <v>55</v>
      </c>
      <c r="M233" s="680">
        <v>103.5</v>
      </c>
      <c r="N233" s="680">
        <v>87.9</v>
      </c>
      <c r="O233" s="680">
        <v>44.2</v>
      </c>
      <c r="P233" s="680">
        <v>42</v>
      </c>
      <c r="Q233" s="680">
        <v>45.5</v>
      </c>
      <c r="R233" s="680">
        <v>16</v>
      </c>
    </row>
    <row r="234" spans="1:18">
      <c r="A234" s="553"/>
      <c r="B234" s="907"/>
      <c r="C234" s="680" t="s">
        <v>1169</v>
      </c>
      <c r="D234" s="680">
        <v>1467010</v>
      </c>
      <c r="E234" s="680">
        <v>1489790</v>
      </c>
      <c r="F234" s="680">
        <v>1453447</v>
      </c>
      <c r="G234" s="680">
        <v>1488520</v>
      </c>
      <c r="H234" s="680">
        <v>1473185</v>
      </c>
      <c r="I234" s="680">
        <v>1378878</v>
      </c>
      <c r="J234" s="680">
        <v>1211267</v>
      </c>
      <c r="K234" s="680">
        <v>1132980</v>
      </c>
      <c r="L234" s="680">
        <v>1123628</v>
      </c>
      <c r="M234" s="680">
        <v>1089314</v>
      </c>
      <c r="N234" s="680">
        <v>1120963</v>
      </c>
      <c r="O234" s="680">
        <v>1099796</v>
      </c>
      <c r="P234" s="680">
        <v>1100691</v>
      </c>
      <c r="Q234" s="680">
        <v>1057165</v>
      </c>
      <c r="R234" s="680">
        <v>1042629</v>
      </c>
    </row>
    <row r="235" spans="1:18">
      <c r="A235" s="553"/>
      <c r="B235" s="907" t="s">
        <v>1124</v>
      </c>
      <c r="C235" s="680" t="s">
        <v>1165</v>
      </c>
      <c r="D235" s="680">
        <v>106170</v>
      </c>
      <c r="E235" s="680">
        <v>111970</v>
      </c>
      <c r="F235" s="680">
        <v>115196</v>
      </c>
      <c r="G235" s="680">
        <v>132909</v>
      </c>
      <c r="H235" s="680">
        <v>133757</v>
      </c>
      <c r="I235" s="680">
        <v>137366</v>
      </c>
      <c r="J235" s="680">
        <v>146048</v>
      </c>
      <c r="K235" s="680">
        <v>149209</v>
      </c>
      <c r="L235" s="680">
        <v>152640</v>
      </c>
      <c r="M235" s="680">
        <v>154127</v>
      </c>
      <c r="N235" s="680">
        <v>155108</v>
      </c>
      <c r="O235" s="680">
        <v>154940</v>
      </c>
      <c r="P235" s="680">
        <v>160972</v>
      </c>
      <c r="Q235" s="680">
        <v>168810</v>
      </c>
      <c r="R235" s="680">
        <v>195427</v>
      </c>
    </row>
    <row r="236" spans="1:18">
      <c r="A236" s="553"/>
      <c r="B236" s="907"/>
      <c r="C236" s="680" t="s">
        <v>1166</v>
      </c>
      <c r="D236" s="680">
        <v>2597950</v>
      </c>
      <c r="E236" s="680">
        <v>2721780</v>
      </c>
      <c r="F236" s="680">
        <v>2776061</v>
      </c>
      <c r="G236" s="680">
        <v>2354251</v>
      </c>
      <c r="H236" s="680">
        <v>2173945</v>
      </c>
      <c r="I236" s="680">
        <v>2078610</v>
      </c>
      <c r="J236" s="680">
        <v>1942579</v>
      </c>
      <c r="K236" s="680">
        <v>2032618</v>
      </c>
      <c r="L236" s="680">
        <v>2240907</v>
      </c>
      <c r="M236" s="680">
        <v>2161974</v>
      </c>
      <c r="N236" s="680">
        <v>2104387</v>
      </c>
      <c r="O236" s="680">
        <v>2037945</v>
      </c>
      <c r="P236" s="680">
        <v>1941996</v>
      </c>
      <c r="Q236" s="680">
        <v>1842751</v>
      </c>
      <c r="R236" s="680">
        <v>1579152</v>
      </c>
    </row>
    <row r="237" spans="1:18">
      <c r="A237" s="553"/>
      <c r="B237" s="907"/>
      <c r="C237" s="680" t="s">
        <v>1167</v>
      </c>
      <c r="D237" s="680">
        <v>42770</v>
      </c>
      <c r="E237" s="680">
        <v>63770</v>
      </c>
      <c r="F237" s="680">
        <v>103249</v>
      </c>
      <c r="G237" s="680">
        <v>104313</v>
      </c>
      <c r="H237" s="680">
        <v>108544</v>
      </c>
      <c r="I237" s="680">
        <v>95075</v>
      </c>
      <c r="J237" s="680">
        <v>119770</v>
      </c>
      <c r="K237" s="680">
        <v>246504</v>
      </c>
      <c r="L237" s="680">
        <v>270121</v>
      </c>
      <c r="M237" s="680">
        <v>265280</v>
      </c>
      <c r="N237" s="680">
        <v>290286</v>
      </c>
      <c r="O237" s="680">
        <v>330643</v>
      </c>
      <c r="P237" s="680">
        <v>335296</v>
      </c>
      <c r="Q237" s="680">
        <v>338279</v>
      </c>
      <c r="R237" s="680">
        <v>347176</v>
      </c>
    </row>
    <row r="238" spans="1:18">
      <c r="A238" s="553"/>
      <c r="B238" s="907"/>
      <c r="C238" s="680" t="s">
        <v>1168</v>
      </c>
      <c r="D238" s="680">
        <v>0</v>
      </c>
      <c r="E238" s="680">
        <v>0</v>
      </c>
      <c r="F238" s="680">
        <v>0</v>
      </c>
      <c r="G238" s="680">
        <v>0</v>
      </c>
      <c r="H238" s="680">
        <v>0</v>
      </c>
      <c r="I238" s="680">
        <v>0</v>
      </c>
      <c r="J238" s="680">
        <v>0</v>
      </c>
      <c r="K238" s="680">
        <v>17.600000000000001</v>
      </c>
      <c r="L238" s="680">
        <v>18.100000000000001</v>
      </c>
      <c r="M238" s="680">
        <v>13.7</v>
      </c>
      <c r="N238" s="680">
        <v>23.2</v>
      </c>
      <c r="O238" s="680">
        <v>23.2</v>
      </c>
      <c r="P238" s="680">
        <v>23.2</v>
      </c>
      <c r="Q238" s="680">
        <v>0</v>
      </c>
      <c r="R238" s="680">
        <v>0</v>
      </c>
    </row>
    <row r="239" spans="1:18">
      <c r="A239" s="553"/>
      <c r="B239" s="907"/>
      <c r="C239" s="680" t="s">
        <v>1169</v>
      </c>
      <c r="D239" s="680">
        <v>3875680</v>
      </c>
      <c r="E239" s="680">
        <v>3713460</v>
      </c>
      <c r="F239" s="680">
        <v>3609118</v>
      </c>
      <c r="G239" s="680">
        <v>3576443</v>
      </c>
      <c r="H239" s="680">
        <v>3681377</v>
      </c>
      <c r="I239" s="680">
        <v>3786111</v>
      </c>
      <c r="J239" s="680">
        <v>3823666</v>
      </c>
      <c r="K239" s="680">
        <v>3733344</v>
      </c>
      <c r="L239" s="680">
        <v>3557533</v>
      </c>
      <c r="M239" s="680">
        <v>3466264</v>
      </c>
      <c r="N239" s="680">
        <v>3452682</v>
      </c>
      <c r="O239" s="680">
        <v>3439151</v>
      </c>
      <c r="P239" s="680">
        <v>3506086</v>
      </c>
      <c r="Q239" s="680">
        <v>3460681</v>
      </c>
      <c r="R239" s="680">
        <v>3640477</v>
      </c>
    </row>
    <row r="240" spans="1:18">
      <c r="A240" s="553"/>
      <c r="B240" s="907" t="s">
        <v>1125</v>
      </c>
      <c r="C240" s="680" t="s">
        <v>1165</v>
      </c>
      <c r="D240" s="680">
        <v>338540</v>
      </c>
      <c r="E240" s="680">
        <v>352840</v>
      </c>
      <c r="F240" s="680">
        <v>361020</v>
      </c>
      <c r="G240" s="680">
        <v>379947</v>
      </c>
      <c r="H240" s="680">
        <v>383197</v>
      </c>
      <c r="I240" s="680">
        <v>383407</v>
      </c>
      <c r="J240" s="680">
        <v>384908</v>
      </c>
      <c r="K240" s="680">
        <v>456796</v>
      </c>
      <c r="L240" s="680">
        <v>477350</v>
      </c>
      <c r="M240" s="680">
        <v>587170</v>
      </c>
      <c r="N240" s="680">
        <v>545262</v>
      </c>
      <c r="O240" s="680">
        <v>517475</v>
      </c>
      <c r="P240" s="680">
        <v>512964</v>
      </c>
      <c r="Q240" s="680">
        <v>523439</v>
      </c>
      <c r="R240" s="680">
        <v>548400</v>
      </c>
    </row>
    <row r="241" spans="1:18">
      <c r="A241" s="553"/>
      <c r="B241" s="907"/>
      <c r="C241" s="680" t="s">
        <v>1166</v>
      </c>
      <c r="D241" s="680">
        <v>76640</v>
      </c>
      <c r="E241" s="680">
        <v>103010</v>
      </c>
      <c r="F241" s="680">
        <v>101985</v>
      </c>
      <c r="G241" s="680">
        <v>29735</v>
      </c>
      <c r="H241" s="680">
        <v>29670</v>
      </c>
      <c r="I241" s="680">
        <v>29895</v>
      </c>
      <c r="J241" s="680">
        <v>0</v>
      </c>
      <c r="K241" s="680">
        <v>2722</v>
      </c>
      <c r="L241" s="680">
        <v>11286</v>
      </c>
      <c r="M241" s="680">
        <v>43444</v>
      </c>
      <c r="N241" s="680">
        <v>42725</v>
      </c>
      <c r="O241" s="680">
        <v>44338</v>
      </c>
      <c r="P241" s="680">
        <v>43318</v>
      </c>
      <c r="Q241" s="680">
        <v>40467</v>
      </c>
      <c r="R241" s="680">
        <v>40913</v>
      </c>
    </row>
    <row r="242" spans="1:18">
      <c r="A242" s="553"/>
      <c r="B242" s="907"/>
      <c r="C242" s="680" t="s">
        <v>1167</v>
      </c>
      <c r="D242" s="680">
        <v>123530</v>
      </c>
      <c r="E242" s="680">
        <v>123500</v>
      </c>
      <c r="F242" s="680">
        <v>123502</v>
      </c>
      <c r="G242" s="680">
        <v>124291</v>
      </c>
      <c r="H242" s="680">
        <v>124394</v>
      </c>
      <c r="I242" s="680">
        <v>124989</v>
      </c>
      <c r="J242" s="680">
        <v>136017</v>
      </c>
      <c r="K242" s="680">
        <v>27679</v>
      </c>
      <c r="L242" s="680">
        <v>26973</v>
      </c>
      <c r="M242" s="680">
        <v>60901</v>
      </c>
      <c r="N242" s="680">
        <v>65821</v>
      </c>
      <c r="O242" s="680">
        <v>66258</v>
      </c>
      <c r="P242" s="680">
        <v>63824</v>
      </c>
      <c r="Q242" s="680">
        <v>48680</v>
      </c>
      <c r="R242" s="680">
        <v>48534</v>
      </c>
    </row>
    <row r="243" spans="1:18">
      <c r="A243" s="553"/>
      <c r="B243" s="907"/>
      <c r="C243" s="680" t="s">
        <v>1168</v>
      </c>
      <c r="D243" s="680">
        <v>0</v>
      </c>
      <c r="E243" s="680">
        <v>0</v>
      </c>
      <c r="F243" s="680">
        <v>0</v>
      </c>
      <c r="G243" s="680">
        <v>0</v>
      </c>
      <c r="H243" s="680">
        <v>0</v>
      </c>
      <c r="I243" s="680">
        <v>0</v>
      </c>
      <c r="J243" s="680">
        <v>0</v>
      </c>
      <c r="K243" s="680">
        <v>0</v>
      </c>
      <c r="L243" s="680">
        <v>0</v>
      </c>
      <c r="M243" s="680">
        <v>0</v>
      </c>
      <c r="N243" s="680">
        <v>0</v>
      </c>
      <c r="O243" s="680">
        <v>0</v>
      </c>
      <c r="P243" s="680">
        <v>0</v>
      </c>
      <c r="Q243" s="680">
        <v>0</v>
      </c>
      <c r="R243" s="680">
        <v>0</v>
      </c>
    </row>
    <row r="244" spans="1:18">
      <c r="A244" s="553"/>
      <c r="B244" s="907"/>
      <c r="C244" s="680" t="s">
        <v>1169</v>
      </c>
      <c r="D244" s="680">
        <v>511270</v>
      </c>
      <c r="E244" s="680">
        <v>483910</v>
      </c>
      <c r="F244" s="680">
        <v>459565</v>
      </c>
      <c r="G244" s="680">
        <v>455267</v>
      </c>
      <c r="H244" s="680">
        <v>436350</v>
      </c>
      <c r="I244" s="680">
        <v>440046</v>
      </c>
      <c r="J244" s="680">
        <v>478373</v>
      </c>
      <c r="K244" s="680">
        <v>508069</v>
      </c>
      <c r="L244" s="680">
        <v>515835</v>
      </c>
      <c r="M244" s="680">
        <v>361648</v>
      </c>
      <c r="N244" s="680">
        <v>400066</v>
      </c>
      <c r="O244" s="680">
        <v>422376</v>
      </c>
      <c r="P244" s="680">
        <v>425912</v>
      </c>
      <c r="Q244" s="680">
        <v>413525</v>
      </c>
      <c r="R244" s="680">
        <v>391601</v>
      </c>
    </row>
    <row r="245" spans="1:18">
      <c r="A245" s="553"/>
      <c r="B245" s="907" t="s">
        <v>1130</v>
      </c>
      <c r="C245" s="680" t="s">
        <v>1165</v>
      </c>
      <c r="D245" s="680">
        <v>36110</v>
      </c>
      <c r="E245" s="680">
        <v>35840</v>
      </c>
      <c r="F245" s="680">
        <v>35718</v>
      </c>
      <c r="G245" s="680">
        <v>30896</v>
      </c>
      <c r="H245" s="680">
        <v>30462</v>
      </c>
      <c r="I245" s="680">
        <v>30838</v>
      </c>
      <c r="J245" s="680">
        <v>28776</v>
      </c>
      <c r="K245" s="680">
        <v>28782</v>
      </c>
      <c r="L245" s="680">
        <v>29277</v>
      </c>
      <c r="M245" s="680">
        <v>29606</v>
      </c>
      <c r="N245" s="680">
        <v>31705</v>
      </c>
      <c r="O245" s="680">
        <v>32787</v>
      </c>
      <c r="P245" s="680">
        <v>29263</v>
      </c>
      <c r="Q245" s="680">
        <v>32163</v>
      </c>
      <c r="R245" s="680">
        <v>33155</v>
      </c>
    </row>
    <row r="246" spans="1:18">
      <c r="A246" s="553"/>
      <c r="B246" s="907"/>
      <c r="C246" s="680" t="s">
        <v>1166</v>
      </c>
      <c r="D246" s="680">
        <v>843170</v>
      </c>
      <c r="E246" s="680">
        <v>806650</v>
      </c>
      <c r="F246" s="680">
        <v>803732</v>
      </c>
      <c r="G246" s="680">
        <v>908885</v>
      </c>
      <c r="H246" s="680">
        <v>1007282</v>
      </c>
      <c r="I246" s="680">
        <v>916246</v>
      </c>
      <c r="J246" s="680">
        <v>1029838</v>
      </c>
      <c r="K246" s="680">
        <v>1123047</v>
      </c>
      <c r="L246" s="680">
        <v>1032254</v>
      </c>
      <c r="M246" s="680">
        <v>1264754</v>
      </c>
      <c r="N246" s="680">
        <v>1258352</v>
      </c>
      <c r="O246" s="680">
        <v>1260419</v>
      </c>
      <c r="P246" s="680">
        <v>1329832</v>
      </c>
      <c r="Q246" s="680">
        <v>1143027</v>
      </c>
      <c r="R246" s="680">
        <v>997210</v>
      </c>
    </row>
    <row r="247" spans="1:18">
      <c r="A247" s="553"/>
      <c r="B247" s="907"/>
      <c r="C247" s="680" t="s">
        <v>1167</v>
      </c>
      <c r="D247" s="680">
        <v>65230</v>
      </c>
      <c r="E247" s="680">
        <v>108110</v>
      </c>
      <c r="F247" s="680">
        <v>38722</v>
      </c>
      <c r="G247" s="680">
        <v>34294</v>
      </c>
      <c r="H247" s="680">
        <v>29268</v>
      </c>
      <c r="I247" s="680">
        <v>29252</v>
      </c>
      <c r="J247" s="680">
        <v>23678</v>
      </c>
      <c r="K247" s="680">
        <v>25083</v>
      </c>
      <c r="L247" s="680">
        <v>24961</v>
      </c>
      <c r="M247" s="680">
        <v>25504</v>
      </c>
      <c r="N247" s="680">
        <v>24074</v>
      </c>
      <c r="O247" s="680">
        <v>24092</v>
      </c>
      <c r="P247" s="680">
        <v>24720</v>
      </c>
      <c r="Q247" s="680">
        <v>16594</v>
      </c>
      <c r="R247" s="680">
        <v>17077</v>
      </c>
    </row>
    <row r="248" spans="1:18">
      <c r="A248" s="553"/>
      <c r="B248" s="907"/>
      <c r="C248" s="680" t="s">
        <v>1168</v>
      </c>
      <c r="D248" s="680">
        <v>0</v>
      </c>
      <c r="E248" s="680">
        <v>0</v>
      </c>
      <c r="F248" s="680">
        <v>0</v>
      </c>
      <c r="G248" s="680">
        <v>0</v>
      </c>
      <c r="H248" s="680">
        <v>0</v>
      </c>
      <c r="I248" s="680">
        <v>0</v>
      </c>
      <c r="J248" s="680">
        <v>0</v>
      </c>
      <c r="K248" s="680">
        <v>0</v>
      </c>
      <c r="L248" s="680">
        <v>0</v>
      </c>
      <c r="M248" s="680">
        <v>0</v>
      </c>
      <c r="N248" s="680">
        <v>0</v>
      </c>
      <c r="O248" s="680">
        <v>0</v>
      </c>
      <c r="P248" s="680">
        <v>0</v>
      </c>
      <c r="Q248" s="680">
        <v>0</v>
      </c>
      <c r="R248" s="680">
        <v>0</v>
      </c>
    </row>
    <row r="249" spans="1:18">
      <c r="A249" s="553"/>
      <c r="B249" s="907"/>
      <c r="C249" s="680" t="s">
        <v>1169</v>
      </c>
      <c r="D249" s="680">
        <v>2002180</v>
      </c>
      <c r="E249" s="680">
        <v>2020130</v>
      </c>
      <c r="F249" s="680">
        <v>1836012</v>
      </c>
      <c r="G249" s="680">
        <v>1894296</v>
      </c>
      <c r="H249" s="680">
        <v>1850106</v>
      </c>
      <c r="I249" s="680">
        <v>1860802</v>
      </c>
      <c r="J249" s="680">
        <v>1819577</v>
      </c>
      <c r="K249" s="680">
        <v>1794564</v>
      </c>
      <c r="L249" s="680">
        <v>1780452</v>
      </c>
      <c r="M249" s="680">
        <v>1735386</v>
      </c>
      <c r="N249" s="680">
        <v>1776126</v>
      </c>
      <c r="O249" s="680">
        <v>1785603</v>
      </c>
      <c r="P249" s="680">
        <v>1692661</v>
      </c>
      <c r="Q249" s="680">
        <v>1819083</v>
      </c>
      <c r="R249" s="680">
        <v>1970135</v>
      </c>
    </row>
    <row r="250" spans="1:18">
      <c r="A250" s="553"/>
      <c r="B250" s="907" t="s">
        <v>1129</v>
      </c>
      <c r="C250" s="680" t="s">
        <v>1165</v>
      </c>
      <c r="D250" s="680">
        <v>9720</v>
      </c>
      <c r="E250" s="680">
        <v>11080</v>
      </c>
      <c r="F250" s="680">
        <v>11345</v>
      </c>
      <c r="G250" s="680">
        <v>12807</v>
      </c>
      <c r="H250" s="680">
        <v>14147</v>
      </c>
      <c r="I250" s="680">
        <v>16586</v>
      </c>
      <c r="J250" s="680">
        <v>17709</v>
      </c>
      <c r="K250" s="680">
        <v>19785</v>
      </c>
      <c r="L250" s="680">
        <v>21189</v>
      </c>
      <c r="M250" s="680">
        <v>22165</v>
      </c>
      <c r="N250" s="680">
        <v>22749</v>
      </c>
      <c r="O250" s="680">
        <v>22348</v>
      </c>
      <c r="P250" s="680">
        <v>23553</v>
      </c>
      <c r="Q250" s="680">
        <v>24595</v>
      </c>
      <c r="R250" s="680">
        <v>27614</v>
      </c>
    </row>
    <row r="251" spans="1:18">
      <c r="A251" s="553"/>
      <c r="B251" s="907"/>
      <c r="C251" s="680" t="s">
        <v>1166</v>
      </c>
      <c r="D251" s="680">
        <v>0</v>
      </c>
      <c r="E251" s="680">
        <v>0</v>
      </c>
      <c r="F251" s="680">
        <v>0</v>
      </c>
      <c r="G251" s="680">
        <v>5369</v>
      </c>
      <c r="H251" s="680">
        <v>10374</v>
      </c>
      <c r="I251" s="680">
        <v>11513</v>
      </c>
      <c r="J251" s="680">
        <v>11269</v>
      </c>
      <c r="K251" s="680">
        <v>11391</v>
      </c>
      <c r="L251" s="680">
        <v>108691</v>
      </c>
      <c r="M251" s="680">
        <v>38707</v>
      </c>
      <c r="N251" s="680">
        <v>22580</v>
      </c>
      <c r="O251" s="680">
        <v>18306</v>
      </c>
      <c r="P251" s="680">
        <v>17481</v>
      </c>
      <c r="Q251" s="680">
        <v>12273</v>
      </c>
      <c r="R251" s="680">
        <v>9269</v>
      </c>
    </row>
    <row r="252" spans="1:18">
      <c r="A252" s="553"/>
      <c r="B252" s="907"/>
      <c r="C252" s="680" t="s">
        <v>1167</v>
      </c>
      <c r="D252" s="680">
        <v>49410</v>
      </c>
      <c r="E252" s="680">
        <v>48260</v>
      </c>
      <c r="F252" s="680">
        <v>46661</v>
      </c>
      <c r="G252" s="680">
        <v>41928</v>
      </c>
      <c r="H252" s="680">
        <v>40540</v>
      </c>
      <c r="I252" s="680">
        <v>40187</v>
      </c>
      <c r="J252" s="680">
        <v>37532</v>
      </c>
      <c r="K252" s="680">
        <v>36760</v>
      </c>
      <c r="L252" s="680">
        <v>36338</v>
      </c>
      <c r="M252" s="680">
        <v>26545</v>
      </c>
      <c r="N252" s="680">
        <v>25851</v>
      </c>
      <c r="O252" s="680">
        <v>24098</v>
      </c>
      <c r="P252" s="680">
        <v>22513</v>
      </c>
      <c r="Q252" s="680">
        <v>22057</v>
      </c>
      <c r="R252" s="680">
        <v>18634</v>
      </c>
    </row>
    <row r="253" spans="1:18">
      <c r="A253" s="553"/>
      <c r="B253" s="907"/>
      <c r="C253" s="680" t="s">
        <v>1168</v>
      </c>
      <c r="D253" s="680">
        <v>0</v>
      </c>
      <c r="E253" s="680">
        <v>0</v>
      </c>
      <c r="F253" s="680">
        <v>0</v>
      </c>
      <c r="G253" s="680">
        <v>0</v>
      </c>
      <c r="H253" s="680">
        <v>0</v>
      </c>
      <c r="I253" s="680">
        <v>0</v>
      </c>
      <c r="J253" s="680">
        <v>0</v>
      </c>
      <c r="K253" s="680">
        <v>12.3</v>
      </c>
      <c r="L253" s="680">
        <v>0</v>
      </c>
      <c r="M253" s="680">
        <v>4.3</v>
      </c>
      <c r="N253" s="680">
        <v>4.3</v>
      </c>
      <c r="O253" s="680">
        <v>4.3</v>
      </c>
      <c r="P253" s="680">
        <v>0</v>
      </c>
      <c r="Q253" s="680">
        <v>0</v>
      </c>
      <c r="R253" s="680">
        <v>0</v>
      </c>
    </row>
    <row r="254" spans="1:18">
      <c r="A254" s="553"/>
      <c r="B254" s="907"/>
      <c r="C254" s="680" t="s">
        <v>1169</v>
      </c>
      <c r="D254" s="680">
        <v>2417550</v>
      </c>
      <c r="E254" s="680">
        <v>2391730</v>
      </c>
      <c r="F254" s="680">
        <v>2326975</v>
      </c>
      <c r="G254" s="680">
        <v>2233081</v>
      </c>
      <c r="H254" s="680">
        <v>2281470</v>
      </c>
      <c r="I254" s="680">
        <v>2237176</v>
      </c>
      <c r="J254" s="680">
        <v>2257073</v>
      </c>
      <c r="K254" s="680">
        <v>2182648</v>
      </c>
      <c r="L254" s="680">
        <v>1747971</v>
      </c>
      <c r="M254" s="680">
        <v>2029236</v>
      </c>
      <c r="N254" s="680">
        <v>2201723</v>
      </c>
      <c r="O254" s="680">
        <v>2193246</v>
      </c>
      <c r="P254" s="680">
        <v>2306113</v>
      </c>
      <c r="Q254" s="680">
        <v>2294336</v>
      </c>
      <c r="R254" s="680">
        <v>2314604</v>
      </c>
    </row>
    <row r="255" spans="1:18">
      <c r="A255" s="553"/>
      <c r="B255" s="907" t="s">
        <v>1131</v>
      </c>
      <c r="C255" s="680" t="s">
        <v>1165</v>
      </c>
      <c r="D255" s="680">
        <v>41240</v>
      </c>
      <c r="E255" s="680">
        <v>41430</v>
      </c>
      <c r="F255" s="680">
        <v>36847</v>
      </c>
      <c r="G255" s="680">
        <v>25753</v>
      </c>
      <c r="H255" s="680">
        <v>25450</v>
      </c>
      <c r="I255" s="680">
        <v>28821</v>
      </c>
      <c r="J255" s="680">
        <v>28416</v>
      </c>
      <c r="K255" s="680">
        <v>31009</v>
      </c>
      <c r="L255" s="680">
        <v>35039</v>
      </c>
      <c r="M255" s="680">
        <v>39587</v>
      </c>
      <c r="N255" s="680">
        <v>40760</v>
      </c>
      <c r="O255" s="680">
        <v>40769</v>
      </c>
      <c r="P255" s="680">
        <v>35131</v>
      </c>
      <c r="Q255" s="680">
        <v>33704</v>
      </c>
      <c r="R255" s="680">
        <v>37309</v>
      </c>
    </row>
    <row r="256" spans="1:18">
      <c r="A256" s="553"/>
      <c r="B256" s="907"/>
      <c r="C256" s="680" t="s">
        <v>1166</v>
      </c>
      <c r="D256" s="680">
        <v>1689910</v>
      </c>
      <c r="E256" s="680">
        <v>1338070</v>
      </c>
      <c r="F256" s="680">
        <v>1436895</v>
      </c>
      <c r="G256" s="680">
        <v>1306320</v>
      </c>
      <c r="H256" s="680">
        <v>1050660</v>
      </c>
      <c r="I256" s="680">
        <v>882273</v>
      </c>
      <c r="J256" s="680">
        <v>871699</v>
      </c>
      <c r="K256" s="680">
        <v>1220271</v>
      </c>
      <c r="L256" s="680">
        <v>1291277</v>
      </c>
      <c r="M256" s="680">
        <v>1523771</v>
      </c>
      <c r="N256" s="680">
        <v>1235525</v>
      </c>
      <c r="O256" s="680">
        <v>1564746</v>
      </c>
      <c r="P256" s="680">
        <v>1591462</v>
      </c>
      <c r="Q256" s="680">
        <v>1047194</v>
      </c>
      <c r="R256" s="680">
        <v>823233</v>
      </c>
    </row>
    <row r="257" spans="1:18">
      <c r="A257" s="553"/>
      <c r="B257" s="907"/>
      <c r="C257" s="680" t="s">
        <v>1167</v>
      </c>
      <c r="D257" s="680">
        <v>44210</v>
      </c>
      <c r="E257" s="680">
        <v>42580</v>
      </c>
      <c r="F257" s="680">
        <v>42946</v>
      </c>
      <c r="G257" s="680">
        <v>22628</v>
      </c>
      <c r="H257" s="680">
        <v>33551</v>
      </c>
      <c r="I257" s="680">
        <v>29395</v>
      </c>
      <c r="J257" s="680">
        <v>26878</v>
      </c>
      <c r="K257" s="680">
        <v>30057</v>
      </c>
      <c r="L257" s="680">
        <v>23048</v>
      </c>
      <c r="M257" s="680">
        <v>22126</v>
      </c>
      <c r="N257" s="680">
        <v>22729</v>
      </c>
      <c r="O257" s="680">
        <v>16554</v>
      </c>
      <c r="P257" s="680">
        <v>19046</v>
      </c>
      <c r="Q257" s="680">
        <v>18510</v>
      </c>
      <c r="R257" s="680">
        <v>16940</v>
      </c>
    </row>
    <row r="258" spans="1:18">
      <c r="A258" s="553"/>
      <c r="B258" s="907"/>
      <c r="C258" s="680" t="s">
        <v>1168</v>
      </c>
      <c r="D258" s="680">
        <v>0</v>
      </c>
      <c r="E258" s="680">
        <v>0</v>
      </c>
      <c r="F258" s="680">
        <v>0</v>
      </c>
      <c r="G258" s="680">
        <v>0</v>
      </c>
      <c r="H258" s="680">
        <v>0</v>
      </c>
      <c r="I258" s="680">
        <v>0</v>
      </c>
      <c r="J258" s="680">
        <v>0</v>
      </c>
      <c r="K258" s="680">
        <v>0</v>
      </c>
      <c r="L258" s="680">
        <v>0</v>
      </c>
      <c r="M258" s="680">
        <v>0</v>
      </c>
      <c r="N258" s="680">
        <v>0</v>
      </c>
      <c r="O258" s="680">
        <v>0</v>
      </c>
      <c r="P258" s="680">
        <v>0</v>
      </c>
      <c r="Q258" s="680">
        <v>0</v>
      </c>
      <c r="R258" s="680">
        <v>0</v>
      </c>
    </row>
    <row r="259" spans="1:18">
      <c r="A259" s="553"/>
      <c r="B259" s="907"/>
      <c r="C259" s="680" t="s">
        <v>1169</v>
      </c>
      <c r="D259" s="680">
        <v>2547720</v>
      </c>
      <c r="E259" s="680">
        <v>2871150</v>
      </c>
      <c r="F259" s="680">
        <v>2750823</v>
      </c>
      <c r="G259" s="680">
        <v>2770104</v>
      </c>
      <c r="H259" s="680">
        <v>2564044</v>
      </c>
      <c r="I259" s="680">
        <v>2558231</v>
      </c>
      <c r="J259" s="680">
        <v>3050116</v>
      </c>
      <c r="K259" s="680">
        <v>2782572</v>
      </c>
      <c r="L259" s="680">
        <v>2647511</v>
      </c>
      <c r="M259" s="680">
        <v>2259828</v>
      </c>
      <c r="N259" s="680">
        <v>2363848</v>
      </c>
      <c r="O259" s="680">
        <v>2294572</v>
      </c>
      <c r="P259" s="680">
        <v>2329553</v>
      </c>
      <c r="Q259" s="680">
        <v>2426384</v>
      </c>
      <c r="R259" s="680">
        <v>2623522</v>
      </c>
    </row>
    <row r="260" spans="1:18">
      <c r="A260" s="553"/>
      <c r="B260" s="907" t="s">
        <v>1126</v>
      </c>
      <c r="C260" s="680" t="s">
        <v>1165</v>
      </c>
      <c r="D260" s="680">
        <v>133050</v>
      </c>
      <c r="E260" s="680">
        <v>137150</v>
      </c>
      <c r="F260" s="680">
        <v>134909</v>
      </c>
      <c r="G260" s="680">
        <v>124017</v>
      </c>
      <c r="H260" s="680">
        <v>126520</v>
      </c>
      <c r="I260" s="680">
        <v>128218</v>
      </c>
      <c r="J260" s="680">
        <v>128291</v>
      </c>
      <c r="K260" s="680">
        <v>128313</v>
      </c>
      <c r="L260" s="680">
        <v>129371</v>
      </c>
      <c r="M260" s="680">
        <v>126783</v>
      </c>
      <c r="N260" s="680">
        <v>125428</v>
      </c>
      <c r="O260" s="680">
        <v>126457</v>
      </c>
      <c r="P260" s="680">
        <v>123806</v>
      </c>
      <c r="Q260" s="680">
        <v>125143</v>
      </c>
      <c r="R260" s="680">
        <v>125443</v>
      </c>
    </row>
    <row r="261" spans="1:18">
      <c r="A261" s="553"/>
      <c r="B261" s="907"/>
      <c r="C261" s="680" t="s">
        <v>1166</v>
      </c>
      <c r="D261" s="680">
        <v>182430</v>
      </c>
      <c r="E261" s="680">
        <v>172870</v>
      </c>
      <c r="F261" s="680">
        <v>149710</v>
      </c>
      <c r="G261" s="680">
        <v>73754</v>
      </c>
      <c r="H261" s="680">
        <v>83371</v>
      </c>
      <c r="I261" s="680">
        <v>50426</v>
      </c>
      <c r="J261" s="680">
        <v>50164</v>
      </c>
      <c r="K261" s="680">
        <v>53971</v>
      </c>
      <c r="L261" s="680">
        <v>88314</v>
      </c>
      <c r="M261" s="680">
        <v>95224</v>
      </c>
      <c r="N261" s="680">
        <v>96351</v>
      </c>
      <c r="O261" s="680">
        <v>106368</v>
      </c>
      <c r="P261" s="680">
        <v>97015</v>
      </c>
      <c r="Q261" s="680">
        <v>82016</v>
      </c>
      <c r="R261" s="680">
        <v>84311</v>
      </c>
    </row>
    <row r="262" spans="1:18">
      <c r="A262" s="553"/>
      <c r="B262" s="907"/>
      <c r="C262" s="680" t="s">
        <v>1167</v>
      </c>
      <c r="D262" s="680">
        <v>34950</v>
      </c>
      <c r="E262" s="680">
        <v>36230</v>
      </c>
      <c r="F262" s="680">
        <v>33201</v>
      </c>
      <c r="G262" s="680">
        <v>29140</v>
      </c>
      <c r="H262" s="680">
        <v>30523</v>
      </c>
      <c r="I262" s="680">
        <v>30354</v>
      </c>
      <c r="J262" s="680">
        <v>34078</v>
      </c>
      <c r="K262" s="680">
        <v>34383</v>
      </c>
      <c r="L262" s="680">
        <v>32940</v>
      </c>
      <c r="M262" s="680">
        <v>32609</v>
      </c>
      <c r="N262" s="680">
        <v>32748</v>
      </c>
      <c r="O262" s="680">
        <v>32101</v>
      </c>
      <c r="P262" s="680">
        <v>31852</v>
      </c>
      <c r="Q262" s="680">
        <v>33556</v>
      </c>
      <c r="R262" s="680">
        <v>33192</v>
      </c>
    </row>
    <row r="263" spans="1:18">
      <c r="A263" s="553"/>
      <c r="B263" s="907"/>
      <c r="C263" s="680" t="s">
        <v>1168</v>
      </c>
      <c r="D263" s="680">
        <v>0</v>
      </c>
      <c r="E263" s="680">
        <v>0</v>
      </c>
      <c r="F263" s="680">
        <v>0</v>
      </c>
      <c r="G263" s="680">
        <v>0</v>
      </c>
      <c r="H263" s="680">
        <v>0</v>
      </c>
      <c r="I263" s="680">
        <v>0</v>
      </c>
      <c r="J263" s="680">
        <v>0</v>
      </c>
      <c r="K263" s="680">
        <v>728.3</v>
      </c>
      <c r="L263" s="680">
        <v>27.1</v>
      </c>
      <c r="M263" s="680">
        <v>657.8</v>
      </c>
      <c r="N263" s="680">
        <v>674</v>
      </c>
      <c r="O263" s="680">
        <v>583.5</v>
      </c>
      <c r="P263" s="680">
        <v>664.5</v>
      </c>
      <c r="Q263" s="680">
        <v>661</v>
      </c>
      <c r="R263" s="680">
        <v>672</v>
      </c>
    </row>
    <row r="264" spans="1:18">
      <c r="A264" s="553"/>
      <c r="B264" s="907"/>
      <c r="C264" s="680" t="s">
        <v>1169</v>
      </c>
      <c r="D264" s="680">
        <v>709040</v>
      </c>
      <c r="E264" s="680">
        <v>715710</v>
      </c>
      <c r="F264" s="680">
        <v>658785</v>
      </c>
      <c r="G264" s="680">
        <v>682187</v>
      </c>
      <c r="H264" s="680">
        <v>683945</v>
      </c>
      <c r="I264" s="680">
        <v>667808</v>
      </c>
      <c r="J264" s="680">
        <v>664409</v>
      </c>
      <c r="K264" s="680">
        <v>619349</v>
      </c>
      <c r="L264" s="680">
        <v>640514</v>
      </c>
      <c r="M264" s="680">
        <v>596768</v>
      </c>
      <c r="N264" s="680">
        <v>584160</v>
      </c>
      <c r="O264" s="680">
        <v>579793</v>
      </c>
      <c r="P264" s="680">
        <v>571581</v>
      </c>
      <c r="Q264" s="680">
        <v>733320</v>
      </c>
      <c r="R264" s="680">
        <v>543309</v>
      </c>
    </row>
    <row r="265" spans="1:18">
      <c r="A265" s="553"/>
      <c r="B265" s="907" t="s">
        <v>1127</v>
      </c>
      <c r="C265" s="680" t="s">
        <v>1165</v>
      </c>
      <c r="D265" s="680">
        <v>448640</v>
      </c>
      <c r="E265" s="680">
        <v>475630</v>
      </c>
      <c r="F265" s="680">
        <v>451127</v>
      </c>
      <c r="G265" s="680">
        <v>362980</v>
      </c>
      <c r="H265" s="680">
        <v>340988</v>
      </c>
      <c r="I265" s="680">
        <v>400888</v>
      </c>
      <c r="J265" s="680">
        <v>357637</v>
      </c>
      <c r="K265" s="680">
        <v>389876</v>
      </c>
      <c r="L265" s="680">
        <v>386759</v>
      </c>
      <c r="M265" s="680">
        <v>385753</v>
      </c>
      <c r="N265" s="680">
        <v>395490</v>
      </c>
      <c r="O265" s="680">
        <v>412918</v>
      </c>
      <c r="P265" s="680">
        <v>428517</v>
      </c>
      <c r="Q265" s="680">
        <v>460150</v>
      </c>
      <c r="R265" s="680">
        <v>534844</v>
      </c>
    </row>
    <row r="266" spans="1:18">
      <c r="A266" s="553"/>
      <c r="B266" s="907"/>
      <c r="C266" s="680" t="s">
        <v>1166</v>
      </c>
      <c r="D266" s="680">
        <v>12228050</v>
      </c>
      <c r="E266" s="680">
        <v>11809470</v>
      </c>
      <c r="F266" s="680">
        <v>11943581</v>
      </c>
      <c r="G266" s="680">
        <v>8172768</v>
      </c>
      <c r="H266" s="680">
        <v>8676548</v>
      </c>
      <c r="I266" s="680">
        <v>8619000</v>
      </c>
      <c r="J266" s="680">
        <v>8064840</v>
      </c>
      <c r="K266" s="680">
        <v>6132277</v>
      </c>
      <c r="L266" s="680">
        <v>6768596</v>
      </c>
      <c r="M266" s="680">
        <v>5865622</v>
      </c>
      <c r="N266" s="680">
        <v>5566735</v>
      </c>
      <c r="O266" s="680">
        <v>5603015</v>
      </c>
      <c r="P266" s="680">
        <v>4980662</v>
      </c>
      <c r="Q266" s="680">
        <v>4241149</v>
      </c>
      <c r="R266" s="680">
        <v>3835019</v>
      </c>
    </row>
    <row r="267" spans="1:18">
      <c r="A267" s="553"/>
      <c r="B267" s="907"/>
      <c r="C267" s="680" t="s">
        <v>1167</v>
      </c>
      <c r="D267" s="680">
        <v>240530</v>
      </c>
      <c r="E267" s="680">
        <v>240110</v>
      </c>
      <c r="F267" s="680">
        <v>233330</v>
      </c>
      <c r="G267" s="680">
        <v>229492</v>
      </c>
      <c r="H267" s="680">
        <v>230052</v>
      </c>
      <c r="I267" s="680">
        <v>213011</v>
      </c>
      <c r="J267" s="680">
        <v>172418</v>
      </c>
      <c r="K267" s="680">
        <v>180584</v>
      </c>
      <c r="L267" s="680">
        <v>195798</v>
      </c>
      <c r="M267" s="680">
        <v>176516</v>
      </c>
      <c r="N267" s="680">
        <v>193090</v>
      </c>
      <c r="O267" s="680">
        <v>207665</v>
      </c>
      <c r="P267" s="680">
        <v>232786</v>
      </c>
      <c r="Q267" s="680">
        <v>260238</v>
      </c>
      <c r="R267" s="680">
        <v>300220</v>
      </c>
    </row>
    <row r="268" spans="1:18">
      <c r="A268" s="553"/>
      <c r="B268" s="907"/>
      <c r="C268" s="680" t="s">
        <v>1168</v>
      </c>
      <c r="D268" s="680">
        <v>0</v>
      </c>
      <c r="E268" s="680">
        <v>0</v>
      </c>
      <c r="F268" s="680">
        <v>0</v>
      </c>
      <c r="G268" s="680">
        <v>0</v>
      </c>
      <c r="H268" s="680">
        <v>0</v>
      </c>
      <c r="I268" s="680">
        <v>0</v>
      </c>
      <c r="J268" s="680">
        <v>0</v>
      </c>
      <c r="K268" s="680">
        <v>718</v>
      </c>
      <c r="L268" s="680">
        <v>808.3</v>
      </c>
      <c r="M268" s="680">
        <v>1506.8</v>
      </c>
      <c r="N268" s="680">
        <v>1671.7</v>
      </c>
      <c r="O268" s="680">
        <v>942.5</v>
      </c>
      <c r="P268" s="680">
        <v>942.5</v>
      </c>
      <c r="Q268" s="680">
        <v>832</v>
      </c>
      <c r="R268" s="680">
        <v>832</v>
      </c>
    </row>
    <row r="269" spans="1:18">
      <c r="A269" s="553"/>
      <c r="B269" s="907"/>
      <c r="C269" s="680" t="s">
        <v>1169</v>
      </c>
      <c r="D269" s="680">
        <v>13262220</v>
      </c>
      <c r="E269" s="680">
        <v>13645210</v>
      </c>
      <c r="F269" s="680">
        <v>12973926</v>
      </c>
      <c r="G269" s="680">
        <v>12642925</v>
      </c>
      <c r="H269" s="680">
        <v>11921200</v>
      </c>
      <c r="I269" s="680">
        <v>11873955</v>
      </c>
      <c r="J269" s="680">
        <v>12174314</v>
      </c>
      <c r="K269" s="680">
        <v>12538905</v>
      </c>
      <c r="L269" s="680">
        <v>11734637</v>
      </c>
      <c r="M269" s="680">
        <v>12649194</v>
      </c>
      <c r="N269" s="680">
        <v>12935500</v>
      </c>
      <c r="O269" s="680">
        <v>13015127</v>
      </c>
      <c r="P269" s="680">
        <v>13993433</v>
      </c>
      <c r="Q269" s="680">
        <v>13892213</v>
      </c>
      <c r="R269" s="680">
        <v>14197032</v>
      </c>
    </row>
    <row r="270" spans="1:18">
      <c r="A270" s="553"/>
      <c r="B270" s="907" t="s">
        <v>1128</v>
      </c>
      <c r="C270" s="680" t="s">
        <v>1165</v>
      </c>
      <c r="D270" s="680">
        <v>62270</v>
      </c>
      <c r="E270" s="680">
        <v>72300</v>
      </c>
      <c r="F270" s="680">
        <v>60414</v>
      </c>
      <c r="G270" s="680">
        <v>63081</v>
      </c>
      <c r="H270" s="680">
        <v>66324</v>
      </c>
      <c r="I270" s="680">
        <v>65493</v>
      </c>
      <c r="J270" s="680">
        <v>79528</v>
      </c>
      <c r="K270" s="680">
        <v>85707</v>
      </c>
      <c r="L270" s="680">
        <v>75366</v>
      </c>
      <c r="M270" s="680">
        <v>76755</v>
      </c>
      <c r="N270" s="680">
        <v>79633</v>
      </c>
      <c r="O270" s="680">
        <v>84928</v>
      </c>
      <c r="P270" s="680">
        <v>103965</v>
      </c>
      <c r="Q270" s="680">
        <v>100519</v>
      </c>
      <c r="R270" s="680">
        <v>100068</v>
      </c>
    </row>
    <row r="271" spans="1:18">
      <c r="A271" s="553"/>
      <c r="B271" s="907"/>
      <c r="C271" s="680" t="s">
        <v>1166</v>
      </c>
      <c r="D271" s="680">
        <v>527880</v>
      </c>
      <c r="E271" s="680">
        <v>551370</v>
      </c>
      <c r="F271" s="680">
        <v>517420</v>
      </c>
      <c r="G271" s="680">
        <v>501088</v>
      </c>
      <c r="H271" s="680">
        <v>470502</v>
      </c>
      <c r="I271" s="680">
        <v>456183</v>
      </c>
      <c r="J271" s="680">
        <v>489984</v>
      </c>
      <c r="K271" s="680">
        <v>421129</v>
      </c>
      <c r="L271" s="680">
        <v>452833</v>
      </c>
      <c r="M271" s="680">
        <v>420118</v>
      </c>
      <c r="N271" s="680">
        <v>393715</v>
      </c>
      <c r="O271" s="680">
        <v>416470</v>
      </c>
      <c r="P271" s="680">
        <v>435285</v>
      </c>
      <c r="Q271" s="680">
        <v>649261</v>
      </c>
      <c r="R271" s="680">
        <v>552956</v>
      </c>
    </row>
    <row r="272" spans="1:18">
      <c r="A272" s="553"/>
      <c r="B272" s="907"/>
      <c r="C272" s="680" t="s">
        <v>1167</v>
      </c>
      <c r="D272" s="680">
        <v>71860</v>
      </c>
      <c r="E272" s="680">
        <v>70640</v>
      </c>
      <c r="F272" s="680">
        <v>68441</v>
      </c>
      <c r="G272" s="680">
        <v>69801</v>
      </c>
      <c r="H272" s="680">
        <v>70467</v>
      </c>
      <c r="I272" s="680">
        <v>67958</v>
      </c>
      <c r="J272" s="680">
        <v>71421</v>
      </c>
      <c r="K272" s="680">
        <v>74898</v>
      </c>
      <c r="L272" s="680">
        <v>65801</v>
      </c>
      <c r="M272" s="680">
        <v>64600</v>
      </c>
      <c r="N272" s="680">
        <v>64856</v>
      </c>
      <c r="O272" s="680">
        <v>66209</v>
      </c>
      <c r="P272" s="680">
        <v>72722</v>
      </c>
      <c r="Q272" s="680">
        <v>71059</v>
      </c>
      <c r="R272" s="680">
        <v>66486</v>
      </c>
    </row>
    <row r="273" spans="1:18">
      <c r="A273" s="553"/>
      <c r="B273" s="907"/>
      <c r="C273" s="680" t="s">
        <v>1168</v>
      </c>
      <c r="D273" s="680">
        <v>0</v>
      </c>
      <c r="E273" s="680">
        <v>0</v>
      </c>
      <c r="F273" s="680">
        <v>0</v>
      </c>
      <c r="G273" s="680">
        <v>0</v>
      </c>
      <c r="H273" s="680">
        <v>0</v>
      </c>
      <c r="I273" s="680">
        <v>0</v>
      </c>
      <c r="J273" s="680">
        <v>0</v>
      </c>
      <c r="K273" s="680">
        <v>6.1</v>
      </c>
      <c r="L273" s="680">
        <v>6.1</v>
      </c>
      <c r="M273" s="680">
        <v>5.8</v>
      </c>
      <c r="N273" s="680">
        <v>6.1</v>
      </c>
      <c r="O273" s="680">
        <v>6.1</v>
      </c>
      <c r="P273" s="680">
        <v>6.1</v>
      </c>
      <c r="Q273" s="680">
        <v>0</v>
      </c>
      <c r="R273" s="680">
        <v>0</v>
      </c>
    </row>
    <row r="274" spans="1:18">
      <c r="A274" s="553"/>
      <c r="B274" s="907"/>
      <c r="C274" s="680" t="s">
        <v>1169</v>
      </c>
      <c r="D274" s="680">
        <v>2907560</v>
      </c>
      <c r="E274" s="680">
        <v>3104980</v>
      </c>
      <c r="F274" s="680">
        <v>2945882</v>
      </c>
      <c r="G274" s="680">
        <v>2873230</v>
      </c>
      <c r="H274" s="680">
        <v>2863610</v>
      </c>
      <c r="I274" s="680">
        <v>2643374</v>
      </c>
      <c r="J274" s="680">
        <v>2578126</v>
      </c>
      <c r="K274" s="680">
        <v>2611916</v>
      </c>
      <c r="L274" s="680">
        <v>2605065</v>
      </c>
      <c r="M274" s="680">
        <v>2603191</v>
      </c>
      <c r="N274" s="680">
        <v>2514874</v>
      </c>
      <c r="O274" s="680">
        <v>2518584</v>
      </c>
      <c r="P274" s="680">
        <v>2405253</v>
      </c>
      <c r="Q274" s="680">
        <v>2364658</v>
      </c>
      <c r="R274" s="680">
        <v>2442051</v>
      </c>
    </row>
    <row r="275" spans="1:18">
      <c r="A275" s="553"/>
      <c r="B275" s="907" t="s">
        <v>1132</v>
      </c>
      <c r="C275" s="680" t="s">
        <v>1165</v>
      </c>
      <c r="D275" s="680">
        <v>747660</v>
      </c>
      <c r="E275" s="680">
        <v>754960</v>
      </c>
      <c r="F275" s="680">
        <v>784391</v>
      </c>
      <c r="G275" s="680">
        <v>786115</v>
      </c>
      <c r="H275" s="680">
        <v>795091</v>
      </c>
      <c r="I275" s="680">
        <v>806453</v>
      </c>
      <c r="J275" s="680">
        <v>816808</v>
      </c>
      <c r="K275" s="680">
        <v>839387</v>
      </c>
      <c r="L275" s="680">
        <v>850673</v>
      </c>
      <c r="M275" s="680">
        <v>858642</v>
      </c>
      <c r="N275" s="680">
        <v>867243</v>
      </c>
      <c r="O275" s="680">
        <v>903374</v>
      </c>
      <c r="P275" s="680">
        <v>915865</v>
      </c>
      <c r="Q275" s="680">
        <v>905760</v>
      </c>
      <c r="R275" s="680">
        <v>906480</v>
      </c>
    </row>
    <row r="276" spans="1:18">
      <c r="A276" s="553"/>
      <c r="B276" s="907"/>
      <c r="C276" s="680" t="s">
        <v>1166</v>
      </c>
      <c r="D276" s="680">
        <v>1025380</v>
      </c>
      <c r="E276" s="680">
        <v>1084070</v>
      </c>
      <c r="F276" s="680">
        <v>973752</v>
      </c>
      <c r="G276" s="680">
        <v>986515</v>
      </c>
      <c r="H276" s="680">
        <v>982666</v>
      </c>
      <c r="I276" s="680">
        <v>964500</v>
      </c>
      <c r="J276" s="680">
        <v>999837</v>
      </c>
      <c r="K276" s="680">
        <v>836047</v>
      </c>
      <c r="L276" s="680">
        <v>855179</v>
      </c>
      <c r="M276" s="680">
        <v>825533</v>
      </c>
      <c r="N276" s="680">
        <v>829414</v>
      </c>
      <c r="O276" s="680">
        <v>883322</v>
      </c>
      <c r="P276" s="680">
        <v>795202</v>
      </c>
      <c r="Q276" s="680">
        <v>768606</v>
      </c>
      <c r="R276" s="680">
        <v>747514</v>
      </c>
    </row>
    <row r="277" spans="1:18">
      <c r="A277" s="553"/>
      <c r="B277" s="907"/>
      <c r="C277" s="680" t="s">
        <v>1167</v>
      </c>
      <c r="D277" s="680">
        <v>68850</v>
      </c>
      <c r="E277" s="680">
        <v>66590</v>
      </c>
      <c r="F277" s="680">
        <v>61827</v>
      </c>
      <c r="G277" s="680">
        <v>54922</v>
      </c>
      <c r="H277" s="680">
        <v>50610</v>
      </c>
      <c r="I277" s="680">
        <v>47820</v>
      </c>
      <c r="J277" s="680">
        <v>48995</v>
      </c>
      <c r="K277" s="680">
        <v>59043</v>
      </c>
      <c r="L277" s="680">
        <v>55462</v>
      </c>
      <c r="M277" s="680">
        <v>53725</v>
      </c>
      <c r="N277" s="680">
        <v>55949</v>
      </c>
      <c r="O277" s="680">
        <v>51035</v>
      </c>
      <c r="P277" s="680">
        <v>49957</v>
      </c>
      <c r="Q277" s="680">
        <v>44131</v>
      </c>
      <c r="R277" s="680">
        <v>42341</v>
      </c>
    </row>
    <row r="278" spans="1:18">
      <c r="A278" s="553"/>
      <c r="B278" s="907"/>
      <c r="C278" s="680" t="s">
        <v>1168</v>
      </c>
      <c r="D278" s="680">
        <v>0</v>
      </c>
      <c r="E278" s="680">
        <v>0</v>
      </c>
      <c r="F278" s="680">
        <v>0</v>
      </c>
      <c r="G278" s="680">
        <v>0</v>
      </c>
      <c r="H278" s="680">
        <v>0</v>
      </c>
      <c r="I278" s="680">
        <v>0</v>
      </c>
      <c r="J278" s="680">
        <v>0</v>
      </c>
      <c r="K278" s="680">
        <v>6.8</v>
      </c>
      <c r="L278" s="680">
        <v>6.1</v>
      </c>
      <c r="M278" s="680">
        <v>26.6</v>
      </c>
      <c r="N278" s="680">
        <v>22.5</v>
      </c>
      <c r="O278" s="680">
        <v>56.6</v>
      </c>
      <c r="P278" s="680">
        <v>58.1</v>
      </c>
      <c r="Q278" s="680">
        <v>58.2</v>
      </c>
      <c r="R278" s="680">
        <v>59.9</v>
      </c>
    </row>
    <row r="279" spans="1:18">
      <c r="A279" s="553"/>
      <c r="B279" s="907"/>
      <c r="C279" s="680" t="s">
        <v>1169</v>
      </c>
      <c r="D279" s="680">
        <v>1787040</v>
      </c>
      <c r="E279" s="680">
        <v>1816270</v>
      </c>
      <c r="F279" s="680">
        <v>1631165</v>
      </c>
      <c r="G279" s="680">
        <v>1548011</v>
      </c>
      <c r="H279" s="680">
        <v>1429692</v>
      </c>
      <c r="I279" s="680">
        <v>1351084</v>
      </c>
      <c r="J279" s="680">
        <v>1323733</v>
      </c>
      <c r="K279" s="680">
        <v>1177170</v>
      </c>
      <c r="L279" s="680">
        <v>1186013</v>
      </c>
      <c r="M279" s="680">
        <v>1117974</v>
      </c>
      <c r="N279" s="680">
        <v>1150131</v>
      </c>
      <c r="O279" s="680">
        <v>1112587</v>
      </c>
      <c r="P279" s="680">
        <v>1105196</v>
      </c>
      <c r="Q279" s="680">
        <v>1055919</v>
      </c>
      <c r="R279" s="680">
        <v>1083641</v>
      </c>
    </row>
    <row r="280" spans="1:18">
      <c r="A280" s="553"/>
      <c r="B280" s="907" t="s">
        <v>1133</v>
      </c>
      <c r="C280" s="680" t="s">
        <v>1165</v>
      </c>
      <c r="D280" s="680">
        <v>1369280</v>
      </c>
      <c r="E280" s="680">
        <v>1406500</v>
      </c>
      <c r="F280" s="680">
        <v>1580800</v>
      </c>
      <c r="G280" s="680">
        <v>1665351</v>
      </c>
      <c r="H280" s="680">
        <v>1730659</v>
      </c>
      <c r="I280" s="680">
        <v>1760525</v>
      </c>
      <c r="J280" s="680">
        <v>1794905</v>
      </c>
      <c r="K280" s="680">
        <v>1833959</v>
      </c>
      <c r="L280" s="680">
        <v>1857213</v>
      </c>
      <c r="M280" s="680">
        <v>1907930</v>
      </c>
      <c r="N280" s="680">
        <v>1925796</v>
      </c>
      <c r="O280" s="680">
        <v>2008530</v>
      </c>
      <c r="P280" s="680">
        <v>2050249</v>
      </c>
      <c r="Q280" s="680">
        <v>2056172</v>
      </c>
      <c r="R280" s="680">
        <v>2136943</v>
      </c>
    </row>
    <row r="281" spans="1:18">
      <c r="A281" s="553"/>
      <c r="B281" s="907"/>
      <c r="C281" s="680" t="s">
        <v>1166</v>
      </c>
      <c r="D281" s="680">
        <v>76680</v>
      </c>
      <c r="E281" s="680">
        <v>84100</v>
      </c>
      <c r="F281" s="680">
        <v>105686</v>
      </c>
      <c r="G281" s="680">
        <v>139554</v>
      </c>
      <c r="H281" s="680">
        <v>105160</v>
      </c>
      <c r="I281" s="680">
        <v>138002</v>
      </c>
      <c r="J281" s="680">
        <v>131396</v>
      </c>
      <c r="K281" s="680">
        <v>108629</v>
      </c>
      <c r="L281" s="680">
        <v>108843</v>
      </c>
      <c r="M281" s="680">
        <v>119797</v>
      </c>
      <c r="N281" s="680">
        <v>116753</v>
      </c>
      <c r="O281" s="680">
        <v>115557</v>
      </c>
      <c r="P281" s="680">
        <v>118634</v>
      </c>
      <c r="Q281" s="680">
        <v>113875</v>
      </c>
      <c r="R281" s="680">
        <v>116013</v>
      </c>
    </row>
    <row r="282" spans="1:18">
      <c r="A282" s="553"/>
      <c r="B282" s="907"/>
      <c r="C282" s="680" t="s">
        <v>1167</v>
      </c>
      <c r="D282" s="680">
        <v>377500</v>
      </c>
      <c r="E282" s="680">
        <v>376460</v>
      </c>
      <c r="F282" s="680">
        <v>349060</v>
      </c>
      <c r="G282" s="680">
        <v>339101</v>
      </c>
      <c r="H282" s="680">
        <v>364732</v>
      </c>
      <c r="I282" s="680">
        <v>342811</v>
      </c>
      <c r="J282" s="680">
        <v>349263</v>
      </c>
      <c r="K282" s="680">
        <v>337931</v>
      </c>
      <c r="L282" s="680">
        <v>337838</v>
      </c>
      <c r="M282" s="680">
        <v>341932</v>
      </c>
      <c r="N282" s="680">
        <v>337755</v>
      </c>
      <c r="O282" s="680">
        <v>348690</v>
      </c>
      <c r="P282" s="680">
        <v>337342</v>
      </c>
      <c r="Q282" s="680">
        <v>334663</v>
      </c>
      <c r="R282" s="680">
        <v>314494</v>
      </c>
    </row>
    <row r="283" spans="1:18">
      <c r="A283" s="553"/>
      <c r="B283" s="907"/>
      <c r="C283" s="680" t="s">
        <v>1168</v>
      </c>
      <c r="D283" s="680">
        <v>0</v>
      </c>
      <c r="E283" s="680">
        <v>0</v>
      </c>
      <c r="F283" s="680">
        <v>0</v>
      </c>
      <c r="G283" s="680">
        <v>0</v>
      </c>
      <c r="H283" s="680">
        <v>0</v>
      </c>
      <c r="I283" s="680">
        <v>0</v>
      </c>
      <c r="J283" s="680">
        <v>0</v>
      </c>
      <c r="K283" s="680">
        <v>744.1</v>
      </c>
      <c r="L283" s="680">
        <v>741.1</v>
      </c>
      <c r="M283" s="680">
        <v>764.1</v>
      </c>
      <c r="N283" s="680">
        <v>840.4</v>
      </c>
      <c r="O283" s="680">
        <v>868.1</v>
      </c>
      <c r="P283" s="680">
        <v>868.1</v>
      </c>
      <c r="Q283" s="680">
        <v>912.6</v>
      </c>
      <c r="R283" s="680">
        <v>924.7</v>
      </c>
    </row>
    <row r="284" spans="1:18">
      <c r="A284" s="553"/>
      <c r="B284" s="907"/>
      <c r="C284" s="680" t="s">
        <v>1169</v>
      </c>
      <c r="D284" s="680">
        <v>3003440</v>
      </c>
      <c r="E284" s="680">
        <v>3063850</v>
      </c>
      <c r="F284" s="680">
        <v>2909260</v>
      </c>
      <c r="G284" s="680">
        <v>2819688</v>
      </c>
      <c r="H284" s="680">
        <v>2758667</v>
      </c>
      <c r="I284" s="680">
        <v>2713885</v>
      </c>
      <c r="J284" s="680">
        <v>2547044</v>
      </c>
      <c r="K284" s="680">
        <v>2498158</v>
      </c>
      <c r="L284" s="680">
        <v>2581090.2000000002</v>
      </c>
      <c r="M284" s="680">
        <v>2628159</v>
      </c>
      <c r="N284" s="680">
        <v>2562554</v>
      </c>
      <c r="O284" s="680">
        <v>2450666</v>
      </c>
      <c r="P284" s="680">
        <v>2418992</v>
      </c>
      <c r="Q284" s="680">
        <v>2425937</v>
      </c>
      <c r="R284" s="680">
        <v>2361062</v>
      </c>
    </row>
    <row r="285" spans="1:18">
      <c r="A285" s="553"/>
      <c r="B285" s="907" t="s">
        <v>1134</v>
      </c>
      <c r="C285" s="680" t="s">
        <v>1165</v>
      </c>
      <c r="D285" s="680">
        <v>209580</v>
      </c>
      <c r="E285" s="680">
        <v>214110</v>
      </c>
      <c r="F285" s="680">
        <v>222262</v>
      </c>
      <c r="G285" s="680">
        <v>223568</v>
      </c>
      <c r="H285" s="680">
        <v>224745</v>
      </c>
      <c r="I285" s="680">
        <v>211404</v>
      </c>
      <c r="J285" s="680">
        <v>402516</v>
      </c>
      <c r="K285" s="680">
        <v>394136</v>
      </c>
      <c r="L285" s="680">
        <v>396321</v>
      </c>
      <c r="M285" s="680">
        <v>387712</v>
      </c>
      <c r="N285" s="680">
        <v>389251</v>
      </c>
      <c r="O285" s="680">
        <v>413126</v>
      </c>
      <c r="P285" s="680">
        <v>396659</v>
      </c>
      <c r="Q285" s="680">
        <v>396999</v>
      </c>
      <c r="R285" s="680">
        <v>430376</v>
      </c>
    </row>
    <row r="286" spans="1:18">
      <c r="A286" s="553"/>
      <c r="B286" s="907"/>
      <c r="C286" s="680" t="s">
        <v>1166</v>
      </c>
      <c r="D286" s="680">
        <v>439560</v>
      </c>
      <c r="E286" s="680">
        <v>466470</v>
      </c>
      <c r="F286" s="680">
        <v>311365</v>
      </c>
      <c r="G286" s="680">
        <v>307443</v>
      </c>
      <c r="H286" s="680">
        <v>565347</v>
      </c>
      <c r="I286" s="680">
        <v>528458</v>
      </c>
      <c r="J286" s="680">
        <v>105538</v>
      </c>
      <c r="K286" s="680">
        <v>128000</v>
      </c>
      <c r="L286" s="680">
        <v>125056</v>
      </c>
      <c r="M286" s="680">
        <v>58094</v>
      </c>
      <c r="N286" s="680">
        <v>57452</v>
      </c>
      <c r="O286" s="680">
        <v>65951</v>
      </c>
      <c r="P286" s="680">
        <v>72414</v>
      </c>
      <c r="Q286" s="680">
        <v>53698</v>
      </c>
      <c r="R286" s="680">
        <v>48461</v>
      </c>
    </row>
    <row r="287" spans="1:18">
      <c r="A287" s="553"/>
      <c r="B287" s="907"/>
      <c r="C287" s="680" t="s">
        <v>1167</v>
      </c>
      <c r="D287" s="680">
        <v>87840</v>
      </c>
      <c r="E287" s="680">
        <v>87550</v>
      </c>
      <c r="F287" s="680">
        <v>85853</v>
      </c>
      <c r="G287" s="680">
        <v>85568</v>
      </c>
      <c r="H287" s="680">
        <v>83342</v>
      </c>
      <c r="I287" s="680">
        <v>93162</v>
      </c>
      <c r="J287" s="680">
        <v>89186</v>
      </c>
      <c r="K287" s="680">
        <v>87960</v>
      </c>
      <c r="L287" s="680">
        <v>91605</v>
      </c>
      <c r="M287" s="680">
        <v>91290</v>
      </c>
      <c r="N287" s="680">
        <v>96505</v>
      </c>
      <c r="O287" s="680">
        <v>100360</v>
      </c>
      <c r="P287" s="680">
        <v>102720</v>
      </c>
      <c r="Q287" s="680">
        <v>76860</v>
      </c>
      <c r="R287" s="680">
        <v>84303</v>
      </c>
    </row>
    <row r="288" spans="1:18">
      <c r="A288" s="553"/>
      <c r="B288" s="907"/>
      <c r="C288" s="680" t="s">
        <v>1168</v>
      </c>
      <c r="D288" s="680">
        <v>0</v>
      </c>
      <c r="E288" s="680">
        <v>0</v>
      </c>
      <c r="F288" s="680">
        <v>0</v>
      </c>
      <c r="G288" s="680">
        <v>0</v>
      </c>
      <c r="H288" s="680">
        <v>0</v>
      </c>
      <c r="I288" s="680">
        <v>0</v>
      </c>
      <c r="J288" s="680">
        <v>0</v>
      </c>
      <c r="K288" s="680">
        <v>0</v>
      </c>
      <c r="L288" s="680">
        <v>0</v>
      </c>
      <c r="M288" s="680">
        <v>0</v>
      </c>
      <c r="N288" s="680">
        <v>0</v>
      </c>
      <c r="O288" s="680">
        <v>0</v>
      </c>
      <c r="P288" s="680">
        <v>0</v>
      </c>
      <c r="Q288" s="680">
        <v>0</v>
      </c>
      <c r="R288" s="680">
        <v>0</v>
      </c>
    </row>
    <row r="289" spans="1:18">
      <c r="A289" s="553"/>
      <c r="B289" s="907"/>
      <c r="C289" s="680" t="s">
        <v>1169</v>
      </c>
      <c r="D289" s="680">
        <v>3091370</v>
      </c>
      <c r="E289" s="680">
        <v>3158110</v>
      </c>
      <c r="F289" s="680">
        <v>3026669</v>
      </c>
      <c r="G289" s="680">
        <v>3066106</v>
      </c>
      <c r="H289" s="680">
        <v>2820356</v>
      </c>
      <c r="I289" s="680">
        <v>2777684</v>
      </c>
      <c r="J289" s="680">
        <v>3010938</v>
      </c>
      <c r="K289" s="680">
        <v>2614149</v>
      </c>
      <c r="L289" s="680">
        <v>2612260</v>
      </c>
      <c r="M289" s="680">
        <v>2686923</v>
      </c>
      <c r="N289" s="680">
        <v>2774339</v>
      </c>
      <c r="O289" s="680">
        <v>2702533</v>
      </c>
      <c r="P289" s="680">
        <v>2565793</v>
      </c>
      <c r="Q289" s="680">
        <v>2603413</v>
      </c>
      <c r="R289" s="680">
        <v>2581651</v>
      </c>
    </row>
    <row r="290" spans="1:18">
      <c r="A290" s="553"/>
      <c r="B290" s="907" t="s">
        <v>1135</v>
      </c>
      <c r="C290" s="680" t="s">
        <v>1165</v>
      </c>
      <c r="D290" s="680">
        <v>773260</v>
      </c>
      <c r="E290" s="680">
        <v>797490</v>
      </c>
      <c r="F290" s="680">
        <v>968322</v>
      </c>
      <c r="G290" s="680">
        <v>1068441</v>
      </c>
      <c r="H290" s="680">
        <v>1155695</v>
      </c>
      <c r="I290" s="680">
        <v>1168751</v>
      </c>
      <c r="J290" s="680">
        <v>1166888</v>
      </c>
      <c r="K290" s="680">
        <v>1172404</v>
      </c>
      <c r="L290" s="680">
        <v>1201107</v>
      </c>
      <c r="M290" s="680">
        <v>1209647</v>
      </c>
      <c r="N290" s="680">
        <v>1243312</v>
      </c>
      <c r="O290" s="680">
        <v>1277297</v>
      </c>
      <c r="P290" s="680">
        <v>1290306</v>
      </c>
      <c r="Q290" s="680">
        <v>1316449</v>
      </c>
      <c r="R290" s="680">
        <v>1395072</v>
      </c>
    </row>
    <row r="291" spans="1:18">
      <c r="A291" s="553"/>
      <c r="B291" s="907"/>
      <c r="C291" s="680" t="s">
        <v>1166</v>
      </c>
      <c r="D291" s="680">
        <v>393770</v>
      </c>
      <c r="E291" s="680">
        <v>333240</v>
      </c>
      <c r="F291" s="680">
        <v>254910</v>
      </c>
      <c r="G291" s="680">
        <v>285416</v>
      </c>
      <c r="H291" s="680">
        <v>266611</v>
      </c>
      <c r="I291" s="680">
        <v>244282</v>
      </c>
      <c r="J291" s="680">
        <v>278536</v>
      </c>
      <c r="K291" s="680">
        <v>260945</v>
      </c>
      <c r="L291" s="680">
        <v>253643</v>
      </c>
      <c r="M291" s="680">
        <v>242700</v>
      </c>
      <c r="N291" s="680">
        <v>214672</v>
      </c>
      <c r="O291" s="680">
        <v>248218</v>
      </c>
      <c r="P291" s="680">
        <v>264686</v>
      </c>
      <c r="Q291" s="680">
        <v>256286</v>
      </c>
      <c r="R291" s="680">
        <v>225327</v>
      </c>
    </row>
    <row r="292" spans="1:18">
      <c r="A292" s="553"/>
      <c r="B292" s="907"/>
      <c r="C292" s="680" t="s">
        <v>1167</v>
      </c>
      <c r="D292" s="680">
        <v>366940</v>
      </c>
      <c r="E292" s="680">
        <v>343120</v>
      </c>
      <c r="F292" s="680">
        <v>358372</v>
      </c>
      <c r="G292" s="680">
        <v>360296</v>
      </c>
      <c r="H292" s="680">
        <v>367395</v>
      </c>
      <c r="I292" s="680">
        <v>367365</v>
      </c>
      <c r="J292" s="680">
        <v>343939</v>
      </c>
      <c r="K292" s="680">
        <v>310475</v>
      </c>
      <c r="L292" s="680">
        <v>310362</v>
      </c>
      <c r="M292" s="680">
        <v>306713</v>
      </c>
      <c r="N292" s="680">
        <v>307659</v>
      </c>
      <c r="O292" s="680">
        <v>304941</v>
      </c>
      <c r="P292" s="680">
        <v>315608</v>
      </c>
      <c r="Q292" s="680">
        <v>338174</v>
      </c>
      <c r="R292" s="680">
        <v>328490</v>
      </c>
    </row>
    <row r="293" spans="1:18">
      <c r="A293" s="553"/>
      <c r="B293" s="907"/>
      <c r="C293" s="680" t="s">
        <v>1168</v>
      </c>
      <c r="D293" s="680">
        <v>0</v>
      </c>
      <c r="E293" s="680">
        <v>0</v>
      </c>
      <c r="F293" s="680">
        <v>0</v>
      </c>
      <c r="G293" s="680">
        <v>0</v>
      </c>
      <c r="H293" s="680">
        <v>0</v>
      </c>
      <c r="I293" s="680">
        <v>0</v>
      </c>
      <c r="J293" s="680">
        <v>0</v>
      </c>
      <c r="K293" s="680">
        <v>342.6</v>
      </c>
      <c r="L293" s="680">
        <v>381.9</v>
      </c>
      <c r="M293" s="680">
        <v>510.7</v>
      </c>
      <c r="N293" s="680">
        <v>510.7</v>
      </c>
      <c r="O293" s="680">
        <v>474.6</v>
      </c>
      <c r="P293" s="680">
        <v>531.9</v>
      </c>
      <c r="Q293" s="680">
        <v>527.29999999999995</v>
      </c>
      <c r="R293" s="680">
        <v>860.5</v>
      </c>
    </row>
    <row r="294" spans="1:18">
      <c r="A294" s="553"/>
      <c r="B294" s="907"/>
      <c r="C294" s="680" t="s">
        <v>1169</v>
      </c>
      <c r="D294" s="680">
        <v>2467920</v>
      </c>
      <c r="E294" s="680">
        <v>2381480</v>
      </c>
      <c r="F294" s="680">
        <v>2461756</v>
      </c>
      <c r="G294" s="680">
        <v>2223822</v>
      </c>
      <c r="H294" s="680">
        <v>2060736</v>
      </c>
      <c r="I294" s="680">
        <v>2094873</v>
      </c>
      <c r="J294" s="680">
        <v>2007225</v>
      </c>
      <c r="K294" s="680">
        <v>2389962</v>
      </c>
      <c r="L294" s="680">
        <v>2247956</v>
      </c>
      <c r="M294" s="680">
        <v>2201986</v>
      </c>
      <c r="N294" s="680">
        <v>2082484</v>
      </c>
      <c r="O294" s="680">
        <v>1963125</v>
      </c>
      <c r="P294" s="680">
        <v>1951936</v>
      </c>
      <c r="Q294" s="680">
        <v>1784948</v>
      </c>
      <c r="R294" s="680">
        <v>1447653</v>
      </c>
    </row>
    <row r="295" spans="1:18">
      <c r="A295" s="553"/>
      <c r="B295" s="907" t="s">
        <v>1136</v>
      </c>
      <c r="C295" s="680" t="s">
        <v>1165</v>
      </c>
      <c r="D295" s="680">
        <v>987510</v>
      </c>
      <c r="E295" s="680">
        <v>1006460</v>
      </c>
      <c r="F295" s="680">
        <v>1078977</v>
      </c>
      <c r="G295" s="680">
        <v>1069830</v>
      </c>
      <c r="H295" s="680">
        <v>1106946</v>
      </c>
      <c r="I295" s="680">
        <v>1117067</v>
      </c>
      <c r="J295" s="680">
        <v>1146142</v>
      </c>
      <c r="K295" s="680">
        <v>1169622</v>
      </c>
      <c r="L295" s="680">
        <v>1162633</v>
      </c>
      <c r="M295" s="680">
        <v>1138877</v>
      </c>
      <c r="N295" s="680">
        <v>1158643</v>
      </c>
      <c r="O295" s="680">
        <v>1161981</v>
      </c>
      <c r="P295" s="680">
        <v>1203926</v>
      </c>
      <c r="Q295" s="680">
        <v>1198909</v>
      </c>
      <c r="R295" s="680">
        <v>1204854</v>
      </c>
    </row>
    <row r="296" spans="1:18">
      <c r="A296" s="553"/>
      <c r="B296" s="907"/>
      <c r="C296" s="680" t="s">
        <v>1166</v>
      </c>
      <c r="D296" s="680">
        <v>31420</v>
      </c>
      <c r="E296" s="680">
        <v>34600</v>
      </c>
      <c r="F296" s="680">
        <v>40705</v>
      </c>
      <c r="G296" s="680">
        <v>44568</v>
      </c>
      <c r="H296" s="680">
        <v>72484</v>
      </c>
      <c r="I296" s="680">
        <v>86677</v>
      </c>
      <c r="J296" s="680">
        <v>85930</v>
      </c>
      <c r="K296" s="680">
        <v>91256</v>
      </c>
      <c r="L296" s="680">
        <v>144797</v>
      </c>
      <c r="M296" s="680">
        <v>162628</v>
      </c>
      <c r="N296" s="680">
        <v>159932</v>
      </c>
      <c r="O296" s="680">
        <v>166889</v>
      </c>
      <c r="P296" s="680">
        <v>181566</v>
      </c>
      <c r="Q296" s="680">
        <v>153334</v>
      </c>
      <c r="R296" s="680">
        <v>137100</v>
      </c>
    </row>
    <row r="297" spans="1:18">
      <c r="A297" s="553"/>
      <c r="B297" s="907"/>
      <c r="C297" s="680" t="s">
        <v>1167</v>
      </c>
      <c r="D297" s="680">
        <v>273870</v>
      </c>
      <c r="E297" s="680">
        <v>274620</v>
      </c>
      <c r="F297" s="680">
        <v>236369</v>
      </c>
      <c r="G297" s="680">
        <v>224552</v>
      </c>
      <c r="H297" s="680">
        <v>224140</v>
      </c>
      <c r="I297" s="680">
        <v>205443</v>
      </c>
      <c r="J297" s="680">
        <v>221786</v>
      </c>
      <c r="K297" s="680">
        <v>211119</v>
      </c>
      <c r="L297" s="680">
        <v>209027</v>
      </c>
      <c r="M297" s="680">
        <v>192140</v>
      </c>
      <c r="N297" s="680">
        <v>190884</v>
      </c>
      <c r="O297" s="680">
        <v>184431</v>
      </c>
      <c r="P297" s="680">
        <v>182251</v>
      </c>
      <c r="Q297" s="680">
        <v>172180</v>
      </c>
      <c r="R297" s="680">
        <v>172020</v>
      </c>
    </row>
    <row r="298" spans="1:18">
      <c r="A298" s="553"/>
      <c r="B298" s="907"/>
      <c r="C298" s="680" t="s">
        <v>1168</v>
      </c>
      <c r="D298" s="680">
        <v>0</v>
      </c>
      <c r="E298" s="680">
        <v>0</v>
      </c>
      <c r="F298" s="680">
        <v>0</v>
      </c>
      <c r="G298" s="680">
        <v>0</v>
      </c>
      <c r="H298" s="680">
        <v>0</v>
      </c>
      <c r="I298" s="680">
        <v>0</v>
      </c>
      <c r="J298" s="680">
        <v>0</v>
      </c>
      <c r="K298" s="680">
        <v>333.8</v>
      </c>
      <c r="L298" s="680">
        <v>295.3</v>
      </c>
      <c r="M298" s="680">
        <v>297.8</v>
      </c>
      <c r="N298" s="680">
        <v>291.5</v>
      </c>
      <c r="O298" s="680">
        <v>352.4</v>
      </c>
      <c r="P298" s="680">
        <v>347.5</v>
      </c>
      <c r="Q298" s="680">
        <v>489.6</v>
      </c>
      <c r="R298" s="680">
        <v>481.6</v>
      </c>
    </row>
    <row r="299" spans="1:18">
      <c r="A299" s="553"/>
      <c r="B299" s="907"/>
      <c r="C299" s="680" t="s">
        <v>1169</v>
      </c>
      <c r="D299" s="680">
        <v>1137540</v>
      </c>
      <c r="E299" s="680">
        <v>1146500</v>
      </c>
      <c r="F299" s="680">
        <v>1103318</v>
      </c>
      <c r="G299" s="680">
        <v>973354</v>
      </c>
      <c r="H299" s="680">
        <v>983548</v>
      </c>
      <c r="I299" s="680">
        <v>934776</v>
      </c>
      <c r="J299" s="680">
        <v>882915</v>
      </c>
      <c r="K299" s="680">
        <v>801494</v>
      </c>
      <c r="L299" s="680">
        <v>849740</v>
      </c>
      <c r="M299" s="680">
        <v>786146</v>
      </c>
      <c r="N299" s="680">
        <v>784352</v>
      </c>
      <c r="O299" s="680">
        <v>796207</v>
      </c>
      <c r="P299" s="680">
        <v>765743</v>
      </c>
      <c r="Q299" s="680">
        <v>777537</v>
      </c>
      <c r="R299" s="680">
        <v>783903</v>
      </c>
    </row>
    <row r="300" spans="1:18">
      <c r="A300" s="553"/>
      <c r="B300" s="907" t="s">
        <v>1137</v>
      </c>
      <c r="C300" s="680" t="s">
        <v>1165</v>
      </c>
      <c r="D300" s="680">
        <v>4130</v>
      </c>
      <c r="E300" s="680">
        <v>3380</v>
      </c>
      <c r="F300" s="680">
        <v>2630</v>
      </c>
      <c r="G300" s="680">
        <v>4751</v>
      </c>
      <c r="H300" s="680">
        <v>5427</v>
      </c>
      <c r="I300" s="680">
        <v>5837</v>
      </c>
      <c r="J300" s="680">
        <v>7670</v>
      </c>
      <c r="K300" s="680">
        <v>8122</v>
      </c>
      <c r="L300" s="680">
        <v>8277</v>
      </c>
      <c r="M300" s="680">
        <v>8374</v>
      </c>
      <c r="N300" s="680">
        <v>8513</v>
      </c>
      <c r="O300" s="680">
        <v>8473</v>
      </c>
      <c r="P300" s="680">
        <v>9852</v>
      </c>
      <c r="Q300" s="680">
        <v>10965</v>
      </c>
      <c r="R300" s="680">
        <v>12269</v>
      </c>
    </row>
    <row r="301" spans="1:18">
      <c r="A301" s="553"/>
      <c r="B301" s="907"/>
      <c r="C301" s="680" t="s">
        <v>1166</v>
      </c>
      <c r="D301" s="680">
        <v>749810</v>
      </c>
      <c r="E301" s="680">
        <v>817700</v>
      </c>
      <c r="F301" s="680">
        <v>769240</v>
      </c>
      <c r="G301" s="680">
        <v>479780</v>
      </c>
      <c r="H301" s="680">
        <v>490724</v>
      </c>
      <c r="I301" s="680">
        <v>571666</v>
      </c>
      <c r="J301" s="680">
        <v>488007</v>
      </c>
      <c r="K301" s="680">
        <v>467922</v>
      </c>
      <c r="L301" s="680">
        <v>235586</v>
      </c>
      <c r="M301" s="680">
        <v>499887</v>
      </c>
      <c r="N301" s="680">
        <v>528719</v>
      </c>
      <c r="O301" s="680">
        <v>415425</v>
      </c>
      <c r="P301" s="680">
        <v>428150</v>
      </c>
      <c r="Q301" s="680">
        <v>256154</v>
      </c>
      <c r="R301" s="680">
        <v>214211</v>
      </c>
    </row>
    <row r="302" spans="1:18">
      <c r="A302" s="553"/>
      <c r="B302" s="907"/>
      <c r="C302" s="680" t="s">
        <v>1167</v>
      </c>
      <c r="D302" s="680">
        <v>22620</v>
      </c>
      <c r="E302" s="680">
        <v>21470</v>
      </c>
      <c r="F302" s="680">
        <v>68630</v>
      </c>
      <c r="G302" s="680">
        <v>23463</v>
      </c>
      <c r="H302" s="680">
        <v>23452</v>
      </c>
      <c r="I302" s="680">
        <v>28503</v>
      </c>
      <c r="J302" s="680">
        <v>31916</v>
      </c>
      <c r="K302" s="680">
        <v>34486</v>
      </c>
      <c r="L302" s="680">
        <v>32285</v>
      </c>
      <c r="M302" s="680">
        <v>35422</v>
      </c>
      <c r="N302" s="680">
        <v>34894</v>
      </c>
      <c r="O302" s="680">
        <v>34821</v>
      </c>
      <c r="P302" s="680">
        <v>36787</v>
      </c>
      <c r="Q302" s="680">
        <v>37745</v>
      </c>
      <c r="R302" s="680">
        <v>38557</v>
      </c>
    </row>
    <row r="303" spans="1:18">
      <c r="A303" s="553"/>
      <c r="B303" s="907"/>
      <c r="C303" s="680" t="s">
        <v>1168</v>
      </c>
      <c r="D303" s="680">
        <v>0</v>
      </c>
      <c r="E303" s="680">
        <v>0</v>
      </c>
      <c r="F303" s="680">
        <v>0</v>
      </c>
      <c r="G303" s="680">
        <v>0</v>
      </c>
      <c r="H303" s="680">
        <v>0</v>
      </c>
      <c r="I303" s="680">
        <v>0</v>
      </c>
      <c r="J303" s="680">
        <v>0</v>
      </c>
      <c r="K303" s="680">
        <v>0</v>
      </c>
      <c r="L303" s="680">
        <v>0</v>
      </c>
      <c r="M303" s="680">
        <v>0</v>
      </c>
      <c r="N303" s="680">
        <v>0</v>
      </c>
      <c r="O303" s="680">
        <v>0</v>
      </c>
      <c r="P303" s="680">
        <v>0</v>
      </c>
      <c r="Q303" s="680">
        <v>0</v>
      </c>
      <c r="R303" s="680">
        <v>0</v>
      </c>
    </row>
    <row r="304" spans="1:18">
      <c r="A304" s="553"/>
      <c r="B304" s="907"/>
      <c r="C304" s="680" t="s">
        <v>1169</v>
      </c>
      <c r="D304" s="680">
        <v>2218310</v>
      </c>
      <c r="E304" s="680">
        <v>2408550</v>
      </c>
      <c r="F304" s="680">
        <v>2541793</v>
      </c>
      <c r="G304" s="680">
        <v>2256730</v>
      </c>
      <c r="H304" s="680">
        <v>2287171</v>
      </c>
      <c r="I304" s="680">
        <v>2242726</v>
      </c>
      <c r="J304" s="680">
        <v>2246601</v>
      </c>
      <c r="K304" s="680">
        <v>2320902</v>
      </c>
      <c r="L304" s="680">
        <v>2203636.2000000002</v>
      </c>
      <c r="M304" s="680">
        <v>2096900</v>
      </c>
      <c r="N304" s="680">
        <v>2177840</v>
      </c>
      <c r="O304" s="680">
        <v>2200957</v>
      </c>
      <c r="P304" s="680">
        <v>2125752</v>
      </c>
      <c r="Q304" s="680">
        <v>2169094</v>
      </c>
      <c r="R304" s="680">
        <v>2155611</v>
      </c>
    </row>
    <row r="305" spans="1:18">
      <c r="A305" s="553"/>
      <c r="B305" s="907" t="s">
        <v>1138</v>
      </c>
      <c r="C305" s="680" t="s">
        <v>1165</v>
      </c>
      <c r="D305" s="680">
        <v>252010</v>
      </c>
      <c r="E305" s="680">
        <v>247170</v>
      </c>
      <c r="F305" s="680">
        <v>246058</v>
      </c>
      <c r="G305" s="680">
        <v>252628</v>
      </c>
      <c r="H305" s="680">
        <v>250759</v>
      </c>
      <c r="I305" s="680">
        <v>250344</v>
      </c>
      <c r="J305" s="680">
        <v>242379</v>
      </c>
      <c r="K305" s="680">
        <v>215318</v>
      </c>
      <c r="L305" s="680">
        <v>218499</v>
      </c>
      <c r="M305" s="680">
        <v>218729</v>
      </c>
      <c r="N305" s="680">
        <v>218876</v>
      </c>
      <c r="O305" s="680">
        <v>219884</v>
      </c>
      <c r="P305" s="680">
        <v>220278</v>
      </c>
      <c r="Q305" s="680">
        <v>223834</v>
      </c>
      <c r="R305" s="680">
        <v>230989</v>
      </c>
    </row>
    <row r="306" spans="1:18">
      <c r="A306" s="553"/>
      <c r="B306" s="907"/>
      <c r="C306" s="680" t="s">
        <v>1166</v>
      </c>
      <c r="D306" s="680">
        <v>552500</v>
      </c>
      <c r="E306" s="680">
        <v>582500</v>
      </c>
      <c r="F306" s="680">
        <v>563210</v>
      </c>
      <c r="G306" s="680">
        <v>638572</v>
      </c>
      <c r="H306" s="680">
        <v>738334</v>
      </c>
      <c r="I306" s="680">
        <v>702950</v>
      </c>
      <c r="J306" s="680">
        <v>514699</v>
      </c>
      <c r="K306" s="680">
        <v>591798</v>
      </c>
      <c r="L306" s="680">
        <v>724643</v>
      </c>
      <c r="M306" s="680">
        <v>640894</v>
      </c>
      <c r="N306" s="680">
        <v>652311</v>
      </c>
      <c r="O306" s="680">
        <v>717064</v>
      </c>
      <c r="P306" s="680">
        <v>688558</v>
      </c>
      <c r="Q306" s="680">
        <v>666854</v>
      </c>
      <c r="R306" s="680">
        <v>602090</v>
      </c>
    </row>
    <row r="307" spans="1:18">
      <c r="A307" s="553"/>
      <c r="B307" s="907"/>
      <c r="C307" s="680" t="s">
        <v>1167</v>
      </c>
      <c r="D307" s="680">
        <v>33460</v>
      </c>
      <c r="E307" s="680">
        <v>37500</v>
      </c>
      <c r="F307" s="680">
        <v>36471</v>
      </c>
      <c r="G307" s="680">
        <v>62092</v>
      </c>
      <c r="H307" s="680">
        <v>69882</v>
      </c>
      <c r="I307" s="680">
        <v>99059</v>
      </c>
      <c r="J307" s="680">
        <v>151336</v>
      </c>
      <c r="K307" s="680">
        <v>153542</v>
      </c>
      <c r="L307" s="680">
        <v>162269</v>
      </c>
      <c r="M307" s="680">
        <v>178785</v>
      </c>
      <c r="N307" s="680">
        <v>178862</v>
      </c>
      <c r="O307" s="680">
        <v>186662</v>
      </c>
      <c r="P307" s="680">
        <v>191826</v>
      </c>
      <c r="Q307" s="680">
        <v>206029</v>
      </c>
      <c r="R307" s="680">
        <v>230506</v>
      </c>
    </row>
    <row r="308" spans="1:18">
      <c r="A308" s="553"/>
      <c r="B308" s="907"/>
      <c r="C308" s="680" t="s">
        <v>1168</v>
      </c>
      <c r="D308" s="680">
        <v>0</v>
      </c>
      <c r="E308" s="680">
        <v>0</v>
      </c>
      <c r="F308" s="680">
        <v>0</v>
      </c>
      <c r="G308" s="680">
        <v>0</v>
      </c>
      <c r="H308" s="680">
        <v>0</v>
      </c>
      <c r="I308" s="680">
        <v>0</v>
      </c>
      <c r="J308" s="680">
        <v>0</v>
      </c>
      <c r="K308" s="680">
        <v>0</v>
      </c>
      <c r="L308" s="680">
        <v>0</v>
      </c>
      <c r="M308" s="680">
        <v>0</v>
      </c>
      <c r="N308" s="680">
        <v>0</v>
      </c>
      <c r="O308" s="680">
        <v>0</v>
      </c>
      <c r="P308" s="680">
        <v>0</v>
      </c>
      <c r="Q308" s="680">
        <v>0</v>
      </c>
      <c r="R308" s="680">
        <v>0</v>
      </c>
    </row>
    <row r="309" spans="1:18">
      <c r="A309" s="553"/>
      <c r="B309" s="907"/>
      <c r="C309" s="680" t="s">
        <v>1169</v>
      </c>
      <c r="D309" s="680">
        <v>2506620</v>
      </c>
      <c r="E309" s="680">
        <v>2386010</v>
      </c>
      <c r="F309" s="680">
        <v>2368495</v>
      </c>
      <c r="G309" s="680">
        <v>2350916</v>
      </c>
      <c r="H309" s="680">
        <v>2245626</v>
      </c>
      <c r="I309" s="680">
        <v>2157167</v>
      </c>
      <c r="J309" s="680">
        <v>2333179</v>
      </c>
      <c r="K309" s="680">
        <v>2338240</v>
      </c>
      <c r="L309" s="680">
        <v>2309867</v>
      </c>
      <c r="M309" s="680">
        <v>2273806</v>
      </c>
      <c r="N309" s="680">
        <v>2285774</v>
      </c>
      <c r="O309" s="680">
        <v>2220360</v>
      </c>
      <c r="P309" s="680">
        <v>2248724</v>
      </c>
      <c r="Q309" s="680">
        <v>2137971</v>
      </c>
      <c r="R309" s="680">
        <v>2200385</v>
      </c>
    </row>
    <row r="310" spans="1:18">
      <c r="A310" s="553"/>
      <c r="B310" s="907" t="s">
        <v>1139</v>
      </c>
      <c r="C310" s="680" t="s">
        <v>1165</v>
      </c>
      <c r="D310" s="680">
        <v>281500</v>
      </c>
      <c r="E310" s="680">
        <v>272690</v>
      </c>
      <c r="F310" s="680">
        <v>286910</v>
      </c>
      <c r="G310" s="680">
        <v>286250</v>
      </c>
      <c r="H310" s="680">
        <v>289620</v>
      </c>
      <c r="I310" s="680">
        <v>292070</v>
      </c>
      <c r="J310" s="680">
        <v>294000</v>
      </c>
      <c r="K310" s="680">
        <v>291190</v>
      </c>
      <c r="L310" s="680">
        <v>299742</v>
      </c>
      <c r="M310" s="680">
        <v>302104</v>
      </c>
      <c r="N310" s="680">
        <v>309240</v>
      </c>
      <c r="O310" s="680">
        <v>320380</v>
      </c>
      <c r="P310" s="680">
        <v>328020</v>
      </c>
      <c r="Q310" s="680">
        <v>330749</v>
      </c>
      <c r="R310" s="680">
        <v>334033</v>
      </c>
    </row>
    <row r="311" spans="1:18">
      <c r="A311" s="553"/>
      <c r="B311" s="907"/>
      <c r="C311" s="680" t="s">
        <v>1166</v>
      </c>
      <c r="D311" s="680">
        <v>732470</v>
      </c>
      <c r="E311" s="680">
        <v>729880</v>
      </c>
      <c r="F311" s="680">
        <v>697400</v>
      </c>
      <c r="G311" s="680">
        <v>688210</v>
      </c>
      <c r="H311" s="680">
        <v>755860</v>
      </c>
      <c r="I311" s="680">
        <v>758100</v>
      </c>
      <c r="J311" s="680">
        <v>727530</v>
      </c>
      <c r="K311" s="680">
        <v>725780</v>
      </c>
      <c r="L311" s="680">
        <v>809860</v>
      </c>
      <c r="M311" s="680">
        <v>795448</v>
      </c>
      <c r="N311" s="680">
        <v>819614</v>
      </c>
      <c r="O311" s="680">
        <v>782480</v>
      </c>
      <c r="P311" s="680">
        <v>754176</v>
      </c>
      <c r="Q311" s="680">
        <v>722690</v>
      </c>
      <c r="R311" s="680">
        <v>719800</v>
      </c>
    </row>
    <row r="312" spans="1:18">
      <c r="A312" s="553"/>
      <c r="B312" s="907"/>
      <c r="C312" s="680" t="s">
        <v>1167</v>
      </c>
      <c r="D312" s="680">
        <v>47290</v>
      </c>
      <c r="E312" s="680">
        <v>47420</v>
      </c>
      <c r="F312" s="680">
        <v>48570</v>
      </c>
      <c r="G312" s="680">
        <v>48490</v>
      </c>
      <c r="H312" s="680">
        <v>50480</v>
      </c>
      <c r="I312" s="680">
        <v>52940</v>
      </c>
      <c r="J312" s="680">
        <v>54490</v>
      </c>
      <c r="K312" s="680">
        <v>55510</v>
      </c>
      <c r="L312" s="680">
        <v>57861</v>
      </c>
      <c r="M312" s="680">
        <v>55340</v>
      </c>
      <c r="N312" s="680">
        <v>57080</v>
      </c>
      <c r="O312" s="680">
        <v>65920</v>
      </c>
      <c r="P312" s="680">
        <v>66810</v>
      </c>
      <c r="Q312" s="680">
        <v>70410</v>
      </c>
      <c r="R312" s="680">
        <v>73950</v>
      </c>
    </row>
    <row r="313" spans="1:18">
      <c r="A313" s="553"/>
      <c r="B313" s="907"/>
      <c r="C313" s="680" t="s">
        <v>1168</v>
      </c>
      <c r="D313" s="680">
        <v>0</v>
      </c>
      <c r="E313" s="680">
        <v>0</v>
      </c>
      <c r="F313" s="680">
        <v>0</v>
      </c>
      <c r="G313" s="680">
        <v>0</v>
      </c>
      <c r="H313" s="680">
        <v>0</v>
      </c>
      <c r="I313" s="680">
        <v>0</v>
      </c>
      <c r="J313" s="680">
        <v>0</v>
      </c>
      <c r="K313" s="680">
        <v>0</v>
      </c>
      <c r="L313" s="680">
        <v>0</v>
      </c>
      <c r="M313" s="680">
        <v>0</v>
      </c>
      <c r="N313" s="680">
        <v>0</v>
      </c>
      <c r="O313" s="680">
        <v>0</v>
      </c>
      <c r="P313" s="680">
        <v>0</v>
      </c>
      <c r="Q313" s="680">
        <v>0</v>
      </c>
      <c r="R313" s="680">
        <v>0</v>
      </c>
    </row>
    <row r="314" spans="1:18">
      <c r="A314" s="553"/>
      <c r="B314" s="907"/>
      <c r="C314" s="680" t="s">
        <v>1169</v>
      </c>
      <c r="D314" s="680">
        <v>1669940</v>
      </c>
      <c r="E314" s="680">
        <v>1658340</v>
      </c>
      <c r="F314" s="680">
        <v>1649461</v>
      </c>
      <c r="G314" s="680">
        <v>1628382</v>
      </c>
      <c r="H314" s="680">
        <v>1542094</v>
      </c>
      <c r="I314" s="680">
        <v>1536989</v>
      </c>
      <c r="J314" s="680">
        <v>1594883</v>
      </c>
      <c r="K314" s="680">
        <v>1624769</v>
      </c>
      <c r="L314" s="680">
        <v>1735224</v>
      </c>
      <c r="M314" s="680">
        <v>1626468</v>
      </c>
      <c r="N314" s="680">
        <v>1600648</v>
      </c>
      <c r="O314" s="680">
        <v>1614323</v>
      </c>
      <c r="P314" s="680">
        <v>1580816</v>
      </c>
      <c r="Q314" s="680">
        <v>1601521</v>
      </c>
      <c r="R314" s="680">
        <v>1603022</v>
      </c>
    </row>
    <row r="315" spans="1:18">
      <c r="A315" s="553"/>
      <c r="B315" s="907" t="s">
        <v>1140</v>
      </c>
      <c r="C315" s="680" t="s">
        <v>1165</v>
      </c>
      <c r="D315" s="680">
        <v>2168470</v>
      </c>
      <c r="E315" s="680">
        <v>2135870</v>
      </c>
      <c r="F315" s="680">
        <v>2218551</v>
      </c>
      <c r="G315" s="680">
        <v>2219465</v>
      </c>
      <c r="H315" s="680">
        <v>2146203</v>
      </c>
      <c r="I315" s="680">
        <v>1967964</v>
      </c>
      <c r="J315" s="680">
        <v>2011319</v>
      </c>
      <c r="K315" s="680">
        <v>2276750</v>
      </c>
      <c r="L315" s="680">
        <v>2276299</v>
      </c>
      <c r="M315" s="680">
        <v>2277417</v>
      </c>
      <c r="N315" s="680">
        <v>2277326</v>
      </c>
      <c r="O315" s="680">
        <v>2277402</v>
      </c>
      <c r="P315" s="680">
        <v>2276526</v>
      </c>
      <c r="Q315" s="680">
        <v>2276889</v>
      </c>
      <c r="R315" s="680">
        <v>2277243</v>
      </c>
    </row>
    <row r="316" spans="1:18">
      <c r="A316" s="553"/>
      <c r="B316" s="907"/>
      <c r="C316" s="680" t="s">
        <v>1166</v>
      </c>
      <c r="D316" s="680">
        <v>0</v>
      </c>
      <c r="E316" s="680">
        <v>0</v>
      </c>
      <c r="F316" s="680">
        <v>0</v>
      </c>
      <c r="G316" s="680">
        <v>62226</v>
      </c>
      <c r="H316" s="680">
        <v>62226</v>
      </c>
      <c r="I316" s="680">
        <v>63226</v>
      </c>
      <c r="J316" s="680">
        <v>40025</v>
      </c>
      <c r="K316" s="680">
        <v>40050</v>
      </c>
      <c r="L316" s="680">
        <v>39900</v>
      </c>
      <c r="M316" s="680">
        <v>41604</v>
      </c>
      <c r="N316" s="680">
        <v>52930</v>
      </c>
      <c r="O316" s="680">
        <v>102053</v>
      </c>
      <c r="P316" s="680">
        <v>105041</v>
      </c>
      <c r="Q316" s="680">
        <v>50</v>
      </c>
      <c r="R316" s="680">
        <v>104050</v>
      </c>
    </row>
    <row r="317" spans="1:18">
      <c r="A317" s="553"/>
      <c r="B317" s="907"/>
      <c r="C317" s="680" t="s">
        <v>1167</v>
      </c>
      <c r="D317" s="680">
        <v>17850</v>
      </c>
      <c r="E317" s="680">
        <v>15510</v>
      </c>
      <c r="F317" s="680">
        <v>12238</v>
      </c>
      <c r="G317" s="680">
        <v>19068</v>
      </c>
      <c r="H317" s="680">
        <v>18099</v>
      </c>
      <c r="I317" s="680">
        <v>13111</v>
      </c>
      <c r="J317" s="680">
        <v>12962</v>
      </c>
      <c r="K317" s="680">
        <v>12958</v>
      </c>
      <c r="L317" s="680">
        <v>13458</v>
      </c>
      <c r="M317" s="680">
        <v>11836</v>
      </c>
      <c r="N317" s="680">
        <v>12780</v>
      </c>
      <c r="O317" s="680">
        <v>13083</v>
      </c>
      <c r="P317" s="680">
        <v>13223</v>
      </c>
      <c r="Q317" s="680">
        <v>13089</v>
      </c>
      <c r="R317" s="680">
        <v>13071</v>
      </c>
    </row>
    <row r="318" spans="1:18">
      <c r="A318" s="553"/>
      <c r="B318" s="907"/>
      <c r="C318" s="680" t="s">
        <v>1168</v>
      </c>
      <c r="D318" s="680">
        <v>0</v>
      </c>
      <c r="E318" s="680">
        <v>0</v>
      </c>
      <c r="F318" s="680">
        <v>0</v>
      </c>
      <c r="G318" s="680">
        <v>0</v>
      </c>
      <c r="H318" s="680">
        <v>0</v>
      </c>
      <c r="I318" s="680">
        <v>0</v>
      </c>
      <c r="J318" s="680">
        <v>0</v>
      </c>
      <c r="K318" s="680">
        <v>2</v>
      </c>
      <c r="L318" s="680">
        <v>5</v>
      </c>
      <c r="M318" s="680">
        <v>35.5</v>
      </c>
      <c r="N318" s="680">
        <v>44.9</v>
      </c>
      <c r="O318" s="680">
        <v>15.8</v>
      </c>
      <c r="P318" s="680">
        <v>11.4</v>
      </c>
      <c r="Q318" s="680">
        <v>7.8</v>
      </c>
      <c r="R318" s="680">
        <v>7.8</v>
      </c>
    </row>
    <row r="319" spans="1:18">
      <c r="A319" s="553"/>
      <c r="B319" s="907"/>
      <c r="C319" s="680" t="s">
        <v>1169</v>
      </c>
      <c r="D319" s="680">
        <v>611750</v>
      </c>
      <c r="E319" s="680">
        <v>528750</v>
      </c>
      <c r="F319" s="680">
        <v>386989</v>
      </c>
      <c r="G319" s="680">
        <v>352080</v>
      </c>
      <c r="H319" s="680">
        <v>378775</v>
      </c>
      <c r="I319" s="680">
        <v>319037</v>
      </c>
      <c r="J319" s="680">
        <v>278075</v>
      </c>
      <c r="K319" s="680">
        <v>266490</v>
      </c>
      <c r="L319" s="680">
        <v>249514</v>
      </c>
      <c r="M319" s="680">
        <v>227394</v>
      </c>
      <c r="N319" s="680">
        <v>216010</v>
      </c>
      <c r="O319" s="680">
        <v>160419</v>
      </c>
      <c r="P319" s="680">
        <v>143089</v>
      </c>
      <c r="Q319" s="680">
        <v>137156</v>
      </c>
      <c r="R319" s="680">
        <v>133398</v>
      </c>
    </row>
    <row r="320" spans="1:18">
      <c r="A320" s="553"/>
      <c r="B320" s="907" t="s">
        <v>1141</v>
      </c>
      <c r="C320" s="680" t="s">
        <v>1165</v>
      </c>
      <c r="D320" s="680">
        <v>65360</v>
      </c>
      <c r="E320" s="680">
        <v>68650</v>
      </c>
      <c r="F320" s="680">
        <v>97555</v>
      </c>
      <c r="G320" s="680">
        <v>106117</v>
      </c>
      <c r="H320" s="680">
        <v>121507</v>
      </c>
      <c r="I320" s="680">
        <v>125513</v>
      </c>
      <c r="J320" s="680">
        <v>132234</v>
      </c>
      <c r="K320" s="680">
        <v>132840</v>
      </c>
      <c r="L320" s="680">
        <v>122442</v>
      </c>
      <c r="M320" s="680">
        <v>157469</v>
      </c>
      <c r="N320" s="680">
        <v>157977</v>
      </c>
      <c r="O320" s="680">
        <v>163259</v>
      </c>
      <c r="P320" s="680">
        <v>168850</v>
      </c>
      <c r="Q320" s="680">
        <v>170111</v>
      </c>
      <c r="R320" s="680">
        <v>178491</v>
      </c>
    </row>
    <row r="321" spans="1:18">
      <c r="A321" s="553"/>
      <c r="B321" s="907"/>
      <c r="C321" s="680" t="s">
        <v>1166</v>
      </c>
      <c r="D321" s="680">
        <v>1200</v>
      </c>
      <c r="E321" s="680">
        <v>1070</v>
      </c>
      <c r="F321" s="680">
        <v>0</v>
      </c>
      <c r="G321" s="680">
        <v>3777</v>
      </c>
      <c r="H321" s="680">
        <v>1763</v>
      </c>
      <c r="I321" s="680">
        <v>760</v>
      </c>
      <c r="J321" s="680">
        <v>472</v>
      </c>
      <c r="K321" s="680">
        <v>1300</v>
      </c>
      <c r="L321" s="680">
        <v>1905</v>
      </c>
      <c r="M321" s="680">
        <v>3056</v>
      </c>
      <c r="N321" s="680">
        <v>7339</v>
      </c>
      <c r="O321" s="680">
        <v>8311</v>
      </c>
      <c r="P321" s="680">
        <v>5098</v>
      </c>
      <c r="Q321" s="680">
        <v>5040</v>
      </c>
      <c r="R321" s="680">
        <v>6831</v>
      </c>
    </row>
    <row r="322" spans="1:18">
      <c r="A322" s="553"/>
      <c r="B322" s="907"/>
      <c r="C322" s="680" t="s">
        <v>1167</v>
      </c>
      <c r="D322" s="680">
        <v>48120</v>
      </c>
      <c r="E322" s="680">
        <v>81610</v>
      </c>
      <c r="F322" s="680">
        <v>43300</v>
      </c>
      <c r="G322" s="680">
        <v>44978</v>
      </c>
      <c r="H322" s="680">
        <v>47119</v>
      </c>
      <c r="I322" s="680">
        <v>46353</v>
      </c>
      <c r="J322" s="680">
        <v>43530</v>
      </c>
      <c r="K322" s="680">
        <v>45350</v>
      </c>
      <c r="L322" s="680">
        <v>44681</v>
      </c>
      <c r="M322" s="680">
        <v>36613</v>
      </c>
      <c r="N322" s="680">
        <v>34337</v>
      </c>
      <c r="O322" s="680">
        <v>36085</v>
      </c>
      <c r="P322" s="680">
        <v>35500</v>
      </c>
      <c r="Q322" s="680">
        <v>75947</v>
      </c>
      <c r="R322" s="680">
        <v>76797</v>
      </c>
    </row>
    <row r="323" spans="1:18">
      <c r="A323" s="553"/>
      <c r="B323" s="907"/>
      <c r="C323" s="680" t="s">
        <v>1168</v>
      </c>
      <c r="D323" s="680">
        <v>0</v>
      </c>
      <c r="E323" s="680">
        <v>0</v>
      </c>
      <c r="F323" s="680">
        <v>0</v>
      </c>
      <c r="G323" s="680">
        <v>0</v>
      </c>
      <c r="H323" s="680">
        <v>0</v>
      </c>
      <c r="I323" s="680">
        <v>0</v>
      </c>
      <c r="J323" s="680">
        <v>0</v>
      </c>
      <c r="K323" s="680">
        <v>0</v>
      </c>
      <c r="L323" s="680">
        <v>0</v>
      </c>
      <c r="M323" s="680">
        <v>0</v>
      </c>
      <c r="N323" s="680">
        <v>0</v>
      </c>
      <c r="O323" s="680">
        <v>0</v>
      </c>
      <c r="P323" s="680">
        <v>5</v>
      </c>
      <c r="Q323" s="680">
        <v>5</v>
      </c>
      <c r="R323" s="680">
        <v>5</v>
      </c>
    </row>
    <row r="324" spans="1:18">
      <c r="A324" s="553"/>
      <c r="B324" s="907"/>
      <c r="C324" s="680" t="s">
        <v>1169</v>
      </c>
      <c r="D324" s="680">
        <v>1447130</v>
      </c>
      <c r="E324" s="680">
        <v>1454060</v>
      </c>
      <c r="F324" s="680">
        <v>1405000</v>
      </c>
      <c r="G324" s="680">
        <v>1360733</v>
      </c>
      <c r="H324" s="680">
        <v>1321301</v>
      </c>
      <c r="I324" s="680">
        <v>1250225</v>
      </c>
      <c r="J324" s="680">
        <v>1488146</v>
      </c>
      <c r="K324" s="680">
        <v>974145</v>
      </c>
      <c r="L324" s="680">
        <v>1040023</v>
      </c>
      <c r="M324" s="680">
        <v>951940</v>
      </c>
      <c r="N324" s="680">
        <v>997722</v>
      </c>
      <c r="O324" s="680">
        <v>966073</v>
      </c>
      <c r="P324" s="680">
        <v>985800</v>
      </c>
      <c r="Q324" s="680">
        <v>970981</v>
      </c>
      <c r="R324" s="680">
        <v>948567</v>
      </c>
    </row>
    <row r="325" spans="1:18">
      <c r="A325" s="553"/>
      <c r="B325" s="907" t="s">
        <v>1142</v>
      </c>
      <c r="C325" s="680" t="s">
        <v>1165</v>
      </c>
      <c r="D325" s="680">
        <v>532550</v>
      </c>
      <c r="E325" s="680">
        <v>533020</v>
      </c>
      <c r="F325" s="680">
        <v>533120</v>
      </c>
      <c r="G325" s="680">
        <v>523228</v>
      </c>
      <c r="H325" s="680">
        <v>536523</v>
      </c>
      <c r="I325" s="680">
        <v>537081</v>
      </c>
      <c r="J325" s="680">
        <v>537191</v>
      </c>
      <c r="K325" s="680">
        <v>537379</v>
      </c>
      <c r="L325" s="680">
        <v>537008</v>
      </c>
      <c r="M325" s="680">
        <v>542368</v>
      </c>
      <c r="N325" s="680">
        <v>538808</v>
      </c>
      <c r="O325" s="680">
        <v>538239</v>
      </c>
      <c r="P325" s="680">
        <v>529158</v>
      </c>
      <c r="Q325" s="680">
        <v>586667</v>
      </c>
      <c r="R325" s="680">
        <v>587923</v>
      </c>
    </row>
    <row r="326" spans="1:18">
      <c r="A326" s="553"/>
      <c r="B326" s="907"/>
      <c r="C326" s="680" t="s">
        <v>1166</v>
      </c>
      <c r="D326" s="680">
        <v>0</v>
      </c>
      <c r="E326" s="680">
        <v>0</v>
      </c>
      <c r="F326" s="680">
        <v>0</v>
      </c>
      <c r="G326" s="680">
        <v>0</v>
      </c>
      <c r="H326" s="680">
        <v>0</v>
      </c>
      <c r="I326" s="680">
        <v>0</v>
      </c>
      <c r="J326" s="680">
        <v>0</v>
      </c>
      <c r="K326" s="680">
        <v>0</v>
      </c>
      <c r="L326" s="680">
        <v>0</v>
      </c>
      <c r="M326" s="680">
        <v>0</v>
      </c>
      <c r="N326" s="680">
        <v>0</v>
      </c>
      <c r="O326" s="680">
        <v>0</v>
      </c>
      <c r="P326" s="680">
        <v>0</v>
      </c>
      <c r="Q326" s="680">
        <v>0</v>
      </c>
      <c r="R326" s="680">
        <v>0</v>
      </c>
    </row>
    <row r="327" spans="1:18">
      <c r="A327" s="553"/>
      <c r="B327" s="907"/>
      <c r="C327" s="680" t="s">
        <v>1167</v>
      </c>
      <c r="D327" s="680">
        <v>5050</v>
      </c>
      <c r="E327" s="680">
        <v>4900</v>
      </c>
      <c r="F327" s="680">
        <v>4432</v>
      </c>
      <c r="G327" s="680">
        <v>4237</v>
      </c>
      <c r="H327" s="680">
        <v>3922</v>
      </c>
      <c r="I327" s="680">
        <v>3819</v>
      </c>
      <c r="J327" s="680">
        <v>3806</v>
      </c>
      <c r="K327" s="680">
        <v>3573</v>
      </c>
      <c r="L327" s="680">
        <v>3516</v>
      </c>
      <c r="M327" s="680">
        <v>3502</v>
      </c>
      <c r="N327" s="680">
        <v>3312</v>
      </c>
      <c r="O327" s="680">
        <v>2881</v>
      </c>
      <c r="P327" s="680">
        <v>2832</v>
      </c>
      <c r="Q327" s="680">
        <v>2885</v>
      </c>
      <c r="R327" s="680">
        <v>2881</v>
      </c>
    </row>
    <row r="328" spans="1:18">
      <c r="A328" s="553"/>
      <c r="B328" s="907"/>
      <c r="C328" s="680" t="s">
        <v>1168</v>
      </c>
      <c r="D328" s="680">
        <v>0</v>
      </c>
      <c r="E328" s="680">
        <v>0</v>
      </c>
      <c r="F328" s="680">
        <v>0</v>
      </c>
      <c r="G328" s="680">
        <v>0</v>
      </c>
      <c r="H328" s="680">
        <v>0</v>
      </c>
      <c r="I328" s="680">
        <v>0</v>
      </c>
      <c r="J328" s="680">
        <v>0</v>
      </c>
      <c r="K328" s="680">
        <v>51.7</v>
      </c>
      <c r="L328" s="680">
        <v>47.8</v>
      </c>
      <c r="M328" s="680">
        <v>51.7</v>
      </c>
      <c r="N328" s="680">
        <v>47.8</v>
      </c>
      <c r="O328" s="680">
        <v>47.8</v>
      </c>
      <c r="P328" s="680">
        <v>47.8</v>
      </c>
      <c r="Q328" s="680">
        <v>47.8</v>
      </c>
      <c r="R328" s="680">
        <v>47.8</v>
      </c>
    </row>
    <row r="329" spans="1:18">
      <c r="A329" s="553"/>
      <c r="B329" s="907"/>
      <c r="C329" s="680" t="s">
        <v>1169</v>
      </c>
      <c r="D329" s="680">
        <v>7390</v>
      </c>
      <c r="E329" s="680">
        <v>8300</v>
      </c>
      <c r="F329" s="680">
        <v>6208</v>
      </c>
      <c r="G329" s="680">
        <v>6791</v>
      </c>
      <c r="H329" s="680">
        <v>6754</v>
      </c>
      <c r="I329" s="680">
        <v>7152</v>
      </c>
      <c r="J329" s="680">
        <v>5671</v>
      </c>
      <c r="K329" s="680">
        <v>4457</v>
      </c>
      <c r="L329" s="680">
        <v>4560</v>
      </c>
      <c r="M329" s="680">
        <v>3932</v>
      </c>
      <c r="N329" s="680">
        <v>3730</v>
      </c>
      <c r="O329" s="680">
        <v>2895</v>
      </c>
      <c r="P329" s="680">
        <v>2827</v>
      </c>
      <c r="Q329" s="680">
        <v>2822</v>
      </c>
      <c r="R329" s="680">
        <v>2493</v>
      </c>
    </row>
    <row r="330" spans="1:18">
      <c r="A330" s="553"/>
      <c r="B330" s="907" t="s">
        <v>1143</v>
      </c>
      <c r="C330" s="680" t="s">
        <v>1165</v>
      </c>
      <c r="D330" s="680">
        <v>779760</v>
      </c>
      <c r="E330" s="680">
        <v>783180</v>
      </c>
      <c r="F330" s="680">
        <v>809768</v>
      </c>
      <c r="G330" s="680">
        <v>793674</v>
      </c>
      <c r="H330" s="680">
        <v>803339</v>
      </c>
      <c r="I330" s="680">
        <v>810159</v>
      </c>
      <c r="J330" s="680">
        <v>802454</v>
      </c>
      <c r="K330" s="680">
        <v>803403</v>
      </c>
      <c r="L330" s="680">
        <v>805680</v>
      </c>
      <c r="M330" s="680">
        <v>837001</v>
      </c>
      <c r="N330" s="680">
        <v>837578</v>
      </c>
      <c r="O330" s="680">
        <v>848596</v>
      </c>
      <c r="P330" s="680">
        <v>866882</v>
      </c>
      <c r="Q330" s="680">
        <v>871464</v>
      </c>
      <c r="R330" s="680">
        <v>883750</v>
      </c>
    </row>
    <row r="331" spans="1:18">
      <c r="A331" s="553"/>
      <c r="B331" s="907"/>
      <c r="C331" s="680" t="s">
        <v>1166</v>
      </c>
      <c r="D331" s="680">
        <v>33000</v>
      </c>
      <c r="E331" s="680">
        <v>27000</v>
      </c>
      <c r="F331" s="680">
        <v>33000</v>
      </c>
      <c r="G331" s="680">
        <v>0</v>
      </c>
      <c r="H331" s="680">
        <v>405</v>
      </c>
      <c r="I331" s="680">
        <v>3190</v>
      </c>
      <c r="J331" s="680">
        <v>3027</v>
      </c>
      <c r="K331" s="680">
        <v>1200</v>
      </c>
      <c r="L331" s="680">
        <v>17700</v>
      </c>
      <c r="M331" s="680">
        <v>16929</v>
      </c>
      <c r="N331" s="680">
        <v>27419</v>
      </c>
      <c r="O331" s="680">
        <v>1276</v>
      </c>
      <c r="P331" s="680">
        <v>1692</v>
      </c>
      <c r="Q331" s="680">
        <v>1072</v>
      </c>
      <c r="R331" s="680">
        <v>1076</v>
      </c>
    </row>
    <row r="332" spans="1:18">
      <c r="A332" s="553"/>
      <c r="B332" s="907"/>
      <c r="C332" s="680" t="s">
        <v>1167</v>
      </c>
      <c r="D332" s="680">
        <v>109300</v>
      </c>
      <c r="E332" s="680">
        <v>104210</v>
      </c>
      <c r="F332" s="680">
        <v>96779</v>
      </c>
      <c r="G332" s="680">
        <v>99068</v>
      </c>
      <c r="H332" s="680">
        <v>100360</v>
      </c>
      <c r="I332" s="680">
        <v>92770</v>
      </c>
      <c r="J332" s="680">
        <v>82453</v>
      </c>
      <c r="K332" s="680">
        <v>87330</v>
      </c>
      <c r="L332" s="680">
        <v>79117</v>
      </c>
      <c r="M332" s="680">
        <v>85469</v>
      </c>
      <c r="N332" s="680">
        <v>85890</v>
      </c>
      <c r="O332" s="680">
        <v>82749</v>
      </c>
      <c r="P332" s="680">
        <v>80637</v>
      </c>
      <c r="Q332" s="680">
        <v>81182</v>
      </c>
      <c r="R332" s="680">
        <v>78275</v>
      </c>
    </row>
    <row r="333" spans="1:18">
      <c r="A333" s="553"/>
      <c r="B333" s="907"/>
      <c r="C333" s="680" t="s">
        <v>1168</v>
      </c>
      <c r="D333" s="680">
        <v>0</v>
      </c>
      <c r="E333" s="680">
        <v>0</v>
      </c>
      <c r="F333" s="680">
        <v>0</v>
      </c>
      <c r="G333" s="680">
        <v>0</v>
      </c>
      <c r="H333" s="680">
        <v>0</v>
      </c>
      <c r="I333" s="680">
        <v>0</v>
      </c>
      <c r="J333" s="680">
        <v>0</v>
      </c>
      <c r="K333" s="680">
        <v>13075.2</v>
      </c>
      <c r="L333" s="680">
        <v>11355.9</v>
      </c>
      <c r="M333" s="680">
        <v>12543.5</v>
      </c>
      <c r="N333" s="680">
        <v>12601.2</v>
      </c>
      <c r="O333" s="680">
        <v>10517.2</v>
      </c>
      <c r="P333" s="680">
        <v>10689.6</v>
      </c>
      <c r="Q333" s="680">
        <v>10995.8</v>
      </c>
      <c r="R333" s="680">
        <v>10806.2</v>
      </c>
    </row>
    <row r="334" spans="1:18">
      <c r="A334" s="553"/>
      <c r="B334" s="907"/>
      <c r="C334" s="680" t="s">
        <v>1169</v>
      </c>
      <c r="D334" s="680">
        <v>1039410</v>
      </c>
      <c r="E334" s="680">
        <v>1041570</v>
      </c>
      <c r="F334" s="680">
        <v>997155</v>
      </c>
      <c r="G334" s="680">
        <v>932653</v>
      </c>
      <c r="H334" s="680">
        <v>969088</v>
      </c>
      <c r="I334" s="680">
        <v>978251</v>
      </c>
      <c r="J334" s="680">
        <v>894628</v>
      </c>
      <c r="K334" s="680">
        <v>834466</v>
      </c>
      <c r="L334" s="680">
        <v>905460</v>
      </c>
      <c r="M334" s="680">
        <v>858841</v>
      </c>
      <c r="N334" s="680">
        <v>841859</v>
      </c>
      <c r="O334" s="680">
        <v>798816</v>
      </c>
      <c r="P334" s="680">
        <v>729616</v>
      </c>
      <c r="Q334" s="680">
        <v>734061</v>
      </c>
      <c r="R334" s="680">
        <v>699144</v>
      </c>
    </row>
    <row r="335" spans="1:18">
      <c r="A335" s="553"/>
      <c r="B335" s="907" t="s">
        <v>1144</v>
      </c>
      <c r="C335" s="680" t="s">
        <v>1165</v>
      </c>
      <c r="D335" s="680">
        <v>864280</v>
      </c>
      <c r="E335" s="680">
        <v>904950</v>
      </c>
      <c r="F335" s="680">
        <v>914785</v>
      </c>
      <c r="G335" s="680">
        <v>939696</v>
      </c>
      <c r="H335" s="680">
        <v>965237</v>
      </c>
      <c r="I335" s="680">
        <v>944526</v>
      </c>
      <c r="J335" s="680">
        <v>920745</v>
      </c>
      <c r="K335" s="680">
        <v>922385</v>
      </c>
      <c r="L335" s="680">
        <v>924403</v>
      </c>
      <c r="M335" s="680">
        <v>935683</v>
      </c>
      <c r="N335" s="680">
        <v>935175</v>
      </c>
      <c r="O335" s="680">
        <v>942591</v>
      </c>
      <c r="P335" s="680">
        <v>973286</v>
      </c>
      <c r="Q335" s="680">
        <v>972459</v>
      </c>
      <c r="R335" s="680">
        <v>1178314</v>
      </c>
    </row>
    <row r="336" spans="1:18">
      <c r="A336" s="553"/>
      <c r="B336" s="907"/>
      <c r="C336" s="680" t="s">
        <v>1166</v>
      </c>
      <c r="D336" s="680">
        <v>122440</v>
      </c>
      <c r="E336" s="680">
        <v>108640</v>
      </c>
      <c r="F336" s="680">
        <v>128025</v>
      </c>
      <c r="G336" s="680">
        <v>113812</v>
      </c>
      <c r="H336" s="680">
        <v>130207</v>
      </c>
      <c r="I336" s="680">
        <v>142842</v>
      </c>
      <c r="J336" s="680">
        <v>160471</v>
      </c>
      <c r="K336" s="680">
        <v>156036</v>
      </c>
      <c r="L336" s="680">
        <v>200574</v>
      </c>
      <c r="M336" s="680">
        <v>191132</v>
      </c>
      <c r="N336" s="680">
        <v>196832</v>
      </c>
      <c r="O336" s="680">
        <v>201878</v>
      </c>
      <c r="P336" s="680">
        <v>215255</v>
      </c>
      <c r="Q336" s="680">
        <v>205720</v>
      </c>
      <c r="R336" s="680">
        <v>205753</v>
      </c>
    </row>
    <row r="337" spans="1:18">
      <c r="A337" s="553"/>
      <c r="B337" s="907"/>
      <c r="C337" s="680" t="s">
        <v>1167</v>
      </c>
      <c r="D337" s="680">
        <v>393850</v>
      </c>
      <c r="E337" s="680">
        <v>386790</v>
      </c>
      <c r="F337" s="680">
        <v>287445</v>
      </c>
      <c r="G337" s="680">
        <v>293557</v>
      </c>
      <c r="H337" s="680">
        <v>312637</v>
      </c>
      <c r="I337" s="680">
        <v>319455</v>
      </c>
      <c r="J337" s="680">
        <v>337885</v>
      </c>
      <c r="K337" s="680">
        <v>335376</v>
      </c>
      <c r="L337" s="680">
        <v>343932</v>
      </c>
      <c r="M337" s="680">
        <v>331581</v>
      </c>
      <c r="N337" s="680">
        <v>322356</v>
      </c>
      <c r="O337" s="680">
        <v>329334</v>
      </c>
      <c r="P337" s="680">
        <v>289082</v>
      </c>
      <c r="Q337" s="680">
        <v>275318</v>
      </c>
      <c r="R337" s="680">
        <v>167336</v>
      </c>
    </row>
    <row r="338" spans="1:18">
      <c r="A338" s="553"/>
      <c r="B338" s="907"/>
      <c r="C338" s="680" t="s">
        <v>1168</v>
      </c>
      <c r="D338" s="680">
        <v>0</v>
      </c>
      <c r="E338" s="680">
        <v>0</v>
      </c>
      <c r="F338" s="680">
        <v>0</v>
      </c>
      <c r="G338" s="680">
        <v>0</v>
      </c>
      <c r="H338" s="680">
        <v>0</v>
      </c>
      <c r="I338" s="680">
        <v>0</v>
      </c>
      <c r="J338" s="680">
        <v>0</v>
      </c>
      <c r="K338" s="680">
        <v>599.9</v>
      </c>
      <c r="L338" s="680">
        <v>622.9</v>
      </c>
      <c r="M338" s="680">
        <v>651.20000000000005</v>
      </c>
      <c r="N338" s="680">
        <v>635.4</v>
      </c>
      <c r="O338" s="680">
        <v>636.79999999999995</v>
      </c>
      <c r="P338" s="680">
        <v>637.70000000000005</v>
      </c>
      <c r="Q338" s="680">
        <v>634</v>
      </c>
      <c r="R338" s="680">
        <v>634</v>
      </c>
    </row>
    <row r="339" spans="1:18">
      <c r="A339" s="553"/>
      <c r="B339" s="907"/>
      <c r="C339" s="680" t="s">
        <v>1169</v>
      </c>
      <c r="D339" s="680">
        <v>2947110</v>
      </c>
      <c r="E339" s="680">
        <v>2924840</v>
      </c>
      <c r="F339" s="680">
        <v>2916547</v>
      </c>
      <c r="G339" s="680">
        <v>2653541</v>
      </c>
      <c r="H339" s="680">
        <v>2672426</v>
      </c>
      <c r="I339" s="680">
        <v>2510039</v>
      </c>
      <c r="J339" s="680">
        <v>2373564</v>
      </c>
      <c r="K339" s="680">
        <v>2281724</v>
      </c>
      <c r="L339" s="680">
        <v>2329401</v>
      </c>
      <c r="M339" s="680">
        <v>2223052</v>
      </c>
      <c r="N339" s="680">
        <v>2306580</v>
      </c>
      <c r="O339" s="680">
        <v>2278691</v>
      </c>
      <c r="P339" s="680">
        <v>2290188</v>
      </c>
      <c r="Q339" s="680">
        <v>2298318</v>
      </c>
      <c r="R339" s="680">
        <v>2198381</v>
      </c>
    </row>
    <row r="340" spans="1:18">
      <c r="A340" s="553"/>
      <c r="B340" s="907" t="s">
        <v>1162</v>
      </c>
      <c r="C340" s="680" t="s">
        <v>1165</v>
      </c>
      <c r="D340" s="680">
        <v>1047320</v>
      </c>
      <c r="E340" s="680">
        <v>1046980</v>
      </c>
      <c r="F340" s="680">
        <v>1051562</v>
      </c>
      <c r="G340" s="680">
        <v>1077302</v>
      </c>
      <c r="H340" s="680">
        <v>1095294</v>
      </c>
      <c r="I340" s="680">
        <v>1045314</v>
      </c>
      <c r="J340" s="680">
        <v>1037615</v>
      </c>
      <c r="K340" s="680">
        <v>1107424</v>
      </c>
      <c r="L340" s="680">
        <v>1146664</v>
      </c>
      <c r="M340" s="680">
        <v>1148097</v>
      </c>
      <c r="N340" s="680">
        <v>1146839</v>
      </c>
      <c r="O340" s="680">
        <v>1230508</v>
      </c>
      <c r="P340" s="680">
        <v>1409477</v>
      </c>
      <c r="Q340" s="680">
        <v>1434406</v>
      </c>
      <c r="R340" s="680">
        <v>1573572</v>
      </c>
    </row>
    <row r="341" spans="1:18">
      <c r="A341" s="553"/>
      <c r="B341" s="907"/>
      <c r="C341" s="680" t="s">
        <v>1166</v>
      </c>
      <c r="D341" s="680">
        <v>1091850</v>
      </c>
      <c r="E341" s="680">
        <v>1079250</v>
      </c>
      <c r="F341" s="680">
        <v>1079300</v>
      </c>
      <c r="G341" s="680">
        <v>1079300</v>
      </c>
      <c r="H341" s="680">
        <v>1189606</v>
      </c>
      <c r="I341" s="680">
        <v>1052736</v>
      </c>
      <c r="J341" s="680">
        <v>1423814</v>
      </c>
      <c r="K341" s="680">
        <v>1828019</v>
      </c>
      <c r="L341" s="680">
        <v>1506052</v>
      </c>
      <c r="M341" s="680">
        <v>1875700</v>
      </c>
      <c r="N341" s="680">
        <v>1627989</v>
      </c>
      <c r="O341" s="680">
        <v>1549086</v>
      </c>
      <c r="P341" s="680">
        <v>1544997</v>
      </c>
      <c r="Q341" s="680">
        <v>970738</v>
      </c>
      <c r="R341" s="680">
        <v>856066</v>
      </c>
    </row>
    <row r="342" spans="1:18">
      <c r="A342" s="553"/>
      <c r="B342" s="907"/>
      <c r="C342" s="680" t="s">
        <v>1167</v>
      </c>
      <c r="D342" s="680">
        <v>209310</v>
      </c>
      <c r="E342" s="680">
        <v>209220</v>
      </c>
      <c r="F342" s="680">
        <v>209997</v>
      </c>
      <c r="G342" s="680">
        <v>212977</v>
      </c>
      <c r="H342" s="680">
        <v>226947</v>
      </c>
      <c r="I342" s="680">
        <v>202905</v>
      </c>
      <c r="J342" s="680">
        <v>178284</v>
      </c>
      <c r="K342" s="680">
        <v>186093</v>
      </c>
      <c r="L342" s="680">
        <v>205917</v>
      </c>
      <c r="M342" s="680">
        <v>201793</v>
      </c>
      <c r="N342" s="680">
        <v>203148</v>
      </c>
      <c r="O342" s="680">
        <v>204450</v>
      </c>
      <c r="P342" s="680">
        <v>196550</v>
      </c>
      <c r="Q342" s="680">
        <v>200351</v>
      </c>
      <c r="R342" s="680">
        <v>201977</v>
      </c>
    </row>
    <row r="343" spans="1:18">
      <c r="A343" s="553"/>
      <c r="B343" s="907"/>
      <c r="C343" s="680" t="s">
        <v>1168</v>
      </c>
      <c r="D343" s="680">
        <v>0</v>
      </c>
      <c r="E343" s="680">
        <v>0</v>
      </c>
      <c r="F343" s="680">
        <v>0</v>
      </c>
      <c r="G343" s="680">
        <v>0</v>
      </c>
      <c r="H343" s="680">
        <v>0</v>
      </c>
      <c r="I343" s="680">
        <v>0</v>
      </c>
      <c r="J343" s="680">
        <v>0</v>
      </c>
      <c r="K343" s="680">
        <v>122.2</v>
      </c>
      <c r="L343" s="680">
        <v>107</v>
      </c>
      <c r="M343" s="680">
        <v>10</v>
      </c>
      <c r="N343" s="680">
        <v>20</v>
      </c>
      <c r="O343" s="680">
        <v>45</v>
      </c>
      <c r="P343" s="680">
        <v>25</v>
      </c>
      <c r="Q343" s="680">
        <v>25</v>
      </c>
      <c r="R343" s="680">
        <v>25</v>
      </c>
    </row>
    <row r="344" spans="1:18">
      <c r="A344" s="553"/>
      <c r="B344" s="907"/>
      <c r="C344" s="680" t="s">
        <v>1169</v>
      </c>
      <c r="D344" s="680">
        <v>9619590</v>
      </c>
      <c r="E344" s="680">
        <v>9524330</v>
      </c>
      <c r="F344" s="680">
        <v>9130672</v>
      </c>
      <c r="G344" s="680">
        <v>8899462</v>
      </c>
      <c r="H344" s="680">
        <v>8981595</v>
      </c>
      <c r="I344" s="680">
        <v>9526814</v>
      </c>
      <c r="J344" s="680">
        <v>9951744</v>
      </c>
      <c r="K344" s="680">
        <v>8322734</v>
      </c>
      <c r="L344" s="680">
        <v>7860865</v>
      </c>
      <c r="M344" s="680">
        <v>8974899</v>
      </c>
      <c r="N344" s="680">
        <v>8837904</v>
      </c>
      <c r="O344" s="680">
        <v>8830851</v>
      </c>
      <c r="P344" s="680">
        <v>8401216</v>
      </c>
      <c r="Q344" s="680">
        <v>8474233</v>
      </c>
      <c r="R344" s="680">
        <v>7912076</v>
      </c>
    </row>
    <row r="345" spans="1:18">
      <c r="A345" s="553"/>
      <c r="B345" s="907" t="s">
        <v>1145</v>
      </c>
      <c r="C345" s="680" t="s">
        <v>1165</v>
      </c>
      <c r="D345" s="680">
        <v>116000</v>
      </c>
      <c r="E345" s="680">
        <v>332330</v>
      </c>
      <c r="F345" s="680">
        <v>337021</v>
      </c>
      <c r="G345" s="680">
        <v>319017</v>
      </c>
      <c r="H345" s="680">
        <v>327151</v>
      </c>
      <c r="I345" s="680">
        <v>235183</v>
      </c>
      <c r="J345" s="680">
        <v>238622</v>
      </c>
      <c r="K345" s="680">
        <v>240176</v>
      </c>
      <c r="L345" s="680">
        <v>266322</v>
      </c>
      <c r="M345" s="680">
        <v>219656</v>
      </c>
      <c r="N345" s="680">
        <v>223299</v>
      </c>
      <c r="O345" s="680">
        <v>223875</v>
      </c>
      <c r="P345" s="680">
        <v>232960</v>
      </c>
      <c r="Q345" s="680">
        <v>220627</v>
      </c>
      <c r="R345" s="680">
        <v>317890</v>
      </c>
    </row>
    <row r="346" spans="1:18">
      <c r="A346" s="553"/>
      <c r="B346" s="907"/>
      <c r="C346" s="680" t="s">
        <v>1166</v>
      </c>
      <c r="D346" s="680">
        <v>150900</v>
      </c>
      <c r="E346" s="680">
        <v>150900</v>
      </c>
      <c r="F346" s="680">
        <v>23050</v>
      </c>
      <c r="G346" s="680">
        <v>13970</v>
      </c>
      <c r="H346" s="680">
        <v>15600</v>
      </c>
      <c r="I346" s="680">
        <v>16250</v>
      </c>
      <c r="J346" s="680">
        <v>6330</v>
      </c>
      <c r="K346" s="680">
        <v>10498</v>
      </c>
      <c r="L346" s="680">
        <v>7416</v>
      </c>
      <c r="M346" s="680">
        <v>8219</v>
      </c>
      <c r="N346" s="680">
        <v>14854</v>
      </c>
      <c r="O346" s="680">
        <v>92251</v>
      </c>
      <c r="P346" s="680">
        <v>115332</v>
      </c>
      <c r="Q346" s="680">
        <v>57334</v>
      </c>
      <c r="R346" s="680">
        <v>50153</v>
      </c>
    </row>
    <row r="347" spans="1:18">
      <c r="A347" s="553"/>
      <c r="B347" s="907"/>
      <c r="C347" s="680" t="s">
        <v>1167</v>
      </c>
      <c r="D347" s="680">
        <v>19420</v>
      </c>
      <c r="E347" s="680">
        <v>17950</v>
      </c>
      <c r="F347" s="680">
        <v>16998</v>
      </c>
      <c r="G347" s="680">
        <v>18431</v>
      </c>
      <c r="H347" s="680">
        <v>20205</v>
      </c>
      <c r="I347" s="680">
        <v>15065</v>
      </c>
      <c r="J347" s="680">
        <v>16701</v>
      </c>
      <c r="K347" s="680">
        <v>15152</v>
      </c>
      <c r="L347" s="680">
        <v>16862</v>
      </c>
      <c r="M347" s="680">
        <v>18612</v>
      </c>
      <c r="N347" s="680">
        <v>20168</v>
      </c>
      <c r="O347" s="680">
        <v>15868</v>
      </c>
      <c r="P347" s="680">
        <v>22619</v>
      </c>
      <c r="Q347" s="680">
        <v>21542</v>
      </c>
      <c r="R347" s="680">
        <v>18607</v>
      </c>
    </row>
    <row r="348" spans="1:18">
      <c r="A348" s="553"/>
      <c r="B348" s="907"/>
      <c r="C348" s="680" t="s">
        <v>1168</v>
      </c>
      <c r="D348" s="680">
        <v>0</v>
      </c>
      <c r="E348" s="680">
        <v>0</v>
      </c>
      <c r="F348" s="680">
        <v>0</v>
      </c>
      <c r="G348" s="680">
        <v>0</v>
      </c>
      <c r="H348" s="680">
        <v>0</v>
      </c>
      <c r="I348" s="680">
        <v>0</v>
      </c>
      <c r="J348" s="680">
        <v>0</v>
      </c>
      <c r="K348" s="680">
        <v>0</v>
      </c>
      <c r="L348" s="680">
        <v>0</v>
      </c>
      <c r="M348" s="680">
        <v>0</v>
      </c>
      <c r="N348" s="680">
        <v>0</v>
      </c>
      <c r="O348" s="680">
        <v>0</v>
      </c>
      <c r="P348" s="680">
        <v>0</v>
      </c>
      <c r="Q348" s="680">
        <v>0</v>
      </c>
      <c r="R348" s="680">
        <v>0</v>
      </c>
    </row>
    <row r="349" spans="1:18">
      <c r="A349" s="553"/>
      <c r="B349" s="907"/>
      <c r="C349" s="680" t="s">
        <v>1169</v>
      </c>
      <c r="D349" s="680">
        <v>484770</v>
      </c>
      <c r="E349" s="680">
        <v>582990</v>
      </c>
      <c r="F349" s="680">
        <v>804312</v>
      </c>
      <c r="G349" s="680">
        <v>686139</v>
      </c>
      <c r="H349" s="680">
        <v>783539</v>
      </c>
      <c r="I349" s="680">
        <v>972267</v>
      </c>
      <c r="J349" s="680">
        <v>704252</v>
      </c>
      <c r="K349" s="680">
        <v>570572</v>
      </c>
      <c r="L349" s="680">
        <v>624166</v>
      </c>
      <c r="M349" s="680">
        <v>570509</v>
      </c>
      <c r="N349" s="680">
        <v>525573</v>
      </c>
      <c r="O349" s="680">
        <v>517451</v>
      </c>
      <c r="P349" s="680">
        <v>516592</v>
      </c>
      <c r="Q349" s="680">
        <v>536542</v>
      </c>
      <c r="R349" s="680">
        <v>508668</v>
      </c>
    </row>
    <row r="350" spans="1:18">
      <c r="A350" s="553"/>
      <c r="B350" s="907" t="s">
        <v>1146</v>
      </c>
      <c r="C350" s="680" t="s">
        <v>1165</v>
      </c>
      <c r="D350" s="680">
        <v>24610</v>
      </c>
      <c r="E350" s="680">
        <v>23000</v>
      </c>
      <c r="F350" s="680">
        <v>21222</v>
      </c>
      <c r="G350" s="680">
        <v>28070</v>
      </c>
      <c r="H350" s="680">
        <v>28785</v>
      </c>
      <c r="I350" s="680">
        <v>28773</v>
      </c>
      <c r="J350" s="680">
        <v>28092</v>
      </c>
      <c r="K350" s="680">
        <v>28978</v>
      </c>
      <c r="L350" s="680">
        <v>28944</v>
      </c>
      <c r="M350" s="680">
        <v>29729</v>
      </c>
      <c r="N350" s="680">
        <v>29773</v>
      </c>
      <c r="O350" s="680">
        <v>30066</v>
      </c>
      <c r="P350" s="680">
        <v>29889</v>
      </c>
      <c r="Q350" s="680">
        <v>29916</v>
      </c>
      <c r="R350" s="680">
        <v>30154</v>
      </c>
    </row>
    <row r="351" spans="1:18">
      <c r="A351" s="553"/>
      <c r="B351" s="907"/>
      <c r="C351" s="680" t="s">
        <v>1166</v>
      </c>
      <c r="D351" s="680">
        <v>338170</v>
      </c>
      <c r="E351" s="680">
        <v>363680</v>
      </c>
      <c r="F351" s="680">
        <v>311200</v>
      </c>
      <c r="G351" s="680">
        <v>277727</v>
      </c>
      <c r="H351" s="680">
        <v>288472</v>
      </c>
      <c r="I351" s="680">
        <v>289808</v>
      </c>
      <c r="J351" s="680">
        <v>291261</v>
      </c>
      <c r="K351" s="680">
        <v>303211</v>
      </c>
      <c r="L351" s="680">
        <v>297188</v>
      </c>
      <c r="M351" s="680">
        <v>327516</v>
      </c>
      <c r="N351" s="680">
        <v>347666</v>
      </c>
      <c r="O351" s="680">
        <v>302564</v>
      </c>
      <c r="P351" s="680">
        <v>279098</v>
      </c>
      <c r="Q351" s="680">
        <v>267000</v>
      </c>
      <c r="R351" s="680">
        <v>265000</v>
      </c>
    </row>
    <row r="352" spans="1:18">
      <c r="A352" s="553"/>
      <c r="B352" s="907"/>
      <c r="C352" s="680" t="s">
        <v>1167</v>
      </c>
      <c r="D352" s="680">
        <v>44410</v>
      </c>
      <c r="E352" s="680">
        <v>43100</v>
      </c>
      <c r="F352" s="680">
        <v>39682</v>
      </c>
      <c r="G352" s="680">
        <v>36472</v>
      </c>
      <c r="H352" s="680">
        <v>34045</v>
      </c>
      <c r="I352" s="680">
        <v>33240</v>
      </c>
      <c r="J352" s="680">
        <v>30490</v>
      </c>
      <c r="K352" s="680">
        <v>28518</v>
      </c>
      <c r="L352" s="680">
        <v>30770</v>
      </c>
      <c r="M352" s="680">
        <v>31211</v>
      </c>
      <c r="N352" s="680">
        <v>31240</v>
      </c>
      <c r="O352" s="680">
        <v>30631</v>
      </c>
      <c r="P352" s="680">
        <v>30391</v>
      </c>
      <c r="Q352" s="680">
        <v>30359</v>
      </c>
      <c r="R352" s="680">
        <v>30225</v>
      </c>
    </row>
    <row r="353" spans="1:18">
      <c r="A353" s="553"/>
      <c r="B353" s="907"/>
      <c r="C353" s="680" t="s">
        <v>1168</v>
      </c>
      <c r="D353" s="680">
        <v>0</v>
      </c>
      <c r="E353" s="680">
        <v>0</v>
      </c>
      <c r="F353" s="680">
        <v>0</v>
      </c>
      <c r="G353" s="680">
        <v>0</v>
      </c>
      <c r="H353" s="680">
        <v>0</v>
      </c>
      <c r="I353" s="680">
        <v>0</v>
      </c>
      <c r="J353" s="680">
        <v>0</v>
      </c>
      <c r="K353" s="680">
        <v>0</v>
      </c>
      <c r="L353" s="680">
        <v>0</v>
      </c>
      <c r="M353" s="680">
        <v>0</v>
      </c>
      <c r="N353" s="680">
        <v>0</v>
      </c>
      <c r="O353" s="680">
        <v>0</v>
      </c>
      <c r="P353" s="680">
        <v>0</v>
      </c>
      <c r="Q353" s="680">
        <v>0</v>
      </c>
      <c r="R353" s="680">
        <v>0</v>
      </c>
    </row>
    <row r="354" spans="1:18">
      <c r="A354" s="553"/>
      <c r="B354" s="907"/>
      <c r="C354" s="680" t="s">
        <v>1169</v>
      </c>
      <c r="D354" s="680">
        <v>758240</v>
      </c>
      <c r="E354" s="680">
        <v>755890</v>
      </c>
      <c r="F354" s="680">
        <v>679385</v>
      </c>
      <c r="G354" s="680">
        <v>695586</v>
      </c>
      <c r="H354" s="680">
        <v>696073</v>
      </c>
      <c r="I354" s="680">
        <v>635521</v>
      </c>
      <c r="J354" s="680">
        <v>573927</v>
      </c>
      <c r="K354" s="680">
        <v>522548</v>
      </c>
      <c r="L354" s="680">
        <v>549327</v>
      </c>
      <c r="M354" s="680">
        <v>543151</v>
      </c>
      <c r="N354" s="680">
        <v>510370</v>
      </c>
      <c r="O354" s="680">
        <v>463708</v>
      </c>
      <c r="P354" s="680">
        <v>451021</v>
      </c>
      <c r="Q354" s="680">
        <v>451857</v>
      </c>
      <c r="R354" s="680">
        <v>442202</v>
      </c>
    </row>
    <row r="355" spans="1:18">
      <c r="A355" s="553"/>
      <c r="B355" s="907" t="s">
        <v>1163</v>
      </c>
      <c r="C355" s="680" t="s">
        <v>1165</v>
      </c>
      <c r="D355" s="680">
        <v>19490</v>
      </c>
      <c r="E355" s="680">
        <v>19500</v>
      </c>
      <c r="F355" s="680">
        <v>19840</v>
      </c>
      <c r="G355" s="680">
        <v>21289</v>
      </c>
      <c r="H355" s="680">
        <v>4421</v>
      </c>
      <c r="I355" s="680">
        <v>14193</v>
      </c>
      <c r="J355" s="680">
        <v>16022</v>
      </c>
      <c r="K355" s="680">
        <v>16453</v>
      </c>
      <c r="L355" s="680">
        <v>18264</v>
      </c>
      <c r="M355" s="680">
        <v>19815</v>
      </c>
      <c r="N355" s="680">
        <v>20764</v>
      </c>
      <c r="O355" s="680">
        <v>22949</v>
      </c>
      <c r="P355" s="680">
        <v>23306</v>
      </c>
      <c r="Q355" s="680">
        <v>38807</v>
      </c>
      <c r="R355" s="680">
        <v>45825</v>
      </c>
    </row>
    <row r="356" spans="1:18">
      <c r="A356" s="553"/>
      <c r="B356" s="907"/>
      <c r="C356" s="680" t="s">
        <v>1166</v>
      </c>
      <c r="D356" s="680">
        <v>22470</v>
      </c>
      <c r="E356" s="680">
        <v>35250</v>
      </c>
      <c r="F356" s="680">
        <v>33700</v>
      </c>
      <c r="G356" s="680">
        <v>42500</v>
      </c>
      <c r="H356" s="680">
        <v>43986</v>
      </c>
      <c r="I356" s="680">
        <v>42200</v>
      </c>
      <c r="J356" s="680">
        <v>32761</v>
      </c>
      <c r="K356" s="680">
        <v>36082</v>
      </c>
      <c r="L356" s="680">
        <v>44017</v>
      </c>
      <c r="M356" s="680">
        <v>42021</v>
      </c>
      <c r="N356" s="680">
        <v>42362</v>
      </c>
      <c r="O356" s="680">
        <v>44623</v>
      </c>
      <c r="P356" s="680">
        <v>27370</v>
      </c>
      <c r="Q356" s="680">
        <v>77510</v>
      </c>
      <c r="R356" s="680">
        <v>76250</v>
      </c>
    </row>
    <row r="357" spans="1:18">
      <c r="A357" s="553"/>
      <c r="B357" s="907"/>
      <c r="C357" s="680" t="s">
        <v>1167</v>
      </c>
      <c r="D357" s="680">
        <v>16610</v>
      </c>
      <c r="E357" s="680">
        <v>16170</v>
      </c>
      <c r="F357" s="680">
        <v>10625</v>
      </c>
      <c r="G357" s="680">
        <v>9120</v>
      </c>
      <c r="H357" s="680">
        <v>5783</v>
      </c>
      <c r="I357" s="680">
        <v>13290</v>
      </c>
      <c r="J357" s="680">
        <v>6234</v>
      </c>
      <c r="K357" s="680">
        <v>4978</v>
      </c>
      <c r="L357" s="680">
        <v>6273</v>
      </c>
      <c r="M357" s="680">
        <v>8016</v>
      </c>
      <c r="N357" s="680">
        <v>8999</v>
      </c>
      <c r="O357" s="680">
        <v>9951</v>
      </c>
      <c r="P357" s="680">
        <v>9815</v>
      </c>
      <c r="Q357" s="680">
        <v>13212</v>
      </c>
      <c r="R357" s="680">
        <v>12130</v>
      </c>
    </row>
    <row r="358" spans="1:18">
      <c r="A358" s="553"/>
      <c r="B358" s="907"/>
      <c r="C358" s="680" t="s">
        <v>1168</v>
      </c>
      <c r="D358" s="680">
        <v>0</v>
      </c>
      <c r="E358" s="680">
        <v>0</v>
      </c>
      <c r="F358" s="680">
        <v>0</v>
      </c>
      <c r="G358" s="680">
        <v>0</v>
      </c>
      <c r="H358" s="680">
        <v>0</v>
      </c>
      <c r="I358" s="680">
        <v>0</v>
      </c>
      <c r="J358" s="680">
        <v>0</v>
      </c>
      <c r="K358" s="680">
        <v>0</v>
      </c>
      <c r="L358" s="680">
        <v>0</v>
      </c>
      <c r="M358" s="680">
        <v>0</v>
      </c>
      <c r="N358" s="680">
        <v>0</v>
      </c>
      <c r="O358" s="680">
        <v>0</v>
      </c>
      <c r="P358" s="680">
        <v>0</v>
      </c>
      <c r="Q358" s="680">
        <v>0</v>
      </c>
      <c r="R358" s="680">
        <v>0</v>
      </c>
    </row>
    <row r="359" spans="1:18">
      <c r="A359" s="553"/>
      <c r="B359" s="907"/>
      <c r="C359" s="680" t="s">
        <v>1169</v>
      </c>
      <c r="D359" s="680">
        <v>1050430</v>
      </c>
      <c r="E359" s="680">
        <v>990120</v>
      </c>
      <c r="F359" s="680">
        <v>704505</v>
      </c>
      <c r="G359" s="680">
        <v>986318</v>
      </c>
      <c r="H359" s="680">
        <v>937101</v>
      </c>
      <c r="I359" s="680">
        <v>1096696</v>
      </c>
      <c r="J359" s="680">
        <v>983012</v>
      </c>
      <c r="K359" s="680">
        <v>949119</v>
      </c>
      <c r="L359" s="680">
        <v>884576</v>
      </c>
      <c r="M359" s="680">
        <v>943231</v>
      </c>
      <c r="N359" s="680">
        <v>930037</v>
      </c>
      <c r="O359" s="680">
        <v>867102</v>
      </c>
      <c r="P359" s="680">
        <v>718347</v>
      </c>
      <c r="Q359" s="680">
        <v>938076</v>
      </c>
      <c r="R359" s="680">
        <v>932143</v>
      </c>
    </row>
    <row r="360" spans="1:18">
      <c r="A360" s="553"/>
      <c r="B360" s="907" t="s">
        <v>1147</v>
      </c>
      <c r="C360" s="680" t="s">
        <v>1165</v>
      </c>
      <c r="D360" s="680">
        <v>59990</v>
      </c>
      <c r="E360" s="680">
        <v>59150</v>
      </c>
      <c r="F360" s="680">
        <v>66404</v>
      </c>
      <c r="G360" s="680">
        <v>24927</v>
      </c>
      <c r="H360" s="680">
        <v>24545</v>
      </c>
      <c r="I360" s="680">
        <v>24251</v>
      </c>
      <c r="J360" s="680">
        <v>27079</v>
      </c>
      <c r="K360" s="680">
        <v>26062</v>
      </c>
      <c r="L360" s="680">
        <v>26297</v>
      </c>
      <c r="M360" s="680">
        <v>28875</v>
      </c>
      <c r="N360" s="680">
        <v>27321</v>
      </c>
      <c r="O360" s="680">
        <v>26397</v>
      </c>
      <c r="P360" s="680">
        <v>34985</v>
      </c>
      <c r="Q360" s="680">
        <v>37355</v>
      </c>
      <c r="R360" s="680">
        <v>40181</v>
      </c>
    </row>
    <row r="361" spans="1:18">
      <c r="A361" s="553"/>
      <c r="B361" s="907"/>
      <c r="C361" s="680" t="s">
        <v>1166</v>
      </c>
      <c r="D361" s="680">
        <v>2966000</v>
      </c>
      <c r="E361" s="680">
        <v>2851500</v>
      </c>
      <c r="F361" s="680">
        <v>2191150</v>
      </c>
      <c r="G361" s="680">
        <v>2125500</v>
      </c>
      <c r="H361" s="680">
        <v>1568000</v>
      </c>
      <c r="I361" s="680">
        <v>5730489</v>
      </c>
      <c r="J361" s="680">
        <v>4802677</v>
      </c>
      <c r="K361" s="680">
        <v>3082787</v>
      </c>
      <c r="L361" s="680">
        <v>3082787</v>
      </c>
      <c r="M361" s="680">
        <v>3256575</v>
      </c>
      <c r="N361" s="680">
        <v>3138246</v>
      </c>
      <c r="O361" s="680">
        <v>3142424</v>
      </c>
      <c r="P361" s="680">
        <v>3188469</v>
      </c>
      <c r="Q361" s="680">
        <v>3109816</v>
      </c>
      <c r="R361" s="680">
        <v>2986122</v>
      </c>
    </row>
    <row r="362" spans="1:18">
      <c r="A362" s="553"/>
      <c r="B362" s="907"/>
      <c r="C362" s="680" t="s">
        <v>1167</v>
      </c>
      <c r="D362" s="680">
        <v>17780</v>
      </c>
      <c r="E362" s="680">
        <v>18380</v>
      </c>
      <c r="F362" s="680">
        <v>15956</v>
      </c>
      <c r="G362" s="680">
        <v>8782</v>
      </c>
      <c r="H362" s="680">
        <v>6578</v>
      </c>
      <c r="I362" s="680">
        <v>7442</v>
      </c>
      <c r="J362" s="680">
        <v>7015</v>
      </c>
      <c r="K362" s="680">
        <v>8977</v>
      </c>
      <c r="L362" s="680">
        <v>9647</v>
      </c>
      <c r="M362" s="680">
        <v>7993</v>
      </c>
      <c r="N362" s="680">
        <v>7758</v>
      </c>
      <c r="O362" s="680">
        <v>9273</v>
      </c>
      <c r="P362" s="680">
        <v>11248</v>
      </c>
      <c r="Q362" s="680">
        <v>9195</v>
      </c>
      <c r="R362" s="680">
        <v>14126</v>
      </c>
    </row>
    <row r="363" spans="1:18">
      <c r="A363" s="553"/>
      <c r="B363" s="907"/>
      <c r="C363" s="680" t="s">
        <v>1168</v>
      </c>
      <c r="D363" s="680">
        <v>0</v>
      </c>
      <c r="E363" s="680">
        <v>0</v>
      </c>
      <c r="F363" s="680">
        <v>0</v>
      </c>
      <c r="G363" s="680">
        <v>0</v>
      </c>
      <c r="H363" s="680">
        <v>0</v>
      </c>
      <c r="I363" s="680">
        <v>0</v>
      </c>
      <c r="J363" s="680">
        <v>0</v>
      </c>
      <c r="K363" s="680">
        <v>0</v>
      </c>
      <c r="L363" s="680">
        <v>0</v>
      </c>
      <c r="M363" s="680">
        <v>0</v>
      </c>
      <c r="N363" s="680">
        <v>0</v>
      </c>
      <c r="O363" s="680">
        <v>0</v>
      </c>
      <c r="P363" s="680">
        <v>0</v>
      </c>
      <c r="Q363" s="680">
        <v>0</v>
      </c>
      <c r="R363" s="680">
        <v>0</v>
      </c>
    </row>
    <row r="364" spans="1:18">
      <c r="A364" s="553"/>
      <c r="B364" s="907"/>
      <c r="C364" s="680" t="s">
        <v>1169</v>
      </c>
      <c r="D364" s="680">
        <v>4912080</v>
      </c>
      <c r="E364" s="680">
        <v>5087760</v>
      </c>
      <c r="F364" s="680">
        <v>4870555</v>
      </c>
      <c r="G364" s="680">
        <v>4638313</v>
      </c>
      <c r="H364" s="680">
        <v>3929484</v>
      </c>
      <c r="I364" s="680">
        <v>4831398</v>
      </c>
      <c r="J364" s="680">
        <v>4751984</v>
      </c>
      <c r="K364" s="680">
        <v>4180449</v>
      </c>
      <c r="L364" s="680">
        <v>4599918</v>
      </c>
      <c r="M364" s="680">
        <v>4688868</v>
      </c>
      <c r="N364" s="680">
        <v>4913940</v>
      </c>
      <c r="O364" s="680">
        <v>5028047</v>
      </c>
      <c r="P364" s="680">
        <v>4776724</v>
      </c>
      <c r="Q364" s="680">
        <v>4781370</v>
      </c>
      <c r="R364" s="680">
        <v>4771164</v>
      </c>
    </row>
    <row r="365" spans="1:18">
      <c r="A365" s="553"/>
      <c r="B365" s="907" t="s">
        <v>1148</v>
      </c>
      <c r="C365" s="680" t="s">
        <v>1165</v>
      </c>
      <c r="D365" s="680">
        <v>91840</v>
      </c>
      <c r="E365" s="680">
        <v>85110</v>
      </c>
      <c r="F365" s="680">
        <v>91704</v>
      </c>
      <c r="G365" s="680">
        <v>92031</v>
      </c>
      <c r="H365" s="680">
        <v>92473</v>
      </c>
      <c r="I365" s="680">
        <v>92699</v>
      </c>
      <c r="J365" s="680">
        <v>98528</v>
      </c>
      <c r="K365" s="680">
        <v>98607</v>
      </c>
      <c r="L365" s="680">
        <v>95746</v>
      </c>
      <c r="M365" s="680">
        <v>96889</v>
      </c>
      <c r="N365" s="680">
        <v>98595</v>
      </c>
      <c r="O365" s="680">
        <v>100664</v>
      </c>
      <c r="P365" s="680">
        <v>108891</v>
      </c>
      <c r="Q365" s="680">
        <v>109135</v>
      </c>
      <c r="R365" s="680">
        <v>114977</v>
      </c>
    </row>
    <row r="366" spans="1:18">
      <c r="A366" s="553"/>
      <c r="B366" s="907"/>
      <c r="C366" s="680" t="s">
        <v>1166</v>
      </c>
      <c r="D366" s="680">
        <v>0</v>
      </c>
      <c r="E366" s="680">
        <v>50</v>
      </c>
      <c r="F366" s="680">
        <v>0</v>
      </c>
      <c r="G366" s="680">
        <v>0</v>
      </c>
      <c r="H366" s="680">
        <v>0</v>
      </c>
      <c r="I366" s="680">
        <v>0</v>
      </c>
      <c r="J366" s="680">
        <v>765</v>
      </c>
      <c r="K366" s="680">
        <v>565</v>
      </c>
      <c r="L366" s="680">
        <v>700</v>
      </c>
      <c r="M366" s="680">
        <v>1042</v>
      </c>
      <c r="N366" s="680">
        <v>1188</v>
      </c>
      <c r="O366" s="680">
        <v>723</v>
      </c>
      <c r="P366" s="680">
        <v>364</v>
      </c>
      <c r="Q366" s="680">
        <v>0</v>
      </c>
      <c r="R366" s="680">
        <v>0</v>
      </c>
    </row>
    <row r="367" spans="1:18">
      <c r="A367" s="553"/>
      <c r="B367" s="907"/>
      <c r="C367" s="680" t="s">
        <v>1167</v>
      </c>
      <c r="D367" s="680">
        <v>102940</v>
      </c>
      <c r="E367" s="680">
        <v>87390</v>
      </c>
      <c r="F367" s="680">
        <v>79918</v>
      </c>
      <c r="G367" s="680">
        <v>83242</v>
      </c>
      <c r="H367" s="680">
        <v>71933</v>
      </c>
      <c r="I367" s="680">
        <v>66186</v>
      </c>
      <c r="J367" s="680">
        <v>58338</v>
      </c>
      <c r="K367" s="680">
        <v>59881</v>
      </c>
      <c r="L367" s="680">
        <v>53121</v>
      </c>
      <c r="M367" s="680">
        <v>51318</v>
      </c>
      <c r="N367" s="680">
        <v>51150</v>
      </c>
      <c r="O367" s="680">
        <v>45573</v>
      </c>
      <c r="P367" s="680">
        <v>44500</v>
      </c>
      <c r="Q367" s="680">
        <v>43682</v>
      </c>
      <c r="R367" s="680">
        <v>34064</v>
      </c>
    </row>
    <row r="368" spans="1:18">
      <c r="A368" s="553"/>
      <c r="B368" s="907"/>
      <c r="C368" s="680" t="s">
        <v>1168</v>
      </c>
      <c r="D368" s="680">
        <v>0</v>
      </c>
      <c r="E368" s="680">
        <v>0</v>
      </c>
      <c r="F368" s="680">
        <v>0</v>
      </c>
      <c r="G368" s="680">
        <v>0</v>
      </c>
      <c r="H368" s="680">
        <v>0</v>
      </c>
      <c r="I368" s="680">
        <v>0</v>
      </c>
      <c r="J368" s="680">
        <v>0</v>
      </c>
      <c r="K368" s="680">
        <v>34.4</v>
      </c>
      <c r="L368" s="680">
        <v>16.7</v>
      </c>
      <c r="M368" s="680">
        <v>34.5</v>
      </c>
      <c r="N368" s="680">
        <v>45.5</v>
      </c>
      <c r="O368" s="680">
        <v>55.4</v>
      </c>
      <c r="P368" s="680">
        <v>65.400000000000006</v>
      </c>
      <c r="Q368" s="680">
        <v>85.4</v>
      </c>
      <c r="R368" s="680">
        <v>100.4</v>
      </c>
    </row>
    <row r="369" spans="1:18">
      <c r="A369" s="553"/>
      <c r="B369" s="907"/>
      <c r="C369" s="680" t="s">
        <v>1169</v>
      </c>
      <c r="D369" s="680">
        <v>3667750</v>
      </c>
      <c r="E369" s="680">
        <v>3694190</v>
      </c>
      <c r="F369" s="680">
        <v>3608243</v>
      </c>
      <c r="G369" s="680">
        <v>3403202</v>
      </c>
      <c r="H369" s="680">
        <v>3496719</v>
      </c>
      <c r="I369" s="680">
        <v>3399827</v>
      </c>
      <c r="J369" s="680">
        <v>3446773</v>
      </c>
      <c r="K369" s="680">
        <v>3415027</v>
      </c>
      <c r="L369" s="680">
        <v>3079715</v>
      </c>
      <c r="M369" s="680">
        <v>3058868</v>
      </c>
      <c r="N369" s="680">
        <v>3345653</v>
      </c>
      <c r="O369" s="680">
        <v>3675735</v>
      </c>
      <c r="P369" s="680">
        <v>3852707</v>
      </c>
      <c r="Q369" s="680">
        <v>3813813</v>
      </c>
      <c r="R369" s="680">
        <v>3822204</v>
      </c>
    </row>
    <row r="370" spans="1:18">
      <c r="A370" s="553"/>
      <c r="B370" s="907" t="s">
        <v>1149</v>
      </c>
      <c r="C370" s="680" t="s">
        <v>1165</v>
      </c>
      <c r="D370" s="680">
        <v>142940</v>
      </c>
      <c r="E370" s="680">
        <v>141800</v>
      </c>
      <c r="F370" s="680">
        <v>149198</v>
      </c>
      <c r="G370" s="680">
        <v>162627</v>
      </c>
      <c r="H370" s="680">
        <v>141079</v>
      </c>
      <c r="I370" s="680">
        <v>141109</v>
      </c>
      <c r="J370" s="680">
        <v>143491</v>
      </c>
      <c r="K370" s="680">
        <v>144565</v>
      </c>
      <c r="L370" s="680">
        <v>147916</v>
      </c>
      <c r="M370" s="680">
        <v>145889</v>
      </c>
      <c r="N370" s="680">
        <v>147351</v>
      </c>
      <c r="O370" s="680">
        <v>146660</v>
      </c>
      <c r="P370" s="680">
        <v>149420</v>
      </c>
      <c r="Q370" s="680">
        <v>142349</v>
      </c>
      <c r="R370" s="680">
        <v>144679</v>
      </c>
    </row>
    <row r="371" spans="1:18">
      <c r="A371" s="553"/>
      <c r="B371" s="907"/>
      <c r="C371" s="680" t="s">
        <v>1166</v>
      </c>
      <c r="D371" s="680">
        <v>212840</v>
      </c>
      <c r="E371" s="680">
        <v>218330</v>
      </c>
      <c r="F371" s="680">
        <v>241852</v>
      </c>
      <c r="G371" s="680">
        <v>260027</v>
      </c>
      <c r="H371" s="680">
        <v>281894</v>
      </c>
      <c r="I371" s="680">
        <v>294952</v>
      </c>
      <c r="J371" s="680">
        <v>292856</v>
      </c>
      <c r="K371" s="680">
        <v>307796</v>
      </c>
      <c r="L371" s="680">
        <v>337175</v>
      </c>
      <c r="M371" s="680">
        <v>327108</v>
      </c>
      <c r="N371" s="680">
        <v>348328</v>
      </c>
      <c r="O371" s="680">
        <v>359374</v>
      </c>
      <c r="P371" s="680">
        <v>355054</v>
      </c>
      <c r="Q371" s="680">
        <v>364499</v>
      </c>
      <c r="R371" s="680">
        <v>359643</v>
      </c>
    </row>
    <row r="372" spans="1:18">
      <c r="A372" s="553"/>
      <c r="B372" s="907"/>
      <c r="C372" s="680" t="s">
        <v>1167</v>
      </c>
      <c r="D372" s="680">
        <v>198550</v>
      </c>
      <c r="E372" s="680">
        <v>227880</v>
      </c>
      <c r="F372" s="680">
        <v>222364</v>
      </c>
      <c r="G372" s="680">
        <v>212726</v>
      </c>
      <c r="H372" s="680">
        <v>199410</v>
      </c>
      <c r="I372" s="680">
        <v>199450</v>
      </c>
      <c r="J372" s="680">
        <v>195125</v>
      </c>
      <c r="K372" s="680">
        <v>203021</v>
      </c>
      <c r="L372" s="680">
        <v>211708</v>
      </c>
      <c r="M372" s="680">
        <v>196917</v>
      </c>
      <c r="N372" s="680">
        <v>201500</v>
      </c>
      <c r="O372" s="680">
        <v>200926</v>
      </c>
      <c r="P372" s="680">
        <v>187548</v>
      </c>
      <c r="Q372" s="680">
        <v>187002</v>
      </c>
      <c r="R372" s="680">
        <v>175397</v>
      </c>
    </row>
    <row r="373" spans="1:18">
      <c r="A373" s="553"/>
      <c r="B373" s="907"/>
      <c r="C373" s="680" t="s">
        <v>1168</v>
      </c>
      <c r="D373" s="680">
        <v>0</v>
      </c>
      <c r="E373" s="680">
        <v>0</v>
      </c>
      <c r="F373" s="680">
        <v>0</v>
      </c>
      <c r="G373" s="680">
        <v>0</v>
      </c>
      <c r="H373" s="680">
        <v>0</v>
      </c>
      <c r="I373" s="680">
        <v>0</v>
      </c>
      <c r="J373" s="680">
        <v>0</v>
      </c>
      <c r="K373" s="680">
        <v>419.8</v>
      </c>
      <c r="L373" s="680">
        <v>395.1</v>
      </c>
      <c r="M373" s="680">
        <v>379.9</v>
      </c>
      <c r="N373" s="680">
        <v>349.4</v>
      </c>
      <c r="O373" s="680">
        <v>376.4</v>
      </c>
      <c r="P373" s="680">
        <v>360.9</v>
      </c>
      <c r="Q373" s="680">
        <v>435.9</v>
      </c>
      <c r="R373" s="680">
        <v>426</v>
      </c>
    </row>
    <row r="374" spans="1:18">
      <c r="A374" s="553"/>
      <c r="B374" s="907"/>
      <c r="C374" s="680" t="s">
        <v>1169</v>
      </c>
      <c r="D374" s="680">
        <v>2557670</v>
      </c>
      <c r="E374" s="680">
        <v>2551260</v>
      </c>
      <c r="F374" s="680">
        <v>2423044</v>
      </c>
      <c r="G374" s="680">
        <v>2397745</v>
      </c>
      <c r="H374" s="680">
        <v>2392314</v>
      </c>
      <c r="I374" s="680">
        <v>2349000</v>
      </c>
      <c r="J374" s="680">
        <v>2410323</v>
      </c>
      <c r="K374" s="680">
        <v>2433113</v>
      </c>
      <c r="L374" s="680">
        <v>2460482.7000000002</v>
      </c>
      <c r="M374" s="680">
        <v>2369020</v>
      </c>
      <c r="N374" s="680">
        <v>2431893</v>
      </c>
      <c r="O374" s="680">
        <v>2384324</v>
      </c>
      <c r="P374" s="680">
        <v>2326531</v>
      </c>
      <c r="Q374" s="680">
        <v>2372998</v>
      </c>
      <c r="R374" s="680">
        <v>2340178</v>
      </c>
    </row>
    <row r="375" spans="1:18">
      <c r="A375" s="553"/>
      <c r="B375" s="907" t="s">
        <v>1150</v>
      </c>
      <c r="C375" s="680" t="s">
        <v>1165</v>
      </c>
      <c r="D375" s="680">
        <v>665650</v>
      </c>
      <c r="E375" s="680">
        <v>665570</v>
      </c>
      <c r="F375" s="680">
        <v>645118</v>
      </c>
      <c r="G375" s="680">
        <v>690728</v>
      </c>
      <c r="H375" s="680">
        <v>688155</v>
      </c>
      <c r="I375" s="680">
        <v>707808</v>
      </c>
      <c r="J375" s="680">
        <v>788172</v>
      </c>
      <c r="K375" s="680">
        <v>803245</v>
      </c>
      <c r="L375" s="680">
        <v>806042</v>
      </c>
      <c r="M375" s="680">
        <v>816997</v>
      </c>
      <c r="N375" s="680">
        <v>816125</v>
      </c>
      <c r="O375" s="680">
        <v>817071</v>
      </c>
      <c r="P375" s="680">
        <v>819081</v>
      </c>
      <c r="Q375" s="680">
        <v>815288</v>
      </c>
      <c r="R375" s="680">
        <v>826232</v>
      </c>
    </row>
    <row r="376" spans="1:18">
      <c r="A376" s="553"/>
      <c r="B376" s="907"/>
      <c r="C376" s="680" t="s">
        <v>1166</v>
      </c>
      <c r="D376" s="680">
        <v>0</v>
      </c>
      <c r="E376" s="680">
        <v>0</v>
      </c>
      <c r="F376" s="680">
        <v>0</v>
      </c>
      <c r="G376" s="680">
        <v>0</v>
      </c>
      <c r="H376" s="680">
        <v>0</v>
      </c>
      <c r="I376" s="680">
        <v>0</v>
      </c>
      <c r="J376" s="680">
        <v>0</v>
      </c>
      <c r="K376" s="680">
        <v>0</v>
      </c>
      <c r="L376" s="680">
        <v>0</v>
      </c>
      <c r="M376" s="680">
        <v>0</v>
      </c>
      <c r="N376" s="680">
        <v>0</v>
      </c>
      <c r="O376" s="680">
        <v>0</v>
      </c>
      <c r="P376" s="680">
        <v>0</v>
      </c>
      <c r="Q376" s="680">
        <v>0</v>
      </c>
      <c r="R376" s="680">
        <v>0</v>
      </c>
    </row>
    <row r="377" spans="1:18">
      <c r="A377" s="553"/>
      <c r="B377" s="907"/>
      <c r="C377" s="680" t="s">
        <v>1167</v>
      </c>
      <c r="D377" s="680">
        <v>24330</v>
      </c>
      <c r="E377" s="680">
        <v>25250</v>
      </c>
      <c r="F377" s="680">
        <v>24973</v>
      </c>
      <c r="G377" s="680">
        <v>24604</v>
      </c>
      <c r="H377" s="680">
        <v>24480</v>
      </c>
      <c r="I377" s="680">
        <v>25833</v>
      </c>
      <c r="J377" s="680">
        <v>26838</v>
      </c>
      <c r="K377" s="680">
        <v>27238</v>
      </c>
      <c r="L377" s="680">
        <v>27676</v>
      </c>
      <c r="M377" s="680">
        <v>27859</v>
      </c>
      <c r="N377" s="680">
        <v>27736</v>
      </c>
      <c r="O377" s="680">
        <v>27057</v>
      </c>
      <c r="P377" s="680">
        <v>25535</v>
      </c>
      <c r="Q377" s="680">
        <v>25541</v>
      </c>
      <c r="R377" s="680">
        <v>25041</v>
      </c>
    </row>
    <row r="378" spans="1:18">
      <c r="A378" s="553"/>
      <c r="B378" s="907"/>
      <c r="C378" s="680" t="s">
        <v>1168</v>
      </c>
      <c r="D378" s="680">
        <v>0</v>
      </c>
      <c r="E378" s="680">
        <v>0</v>
      </c>
      <c r="F378" s="680">
        <v>0</v>
      </c>
      <c r="G378" s="680">
        <v>0</v>
      </c>
      <c r="H378" s="680">
        <v>0</v>
      </c>
      <c r="I378" s="680">
        <v>0</v>
      </c>
      <c r="J378" s="680">
        <v>0</v>
      </c>
      <c r="K378" s="680">
        <v>32</v>
      </c>
      <c r="L378" s="680">
        <v>32</v>
      </c>
      <c r="M378" s="680">
        <v>32</v>
      </c>
      <c r="N378" s="680">
        <v>15</v>
      </c>
      <c r="O378" s="680">
        <v>15</v>
      </c>
      <c r="P378" s="680">
        <v>15</v>
      </c>
      <c r="Q378" s="680">
        <v>10</v>
      </c>
      <c r="R378" s="680">
        <v>0</v>
      </c>
    </row>
    <row r="379" spans="1:18">
      <c r="A379" s="553"/>
      <c r="B379" s="907"/>
      <c r="C379" s="680" t="s">
        <v>1169</v>
      </c>
      <c r="D379" s="680">
        <v>331020</v>
      </c>
      <c r="E379" s="680">
        <v>329480</v>
      </c>
      <c r="F379" s="680">
        <v>325286</v>
      </c>
      <c r="G379" s="680">
        <v>290348</v>
      </c>
      <c r="H379" s="680">
        <v>307657</v>
      </c>
      <c r="I379" s="680">
        <v>284611</v>
      </c>
      <c r="J379" s="680">
        <v>226934</v>
      </c>
      <c r="K379" s="680">
        <v>218856</v>
      </c>
      <c r="L379" s="680">
        <v>207864</v>
      </c>
      <c r="M379" s="680">
        <v>152648</v>
      </c>
      <c r="N379" s="680">
        <v>134827</v>
      </c>
      <c r="O379" s="680">
        <v>119640</v>
      </c>
      <c r="P379" s="680">
        <v>136582</v>
      </c>
      <c r="Q379" s="680">
        <v>130620</v>
      </c>
      <c r="R379" s="680">
        <v>118522</v>
      </c>
    </row>
    <row r="380" spans="1:18">
      <c r="A380" s="553"/>
      <c r="B380" s="907" t="s">
        <v>1151</v>
      </c>
      <c r="C380" s="680" t="s">
        <v>1165</v>
      </c>
      <c r="D380" s="680">
        <v>13860</v>
      </c>
      <c r="E380" s="680">
        <v>17390</v>
      </c>
      <c r="F380" s="680">
        <v>15579</v>
      </c>
      <c r="G380" s="680">
        <v>10987</v>
      </c>
      <c r="H380" s="680">
        <v>17257</v>
      </c>
      <c r="I380" s="680">
        <v>17663</v>
      </c>
      <c r="J380" s="680">
        <v>19381</v>
      </c>
      <c r="K380" s="680">
        <v>21394</v>
      </c>
      <c r="L380" s="680">
        <v>21887</v>
      </c>
      <c r="M380" s="680">
        <v>22023</v>
      </c>
      <c r="N380" s="680">
        <v>22306</v>
      </c>
      <c r="O380" s="680">
        <v>22306</v>
      </c>
      <c r="P380" s="680">
        <v>22337</v>
      </c>
      <c r="Q380" s="680">
        <v>22586</v>
      </c>
      <c r="R380" s="680">
        <v>23202</v>
      </c>
    </row>
    <row r="381" spans="1:18">
      <c r="A381" s="553"/>
      <c r="B381" s="907"/>
      <c r="C381" s="680" t="s">
        <v>1166</v>
      </c>
      <c r="D381" s="680">
        <v>201700</v>
      </c>
      <c r="E381" s="680">
        <v>304310</v>
      </c>
      <c r="F381" s="680">
        <v>307364</v>
      </c>
      <c r="G381" s="680">
        <v>108435</v>
      </c>
      <c r="H381" s="680">
        <v>489480</v>
      </c>
      <c r="I381" s="680">
        <v>142988</v>
      </c>
      <c r="J381" s="680">
        <v>137290</v>
      </c>
      <c r="K381" s="680">
        <v>167103</v>
      </c>
      <c r="L381" s="680">
        <v>190214</v>
      </c>
      <c r="M381" s="680">
        <v>268682</v>
      </c>
      <c r="N381" s="680">
        <v>273547</v>
      </c>
      <c r="O381" s="680">
        <v>319007</v>
      </c>
      <c r="P381" s="680">
        <v>284384</v>
      </c>
      <c r="Q381" s="680">
        <v>186151</v>
      </c>
      <c r="R381" s="680">
        <v>193329</v>
      </c>
    </row>
    <row r="382" spans="1:18">
      <c r="A382" s="553"/>
      <c r="B382" s="907"/>
      <c r="C382" s="680" t="s">
        <v>1167</v>
      </c>
      <c r="D382" s="680">
        <v>4910</v>
      </c>
      <c r="E382" s="680">
        <v>5520</v>
      </c>
      <c r="F382" s="680">
        <v>10979</v>
      </c>
      <c r="G382" s="680">
        <v>5535</v>
      </c>
      <c r="H382" s="680">
        <v>6013</v>
      </c>
      <c r="I382" s="680">
        <v>5812</v>
      </c>
      <c r="J382" s="680">
        <v>3393</v>
      </c>
      <c r="K382" s="680">
        <v>4091</v>
      </c>
      <c r="L382" s="680">
        <v>4425</v>
      </c>
      <c r="M382" s="680">
        <v>4351</v>
      </c>
      <c r="N382" s="680">
        <v>4053</v>
      </c>
      <c r="O382" s="680">
        <v>4064</v>
      </c>
      <c r="P382" s="680">
        <v>4341</v>
      </c>
      <c r="Q382" s="680">
        <v>4573</v>
      </c>
      <c r="R382" s="680">
        <v>4557</v>
      </c>
    </row>
    <row r="383" spans="1:18">
      <c r="A383" s="553"/>
      <c r="B383" s="907"/>
      <c r="C383" s="680" t="s">
        <v>1168</v>
      </c>
      <c r="D383" s="680">
        <v>0</v>
      </c>
      <c r="E383" s="680">
        <v>0</v>
      </c>
      <c r="F383" s="680">
        <v>0</v>
      </c>
      <c r="G383" s="680">
        <v>0</v>
      </c>
      <c r="H383" s="680">
        <v>0</v>
      </c>
      <c r="I383" s="680">
        <v>0</v>
      </c>
      <c r="J383" s="680">
        <v>0</v>
      </c>
      <c r="K383" s="680">
        <v>0</v>
      </c>
      <c r="L383" s="680">
        <v>0</v>
      </c>
      <c r="M383" s="680">
        <v>0</v>
      </c>
      <c r="N383" s="680">
        <v>0</v>
      </c>
      <c r="O383" s="680">
        <v>0</v>
      </c>
      <c r="P383" s="680">
        <v>0</v>
      </c>
      <c r="Q383" s="680">
        <v>0</v>
      </c>
      <c r="R383" s="680">
        <v>0</v>
      </c>
    </row>
    <row r="384" spans="1:18">
      <c r="A384" s="553"/>
      <c r="B384" s="907"/>
      <c r="C384" s="680" t="s">
        <v>1169</v>
      </c>
      <c r="D384" s="680">
        <v>380020</v>
      </c>
      <c r="E384" s="680">
        <v>389220</v>
      </c>
      <c r="F384" s="680">
        <v>394385</v>
      </c>
      <c r="G384" s="680">
        <v>329582</v>
      </c>
      <c r="H384" s="680">
        <v>337647</v>
      </c>
      <c r="I384" s="680">
        <v>395001</v>
      </c>
      <c r="J384" s="680">
        <v>367306</v>
      </c>
      <c r="K384" s="680">
        <v>338535</v>
      </c>
      <c r="L384" s="680">
        <v>345702</v>
      </c>
      <c r="M384" s="680">
        <v>322027</v>
      </c>
      <c r="N384" s="680">
        <v>318005</v>
      </c>
      <c r="O384" s="680">
        <v>304547</v>
      </c>
      <c r="P384" s="680">
        <v>281090</v>
      </c>
      <c r="Q384" s="680">
        <v>288971</v>
      </c>
      <c r="R384" s="680">
        <v>288434</v>
      </c>
    </row>
    <row r="385" spans="1:18">
      <c r="A385" s="553"/>
      <c r="B385" s="907" t="s">
        <v>1152</v>
      </c>
      <c r="C385" s="680" t="s">
        <v>1165</v>
      </c>
      <c r="D385" s="680">
        <v>76850</v>
      </c>
      <c r="E385" s="680">
        <v>75980</v>
      </c>
      <c r="F385" s="680">
        <v>66535</v>
      </c>
      <c r="G385" s="680">
        <v>78237</v>
      </c>
      <c r="H385" s="680">
        <v>80044</v>
      </c>
      <c r="I385" s="680">
        <v>80471</v>
      </c>
      <c r="J385" s="680">
        <v>81052</v>
      </c>
      <c r="K385" s="680">
        <v>80748</v>
      </c>
      <c r="L385" s="680">
        <v>84024</v>
      </c>
      <c r="M385" s="680">
        <v>86067</v>
      </c>
      <c r="N385" s="680">
        <v>85720</v>
      </c>
      <c r="O385" s="680">
        <v>80273</v>
      </c>
      <c r="P385" s="680">
        <v>92965</v>
      </c>
      <c r="Q385" s="680">
        <v>92440</v>
      </c>
      <c r="R385" s="680">
        <v>88659</v>
      </c>
    </row>
    <row r="386" spans="1:18">
      <c r="A386" s="553"/>
      <c r="B386" s="907"/>
      <c r="C386" s="680" t="s">
        <v>1166</v>
      </c>
      <c r="D386" s="680">
        <v>82520</v>
      </c>
      <c r="E386" s="680">
        <v>80860</v>
      </c>
      <c r="F386" s="680">
        <v>87498</v>
      </c>
      <c r="G386" s="680">
        <v>96700</v>
      </c>
      <c r="H386" s="680">
        <v>16394</v>
      </c>
      <c r="I386" s="680">
        <v>24100</v>
      </c>
      <c r="J386" s="680">
        <v>14578</v>
      </c>
      <c r="K386" s="680">
        <v>6240</v>
      </c>
      <c r="L386" s="680">
        <v>7587</v>
      </c>
      <c r="M386" s="680">
        <v>10172</v>
      </c>
      <c r="N386" s="680">
        <v>14311</v>
      </c>
      <c r="O386" s="680">
        <v>14803</v>
      </c>
      <c r="P386" s="680">
        <v>22175</v>
      </c>
      <c r="Q386" s="680">
        <v>27366</v>
      </c>
      <c r="R386" s="680">
        <v>30021</v>
      </c>
    </row>
    <row r="387" spans="1:18">
      <c r="A387" s="553"/>
      <c r="B387" s="907"/>
      <c r="C387" s="680" t="s">
        <v>1167</v>
      </c>
      <c r="D387" s="680">
        <v>72580</v>
      </c>
      <c r="E387" s="680">
        <v>69200</v>
      </c>
      <c r="F387" s="680">
        <v>74570</v>
      </c>
      <c r="G387" s="680">
        <v>70947</v>
      </c>
      <c r="H387" s="680">
        <v>72241</v>
      </c>
      <c r="I387" s="680">
        <v>71845</v>
      </c>
      <c r="J387" s="680">
        <v>67188</v>
      </c>
      <c r="K387" s="680">
        <v>68069</v>
      </c>
      <c r="L387" s="680">
        <v>71598</v>
      </c>
      <c r="M387" s="680">
        <v>71919</v>
      </c>
      <c r="N387" s="680">
        <v>72804</v>
      </c>
      <c r="O387" s="680">
        <v>74096</v>
      </c>
      <c r="P387" s="680">
        <v>74244</v>
      </c>
      <c r="Q387" s="680">
        <v>74189</v>
      </c>
      <c r="R387" s="680">
        <v>71373</v>
      </c>
    </row>
    <row r="388" spans="1:18">
      <c r="A388" s="553"/>
      <c r="B388" s="907"/>
      <c r="C388" s="680" t="s">
        <v>1168</v>
      </c>
      <c r="D388" s="680">
        <v>0</v>
      </c>
      <c r="E388" s="680">
        <v>0</v>
      </c>
      <c r="F388" s="680">
        <v>0</v>
      </c>
      <c r="G388" s="680">
        <v>0</v>
      </c>
      <c r="H388" s="680">
        <v>0</v>
      </c>
      <c r="I388" s="680">
        <v>0</v>
      </c>
      <c r="J388" s="680">
        <v>0</v>
      </c>
      <c r="K388" s="680">
        <v>0</v>
      </c>
      <c r="L388" s="680">
        <v>0</v>
      </c>
      <c r="M388" s="680">
        <v>0</v>
      </c>
      <c r="N388" s="680">
        <v>0</v>
      </c>
      <c r="O388" s="680">
        <v>0</v>
      </c>
      <c r="P388" s="680">
        <v>0</v>
      </c>
      <c r="Q388" s="680">
        <v>0</v>
      </c>
      <c r="R388" s="680">
        <v>0</v>
      </c>
    </row>
    <row r="389" spans="1:18">
      <c r="A389" s="553"/>
      <c r="B389" s="907"/>
      <c r="C389" s="680" t="s">
        <v>1169</v>
      </c>
      <c r="D389" s="680">
        <v>2039680</v>
      </c>
      <c r="E389" s="680">
        <v>2086820</v>
      </c>
      <c r="F389" s="680">
        <v>1943717</v>
      </c>
      <c r="G389" s="680">
        <v>1916273</v>
      </c>
      <c r="H389" s="680">
        <v>1863349</v>
      </c>
      <c r="I389" s="680">
        <v>1907269</v>
      </c>
      <c r="J389" s="680">
        <v>2041190</v>
      </c>
      <c r="K389" s="680">
        <v>2104174</v>
      </c>
      <c r="L389" s="680">
        <v>2142058</v>
      </c>
      <c r="M389" s="680">
        <v>2141600</v>
      </c>
      <c r="N389" s="680">
        <v>2064065</v>
      </c>
      <c r="O389" s="680">
        <v>2066992</v>
      </c>
      <c r="P389" s="680">
        <v>1981063</v>
      </c>
      <c r="Q389" s="680">
        <v>1889730</v>
      </c>
      <c r="R389" s="680">
        <v>1975519</v>
      </c>
    </row>
    <row r="390" spans="1:18">
      <c r="A390" s="553"/>
      <c r="B390" s="907" t="s">
        <v>1153</v>
      </c>
      <c r="C390" s="680" t="s">
        <v>1165</v>
      </c>
      <c r="D390" s="680">
        <v>35760</v>
      </c>
      <c r="E390" s="680">
        <v>38100</v>
      </c>
      <c r="F390" s="680">
        <v>37374</v>
      </c>
      <c r="G390" s="680">
        <v>39442</v>
      </c>
      <c r="H390" s="680">
        <v>41452</v>
      </c>
      <c r="I390" s="680">
        <v>43221</v>
      </c>
      <c r="J390" s="680">
        <v>39761</v>
      </c>
      <c r="K390" s="680">
        <v>41396</v>
      </c>
      <c r="L390" s="680">
        <v>44077</v>
      </c>
      <c r="M390" s="680">
        <v>45145</v>
      </c>
      <c r="N390" s="680">
        <v>50009</v>
      </c>
      <c r="O390" s="680">
        <v>52643</v>
      </c>
      <c r="P390" s="680">
        <v>54233</v>
      </c>
      <c r="Q390" s="680">
        <v>56630</v>
      </c>
      <c r="R390" s="680">
        <v>57427</v>
      </c>
    </row>
    <row r="391" spans="1:18">
      <c r="A391" s="553"/>
      <c r="B391" s="907"/>
      <c r="C391" s="680" t="s">
        <v>1166</v>
      </c>
      <c r="D391" s="680">
        <v>832490</v>
      </c>
      <c r="E391" s="680">
        <v>832490</v>
      </c>
      <c r="F391" s="680">
        <v>748727</v>
      </c>
      <c r="G391" s="680">
        <v>748727</v>
      </c>
      <c r="H391" s="680">
        <v>743289</v>
      </c>
      <c r="I391" s="680">
        <v>608512</v>
      </c>
      <c r="J391" s="680">
        <v>775880</v>
      </c>
      <c r="K391" s="680">
        <v>1142990</v>
      </c>
      <c r="L391" s="680">
        <v>1145843</v>
      </c>
      <c r="M391" s="680">
        <v>1129653</v>
      </c>
      <c r="N391" s="680">
        <v>1090793</v>
      </c>
      <c r="O391" s="680">
        <v>1039573</v>
      </c>
      <c r="P391" s="680">
        <v>977526</v>
      </c>
      <c r="Q391" s="680">
        <v>852710</v>
      </c>
      <c r="R391" s="680">
        <v>1018025</v>
      </c>
    </row>
    <row r="392" spans="1:18">
      <c r="A392" s="553"/>
      <c r="B392" s="907"/>
      <c r="C392" s="680" t="s">
        <v>1167</v>
      </c>
      <c r="D392" s="680">
        <v>17640</v>
      </c>
      <c r="E392" s="680">
        <v>16810</v>
      </c>
      <c r="F392" s="680">
        <v>13454</v>
      </c>
      <c r="G392" s="680">
        <v>13012</v>
      </c>
      <c r="H392" s="680">
        <v>12954</v>
      </c>
      <c r="I392" s="680">
        <v>13366</v>
      </c>
      <c r="J392" s="680">
        <v>12675</v>
      </c>
      <c r="K392" s="680">
        <v>13746</v>
      </c>
      <c r="L392" s="680">
        <v>13226</v>
      </c>
      <c r="M392" s="680">
        <v>17619</v>
      </c>
      <c r="N392" s="680">
        <v>16409</v>
      </c>
      <c r="O392" s="680">
        <v>17435</v>
      </c>
      <c r="P392" s="680">
        <v>17808</v>
      </c>
      <c r="Q392" s="680">
        <v>22588</v>
      </c>
      <c r="R392" s="680">
        <v>22616</v>
      </c>
    </row>
    <row r="393" spans="1:18">
      <c r="A393" s="553"/>
      <c r="B393" s="907"/>
      <c r="C393" s="680" t="s">
        <v>1168</v>
      </c>
      <c r="D393" s="680">
        <v>0</v>
      </c>
      <c r="E393" s="680">
        <v>0</v>
      </c>
      <c r="F393" s="680">
        <v>0</v>
      </c>
      <c r="G393" s="680">
        <v>0</v>
      </c>
      <c r="H393" s="680">
        <v>0</v>
      </c>
      <c r="I393" s="680">
        <v>0</v>
      </c>
      <c r="J393" s="680">
        <v>0</v>
      </c>
      <c r="K393" s="680">
        <v>0</v>
      </c>
      <c r="L393" s="680">
        <v>0</v>
      </c>
      <c r="M393" s="680">
        <v>0</v>
      </c>
      <c r="N393" s="680">
        <v>0</v>
      </c>
      <c r="O393" s="680">
        <v>0</v>
      </c>
      <c r="P393" s="680">
        <v>0</v>
      </c>
      <c r="Q393" s="680">
        <v>0</v>
      </c>
      <c r="R393" s="680">
        <v>0</v>
      </c>
    </row>
    <row r="394" spans="1:18">
      <c r="A394" s="553"/>
      <c r="B394" s="907"/>
      <c r="C394" s="680" t="s">
        <v>1169</v>
      </c>
      <c r="D394" s="680">
        <v>2128000</v>
      </c>
      <c r="E394" s="680">
        <v>2186410</v>
      </c>
      <c r="F394" s="680">
        <v>2262669</v>
      </c>
      <c r="G394" s="680">
        <v>2359654</v>
      </c>
      <c r="H394" s="680">
        <v>2096788</v>
      </c>
      <c r="I394" s="680">
        <v>2010584</v>
      </c>
      <c r="J394" s="680">
        <v>2204170</v>
      </c>
      <c r="K394" s="680">
        <v>2012944</v>
      </c>
      <c r="L394" s="680">
        <v>2203575</v>
      </c>
      <c r="M394" s="680">
        <v>2084882</v>
      </c>
      <c r="N394" s="680">
        <v>2146104</v>
      </c>
      <c r="O394" s="680">
        <v>2113995</v>
      </c>
      <c r="P394" s="680">
        <v>2131177</v>
      </c>
      <c r="Q394" s="680">
        <v>2219269</v>
      </c>
      <c r="R394" s="680">
        <v>1801447</v>
      </c>
    </row>
    <row r="395" spans="1:18">
      <c r="A395" s="553"/>
      <c r="B395" s="907" t="s">
        <v>1154</v>
      </c>
      <c r="C395" s="680" t="s">
        <v>1165</v>
      </c>
      <c r="D395" s="680">
        <v>66010</v>
      </c>
      <c r="E395" s="680">
        <v>66060</v>
      </c>
      <c r="F395" s="680">
        <v>62280</v>
      </c>
      <c r="G395" s="680">
        <v>61382</v>
      </c>
      <c r="H395" s="680">
        <v>58601</v>
      </c>
      <c r="I395" s="680">
        <v>74833</v>
      </c>
      <c r="J395" s="680">
        <v>81124</v>
      </c>
      <c r="K395" s="680">
        <v>81315</v>
      </c>
      <c r="L395" s="680">
        <v>80700</v>
      </c>
      <c r="M395" s="680">
        <v>63358</v>
      </c>
      <c r="N395" s="680">
        <v>62747</v>
      </c>
      <c r="O395" s="680">
        <v>62587</v>
      </c>
      <c r="P395" s="680">
        <v>59757</v>
      </c>
      <c r="Q395" s="680">
        <v>57310</v>
      </c>
      <c r="R395" s="680">
        <v>53890</v>
      </c>
    </row>
    <row r="396" spans="1:18">
      <c r="A396" s="553"/>
      <c r="B396" s="907"/>
      <c r="C396" s="680" t="s">
        <v>1166</v>
      </c>
      <c r="D396" s="680">
        <v>39610</v>
      </c>
      <c r="E396" s="680">
        <v>15940</v>
      </c>
      <c r="F396" s="680">
        <v>16907</v>
      </c>
      <c r="G396" s="680">
        <v>17061</v>
      </c>
      <c r="H396" s="680">
        <v>18861</v>
      </c>
      <c r="I396" s="680">
        <v>10576</v>
      </c>
      <c r="J396" s="680">
        <v>21485</v>
      </c>
      <c r="K396" s="680">
        <v>18747</v>
      </c>
      <c r="L396" s="680">
        <v>13784</v>
      </c>
      <c r="M396" s="680">
        <v>15790</v>
      </c>
      <c r="N396" s="680">
        <v>21917</v>
      </c>
      <c r="O396" s="680">
        <v>22998</v>
      </c>
      <c r="P396" s="680">
        <v>11120</v>
      </c>
      <c r="Q396" s="680">
        <v>13302</v>
      </c>
      <c r="R396" s="680">
        <v>13489</v>
      </c>
    </row>
    <row r="397" spans="1:18">
      <c r="A397" s="553"/>
      <c r="B397" s="907"/>
      <c r="C397" s="680" t="s">
        <v>1167</v>
      </c>
      <c r="D397" s="680">
        <v>6740</v>
      </c>
      <c r="E397" s="680">
        <v>6980</v>
      </c>
      <c r="F397" s="680">
        <v>6630</v>
      </c>
      <c r="G397" s="680">
        <v>7761</v>
      </c>
      <c r="H397" s="680">
        <v>8411</v>
      </c>
      <c r="I397" s="680">
        <v>8146</v>
      </c>
      <c r="J397" s="680">
        <v>8565</v>
      </c>
      <c r="K397" s="680">
        <v>8517</v>
      </c>
      <c r="L397" s="680">
        <v>9013</v>
      </c>
      <c r="M397" s="680">
        <v>8526</v>
      </c>
      <c r="N397" s="680">
        <v>6585</v>
      </c>
      <c r="O397" s="680">
        <v>6458</v>
      </c>
      <c r="P397" s="680">
        <v>6465</v>
      </c>
      <c r="Q397" s="680">
        <v>6444</v>
      </c>
      <c r="R397" s="680">
        <v>5875</v>
      </c>
    </row>
    <row r="398" spans="1:18">
      <c r="A398" s="553"/>
      <c r="B398" s="907"/>
      <c r="C398" s="680" t="s">
        <v>1168</v>
      </c>
      <c r="D398" s="680">
        <v>0</v>
      </c>
      <c r="E398" s="680">
        <v>0</v>
      </c>
      <c r="F398" s="680">
        <v>0</v>
      </c>
      <c r="G398" s="680">
        <v>0</v>
      </c>
      <c r="H398" s="680">
        <v>0</v>
      </c>
      <c r="I398" s="680">
        <v>0</v>
      </c>
      <c r="J398" s="680">
        <v>0</v>
      </c>
      <c r="K398" s="680">
        <v>3539.8</v>
      </c>
      <c r="L398" s="680">
        <v>9660.9</v>
      </c>
      <c r="M398" s="680">
        <v>2709.9</v>
      </c>
      <c r="N398" s="680">
        <v>2773.2</v>
      </c>
      <c r="O398" s="680">
        <v>2772.8</v>
      </c>
      <c r="P398" s="680">
        <v>2739.8</v>
      </c>
      <c r="Q398" s="680">
        <v>3208.9</v>
      </c>
      <c r="R398" s="680">
        <v>3559.9</v>
      </c>
    </row>
    <row r="399" spans="1:18">
      <c r="A399" s="553"/>
      <c r="B399" s="907"/>
      <c r="C399" s="680" t="s">
        <v>1169</v>
      </c>
      <c r="D399" s="680">
        <v>39480</v>
      </c>
      <c r="E399" s="680">
        <v>50620</v>
      </c>
      <c r="F399" s="680">
        <v>35223</v>
      </c>
      <c r="G399" s="680">
        <v>29405</v>
      </c>
      <c r="H399" s="680">
        <v>29780</v>
      </c>
      <c r="I399" s="680">
        <v>30380</v>
      </c>
      <c r="J399" s="680">
        <v>32514</v>
      </c>
      <c r="K399" s="680">
        <v>42052</v>
      </c>
      <c r="L399" s="680">
        <v>14813</v>
      </c>
      <c r="M399" s="680">
        <v>38910</v>
      </c>
      <c r="N399" s="680">
        <v>38577</v>
      </c>
      <c r="O399" s="680">
        <v>37717</v>
      </c>
      <c r="P399" s="680">
        <v>27081</v>
      </c>
      <c r="Q399" s="680">
        <v>36443</v>
      </c>
      <c r="R399" s="680">
        <v>36007</v>
      </c>
    </row>
    <row r="400" spans="1:18">
      <c r="A400" s="553"/>
      <c r="B400" s="907" t="s">
        <v>1155</v>
      </c>
      <c r="C400" s="680" t="s">
        <v>1165</v>
      </c>
      <c r="D400" s="680">
        <v>77250</v>
      </c>
      <c r="E400" s="680">
        <v>73970</v>
      </c>
      <c r="F400" s="680">
        <v>73500</v>
      </c>
      <c r="G400" s="680">
        <v>70007</v>
      </c>
      <c r="H400" s="680">
        <v>65341</v>
      </c>
      <c r="I400" s="680">
        <v>62742</v>
      </c>
      <c r="J400" s="680">
        <v>58611</v>
      </c>
      <c r="K400" s="680">
        <v>62205</v>
      </c>
      <c r="L400" s="680">
        <v>61855</v>
      </c>
      <c r="M400" s="680">
        <v>77328</v>
      </c>
      <c r="N400" s="680">
        <v>122612</v>
      </c>
      <c r="O400" s="680">
        <v>122775</v>
      </c>
      <c r="P400" s="680">
        <v>79070</v>
      </c>
      <c r="Q400" s="680">
        <v>58695</v>
      </c>
      <c r="R400" s="680">
        <v>56529</v>
      </c>
    </row>
    <row r="401" spans="1:18">
      <c r="A401" s="553"/>
      <c r="B401" s="907"/>
      <c r="C401" s="680" t="s">
        <v>1166</v>
      </c>
      <c r="D401" s="680">
        <v>2375570</v>
      </c>
      <c r="E401" s="680">
        <v>2463110</v>
      </c>
      <c r="F401" s="680">
        <v>2349662</v>
      </c>
      <c r="G401" s="680">
        <v>2125777</v>
      </c>
      <c r="H401" s="680">
        <v>2165534</v>
      </c>
      <c r="I401" s="680">
        <v>1641220</v>
      </c>
      <c r="J401" s="680">
        <v>2397402</v>
      </c>
      <c r="K401" s="680">
        <v>2683604</v>
      </c>
      <c r="L401" s="680">
        <v>2288115</v>
      </c>
      <c r="M401" s="680">
        <v>1576087</v>
      </c>
      <c r="N401" s="680">
        <v>1601843</v>
      </c>
      <c r="O401" s="680">
        <v>1661601</v>
      </c>
      <c r="P401" s="680">
        <v>1543318</v>
      </c>
      <c r="Q401" s="680">
        <v>1436348</v>
      </c>
      <c r="R401" s="680">
        <v>1441059</v>
      </c>
    </row>
    <row r="402" spans="1:18">
      <c r="A402" s="553"/>
      <c r="B402" s="907"/>
      <c r="C402" s="680" t="s">
        <v>1167</v>
      </c>
      <c r="D402" s="680">
        <v>90800</v>
      </c>
      <c r="E402" s="680">
        <v>76330</v>
      </c>
      <c r="F402" s="680">
        <v>47191</v>
      </c>
      <c r="G402" s="680">
        <v>43443</v>
      </c>
      <c r="H402" s="680">
        <v>41113</v>
      </c>
      <c r="I402" s="680">
        <v>26408</v>
      </c>
      <c r="J402" s="680">
        <v>37031</v>
      </c>
      <c r="K402" s="680">
        <v>42994</v>
      </c>
      <c r="L402" s="680">
        <v>31391</v>
      </c>
      <c r="M402" s="680">
        <v>28597</v>
      </c>
      <c r="N402" s="680">
        <v>27369</v>
      </c>
      <c r="O402" s="680">
        <v>27655</v>
      </c>
      <c r="P402" s="680">
        <v>32483</v>
      </c>
      <c r="Q402" s="680">
        <v>34447</v>
      </c>
      <c r="R402" s="680">
        <v>32792</v>
      </c>
    </row>
    <row r="403" spans="1:18">
      <c r="A403" s="553"/>
      <c r="B403" s="907"/>
      <c r="C403" s="680" t="s">
        <v>1168</v>
      </c>
      <c r="D403" s="680">
        <v>0</v>
      </c>
      <c r="E403" s="680">
        <v>0</v>
      </c>
      <c r="F403" s="680">
        <v>0</v>
      </c>
      <c r="G403" s="680">
        <v>0</v>
      </c>
      <c r="H403" s="680">
        <v>0</v>
      </c>
      <c r="I403" s="680">
        <v>0</v>
      </c>
      <c r="J403" s="680">
        <v>0</v>
      </c>
      <c r="K403" s="680">
        <v>0</v>
      </c>
      <c r="L403" s="680">
        <v>0</v>
      </c>
      <c r="M403" s="680">
        <v>0</v>
      </c>
      <c r="N403" s="680">
        <v>0</v>
      </c>
      <c r="O403" s="680">
        <v>0</v>
      </c>
      <c r="P403" s="680">
        <v>0</v>
      </c>
      <c r="Q403" s="680">
        <v>0</v>
      </c>
      <c r="R403" s="680">
        <v>0</v>
      </c>
    </row>
    <row r="404" spans="1:18">
      <c r="A404" s="553"/>
      <c r="B404" s="907"/>
      <c r="C404" s="680" t="s">
        <v>1169</v>
      </c>
      <c r="D404" s="680">
        <v>5453790</v>
      </c>
      <c r="E404" s="680">
        <v>5056220</v>
      </c>
      <c r="F404" s="680">
        <v>5007836</v>
      </c>
      <c r="G404" s="680">
        <v>5072676</v>
      </c>
      <c r="H404" s="680">
        <v>4997699</v>
      </c>
      <c r="I404" s="680">
        <v>4722785</v>
      </c>
      <c r="J404" s="680">
        <v>4902530</v>
      </c>
      <c r="K404" s="680">
        <v>4704445</v>
      </c>
      <c r="L404" s="680">
        <v>4604621</v>
      </c>
      <c r="M404" s="680">
        <v>4309410</v>
      </c>
      <c r="N404" s="680">
        <v>4537685</v>
      </c>
      <c r="O404" s="680">
        <v>4468413</v>
      </c>
      <c r="P404" s="680">
        <v>4402174</v>
      </c>
      <c r="Q404" s="680">
        <v>4451098</v>
      </c>
      <c r="R404" s="680">
        <v>4578981</v>
      </c>
    </row>
    <row r="405" spans="1:18">
      <c r="A405" s="553"/>
      <c r="B405" s="907" t="s">
        <v>1156</v>
      </c>
      <c r="C405" s="680" t="s">
        <v>1165</v>
      </c>
      <c r="D405" s="680">
        <v>261870</v>
      </c>
      <c r="E405" s="680">
        <v>262110</v>
      </c>
      <c r="F405" s="680">
        <v>258003</v>
      </c>
      <c r="G405" s="680">
        <v>249241</v>
      </c>
      <c r="H405" s="680">
        <v>250321</v>
      </c>
      <c r="I405" s="680">
        <v>250671</v>
      </c>
      <c r="J405" s="680">
        <v>250674</v>
      </c>
      <c r="K405" s="680">
        <v>250587</v>
      </c>
      <c r="L405" s="680">
        <v>250313</v>
      </c>
      <c r="M405" s="680">
        <v>252068</v>
      </c>
      <c r="N405" s="680">
        <v>252225</v>
      </c>
      <c r="O405" s="680">
        <v>252206</v>
      </c>
      <c r="P405" s="680">
        <v>256858</v>
      </c>
      <c r="Q405" s="680">
        <v>259009</v>
      </c>
      <c r="R405" s="680">
        <v>262603</v>
      </c>
    </row>
    <row r="406" spans="1:18">
      <c r="A406" s="553"/>
      <c r="B406" s="907"/>
      <c r="C406" s="680" t="s">
        <v>1166</v>
      </c>
      <c r="D406" s="680">
        <v>24930</v>
      </c>
      <c r="E406" s="680">
        <v>26220</v>
      </c>
      <c r="F406" s="680">
        <v>26400</v>
      </c>
      <c r="G406" s="680">
        <v>0</v>
      </c>
      <c r="H406" s="680">
        <v>0</v>
      </c>
      <c r="I406" s="680">
        <v>6387</v>
      </c>
      <c r="J406" s="680">
        <v>1190</v>
      </c>
      <c r="K406" s="680">
        <v>8097</v>
      </c>
      <c r="L406" s="680">
        <v>8097</v>
      </c>
      <c r="M406" s="680">
        <v>8411</v>
      </c>
      <c r="N406" s="680">
        <v>8309</v>
      </c>
      <c r="O406" s="680">
        <v>7829</v>
      </c>
      <c r="P406" s="680">
        <v>8317</v>
      </c>
      <c r="Q406" s="680">
        <v>8678</v>
      </c>
      <c r="R406" s="680">
        <v>5812</v>
      </c>
    </row>
    <row r="407" spans="1:18">
      <c r="A407" s="553"/>
      <c r="B407" s="907"/>
      <c r="C407" s="680" t="s">
        <v>1167</v>
      </c>
      <c r="D407" s="680">
        <v>32350</v>
      </c>
      <c r="E407" s="680">
        <v>31880</v>
      </c>
      <c r="F407" s="680">
        <v>24255</v>
      </c>
      <c r="G407" s="680">
        <v>24060</v>
      </c>
      <c r="H407" s="680">
        <v>24153</v>
      </c>
      <c r="I407" s="680">
        <v>24068</v>
      </c>
      <c r="J407" s="680">
        <v>24215</v>
      </c>
      <c r="K407" s="680">
        <v>29463</v>
      </c>
      <c r="L407" s="680">
        <v>29518</v>
      </c>
      <c r="M407" s="680">
        <v>29727</v>
      </c>
      <c r="N407" s="680">
        <v>29795</v>
      </c>
      <c r="O407" s="680">
        <v>29642</v>
      </c>
      <c r="P407" s="680">
        <v>30300</v>
      </c>
      <c r="Q407" s="680">
        <v>30541</v>
      </c>
      <c r="R407" s="680">
        <v>30465</v>
      </c>
    </row>
    <row r="408" spans="1:18">
      <c r="A408" s="553"/>
      <c r="B408" s="907"/>
      <c r="C408" s="680" t="s">
        <v>1168</v>
      </c>
      <c r="D408" s="680">
        <v>0</v>
      </c>
      <c r="E408" s="680">
        <v>0</v>
      </c>
      <c r="F408" s="680">
        <v>0</v>
      </c>
      <c r="G408" s="680">
        <v>0</v>
      </c>
      <c r="H408" s="680">
        <v>0</v>
      </c>
      <c r="I408" s="680">
        <v>0</v>
      </c>
      <c r="J408" s="680">
        <v>0</v>
      </c>
      <c r="K408" s="680">
        <v>0.4</v>
      </c>
      <c r="L408" s="680">
        <v>0</v>
      </c>
      <c r="M408" s="680">
        <v>0.5</v>
      </c>
      <c r="N408" s="680">
        <v>0.5</v>
      </c>
      <c r="O408" s="680">
        <v>0.4</v>
      </c>
      <c r="P408" s="680">
        <v>0.4</v>
      </c>
      <c r="Q408" s="680">
        <v>0.4</v>
      </c>
      <c r="R408" s="680">
        <v>0.4</v>
      </c>
    </row>
    <row r="409" spans="1:18">
      <c r="A409" s="553"/>
      <c r="B409" s="907"/>
      <c r="C409" s="680" t="s">
        <v>1169</v>
      </c>
      <c r="D409" s="680">
        <v>474840</v>
      </c>
      <c r="E409" s="680">
        <v>475490</v>
      </c>
      <c r="F409" s="680">
        <v>391514</v>
      </c>
      <c r="G409" s="680">
        <v>365829</v>
      </c>
      <c r="H409" s="680">
        <v>387627</v>
      </c>
      <c r="I409" s="680">
        <v>405584</v>
      </c>
      <c r="J409" s="680">
        <v>347779</v>
      </c>
      <c r="K409" s="680">
        <v>273988</v>
      </c>
      <c r="L409" s="680">
        <v>297125</v>
      </c>
      <c r="M409" s="680">
        <v>268074</v>
      </c>
      <c r="N409" s="680">
        <v>258582</v>
      </c>
      <c r="O409" s="680">
        <v>246182</v>
      </c>
      <c r="P409" s="680">
        <v>236960</v>
      </c>
      <c r="Q409" s="680">
        <v>229833</v>
      </c>
      <c r="R409" s="680">
        <v>219336</v>
      </c>
    </row>
  </sheetData>
  <mergeCells count="81">
    <mergeCell ref="B395:B399"/>
    <mergeCell ref="B400:B404"/>
    <mergeCell ref="B405:B409"/>
    <mergeCell ref="B365:B369"/>
    <mergeCell ref="B370:B374"/>
    <mergeCell ref="B375:B379"/>
    <mergeCell ref="B380:B384"/>
    <mergeCell ref="B385:B389"/>
    <mergeCell ref="B390:B394"/>
    <mergeCell ref="B360:B364"/>
    <mergeCell ref="B305:B309"/>
    <mergeCell ref="B310:B314"/>
    <mergeCell ref="B315:B319"/>
    <mergeCell ref="B320:B324"/>
    <mergeCell ref="B325:B329"/>
    <mergeCell ref="B330:B334"/>
    <mergeCell ref="B335:B339"/>
    <mergeCell ref="B340:B344"/>
    <mergeCell ref="B345:B349"/>
    <mergeCell ref="B350:B354"/>
    <mergeCell ref="B355:B359"/>
    <mergeCell ref="B300:B304"/>
    <mergeCell ref="B245:B249"/>
    <mergeCell ref="B250:B254"/>
    <mergeCell ref="B255:B259"/>
    <mergeCell ref="B260:B264"/>
    <mergeCell ref="B265:B269"/>
    <mergeCell ref="B270:B274"/>
    <mergeCell ref="B275:B279"/>
    <mergeCell ref="B280:B284"/>
    <mergeCell ref="B285:B289"/>
    <mergeCell ref="B290:B294"/>
    <mergeCell ref="B295:B299"/>
    <mergeCell ref="B240:B244"/>
    <mergeCell ref="B185:B189"/>
    <mergeCell ref="B190:B194"/>
    <mergeCell ref="B195:B199"/>
    <mergeCell ref="B200:B204"/>
    <mergeCell ref="B205:B209"/>
    <mergeCell ref="B210:B214"/>
    <mergeCell ref="B215:B219"/>
    <mergeCell ref="B220:B224"/>
    <mergeCell ref="B225:B229"/>
    <mergeCell ref="B230:B234"/>
    <mergeCell ref="B235:B239"/>
    <mergeCell ref="B180:B184"/>
    <mergeCell ref="B125:B129"/>
    <mergeCell ref="B130:B134"/>
    <mergeCell ref="B135:B139"/>
    <mergeCell ref="B140:B144"/>
    <mergeCell ref="B145:B149"/>
    <mergeCell ref="B150:B154"/>
    <mergeCell ref="B155:B159"/>
    <mergeCell ref="B160:B164"/>
    <mergeCell ref="B165:B169"/>
    <mergeCell ref="B170:B174"/>
    <mergeCell ref="B175:B179"/>
    <mergeCell ref="B120:B124"/>
    <mergeCell ref="B65:B69"/>
    <mergeCell ref="B70:B74"/>
    <mergeCell ref="B75:B79"/>
    <mergeCell ref="B80:B84"/>
    <mergeCell ref="B85:B89"/>
    <mergeCell ref="B90:B94"/>
    <mergeCell ref="B95:B99"/>
    <mergeCell ref="B100:B104"/>
    <mergeCell ref="B105:B109"/>
    <mergeCell ref="B110:B114"/>
    <mergeCell ref="B115:B119"/>
    <mergeCell ref="B60:B64"/>
    <mergeCell ref="B5:B9"/>
    <mergeCell ref="B10:B14"/>
    <mergeCell ref="B15:B19"/>
    <mergeCell ref="B20:B24"/>
    <mergeCell ref="B25:B29"/>
    <mergeCell ref="B30:B34"/>
    <mergeCell ref="B35:B39"/>
    <mergeCell ref="B40:B44"/>
    <mergeCell ref="B45:B49"/>
    <mergeCell ref="B50:B54"/>
    <mergeCell ref="B55:B59"/>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Düğme1_Tıkla">
                <anchor moveWithCells="1" sizeWithCells="1">
                  <from>
                    <xdr:col>3</xdr:col>
                    <xdr:colOff>85725</xdr:colOff>
                    <xdr:row>0</xdr:row>
                    <xdr:rowOff>95250</xdr:rowOff>
                  </from>
                  <to>
                    <xdr:col>5</xdr:col>
                    <xdr:colOff>371475</xdr:colOff>
                    <xdr:row>2</xdr:row>
                    <xdr:rowOff>95250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81B0-A181-49C4-AF17-C09AA8AFC9C3}">
  <sheetPr codeName="Sayfa33">
    <tabColor theme="0"/>
  </sheetPr>
  <dimension ref="A1:R85"/>
  <sheetViews>
    <sheetView workbookViewId="0">
      <selection activeCell="R5" sqref="R5"/>
    </sheetView>
  </sheetViews>
  <sheetFormatPr defaultRowHeight="14.25"/>
  <cols>
    <col min="1" max="1" width="17.5" style="680" bestFit="1" customWidth="1"/>
    <col min="2" max="2" width="10.875" style="680" customWidth="1"/>
    <col min="3" max="8" width="8.875" style="680" bestFit="1" customWidth="1"/>
    <col min="9" max="16" width="10.875" style="680" bestFit="1" customWidth="1"/>
    <col min="17" max="256" width="9" style="680"/>
    <col min="257" max="257" width="17.5" style="680" bestFit="1" customWidth="1"/>
    <col min="258" max="258" width="10.875" style="680" customWidth="1"/>
    <col min="259" max="264" width="8.875" style="680" bestFit="1" customWidth="1"/>
    <col min="265" max="272" width="10.875" style="680" bestFit="1" customWidth="1"/>
    <col min="273" max="512" width="9" style="680"/>
    <col min="513" max="513" width="17.5" style="680" bestFit="1" customWidth="1"/>
    <col min="514" max="514" width="10.875" style="680" customWidth="1"/>
    <col min="515" max="520" width="8.875" style="680" bestFit="1" customWidth="1"/>
    <col min="521" max="528" width="10.875" style="680" bestFit="1" customWidth="1"/>
    <col min="529" max="768" width="9" style="680"/>
    <col min="769" max="769" width="17.5" style="680" bestFit="1" customWidth="1"/>
    <col min="770" max="770" width="10.875" style="680" customWidth="1"/>
    <col min="771" max="776" width="8.875" style="680" bestFit="1" customWidth="1"/>
    <col min="777" max="784" width="10.875" style="680" bestFit="1" customWidth="1"/>
    <col min="785" max="1024" width="9" style="680"/>
    <col min="1025" max="1025" width="17.5" style="680" bestFit="1" customWidth="1"/>
    <col min="1026" max="1026" width="10.875" style="680" customWidth="1"/>
    <col min="1027" max="1032" width="8.875" style="680" bestFit="1" customWidth="1"/>
    <col min="1033" max="1040" width="10.875" style="680" bestFit="1" customWidth="1"/>
    <col min="1041" max="1280" width="9" style="680"/>
    <col min="1281" max="1281" width="17.5" style="680" bestFit="1" customWidth="1"/>
    <col min="1282" max="1282" width="10.875" style="680" customWidth="1"/>
    <col min="1283" max="1288" width="8.875" style="680" bestFit="1" customWidth="1"/>
    <col min="1289" max="1296" width="10.875" style="680" bestFit="1" customWidth="1"/>
    <col min="1297" max="1536" width="9" style="680"/>
    <col min="1537" max="1537" width="17.5" style="680" bestFit="1" customWidth="1"/>
    <col min="1538" max="1538" width="10.875" style="680" customWidth="1"/>
    <col min="1539" max="1544" width="8.875" style="680" bestFit="1" customWidth="1"/>
    <col min="1545" max="1552" width="10.875" style="680" bestFit="1" customWidth="1"/>
    <col min="1553" max="1792" width="9" style="680"/>
    <col min="1793" max="1793" width="17.5" style="680" bestFit="1" customWidth="1"/>
    <col min="1794" max="1794" width="10.875" style="680" customWidth="1"/>
    <col min="1795" max="1800" width="8.875" style="680" bestFit="1" customWidth="1"/>
    <col min="1801" max="1808" width="10.875" style="680" bestFit="1" customWidth="1"/>
    <col min="1809" max="2048" width="9" style="680"/>
    <col min="2049" max="2049" width="17.5" style="680" bestFit="1" customWidth="1"/>
    <col min="2050" max="2050" width="10.875" style="680" customWidth="1"/>
    <col min="2051" max="2056" width="8.875" style="680" bestFit="1" customWidth="1"/>
    <col min="2057" max="2064" width="10.875" style="680" bestFit="1" customWidth="1"/>
    <col min="2065" max="2304" width="9" style="680"/>
    <col min="2305" max="2305" width="17.5" style="680" bestFit="1" customWidth="1"/>
    <col min="2306" max="2306" width="10.875" style="680" customWidth="1"/>
    <col min="2307" max="2312" width="8.875" style="680" bestFit="1" customWidth="1"/>
    <col min="2313" max="2320" width="10.875" style="680" bestFit="1" customWidth="1"/>
    <col min="2321" max="2560" width="9" style="680"/>
    <col min="2561" max="2561" width="17.5" style="680" bestFit="1" customWidth="1"/>
    <col min="2562" max="2562" width="10.875" style="680" customWidth="1"/>
    <col min="2563" max="2568" width="8.875" style="680" bestFit="1" customWidth="1"/>
    <col min="2569" max="2576" width="10.875" style="680" bestFit="1" customWidth="1"/>
    <col min="2577" max="2816" width="9" style="680"/>
    <col min="2817" max="2817" width="17.5" style="680" bestFit="1" customWidth="1"/>
    <col min="2818" max="2818" width="10.875" style="680" customWidth="1"/>
    <col min="2819" max="2824" width="8.875" style="680" bestFit="1" customWidth="1"/>
    <col min="2825" max="2832" width="10.875" style="680" bestFit="1" customWidth="1"/>
    <col min="2833" max="3072" width="9" style="680"/>
    <col min="3073" max="3073" width="17.5" style="680" bestFit="1" customWidth="1"/>
    <col min="3074" max="3074" width="10.875" style="680" customWidth="1"/>
    <col min="3075" max="3080" width="8.875" style="680" bestFit="1" customWidth="1"/>
    <col min="3081" max="3088" width="10.875" style="680" bestFit="1" customWidth="1"/>
    <col min="3089" max="3328" width="9" style="680"/>
    <col min="3329" max="3329" width="17.5" style="680" bestFit="1" customWidth="1"/>
    <col min="3330" max="3330" width="10.875" style="680" customWidth="1"/>
    <col min="3331" max="3336" width="8.875" style="680" bestFit="1" customWidth="1"/>
    <col min="3337" max="3344" width="10.875" style="680" bestFit="1" customWidth="1"/>
    <col min="3345" max="3584" width="9" style="680"/>
    <col min="3585" max="3585" width="17.5" style="680" bestFit="1" customWidth="1"/>
    <col min="3586" max="3586" width="10.875" style="680" customWidth="1"/>
    <col min="3587" max="3592" width="8.875" style="680" bestFit="1" customWidth="1"/>
    <col min="3593" max="3600" width="10.875" style="680" bestFit="1" customWidth="1"/>
    <col min="3601" max="3840" width="9" style="680"/>
    <col min="3841" max="3841" width="17.5" style="680" bestFit="1" customWidth="1"/>
    <col min="3842" max="3842" width="10.875" style="680" customWidth="1"/>
    <col min="3843" max="3848" width="8.875" style="680" bestFit="1" customWidth="1"/>
    <col min="3849" max="3856" width="10.875" style="680" bestFit="1" customWidth="1"/>
    <col min="3857" max="4096" width="9" style="680"/>
    <col min="4097" max="4097" width="17.5" style="680" bestFit="1" customWidth="1"/>
    <col min="4098" max="4098" width="10.875" style="680" customWidth="1"/>
    <col min="4099" max="4104" width="8.875" style="680" bestFit="1" customWidth="1"/>
    <col min="4105" max="4112" width="10.875" style="680" bestFit="1" customWidth="1"/>
    <col min="4113" max="4352" width="9" style="680"/>
    <col min="4353" max="4353" width="17.5" style="680" bestFit="1" customWidth="1"/>
    <col min="4354" max="4354" width="10.875" style="680" customWidth="1"/>
    <col min="4355" max="4360" width="8.875" style="680" bestFit="1" customWidth="1"/>
    <col min="4361" max="4368" width="10.875" style="680" bestFit="1" customWidth="1"/>
    <col min="4369" max="4608" width="9" style="680"/>
    <col min="4609" max="4609" width="17.5" style="680" bestFit="1" customWidth="1"/>
    <col min="4610" max="4610" width="10.875" style="680" customWidth="1"/>
    <col min="4611" max="4616" width="8.875" style="680" bestFit="1" customWidth="1"/>
    <col min="4617" max="4624" width="10.875" style="680" bestFit="1" customWidth="1"/>
    <col min="4625" max="4864" width="9" style="680"/>
    <col min="4865" max="4865" width="17.5" style="680" bestFit="1" customWidth="1"/>
    <col min="4866" max="4866" width="10.875" style="680" customWidth="1"/>
    <col min="4867" max="4872" width="8.875" style="680" bestFit="1" customWidth="1"/>
    <col min="4873" max="4880" width="10.875" style="680" bestFit="1" customWidth="1"/>
    <col min="4881" max="5120" width="9" style="680"/>
    <col min="5121" max="5121" width="17.5" style="680" bestFit="1" customWidth="1"/>
    <col min="5122" max="5122" width="10.875" style="680" customWidth="1"/>
    <col min="5123" max="5128" width="8.875" style="680" bestFit="1" customWidth="1"/>
    <col min="5129" max="5136" width="10.875" style="680" bestFit="1" customWidth="1"/>
    <col min="5137" max="5376" width="9" style="680"/>
    <col min="5377" max="5377" width="17.5" style="680" bestFit="1" customWidth="1"/>
    <col min="5378" max="5378" width="10.875" style="680" customWidth="1"/>
    <col min="5379" max="5384" width="8.875" style="680" bestFit="1" customWidth="1"/>
    <col min="5385" max="5392" width="10.875" style="680" bestFit="1" customWidth="1"/>
    <col min="5393" max="5632" width="9" style="680"/>
    <col min="5633" max="5633" width="17.5" style="680" bestFit="1" customWidth="1"/>
    <col min="5634" max="5634" width="10.875" style="680" customWidth="1"/>
    <col min="5635" max="5640" width="8.875" style="680" bestFit="1" customWidth="1"/>
    <col min="5641" max="5648" width="10.875" style="680" bestFit="1" customWidth="1"/>
    <col min="5649" max="5888" width="9" style="680"/>
    <col min="5889" max="5889" width="17.5" style="680" bestFit="1" customWidth="1"/>
    <col min="5890" max="5890" width="10.875" style="680" customWidth="1"/>
    <col min="5891" max="5896" width="8.875" style="680" bestFit="1" customWidth="1"/>
    <col min="5897" max="5904" width="10.875" style="680" bestFit="1" customWidth="1"/>
    <col min="5905" max="6144" width="9" style="680"/>
    <col min="6145" max="6145" width="17.5" style="680" bestFit="1" customWidth="1"/>
    <col min="6146" max="6146" width="10.875" style="680" customWidth="1"/>
    <col min="6147" max="6152" width="8.875" style="680" bestFit="1" customWidth="1"/>
    <col min="6153" max="6160" width="10.875" style="680" bestFit="1" customWidth="1"/>
    <col min="6161" max="6400" width="9" style="680"/>
    <col min="6401" max="6401" width="17.5" style="680" bestFit="1" customWidth="1"/>
    <col min="6402" max="6402" width="10.875" style="680" customWidth="1"/>
    <col min="6403" max="6408" width="8.875" style="680" bestFit="1" customWidth="1"/>
    <col min="6409" max="6416" width="10.875" style="680" bestFit="1" customWidth="1"/>
    <col min="6417" max="6656" width="9" style="680"/>
    <col min="6657" max="6657" width="17.5" style="680" bestFit="1" customWidth="1"/>
    <col min="6658" max="6658" width="10.875" style="680" customWidth="1"/>
    <col min="6659" max="6664" width="8.875" style="680" bestFit="1" customWidth="1"/>
    <col min="6665" max="6672" width="10.875" style="680" bestFit="1" customWidth="1"/>
    <col min="6673" max="6912" width="9" style="680"/>
    <col min="6913" max="6913" width="17.5" style="680" bestFit="1" customWidth="1"/>
    <col min="6914" max="6914" width="10.875" style="680" customWidth="1"/>
    <col min="6915" max="6920" width="8.875" style="680" bestFit="1" customWidth="1"/>
    <col min="6921" max="6928" width="10.875" style="680" bestFit="1" customWidth="1"/>
    <col min="6929" max="7168" width="9" style="680"/>
    <col min="7169" max="7169" width="17.5" style="680" bestFit="1" customWidth="1"/>
    <col min="7170" max="7170" width="10.875" style="680" customWidth="1"/>
    <col min="7171" max="7176" width="8.875" style="680" bestFit="1" customWidth="1"/>
    <col min="7177" max="7184" width="10.875" style="680" bestFit="1" customWidth="1"/>
    <col min="7185" max="7424" width="9" style="680"/>
    <col min="7425" max="7425" width="17.5" style="680" bestFit="1" customWidth="1"/>
    <col min="7426" max="7426" width="10.875" style="680" customWidth="1"/>
    <col min="7427" max="7432" width="8.875" style="680" bestFit="1" customWidth="1"/>
    <col min="7433" max="7440" width="10.875" style="680" bestFit="1" customWidth="1"/>
    <col min="7441" max="7680" width="9" style="680"/>
    <col min="7681" max="7681" width="17.5" style="680" bestFit="1" customWidth="1"/>
    <col min="7682" max="7682" width="10.875" style="680" customWidth="1"/>
    <col min="7683" max="7688" width="8.875" style="680" bestFit="1" customWidth="1"/>
    <col min="7689" max="7696" width="10.875" style="680" bestFit="1" customWidth="1"/>
    <col min="7697" max="7936" width="9" style="680"/>
    <col min="7937" max="7937" width="17.5" style="680" bestFit="1" customWidth="1"/>
    <col min="7938" max="7938" width="10.875" style="680" customWidth="1"/>
    <col min="7939" max="7944" width="8.875" style="680" bestFit="1" customWidth="1"/>
    <col min="7945" max="7952" width="10.875" style="680" bestFit="1" customWidth="1"/>
    <col min="7953" max="8192" width="9" style="680"/>
    <col min="8193" max="8193" width="17.5" style="680" bestFit="1" customWidth="1"/>
    <col min="8194" max="8194" width="10.875" style="680" customWidth="1"/>
    <col min="8195" max="8200" width="8.875" style="680" bestFit="1" customWidth="1"/>
    <col min="8201" max="8208" width="10.875" style="680" bestFit="1" customWidth="1"/>
    <col min="8209" max="8448" width="9" style="680"/>
    <col min="8449" max="8449" width="17.5" style="680" bestFit="1" customWidth="1"/>
    <col min="8450" max="8450" width="10.875" style="680" customWidth="1"/>
    <col min="8451" max="8456" width="8.875" style="680" bestFit="1" customWidth="1"/>
    <col min="8457" max="8464" width="10.875" style="680" bestFit="1" customWidth="1"/>
    <col min="8465" max="8704" width="9" style="680"/>
    <col min="8705" max="8705" width="17.5" style="680" bestFit="1" customWidth="1"/>
    <col min="8706" max="8706" width="10.875" style="680" customWidth="1"/>
    <col min="8707" max="8712" width="8.875" style="680" bestFit="1" customWidth="1"/>
    <col min="8713" max="8720" width="10.875" style="680" bestFit="1" customWidth="1"/>
    <col min="8721" max="8960" width="9" style="680"/>
    <col min="8961" max="8961" width="17.5" style="680" bestFit="1" customWidth="1"/>
    <col min="8962" max="8962" width="10.875" style="680" customWidth="1"/>
    <col min="8963" max="8968" width="8.875" style="680" bestFit="1" customWidth="1"/>
    <col min="8969" max="8976" width="10.875" style="680" bestFit="1" customWidth="1"/>
    <col min="8977" max="9216" width="9" style="680"/>
    <col min="9217" max="9217" width="17.5" style="680" bestFit="1" customWidth="1"/>
    <col min="9218" max="9218" width="10.875" style="680" customWidth="1"/>
    <col min="9219" max="9224" width="8.875" style="680" bestFit="1" customWidth="1"/>
    <col min="9225" max="9232" width="10.875" style="680" bestFit="1" customWidth="1"/>
    <col min="9233" max="9472" width="9" style="680"/>
    <col min="9473" max="9473" width="17.5" style="680" bestFit="1" customWidth="1"/>
    <col min="9474" max="9474" width="10.875" style="680" customWidth="1"/>
    <col min="9475" max="9480" width="8.875" style="680" bestFit="1" customWidth="1"/>
    <col min="9481" max="9488" width="10.875" style="680" bestFit="1" customWidth="1"/>
    <col min="9489" max="9728" width="9" style="680"/>
    <col min="9729" max="9729" width="17.5" style="680" bestFit="1" customWidth="1"/>
    <col min="9730" max="9730" width="10.875" style="680" customWidth="1"/>
    <col min="9731" max="9736" width="8.875" style="680" bestFit="1" customWidth="1"/>
    <col min="9737" max="9744" width="10.875" style="680" bestFit="1" customWidth="1"/>
    <col min="9745" max="9984" width="9" style="680"/>
    <col min="9985" max="9985" width="17.5" style="680" bestFit="1" customWidth="1"/>
    <col min="9986" max="9986" width="10.875" style="680" customWidth="1"/>
    <col min="9987" max="9992" width="8.875" style="680" bestFit="1" customWidth="1"/>
    <col min="9993" max="10000" width="10.875" style="680" bestFit="1" customWidth="1"/>
    <col min="10001" max="10240" width="9" style="680"/>
    <col min="10241" max="10241" width="17.5" style="680" bestFit="1" customWidth="1"/>
    <col min="10242" max="10242" width="10.875" style="680" customWidth="1"/>
    <col min="10243" max="10248" width="8.875" style="680" bestFit="1" customWidth="1"/>
    <col min="10249" max="10256" width="10.875" style="680" bestFit="1" customWidth="1"/>
    <col min="10257" max="10496" width="9" style="680"/>
    <col min="10497" max="10497" width="17.5" style="680" bestFit="1" customWidth="1"/>
    <col min="10498" max="10498" width="10.875" style="680" customWidth="1"/>
    <col min="10499" max="10504" width="8.875" style="680" bestFit="1" customWidth="1"/>
    <col min="10505" max="10512" width="10.875" style="680" bestFit="1" customWidth="1"/>
    <col min="10513" max="10752" width="9" style="680"/>
    <col min="10753" max="10753" width="17.5" style="680" bestFit="1" customWidth="1"/>
    <col min="10754" max="10754" width="10.875" style="680" customWidth="1"/>
    <col min="10755" max="10760" width="8.875" style="680" bestFit="1" customWidth="1"/>
    <col min="10761" max="10768" width="10.875" style="680" bestFit="1" customWidth="1"/>
    <col min="10769" max="11008" width="9" style="680"/>
    <col min="11009" max="11009" width="17.5" style="680" bestFit="1" customWidth="1"/>
    <col min="11010" max="11010" width="10.875" style="680" customWidth="1"/>
    <col min="11011" max="11016" width="8.875" style="680" bestFit="1" customWidth="1"/>
    <col min="11017" max="11024" width="10.875" style="680" bestFit="1" customWidth="1"/>
    <col min="11025" max="11264" width="9" style="680"/>
    <col min="11265" max="11265" width="17.5" style="680" bestFit="1" customWidth="1"/>
    <col min="11266" max="11266" width="10.875" style="680" customWidth="1"/>
    <col min="11267" max="11272" width="8.875" style="680" bestFit="1" customWidth="1"/>
    <col min="11273" max="11280" width="10.875" style="680" bestFit="1" customWidth="1"/>
    <col min="11281" max="11520" width="9" style="680"/>
    <col min="11521" max="11521" width="17.5" style="680" bestFit="1" customWidth="1"/>
    <col min="11522" max="11522" width="10.875" style="680" customWidth="1"/>
    <col min="11523" max="11528" width="8.875" style="680" bestFit="1" customWidth="1"/>
    <col min="11529" max="11536" width="10.875" style="680" bestFit="1" customWidth="1"/>
    <col min="11537" max="11776" width="9" style="680"/>
    <col min="11777" max="11777" width="17.5" style="680" bestFit="1" customWidth="1"/>
    <col min="11778" max="11778" width="10.875" style="680" customWidth="1"/>
    <col min="11779" max="11784" width="8.875" style="680" bestFit="1" customWidth="1"/>
    <col min="11785" max="11792" width="10.875" style="680" bestFit="1" customWidth="1"/>
    <col min="11793" max="12032" width="9" style="680"/>
    <col min="12033" max="12033" width="17.5" style="680" bestFit="1" customWidth="1"/>
    <col min="12034" max="12034" width="10.875" style="680" customWidth="1"/>
    <col min="12035" max="12040" width="8.875" style="680" bestFit="1" customWidth="1"/>
    <col min="12041" max="12048" width="10.875" style="680" bestFit="1" customWidth="1"/>
    <col min="12049" max="12288" width="9" style="680"/>
    <col min="12289" max="12289" width="17.5" style="680" bestFit="1" customWidth="1"/>
    <col min="12290" max="12290" width="10.875" style="680" customWidth="1"/>
    <col min="12291" max="12296" width="8.875" style="680" bestFit="1" customWidth="1"/>
    <col min="12297" max="12304" width="10.875" style="680" bestFit="1" customWidth="1"/>
    <col min="12305" max="12544" width="9" style="680"/>
    <col min="12545" max="12545" width="17.5" style="680" bestFit="1" customWidth="1"/>
    <col min="12546" max="12546" width="10.875" style="680" customWidth="1"/>
    <col min="12547" max="12552" width="8.875" style="680" bestFit="1" customWidth="1"/>
    <col min="12553" max="12560" width="10.875" style="680" bestFit="1" customWidth="1"/>
    <col min="12561" max="12800" width="9" style="680"/>
    <col min="12801" max="12801" width="17.5" style="680" bestFit="1" customWidth="1"/>
    <col min="12802" max="12802" width="10.875" style="680" customWidth="1"/>
    <col min="12803" max="12808" width="8.875" style="680" bestFit="1" customWidth="1"/>
    <col min="12809" max="12816" width="10.875" style="680" bestFit="1" customWidth="1"/>
    <col min="12817" max="13056" width="9" style="680"/>
    <col min="13057" max="13057" width="17.5" style="680" bestFit="1" customWidth="1"/>
    <col min="13058" max="13058" width="10.875" style="680" customWidth="1"/>
    <col min="13059" max="13064" width="8.875" style="680" bestFit="1" customWidth="1"/>
    <col min="13065" max="13072" width="10.875" style="680" bestFit="1" customWidth="1"/>
    <col min="13073" max="13312" width="9" style="680"/>
    <col min="13313" max="13313" width="17.5" style="680" bestFit="1" customWidth="1"/>
    <col min="13314" max="13314" width="10.875" style="680" customWidth="1"/>
    <col min="13315" max="13320" width="8.875" style="680" bestFit="1" customWidth="1"/>
    <col min="13321" max="13328" width="10.875" style="680" bestFit="1" customWidth="1"/>
    <col min="13329" max="13568" width="9" style="680"/>
    <col min="13569" max="13569" width="17.5" style="680" bestFit="1" customWidth="1"/>
    <col min="13570" max="13570" width="10.875" style="680" customWidth="1"/>
    <col min="13571" max="13576" width="8.875" style="680" bestFit="1" customWidth="1"/>
    <col min="13577" max="13584" width="10.875" style="680" bestFit="1" customWidth="1"/>
    <col min="13585" max="13824" width="9" style="680"/>
    <col min="13825" max="13825" width="17.5" style="680" bestFit="1" customWidth="1"/>
    <col min="13826" max="13826" width="10.875" style="680" customWidth="1"/>
    <col min="13827" max="13832" width="8.875" style="680" bestFit="1" customWidth="1"/>
    <col min="13833" max="13840" width="10.875" style="680" bestFit="1" customWidth="1"/>
    <col min="13841" max="14080" width="9" style="680"/>
    <col min="14081" max="14081" width="17.5" style="680" bestFit="1" customWidth="1"/>
    <col min="14082" max="14082" width="10.875" style="680" customWidth="1"/>
    <col min="14083" max="14088" width="8.875" style="680" bestFit="1" customWidth="1"/>
    <col min="14089" max="14096" width="10.875" style="680" bestFit="1" customWidth="1"/>
    <col min="14097" max="14336" width="9" style="680"/>
    <col min="14337" max="14337" width="17.5" style="680" bestFit="1" customWidth="1"/>
    <col min="14338" max="14338" width="10.875" style="680" customWidth="1"/>
    <col min="14339" max="14344" width="8.875" style="680" bestFit="1" customWidth="1"/>
    <col min="14345" max="14352" width="10.875" style="680" bestFit="1" customWidth="1"/>
    <col min="14353" max="14592" width="9" style="680"/>
    <col min="14593" max="14593" width="17.5" style="680" bestFit="1" customWidth="1"/>
    <col min="14594" max="14594" width="10.875" style="680" customWidth="1"/>
    <col min="14595" max="14600" width="8.875" style="680" bestFit="1" customWidth="1"/>
    <col min="14601" max="14608" width="10.875" style="680" bestFit="1" customWidth="1"/>
    <col min="14609" max="14848" width="9" style="680"/>
    <col min="14849" max="14849" width="17.5" style="680" bestFit="1" customWidth="1"/>
    <col min="14850" max="14850" width="10.875" style="680" customWidth="1"/>
    <col min="14851" max="14856" width="8.875" style="680" bestFit="1" customWidth="1"/>
    <col min="14857" max="14864" width="10.875" style="680" bestFit="1" customWidth="1"/>
    <col min="14865" max="15104" width="9" style="680"/>
    <col min="15105" max="15105" width="17.5" style="680" bestFit="1" customWidth="1"/>
    <col min="15106" max="15106" width="10.875" style="680" customWidth="1"/>
    <col min="15107" max="15112" width="8.875" style="680" bestFit="1" customWidth="1"/>
    <col min="15113" max="15120" width="10.875" style="680" bestFit="1" customWidth="1"/>
    <col min="15121" max="15360" width="9" style="680"/>
    <col min="15361" max="15361" width="17.5" style="680" bestFit="1" customWidth="1"/>
    <col min="15362" max="15362" width="10.875" style="680" customWidth="1"/>
    <col min="15363" max="15368" width="8.875" style="680" bestFit="1" customWidth="1"/>
    <col min="15369" max="15376" width="10.875" style="680" bestFit="1" customWidth="1"/>
    <col min="15377" max="15616" width="9" style="680"/>
    <col min="15617" max="15617" width="17.5" style="680" bestFit="1" customWidth="1"/>
    <col min="15618" max="15618" width="10.875" style="680" customWidth="1"/>
    <col min="15619" max="15624" width="8.875" style="680" bestFit="1" customWidth="1"/>
    <col min="15625" max="15632" width="10.875" style="680" bestFit="1" customWidth="1"/>
    <col min="15633" max="15872" width="9" style="680"/>
    <col min="15873" max="15873" width="17.5" style="680" bestFit="1" customWidth="1"/>
    <col min="15874" max="15874" width="10.875" style="680" customWidth="1"/>
    <col min="15875" max="15880" width="8.875" style="680" bestFit="1" customWidth="1"/>
    <col min="15881" max="15888" width="10.875" style="680" bestFit="1" customWidth="1"/>
    <col min="15889" max="16128" width="9" style="680"/>
    <col min="16129" max="16129" width="17.5" style="680" bestFit="1" customWidth="1"/>
    <col min="16130" max="16130" width="10.875" style="680" customWidth="1"/>
    <col min="16131" max="16136" width="8.875" style="680" bestFit="1" customWidth="1"/>
    <col min="16137" max="16144" width="10.875" style="680" bestFit="1" customWidth="1"/>
    <col min="16145" max="16384" width="9" style="680"/>
  </cols>
  <sheetData>
    <row r="1" spans="1:18">
      <c r="A1" s="553" t="s">
        <v>793</v>
      </c>
      <c r="B1" s="38" t="s">
        <v>1170</v>
      </c>
      <c r="C1" s="553"/>
      <c r="D1" s="553"/>
      <c r="E1" s="553"/>
      <c r="F1" s="553"/>
      <c r="G1" s="553"/>
      <c r="H1" s="553"/>
      <c r="I1" s="553"/>
      <c r="J1" s="553"/>
      <c r="K1" s="553"/>
      <c r="L1" s="553"/>
      <c r="M1" s="553"/>
      <c r="N1" s="553"/>
      <c r="O1" s="553"/>
      <c r="P1" s="553"/>
      <c r="Q1" s="553"/>
    </row>
    <row r="2" spans="1:18">
      <c r="A2" s="553"/>
    </row>
    <row r="3" spans="1:18" ht="15" thickBot="1">
      <c r="A3" s="553"/>
      <c r="B3" s="908" t="s">
        <v>1864</v>
      </c>
      <c r="C3" s="908"/>
      <c r="D3" s="908"/>
      <c r="E3" s="908"/>
      <c r="F3" s="908"/>
      <c r="G3" s="908"/>
      <c r="H3" s="908"/>
      <c r="I3" s="908"/>
      <c r="J3" s="908"/>
      <c r="K3" s="908"/>
      <c r="L3" s="908"/>
      <c r="M3" s="908"/>
      <c r="N3" s="908"/>
      <c r="O3" s="908"/>
      <c r="P3" s="908"/>
    </row>
    <row r="4" spans="1:18" ht="15.75" thickTop="1">
      <c r="A4" s="553" t="s">
        <v>658</v>
      </c>
      <c r="B4" s="557">
        <v>2004</v>
      </c>
      <c r="C4" s="557">
        <v>2005</v>
      </c>
      <c r="D4" s="557">
        <v>2006</v>
      </c>
      <c r="E4" s="557">
        <v>2007</v>
      </c>
      <c r="F4" s="557">
        <v>2008</v>
      </c>
      <c r="G4" s="557">
        <v>2009</v>
      </c>
      <c r="H4" s="557">
        <v>2010</v>
      </c>
      <c r="I4" s="557">
        <v>2011</v>
      </c>
      <c r="J4" s="557">
        <v>2012</v>
      </c>
      <c r="K4" s="557">
        <v>2013</v>
      </c>
      <c r="L4" s="557">
        <v>2014</v>
      </c>
      <c r="M4" s="557">
        <v>2015</v>
      </c>
      <c r="N4" s="557">
        <v>2016</v>
      </c>
      <c r="O4" s="557">
        <v>2017</v>
      </c>
      <c r="P4" s="557">
        <v>2018</v>
      </c>
      <c r="Q4" s="557">
        <v>2019</v>
      </c>
      <c r="R4" s="557">
        <v>2020</v>
      </c>
    </row>
    <row r="5" spans="1:18">
      <c r="A5" s="680" t="s">
        <v>1083</v>
      </c>
      <c r="B5" s="680">
        <v>5959960</v>
      </c>
      <c r="C5" s="680">
        <v>5943630</v>
      </c>
      <c r="D5" s="680">
        <v>5621945</v>
      </c>
      <c r="E5" s="680">
        <v>5542654</v>
      </c>
      <c r="F5" s="680">
        <v>5554267</v>
      </c>
      <c r="G5" s="680">
        <v>5609274</v>
      </c>
      <c r="H5" s="680">
        <v>5506353</v>
      </c>
      <c r="I5" s="680">
        <v>4962979.0999999996</v>
      </c>
      <c r="J5" s="680">
        <v>4807968</v>
      </c>
      <c r="K5" s="680">
        <v>4751611.5999999996</v>
      </c>
      <c r="L5" s="680">
        <v>4982041.5999999996</v>
      </c>
      <c r="M5" s="680">
        <v>4887150</v>
      </c>
      <c r="N5" s="680">
        <v>4914333</v>
      </c>
      <c r="O5" s="680">
        <v>4981433</v>
      </c>
      <c r="P5" s="680">
        <v>4855975</v>
      </c>
    </row>
    <row r="6" spans="1:18">
      <c r="A6" s="680" t="s">
        <v>1084</v>
      </c>
      <c r="B6" s="680">
        <v>2853430</v>
      </c>
      <c r="C6" s="680">
        <v>2876350</v>
      </c>
      <c r="D6" s="680">
        <v>2775281</v>
      </c>
      <c r="E6" s="680">
        <v>2783753</v>
      </c>
      <c r="F6" s="680">
        <v>2769004</v>
      </c>
      <c r="G6" s="680">
        <v>2589199</v>
      </c>
      <c r="H6" s="680">
        <v>2463392</v>
      </c>
      <c r="I6" s="680">
        <v>2399311</v>
      </c>
      <c r="J6" s="680">
        <v>2341653.5</v>
      </c>
      <c r="K6" s="680">
        <v>2408205</v>
      </c>
      <c r="L6" s="680">
        <v>2403225</v>
      </c>
      <c r="M6" s="680">
        <v>2398391</v>
      </c>
      <c r="N6" s="680">
        <v>2408394</v>
      </c>
      <c r="O6" s="680">
        <v>2347685</v>
      </c>
      <c r="P6" s="680">
        <v>2343406</v>
      </c>
    </row>
    <row r="7" spans="1:18">
      <c r="A7" s="680" t="s">
        <v>1085</v>
      </c>
      <c r="B7" s="680">
        <v>5806830</v>
      </c>
      <c r="C7" s="680">
        <v>5511370</v>
      </c>
      <c r="D7" s="680">
        <v>5477939</v>
      </c>
      <c r="E7" s="680">
        <v>5386752</v>
      </c>
      <c r="F7" s="680">
        <v>5239853</v>
      </c>
      <c r="G7" s="680">
        <v>4332627</v>
      </c>
      <c r="H7" s="680">
        <v>4893713</v>
      </c>
      <c r="I7" s="680">
        <v>4732982</v>
      </c>
      <c r="J7" s="680">
        <v>4655710.0999999996</v>
      </c>
      <c r="K7" s="680">
        <v>4706193</v>
      </c>
      <c r="L7" s="680">
        <v>4644526</v>
      </c>
      <c r="M7" s="680">
        <v>4794332.0999999996</v>
      </c>
      <c r="N7" s="680">
        <v>4737469.0999999996</v>
      </c>
      <c r="O7" s="680">
        <v>4582603.0999999996</v>
      </c>
      <c r="P7" s="680">
        <v>4664582.0999999996</v>
      </c>
    </row>
    <row r="8" spans="1:18">
      <c r="A8" s="680" t="s">
        <v>1093</v>
      </c>
      <c r="B8" s="680">
        <v>3541300</v>
      </c>
      <c r="C8" s="680">
        <v>3537250</v>
      </c>
      <c r="D8" s="680">
        <v>3603076</v>
      </c>
      <c r="E8" s="680">
        <v>4009301</v>
      </c>
      <c r="F8" s="680">
        <v>3321058</v>
      </c>
      <c r="G8" s="680">
        <v>3445869</v>
      </c>
      <c r="H8" s="680">
        <v>3491364</v>
      </c>
      <c r="I8" s="680">
        <v>3535986</v>
      </c>
      <c r="J8" s="680">
        <v>3689460</v>
      </c>
      <c r="K8" s="680">
        <v>3591496</v>
      </c>
      <c r="L8" s="680">
        <v>3705001</v>
      </c>
      <c r="M8" s="680">
        <v>3645223</v>
      </c>
      <c r="N8" s="680">
        <v>3606013</v>
      </c>
      <c r="O8" s="680">
        <v>3544172</v>
      </c>
      <c r="P8" s="680">
        <v>3537187</v>
      </c>
    </row>
    <row r="9" spans="1:18">
      <c r="A9" s="680" t="s">
        <v>1086</v>
      </c>
      <c r="B9" s="680">
        <v>4106270</v>
      </c>
      <c r="C9" s="680">
        <v>4143770</v>
      </c>
      <c r="D9" s="680">
        <v>4339695</v>
      </c>
      <c r="E9" s="680">
        <v>4260135</v>
      </c>
      <c r="F9" s="680">
        <v>3960723</v>
      </c>
      <c r="G9" s="680">
        <v>4058668</v>
      </c>
      <c r="H9" s="680">
        <v>4126526</v>
      </c>
      <c r="I9" s="680">
        <v>3896038</v>
      </c>
      <c r="J9" s="680">
        <v>3752658</v>
      </c>
      <c r="K9" s="680">
        <v>3850514</v>
      </c>
      <c r="L9" s="680">
        <v>4159264</v>
      </c>
      <c r="M9" s="680">
        <v>4152333</v>
      </c>
      <c r="N9" s="680">
        <v>4113194</v>
      </c>
      <c r="O9" s="680">
        <v>3983911</v>
      </c>
      <c r="P9" s="680">
        <v>3900965</v>
      </c>
    </row>
    <row r="10" spans="1:18">
      <c r="A10" s="680" t="s">
        <v>1087</v>
      </c>
      <c r="B10" s="680">
        <v>2293920</v>
      </c>
      <c r="C10" s="680">
        <v>2304980</v>
      </c>
      <c r="D10" s="680">
        <v>2244725</v>
      </c>
      <c r="E10" s="680">
        <v>2186427</v>
      </c>
      <c r="F10" s="680">
        <v>2198530</v>
      </c>
      <c r="G10" s="680">
        <v>2159425</v>
      </c>
      <c r="H10" s="680">
        <v>2170399</v>
      </c>
      <c r="I10" s="680">
        <v>2188055</v>
      </c>
      <c r="J10" s="680">
        <v>2248771</v>
      </c>
      <c r="K10" s="680">
        <v>2228301</v>
      </c>
      <c r="L10" s="680">
        <v>2311591</v>
      </c>
      <c r="M10" s="680">
        <v>2322053</v>
      </c>
      <c r="N10" s="680">
        <v>2304130</v>
      </c>
      <c r="O10" s="680">
        <v>2295417</v>
      </c>
      <c r="P10" s="680">
        <v>2286768</v>
      </c>
    </row>
    <row r="11" spans="1:18">
      <c r="A11" s="680" t="s">
        <v>1088</v>
      </c>
      <c r="B11" s="680">
        <v>12637490</v>
      </c>
      <c r="C11" s="680">
        <v>12641330</v>
      </c>
      <c r="D11" s="680">
        <v>12250583</v>
      </c>
      <c r="E11" s="680">
        <v>12053372</v>
      </c>
      <c r="F11" s="680">
        <v>11964966</v>
      </c>
      <c r="G11" s="680">
        <v>11795205</v>
      </c>
      <c r="H11" s="680">
        <v>11555034</v>
      </c>
      <c r="I11" s="680">
        <v>11799264.5</v>
      </c>
      <c r="J11" s="680">
        <v>11549154.699999999</v>
      </c>
      <c r="K11" s="680">
        <v>12045940.800000001</v>
      </c>
      <c r="L11" s="680">
        <v>12214075.6</v>
      </c>
      <c r="M11" s="680">
        <v>12245060.6</v>
      </c>
      <c r="N11" s="680">
        <v>12060159.6</v>
      </c>
      <c r="O11" s="680">
        <v>11822157.199999999</v>
      </c>
      <c r="P11" s="680">
        <v>11904557.9</v>
      </c>
    </row>
    <row r="12" spans="1:18">
      <c r="A12" s="680" t="s">
        <v>1089</v>
      </c>
      <c r="B12" s="680">
        <v>3913750</v>
      </c>
      <c r="C12" s="680">
        <v>3867310</v>
      </c>
      <c r="D12" s="680">
        <v>3779840</v>
      </c>
      <c r="E12" s="680">
        <v>3726759</v>
      </c>
      <c r="F12" s="680">
        <v>3732153</v>
      </c>
      <c r="G12" s="680">
        <v>3566431</v>
      </c>
      <c r="H12" s="680">
        <v>3672513</v>
      </c>
      <c r="I12" s="680">
        <v>3603326.7</v>
      </c>
      <c r="J12" s="680">
        <v>3681787.7</v>
      </c>
      <c r="K12" s="680">
        <v>3647337.9</v>
      </c>
      <c r="L12" s="680">
        <v>3666553.3</v>
      </c>
      <c r="M12" s="680">
        <v>3670959.5</v>
      </c>
      <c r="N12" s="680">
        <v>3650115</v>
      </c>
      <c r="O12" s="680">
        <v>3598414.5</v>
      </c>
      <c r="P12" s="680">
        <v>3601051.1</v>
      </c>
    </row>
    <row r="13" spans="1:18">
      <c r="A13" s="680" t="s">
        <v>1090</v>
      </c>
      <c r="B13" s="680">
        <v>441360</v>
      </c>
      <c r="C13" s="680">
        <v>422280</v>
      </c>
      <c r="D13" s="680">
        <v>417206</v>
      </c>
      <c r="E13" s="680">
        <v>711511</v>
      </c>
      <c r="F13" s="680">
        <v>697425</v>
      </c>
      <c r="G13" s="680">
        <v>712615</v>
      </c>
      <c r="H13" s="680">
        <v>398893</v>
      </c>
      <c r="I13" s="680">
        <v>573165</v>
      </c>
      <c r="J13" s="680">
        <v>723061</v>
      </c>
      <c r="K13" s="680">
        <v>588632</v>
      </c>
      <c r="L13" s="680">
        <v>329525</v>
      </c>
      <c r="M13" s="680">
        <v>315675</v>
      </c>
      <c r="N13" s="680">
        <v>281824</v>
      </c>
      <c r="O13" s="680">
        <v>360805</v>
      </c>
      <c r="P13" s="680">
        <v>389493</v>
      </c>
    </row>
    <row r="14" spans="1:18">
      <c r="A14" s="680" t="s">
        <v>1091</v>
      </c>
      <c r="B14" s="680">
        <v>326600</v>
      </c>
      <c r="C14" s="680">
        <v>397810</v>
      </c>
      <c r="D14" s="680">
        <v>402379</v>
      </c>
      <c r="E14" s="680">
        <v>388553</v>
      </c>
      <c r="F14" s="680">
        <v>415754</v>
      </c>
      <c r="G14" s="680">
        <v>301178</v>
      </c>
      <c r="H14" s="680">
        <v>366332</v>
      </c>
      <c r="I14" s="680">
        <v>365810</v>
      </c>
      <c r="J14" s="680">
        <v>387752</v>
      </c>
      <c r="K14" s="680">
        <v>343021</v>
      </c>
      <c r="L14" s="680">
        <v>334462</v>
      </c>
      <c r="M14" s="680">
        <v>319660</v>
      </c>
      <c r="N14" s="680">
        <v>307595</v>
      </c>
      <c r="O14" s="680">
        <v>296921</v>
      </c>
      <c r="P14" s="680">
        <v>298940</v>
      </c>
    </row>
    <row r="15" spans="1:18">
      <c r="A15" s="680" t="s">
        <v>1092</v>
      </c>
      <c r="B15" s="680">
        <v>3900390</v>
      </c>
      <c r="C15" s="680">
        <v>3982610</v>
      </c>
      <c r="D15" s="680">
        <v>3955105</v>
      </c>
      <c r="E15" s="680">
        <v>3840430</v>
      </c>
      <c r="F15" s="680">
        <v>3792280</v>
      </c>
      <c r="G15" s="680">
        <v>3906085</v>
      </c>
      <c r="H15" s="680">
        <v>3755028</v>
      </c>
      <c r="I15" s="680">
        <v>3526244.5</v>
      </c>
      <c r="J15" s="680">
        <v>3631819.1</v>
      </c>
      <c r="K15" s="680">
        <v>3682649.3</v>
      </c>
      <c r="L15" s="680">
        <v>3702415.8</v>
      </c>
      <c r="M15" s="680">
        <v>3682078.6</v>
      </c>
      <c r="N15" s="680">
        <v>3649275.1</v>
      </c>
      <c r="O15" s="680">
        <v>3666080.8</v>
      </c>
      <c r="P15" s="680">
        <v>3565665.8</v>
      </c>
    </row>
    <row r="16" spans="1:18">
      <c r="A16" s="680" t="s">
        <v>1094</v>
      </c>
      <c r="B16" s="680">
        <v>4523530</v>
      </c>
      <c r="C16" s="680">
        <v>4516000</v>
      </c>
      <c r="D16" s="680">
        <v>4278999</v>
      </c>
      <c r="E16" s="680">
        <v>4243189</v>
      </c>
      <c r="F16" s="680">
        <v>4252427</v>
      </c>
      <c r="G16" s="680">
        <v>4217385</v>
      </c>
      <c r="H16" s="680">
        <v>4090593</v>
      </c>
      <c r="I16" s="680">
        <v>3978508.9</v>
      </c>
      <c r="J16" s="680">
        <v>4421425.7</v>
      </c>
      <c r="K16" s="680">
        <v>4239315.8</v>
      </c>
      <c r="L16" s="680">
        <v>4207585.5999999996</v>
      </c>
      <c r="M16" s="680">
        <v>4111228.6</v>
      </c>
      <c r="N16" s="680">
        <v>4131252.7</v>
      </c>
      <c r="O16" s="680">
        <v>4071262.7</v>
      </c>
      <c r="P16" s="680">
        <v>3936355.7</v>
      </c>
    </row>
    <row r="17" spans="1:16">
      <c r="A17" s="680" t="s">
        <v>1095</v>
      </c>
      <c r="B17" s="680">
        <v>463410</v>
      </c>
      <c r="C17" s="680">
        <v>523700</v>
      </c>
      <c r="D17" s="680">
        <v>501035</v>
      </c>
      <c r="E17" s="680">
        <v>487336</v>
      </c>
      <c r="F17" s="680">
        <v>499239</v>
      </c>
      <c r="G17" s="680">
        <v>498635</v>
      </c>
      <c r="H17" s="680">
        <v>499341</v>
      </c>
      <c r="I17" s="680">
        <v>483238</v>
      </c>
      <c r="J17" s="680">
        <v>462820</v>
      </c>
      <c r="K17" s="680">
        <v>454844</v>
      </c>
      <c r="L17" s="680">
        <v>445185</v>
      </c>
      <c r="M17" s="680">
        <v>389067</v>
      </c>
      <c r="N17" s="680">
        <v>395189</v>
      </c>
      <c r="O17" s="680">
        <v>392259</v>
      </c>
      <c r="P17" s="680">
        <v>389904</v>
      </c>
    </row>
    <row r="18" spans="1:16">
      <c r="A18" s="680" t="s">
        <v>1096</v>
      </c>
      <c r="B18" s="680">
        <v>1203800</v>
      </c>
      <c r="C18" s="680">
        <v>1355680</v>
      </c>
      <c r="D18" s="680">
        <v>1391532</v>
      </c>
      <c r="E18" s="680">
        <v>1154185</v>
      </c>
      <c r="F18" s="680">
        <v>1087426</v>
      </c>
      <c r="G18" s="680">
        <v>1118700</v>
      </c>
      <c r="H18" s="680">
        <v>1255372</v>
      </c>
      <c r="I18" s="680">
        <v>1289721</v>
      </c>
      <c r="J18" s="680">
        <v>1242640</v>
      </c>
      <c r="K18" s="680">
        <v>1177580</v>
      </c>
      <c r="L18" s="680">
        <v>1151511</v>
      </c>
      <c r="M18" s="680">
        <v>1120474</v>
      </c>
      <c r="N18" s="680">
        <v>1015878</v>
      </c>
      <c r="O18" s="680">
        <v>911109</v>
      </c>
      <c r="P18" s="680">
        <v>937755</v>
      </c>
    </row>
    <row r="19" spans="1:16">
      <c r="A19" s="680" t="s">
        <v>1097</v>
      </c>
      <c r="B19" s="680">
        <v>959970</v>
      </c>
      <c r="C19" s="680">
        <v>977550</v>
      </c>
      <c r="D19" s="680">
        <v>1002826</v>
      </c>
      <c r="E19" s="680">
        <v>1127406</v>
      </c>
      <c r="F19" s="680">
        <v>942667</v>
      </c>
      <c r="G19" s="680">
        <v>646640</v>
      </c>
      <c r="H19" s="680">
        <v>667853</v>
      </c>
      <c r="I19" s="680">
        <v>803118</v>
      </c>
      <c r="J19" s="680">
        <v>898958</v>
      </c>
      <c r="K19" s="680">
        <v>1082860</v>
      </c>
      <c r="L19" s="680">
        <v>1033679</v>
      </c>
      <c r="M19" s="680">
        <v>1054865</v>
      </c>
      <c r="N19" s="680">
        <v>1043802</v>
      </c>
      <c r="O19" s="680">
        <v>925140</v>
      </c>
      <c r="P19" s="680">
        <v>971859</v>
      </c>
    </row>
    <row r="20" spans="1:16">
      <c r="A20" s="680" t="s">
        <v>1098</v>
      </c>
      <c r="B20" s="680">
        <v>1024640</v>
      </c>
      <c r="C20" s="680">
        <v>1011330</v>
      </c>
      <c r="D20" s="680">
        <v>965003</v>
      </c>
      <c r="E20" s="680">
        <v>893669</v>
      </c>
      <c r="F20" s="680">
        <v>886802</v>
      </c>
      <c r="G20" s="680">
        <v>884633</v>
      </c>
      <c r="H20" s="680">
        <v>829838</v>
      </c>
      <c r="I20" s="680">
        <v>848950</v>
      </c>
      <c r="J20" s="680">
        <v>865553</v>
      </c>
      <c r="K20" s="680">
        <v>879511</v>
      </c>
      <c r="L20" s="680">
        <v>817021</v>
      </c>
      <c r="M20" s="680">
        <v>828305</v>
      </c>
      <c r="N20" s="680">
        <v>851803</v>
      </c>
      <c r="O20" s="680">
        <v>829701</v>
      </c>
      <c r="P20" s="680">
        <v>825392</v>
      </c>
    </row>
    <row r="21" spans="1:16">
      <c r="A21" s="680" t="s">
        <v>1099</v>
      </c>
      <c r="B21" s="680">
        <v>387530</v>
      </c>
      <c r="C21" s="680">
        <v>393900</v>
      </c>
      <c r="D21" s="680">
        <v>413699</v>
      </c>
      <c r="E21" s="680">
        <v>413788</v>
      </c>
      <c r="F21" s="680">
        <v>380451</v>
      </c>
      <c r="G21" s="680">
        <v>377279</v>
      </c>
      <c r="H21" s="680">
        <v>355659</v>
      </c>
      <c r="I21" s="680">
        <v>350518</v>
      </c>
      <c r="J21" s="680">
        <v>350516</v>
      </c>
      <c r="K21" s="680">
        <v>345271</v>
      </c>
      <c r="L21" s="680">
        <v>359618</v>
      </c>
      <c r="M21" s="680">
        <v>354773</v>
      </c>
      <c r="N21" s="680">
        <v>319428</v>
      </c>
      <c r="O21" s="680">
        <v>300395</v>
      </c>
      <c r="P21" s="680">
        <v>302888</v>
      </c>
    </row>
    <row r="22" spans="1:16">
      <c r="A22" s="680" t="s">
        <v>1100</v>
      </c>
      <c r="B22" s="680">
        <v>1526290</v>
      </c>
      <c r="C22" s="680">
        <v>1446280</v>
      </c>
      <c r="D22" s="680">
        <v>1004827</v>
      </c>
      <c r="E22" s="680">
        <v>1206058</v>
      </c>
      <c r="F22" s="680">
        <v>1207584</v>
      </c>
      <c r="G22" s="680">
        <v>1157306</v>
      </c>
      <c r="H22" s="680">
        <v>997249</v>
      </c>
      <c r="I22" s="680">
        <v>905387</v>
      </c>
      <c r="J22" s="680">
        <v>996157.1</v>
      </c>
      <c r="K22" s="680">
        <v>1328808</v>
      </c>
      <c r="L22" s="680">
        <v>1382108</v>
      </c>
      <c r="M22" s="680">
        <v>1325201</v>
      </c>
      <c r="N22" s="680">
        <v>1330516</v>
      </c>
      <c r="O22" s="680">
        <v>1214846</v>
      </c>
      <c r="P22" s="680">
        <v>1239965</v>
      </c>
    </row>
    <row r="23" spans="1:16">
      <c r="A23" s="680" t="s">
        <v>1101</v>
      </c>
      <c r="B23" s="680">
        <v>1316610</v>
      </c>
      <c r="C23" s="680">
        <v>1330980</v>
      </c>
      <c r="D23" s="680">
        <v>1285570</v>
      </c>
      <c r="E23" s="680">
        <v>1255109</v>
      </c>
      <c r="F23" s="680">
        <v>1283526</v>
      </c>
      <c r="G23" s="680">
        <v>1091852</v>
      </c>
      <c r="H23" s="680">
        <v>1124217</v>
      </c>
      <c r="I23" s="680">
        <v>1071750.2</v>
      </c>
      <c r="J23" s="680">
        <v>1204522.2</v>
      </c>
      <c r="K23" s="680">
        <v>1211969.2</v>
      </c>
      <c r="L23" s="680">
        <v>1159243</v>
      </c>
      <c r="M23" s="680">
        <v>1178910</v>
      </c>
      <c r="N23" s="680">
        <v>1175044</v>
      </c>
      <c r="O23" s="680">
        <v>1157478</v>
      </c>
      <c r="P23" s="680">
        <v>1140533</v>
      </c>
    </row>
    <row r="24" spans="1:16">
      <c r="A24" s="680" t="s">
        <v>1102</v>
      </c>
      <c r="B24" s="680">
        <v>1621330</v>
      </c>
      <c r="C24" s="680">
        <v>1713180</v>
      </c>
      <c r="D24" s="680">
        <v>1623364</v>
      </c>
      <c r="E24" s="680">
        <v>1713113</v>
      </c>
      <c r="F24" s="680">
        <v>1634569</v>
      </c>
      <c r="G24" s="680">
        <v>1566499</v>
      </c>
      <c r="H24" s="680">
        <v>1636147</v>
      </c>
      <c r="I24" s="680">
        <v>1608818</v>
      </c>
      <c r="J24" s="680">
        <v>1621859</v>
      </c>
      <c r="K24" s="680">
        <v>1648798</v>
      </c>
      <c r="L24" s="680">
        <v>1598027</v>
      </c>
      <c r="M24" s="680">
        <v>1565041</v>
      </c>
      <c r="N24" s="680">
        <v>1499678</v>
      </c>
      <c r="O24" s="680">
        <v>1438734</v>
      </c>
      <c r="P24" s="680">
        <v>1544279</v>
      </c>
    </row>
    <row r="25" spans="1:16">
      <c r="A25" s="680" t="s">
        <v>1103</v>
      </c>
      <c r="B25" s="680">
        <v>3571340</v>
      </c>
      <c r="C25" s="680">
        <v>3578640</v>
      </c>
      <c r="D25" s="680">
        <v>3449430</v>
      </c>
      <c r="E25" s="680">
        <v>3316314</v>
      </c>
      <c r="F25" s="680">
        <v>3380760</v>
      </c>
      <c r="G25" s="680">
        <v>3335360</v>
      </c>
      <c r="H25" s="680">
        <v>3230785</v>
      </c>
      <c r="I25" s="680">
        <v>3063802.4</v>
      </c>
      <c r="J25" s="680">
        <v>3266783.6</v>
      </c>
      <c r="K25" s="680">
        <v>3104621.7</v>
      </c>
      <c r="L25" s="680">
        <v>3097904.6</v>
      </c>
      <c r="M25" s="680">
        <v>3049190.7</v>
      </c>
      <c r="N25" s="680">
        <v>3005335.2</v>
      </c>
      <c r="O25" s="680">
        <v>3025064.5</v>
      </c>
      <c r="P25" s="680">
        <v>3036992.4</v>
      </c>
    </row>
    <row r="26" spans="1:16">
      <c r="A26" s="680" t="s">
        <v>1157</v>
      </c>
      <c r="B26" s="680">
        <v>2808930</v>
      </c>
      <c r="C26" s="680">
        <v>2817250</v>
      </c>
      <c r="D26" s="680">
        <v>2605742</v>
      </c>
      <c r="E26" s="680">
        <v>2644990</v>
      </c>
      <c r="F26" s="680">
        <v>2639629</v>
      </c>
      <c r="G26" s="680">
        <v>2635714</v>
      </c>
      <c r="H26" s="680">
        <v>2795409</v>
      </c>
      <c r="I26" s="680">
        <v>2623997</v>
      </c>
      <c r="J26" s="680">
        <v>2748855</v>
      </c>
      <c r="K26" s="680">
        <v>2787239</v>
      </c>
      <c r="L26" s="680">
        <v>2843730</v>
      </c>
      <c r="M26" s="680">
        <v>2879541</v>
      </c>
      <c r="N26" s="680">
        <v>2907479</v>
      </c>
      <c r="O26" s="680">
        <v>2888982</v>
      </c>
      <c r="P26" s="680">
        <v>2915532</v>
      </c>
    </row>
    <row r="27" spans="1:16">
      <c r="A27" s="680" t="s">
        <v>1158</v>
      </c>
      <c r="B27" s="680">
        <v>2011530</v>
      </c>
      <c r="C27" s="680">
        <v>2037810</v>
      </c>
      <c r="D27" s="680">
        <v>1992645</v>
      </c>
      <c r="E27" s="680">
        <v>1950549</v>
      </c>
      <c r="F27" s="680">
        <v>1910589</v>
      </c>
      <c r="G27" s="680">
        <v>1857007</v>
      </c>
      <c r="H27" s="680">
        <v>1903893</v>
      </c>
      <c r="I27" s="680">
        <v>1807538</v>
      </c>
      <c r="J27" s="680">
        <v>2025020</v>
      </c>
      <c r="K27" s="680">
        <v>2076137</v>
      </c>
      <c r="L27" s="680">
        <v>2131054</v>
      </c>
      <c r="M27" s="680">
        <v>2150012</v>
      </c>
      <c r="N27" s="680">
        <v>2150182</v>
      </c>
      <c r="O27" s="680">
        <v>2033105</v>
      </c>
      <c r="P27" s="680">
        <v>2032305</v>
      </c>
    </row>
    <row r="28" spans="1:16">
      <c r="A28" s="680" t="s">
        <v>1159</v>
      </c>
      <c r="B28" s="680">
        <v>6029910</v>
      </c>
      <c r="C28" s="680">
        <v>6027520</v>
      </c>
      <c r="D28" s="680">
        <v>5872487</v>
      </c>
      <c r="E28" s="680">
        <v>5773885</v>
      </c>
      <c r="F28" s="680">
        <v>5663883</v>
      </c>
      <c r="G28" s="680">
        <v>5625164</v>
      </c>
      <c r="H28" s="680">
        <v>6094791</v>
      </c>
      <c r="I28" s="680">
        <v>5836318</v>
      </c>
      <c r="J28" s="680">
        <v>5639753</v>
      </c>
      <c r="K28" s="680">
        <v>5529328</v>
      </c>
      <c r="L28" s="680">
        <v>5488298</v>
      </c>
      <c r="M28" s="680">
        <v>5526906</v>
      </c>
      <c r="N28" s="680">
        <v>5328519</v>
      </c>
      <c r="O28" s="680">
        <v>5349182</v>
      </c>
      <c r="P28" s="680">
        <v>5216831</v>
      </c>
    </row>
    <row r="29" spans="1:16">
      <c r="A29" s="680" t="s">
        <v>1104</v>
      </c>
      <c r="B29" s="680">
        <v>3775560</v>
      </c>
      <c r="C29" s="680">
        <v>3760750</v>
      </c>
      <c r="D29" s="680">
        <v>3686032</v>
      </c>
      <c r="E29" s="680">
        <v>3644914</v>
      </c>
      <c r="F29" s="680">
        <v>3589098</v>
      </c>
      <c r="G29" s="680">
        <v>3589495</v>
      </c>
      <c r="H29" s="680">
        <v>3675430</v>
      </c>
      <c r="I29" s="680">
        <v>3589024.2</v>
      </c>
      <c r="J29" s="680">
        <v>3666602.3</v>
      </c>
      <c r="K29" s="680">
        <v>3678820.6</v>
      </c>
      <c r="L29" s="680">
        <v>3674354.3</v>
      </c>
      <c r="M29" s="680">
        <v>3644018.9</v>
      </c>
      <c r="N29" s="680">
        <v>3586741.9</v>
      </c>
      <c r="O29" s="680">
        <v>3537320.9</v>
      </c>
      <c r="P29" s="680">
        <v>3554511.9</v>
      </c>
    </row>
    <row r="30" spans="1:16">
      <c r="A30" s="680" t="s">
        <v>1105</v>
      </c>
      <c r="B30" s="680">
        <v>7984280</v>
      </c>
      <c r="C30" s="680">
        <v>7615820</v>
      </c>
      <c r="D30" s="680">
        <v>7282008</v>
      </c>
      <c r="E30" s="680">
        <v>6950832</v>
      </c>
      <c r="F30" s="680">
        <v>6281680</v>
      </c>
      <c r="G30" s="680">
        <v>5710531</v>
      </c>
      <c r="H30" s="680">
        <v>6112843</v>
      </c>
      <c r="I30" s="680">
        <v>5991103</v>
      </c>
      <c r="J30" s="680">
        <v>5708380</v>
      </c>
      <c r="K30" s="680">
        <v>6015174</v>
      </c>
      <c r="L30" s="680">
        <v>6147045</v>
      </c>
      <c r="M30" s="680">
        <v>6060447</v>
      </c>
      <c r="N30" s="680">
        <v>5898369</v>
      </c>
      <c r="O30" s="680">
        <v>5752468</v>
      </c>
      <c r="P30" s="680">
        <v>5704663</v>
      </c>
    </row>
    <row r="31" spans="1:16">
      <c r="A31" s="680" t="s">
        <v>1106</v>
      </c>
      <c r="B31" s="680">
        <v>913180</v>
      </c>
      <c r="C31" s="680">
        <v>882370</v>
      </c>
      <c r="D31" s="680">
        <v>859496</v>
      </c>
      <c r="E31" s="680">
        <v>843217</v>
      </c>
      <c r="F31" s="680">
        <v>846821</v>
      </c>
      <c r="G31" s="680">
        <v>860221</v>
      </c>
      <c r="H31" s="680">
        <v>720466</v>
      </c>
      <c r="I31" s="680">
        <v>734668.3</v>
      </c>
      <c r="J31" s="680">
        <v>731107.1</v>
      </c>
      <c r="K31" s="680">
        <v>741594.1</v>
      </c>
      <c r="L31" s="680">
        <v>744897.6</v>
      </c>
      <c r="M31" s="680">
        <v>739353</v>
      </c>
      <c r="N31" s="680">
        <v>741638.5</v>
      </c>
      <c r="O31" s="680">
        <v>748531.4</v>
      </c>
      <c r="P31" s="680">
        <v>744891.3</v>
      </c>
    </row>
    <row r="32" spans="1:16">
      <c r="A32" s="680" t="s">
        <v>1107</v>
      </c>
      <c r="B32" s="680">
        <v>3683020</v>
      </c>
      <c r="C32" s="680">
        <v>3762710</v>
      </c>
      <c r="D32" s="680">
        <v>3701957</v>
      </c>
      <c r="E32" s="680">
        <v>3504537</v>
      </c>
      <c r="F32" s="680">
        <v>3503810</v>
      </c>
      <c r="G32" s="680">
        <v>3432274</v>
      </c>
      <c r="H32" s="680">
        <v>3616532</v>
      </c>
      <c r="I32" s="680">
        <v>3281766</v>
      </c>
      <c r="J32" s="680">
        <v>3023345</v>
      </c>
      <c r="K32" s="680">
        <v>2911542</v>
      </c>
      <c r="L32" s="680">
        <v>3138080</v>
      </c>
      <c r="M32" s="680">
        <v>3144494</v>
      </c>
      <c r="N32" s="680">
        <v>3199653</v>
      </c>
      <c r="O32" s="680">
        <v>3140980</v>
      </c>
      <c r="P32" s="680">
        <v>3141348</v>
      </c>
    </row>
    <row r="33" spans="1:16">
      <c r="A33" s="680" t="s">
        <v>1108</v>
      </c>
      <c r="B33" s="680">
        <v>1913830</v>
      </c>
      <c r="C33" s="680">
        <v>1900220</v>
      </c>
      <c r="D33" s="680">
        <v>2080868</v>
      </c>
      <c r="E33" s="680">
        <v>1914483</v>
      </c>
      <c r="F33" s="680">
        <v>1905983</v>
      </c>
      <c r="G33" s="680">
        <v>1378074</v>
      </c>
      <c r="H33" s="680">
        <v>1619253</v>
      </c>
      <c r="I33" s="680">
        <v>1507464.6</v>
      </c>
      <c r="J33" s="680">
        <v>1576518.6</v>
      </c>
      <c r="K33" s="680">
        <v>1572733</v>
      </c>
      <c r="L33" s="680">
        <v>1568798.3</v>
      </c>
      <c r="M33" s="680">
        <v>1591628.3</v>
      </c>
      <c r="N33" s="680">
        <v>1744409.7</v>
      </c>
      <c r="O33" s="680">
        <v>1760128.7</v>
      </c>
      <c r="P33" s="680">
        <v>1865821</v>
      </c>
    </row>
    <row r="34" spans="1:16">
      <c r="A34" s="680" t="s">
        <v>1109</v>
      </c>
      <c r="B34" s="680">
        <v>1709060</v>
      </c>
      <c r="C34" s="680">
        <v>1715680</v>
      </c>
      <c r="D34" s="680">
        <v>1701467</v>
      </c>
      <c r="E34" s="680">
        <v>1663165</v>
      </c>
      <c r="F34" s="680">
        <v>1647818</v>
      </c>
      <c r="G34" s="680">
        <v>1631846</v>
      </c>
      <c r="H34" s="680">
        <v>1452869</v>
      </c>
      <c r="I34" s="680">
        <v>1302356</v>
      </c>
      <c r="J34" s="680">
        <v>1345031</v>
      </c>
      <c r="K34" s="680">
        <v>1318240</v>
      </c>
      <c r="L34" s="680">
        <v>1277040</v>
      </c>
      <c r="M34" s="680">
        <v>1354850</v>
      </c>
      <c r="N34" s="680">
        <v>1313311</v>
      </c>
      <c r="O34" s="680">
        <v>1239063</v>
      </c>
      <c r="P34" s="680">
        <v>1231427</v>
      </c>
    </row>
    <row r="35" spans="1:16">
      <c r="A35" s="680" t="s">
        <v>1110</v>
      </c>
      <c r="B35" s="680">
        <v>3804180</v>
      </c>
      <c r="C35" s="680">
        <v>3807110</v>
      </c>
      <c r="D35" s="680">
        <v>3772998</v>
      </c>
      <c r="E35" s="680">
        <v>3325080</v>
      </c>
      <c r="F35" s="680">
        <v>4134595</v>
      </c>
      <c r="G35" s="680">
        <v>3593034</v>
      </c>
      <c r="H35" s="680">
        <v>3458258</v>
      </c>
      <c r="I35" s="680">
        <v>3515422</v>
      </c>
      <c r="J35" s="680">
        <v>3806780.5</v>
      </c>
      <c r="K35" s="680">
        <v>3586828</v>
      </c>
      <c r="L35" s="680">
        <v>3588855</v>
      </c>
      <c r="M35" s="680">
        <v>3477168.9</v>
      </c>
      <c r="N35" s="680">
        <v>3467065.9</v>
      </c>
      <c r="O35" s="680">
        <v>3409118.9</v>
      </c>
      <c r="P35" s="680">
        <v>3403204.9</v>
      </c>
    </row>
    <row r="36" spans="1:16">
      <c r="A36" s="680" t="s">
        <v>1111</v>
      </c>
      <c r="B36" s="680">
        <v>5639790</v>
      </c>
      <c r="C36" s="680">
        <v>5628760</v>
      </c>
      <c r="D36" s="680">
        <v>5599391</v>
      </c>
      <c r="E36" s="680">
        <v>5464082</v>
      </c>
      <c r="F36" s="680">
        <v>5425879</v>
      </c>
      <c r="G36" s="680">
        <v>5129697</v>
      </c>
      <c r="H36" s="680">
        <v>4583446</v>
      </c>
      <c r="I36" s="680">
        <v>4901582.2</v>
      </c>
      <c r="J36" s="680">
        <v>4746149.5</v>
      </c>
      <c r="K36" s="680">
        <v>5771362.5</v>
      </c>
      <c r="L36" s="680">
        <v>5855083.5</v>
      </c>
      <c r="M36" s="680">
        <v>5896721.9000000004</v>
      </c>
      <c r="N36" s="680">
        <v>5746227.9000000004</v>
      </c>
      <c r="O36" s="680">
        <v>5625769.2000000002</v>
      </c>
      <c r="P36" s="680">
        <v>5484007.2000000002</v>
      </c>
    </row>
    <row r="37" spans="1:16">
      <c r="A37" s="680" t="s">
        <v>1112</v>
      </c>
      <c r="B37" s="680">
        <v>3766640</v>
      </c>
      <c r="C37" s="680">
        <v>3697830</v>
      </c>
      <c r="D37" s="680">
        <v>3621350</v>
      </c>
      <c r="E37" s="680">
        <v>3507160</v>
      </c>
      <c r="F37" s="680">
        <v>3243818</v>
      </c>
      <c r="G37" s="680">
        <v>3103401</v>
      </c>
      <c r="H37" s="680">
        <v>3088599</v>
      </c>
      <c r="I37" s="680">
        <v>3096274</v>
      </c>
      <c r="J37" s="680">
        <v>3670066</v>
      </c>
      <c r="K37" s="680">
        <v>3617209</v>
      </c>
      <c r="L37" s="680">
        <v>3615881</v>
      </c>
      <c r="M37" s="680">
        <v>3588524</v>
      </c>
      <c r="N37" s="680">
        <v>3538547</v>
      </c>
      <c r="O37" s="680">
        <v>3514619</v>
      </c>
      <c r="P37" s="680">
        <v>3459137</v>
      </c>
    </row>
    <row r="38" spans="1:16">
      <c r="A38" s="680" t="s">
        <v>1113</v>
      </c>
      <c r="B38" s="680">
        <v>1715070</v>
      </c>
      <c r="C38" s="680">
        <v>1637530</v>
      </c>
      <c r="D38" s="680">
        <v>1643661</v>
      </c>
      <c r="E38" s="680">
        <v>1467234</v>
      </c>
      <c r="F38" s="680">
        <v>1478823</v>
      </c>
      <c r="G38" s="680">
        <v>1479827</v>
      </c>
      <c r="H38" s="680">
        <v>1591949</v>
      </c>
      <c r="I38" s="680">
        <v>1655030</v>
      </c>
      <c r="J38" s="680">
        <v>1682340.2</v>
      </c>
      <c r="K38" s="680">
        <v>1651055.2</v>
      </c>
      <c r="L38" s="680">
        <v>1617343.3</v>
      </c>
      <c r="M38" s="680">
        <v>1610811.4</v>
      </c>
      <c r="N38" s="680">
        <v>1604864.4</v>
      </c>
      <c r="O38" s="680">
        <v>1583685.4</v>
      </c>
      <c r="P38" s="680">
        <v>1568576.4</v>
      </c>
    </row>
    <row r="39" spans="1:16">
      <c r="A39" s="680" t="s">
        <v>1114</v>
      </c>
      <c r="B39" s="680">
        <v>952710</v>
      </c>
      <c r="C39" s="680">
        <v>895900</v>
      </c>
      <c r="D39" s="680">
        <v>741305</v>
      </c>
      <c r="E39" s="680">
        <v>732563</v>
      </c>
      <c r="F39" s="680">
        <v>707546</v>
      </c>
      <c r="G39" s="680">
        <v>693395</v>
      </c>
      <c r="H39" s="680">
        <v>755668</v>
      </c>
      <c r="I39" s="680">
        <v>781913</v>
      </c>
      <c r="J39" s="680">
        <v>791808</v>
      </c>
      <c r="K39" s="680">
        <v>657671</v>
      </c>
      <c r="L39" s="680">
        <v>668795</v>
      </c>
      <c r="M39" s="680">
        <v>686314</v>
      </c>
      <c r="N39" s="680">
        <v>668066</v>
      </c>
      <c r="O39" s="680">
        <v>813536</v>
      </c>
      <c r="P39" s="680">
        <v>829105</v>
      </c>
    </row>
    <row r="40" spans="1:16">
      <c r="A40" s="680" t="s">
        <v>1115</v>
      </c>
      <c r="B40" s="680">
        <v>444460</v>
      </c>
      <c r="C40" s="680">
        <v>434310</v>
      </c>
      <c r="D40" s="680">
        <v>406902</v>
      </c>
      <c r="E40" s="680">
        <v>465119</v>
      </c>
      <c r="F40" s="680">
        <v>471553</v>
      </c>
      <c r="G40" s="680">
        <v>424815</v>
      </c>
      <c r="H40" s="680">
        <v>392490</v>
      </c>
      <c r="I40" s="680">
        <v>356096</v>
      </c>
      <c r="J40" s="680">
        <v>394996</v>
      </c>
      <c r="K40" s="680">
        <v>333449</v>
      </c>
      <c r="L40" s="680">
        <v>338307</v>
      </c>
      <c r="M40" s="680">
        <v>335163</v>
      </c>
      <c r="N40" s="680">
        <v>354286</v>
      </c>
      <c r="O40" s="680">
        <v>410482</v>
      </c>
      <c r="P40" s="680">
        <v>407975</v>
      </c>
    </row>
    <row r="41" spans="1:16">
      <c r="A41" s="680" t="s">
        <v>1116</v>
      </c>
      <c r="B41" s="680">
        <v>2883580</v>
      </c>
      <c r="C41" s="680">
        <v>2890810</v>
      </c>
      <c r="D41" s="680">
        <v>2883308</v>
      </c>
      <c r="E41" s="680">
        <v>2641716</v>
      </c>
      <c r="F41" s="680">
        <v>2670853</v>
      </c>
      <c r="G41" s="680">
        <v>2644182</v>
      </c>
      <c r="H41" s="680">
        <v>2731145</v>
      </c>
      <c r="I41" s="680">
        <v>2591420.7000000002</v>
      </c>
      <c r="J41" s="680">
        <v>2550537.9</v>
      </c>
      <c r="K41" s="680">
        <v>2550281.2000000002</v>
      </c>
      <c r="L41" s="680">
        <v>2504902.4</v>
      </c>
      <c r="M41" s="680">
        <v>2419158.9</v>
      </c>
      <c r="N41" s="680">
        <v>2434838.9</v>
      </c>
      <c r="O41" s="680">
        <v>2366142.9</v>
      </c>
      <c r="P41" s="680">
        <v>2285549.9</v>
      </c>
    </row>
    <row r="42" spans="1:16">
      <c r="A42" s="680" t="s">
        <v>1118</v>
      </c>
      <c r="B42" s="680">
        <v>765310</v>
      </c>
      <c r="C42" s="680">
        <v>773270</v>
      </c>
      <c r="D42" s="680">
        <v>776024</v>
      </c>
      <c r="E42" s="680">
        <v>761761</v>
      </c>
      <c r="F42" s="680">
        <v>770550</v>
      </c>
      <c r="G42" s="680">
        <v>789868</v>
      </c>
      <c r="H42" s="680">
        <v>801142</v>
      </c>
      <c r="I42" s="680">
        <v>694910</v>
      </c>
      <c r="J42" s="680">
        <v>637720</v>
      </c>
      <c r="K42" s="680">
        <v>690139</v>
      </c>
      <c r="L42" s="680">
        <v>715574</v>
      </c>
      <c r="M42" s="680">
        <v>707117</v>
      </c>
      <c r="N42" s="680">
        <v>686567</v>
      </c>
      <c r="O42" s="680">
        <v>1047286</v>
      </c>
      <c r="P42" s="680">
        <v>1029339</v>
      </c>
    </row>
    <row r="43" spans="1:16">
      <c r="A43" s="680" t="s">
        <v>1117</v>
      </c>
      <c r="B43" s="680">
        <v>1871980</v>
      </c>
      <c r="C43" s="680">
        <v>1866300</v>
      </c>
      <c r="D43" s="680">
        <v>1787799</v>
      </c>
      <c r="E43" s="680">
        <v>1761331</v>
      </c>
      <c r="F43" s="680">
        <v>1814452</v>
      </c>
      <c r="G43" s="680">
        <v>1988558</v>
      </c>
      <c r="H43" s="680">
        <v>2057821</v>
      </c>
      <c r="I43" s="680">
        <v>2073592.7</v>
      </c>
      <c r="J43" s="680">
        <v>2070224.3</v>
      </c>
      <c r="K43" s="680">
        <v>2112319.5</v>
      </c>
      <c r="L43" s="680">
        <v>2084664.5</v>
      </c>
      <c r="M43" s="680">
        <v>2086128</v>
      </c>
      <c r="N43" s="680">
        <v>2053140</v>
      </c>
      <c r="O43" s="680">
        <v>1962283</v>
      </c>
      <c r="P43" s="680">
        <v>2025746</v>
      </c>
    </row>
    <row r="44" spans="1:16">
      <c r="A44" s="680" t="s">
        <v>1160</v>
      </c>
      <c r="B44" s="680">
        <v>836680</v>
      </c>
      <c r="C44" s="680">
        <v>872040</v>
      </c>
      <c r="D44" s="680">
        <v>785660</v>
      </c>
      <c r="E44" s="680">
        <v>744477</v>
      </c>
      <c r="F44" s="680">
        <v>747047</v>
      </c>
      <c r="G44" s="680">
        <v>700997</v>
      </c>
      <c r="H44" s="680">
        <v>707730</v>
      </c>
      <c r="I44" s="680">
        <v>747054.1</v>
      </c>
      <c r="J44" s="680">
        <v>716324.6</v>
      </c>
      <c r="K44" s="680">
        <v>708986</v>
      </c>
      <c r="L44" s="680">
        <v>718953.4</v>
      </c>
      <c r="M44" s="680">
        <v>715422.1</v>
      </c>
      <c r="N44" s="680">
        <v>729756.8</v>
      </c>
      <c r="O44" s="680">
        <v>721173.8</v>
      </c>
      <c r="P44" s="680">
        <v>723329.4</v>
      </c>
    </row>
    <row r="45" spans="1:16">
      <c r="A45" s="680" t="s">
        <v>1161</v>
      </c>
      <c r="B45" s="680">
        <v>3514400</v>
      </c>
      <c r="C45" s="680">
        <v>3582000</v>
      </c>
      <c r="D45" s="680">
        <v>3539326</v>
      </c>
      <c r="E45" s="680">
        <v>3440410</v>
      </c>
      <c r="F45" s="680">
        <v>3461723</v>
      </c>
      <c r="G45" s="680">
        <v>3475357</v>
      </c>
      <c r="H45" s="680">
        <v>3490996</v>
      </c>
      <c r="I45" s="680">
        <v>3168864.4</v>
      </c>
      <c r="J45" s="680">
        <v>3288671.2</v>
      </c>
      <c r="K45" s="680">
        <v>3273778.3</v>
      </c>
      <c r="L45" s="680">
        <v>3297748.8</v>
      </c>
      <c r="M45" s="680">
        <v>3276075.9</v>
      </c>
      <c r="N45" s="680">
        <v>3274230.2</v>
      </c>
      <c r="O45" s="680">
        <v>3286735.5</v>
      </c>
      <c r="P45" s="680">
        <v>3242956.4</v>
      </c>
    </row>
    <row r="46" spans="1:16">
      <c r="A46" s="680" t="s">
        <v>1119</v>
      </c>
      <c r="B46" s="680">
        <v>4412540</v>
      </c>
      <c r="C46" s="680">
        <v>4203890</v>
      </c>
      <c r="D46" s="680">
        <v>3957084</v>
      </c>
      <c r="E46" s="680">
        <v>3804376</v>
      </c>
      <c r="F46" s="680">
        <v>3662511</v>
      </c>
      <c r="G46" s="680">
        <v>3524258</v>
      </c>
      <c r="H46" s="680">
        <v>3583093</v>
      </c>
      <c r="I46" s="680">
        <v>3753119.8</v>
      </c>
      <c r="J46" s="680">
        <v>3225057.9</v>
      </c>
      <c r="K46" s="680">
        <v>3564286.9</v>
      </c>
      <c r="L46" s="680">
        <v>3663459</v>
      </c>
      <c r="M46" s="680">
        <v>3623184.9</v>
      </c>
      <c r="N46" s="680">
        <v>3445393.9</v>
      </c>
      <c r="O46" s="680">
        <v>3470430.9</v>
      </c>
      <c r="P46" s="680">
        <v>3598051.9</v>
      </c>
    </row>
    <row r="47" spans="1:16">
      <c r="A47" s="680" t="s">
        <v>1120</v>
      </c>
      <c r="B47" s="680">
        <v>638580</v>
      </c>
      <c r="C47" s="680">
        <v>548950</v>
      </c>
      <c r="D47" s="680">
        <v>551768</v>
      </c>
      <c r="E47" s="680">
        <v>564607</v>
      </c>
      <c r="F47" s="680">
        <v>540153</v>
      </c>
      <c r="G47" s="680">
        <v>529664</v>
      </c>
      <c r="H47" s="680">
        <v>511730</v>
      </c>
      <c r="I47" s="680">
        <v>508885</v>
      </c>
      <c r="J47" s="680">
        <v>492589</v>
      </c>
      <c r="K47" s="680">
        <v>500978</v>
      </c>
      <c r="L47" s="680">
        <v>478368</v>
      </c>
      <c r="M47" s="680">
        <v>475779</v>
      </c>
      <c r="N47" s="680">
        <v>513581</v>
      </c>
      <c r="O47" s="680">
        <v>498499</v>
      </c>
      <c r="P47" s="680">
        <v>337488</v>
      </c>
    </row>
    <row r="48" spans="1:16">
      <c r="A48" s="680" t="s">
        <v>1121</v>
      </c>
      <c r="B48" s="680">
        <v>3400790</v>
      </c>
      <c r="C48" s="680">
        <v>3316530</v>
      </c>
      <c r="D48" s="680">
        <v>3285437</v>
      </c>
      <c r="E48" s="680">
        <v>3259646</v>
      </c>
      <c r="F48" s="680">
        <v>2882925</v>
      </c>
      <c r="G48" s="680">
        <v>2767524</v>
      </c>
      <c r="H48" s="680">
        <v>2648806</v>
      </c>
      <c r="I48" s="680">
        <v>2671050</v>
      </c>
      <c r="J48" s="680">
        <v>3166408</v>
      </c>
      <c r="K48" s="680">
        <v>3375933</v>
      </c>
      <c r="L48" s="680">
        <v>3424581</v>
      </c>
      <c r="M48" s="680">
        <v>3384443.8</v>
      </c>
      <c r="N48" s="680">
        <v>3338758.8</v>
      </c>
      <c r="O48" s="680">
        <v>3315499.8</v>
      </c>
      <c r="P48" s="680">
        <v>3306412.6</v>
      </c>
    </row>
    <row r="49" spans="1:16">
      <c r="A49" s="680" t="s">
        <v>1122</v>
      </c>
      <c r="B49" s="680">
        <v>3388820</v>
      </c>
      <c r="C49" s="680">
        <v>3410000</v>
      </c>
      <c r="D49" s="680">
        <v>3358749</v>
      </c>
      <c r="E49" s="680">
        <v>2901351</v>
      </c>
      <c r="F49" s="680">
        <v>3080837</v>
      </c>
      <c r="G49" s="680">
        <v>2442962</v>
      </c>
      <c r="H49" s="680">
        <v>2368382</v>
      </c>
      <c r="I49" s="680">
        <v>2440240</v>
      </c>
      <c r="J49" s="680">
        <v>3747558</v>
      </c>
      <c r="K49" s="680">
        <v>2118640</v>
      </c>
      <c r="L49" s="680">
        <v>2095158</v>
      </c>
      <c r="M49" s="680">
        <v>2158650</v>
      </c>
      <c r="N49" s="680">
        <v>2021935</v>
      </c>
      <c r="O49" s="680">
        <v>2025571</v>
      </c>
      <c r="P49" s="680">
        <v>2100722</v>
      </c>
    </row>
    <row r="50" spans="1:16">
      <c r="A50" s="680" t="s">
        <v>1123</v>
      </c>
      <c r="B50" s="680">
        <v>1684410</v>
      </c>
      <c r="C50" s="680">
        <v>1921040</v>
      </c>
      <c r="D50" s="680">
        <v>1892417</v>
      </c>
      <c r="E50" s="680">
        <v>1990815</v>
      </c>
      <c r="F50" s="680">
        <v>1971932</v>
      </c>
      <c r="G50" s="680">
        <v>1885803</v>
      </c>
      <c r="H50" s="680">
        <v>1701667</v>
      </c>
      <c r="I50" s="680">
        <v>1531122</v>
      </c>
      <c r="J50" s="680">
        <v>1557827</v>
      </c>
      <c r="K50" s="680">
        <v>1505531.5</v>
      </c>
      <c r="L50" s="680">
        <v>1563708.9</v>
      </c>
      <c r="M50" s="680">
        <v>1540343.2</v>
      </c>
      <c r="N50" s="680">
        <v>1513748</v>
      </c>
      <c r="O50" s="680">
        <v>1447410.5</v>
      </c>
      <c r="P50" s="680">
        <v>1392623</v>
      </c>
    </row>
    <row r="51" spans="1:16">
      <c r="A51" s="680" t="s">
        <v>1124</v>
      </c>
      <c r="B51" s="680">
        <v>6622570</v>
      </c>
      <c r="C51" s="680">
        <v>6610980</v>
      </c>
      <c r="D51" s="680">
        <v>6603624</v>
      </c>
      <c r="E51" s="680">
        <v>6167916</v>
      </c>
      <c r="F51" s="680">
        <v>6097623</v>
      </c>
      <c r="G51" s="680">
        <v>6097162</v>
      </c>
      <c r="H51" s="680">
        <v>6032063</v>
      </c>
      <c r="I51" s="680">
        <v>6161692.5999999996</v>
      </c>
      <c r="J51" s="680">
        <v>6221219.0999999996</v>
      </c>
      <c r="K51" s="680">
        <v>6047658.7000000002</v>
      </c>
      <c r="L51" s="680">
        <v>6002486.2000000002</v>
      </c>
      <c r="M51" s="680">
        <v>5962702.2000000002</v>
      </c>
      <c r="N51" s="680">
        <v>5944373.2000000002</v>
      </c>
      <c r="O51" s="680">
        <v>5810521</v>
      </c>
      <c r="P51" s="680">
        <v>5762232</v>
      </c>
    </row>
    <row r="52" spans="1:16">
      <c r="A52" s="680" t="s">
        <v>1125</v>
      </c>
      <c r="B52" s="680">
        <v>1049980</v>
      </c>
      <c r="C52" s="680">
        <v>1063260</v>
      </c>
      <c r="D52" s="680">
        <v>1046072</v>
      </c>
      <c r="E52" s="680">
        <v>989240</v>
      </c>
      <c r="F52" s="680">
        <v>973611</v>
      </c>
      <c r="G52" s="680">
        <v>978337</v>
      </c>
      <c r="H52" s="680">
        <v>999298</v>
      </c>
      <c r="I52" s="680">
        <v>995266</v>
      </c>
      <c r="J52" s="680">
        <v>1031444</v>
      </c>
      <c r="K52" s="680">
        <v>1053163</v>
      </c>
      <c r="L52" s="680">
        <v>1053874</v>
      </c>
      <c r="M52" s="680">
        <v>1050447</v>
      </c>
      <c r="N52" s="680">
        <v>1046018</v>
      </c>
      <c r="O52" s="680">
        <v>1026111</v>
      </c>
      <c r="P52" s="680">
        <v>1029448</v>
      </c>
    </row>
    <row r="53" spans="1:16">
      <c r="A53" s="680" t="s">
        <v>1130</v>
      </c>
      <c r="B53" s="680">
        <v>2946690</v>
      </c>
      <c r="C53" s="680">
        <v>2970730</v>
      </c>
      <c r="D53" s="680">
        <v>2714184</v>
      </c>
      <c r="E53" s="680">
        <v>2868371</v>
      </c>
      <c r="F53" s="680">
        <v>2917118</v>
      </c>
      <c r="G53" s="680">
        <v>2837138</v>
      </c>
      <c r="H53" s="680">
        <v>2901869</v>
      </c>
      <c r="I53" s="680">
        <v>2971476</v>
      </c>
      <c r="J53" s="680">
        <v>2866944</v>
      </c>
      <c r="K53" s="680">
        <v>3055250</v>
      </c>
      <c r="L53" s="680">
        <v>3090257</v>
      </c>
      <c r="M53" s="680">
        <v>3102901</v>
      </c>
      <c r="N53" s="680">
        <v>3076476</v>
      </c>
      <c r="O53" s="680">
        <v>3010867</v>
      </c>
      <c r="P53" s="680">
        <v>3017577</v>
      </c>
    </row>
    <row r="54" spans="1:16">
      <c r="A54" s="680" t="s">
        <v>1129</v>
      </c>
      <c r="B54" s="680">
        <v>2476680</v>
      </c>
      <c r="C54" s="680">
        <v>2451070</v>
      </c>
      <c r="D54" s="680">
        <v>2384981</v>
      </c>
      <c r="E54" s="680">
        <v>2293185</v>
      </c>
      <c r="F54" s="680">
        <v>2346531</v>
      </c>
      <c r="G54" s="680">
        <v>2305462</v>
      </c>
      <c r="H54" s="680">
        <v>2323583</v>
      </c>
      <c r="I54" s="680">
        <v>2250596.2999999998</v>
      </c>
      <c r="J54" s="680">
        <v>1914189</v>
      </c>
      <c r="K54" s="680">
        <v>2116657.2999999998</v>
      </c>
      <c r="L54" s="680">
        <v>2272907.2999999998</v>
      </c>
      <c r="M54" s="680">
        <v>2258002.2999999998</v>
      </c>
      <c r="N54" s="680">
        <v>2369660</v>
      </c>
      <c r="O54" s="680">
        <v>2353261</v>
      </c>
      <c r="P54" s="680">
        <v>2370121</v>
      </c>
    </row>
    <row r="55" spans="1:16">
      <c r="A55" s="680" t="s">
        <v>1131</v>
      </c>
      <c r="B55" s="680">
        <v>4323080</v>
      </c>
      <c r="C55" s="680">
        <v>4293230</v>
      </c>
      <c r="D55" s="680">
        <v>4267511</v>
      </c>
      <c r="E55" s="680">
        <v>4124805</v>
      </c>
      <c r="F55" s="680">
        <v>3673705</v>
      </c>
      <c r="G55" s="680">
        <v>3498720</v>
      </c>
      <c r="H55" s="680">
        <v>3977109</v>
      </c>
      <c r="I55" s="680">
        <v>4063909</v>
      </c>
      <c r="J55" s="680">
        <v>3996875</v>
      </c>
      <c r="K55" s="680">
        <v>3845312</v>
      </c>
      <c r="L55" s="680">
        <v>3662862</v>
      </c>
      <c r="M55" s="680">
        <v>3916641</v>
      </c>
      <c r="N55" s="680">
        <v>3975192</v>
      </c>
      <c r="O55" s="680">
        <v>3525792</v>
      </c>
      <c r="P55" s="680">
        <v>3501004</v>
      </c>
    </row>
    <row r="56" spans="1:16">
      <c r="A56" s="680" t="s">
        <v>1126</v>
      </c>
      <c r="B56" s="680">
        <v>1059470</v>
      </c>
      <c r="C56" s="680">
        <v>1061960</v>
      </c>
      <c r="D56" s="680">
        <v>976605</v>
      </c>
      <c r="E56" s="680">
        <v>909098</v>
      </c>
      <c r="F56" s="680">
        <v>924359</v>
      </c>
      <c r="G56" s="680">
        <v>876806</v>
      </c>
      <c r="H56" s="680">
        <v>876942</v>
      </c>
      <c r="I56" s="680">
        <v>836744.3</v>
      </c>
      <c r="J56" s="680">
        <v>891166.1</v>
      </c>
      <c r="K56" s="680">
        <v>852041.8</v>
      </c>
      <c r="L56" s="680">
        <v>839361</v>
      </c>
      <c r="M56" s="680">
        <v>845302.5</v>
      </c>
      <c r="N56" s="680">
        <v>824918.5</v>
      </c>
      <c r="O56" s="680">
        <v>974696</v>
      </c>
      <c r="P56" s="680">
        <v>786927</v>
      </c>
    </row>
    <row r="57" spans="1:16">
      <c r="A57" s="680" t="s">
        <v>1127</v>
      </c>
      <c r="B57" s="680">
        <v>26179440</v>
      </c>
      <c r="C57" s="680">
        <v>26170420</v>
      </c>
      <c r="D57" s="680">
        <v>25601964</v>
      </c>
      <c r="E57" s="680">
        <v>21408165</v>
      </c>
      <c r="F57" s="680">
        <v>21168788</v>
      </c>
      <c r="G57" s="680">
        <v>21106854</v>
      </c>
      <c r="H57" s="680">
        <v>20769209</v>
      </c>
      <c r="I57" s="680">
        <v>19242360</v>
      </c>
      <c r="J57" s="680">
        <v>19086598.300000001</v>
      </c>
      <c r="K57" s="680">
        <v>19078591.800000001</v>
      </c>
      <c r="L57" s="680">
        <v>19092486.699999999</v>
      </c>
      <c r="M57" s="680">
        <v>19239667.5</v>
      </c>
      <c r="N57" s="680">
        <v>19636340.5</v>
      </c>
      <c r="O57" s="680">
        <v>18854582</v>
      </c>
      <c r="P57" s="680">
        <v>18867947</v>
      </c>
    </row>
    <row r="58" spans="1:16">
      <c r="A58" s="680" t="s">
        <v>1128</v>
      </c>
      <c r="B58" s="680">
        <v>3569570</v>
      </c>
      <c r="C58" s="680">
        <v>3799290</v>
      </c>
      <c r="D58" s="680">
        <v>3592157</v>
      </c>
      <c r="E58" s="680">
        <v>3507200</v>
      </c>
      <c r="F58" s="680">
        <v>3470903</v>
      </c>
      <c r="G58" s="680">
        <v>3233008</v>
      </c>
      <c r="H58" s="680">
        <v>3219059</v>
      </c>
      <c r="I58" s="680">
        <v>3193656.1</v>
      </c>
      <c r="J58" s="680">
        <v>3199071.1</v>
      </c>
      <c r="K58" s="680">
        <v>3164669.8</v>
      </c>
      <c r="L58" s="680">
        <v>3053084.1</v>
      </c>
      <c r="M58" s="680">
        <v>3086197.1</v>
      </c>
      <c r="N58" s="680">
        <v>3017231.1</v>
      </c>
      <c r="O58" s="680">
        <v>3185497</v>
      </c>
      <c r="P58" s="680">
        <v>3161561</v>
      </c>
    </row>
    <row r="59" spans="1:16">
      <c r="A59" s="680" t="s">
        <v>1132</v>
      </c>
      <c r="B59" s="680">
        <v>3628930</v>
      </c>
      <c r="C59" s="680">
        <v>3721890</v>
      </c>
      <c r="D59" s="680">
        <v>3451135</v>
      </c>
      <c r="E59" s="680">
        <v>3375563</v>
      </c>
      <c r="F59" s="680">
        <v>3258059</v>
      </c>
      <c r="G59" s="680">
        <v>3169857</v>
      </c>
      <c r="H59" s="680">
        <v>3189373</v>
      </c>
      <c r="I59" s="680">
        <v>2911653.8</v>
      </c>
      <c r="J59" s="680">
        <v>2947333.1</v>
      </c>
      <c r="K59" s="680">
        <v>2855900.6</v>
      </c>
      <c r="L59" s="680">
        <v>2902759.5</v>
      </c>
      <c r="M59" s="680">
        <v>2950374.6</v>
      </c>
      <c r="N59" s="680">
        <v>2866278.1</v>
      </c>
      <c r="O59" s="680">
        <v>2774474.2</v>
      </c>
      <c r="P59" s="680">
        <v>2780035.9</v>
      </c>
    </row>
    <row r="60" spans="1:16">
      <c r="A60" s="680" t="s">
        <v>1133</v>
      </c>
      <c r="B60" s="680">
        <v>4826900</v>
      </c>
      <c r="C60" s="680">
        <v>4930910</v>
      </c>
      <c r="D60" s="680">
        <v>4944806</v>
      </c>
      <c r="E60" s="680">
        <v>4963694</v>
      </c>
      <c r="F60" s="680">
        <v>4959218</v>
      </c>
      <c r="G60" s="680">
        <v>4955223</v>
      </c>
      <c r="H60" s="680">
        <v>4822608</v>
      </c>
      <c r="I60" s="680">
        <v>4779421.0999999996</v>
      </c>
      <c r="J60" s="680">
        <v>4885725.3</v>
      </c>
      <c r="K60" s="680">
        <v>4998582.0999999996</v>
      </c>
      <c r="L60" s="680">
        <v>4943698.4000000004</v>
      </c>
      <c r="M60" s="680">
        <v>4924311.0999999996</v>
      </c>
      <c r="N60" s="680">
        <v>4926085.0999999996</v>
      </c>
      <c r="O60" s="680">
        <v>4931559.5999999996</v>
      </c>
      <c r="P60" s="680">
        <v>4929436.7</v>
      </c>
    </row>
    <row r="61" spans="1:16">
      <c r="A61" s="680" t="s">
        <v>1134</v>
      </c>
      <c r="B61" s="680">
        <v>3828350</v>
      </c>
      <c r="C61" s="680">
        <v>3926240</v>
      </c>
      <c r="D61" s="680">
        <v>3646149</v>
      </c>
      <c r="E61" s="680">
        <v>3682685</v>
      </c>
      <c r="F61" s="680">
        <v>3693790</v>
      </c>
      <c r="G61" s="680">
        <v>3610708</v>
      </c>
      <c r="H61" s="680">
        <v>3608178</v>
      </c>
      <c r="I61" s="680">
        <v>3224245</v>
      </c>
      <c r="J61" s="680">
        <v>3225242</v>
      </c>
      <c r="K61" s="680">
        <v>3224019</v>
      </c>
      <c r="L61" s="680">
        <v>3317547</v>
      </c>
      <c r="M61" s="680">
        <v>3281970</v>
      </c>
      <c r="N61" s="680">
        <v>3137586</v>
      </c>
      <c r="O61" s="680">
        <v>3130970</v>
      </c>
      <c r="P61" s="680">
        <v>3144791</v>
      </c>
    </row>
    <row r="62" spans="1:16">
      <c r="A62" s="680" t="s">
        <v>1135</v>
      </c>
      <c r="B62" s="680">
        <v>4001890</v>
      </c>
      <c r="C62" s="680">
        <v>3855330</v>
      </c>
      <c r="D62" s="680">
        <v>4043360</v>
      </c>
      <c r="E62" s="680">
        <v>3937975</v>
      </c>
      <c r="F62" s="680">
        <v>3850437</v>
      </c>
      <c r="G62" s="680">
        <v>3875271</v>
      </c>
      <c r="H62" s="680">
        <v>3796588</v>
      </c>
      <c r="I62" s="680">
        <v>4134128.6</v>
      </c>
      <c r="J62" s="680">
        <v>4013449.9</v>
      </c>
      <c r="K62" s="680">
        <v>3961556.7</v>
      </c>
      <c r="L62" s="680">
        <v>3848637.7</v>
      </c>
      <c r="M62" s="680">
        <v>3794055.6</v>
      </c>
      <c r="N62" s="680">
        <v>3823067.9</v>
      </c>
      <c r="O62" s="680">
        <v>3696384.3</v>
      </c>
      <c r="P62" s="680">
        <v>3397402.5</v>
      </c>
    </row>
    <row r="63" spans="1:16">
      <c r="A63" s="680" t="s">
        <v>1136</v>
      </c>
      <c r="B63" s="680">
        <v>2430340</v>
      </c>
      <c r="C63" s="680">
        <v>2462180</v>
      </c>
      <c r="D63" s="680">
        <v>2459369</v>
      </c>
      <c r="E63" s="680">
        <v>2312304</v>
      </c>
      <c r="F63" s="680">
        <v>2387118</v>
      </c>
      <c r="G63" s="680">
        <v>2343963</v>
      </c>
      <c r="H63" s="680">
        <v>2336773</v>
      </c>
      <c r="I63" s="680">
        <v>2273824.7999999998</v>
      </c>
      <c r="J63" s="680">
        <v>2366492.2999999998</v>
      </c>
      <c r="K63" s="680">
        <v>2280088.7999999998</v>
      </c>
      <c r="L63" s="680">
        <v>2294102.5</v>
      </c>
      <c r="M63" s="680">
        <v>2309860.4</v>
      </c>
      <c r="N63" s="680">
        <v>2333833.5</v>
      </c>
      <c r="O63" s="680">
        <v>2302449.6</v>
      </c>
      <c r="P63" s="680">
        <v>2298358.6</v>
      </c>
    </row>
    <row r="64" spans="1:16">
      <c r="A64" s="680" t="s">
        <v>1137</v>
      </c>
      <c r="B64" s="680">
        <v>2994870</v>
      </c>
      <c r="C64" s="680">
        <v>3251100</v>
      </c>
      <c r="D64" s="680">
        <v>3382293</v>
      </c>
      <c r="E64" s="680">
        <v>2764724</v>
      </c>
      <c r="F64" s="680">
        <v>2806774</v>
      </c>
      <c r="G64" s="680">
        <v>2848732</v>
      </c>
      <c r="H64" s="680">
        <v>2774194</v>
      </c>
      <c r="I64" s="680">
        <v>2831432</v>
      </c>
      <c r="J64" s="680">
        <v>2479784.2000000002</v>
      </c>
      <c r="K64" s="680">
        <v>2640583</v>
      </c>
      <c r="L64" s="680">
        <v>2749966</v>
      </c>
      <c r="M64" s="680">
        <v>2659676</v>
      </c>
      <c r="N64" s="680">
        <v>2600541</v>
      </c>
      <c r="O64" s="680">
        <v>2473958</v>
      </c>
      <c r="P64" s="680">
        <v>2420648</v>
      </c>
    </row>
    <row r="65" spans="1:16">
      <c r="A65" s="680" t="s">
        <v>1138</v>
      </c>
      <c r="B65" s="680">
        <v>3344590</v>
      </c>
      <c r="C65" s="680">
        <v>3253180</v>
      </c>
      <c r="D65" s="680">
        <v>3214234</v>
      </c>
      <c r="E65" s="680">
        <v>3304208</v>
      </c>
      <c r="F65" s="680">
        <v>3304601</v>
      </c>
      <c r="G65" s="680">
        <v>3209520</v>
      </c>
      <c r="H65" s="680">
        <v>3241593</v>
      </c>
      <c r="I65" s="680">
        <v>3298898</v>
      </c>
      <c r="J65" s="680">
        <v>3415278</v>
      </c>
      <c r="K65" s="680">
        <v>3312214</v>
      </c>
      <c r="L65" s="680">
        <v>3335823</v>
      </c>
      <c r="M65" s="680">
        <v>3343970</v>
      </c>
      <c r="N65" s="680">
        <v>3349386</v>
      </c>
      <c r="O65" s="680">
        <v>3234688</v>
      </c>
      <c r="P65" s="680">
        <v>3263970</v>
      </c>
    </row>
    <row r="66" spans="1:16">
      <c r="A66" s="680" t="s">
        <v>1139</v>
      </c>
      <c r="B66" s="680">
        <v>2731200</v>
      </c>
      <c r="C66" s="680">
        <v>2708330</v>
      </c>
      <c r="D66" s="680">
        <v>2682341</v>
      </c>
      <c r="E66" s="680">
        <v>2651332</v>
      </c>
      <c r="F66" s="680">
        <v>2638054</v>
      </c>
      <c r="G66" s="680">
        <v>2640099</v>
      </c>
      <c r="H66" s="680">
        <v>2670903</v>
      </c>
      <c r="I66" s="680">
        <v>2697249</v>
      </c>
      <c r="J66" s="680">
        <v>2902687</v>
      </c>
      <c r="K66" s="680">
        <v>2779360</v>
      </c>
      <c r="L66" s="680">
        <v>2786582</v>
      </c>
      <c r="M66" s="680">
        <v>2783103</v>
      </c>
      <c r="N66" s="680">
        <v>2729822</v>
      </c>
      <c r="O66" s="680">
        <v>2725370</v>
      </c>
      <c r="P66" s="680">
        <v>2730805</v>
      </c>
    </row>
    <row r="67" spans="1:16">
      <c r="A67" s="680" t="s">
        <v>1140</v>
      </c>
      <c r="B67" s="680">
        <v>2798070</v>
      </c>
      <c r="C67" s="680">
        <v>2680130</v>
      </c>
      <c r="D67" s="680">
        <v>2617778</v>
      </c>
      <c r="E67" s="680">
        <v>2652839</v>
      </c>
      <c r="F67" s="680">
        <v>2605303</v>
      </c>
      <c r="G67" s="680">
        <v>2363338</v>
      </c>
      <c r="H67" s="680">
        <v>2342381</v>
      </c>
      <c r="I67" s="680">
        <v>2596250</v>
      </c>
      <c r="J67" s="680">
        <v>2579176</v>
      </c>
      <c r="K67" s="680">
        <v>2558286.5</v>
      </c>
      <c r="L67" s="680">
        <v>2559090.9</v>
      </c>
      <c r="M67" s="680">
        <v>2552972.7999999998</v>
      </c>
      <c r="N67" s="680">
        <v>2537890.4</v>
      </c>
      <c r="O67" s="680">
        <v>2427191.7999999998</v>
      </c>
      <c r="P67" s="680">
        <v>2527769.7999999998</v>
      </c>
    </row>
    <row r="68" spans="1:16">
      <c r="A68" s="680" t="s">
        <v>1141</v>
      </c>
      <c r="B68" s="680">
        <v>1561810</v>
      </c>
      <c r="C68" s="680">
        <v>1605390</v>
      </c>
      <c r="D68" s="680">
        <v>1545855</v>
      </c>
      <c r="E68" s="680">
        <v>1515605</v>
      </c>
      <c r="F68" s="680">
        <v>1491690</v>
      </c>
      <c r="G68" s="680">
        <v>1422851</v>
      </c>
      <c r="H68" s="680">
        <v>1664382</v>
      </c>
      <c r="I68" s="680">
        <v>1153635</v>
      </c>
      <c r="J68" s="680">
        <v>1209051</v>
      </c>
      <c r="K68" s="680">
        <v>1149078</v>
      </c>
      <c r="L68" s="680">
        <v>1197375</v>
      </c>
      <c r="M68" s="680">
        <v>1173728</v>
      </c>
      <c r="N68" s="680">
        <v>1195253</v>
      </c>
      <c r="O68" s="680">
        <v>1222084</v>
      </c>
      <c r="P68" s="680">
        <v>1210691</v>
      </c>
    </row>
    <row r="69" spans="1:16">
      <c r="A69" s="680" t="s">
        <v>1142</v>
      </c>
      <c r="B69" s="680">
        <v>544990</v>
      </c>
      <c r="C69" s="680">
        <v>546220</v>
      </c>
      <c r="D69" s="680">
        <v>543760</v>
      </c>
      <c r="E69" s="680">
        <v>534256</v>
      </c>
      <c r="F69" s="680">
        <v>547199</v>
      </c>
      <c r="G69" s="680">
        <v>548052</v>
      </c>
      <c r="H69" s="680">
        <v>546668</v>
      </c>
      <c r="I69" s="680">
        <v>545460.69999999995</v>
      </c>
      <c r="J69" s="680">
        <v>545131.80000000005</v>
      </c>
      <c r="K69" s="680">
        <v>549853.69999999995</v>
      </c>
      <c r="L69" s="680">
        <v>545897.80000000005</v>
      </c>
      <c r="M69" s="680">
        <v>544062.80000000005</v>
      </c>
      <c r="N69" s="680">
        <v>534864.80000000005</v>
      </c>
      <c r="O69" s="680">
        <v>592421.80000000005</v>
      </c>
      <c r="P69" s="680">
        <v>593344.80000000005</v>
      </c>
    </row>
    <row r="70" spans="1:16">
      <c r="A70" s="680" t="s">
        <v>1143</v>
      </c>
      <c r="B70" s="680">
        <v>1961470</v>
      </c>
      <c r="C70" s="680">
        <v>1955960</v>
      </c>
      <c r="D70" s="680">
        <v>1936702</v>
      </c>
      <c r="E70" s="680">
        <v>1825395</v>
      </c>
      <c r="F70" s="680">
        <v>1873192</v>
      </c>
      <c r="G70" s="680">
        <v>1884370</v>
      </c>
      <c r="H70" s="680">
        <v>1782562</v>
      </c>
      <c r="I70" s="680">
        <v>1739474.2</v>
      </c>
      <c r="J70" s="680">
        <v>1819312.9</v>
      </c>
      <c r="K70" s="680">
        <v>1810783.5</v>
      </c>
      <c r="L70" s="680">
        <v>1805347.2</v>
      </c>
      <c r="M70" s="680">
        <v>1741954.2</v>
      </c>
      <c r="N70" s="680">
        <v>1689516.6</v>
      </c>
      <c r="O70" s="680">
        <v>1698774.8</v>
      </c>
      <c r="P70" s="680">
        <v>1673051.2</v>
      </c>
    </row>
    <row r="71" spans="1:16">
      <c r="A71" s="680" t="s">
        <v>1144</v>
      </c>
      <c r="B71" s="680">
        <v>4327680</v>
      </c>
      <c r="C71" s="680">
        <v>4325220</v>
      </c>
      <c r="D71" s="680">
        <v>4246802</v>
      </c>
      <c r="E71" s="680">
        <v>4000606</v>
      </c>
      <c r="F71" s="680">
        <v>4080507</v>
      </c>
      <c r="G71" s="680">
        <v>3916862</v>
      </c>
      <c r="H71" s="680">
        <v>3792665</v>
      </c>
      <c r="I71" s="680">
        <v>3696120.9</v>
      </c>
      <c r="J71" s="680">
        <v>3798932.9</v>
      </c>
      <c r="K71" s="680">
        <v>3682099.2000000002</v>
      </c>
      <c r="L71" s="680">
        <v>3761578.4</v>
      </c>
      <c r="M71" s="680">
        <v>3753130.8</v>
      </c>
      <c r="N71" s="680">
        <v>3768448.7</v>
      </c>
      <c r="O71" s="680">
        <v>3752449</v>
      </c>
      <c r="P71" s="680">
        <v>3750418</v>
      </c>
    </row>
    <row r="72" spans="1:16">
      <c r="A72" s="680" t="s">
        <v>1162</v>
      </c>
      <c r="B72" s="680">
        <v>11968070</v>
      </c>
      <c r="C72" s="680">
        <v>11859780</v>
      </c>
      <c r="D72" s="680">
        <v>11471531</v>
      </c>
      <c r="E72" s="680">
        <v>11269041</v>
      </c>
      <c r="F72" s="680">
        <v>11493442</v>
      </c>
      <c r="G72" s="680">
        <v>11827769</v>
      </c>
      <c r="H72" s="680">
        <v>12591457</v>
      </c>
      <c r="I72" s="680">
        <v>11444392.199999999</v>
      </c>
      <c r="J72" s="680">
        <v>10719605</v>
      </c>
      <c r="K72" s="680">
        <v>12200499</v>
      </c>
      <c r="L72" s="680">
        <v>11815900</v>
      </c>
      <c r="M72" s="680">
        <v>11814940</v>
      </c>
      <c r="N72" s="680">
        <v>11552265</v>
      </c>
      <c r="O72" s="680">
        <v>11079753</v>
      </c>
      <c r="P72" s="680">
        <v>10543716</v>
      </c>
    </row>
    <row r="73" spans="1:16">
      <c r="A73" s="680" t="s">
        <v>1145</v>
      </c>
      <c r="B73" s="680">
        <v>771090</v>
      </c>
      <c r="C73" s="680">
        <v>1084170</v>
      </c>
      <c r="D73" s="680">
        <v>1181381</v>
      </c>
      <c r="E73" s="680">
        <v>1037557</v>
      </c>
      <c r="F73" s="680">
        <v>1146495</v>
      </c>
      <c r="G73" s="680">
        <v>1238765</v>
      </c>
      <c r="H73" s="680">
        <v>965905</v>
      </c>
      <c r="I73" s="680">
        <v>836398</v>
      </c>
      <c r="J73" s="680">
        <v>914766</v>
      </c>
      <c r="K73" s="680">
        <v>816996</v>
      </c>
      <c r="L73" s="680">
        <v>783894</v>
      </c>
      <c r="M73" s="680">
        <v>849445</v>
      </c>
      <c r="N73" s="680">
        <v>887503</v>
      </c>
      <c r="O73" s="680">
        <v>836045</v>
      </c>
      <c r="P73" s="680">
        <v>895318</v>
      </c>
    </row>
    <row r="74" spans="1:16">
      <c r="A74" s="680" t="s">
        <v>1146</v>
      </c>
      <c r="B74" s="680">
        <v>1165430</v>
      </c>
      <c r="C74" s="680">
        <v>1185670</v>
      </c>
      <c r="D74" s="680">
        <v>1051489</v>
      </c>
      <c r="E74" s="680">
        <v>1037855</v>
      </c>
      <c r="F74" s="680">
        <v>1047375</v>
      </c>
      <c r="G74" s="680">
        <v>987342</v>
      </c>
      <c r="H74" s="680">
        <v>923770</v>
      </c>
      <c r="I74" s="680">
        <v>883255</v>
      </c>
      <c r="J74" s="680">
        <v>906229</v>
      </c>
      <c r="K74" s="680">
        <v>931607</v>
      </c>
      <c r="L74" s="680">
        <v>919049</v>
      </c>
      <c r="M74" s="680">
        <v>826969</v>
      </c>
      <c r="N74" s="680">
        <v>790399</v>
      </c>
      <c r="O74" s="680">
        <v>779132</v>
      </c>
      <c r="P74" s="680">
        <v>767581</v>
      </c>
    </row>
    <row r="75" spans="1:16">
      <c r="A75" s="680" t="s">
        <v>1163</v>
      </c>
      <c r="B75" s="680">
        <v>1109000</v>
      </c>
      <c r="C75" s="680">
        <v>1061040</v>
      </c>
      <c r="D75" s="680">
        <v>768670</v>
      </c>
      <c r="E75" s="680">
        <v>1059227</v>
      </c>
      <c r="F75" s="680">
        <v>991291</v>
      </c>
      <c r="G75" s="680">
        <v>1166379</v>
      </c>
      <c r="H75" s="680">
        <v>1038029</v>
      </c>
      <c r="I75" s="680">
        <v>1006632</v>
      </c>
      <c r="J75" s="680">
        <v>953130</v>
      </c>
      <c r="K75" s="680">
        <v>1013083</v>
      </c>
      <c r="L75" s="680">
        <v>1002162</v>
      </c>
      <c r="M75" s="680">
        <v>944625</v>
      </c>
      <c r="N75" s="680">
        <v>778838</v>
      </c>
      <c r="O75" s="680">
        <v>1067605</v>
      </c>
      <c r="P75" s="680">
        <v>1066348</v>
      </c>
    </row>
    <row r="76" spans="1:16">
      <c r="A76" s="680" t="s">
        <v>1147</v>
      </c>
      <c r="B76" s="680">
        <v>7955850</v>
      </c>
      <c r="C76" s="680">
        <v>8016790</v>
      </c>
      <c r="D76" s="680">
        <v>7144065</v>
      </c>
      <c r="E76" s="680">
        <v>6797522</v>
      </c>
      <c r="F76" s="680">
        <v>5528607</v>
      </c>
      <c r="G76" s="680">
        <v>10593580</v>
      </c>
      <c r="H76" s="680">
        <v>9588755</v>
      </c>
      <c r="I76" s="680">
        <v>7298275</v>
      </c>
      <c r="J76" s="680">
        <v>7718649</v>
      </c>
      <c r="K76" s="680">
        <v>7982311</v>
      </c>
      <c r="L76" s="680">
        <v>8087265</v>
      </c>
      <c r="M76" s="680">
        <v>8206141</v>
      </c>
      <c r="N76" s="680">
        <v>8011426</v>
      </c>
      <c r="O76" s="680">
        <v>7937736</v>
      </c>
      <c r="P76" s="680">
        <v>7811593</v>
      </c>
    </row>
    <row r="77" spans="1:16">
      <c r="A77" s="680" t="s">
        <v>1148</v>
      </c>
      <c r="B77" s="680">
        <v>3862530</v>
      </c>
      <c r="C77" s="680">
        <v>3866740</v>
      </c>
      <c r="D77" s="680">
        <v>3779865</v>
      </c>
      <c r="E77" s="680">
        <v>3578475</v>
      </c>
      <c r="F77" s="680">
        <v>3661125</v>
      </c>
      <c r="G77" s="680">
        <v>3558712</v>
      </c>
      <c r="H77" s="680">
        <v>3604404</v>
      </c>
      <c r="I77" s="680">
        <v>3574114.4</v>
      </c>
      <c r="J77" s="680">
        <v>3229298.7</v>
      </c>
      <c r="K77" s="680">
        <v>3208151.5</v>
      </c>
      <c r="L77" s="680">
        <v>3496631.5</v>
      </c>
      <c r="M77" s="680">
        <v>3822750.4</v>
      </c>
      <c r="N77" s="680">
        <v>4006527.4</v>
      </c>
      <c r="O77" s="680">
        <v>3966715.4</v>
      </c>
      <c r="P77" s="680">
        <v>3971345.4</v>
      </c>
    </row>
    <row r="78" spans="1:16">
      <c r="A78" s="680" t="s">
        <v>1149</v>
      </c>
      <c r="B78" s="680">
        <v>3112000</v>
      </c>
      <c r="C78" s="680">
        <v>3139270</v>
      </c>
      <c r="D78" s="680">
        <v>3036458</v>
      </c>
      <c r="E78" s="680">
        <v>3033125</v>
      </c>
      <c r="F78" s="680">
        <v>3014697</v>
      </c>
      <c r="G78" s="680">
        <v>2984511</v>
      </c>
      <c r="H78" s="680">
        <v>3041795</v>
      </c>
      <c r="I78" s="680">
        <v>3088914.8</v>
      </c>
      <c r="J78" s="680">
        <v>3157676.8</v>
      </c>
      <c r="K78" s="680">
        <v>3039313.9</v>
      </c>
      <c r="L78" s="680">
        <v>3129421.4</v>
      </c>
      <c r="M78" s="680">
        <v>3091660.4</v>
      </c>
      <c r="N78" s="680">
        <v>3018913.9</v>
      </c>
      <c r="O78" s="680">
        <v>3067283.9</v>
      </c>
      <c r="P78" s="680">
        <v>3020323</v>
      </c>
    </row>
    <row r="79" spans="1:16">
      <c r="A79" s="680" t="s">
        <v>1150</v>
      </c>
      <c r="B79" s="680">
        <v>1021000</v>
      </c>
      <c r="C79" s="680">
        <v>1020300</v>
      </c>
      <c r="D79" s="680">
        <v>995377</v>
      </c>
      <c r="E79" s="680">
        <v>1005680</v>
      </c>
      <c r="F79" s="680">
        <v>1020292</v>
      </c>
      <c r="G79" s="680">
        <v>1018252</v>
      </c>
      <c r="H79" s="680">
        <v>1041944</v>
      </c>
      <c r="I79" s="680">
        <v>1049371</v>
      </c>
      <c r="J79" s="680">
        <v>1041614</v>
      </c>
      <c r="K79" s="680">
        <v>997536</v>
      </c>
      <c r="L79" s="680">
        <v>978703</v>
      </c>
      <c r="M79" s="680">
        <v>963783</v>
      </c>
      <c r="N79" s="680">
        <v>981213</v>
      </c>
      <c r="O79" s="680">
        <v>971459</v>
      </c>
      <c r="P79" s="680">
        <v>969795</v>
      </c>
    </row>
    <row r="80" spans="1:16">
      <c r="A80" s="680" t="s">
        <v>1151</v>
      </c>
      <c r="B80" s="680">
        <v>600490</v>
      </c>
      <c r="C80" s="680">
        <v>716440</v>
      </c>
      <c r="D80" s="680">
        <v>728307</v>
      </c>
      <c r="E80" s="680">
        <v>454539</v>
      </c>
      <c r="F80" s="680">
        <v>850397</v>
      </c>
      <c r="G80" s="680">
        <v>561464</v>
      </c>
      <c r="H80" s="680">
        <v>527370</v>
      </c>
      <c r="I80" s="680">
        <v>531123</v>
      </c>
      <c r="J80" s="680">
        <v>562228</v>
      </c>
      <c r="K80" s="680">
        <v>617083</v>
      </c>
      <c r="L80" s="680">
        <v>617911</v>
      </c>
      <c r="M80" s="680">
        <v>649924</v>
      </c>
      <c r="N80" s="680">
        <v>592152</v>
      </c>
      <c r="O80" s="680">
        <v>502281</v>
      </c>
      <c r="P80" s="680">
        <v>509522</v>
      </c>
    </row>
    <row r="81" spans="1:16">
      <c r="A81" s="680" t="s">
        <v>1152</v>
      </c>
      <c r="B81" s="680">
        <v>2271630</v>
      </c>
      <c r="C81" s="680">
        <v>2312860</v>
      </c>
      <c r="D81" s="680">
        <v>2172320</v>
      </c>
      <c r="E81" s="680">
        <v>2162157</v>
      </c>
      <c r="F81" s="680">
        <v>2032028</v>
      </c>
      <c r="G81" s="680">
        <v>2083685</v>
      </c>
      <c r="H81" s="680">
        <v>2204008</v>
      </c>
      <c r="I81" s="680">
        <v>2259231</v>
      </c>
      <c r="J81" s="680">
        <v>2305267</v>
      </c>
      <c r="K81" s="680">
        <v>2309758</v>
      </c>
      <c r="L81" s="680">
        <v>2236900</v>
      </c>
      <c r="M81" s="680">
        <v>2236164</v>
      </c>
      <c r="N81" s="680">
        <v>2170447</v>
      </c>
      <c r="O81" s="680">
        <v>2083725</v>
      </c>
      <c r="P81" s="680">
        <v>2165572</v>
      </c>
    </row>
    <row r="82" spans="1:16">
      <c r="A82" s="680" t="s">
        <v>1153</v>
      </c>
      <c r="B82" s="680">
        <v>3013890</v>
      </c>
      <c r="C82" s="680">
        <v>3073810</v>
      </c>
      <c r="D82" s="680">
        <v>3062224</v>
      </c>
      <c r="E82" s="680">
        <v>3160835</v>
      </c>
      <c r="F82" s="680">
        <v>2894483</v>
      </c>
      <c r="G82" s="680">
        <v>2675683</v>
      </c>
      <c r="H82" s="680">
        <v>3032486</v>
      </c>
      <c r="I82" s="680">
        <v>3211076</v>
      </c>
      <c r="J82" s="680">
        <v>3406721</v>
      </c>
      <c r="K82" s="680">
        <v>3277299</v>
      </c>
      <c r="L82" s="680">
        <v>3303315</v>
      </c>
      <c r="M82" s="680">
        <v>3223646</v>
      </c>
      <c r="N82" s="680">
        <v>3180744</v>
      </c>
      <c r="O82" s="680">
        <v>3151197</v>
      </c>
      <c r="P82" s="680">
        <v>2899515</v>
      </c>
    </row>
    <row r="83" spans="1:16">
      <c r="A83" s="680" t="s">
        <v>1154</v>
      </c>
      <c r="B83" s="680">
        <v>151840</v>
      </c>
      <c r="C83" s="680">
        <v>139600</v>
      </c>
      <c r="D83" s="680">
        <v>121040</v>
      </c>
      <c r="E83" s="680">
        <v>115609</v>
      </c>
      <c r="F83" s="680">
        <v>115653</v>
      </c>
      <c r="G83" s="680">
        <v>123935</v>
      </c>
      <c r="H83" s="680">
        <v>143688</v>
      </c>
      <c r="I83" s="680">
        <v>154170.79999999999</v>
      </c>
      <c r="J83" s="680">
        <v>127970.9</v>
      </c>
      <c r="K83" s="680">
        <v>129293.9</v>
      </c>
      <c r="L83" s="680">
        <v>132599.20000000001</v>
      </c>
      <c r="M83" s="680">
        <v>132532.79999999999</v>
      </c>
      <c r="N83" s="680">
        <v>107162.8</v>
      </c>
      <c r="O83" s="680">
        <v>116707.9</v>
      </c>
      <c r="P83" s="680">
        <v>112820.9</v>
      </c>
    </row>
    <row r="84" spans="1:16">
      <c r="A84" s="680" t="s">
        <v>1155</v>
      </c>
      <c r="B84" s="680">
        <v>7997410</v>
      </c>
      <c r="C84" s="680">
        <v>7669630</v>
      </c>
      <c r="D84" s="680">
        <v>7478189</v>
      </c>
      <c r="E84" s="680">
        <v>7311903</v>
      </c>
      <c r="F84" s="680">
        <v>7269687</v>
      </c>
      <c r="G84" s="680">
        <v>6453155</v>
      </c>
      <c r="H84" s="680">
        <v>7395574</v>
      </c>
      <c r="I84" s="680">
        <v>7493248</v>
      </c>
      <c r="J84" s="680">
        <v>6985982</v>
      </c>
      <c r="K84" s="680">
        <v>5991422</v>
      </c>
      <c r="L84" s="680">
        <v>6289509</v>
      </c>
      <c r="M84" s="680">
        <v>6280444</v>
      </c>
      <c r="N84" s="680">
        <v>6057045</v>
      </c>
      <c r="O84" s="680">
        <v>5980588</v>
      </c>
      <c r="P84" s="680">
        <v>6109361</v>
      </c>
    </row>
    <row r="85" spans="1:16">
      <c r="A85" s="680" t="s">
        <v>1156</v>
      </c>
      <c r="B85" s="680">
        <v>793990</v>
      </c>
      <c r="C85" s="680">
        <v>795700</v>
      </c>
      <c r="D85" s="680">
        <v>700172</v>
      </c>
      <c r="E85" s="680">
        <v>639130</v>
      </c>
      <c r="F85" s="680">
        <v>662101</v>
      </c>
      <c r="G85" s="680">
        <v>686710</v>
      </c>
      <c r="H85" s="680">
        <v>623858</v>
      </c>
      <c r="I85" s="680">
        <v>562135.4</v>
      </c>
      <c r="J85" s="680">
        <v>585053</v>
      </c>
      <c r="K85" s="680">
        <v>558280.5</v>
      </c>
      <c r="L85" s="680">
        <v>548911.5</v>
      </c>
      <c r="M85" s="680">
        <v>535859.4</v>
      </c>
      <c r="N85" s="680">
        <v>532435.4</v>
      </c>
      <c r="O85" s="680">
        <v>528061.4</v>
      </c>
      <c r="P85" s="680">
        <v>518216.4</v>
      </c>
    </row>
  </sheetData>
  <mergeCells count="1">
    <mergeCell ref="B3:P3"/>
  </mergeCells>
  <hyperlinks>
    <hyperlink ref="B1" r:id="rId1" xr:uid="{E00C83A1-250E-4A36-BFF8-9AA8C22954C3}"/>
  </hyperlinks>
  <pageMargins left="0.75" right="0.75" top="1" bottom="1" header="0.5" footer="0.5"/>
  <pageSetup orientation="portrait" horizontalDpi="3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Düğme1_Tıkla">
                <anchor moveWithCells="1" sizeWithCells="1">
                  <from>
                    <xdr:col>16</xdr:col>
                    <xdr:colOff>352425</xdr:colOff>
                    <xdr:row>0</xdr:row>
                    <xdr:rowOff>123825</xdr:rowOff>
                  </from>
                  <to>
                    <xdr:col>18</xdr:col>
                    <xdr:colOff>619125</xdr:colOff>
                    <xdr:row>2</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0475E-56E3-42ED-8FB6-31885E00BD0A}">
  <sheetPr codeName="Sayfa34">
    <tabColor theme="0"/>
    <pageSetUpPr fitToPage="1"/>
  </sheetPr>
  <dimension ref="A1:AH87"/>
  <sheetViews>
    <sheetView showGridLines="0" zoomScaleNormal="100" zoomScaleSheetLayoutView="75" workbookViewId="0"/>
  </sheetViews>
  <sheetFormatPr defaultRowHeight="11.25"/>
  <cols>
    <col min="1" max="1" width="9.75" style="204" customWidth="1"/>
    <col min="2" max="2" width="15.875" style="204" customWidth="1"/>
    <col min="3" max="3" width="19.25" style="712" customWidth="1"/>
    <col min="4" max="4" width="13.125" style="204" customWidth="1"/>
    <col min="5" max="5" width="7.375" style="204" bestFit="1" customWidth="1"/>
    <col min="6" max="6" width="8.625" style="204" customWidth="1"/>
    <col min="7" max="7" width="10.875" style="204" customWidth="1"/>
    <col min="8" max="8" width="7.625" style="204" customWidth="1"/>
    <col min="9" max="9" width="10.75" style="204" customWidth="1"/>
    <col min="10" max="10" width="9.875" style="205" customWidth="1"/>
    <col min="11" max="11" width="6" style="205" bestFit="1" customWidth="1"/>
    <col min="12" max="12" width="9.25" style="205" customWidth="1"/>
    <col min="13" max="13" width="8" style="205" customWidth="1"/>
    <col min="14" max="14" width="30.25" style="205" bestFit="1" customWidth="1"/>
    <col min="15" max="15" width="9" style="205"/>
    <col min="16" max="16" width="21.5" style="205" bestFit="1" customWidth="1"/>
    <col min="17" max="17" width="19.875" style="205" customWidth="1"/>
    <col min="18" max="18" width="21.5" style="205" bestFit="1" customWidth="1"/>
    <col min="19" max="19" width="30.125" style="205" bestFit="1" customWidth="1"/>
    <col min="20" max="20" width="21.125" style="205" bestFit="1" customWidth="1"/>
    <col min="21" max="21" width="17.75" style="205" bestFit="1" customWidth="1"/>
    <col min="22" max="23" width="8.875" style="205" customWidth="1"/>
    <col min="24" max="24" width="18.25" style="205" customWidth="1"/>
    <col min="25" max="26" width="8.875" style="205" customWidth="1"/>
    <col min="27" max="251" width="9" style="205"/>
    <col min="252" max="252" width="5.5" style="205" customWidth="1"/>
    <col min="253" max="253" width="6.75" style="205" customWidth="1"/>
    <col min="254" max="254" width="8.25" style="205" customWidth="1"/>
    <col min="255" max="255" width="6.75" style="205" customWidth="1"/>
    <col min="256" max="256" width="7.25" style="205" customWidth="1"/>
    <col min="257" max="257" width="6" style="205" customWidth="1"/>
    <col min="258" max="260" width="7.625" style="205" customWidth="1"/>
    <col min="261" max="261" width="8.5" style="205" customWidth="1"/>
    <col min="262" max="262" width="6.375" style="205" customWidth="1"/>
    <col min="263" max="263" width="8.25" style="205" customWidth="1"/>
    <col min="264" max="264" width="8" style="205" customWidth="1"/>
    <col min="265" max="265" width="6.375" style="205" customWidth="1"/>
    <col min="266" max="266" width="3.5" style="205" customWidth="1"/>
    <col min="267" max="267" width="8.75" style="205" bestFit="1" customWidth="1"/>
    <col min="268" max="268" width="9" style="205"/>
    <col min="269" max="269" width="10.875" style="205" customWidth="1"/>
    <col min="270" max="507" width="9" style="205"/>
    <col min="508" max="508" width="5.5" style="205" customWidth="1"/>
    <col min="509" max="509" width="6.75" style="205" customWidth="1"/>
    <col min="510" max="510" width="8.25" style="205" customWidth="1"/>
    <col min="511" max="511" width="6.75" style="205" customWidth="1"/>
    <col min="512" max="512" width="7.25" style="205" customWidth="1"/>
    <col min="513" max="513" width="6" style="205" customWidth="1"/>
    <col min="514" max="516" width="7.625" style="205" customWidth="1"/>
    <col min="517" max="517" width="8.5" style="205" customWidth="1"/>
    <col min="518" max="518" width="6.375" style="205" customWidth="1"/>
    <col min="519" max="519" width="8.25" style="205" customWidth="1"/>
    <col min="520" max="520" width="8" style="205" customWidth="1"/>
    <col min="521" max="521" width="6.375" style="205" customWidth="1"/>
    <col min="522" max="522" width="3.5" style="205" customWidth="1"/>
    <col min="523" max="523" width="8.75" style="205" bestFit="1" customWidth="1"/>
    <col min="524" max="524" width="9" style="205"/>
    <col min="525" max="525" width="10.875" style="205" customWidth="1"/>
    <col min="526" max="763" width="9" style="205"/>
    <col min="764" max="764" width="5.5" style="205" customWidth="1"/>
    <col min="765" max="765" width="6.75" style="205" customWidth="1"/>
    <col min="766" max="766" width="8.25" style="205" customWidth="1"/>
    <col min="767" max="767" width="6.75" style="205" customWidth="1"/>
    <col min="768" max="768" width="7.25" style="205" customWidth="1"/>
    <col min="769" max="769" width="6" style="205" customWidth="1"/>
    <col min="770" max="772" width="7.625" style="205" customWidth="1"/>
    <col min="773" max="773" width="8.5" style="205" customWidth="1"/>
    <col min="774" max="774" width="6.375" style="205" customWidth="1"/>
    <col min="775" max="775" width="8.25" style="205" customWidth="1"/>
    <col min="776" max="776" width="8" style="205" customWidth="1"/>
    <col min="777" max="777" width="6.375" style="205" customWidth="1"/>
    <col min="778" max="778" width="3.5" style="205" customWidth="1"/>
    <col min="779" max="779" width="8.75" style="205" bestFit="1" customWidth="1"/>
    <col min="780" max="780" width="9" style="205"/>
    <col min="781" max="781" width="10.875" style="205" customWidth="1"/>
    <col min="782" max="1019" width="9" style="205"/>
    <col min="1020" max="1020" width="5.5" style="205" customWidth="1"/>
    <col min="1021" max="1021" width="6.75" style="205" customWidth="1"/>
    <col min="1022" max="1022" width="8.25" style="205" customWidth="1"/>
    <col min="1023" max="1023" width="6.75" style="205" customWidth="1"/>
    <col min="1024" max="1024" width="7.25" style="205" customWidth="1"/>
    <col min="1025" max="1025" width="6" style="205" customWidth="1"/>
    <col min="1026" max="1028" width="7.625" style="205" customWidth="1"/>
    <col min="1029" max="1029" width="8.5" style="205" customWidth="1"/>
    <col min="1030" max="1030" width="6.375" style="205" customWidth="1"/>
    <col min="1031" max="1031" width="8.25" style="205" customWidth="1"/>
    <col min="1032" max="1032" width="8" style="205" customWidth="1"/>
    <col min="1033" max="1033" width="6.375" style="205" customWidth="1"/>
    <col min="1034" max="1034" width="3.5" style="205" customWidth="1"/>
    <col min="1035" max="1035" width="8.75" style="205" bestFit="1" customWidth="1"/>
    <col min="1036" max="1036" width="9" style="205"/>
    <col min="1037" max="1037" width="10.875" style="205" customWidth="1"/>
    <col min="1038" max="1275" width="9" style="205"/>
    <col min="1276" max="1276" width="5.5" style="205" customWidth="1"/>
    <col min="1277" max="1277" width="6.75" style="205" customWidth="1"/>
    <col min="1278" max="1278" width="8.25" style="205" customWidth="1"/>
    <col min="1279" max="1279" width="6.75" style="205" customWidth="1"/>
    <col min="1280" max="1280" width="7.25" style="205" customWidth="1"/>
    <col min="1281" max="1281" width="6" style="205" customWidth="1"/>
    <col min="1282" max="1284" width="7.625" style="205" customWidth="1"/>
    <col min="1285" max="1285" width="8.5" style="205" customWidth="1"/>
    <col min="1286" max="1286" width="6.375" style="205" customWidth="1"/>
    <col min="1287" max="1287" width="8.25" style="205" customWidth="1"/>
    <col min="1288" max="1288" width="8" style="205" customWidth="1"/>
    <col min="1289" max="1289" width="6.375" style="205" customWidth="1"/>
    <col min="1290" max="1290" width="3.5" style="205" customWidth="1"/>
    <col min="1291" max="1291" width="8.75" style="205" bestFit="1" customWidth="1"/>
    <col min="1292" max="1292" width="9" style="205"/>
    <col min="1293" max="1293" width="10.875" style="205" customWidth="1"/>
    <col min="1294" max="1531" width="9" style="205"/>
    <col min="1532" max="1532" width="5.5" style="205" customWidth="1"/>
    <col min="1533" max="1533" width="6.75" style="205" customWidth="1"/>
    <col min="1534" max="1534" width="8.25" style="205" customWidth="1"/>
    <col min="1535" max="1535" width="6.75" style="205" customWidth="1"/>
    <col min="1536" max="1536" width="7.25" style="205" customWidth="1"/>
    <col min="1537" max="1537" width="6" style="205" customWidth="1"/>
    <col min="1538" max="1540" width="7.625" style="205" customWidth="1"/>
    <col min="1541" max="1541" width="8.5" style="205" customWidth="1"/>
    <col min="1542" max="1542" width="6.375" style="205" customWidth="1"/>
    <col min="1543" max="1543" width="8.25" style="205" customWidth="1"/>
    <col min="1544" max="1544" width="8" style="205" customWidth="1"/>
    <col min="1545" max="1545" width="6.375" style="205" customWidth="1"/>
    <col min="1546" max="1546" width="3.5" style="205" customWidth="1"/>
    <col min="1547" max="1547" width="8.75" style="205" bestFit="1" customWidth="1"/>
    <col min="1548" max="1548" width="9" style="205"/>
    <col min="1549" max="1549" width="10.875" style="205" customWidth="1"/>
    <col min="1550" max="1787" width="9" style="205"/>
    <col min="1788" max="1788" width="5.5" style="205" customWidth="1"/>
    <col min="1789" max="1789" width="6.75" style="205" customWidth="1"/>
    <col min="1790" max="1790" width="8.25" style="205" customWidth="1"/>
    <col min="1791" max="1791" width="6.75" style="205" customWidth="1"/>
    <col min="1792" max="1792" width="7.25" style="205" customWidth="1"/>
    <col min="1793" max="1793" width="6" style="205" customWidth="1"/>
    <col min="1794" max="1796" width="7.625" style="205" customWidth="1"/>
    <col min="1797" max="1797" width="8.5" style="205" customWidth="1"/>
    <col min="1798" max="1798" width="6.375" style="205" customWidth="1"/>
    <col min="1799" max="1799" width="8.25" style="205" customWidth="1"/>
    <col min="1800" max="1800" width="8" style="205" customWidth="1"/>
    <col min="1801" max="1801" width="6.375" style="205" customWidth="1"/>
    <col min="1802" max="1802" width="3.5" style="205" customWidth="1"/>
    <col min="1803" max="1803" width="8.75" style="205" bestFit="1" customWidth="1"/>
    <col min="1804" max="1804" width="9" style="205"/>
    <col min="1805" max="1805" width="10.875" style="205" customWidth="1"/>
    <col min="1806" max="2043" width="9" style="205"/>
    <col min="2044" max="2044" width="5.5" style="205" customWidth="1"/>
    <col min="2045" max="2045" width="6.75" style="205" customWidth="1"/>
    <col min="2046" max="2046" width="8.25" style="205" customWidth="1"/>
    <col min="2047" max="2047" width="6.75" style="205" customWidth="1"/>
    <col min="2048" max="2048" width="7.25" style="205" customWidth="1"/>
    <col min="2049" max="2049" width="6" style="205" customWidth="1"/>
    <col min="2050" max="2052" width="7.625" style="205" customWidth="1"/>
    <col min="2053" max="2053" width="8.5" style="205" customWidth="1"/>
    <col min="2054" max="2054" width="6.375" style="205" customWidth="1"/>
    <col min="2055" max="2055" width="8.25" style="205" customWidth="1"/>
    <col min="2056" max="2056" width="8" style="205" customWidth="1"/>
    <col min="2057" max="2057" width="6.375" style="205" customWidth="1"/>
    <col min="2058" max="2058" width="3.5" style="205" customWidth="1"/>
    <col min="2059" max="2059" width="8.75" style="205" bestFit="1" customWidth="1"/>
    <col min="2060" max="2060" width="9" style="205"/>
    <col min="2061" max="2061" width="10.875" style="205" customWidth="1"/>
    <col min="2062" max="2299" width="9" style="205"/>
    <col min="2300" max="2300" width="5.5" style="205" customWidth="1"/>
    <col min="2301" max="2301" width="6.75" style="205" customWidth="1"/>
    <col min="2302" max="2302" width="8.25" style="205" customWidth="1"/>
    <col min="2303" max="2303" width="6.75" style="205" customWidth="1"/>
    <col min="2304" max="2304" width="7.25" style="205" customWidth="1"/>
    <col min="2305" max="2305" width="6" style="205" customWidth="1"/>
    <col min="2306" max="2308" width="7.625" style="205" customWidth="1"/>
    <col min="2309" max="2309" width="8.5" style="205" customWidth="1"/>
    <col min="2310" max="2310" width="6.375" style="205" customWidth="1"/>
    <col min="2311" max="2311" width="8.25" style="205" customWidth="1"/>
    <col min="2312" max="2312" width="8" style="205" customWidth="1"/>
    <col min="2313" max="2313" width="6.375" style="205" customWidth="1"/>
    <col min="2314" max="2314" width="3.5" style="205" customWidth="1"/>
    <col min="2315" max="2315" width="8.75" style="205" bestFit="1" customWidth="1"/>
    <col min="2316" max="2316" width="9" style="205"/>
    <col min="2317" max="2317" width="10.875" style="205" customWidth="1"/>
    <col min="2318" max="2555" width="9" style="205"/>
    <col min="2556" max="2556" width="5.5" style="205" customWidth="1"/>
    <col min="2557" max="2557" width="6.75" style="205" customWidth="1"/>
    <col min="2558" max="2558" width="8.25" style="205" customWidth="1"/>
    <col min="2559" max="2559" width="6.75" style="205" customWidth="1"/>
    <col min="2560" max="2560" width="7.25" style="205" customWidth="1"/>
    <col min="2561" max="2561" width="6" style="205" customWidth="1"/>
    <col min="2562" max="2564" width="7.625" style="205" customWidth="1"/>
    <col min="2565" max="2565" width="8.5" style="205" customWidth="1"/>
    <col min="2566" max="2566" width="6.375" style="205" customWidth="1"/>
    <col min="2567" max="2567" width="8.25" style="205" customWidth="1"/>
    <col min="2568" max="2568" width="8" style="205" customWidth="1"/>
    <col min="2569" max="2569" width="6.375" style="205" customWidth="1"/>
    <col min="2570" max="2570" width="3.5" style="205" customWidth="1"/>
    <col min="2571" max="2571" width="8.75" style="205" bestFit="1" customWidth="1"/>
    <col min="2572" max="2572" width="9" style="205"/>
    <col min="2573" max="2573" width="10.875" style="205" customWidth="1"/>
    <col min="2574" max="2811" width="9" style="205"/>
    <col min="2812" max="2812" width="5.5" style="205" customWidth="1"/>
    <col min="2813" max="2813" width="6.75" style="205" customWidth="1"/>
    <col min="2814" max="2814" width="8.25" style="205" customWidth="1"/>
    <col min="2815" max="2815" width="6.75" style="205" customWidth="1"/>
    <col min="2816" max="2816" width="7.25" style="205" customWidth="1"/>
    <col min="2817" max="2817" width="6" style="205" customWidth="1"/>
    <col min="2818" max="2820" width="7.625" style="205" customWidth="1"/>
    <col min="2821" max="2821" width="8.5" style="205" customWidth="1"/>
    <col min="2822" max="2822" width="6.375" style="205" customWidth="1"/>
    <col min="2823" max="2823" width="8.25" style="205" customWidth="1"/>
    <col min="2824" max="2824" width="8" style="205" customWidth="1"/>
    <col min="2825" max="2825" width="6.375" style="205" customWidth="1"/>
    <col min="2826" max="2826" width="3.5" style="205" customWidth="1"/>
    <col min="2827" max="2827" width="8.75" style="205" bestFit="1" customWidth="1"/>
    <col min="2828" max="2828" width="9" style="205"/>
    <col min="2829" max="2829" width="10.875" style="205" customWidth="1"/>
    <col min="2830" max="3067" width="9" style="205"/>
    <col min="3068" max="3068" width="5.5" style="205" customWidth="1"/>
    <col min="3069" max="3069" width="6.75" style="205" customWidth="1"/>
    <col min="3070" max="3070" width="8.25" style="205" customWidth="1"/>
    <col min="3071" max="3071" width="6.75" style="205" customWidth="1"/>
    <col min="3072" max="3072" width="7.25" style="205" customWidth="1"/>
    <col min="3073" max="3073" width="6" style="205" customWidth="1"/>
    <col min="3074" max="3076" width="7.625" style="205" customWidth="1"/>
    <col min="3077" max="3077" width="8.5" style="205" customWidth="1"/>
    <col min="3078" max="3078" width="6.375" style="205" customWidth="1"/>
    <col min="3079" max="3079" width="8.25" style="205" customWidth="1"/>
    <col min="3080" max="3080" width="8" style="205" customWidth="1"/>
    <col min="3081" max="3081" width="6.375" style="205" customWidth="1"/>
    <col min="3082" max="3082" width="3.5" style="205" customWidth="1"/>
    <col min="3083" max="3083" width="8.75" style="205" bestFit="1" customWidth="1"/>
    <col min="3084" max="3084" width="9" style="205"/>
    <col min="3085" max="3085" width="10.875" style="205" customWidth="1"/>
    <col min="3086" max="3323" width="9" style="205"/>
    <col min="3324" max="3324" width="5.5" style="205" customWidth="1"/>
    <col min="3325" max="3325" width="6.75" style="205" customWidth="1"/>
    <col min="3326" max="3326" width="8.25" style="205" customWidth="1"/>
    <col min="3327" max="3327" width="6.75" style="205" customWidth="1"/>
    <col min="3328" max="3328" width="7.25" style="205" customWidth="1"/>
    <col min="3329" max="3329" width="6" style="205" customWidth="1"/>
    <col min="3330" max="3332" width="7.625" style="205" customWidth="1"/>
    <col min="3333" max="3333" width="8.5" style="205" customWidth="1"/>
    <col min="3334" max="3334" width="6.375" style="205" customWidth="1"/>
    <col min="3335" max="3335" width="8.25" style="205" customWidth="1"/>
    <col min="3336" max="3336" width="8" style="205" customWidth="1"/>
    <col min="3337" max="3337" width="6.375" style="205" customWidth="1"/>
    <col min="3338" max="3338" width="3.5" style="205" customWidth="1"/>
    <col min="3339" max="3339" width="8.75" style="205" bestFit="1" customWidth="1"/>
    <col min="3340" max="3340" width="9" style="205"/>
    <col min="3341" max="3341" width="10.875" style="205" customWidth="1"/>
    <col min="3342" max="3579" width="9" style="205"/>
    <col min="3580" max="3580" width="5.5" style="205" customWidth="1"/>
    <col min="3581" max="3581" width="6.75" style="205" customWidth="1"/>
    <col min="3582" max="3582" width="8.25" style="205" customWidth="1"/>
    <col min="3583" max="3583" width="6.75" style="205" customWidth="1"/>
    <col min="3584" max="3584" width="7.25" style="205" customWidth="1"/>
    <col min="3585" max="3585" width="6" style="205" customWidth="1"/>
    <col min="3586" max="3588" width="7.625" style="205" customWidth="1"/>
    <col min="3589" max="3589" width="8.5" style="205" customWidth="1"/>
    <col min="3590" max="3590" width="6.375" style="205" customWidth="1"/>
    <col min="3591" max="3591" width="8.25" style="205" customWidth="1"/>
    <col min="3592" max="3592" width="8" style="205" customWidth="1"/>
    <col min="3593" max="3593" width="6.375" style="205" customWidth="1"/>
    <col min="3594" max="3594" width="3.5" style="205" customWidth="1"/>
    <col min="3595" max="3595" width="8.75" style="205" bestFit="1" customWidth="1"/>
    <col min="3596" max="3596" width="9" style="205"/>
    <col min="3597" max="3597" width="10.875" style="205" customWidth="1"/>
    <col min="3598" max="3835" width="9" style="205"/>
    <col min="3836" max="3836" width="5.5" style="205" customWidth="1"/>
    <col min="3837" max="3837" width="6.75" style="205" customWidth="1"/>
    <col min="3838" max="3838" width="8.25" style="205" customWidth="1"/>
    <col min="3839" max="3839" width="6.75" style="205" customWidth="1"/>
    <col min="3840" max="3840" width="7.25" style="205" customWidth="1"/>
    <col min="3841" max="3841" width="6" style="205" customWidth="1"/>
    <col min="3842" max="3844" width="7.625" style="205" customWidth="1"/>
    <col min="3845" max="3845" width="8.5" style="205" customWidth="1"/>
    <col min="3846" max="3846" width="6.375" style="205" customWidth="1"/>
    <col min="3847" max="3847" width="8.25" style="205" customWidth="1"/>
    <col min="3848" max="3848" width="8" style="205" customWidth="1"/>
    <col min="3849" max="3849" width="6.375" style="205" customWidth="1"/>
    <col min="3850" max="3850" width="3.5" style="205" customWidth="1"/>
    <col min="3851" max="3851" width="8.75" style="205" bestFit="1" customWidth="1"/>
    <col min="3852" max="3852" width="9" style="205"/>
    <col min="3853" max="3853" width="10.875" style="205" customWidth="1"/>
    <col min="3854" max="4091" width="9" style="205"/>
    <col min="4092" max="4092" width="5.5" style="205" customWidth="1"/>
    <col min="4093" max="4093" width="6.75" style="205" customWidth="1"/>
    <col min="4094" max="4094" width="8.25" style="205" customWidth="1"/>
    <col min="4095" max="4095" width="6.75" style="205" customWidth="1"/>
    <col min="4096" max="4096" width="7.25" style="205" customWidth="1"/>
    <col min="4097" max="4097" width="6" style="205" customWidth="1"/>
    <col min="4098" max="4100" width="7.625" style="205" customWidth="1"/>
    <col min="4101" max="4101" width="8.5" style="205" customWidth="1"/>
    <col min="4102" max="4102" width="6.375" style="205" customWidth="1"/>
    <col min="4103" max="4103" width="8.25" style="205" customWidth="1"/>
    <col min="4104" max="4104" width="8" style="205" customWidth="1"/>
    <col min="4105" max="4105" width="6.375" style="205" customWidth="1"/>
    <col min="4106" max="4106" width="3.5" style="205" customWidth="1"/>
    <col min="4107" max="4107" width="8.75" style="205" bestFit="1" customWidth="1"/>
    <col min="4108" max="4108" width="9" style="205"/>
    <col min="4109" max="4109" width="10.875" style="205" customWidth="1"/>
    <col min="4110" max="4347" width="9" style="205"/>
    <col min="4348" max="4348" width="5.5" style="205" customWidth="1"/>
    <col min="4349" max="4349" width="6.75" style="205" customWidth="1"/>
    <col min="4350" max="4350" width="8.25" style="205" customWidth="1"/>
    <col min="4351" max="4351" width="6.75" style="205" customWidth="1"/>
    <col min="4352" max="4352" width="7.25" style="205" customWidth="1"/>
    <col min="4353" max="4353" width="6" style="205" customWidth="1"/>
    <col min="4354" max="4356" width="7.625" style="205" customWidth="1"/>
    <col min="4357" max="4357" width="8.5" style="205" customWidth="1"/>
    <col min="4358" max="4358" width="6.375" style="205" customWidth="1"/>
    <col min="4359" max="4359" width="8.25" style="205" customWidth="1"/>
    <col min="4360" max="4360" width="8" style="205" customWidth="1"/>
    <col min="4361" max="4361" width="6.375" style="205" customWidth="1"/>
    <col min="4362" max="4362" width="3.5" style="205" customWidth="1"/>
    <col min="4363" max="4363" width="8.75" style="205" bestFit="1" customWidth="1"/>
    <col min="4364" max="4364" width="9" style="205"/>
    <col min="4365" max="4365" width="10.875" style="205" customWidth="1"/>
    <col min="4366" max="4603" width="9" style="205"/>
    <col min="4604" max="4604" width="5.5" style="205" customWidth="1"/>
    <col min="4605" max="4605" width="6.75" style="205" customWidth="1"/>
    <col min="4606" max="4606" width="8.25" style="205" customWidth="1"/>
    <col min="4607" max="4607" width="6.75" style="205" customWidth="1"/>
    <col min="4608" max="4608" width="7.25" style="205" customWidth="1"/>
    <col min="4609" max="4609" width="6" style="205" customWidth="1"/>
    <col min="4610" max="4612" width="7.625" style="205" customWidth="1"/>
    <col min="4613" max="4613" width="8.5" style="205" customWidth="1"/>
    <col min="4614" max="4614" width="6.375" style="205" customWidth="1"/>
    <col min="4615" max="4615" width="8.25" style="205" customWidth="1"/>
    <col min="4616" max="4616" width="8" style="205" customWidth="1"/>
    <col min="4617" max="4617" width="6.375" style="205" customWidth="1"/>
    <col min="4618" max="4618" width="3.5" style="205" customWidth="1"/>
    <col min="4619" max="4619" width="8.75" style="205" bestFit="1" customWidth="1"/>
    <col min="4620" max="4620" width="9" style="205"/>
    <col min="4621" max="4621" width="10.875" style="205" customWidth="1"/>
    <col min="4622" max="4859" width="9" style="205"/>
    <col min="4860" max="4860" width="5.5" style="205" customWidth="1"/>
    <col min="4861" max="4861" width="6.75" style="205" customWidth="1"/>
    <col min="4862" max="4862" width="8.25" style="205" customWidth="1"/>
    <col min="4863" max="4863" width="6.75" style="205" customWidth="1"/>
    <col min="4864" max="4864" width="7.25" style="205" customWidth="1"/>
    <col min="4865" max="4865" width="6" style="205" customWidth="1"/>
    <col min="4866" max="4868" width="7.625" style="205" customWidth="1"/>
    <col min="4869" max="4869" width="8.5" style="205" customWidth="1"/>
    <col min="4870" max="4870" width="6.375" style="205" customWidth="1"/>
    <col min="4871" max="4871" width="8.25" style="205" customWidth="1"/>
    <col min="4872" max="4872" width="8" style="205" customWidth="1"/>
    <col min="4873" max="4873" width="6.375" style="205" customWidth="1"/>
    <col min="4874" max="4874" width="3.5" style="205" customWidth="1"/>
    <col min="4875" max="4875" width="8.75" style="205" bestFit="1" customWidth="1"/>
    <col min="4876" max="4876" width="9" style="205"/>
    <col min="4877" max="4877" width="10.875" style="205" customWidth="1"/>
    <col min="4878" max="5115" width="9" style="205"/>
    <col min="5116" max="5116" width="5.5" style="205" customWidth="1"/>
    <col min="5117" max="5117" width="6.75" style="205" customWidth="1"/>
    <col min="5118" max="5118" width="8.25" style="205" customWidth="1"/>
    <col min="5119" max="5119" width="6.75" style="205" customWidth="1"/>
    <col min="5120" max="5120" width="7.25" style="205" customWidth="1"/>
    <col min="5121" max="5121" width="6" style="205" customWidth="1"/>
    <col min="5122" max="5124" width="7.625" style="205" customWidth="1"/>
    <col min="5125" max="5125" width="8.5" style="205" customWidth="1"/>
    <col min="5126" max="5126" width="6.375" style="205" customWidth="1"/>
    <col min="5127" max="5127" width="8.25" style="205" customWidth="1"/>
    <col min="5128" max="5128" width="8" style="205" customWidth="1"/>
    <col min="5129" max="5129" width="6.375" style="205" customWidth="1"/>
    <col min="5130" max="5130" width="3.5" style="205" customWidth="1"/>
    <col min="5131" max="5131" width="8.75" style="205" bestFit="1" customWidth="1"/>
    <col min="5132" max="5132" width="9" style="205"/>
    <col min="5133" max="5133" width="10.875" style="205" customWidth="1"/>
    <col min="5134" max="5371" width="9" style="205"/>
    <col min="5372" max="5372" width="5.5" style="205" customWidth="1"/>
    <col min="5373" max="5373" width="6.75" style="205" customWidth="1"/>
    <col min="5374" max="5374" width="8.25" style="205" customWidth="1"/>
    <col min="5375" max="5375" width="6.75" style="205" customWidth="1"/>
    <col min="5376" max="5376" width="7.25" style="205" customWidth="1"/>
    <col min="5377" max="5377" width="6" style="205" customWidth="1"/>
    <col min="5378" max="5380" width="7.625" style="205" customWidth="1"/>
    <col min="5381" max="5381" width="8.5" style="205" customWidth="1"/>
    <col min="5382" max="5382" width="6.375" style="205" customWidth="1"/>
    <col min="5383" max="5383" width="8.25" style="205" customWidth="1"/>
    <col min="5384" max="5384" width="8" style="205" customWidth="1"/>
    <col min="5385" max="5385" width="6.375" style="205" customWidth="1"/>
    <col min="5386" max="5386" width="3.5" style="205" customWidth="1"/>
    <col min="5387" max="5387" width="8.75" style="205" bestFit="1" customWidth="1"/>
    <col min="5388" max="5388" width="9" style="205"/>
    <col min="5389" max="5389" width="10.875" style="205" customWidth="1"/>
    <col min="5390" max="5627" width="9" style="205"/>
    <col min="5628" max="5628" width="5.5" style="205" customWidth="1"/>
    <col min="5629" max="5629" width="6.75" style="205" customWidth="1"/>
    <col min="5630" max="5630" width="8.25" style="205" customWidth="1"/>
    <col min="5631" max="5631" width="6.75" style="205" customWidth="1"/>
    <col min="5632" max="5632" width="7.25" style="205" customWidth="1"/>
    <col min="5633" max="5633" width="6" style="205" customWidth="1"/>
    <col min="5634" max="5636" width="7.625" style="205" customWidth="1"/>
    <col min="5637" max="5637" width="8.5" style="205" customWidth="1"/>
    <col min="5638" max="5638" width="6.375" style="205" customWidth="1"/>
    <col min="5639" max="5639" width="8.25" style="205" customWidth="1"/>
    <col min="5640" max="5640" width="8" style="205" customWidth="1"/>
    <col min="5641" max="5641" width="6.375" style="205" customWidth="1"/>
    <col min="5642" max="5642" width="3.5" style="205" customWidth="1"/>
    <col min="5643" max="5643" width="8.75" style="205" bestFit="1" customWidth="1"/>
    <col min="5644" max="5644" width="9" style="205"/>
    <col min="5645" max="5645" width="10.875" style="205" customWidth="1"/>
    <col min="5646" max="5883" width="9" style="205"/>
    <col min="5884" max="5884" width="5.5" style="205" customWidth="1"/>
    <col min="5885" max="5885" width="6.75" style="205" customWidth="1"/>
    <col min="5886" max="5886" width="8.25" style="205" customWidth="1"/>
    <col min="5887" max="5887" width="6.75" style="205" customWidth="1"/>
    <col min="5888" max="5888" width="7.25" style="205" customWidth="1"/>
    <col min="5889" max="5889" width="6" style="205" customWidth="1"/>
    <col min="5890" max="5892" width="7.625" style="205" customWidth="1"/>
    <col min="5893" max="5893" width="8.5" style="205" customWidth="1"/>
    <col min="5894" max="5894" width="6.375" style="205" customWidth="1"/>
    <col min="5895" max="5895" width="8.25" style="205" customWidth="1"/>
    <col min="5896" max="5896" width="8" style="205" customWidth="1"/>
    <col min="5897" max="5897" width="6.375" style="205" customWidth="1"/>
    <col min="5898" max="5898" width="3.5" style="205" customWidth="1"/>
    <col min="5899" max="5899" width="8.75" style="205" bestFit="1" customWidth="1"/>
    <col min="5900" max="5900" width="9" style="205"/>
    <col min="5901" max="5901" width="10.875" style="205" customWidth="1"/>
    <col min="5902" max="6139" width="9" style="205"/>
    <col min="6140" max="6140" width="5.5" style="205" customWidth="1"/>
    <col min="6141" max="6141" width="6.75" style="205" customWidth="1"/>
    <col min="6142" max="6142" width="8.25" style="205" customWidth="1"/>
    <col min="6143" max="6143" width="6.75" style="205" customWidth="1"/>
    <col min="6144" max="6144" width="7.25" style="205" customWidth="1"/>
    <col min="6145" max="6145" width="6" style="205" customWidth="1"/>
    <col min="6146" max="6148" width="7.625" style="205" customWidth="1"/>
    <col min="6149" max="6149" width="8.5" style="205" customWidth="1"/>
    <col min="6150" max="6150" width="6.375" style="205" customWidth="1"/>
    <col min="6151" max="6151" width="8.25" style="205" customWidth="1"/>
    <col min="6152" max="6152" width="8" style="205" customWidth="1"/>
    <col min="6153" max="6153" width="6.375" style="205" customWidth="1"/>
    <col min="6154" max="6154" width="3.5" style="205" customWidth="1"/>
    <col min="6155" max="6155" width="8.75" style="205" bestFit="1" customWidth="1"/>
    <col min="6156" max="6156" width="9" style="205"/>
    <col min="6157" max="6157" width="10.875" style="205" customWidth="1"/>
    <col min="6158" max="6395" width="9" style="205"/>
    <col min="6396" max="6396" width="5.5" style="205" customWidth="1"/>
    <col min="6397" max="6397" width="6.75" style="205" customWidth="1"/>
    <col min="6398" max="6398" width="8.25" style="205" customWidth="1"/>
    <col min="6399" max="6399" width="6.75" style="205" customWidth="1"/>
    <col min="6400" max="6400" width="7.25" style="205" customWidth="1"/>
    <col min="6401" max="6401" width="6" style="205" customWidth="1"/>
    <col min="6402" max="6404" width="7.625" style="205" customWidth="1"/>
    <col min="6405" max="6405" width="8.5" style="205" customWidth="1"/>
    <col min="6406" max="6406" width="6.375" style="205" customWidth="1"/>
    <col min="6407" max="6407" width="8.25" style="205" customWidth="1"/>
    <col min="6408" max="6408" width="8" style="205" customWidth="1"/>
    <col min="6409" max="6409" width="6.375" style="205" customWidth="1"/>
    <col min="6410" max="6410" width="3.5" style="205" customWidth="1"/>
    <col min="6411" max="6411" width="8.75" style="205" bestFit="1" customWidth="1"/>
    <col min="6412" max="6412" width="9" style="205"/>
    <col min="6413" max="6413" width="10.875" style="205" customWidth="1"/>
    <col min="6414" max="6651" width="9" style="205"/>
    <col min="6652" max="6652" width="5.5" style="205" customWidth="1"/>
    <col min="6653" max="6653" width="6.75" style="205" customWidth="1"/>
    <col min="6654" max="6654" width="8.25" style="205" customWidth="1"/>
    <col min="6655" max="6655" width="6.75" style="205" customWidth="1"/>
    <col min="6656" max="6656" width="7.25" style="205" customWidth="1"/>
    <col min="6657" max="6657" width="6" style="205" customWidth="1"/>
    <col min="6658" max="6660" width="7.625" style="205" customWidth="1"/>
    <col min="6661" max="6661" width="8.5" style="205" customWidth="1"/>
    <col min="6662" max="6662" width="6.375" style="205" customWidth="1"/>
    <col min="6663" max="6663" width="8.25" style="205" customWidth="1"/>
    <col min="6664" max="6664" width="8" style="205" customWidth="1"/>
    <col min="6665" max="6665" width="6.375" style="205" customWidth="1"/>
    <col min="6666" max="6666" width="3.5" style="205" customWidth="1"/>
    <col min="6667" max="6667" width="8.75" style="205" bestFit="1" customWidth="1"/>
    <col min="6668" max="6668" width="9" style="205"/>
    <col min="6669" max="6669" width="10.875" style="205" customWidth="1"/>
    <col min="6670" max="6907" width="9" style="205"/>
    <col min="6908" max="6908" width="5.5" style="205" customWidth="1"/>
    <col min="6909" max="6909" width="6.75" style="205" customWidth="1"/>
    <col min="6910" max="6910" width="8.25" style="205" customWidth="1"/>
    <col min="6911" max="6911" width="6.75" style="205" customWidth="1"/>
    <col min="6912" max="6912" width="7.25" style="205" customWidth="1"/>
    <col min="6913" max="6913" width="6" style="205" customWidth="1"/>
    <col min="6914" max="6916" width="7.625" style="205" customWidth="1"/>
    <col min="6917" max="6917" width="8.5" style="205" customWidth="1"/>
    <col min="6918" max="6918" width="6.375" style="205" customWidth="1"/>
    <col min="6919" max="6919" width="8.25" style="205" customWidth="1"/>
    <col min="6920" max="6920" width="8" style="205" customWidth="1"/>
    <col min="6921" max="6921" width="6.375" style="205" customWidth="1"/>
    <col min="6922" max="6922" width="3.5" style="205" customWidth="1"/>
    <col min="6923" max="6923" width="8.75" style="205" bestFit="1" customWidth="1"/>
    <col min="6924" max="6924" width="9" style="205"/>
    <col min="6925" max="6925" width="10.875" style="205" customWidth="1"/>
    <col min="6926" max="7163" width="9" style="205"/>
    <col min="7164" max="7164" width="5.5" style="205" customWidth="1"/>
    <col min="7165" max="7165" width="6.75" style="205" customWidth="1"/>
    <col min="7166" max="7166" width="8.25" style="205" customWidth="1"/>
    <col min="7167" max="7167" width="6.75" style="205" customWidth="1"/>
    <col min="7168" max="7168" width="7.25" style="205" customWidth="1"/>
    <col min="7169" max="7169" width="6" style="205" customWidth="1"/>
    <col min="7170" max="7172" width="7.625" style="205" customWidth="1"/>
    <col min="7173" max="7173" width="8.5" style="205" customWidth="1"/>
    <col min="7174" max="7174" width="6.375" style="205" customWidth="1"/>
    <col min="7175" max="7175" width="8.25" style="205" customWidth="1"/>
    <col min="7176" max="7176" width="8" style="205" customWidth="1"/>
    <col min="7177" max="7177" width="6.375" style="205" customWidth="1"/>
    <col min="7178" max="7178" width="3.5" style="205" customWidth="1"/>
    <col min="7179" max="7179" width="8.75" style="205" bestFit="1" customWidth="1"/>
    <col min="7180" max="7180" width="9" style="205"/>
    <col min="7181" max="7181" width="10.875" style="205" customWidth="1"/>
    <col min="7182" max="7419" width="9" style="205"/>
    <col min="7420" max="7420" width="5.5" style="205" customWidth="1"/>
    <col min="7421" max="7421" width="6.75" style="205" customWidth="1"/>
    <col min="7422" max="7422" width="8.25" style="205" customWidth="1"/>
    <col min="7423" max="7423" width="6.75" style="205" customWidth="1"/>
    <col min="7424" max="7424" width="7.25" style="205" customWidth="1"/>
    <col min="7425" max="7425" width="6" style="205" customWidth="1"/>
    <col min="7426" max="7428" width="7.625" style="205" customWidth="1"/>
    <col min="7429" max="7429" width="8.5" style="205" customWidth="1"/>
    <col min="7430" max="7430" width="6.375" style="205" customWidth="1"/>
    <col min="7431" max="7431" width="8.25" style="205" customWidth="1"/>
    <col min="7432" max="7432" width="8" style="205" customWidth="1"/>
    <col min="7433" max="7433" width="6.375" style="205" customWidth="1"/>
    <col min="7434" max="7434" width="3.5" style="205" customWidth="1"/>
    <col min="7435" max="7435" width="8.75" style="205" bestFit="1" customWidth="1"/>
    <col min="7436" max="7436" width="9" style="205"/>
    <col min="7437" max="7437" width="10.875" style="205" customWidth="1"/>
    <col min="7438" max="7675" width="9" style="205"/>
    <col min="7676" max="7676" width="5.5" style="205" customWidth="1"/>
    <col min="7677" max="7677" width="6.75" style="205" customWidth="1"/>
    <col min="7678" max="7678" width="8.25" style="205" customWidth="1"/>
    <col min="7679" max="7679" width="6.75" style="205" customWidth="1"/>
    <col min="7680" max="7680" width="7.25" style="205" customWidth="1"/>
    <col min="7681" max="7681" width="6" style="205" customWidth="1"/>
    <col min="7682" max="7684" width="7.625" style="205" customWidth="1"/>
    <col min="7685" max="7685" width="8.5" style="205" customWidth="1"/>
    <col min="7686" max="7686" width="6.375" style="205" customWidth="1"/>
    <col min="7687" max="7687" width="8.25" style="205" customWidth="1"/>
    <col min="7688" max="7688" width="8" style="205" customWidth="1"/>
    <col min="7689" max="7689" width="6.375" style="205" customWidth="1"/>
    <col min="7690" max="7690" width="3.5" style="205" customWidth="1"/>
    <col min="7691" max="7691" width="8.75" style="205" bestFit="1" customWidth="1"/>
    <col min="7692" max="7692" width="9" style="205"/>
    <col min="7693" max="7693" width="10.875" style="205" customWidth="1"/>
    <col min="7694" max="7931" width="9" style="205"/>
    <col min="7932" max="7932" width="5.5" style="205" customWidth="1"/>
    <col min="7933" max="7933" width="6.75" style="205" customWidth="1"/>
    <col min="7934" max="7934" width="8.25" style="205" customWidth="1"/>
    <col min="7935" max="7935" width="6.75" style="205" customWidth="1"/>
    <col min="7936" max="7936" width="7.25" style="205" customWidth="1"/>
    <col min="7937" max="7937" width="6" style="205" customWidth="1"/>
    <col min="7938" max="7940" width="7.625" style="205" customWidth="1"/>
    <col min="7941" max="7941" width="8.5" style="205" customWidth="1"/>
    <col min="7942" max="7942" width="6.375" style="205" customWidth="1"/>
    <col min="7943" max="7943" width="8.25" style="205" customWidth="1"/>
    <col min="7944" max="7944" width="8" style="205" customWidth="1"/>
    <col min="7945" max="7945" width="6.375" style="205" customWidth="1"/>
    <col min="7946" max="7946" width="3.5" style="205" customWidth="1"/>
    <col min="7947" max="7947" width="8.75" style="205" bestFit="1" customWidth="1"/>
    <col min="7948" max="7948" width="9" style="205"/>
    <col min="7949" max="7949" width="10.875" style="205" customWidth="1"/>
    <col min="7950" max="8187" width="9" style="205"/>
    <col min="8188" max="8188" width="5.5" style="205" customWidth="1"/>
    <col min="8189" max="8189" width="6.75" style="205" customWidth="1"/>
    <col min="8190" max="8190" width="8.25" style="205" customWidth="1"/>
    <col min="8191" max="8191" width="6.75" style="205" customWidth="1"/>
    <col min="8192" max="8192" width="7.25" style="205" customWidth="1"/>
    <col min="8193" max="8193" width="6" style="205" customWidth="1"/>
    <col min="8194" max="8196" width="7.625" style="205" customWidth="1"/>
    <col min="8197" max="8197" width="8.5" style="205" customWidth="1"/>
    <col min="8198" max="8198" width="6.375" style="205" customWidth="1"/>
    <col min="8199" max="8199" width="8.25" style="205" customWidth="1"/>
    <col min="8200" max="8200" width="8" style="205" customWidth="1"/>
    <col min="8201" max="8201" width="6.375" style="205" customWidth="1"/>
    <col min="8202" max="8202" width="3.5" style="205" customWidth="1"/>
    <col min="8203" max="8203" width="8.75" style="205" bestFit="1" customWidth="1"/>
    <col min="8204" max="8204" width="9" style="205"/>
    <col min="8205" max="8205" width="10.875" style="205" customWidth="1"/>
    <col min="8206" max="8443" width="9" style="205"/>
    <col min="8444" max="8444" width="5.5" style="205" customWidth="1"/>
    <col min="8445" max="8445" width="6.75" style="205" customWidth="1"/>
    <col min="8446" max="8446" width="8.25" style="205" customWidth="1"/>
    <col min="8447" max="8447" width="6.75" style="205" customWidth="1"/>
    <col min="8448" max="8448" width="7.25" style="205" customWidth="1"/>
    <col min="8449" max="8449" width="6" style="205" customWidth="1"/>
    <col min="8450" max="8452" width="7.625" style="205" customWidth="1"/>
    <col min="8453" max="8453" width="8.5" style="205" customWidth="1"/>
    <col min="8454" max="8454" width="6.375" style="205" customWidth="1"/>
    <col min="8455" max="8455" width="8.25" style="205" customWidth="1"/>
    <col min="8456" max="8456" width="8" style="205" customWidth="1"/>
    <col min="8457" max="8457" width="6.375" style="205" customWidth="1"/>
    <col min="8458" max="8458" width="3.5" style="205" customWidth="1"/>
    <col min="8459" max="8459" width="8.75" style="205" bestFit="1" customWidth="1"/>
    <col min="8460" max="8460" width="9" style="205"/>
    <col min="8461" max="8461" width="10.875" style="205" customWidth="1"/>
    <col min="8462" max="8699" width="9" style="205"/>
    <col min="8700" max="8700" width="5.5" style="205" customWidth="1"/>
    <col min="8701" max="8701" width="6.75" style="205" customWidth="1"/>
    <col min="8702" max="8702" width="8.25" style="205" customWidth="1"/>
    <col min="8703" max="8703" width="6.75" style="205" customWidth="1"/>
    <col min="8704" max="8704" width="7.25" style="205" customWidth="1"/>
    <col min="8705" max="8705" width="6" style="205" customWidth="1"/>
    <col min="8706" max="8708" width="7.625" style="205" customWidth="1"/>
    <col min="8709" max="8709" width="8.5" style="205" customWidth="1"/>
    <col min="8710" max="8710" width="6.375" style="205" customWidth="1"/>
    <col min="8711" max="8711" width="8.25" style="205" customWidth="1"/>
    <col min="8712" max="8712" width="8" style="205" customWidth="1"/>
    <col min="8713" max="8713" width="6.375" style="205" customWidth="1"/>
    <col min="8714" max="8714" width="3.5" style="205" customWidth="1"/>
    <col min="8715" max="8715" width="8.75" style="205" bestFit="1" customWidth="1"/>
    <col min="8716" max="8716" width="9" style="205"/>
    <col min="8717" max="8717" width="10.875" style="205" customWidth="1"/>
    <col min="8718" max="8955" width="9" style="205"/>
    <col min="8956" max="8956" width="5.5" style="205" customWidth="1"/>
    <col min="8957" max="8957" width="6.75" style="205" customWidth="1"/>
    <col min="8958" max="8958" width="8.25" style="205" customWidth="1"/>
    <col min="8959" max="8959" width="6.75" style="205" customWidth="1"/>
    <col min="8960" max="8960" width="7.25" style="205" customWidth="1"/>
    <col min="8961" max="8961" width="6" style="205" customWidth="1"/>
    <col min="8962" max="8964" width="7.625" style="205" customWidth="1"/>
    <col min="8965" max="8965" width="8.5" style="205" customWidth="1"/>
    <col min="8966" max="8966" width="6.375" style="205" customWidth="1"/>
    <col min="8967" max="8967" width="8.25" style="205" customWidth="1"/>
    <col min="8968" max="8968" width="8" style="205" customWidth="1"/>
    <col min="8969" max="8969" width="6.375" style="205" customWidth="1"/>
    <col min="8970" max="8970" width="3.5" style="205" customWidth="1"/>
    <col min="8971" max="8971" width="8.75" style="205" bestFit="1" customWidth="1"/>
    <col min="8972" max="8972" width="9" style="205"/>
    <col min="8973" max="8973" width="10.875" style="205" customWidth="1"/>
    <col min="8974" max="9211" width="9" style="205"/>
    <col min="9212" max="9212" width="5.5" style="205" customWidth="1"/>
    <col min="9213" max="9213" width="6.75" style="205" customWidth="1"/>
    <col min="9214" max="9214" width="8.25" style="205" customWidth="1"/>
    <col min="9215" max="9215" width="6.75" style="205" customWidth="1"/>
    <col min="9216" max="9216" width="7.25" style="205" customWidth="1"/>
    <col min="9217" max="9217" width="6" style="205" customWidth="1"/>
    <col min="9218" max="9220" width="7.625" style="205" customWidth="1"/>
    <col min="9221" max="9221" width="8.5" style="205" customWidth="1"/>
    <col min="9222" max="9222" width="6.375" style="205" customWidth="1"/>
    <col min="9223" max="9223" width="8.25" style="205" customWidth="1"/>
    <col min="9224" max="9224" width="8" style="205" customWidth="1"/>
    <col min="9225" max="9225" width="6.375" style="205" customWidth="1"/>
    <col min="9226" max="9226" width="3.5" style="205" customWidth="1"/>
    <col min="9227" max="9227" width="8.75" style="205" bestFit="1" customWidth="1"/>
    <col min="9228" max="9228" width="9" style="205"/>
    <col min="9229" max="9229" width="10.875" style="205" customWidth="1"/>
    <col min="9230" max="9467" width="9" style="205"/>
    <col min="9468" max="9468" width="5.5" style="205" customWidth="1"/>
    <col min="9469" max="9469" width="6.75" style="205" customWidth="1"/>
    <col min="9470" max="9470" width="8.25" style="205" customWidth="1"/>
    <col min="9471" max="9471" width="6.75" style="205" customWidth="1"/>
    <col min="9472" max="9472" width="7.25" style="205" customWidth="1"/>
    <col min="9473" max="9473" width="6" style="205" customWidth="1"/>
    <col min="9474" max="9476" width="7.625" style="205" customWidth="1"/>
    <col min="9477" max="9477" width="8.5" style="205" customWidth="1"/>
    <col min="9478" max="9478" width="6.375" style="205" customWidth="1"/>
    <col min="9479" max="9479" width="8.25" style="205" customWidth="1"/>
    <col min="9480" max="9480" width="8" style="205" customWidth="1"/>
    <col min="9481" max="9481" width="6.375" style="205" customWidth="1"/>
    <col min="9482" max="9482" width="3.5" style="205" customWidth="1"/>
    <col min="9483" max="9483" width="8.75" style="205" bestFit="1" customWidth="1"/>
    <col min="9484" max="9484" width="9" style="205"/>
    <col min="9485" max="9485" width="10.875" style="205" customWidth="1"/>
    <col min="9486" max="9723" width="9" style="205"/>
    <col min="9724" max="9724" width="5.5" style="205" customWidth="1"/>
    <col min="9725" max="9725" width="6.75" style="205" customWidth="1"/>
    <col min="9726" max="9726" width="8.25" style="205" customWidth="1"/>
    <col min="9727" max="9727" width="6.75" style="205" customWidth="1"/>
    <col min="9728" max="9728" width="7.25" style="205" customWidth="1"/>
    <col min="9729" max="9729" width="6" style="205" customWidth="1"/>
    <col min="9730" max="9732" width="7.625" style="205" customWidth="1"/>
    <col min="9733" max="9733" width="8.5" style="205" customWidth="1"/>
    <col min="9734" max="9734" width="6.375" style="205" customWidth="1"/>
    <col min="9735" max="9735" width="8.25" style="205" customWidth="1"/>
    <col min="9736" max="9736" width="8" style="205" customWidth="1"/>
    <col min="9737" max="9737" width="6.375" style="205" customWidth="1"/>
    <col min="9738" max="9738" width="3.5" style="205" customWidth="1"/>
    <col min="9739" max="9739" width="8.75" style="205" bestFit="1" customWidth="1"/>
    <col min="9740" max="9740" width="9" style="205"/>
    <col min="9741" max="9741" width="10.875" style="205" customWidth="1"/>
    <col min="9742" max="9979" width="9" style="205"/>
    <col min="9980" max="9980" width="5.5" style="205" customWidth="1"/>
    <col min="9981" max="9981" width="6.75" style="205" customWidth="1"/>
    <col min="9982" max="9982" width="8.25" style="205" customWidth="1"/>
    <col min="9983" max="9983" width="6.75" style="205" customWidth="1"/>
    <col min="9984" max="9984" width="7.25" style="205" customWidth="1"/>
    <col min="9985" max="9985" width="6" style="205" customWidth="1"/>
    <col min="9986" max="9988" width="7.625" style="205" customWidth="1"/>
    <col min="9989" max="9989" width="8.5" style="205" customWidth="1"/>
    <col min="9990" max="9990" width="6.375" style="205" customWidth="1"/>
    <col min="9991" max="9991" width="8.25" style="205" customWidth="1"/>
    <col min="9992" max="9992" width="8" style="205" customWidth="1"/>
    <col min="9993" max="9993" width="6.375" style="205" customWidth="1"/>
    <col min="9994" max="9994" width="3.5" style="205" customWidth="1"/>
    <col min="9995" max="9995" width="8.75" style="205" bestFit="1" customWidth="1"/>
    <col min="9996" max="9996" width="9" style="205"/>
    <col min="9997" max="9997" width="10.875" style="205" customWidth="1"/>
    <col min="9998" max="10235" width="9" style="205"/>
    <col min="10236" max="10236" width="5.5" style="205" customWidth="1"/>
    <col min="10237" max="10237" width="6.75" style="205" customWidth="1"/>
    <col min="10238" max="10238" width="8.25" style="205" customWidth="1"/>
    <col min="10239" max="10239" width="6.75" style="205" customWidth="1"/>
    <col min="10240" max="10240" width="7.25" style="205" customWidth="1"/>
    <col min="10241" max="10241" width="6" style="205" customWidth="1"/>
    <col min="10242" max="10244" width="7.625" style="205" customWidth="1"/>
    <col min="10245" max="10245" width="8.5" style="205" customWidth="1"/>
    <col min="10246" max="10246" width="6.375" style="205" customWidth="1"/>
    <col min="10247" max="10247" width="8.25" style="205" customWidth="1"/>
    <col min="10248" max="10248" width="8" style="205" customWidth="1"/>
    <col min="10249" max="10249" width="6.375" style="205" customWidth="1"/>
    <col min="10250" max="10250" width="3.5" style="205" customWidth="1"/>
    <col min="10251" max="10251" width="8.75" style="205" bestFit="1" customWidth="1"/>
    <col min="10252" max="10252" width="9" style="205"/>
    <col min="10253" max="10253" width="10.875" style="205" customWidth="1"/>
    <col min="10254" max="10491" width="9" style="205"/>
    <col min="10492" max="10492" width="5.5" style="205" customWidth="1"/>
    <col min="10493" max="10493" width="6.75" style="205" customWidth="1"/>
    <col min="10494" max="10494" width="8.25" style="205" customWidth="1"/>
    <col min="10495" max="10495" width="6.75" style="205" customWidth="1"/>
    <col min="10496" max="10496" width="7.25" style="205" customWidth="1"/>
    <col min="10497" max="10497" width="6" style="205" customWidth="1"/>
    <col min="10498" max="10500" width="7.625" style="205" customWidth="1"/>
    <col min="10501" max="10501" width="8.5" style="205" customWidth="1"/>
    <col min="10502" max="10502" width="6.375" style="205" customWidth="1"/>
    <col min="10503" max="10503" width="8.25" style="205" customWidth="1"/>
    <col min="10504" max="10504" width="8" style="205" customWidth="1"/>
    <col min="10505" max="10505" width="6.375" style="205" customWidth="1"/>
    <col min="10506" max="10506" width="3.5" style="205" customWidth="1"/>
    <col min="10507" max="10507" width="8.75" style="205" bestFit="1" customWidth="1"/>
    <col min="10508" max="10508" width="9" style="205"/>
    <col min="10509" max="10509" width="10.875" style="205" customWidth="1"/>
    <col min="10510" max="10747" width="9" style="205"/>
    <col min="10748" max="10748" width="5.5" style="205" customWidth="1"/>
    <col min="10749" max="10749" width="6.75" style="205" customWidth="1"/>
    <col min="10750" max="10750" width="8.25" style="205" customWidth="1"/>
    <col min="10751" max="10751" width="6.75" style="205" customWidth="1"/>
    <col min="10752" max="10752" width="7.25" style="205" customWidth="1"/>
    <col min="10753" max="10753" width="6" style="205" customWidth="1"/>
    <col min="10754" max="10756" width="7.625" style="205" customWidth="1"/>
    <col min="10757" max="10757" width="8.5" style="205" customWidth="1"/>
    <col min="10758" max="10758" width="6.375" style="205" customWidth="1"/>
    <col min="10759" max="10759" width="8.25" style="205" customWidth="1"/>
    <col min="10760" max="10760" width="8" style="205" customWidth="1"/>
    <col min="10761" max="10761" width="6.375" style="205" customWidth="1"/>
    <col min="10762" max="10762" width="3.5" style="205" customWidth="1"/>
    <col min="10763" max="10763" width="8.75" style="205" bestFit="1" customWidth="1"/>
    <col min="10764" max="10764" width="9" style="205"/>
    <col min="10765" max="10765" width="10.875" style="205" customWidth="1"/>
    <col min="10766" max="11003" width="9" style="205"/>
    <col min="11004" max="11004" width="5.5" style="205" customWidth="1"/>
    <col min="11005" max="11005" width="6.75" style="205" customWidth="1"/>
    <col min="11006" max="11006" width="8.25" style="205" customWidth="1"/>
    <col min="11007" max="11007" width="6.75" style="205" customWidth="1"/>
    <col min="11008" max="11008" width="7.25" style="205" customWidth="1"/>
    <col min="11009" max="11009" width="6" style="205" customWidth="1"/>
    <col min="11010" max="11012" width="7.625" style="205" customWidth="1"/>
    <col min="11013" max="11013" width="8.5" style="205" customWidth="1"/>
    <col min="11014" max="11014" width="6.375" style="205" customWidth="1"/>
    <col min="11015" max="11015" width="8.25" style="205" customWidth="1"/>
    <col min="11016" max="11016" width="8" style="205" customWidth="1"/>
    <col min="11017" max="11017" width="6.375" style="205" customWidth="1"/>
    <col min="11018" max="11018" width="3.5" style="205" customWidth="1"/>
    <col min="11019" max="11019" width="8.75" style="205" bestFit="1" customWidth="1"/>
    <col min="11020" max="11020" width="9" style="205"/>
    <col min="11021" max="11021" width="10.875" style="205" customWidth="1"/>
    <col min="11022" max="11259" width="9" style="205"/>
    <col min="11260" max="11260" width="5.5" style="205" customWidth="1"/>
    <col min="11261" max="11261" width="6.75" style="205" customWidth="1"/>
    <col min="11262" max="11262" width="8.25" style="205" customWidth="1"/>
    <col min="11263" max="11263" width="6.75" style="205" customWidth="1"/>
    <col min="11264" max="11264" width="7.25" style="205" customWidth="1"/>
    <col min="11265" max="11265" width="6" style="205" customWidth="1"/>
    <col min="11266" max="11268" width="7.625" style="205" customWidth="1"/>
    <col min="11269" max="11269" width="8.5" style="205" customWidth="1"/>
    <col min="11270" max="11270" width="6.375" style="205" customWidth="1"/>
    <col min="11271" max="11271" width="8.25" style="205" customWidth="1"/>
    <col min="11272" max="11272" width="8" style="205" customWidth="1"/>
    <col min="11273" max="11273" width="6.375" style="205" customWidth="1"/>
    <col min="11274" max="11274" width="3.5" style="205" customWidth="1"/>
    <col min="11275" max="11275" width="8.75" style="205" bestFit="1" customWidth="1"/>
    <col min="11276" max="11276" width="9" style="205"/>
    <col min="11277" max="11277" width="10.875" style="205" customWidth="1"/>
    <col min="11278" max="11515" width="9" style="205"/>
    <col min="11516" max="11516" width="5.5" style="205" customWidth="1"/>
    <col min="11517" max="11517" width="6.75" style="205" customWidth="1"/>
    <col min="11518" max="11518" width="8.25" style="205" customWidth="1"/>
    <col min="11519" max="11519" width="6.75" style="205" customWidth="1"/>
    <col min="11520" max="11520" width="7.25" style="205" customWidth="1"/>
    <col min="11521" max="11521" width="6" style="205" customWidth="1"/>
    <col min="11522" max="11524" width="7.625" style="205" customWidth="1"/>
    <col min="11525" max="11525" width="8.5" style="205" customWidth="1"/>
    <col min="11526" max="11526" width="6.375" style="205" customWidth="1"/>
    <col min="11527" max="11527" width="8.25" style="205" customWidth="1"/>
    <col min="11528" max="11528" width="8" style="205" customWidth="1"/>
    <col min="11529" max="11529" width="6.375" style="205" customWidth="1"/>
    <col min="11530" max="11530" width="3.5" style="205" customWidth="1"/>
    <col min="11531" max="11531" width="8.75" style="205" bestFit="1" customWidth="1"/>
    <col min="11532" max="11532" width="9" style="205"/>
    <col min="11533" max="11533" width="10.875" style="205" customWidth="1"/>
    <col min="11534" max="11771" width="9" style="205"/>
    <col min="11772" max="11772" width="5.5" style="205" customWidth="1"/>
    <col min="11773" max="11773" width="6.75" style="205" customWidth="1"/>
    <col min="11774" max="11774" width="8.25" style="205" customWidth="1"/>
    <col min="11775" max="11775" width="6.75" style="205" customWidth="1"/>
    <col min="11776" max="11776" width="7.25" style="205" customWidth="1"/>
    <col min="11777" max="11777" width="6" style="205" customWidth="1"/>
    <col min="11778" max="11780" width="7.625" style="205" customWidth="1"/>
    <col min="11781" max="11781" width="8.5" style="205" customWidth="1"/>
    <col min="11782" max="11782" width="6.375" style="205" customWidth="1"/>
    <col min="11783" max="11783" width="8.25" style="205" customWidth="1"/>
    <col min="11784" max="11784" width="8" style="205" customWidth="1"/>
    <col min="11785" max="11785" width="6.375" style="205" customWidth="1"/>
    <col min="11786" max="11786" width="3.5" style="205" customWidth="1"/>
    <col min="11787" max="11787" width="8.75" style="205" bestFit="1" customWidth="1"/>
    <col min="11788" max="11788" width="9" style="205"/>
    <col min="11789" max="11789" width="10.875" style="205" customWidth="1"/>
    <col min="11790" max="12027" width="9" style="205"/>
    <col min="12028" max="12028" width="5.5" style="205" customWidth="1"/>
    <col min="12029" max="12029" width="6.75" style="205" customWidth="1"/>
    <col min="12030" max="12030" width="8.25" style="205" customWidth="1"/>
    <col min="12031" max="12031" width="6.75" style="205" customWidth="1"/>
    <col min="12032" max="12032" width="7.25" style="205" customWidth="1"/>
    <col min="12033" max="12033" width="6" style="205" customWidth="1"/>
    <col min="12034" max="12036" width="7.625" style="205" customWidth="1"/>
    <col min="12037" max="12037" width="8.5" style="205" customWidth="1"/>
    <col min="12038" max="12038" width="6.375" style="205" customWidth="1"/>
    <col min="12039" max="12039" width="8.25" style="205" customWidth="1"/>
    <col min="12040" max="12040" width="8" style="205" customWidth="1"/>
    <col min="12041" max="12041" width="6.375" style="205" customWidth="1"/>
    <col min="12042" max="12042" width="3.5" style="205" customWidth="1"/>
    <col min="12043" max="12043" width="8.75" style="205" bestFit="1" customWidth="1"/>
    <col min="12044" max="12044" width="9" style="205"/>
    <col min="12045" max="12045" width="10.875" style="205" customWidth="1"/>
    <col min="12046" max="12283" width="9" style="205"/>
    <col min="12284" max="12284" width="5.5" style="205" customWidth="1"/>
    <col min="12285" max="12285" width="6.75" style="205" customWidth="1"/>
    <col min="12286" max="12286" width="8.25" style="205" customWidth="1"/>
    <col min="12287" max="12287" width="6.75" style="205" customWidth="1"/>
    <col min="12288" max="12288" width="7.25" style="205" customWidth="1"/>
    <col min="12289" max="12289" width="6" style="205" customWidth="1"/>
    <col min="12290" max="12292" width="7.625" style="205" customWidth="1"/>
    <col min="12293" max="12293" width="8.5" style="205" customWidth="1"/>
    <col min="12294" max="12294" width="6.375" style="205" customWidth="1"/>
    <col min="12295" max="12295" width="8.25" style="205" customWidth="1"/>
    <col min="12296" max="12296" width="8" style="205" customWidth="1"/>
    <col min="12297" max="12297" width="6.375" style="205" customWidth="1"/>
    <col min="12298" max="12298" width="3.5" style="205" customWidth="1"/>
    <col min="12299" max="12299" width="8.75" style="205" bestFit="1" customWidth="1"/>
    <col min="12300" max="12300" width="9" style="205"/>
    <col min="12301" max="12301" width="10.875" style="205" customWidth="1"/>
    <col min="12302" max="12539" width="9" style="205"/>
    <col min="12540" max="12540" width="5.5" style="205" customWidth="1"/>
    <col min="12541" max="12541" width="6.75" style="205" customWidth="1"/>
    <col min="12542" max="12542" width="8.25" style="205" customWidth="1"/>
    <col min="12543" max="12543" width="6.75" style="205" customWidth="1"/>
    <col min="12544" max="12544" width="7.25" style="205" customWidth="1"/>
    <col min="12545" max="12545" width="6" style="205" customWidth="1"/>
    <col min="12546" max="12548" width="7.625" style="205" customWidth="1"/>
    <col min="12549" max="12549" width="8.5" style="205" customWidth="1"/>
    <col min="12550" max="12550" width="6.375" style="205" customWidth="1"/>
    <col min="12551" max="12551" width="8.25" style="205" customWidth="1"/>
    <col min="12552" max="12552" width="8" style="205" customWidth="1"/>
    <col min="12553" max="12553" width="6.375" style="205" customWidth="1"/>
    <col min="12554" max="12554" width="3.5" style="205" customWidth="1"/>
    <col min="12555" max="12555" width="8.75" style="205" bestFit="1" customWidth="1"/>
    <col min="12556" max="12556" width="9" style="205"/>
    <col min="12557" max="12557" width="10.875" style="205" customWidth="1"/>
    <col min="12558" max="12795" width="9" style="205"/>
    <col min="12796" max="12796" width="5.5" style="205" customWidth="1"/>
    <col min="12797" max="12797" width="6.75" style="205" customWidth="1"/>
    <col min="12798" max="12798" width="8.25" style="205" customWidth="1"/>
    <col min="12799" max="12799" width="6.75" style="205" customWidth="1"/>
    <col min="12800" max="12800" width="7.25" style="205" customWidth="1"/>
    <col min="12801" max="12801" width="6" style="205" customWidth="1"/>
    <col min="12802" max="12804" width="7.625" style="205" customWidth="1"/>
    <col min="12805" max="12805" width="8.5" style="205" customWidth="1"/>
    <col min="12806" max="12806" width="6.375" style="205" customWidth="1"/>
    <col min="12807" max="12807" width="8.25" style="205" customWidth="1"/>
    <col min="12808" max="12808" width="8" style="205" customWidth="1"/>
    <col min="12809" max="12809" width="6.375" style="205" customWidth="1"/>
    <col min="12810" max="12810" width="3.5" style="205" customWidth="1"/>
    <col min="12811" max="12811" width="8.75" style="205" bestFit="1" customWidth="1"/>
    <col min="12812" max="12812" width="9" style="205"/>
    <col min="12813" max="12813" width="10.875" style="205" customWidth="1"/>
    <col min="12814" max="13051" width="9" style="205"/>
    <col min="13052" max="13052" width="5.5" style="205" customWidth="1"/>
    <col min="13053" max="13053" width="6.75" style="205" customWidth="1"/>
    <col min="13054" max="13054" width="8.25" style="205" customWidth="1"/>
    <col min="13055" max="13055" width="6.75" style="205" customWidth="1"/>
    <col min="13056" max="13056" width="7.25" style="205" customWidth="1"/>
    <col min="13057" max="13057" width="6" style="205" customWidth="1"/>
    <col min="13058" max="13060" width="7.625" style="205" customWidth="1"/>
    <col min="13061" max="13061" width="8.5" style="205" customWidth="1"/>
    <col min="13062" max="13062" width="6.375" style="205" customWidth="1"/>
    <col min="13063" max="13063" width="8.25" style="205" customWidth="1"/>
    <col min="13064" max="13064" width="8" style="205" customWidth="1"/>
    <col min="13065" max="13065" width="6.375" style="205" customWidth="1"/>
    <col min="13066" max="13066" width="3.5" style="205" customWidth="1"/>
    <col min="13067" max="13067" width="8.75" style="205" bestFit="1" customWidth="1"/>
    <col min="13068" max="13068" width="9" style="205"/>
    <col min="13069" max="13069" width="10.875" style="205" customWidth="1"/>
    <col min="13070" max="13307" width="9" style="205"/>
    <col min="13308" max="13308" width="5.5" style="205" customWidth="1"/>
    <col min="13309" max="13309" width="6.75" style="205" customWidth="1"/>
    <col min="13310" max="13310" width="8.25" style="205" customWidth="1"/>
    <col min="13311" max="13311" width="6.75" style="205" customWidth="1"/>
    <col min="13312" max="13312" width="7.25" style="205" customWidth="1"/>
    <col min="13313" max="13313" width="6" style="205" customWidth="1"/>
    <col min="13314" max="13316" width="7.625" style="205" customWidth="1"/>
    <col min="13317" max="13317" width="8.5" style="205" customWidth="1"/>
    <col min="13318" max="13318" width="6.375" style="205" customWidth="1"/>
    <col min="13319" max="13319" width="8.25" style="205" customWidth="1"/>
    <col min="13320" max="13320" width="8" style="205" customWidth="1"/>
    <col min="13321" max="13321" width="6.375" style="205" customWidth="1"/>
    <col min="13322" max="13322" width="3.5" style="205" customWidth="1"/>
    <col min="13323" max="13323" width="8.75" style="205" bestFit="1" customWidth="1"/>
    <col min="13324" max="13324" width="9" style="205"/>
    <col min="13325" max="13325" width="10.875" style="205" customWidth="1"/>
    <col min="13326" max="13563" width="9" style="205"/>
    <col min="13564" max="13564" width="5.5" style="205" customWidth="1"/>
    <col min="13565" max="13565" width="6.75" style="205" customWidth="1"/>
    <col min="13566" max="13566" width="8.25" style="205" customWidth="1"/>
    <col min="13567" max="13567" width="6.75" style="205" customWidth="1"/>
    <col min="13568" max="13568" width="7.25" style="205" customWidth="1"/>
    <col min="13569" max="13569" width="6" style="205" customWidth="1"/>
    <col min="13570" max="13572" width="7.625" style="205" customWidth="1"/>
    <col min="13573" max="13573" width="8.5" style="205" customWidth="1"/>
    <col min="13574" max="13574" width="6.375" style="205" customWidth="1"/>
    <col min="13575" max="13575" width="8.25" style="205" customWidth="1"/>
    <col min="13576" max="13576" width="8" style="205" customWidth="1"/>
    <col min="13577" max="13577" width="6.375" style="205" customWidth="1"/>
    <col min="13578" max="13578" width="3.5" style="205" customWidth="1"/>
    <col min="13579" max="13579" width="8.75" style="205" bestFit="1" customWidth="1"/>
    <col min="13580" max="13580" width="9" style="205"/>
    <col min="13581" max="13581" width="10.875" style="205" customWidth="1"/>
    <col min="13582" max="13819" width="9" style="205"/>
    <col min="13820" max="13820" width="5.5" style="205" customWidth="1"/>
    <col min="13821" max="13821" width="6.75" style="205" customWidth="1"/>
    <col min="13822" max="13822" width="8.25" style="205" customWidth="1"/>
    <col min="13823" max="13823" width="6.75" style="205" customWidth="1"/>
    <col min="13824" max="13824" width="7.25" style="205" customWidth="1"/>
    <col min="13825" max="13825" width="6" style="205" customWidth="1"/>
    <col min="13826" max="13828" width="7.625" style="205" customWidth="1"/>
    <col min="13829" max="13829" width="8.5" style="205" customWidth="1"/>
    <col min="13830" max="13830" width="6.375" style="205" customWidth="1"/>
    <col min="13831" max="13831" width="8.25" style="205" customWidth="1"/>
    <col min="13832" max="13832" width="8" style="205" customWidth="1"/>
    <col min="13833" max="13833" width="6.375" style="205" customWidth="1"/>
    <col min="13834" max="13834" width="3.5" style="205" customWidth="1"/>
    <col min="13835" max="13835" width="8.75" style="205" bestFit="1" customWidth="1"/>
    <col min="13836" max="13836" width="9" style="205"/>
    <col min="13837" max="13837" width="10.875" style="205" customWidth="1"/>
    <col min="13838" max="14075" width="9" style="205"/>
    <col min="14076" max="14076" width="5.5" style="205" customWidth="1"/>
    <col min="14077" max="14077" width="6.75" style="205" customWidth="1"/>
    <col min="14078" max="14078" width="8.25" style="205" customWidth="1"/>
    <col min="14079" max="14079" width="6.75" style="205" customWidth="1"/>
    <col min="14080" max="14080" width="7.25" style="205" customWidth="1"/>
    <col min="14081" max="14081" width="6" style="205" customWidth="1"/>
    <col min="14082" max="14084" width="7.625" style="205" customWidth="1"/>
    <col min="14085" max="14085" width="8.5" style="205" customWidth="1"/>
    <col min="14086" max="14086" width="6.375" style="205" customWidth="1"/>
    <col min="14087" max="14087" width="8.25" style="205" customWidth="1"/>
    <col min="14088" max="14088" width="8" style="205" customWidth="1"/>
    <col min="14089" max="14089" width="6.375" style="205" customWidth="1"/>
    <col min="14090" max="14090" width="3.5" style="205" customWidth="1"/>
    <col min="14091" max="14091" width="8.75" style="205" bestFit="1" customWidth="1"/>
    <col min="14092" max="14092" width="9" style="205"/>
    <col min="14093" max="14093" width="10.875" style="205" customWidth="1"/>
    <col min="14094" max="14331" width="9" style="205"/>
    <col min="14332" max="14332" width="5.5" style="205" customWidth="1"/>
    <col min="14333" max="14333" width="6.75" style="205" customWidth="1"/>
    <col min="14334" max="14334" width="8.25" style="205" customWidth="1"/>
    <col min="14335" max="14335" width="6.75" style="205" customWidth="1"/>
    <col min="14336" max="14336" width="7.25" style="205" customWidth="1"/>
    <col min="14337" max="14337" width="6" style="205" customWidth="1"/>
    <col min="14338" max="14340" width="7.625" style="205" customWidth="1"/>
    <col min="14341" max="14341" width="8.5" style="205" customWidth="1"/>
    <col min="14342" max="14342" width="6.375" style="205" customWidth="1"/>
    <col min="14343" max="14343" width="8.25" style="205" customWidth="1"/>
    <col min="14344" max="14344" width="8" style="205" customWidth="1"/>
    <col min="14345" max="14345" width="6.375" style="205" customWidth="1"/>
    <col min="14346" max="14346" width="3.5" style="205" customWidth="1"/>
    <col min="14347" max="14347" width="8.75" style="205" bestFit="1" customWidth="1"/>
    <col min="14348" max="14348" width="9" style="205"/>
    <col min="14349" max="14349" width="10.875" style="205" customWidth="1"/>
    <col min="14350" max="14587" width="9" style="205"/>
    <col min="14588" max="14588" width="5.5" style="205" customWidth="1"/>
    <col min="14589" max="14589" width="6.75" style="205" customWidth="1"/>
    <col min="14590" max="14590" width="8.25" style="205" customWidth="1"/>
    <col min="14591" max="14591" width="6.75" style="205" customWidth="1"/>
    <col min="14592" max="14592" width="7.25" style="205" customWidth="1"/>
    <col min="14593" max="14593" width="6" style="205" customWidth="1"/>
    <col min="14594" max="14596" width="7.625" style="205" customWidth="1"/>
    <col min="14597" max="14597" width="8.5" style="205" customWidth="1"/>
    <col min="14598" max="14598" width="6.375" style="205" customWidth="1"/>
    <col min="14599" max="14599" width="8.25" style="205" customWidth="1"/>
    <col min="14600" max="14600" width="8" style="205" customWidth="1"/>
    <col min="14601" max="14601" width="6.375" style="205" customWidth="1"/>
    <col min="14602" max="14602" width="3.5" style="205" customWidth="1"/>
    <col min="14603" max="14603" width="8.75" style="205" bestFit="1" customWidth="1"/>
    <col min="14604" max="14604" width="9" style="205"/>
    <col min="14605" max="14605" width="10.875" style="205" customWidth="1"/>
    <col min="14606" max="14843" width="9" style="205"/>
    <col min="14844" max="14844" width="5.5" style="205" customWidth="1"/>
    <col min="14845" max="14845" width="6.75" style="205" customWidth="1"/>
    <col min="14846" max="14846" width="8.25" style="205" customWidth="1"/>
    <col min="14847" max="14847" width="6.75" style="205" customWidth="1"/>
    <col min="14848" max="14848" width="7.25" style="205" customWidth="1"/>
    <col min="14849" max="14849" width="6" style="205" customWidth="1"/>
    <col min="14850" max="14852" width="7.625" style="205" customWidth="1"/>
    <col min="14853" max="14853" width="8.5" style="205" customWidth="1"/>
    <col min="14854" max="14854" width="6.375" style="205" customWidth="1"/>
    <col min="14855" max="14855" width="8.25" style="205" customWidth="1"/>
    <col min="14856" max="14856" width="8" style="205" customWidth="1"/>
    <col min="14857" max="14857" width="6.375" style="205" customWidth="1"/>
    <col min="14858" max="14858" width="3.5" style="205" customWidth="1"/>
    <col min="14859" max="14859" width="8.75" style="205" bestFit="1" customWidth="1"/>
    <col min="14860" max="14860" width="9" style="205"/>
    <col min="14861" max="14861" width="10.875" style="205" customWidth="1"/>
    <col min="14862" max="15099" width="9" style="205"/>
    <col min="15100" max="15100" width="5.5" style="205" customWidth="1"/>
    <col min="15101" max="15101" width="6.75" style="205" customWidth="1"/>
    <col min="15102" max="15102" width="8.25" style="205" customWidth="1"/>
    <col min="15103" max="15103" width="6.75" style="205" customWidth="1"/>
    <col min="15104" max="15104" width="7.25" style="205" customWidth="1"/>
    <col min="15105" max="15105" width="6" style="205" customWidth="1"/>
    <col min="15106" max="15108" width="7.625" style="205" customWidth="1"/>
    <col min="15109" max="15109" width="8.5" style="205" customWidth="1"/>
    <col min="15110" max="15110" width="6.375" style="205" customWidth="1"/>
    <col min="15111" max="15111" width="8.25" style="205" customWidth="1"/>
    <col min="15112" max="15112" width="8" style="205" customWidth="1"/>
    <col min="15113" max="15113" width="6.375" style="205" customWidth="1"/>
    <col min="15114" max="15114" width="3.5" style="205" customWidth="1"/>
    <col min="15115" max="15115" width="8.75" style="205" bestFit="1" customWidth="1"/>
    <col min="15116" max="15116" width="9" style="205"/>
    <col min="15117" max="15117" width="10.875" style="205" customWidth="1"/>
    <col min="15118" max="15355" width="9" style="205"/>
    <col min="15356" max="15356" width="5.5" style="205" customWidth="1"/>
    <col min="15357" max="15357" width="6.75" style="205" customWidth="1"/>
    <col min="15358" max="15358" width="8.25" style="205" customWidth="1"/>
    <col min="15359" max="15359" width="6.75" style="205" customWidth="1"/>
    <col min="15360" max="15360" width="7.25" style="205" customWidth="1"/>
    <col min="15361" max="15361" width="6" style="205" customWidth="1"/>
    <col min="15362" max="15364" width="7.625" style="205" customWidth="1"/>
    <col min="15365" max="15365" width="8.5" style="205" customWidth="1"/>
    <col min="15366" max="15366" width="6.375" style="205" customWidth="1"/>
    <col min="15367" max="15367" width="8.25" style="205" customWidth="1"/>
    <col min="15368" max="15368" width="8" style="205" customWidth="1"/>
    <col min="15369" max="15369" width="6.375" style="205" customWidth="1"/>
    <col min="15370" max="15370" width="3.5" style="205" customWidth="1"/>
    <col min="15371" max="15371" width="8.75" style="205" bestFit="1" customWidth="1"/>
    <col min="15372" max="15372" width="9" style="205"/>
    <col min="15373" max="15373" width="10.875" style="205" customWidth="1"/>
    <col min="15374" max="15611" width="9" style="205"/>
    <col min="15612" max="15612" width="5.5" style="205" customWidth="1"/>
    <col min="15613" max="15613" width="6.75" style="205" customWidth="1"/>
    <col min="15614" max="15614" width="8.25" style="205" customWidth="1"/>
    <col min="15615" max="15615" width="6.75" style="205" customWidth="1"/>
    <col min="15616" max="15616" width="7.25" style="205" customWidth="1"/>
    <col min="15617" max="15617" width="6" style="205" customWidth="1"/>
    <col min="15618" max="15620" width="7.625" style="205" customWidth="1"/>
    <col min="15621" max="15621" width="8.5" style="205" customWidth="1"/>
    <col min="15622" max="15622" width="6.375" style="205" customWidth="1"/>
    <col min="15623" max="15623" width="8.25" style="205" customWidth="1"/>
    <col min="15624" max="15624" width="8" style="205" customWidth="1"/>
    <col min="15625" max="15625" width="6.375" style="205" customWidth="1"/>
    <col min="15626" max="15626" width="3.5" style="205" customWidth="1"/>
    <col min="15627" max="15627" width="8.75" style="205" bestFit="1" customWidth="1"/>
    <col min="15628" max="15628" width="9" style="205"/>
    <col min="15629" max="15629" width="10.875" style="205" customWidth="1"/>
    <col min="15630" max="15867" width="9" style="205"/>
    <col min="15868" max="15868" width="5.5" style="205" customWidth="1"/>
    <col min="15869" max="15869" width="6.75" style="205" customWidth="1"/>
    <col min="15870" max="15870" width="8.25" style="205" customWidth="1"/>
    <col min="15871" max="15871" width="6.75" style="205" customWidth="1"/>
    <col min="15872" max="15872" width="7.25" style="205" customWidth="1"/>
    <col min="15873" max="15873" width="6" style="205" customWidth="1"/>
    <col min="15874" max="15876" width="7.625" style="205" customWidth="1"/>
    <col min="15877" max="15877" width="8.5" style="205" customWidth="1"/>
    <col min="15878" max="15878" width="6.375" style="205" customWidth="1"/>
    <col min="15879" max="15879" width="8.25" style="205" customWidth="1"/>
    <col min="15880" max="15880" width="8" style="205" customWidth="1"/>
    <col min="15881" max="15881" width="6.375" style="205" customWidth="1"/>
    <col min="15882" max="15882" width="3.5" style="205" customWidth="1"/>
    <col min="15883" max="15883" width="8.75" style="205" bestFit="1" customWidth="1"/>
    <col min="15884" max="15884" width="9" style="205"/>
    <col min="15885" max="15885" width="10.875" style="205" customWidth="1"/>
    <col min="15886" max="16123" width="9" style="205"/>
    <col min="16124" max="16124" width="5.5" style="205" customWidth="1"/>
    <col min="16125" max="16125" width="6.75" style="205" customWidth="1"/>
    <col min="16126" max="16126" width="8.25" style="205" customWidth="1"/>
    <col min="16127" max="16127" width="6.75" style="205" customWidth="1"/>
    <col min="16128" max="16128" width="7.25" style="205" customWidth="1"/>
    <col min="16129" max="16129" width="6" style="205" customWidth="1"/>
    <col min="16130" max="16132" width="7.625" style="205" customWidth="1"/>
    <col min="16133" max="16133" width="8.5" style="205" customWidth="1"/>
    <col min="16134" max="16134" width="6.375" style="205" customWidth="1"/>
    <col min="16135" max="16135" width="8.25" style="205" customWidth="1"/>
    <col min="16136" max="16136" width="8" style="205" customWidth="1"/>
    <col min="16137" max="16137" width="6.375" style="205" customWidth="1"/>
    <col min="16138" max="16138" width="3.5" style="205" customWidth="1"/>
    <col min="16139" max="16139" width="8.75" style="205" bestFit="1" customWidth="1"/>
    <col min="16140" max="16140" width="9" style="205"/>
    <col min="16141" max="16141" width="10.875" style="205" customWidth="1"/>
    <col min="16142" max="16384" width="9" style="205"/>
  </cols>
  <sheetData>
    <row r="1" spans="1:34" s="196" customFormat="1" ht="15">
      <c r="A1" s="215" t="s">
        <v>793</v>
      </c>
      <c r="B1" s="683" t="s">
        <v>1211</v>
      </c>
      <c r="C1" s="234"/>
      <c r="D1" s="221"/>
      <c r="E1" s="221"/>
      <c r="F1" s="221"/>
      <c r="G1" s="221"/>
      <c r="H1" s="207"/>
      <c r="I1" s="684"/>
      <c r="J1" s="208"/>
      <c r="K1" s="208"/>
      <c r="L1" s="208"/>
      <c r="M1" s="208"/>
      <c r="N1" s="208"/>
    </row>
    <row r="2" spans="1:34" s="196" customFormat="1" ht="15">
      <c r="A2" s="206"/>
      <c r="B2" s="221"/>
      <c r="C2" s="234"/>
      <c r="D2" s="221"/>
      <c r="E2" s="221"/>
      <c r="F2" s="221"/>
      <c r="G2" s="221"/>
      <c r="H2" s="207"/>
      <c r="I2" s="684"/>
      <c r="J2" s="208"/>
      <c r="K2" s="208"/>
      <c r="L2" s="208"/>
      <c r="M2" s="208"/>
      <c r="N2" s="208"/>
    </row>
    <row r="3" spans="1:34" s="196" customFormat="1" ht="15">
      <c r="A3" s="206" t="s">
        <v>1171</v>
      </c>
      <c r="B3" s="221"/>
      <c r="C3" s="234"/>
      <c r="D3" s="221"/>
      <c r="E3" s="221"/>
      <c r="F3" s="221"/>
      <c r="G3" s="221"/>
      <c r="H3" s="207"/>
      <c r="I3" s="684"/>
      <c r="J3" s="208"/>
      <c r="K3" s="208"/>
      <c r="L3" s="208"/>
      <c r="M3" s="208"/>
      <c r="N3" s="208"/>
    </row>
    <row r="4" spans="1:34" s="196" customFormat="1" ht="15.75" thickBot="1">
      <c r="A4" s="209" t="s">
        <v>1172</v>
      </c>
      <c r="B4" s="685"/>
      <c r="C4" s="685"/>
      <c r="D4" s="685"/>
      <c r="E4" s="685"/>
      <c r="F4" s="685"/>
      <c r="G4" s="685"/>
      <c r="H4" s="210"/>
      <c r="I4" s="213"/>
      <c r="J4" s="211"/>
      <c r="K4" s="211"/>
      <c r="L4" s="212"/>
      <c r="M4" s="213"/>
      <c r="N4" s="214" t="s">
        <v>1191</v>
      </c>
      <c r="P4" s="725" t="s">
        <v>4488</v>
      </c>
      <c r="Q4" s="728" t="s">
        <v>4487</v>
      </c>
      <c r="R4" s="725"/>
      <c r="S4" s="725"/>
      <c r="T4" s="727"/>
      <c r="U4" s="725"/>
      <c r="W4" s="942" t="s">
        <v>4494</v>
      </c>
      <c r="X4" s="945" t="s">
        <v>4495</v>
      </c>
      <c r="Y4" s="948" t="s">
        <v>4496</v>
      </c>
      <c r="Z4" s="949"/>
      <c r="AA4" s="949"/>
      <c r="AB4" s="949"/>
      <c r="AC4" s="949"/>
      <c r="AD4" s="949"/>
      <c r="AE4" s="949"/>
      <c r="AF4" s="949"/>
      <c r="AG4" s="950"/>
      <c r="AH4" s="729"/>
    </row>
    <row r="5" spans="1:34" s="197" customFormat="1" ht="42.75">
      <c r="A5" s="909" t="s">
        <v>1192</v>
      </c>
      <c r="B5" s="912" t="s">
        <v>1193</v>
      </c>
      <c r="C5" s="912" t="s">
        <v>1194</v>
      </c>
      <c r="D5" s="909" t="s">
        <v>1195</v>
      </c>
      <c r="E5" s="686"/>
      <c r="F5" s="679"/>
      <c r="G5" s="679"/>
      <c r="H5" s="679"/>
      <c r="I5" s="909" t="s">
        <v>1196</v>
      </c>
      <c r="J5" s="927" t="s">
        <v>1197</v>
      </c>
      <c r="K5" s="928"/>
      <c r="L5" s="928"/>
      <c r="M5" s="917" t="s">
        <v>1198</v>
      </c>
      <c r="N5" s="917" t="s">
        <v>1199</v>
      </c>
      <c r="P5" s="725"/>
      <c r="Q5" s="726"/>
      <c r="R5" s="725"/>
      <c r="S5" s="725"/>
      <c r="T5" s="725"/>
      <c r="U5" s="725"/>
      <c r="W5" s="943"/>
      <c r="X5" s="946"/>
      <c r="Y5" s="948" t="s">
        <v>4497</v>
      </c>
      <c r="Z5" s="950"/>
      <c r="AA5" s="948" t="s">
        <v>4498</v>
      </c>
      <c r="AB5" s="950"/>
      <c r="AC5" s="730" t="s">
        <v>735</v>
      </c>
      <c r="AD5" s="731" t="s">
        <v>4499</v>
      </c>
      <c r="AE5" s="730" t="s">
        <v>4500</v>
      </c>
      <c r="AF5" s="730" t="s">
        <v>1429</v>
      </c>
      <c r="AG5" s="730" t="s">
        <v>735</v>
      </c>
      <c r="AH5" s="730" t="s">
        <v>4501</v>
      </c>
    </row>
    <row r="6" spans="1:34" s="197" customFormat="1" ht="16.5" thickBot="1">
      <c r="A6" s="910"/>
      <c r="B6" s="913"/>
      <c r="C6" s="913"/>
      <c r="D6" s="915"/>
      <c r="E6" s="687"/>
      <c r="F6" s="234"/>
      <c r="G6" s="688"/>
      <c r="H6" s="688"/>
      <c r="I6" s="915"/>
      <c r="J6" s="929"/>
      <c r="K6" s="929"/>
      <c r="L6" s="929"/>
      <c r="M6" s="918"/>
      <c r="N6" s="920"/>
      <c r="P6" s="748" t="s">
        <v>4486</v>
      </c>
      <c r="Q6" s="749" t="s">
        <v>4489</v>
      </c>
      <c r="R6" s="749" t="s">
        <v>4490</v>
      </c>
      <c r="S6" s="749" t="s">
        <v>4491</v>
      </c>
      <c r="T6" s="749" t="s">
        <v>4492</v>
      </c>
      <c r="U6" s="749" t="s">
        <v>4493</v>
      </c>
      <c r="W6" s="944"/>
      <c r="X6" s="947"/>
      <c r="Y6" s="732" t="s">
        <v>4502</v>
      </c>
      <c r="Z6" s="733" t="s">
        <v>4503</v>
      </c>
      <c r="AA6" s="732" t="s">
        <v>4502</v>
      </c>
      <c r="AB6" s="733" t="s">
        <v>4503</v>
      </c>
      <c r="AC6" s="732" t="s">
        <v>4502</v>
      </c>
      <c r="AD6" s="733" t="s">
        <v>4503</v>
      </c>
      <c r="AE6" s="732" t="s">
        <v>4502</v>
      </c>
      <c r="AF6" s="732" t="s">
        <v>4502</v>
      </c>
      <c r="AG6" s="732" t="s">
        <v>4504</v>
      </c>
      <c r="AH6" s="732" t="s">
        <v>4502</v>
      </c>
    </row>
    <row r="7" spans="1:34" s="197" customFormat="1" ht="16.5" thickTop="1">
      <c r="A7" s="910"/>
      <c r="B7" s="913"/>
      <c r="C7" s="913"/>
      <c r="D7" s="915"/>
      <c r="E7" s="910" t="s">
        <v>1200</v>
      </c>
      <c r="F7" s="922"/>
      <c r="G7" s="688"/>
      <c r="H7" s="688"/>
      <c r="I7" s="915"/>
      <c r="J7" s="924" t="s">
        <v>1201</v>
      </c>
      <c r="K7" s="216"/>
      <c r="L7" s="216"/>
      <c r="M7" s="918"/>
      <c r="N7" s="920"/>
      <c r="P7" s="745" t="s">
        <v>401</v>
      </c>
      <c r="Q7" s="746">
        <v>209226</v>
      </c>
      <c r="R7" s="747">
        <v>384434</v>
      </c>
      <c r="S7" s="747">
        <v>59366</v>
      </c>
      <c r="T7" s="747">
        <v>823757</v>
      </c>
      <c r="U7" s="747">
        <v>1417417</v>
      </c>
      <c r="W7" s="734">
        <v>1</v>
      </c>
      <c r="X7" s="735" t="s">
        <v>401</v>
      </c>
      <c r="Y7" s="736">
        <v>384434</v>
      </c>
      <c r="Z7" s="737">
        <v>65</v>
      </c>
      <c r="AA7" s="736">
        <v>209226</v>
      </c>
      <c r="AB7" s="737">
        <v>35</v>
      </c>
      <c r="AC7" s="736">
        <v>59366</v>
      </c>
      <c r="AD7" s="738">
        <v>42</v>
      </c>
      <c r="AE7" s="736">
        <v>823757</v>
      </c>
      <c r="AF7" s="736">
        <v>59366</v>
      </c>
      <c r="AG7" s="739">
        <v>5936600</v>
      </c>
      <c r="AH7" s="739">
        <v>1417417</v>
      </c>
    </row>
    <row r="8" spans="1:34" s="197" customFormat="1" ht="15">
      <c r="A8" s="910"/>
      <c r="B8" s="913"/>
      <c r="C8" s="913"/>
      <c r="D8" s="915"/>
      <c r="E8" s="922"/>
      <c r="F8" s="922"/>
      <c r="G8" s="910" t="s">
        <v>1202</v>
      </c>
      <c r="H8" s="910" t="s">
        <v>1203</v>
      </c>
      <c r="I8" s="915"/>
      <c r="J8" s="920"/>
      <c r="K8" s="215"/>
      <c r="L8" s="925" t="s">
        <v>1204</v>
      </c>
      <c r="M8" s="918"/>
      <c r="N8" s="920"/>
      <c r="P8" s="742" t="s">
        <v>424</v>
      </c>
      <c r="Q8" s="743">
        <v>121001</v>
      </c>
      <c r="R8" s="744">
        <v>3758</v>
      </c>
      <c r="S8" s="744">
        <v>158581</v>
      </c>
      <c r="T8" s="744">
        <v>572503</v>
      </c>
      <c r="U8" s="744">
        <v>731084</v>
      </c>
      <c r="W8" s="734">
        <v>2</v>
      </c>
      <c r="X8" s="735" t="s">
        <v>424</v>
      </c>
      <c r="Y8" s="736">
        <v>3758</v>
      </c>
      <c r="Z8" s="737">
        <v>24</v>
      </c>
      <c r="AA8" s="736">
        <v>121001</v>
      </c>
      <c r="AB8" s="737">
        <v>76</v>
      </c>
      <c r="AC8" s="736">
        <v>158581</v>
      </c>
      <c r="AD8" s="738">
        <v>22</v>
      </c>
      <c r="AE8" s="736">
        <v>572503</v>
      </c>
      <c r="AF8" s="736">
        <v>158581</v>
      </c>
      <c r="AG8" s="739">
        <v>1585810</v>
      </c>
      <c r="AH8" s="736">
        <v>731084</v>
      </c>
    </row>
    <row r="9" spans="1:34" s="197" customFormat="1" ht="15">
      <c r="A9" s="910"/>
      <c r="B9" s="913"/>
      <c r="C9" s="913"/>
      <c r="D9" s="915"/>
      <c r="E9" s="922"/>
      <c r="F9" s="922"/>
      <c r="G9" s="915"/>
      <c r="H9" s="915"/>
      <c r="I9" s="915"/>
      <c r="J9" s="920"/>
      <c r="K9" s="925" t="s">
        <v>1205</v>
      </c>
      <c r="L9" s="920"/>
      <c r="M9" s="918"/>
      <c r="N9" s="920"/>
      <c r="P9" s="742" t="s">
        <v>664</v>
      </c>
      <c r="Q9" s="743">
        <v>168962</v>
      </c>
      <c r="R9" s="744">
        <v>109874</v>
      </c>
      <c r="S9" s="744">
        <v>278836</v>
      </c>
      <c r="T9" s="744">
        <v>1127874</v>
      </c>
      <c r="U9" s="744">
        <v>1406710</v>
      </c>
      <c r="W9" s="734">
        <v>3</v>
      </c>
      <c r="X9" s="735" t="s">
        <v>664</v>
      </c>
      <c r="Y9" s="736">
        <v>109874</v>
      </c>
      <c r="Z9" s="737">
        <v>39</v>
      </c>
      <c r="AA9" s="736">
        <v>168962</v>
      </c>
      <c r="AB9" s="737">
        <v>61</v>
      </c>
      <c r="AC9" s="736">
        <v>278836</v>
      </c>
      <c r="AD9" s="738">
        <v>20</v>
      </c>
      <c r="AE9" s="739">
        <v>1127874</v>
      </c>
      <c r="AF9" s="736">
        <v>278836</v>
      </c>
      <c r="AG9" s="739">
        <v>2788360</v>
      </c>
      <c r="AH9" s="739">
        <v>1406710</v>
      </c>
    </row>
    <row r="10" spans="1:34" s="197" customFormat="1" ht="15">
      <c r="A10" s="910"/>
      <c r="B10" s="913"/>
      <c r="C10" s="913"/>
      <c r="D10" s="915"/>
      <c r="E10" s="923"/>
      <c r="F10" s="923"/>
      <c r="G10" s="915"/>
      <c r="H10" s="915"/>
      <c r="I10" s="915"/>
      <c r="J10" s="920"/>
      <c r="K10" s="920"/>
      <c r="L10" s="920"/>
      <c r="M10" s="918"/>
      <c r="N10" s="920"/>
      <c r="P10" s="742" t="s">
        <v>713</v>
      </c>
      <c r="Q10" s="743">
        <v>5905</v>
      </c>
      <c r="R10" s="744">
        <v>0</v>
      </c>
      <c r="S10" s="744">
        <v>5905</v>
      </c>
      <c r="T10" s="744">
        <v>1082070</v>
      </c>
      <c r="U10" s="744">
        <v>1087975</v>
      </c>
      <c r="W10" s="734">
        <v>4</v>
      </c>
      <c r="X10" s="735" t="s">
        <v>713</v>
      </c>
      <c r="Y10" s="740">
        <v>0</v>
      </c>
      <c r="Z10" s="738">
        <v>0</v>
      </c>
      <c r="AA10" s="736">
        <v>5905</v>
      </c>
      <c r="AB10" s="737">
        <v>100</v>
      </c>
      <c r="AC10" s="736">
        <v>5905</v>
      </c>
      <c r="AD10" s="738">
        <v>1</v>
      </c>
      <c r="AE10" s="739">
        <v>1082070</v>
      </c>
      <c r="AF10" s="736">
        <v>5905</v>
      </c>
      <c r="AG10" s="736">
        <v>5905</v>
      </c>
      <c r="AH10" s="739">
        <v>1087975</v>
      </c>
    </row>
    <row r="11" spans="1:34" s="197" customFormat="1" ht="15">
      <c r="A11" s="910"/>
      <c r="B11" s="913"/>
      <c r="C11" s="913"/>
      <c r="D11" s="915"/>
      <c r="E11" s="910" t="s">
        <v>1206</v>
      </c>
      <c r="F11" s="926" t="s">
        <v>1207</v>
      </c>
      <c r="G11" s="915"/>
      <c r="H11" s="915"/>
      <c r="I11" s="915"/>
      <c r="J11" s="920"/>
      <c r="K11" s="920"/>
      <c r="L11" s="920"/>
      <c r="M11" s="918"/>
      <c r="N11" s="920"/>
      <c r="P11" s="742" t="s">
        <v>430</v>
      </c>
      <c r="Q11" s="743">
        <v>119335</v>
      </c>
      <c r="R11" s="744">
        <v>101346</v>
      </c>
      <c r="S11" s="744">
        <v>220681</v>
      </c>
      <c r="T11" s="744">
        <v>339793</v>
      </c>
      <c r="U11" s="744">
        <v>560474</v>
      </c>
      <c r="W11" s="734">
        <v>5</v>
      </c>
      <c r="X11" s="735" t="s">
        <v>430</v>
      </c>
      <c r="Y11" s="736">
        <v>101346</v>
      </c>
      <c r="Z11" s="737">
        <v>46</v>
      </c>
      <c r="AA11" s="736">
        <v>119335</v>
      </c>
      <c r="AB11" s="737">
        <v>54</v>
      </c>
      <c r="AC11" s="736">
        <v>220681</v>
      </c>
      <c r="AD11" s="738">
        <v>39</v>
      </c>
      <c r="AE11" s="736">
        <v>339793</v>
      </c>
      <c r="AF11" s="736">
        <v>220681</v>
      </c>
      <c r="AG11" s="739">
        <v>2206810</v>
      </c>
      <c r="AH11" s="736">
        <v>560474</v>
      </c>
    </row>
    <row r="12" spans="1:34" s="197" customFormat="1" ht="15">
      <c r="A12" s="910"/>
      <c r="B12" s="913"/>
      <c r="C12" s="913"/>
      <c r="D12" s="915"/>
      <c r="E12" s="915"/>
      <c r="F12" s="915"/>
      <c r="G12" s="915"/>
      <c r="H12" s="915"/>
      <c r="I12" s="915"/>
      <c r="J12" s="920"/>
      <c r="K12" s="920"/>
      <c r="L12" s="920"/>
      <c r="M12" s="918"/>
      <c r="N12" s="920"/>
      <c r="P12" s="742" t="s">
        <v>432</v>
      </c>
      <c r="Q12" s="743">
        <v>203312</v>
      </c>
      <c r="R12" s="744">
        <v>248746</v>
      </c>
      <c r="S12" s="744">
        <v>452058</v>
      </c>
      <c r="T12" s="744">
        <v>2125918</v>
      </c>
      <c r="U12" s="744">
        <v>2577976</v>
      </c>
      <c r="W12" s="734">
        <v>6</v>
      </c>
      <c r="X12" s="735" t="s">
        <v>432</v>
      </c>
      <c r="Y12" s="736">
        <v>248746</v>
      </c>
      <c r="Z12" s="737">
        <v>55</v>
      </c>
      <c r="AA12" s="736">
        <v>203312</v>
      </c>
      <c r="AB12" s="737">
        <v>45</v>
      </c>
      <c r="AC12" s="736">
        <v>452058</v>
      </c>
      <c r="AD12" s="738">
        <v>18</v>
      </c>
      <c r="AE12" s="739">
        <v>2125918</v>
      </c>
      <c r="AF12" s="736">
        <v>452058</v>
      </c>
      <c r="AG12" s="739">
        <v>4520580</v>
      </c>
      <c r="AH12" s="739">
        <v>2577976</v>
      </c>
    </row>
    <row r="13" spans="1:34" s="197" customFormat="1" ht="15">
      <c r="A13" s="911"/>
      <c r="B13" s="914"/>
      <c r="C13" s="914"/>
      <c r="D13" s="916"/>
      <c r="E13" s="916"/>
      <c r="F13" s="916"/>
      <c r="G13" s="916"/>
      <c r="H13" s="916"/>
      <c r="I13" s="916"/>
      <c r="J13" s="921"/>
      <c r="K13" s="921"/>
      <c r="L13" s="921"/>
      <c r="M13" s="919"/>
      <c r="N13" s="921"/>
      <c r="P13" s="742" t="s">
        <v>434</v>
      </c>
      <c r="Q13" s="743">
        <v>481252</v>
      </c>
      <c r="R13" s="744">
        <v>66481</v>
      </c>
      <c r="S13" s="744">
        <v>1146062</v>
      </c>
      <c r="T13" s="744">
        <v>915702</v>
      </c>
      <c r="U13" s="744">
        <v>2061764</v>
      </c>
      <c r="W13" s="734">
        <v>7</v>
      </c>
      <c r="X13" s="735" t="s">
        <v>434</v>
      </c>
      <c r="Y13" s="736">
        <v>66481</v>
      </c>
      <c r="Z13" s="737">
        <v>58</v>
      </c>
      <c r="AA13" s="736">
        <v>481252</v>
      </c>
      <c r="AB13" s="737">
        <v>42</v>
      </c>
      <c r="AC13" s="739">
        <v>1146062</v>
      </c>
      <c r="AD13" s="738">
        <v>56</v>
      </c>
      <c r="AE13" s="736">
        <v>915702</v>
      </c>
      <c r="AF13" s="739">
        <v>1146062</v>
      </c>
      <c r="AG13" s="739">
        <v>11460620</v>
      </c>
      <c r="AH13" s="739">
        <v>2061764</v>
      </c>
    </row>
    <row r="14" spans="1:34" s="197" customFormat="1" ht="15.75">
      <c r="A14" s="217">
        <v>1988</v>
      </c>
      <c r="B14" s="689">
        <v>41940</v>
      </c>
      <c r="C14" s="704">
        <v>27763</v>
      </c>
      <c r="D14" s="689">
        <v>24786</v>
      </c>
      <c r="E14" s="690">
        <v>18995</v>
      </c>
      <c r="F14" s="690">
        <v>5179</v>
      </c>
      <c r="G14" s="690">
        <v>612</v>
      </c>
      <c r="H14" s="690" t="s">
        <v>799</v>
      </c>
      <c r="I14" s="689">
        <v>2977</v>
      </c>
      <c r="J14" s="219">
        <v>1531</v>
      </c>
      <c r="K14" s="219">
        <v>590</v>
      </c>
      <c r="L14" s="219">
        <v>856</v>
      </c>
      <c r="M14" s="220">
        <v>14177</v>
      </c>
      <c r="N14" s="218">
        <v>20199</v>
      </c>
      <c r="P14" s="742" t="s">
        <v>712</v>
      </c>
      <c r="Q14" s="743">
        <v>182163</v>
      </c>
      <c r="R14" s="744">
        <v>221532</v>
      </c>
      <c r="S14" s="744">
        <v>403695</v>
      </c>
      <c r="T14" s="744">
        <v>307278</v>
      </c>
      <c r="U14" s="744">
        <v>710973</v>
      </c>
      <c r="W14" s="734">
        <v>8</v>
      </c>
      <c r="X14" s="735" t="s">
        <v>712</v>
      </c>
      <c r="Y14" s="736">
        <v>221532</v>
      </c>
      <c r="Z14" s="737">
        <v>55</v>
      </c>
      <c r="AA14" s="736">
        <v>182163</v>
      </c>
      <c r="AB14" s="737">
        <v>45</v>
      </c>
      <c r="AC14" s="736">
        <v>403695</v>
      </c>
      <c r="AD14" s="738">
        <v>57</v>
      </c>
      <c r="AE14" s="736">
        <v>307278</v>
      </c>
      <c r="AF14" s="736">
        <v>403695</v>
      </c>
      <c r="AG14" s="739">
        <v>4036950</v>
      </c>
      <c r="AH14" s="736">
        <v>710973</v>
      </c>
    </row>
    <row r="15" spans="1:34" s="197" customFormat="1" ht="15.75">
      <c r="A15" s="217">
        <v>1989</v>
      </c>
      <c r="B15" s="689">
        <v>42074</v>
      </c>
      <c r="C15" s="704">
        <v>27897</v>
      </c>
      <c r="D15" s="689">
        <v>24880</v>
      </c>
      <c r="E15" s="690">
        <v>19036</v>
      </c>
      <c r="F15" s="690">
        <v>5234</v>
      </c>
      <c r="G15" s="690">
        <v>610</v>
      </c>
      <c r="H15" s="690" t="s">
        <v>799</v>
      </c>
      <c r="I15" s="689">
        <v>3017</v>
      </c>
      <c r="J15" s="219">
        <v>1563</v>
      </c>
      <c r="K15" s="219">
        <v>597</v>
      </c>
      <c r="L15" s="219">
        <v>857</v>
      </c>
      <c r="M15" s="220">
        <v>14177</v>
      </c>
      <c r="N15" s="218">
        <v>20199</v>
      </c>
      <c r="P15" s="742" t="s">
        <v>440</v>
      </c>
      <c r="Q15" s="743">
        <v>12305</v>
      </c>
      <c r="R15" s="744">
        <v>203555</v>
      </c>
      <c r="S15" s="744">
        <v>326605</v>
      </c>
      <c r="T15" s="744">
        <v>496056</v>
      </c>
      <c r="U15" s="744">
        <v>822661</v>
      </c>
      <c r="W15" s="734">
        <v>9</v>
      </c>
      <c r="X15" s="735" t="s">
        <v>440</v>
      </c>
      <c r="Y15" s="736">
        <v>203555</v>
      </c>
      <c r="Z15" s="737">
        <v>62</v>
      </c>
      <c r="AA15" s="736">
        <v>12305</v>
      </c>
      <c r="AB15" s="737">
        <v>38</v>
      </c>
      <c r="AC15" s="736">
        <v>326605</v>
      </c>
      <c r="AD15" s="738">
        <v>40</v>
      </c>
      <c r="AE15" s="736">
        <v>496056</v>
      </c>
      <c r="AF15" s="736">
        <v>326605</v>
      </c>
      <c r="AG15" s="739">
        <v>3266050</v>
      </c>
      <c r="AH15" s="736">
        <v>822661</v>
      </c>
    </row>
    <row r="16" spans="1:34" s="197" customFormat="1" ht="15.75">
      <c r="A16" s="217">
        <v>1990</v>
      </c>
      <c r="B16" s="689">
        <v>42033</v>
      </c>
      <c r="C16" s="704">
        <v>27856</v>
      </c>
      <c r="D16" s="689">
        <v>24827</v>
      </c>
      <c r="E16" s="690">
        <v>18868</v>
      </c>
      <c r="F16" s="690">
        <v>5324</v>
      </c>
      <c r="G16" s="690">
        <v>635</v>
      </c>
      <c r="H16" s="690" t="s">
        <v>799</v>
      </c>
      <c r="I16" s="689">
        <v>3029</v>
      </c>
      <c r="J16" s="219">
        <v>1583</v>
      </c>
      <c r="K16" s="219">
        <v>580</v>
      </c>
      <c r="L16" s="219">
        <v>866</v>
      </c>
      <c r="M16" s="220">
        <v>14177</v>
      </c>
      <c r="N16" s="218">
        <v>20199</v>
      </c>
      <c r="P16" s="742" t="s">
        <v>665</v>
      </c>
      <c r="Q16" s="743">
        <v>204136</v>
      </c>
      <c r="R16" s="744">
        <v>427902</v>
      </c>
      <c r="S16" s="744">
        <v>632038</v>
      </c>
      <c r="T16" s="744">
        <v>82823</v>
      </c>
      <c r="U16" s="744">
        <v>1460268</v>
      </c>
      <c r="W16" s="734">
        <v>10</v>
      </c>
      <c r="X16" s="735" t="s">
        <v>665</v>
      </c>
      <c r="Y16" s="736">
        <v>427902</v>
      </c>
      <c r="Z16" s="737">
        <v>68</v>
      </c>
      <c r="AA16" s="736">
        <v>204136</v>
      </c>
      <c r="AB16" s="737">
        <v>32</v>
      </c>
      <c r="AC16" s="736">
        <v>632038</v>
      </c>
      <c r="AD16" s="738">
        <v>43</v>
      </c>
      <c r="AE16" s="736">
        <v>82823</v>
      </c>
      <c r="AF16" s="736">
        <v>632038</v>
      </c>
      <c r="AG16" s="739">
        <v>6320380</v>
      </c>
      <c r="AH16" s="739">
        <v>1460268</v>
      </c>
    </row>
    <row r="17" spans="1:34" s="197" customFormat="1" ht="15.75">
      <c r="A17" s="217">
        <v>1991</v>
      </c>
      <c r="B17" s="689">
        <v>40032</v>
      </c>
      <c r="C17" s="704">
        <v>27654</v>
      </c>
      <c r="D17" s="689">
        <v>24631</v>
      </c>
      <c r="E17" s="690">
        <v>18776</v>
      </c>
      <c r="F17" s="690">
        <v>5203</v>
      </c>
      <c r="G17" s="690">
        <v>652</v>
      </c>
      <c r="H17" s="690" t="s">
        <v>799</v>
      </c>
      <c r="I17" s="689">
        <v>3023</v>
      </c>
      <c r="J17" s="219">
        <v>1560</v>
      </c>
      <c r="K17" s="219">
        <v>586</v>
      </c>
      <c r="L17" s="219">
        <v>877</v>
      </c>
      <c r="M17" s="220">
        <v>12378</v>
      </c>
      <c r="N17" s="218">
        <v>20199</v>
      </c>
      <c r="P17" s="742" t="s">
        <v>666</v>
      </c>
      <c r="Q17" s="743">
        <v>96428</v>
      </c>
      <c r="R17" s="744">
        <v>143824</v>
      </c>
      <c r="S17" s="744">
        <v>240252</v>
      </c>
      <c r="T17" s="744">
        <v>179313</v>
      </c>
      <c r="U17" s="744">
        <v>419565</v>
      </c>
      <c r="W17" s="734">
        <v>11</v>
      </c>
      <c r="X17" s="735" t="s">
        <v>666</v>
      </c>
      <c r="Y17" s="736">
        <v>143824</v>
      </c>
      <c r="Z17" s="737">
        <v>60</v>
      </c>
      <c r="AA17" s="736">
        <v>96428</v>
      </c>
      <c r="AB17" s="737">
        <v>40</v>
      </c>
      <c r="AC17" s="736">
        <v>240252</v>
      </c>
      <c r="AD17" s="738">
        <v>57</v>
      </c>
      <c r="AE17" s="736">
        <v>179313</v>
      </c>
      <c r="AF17" s="736">
        <v>240252</v>
      </c>
      <c r="AG17" s="739">
        <v>2402520</v>
      </c>
      <c r="AH17" s="736">
        <v>419565</v>
      </c>
    </row>
    <row r="18" spans="1:34" s="197" customFormat="1" ht="15.75">
      <c r="A18" s="217">
        <v>1992</v>
      </c>
      <c r="B18" s="689">
        <v>39953</v>
      </c>
      <c r="C18" s="704">
        <v>27575</v>
      </c>
      <c r="D18" s="689">
        <v>24563</v>
      </c>
      <c r="E18" s="690">
        <v>18811</v>
      </c>
      <c r="F18" s="690">
        <v>5089</v>
      </c>
      <c r="G18" s="690">
        <v>663</v>
      </c>
      <c r="H18" s="690" t="s">
        <v>799</v>
      </c>
      <c r="I18" s="689">
        <v>3012</v>
      </c>
      <c r="J18" s="219">
        <v>1565</v>
      </c>
      <c r="K18" s="219">
        <v>576</v>
      </c>
      <c r="L18" s="219">
        <v>871</v>
      </c>
      <c r="M18" s="220">
        <v>12378</v>
      </c>
      <c r="N18" s="218">
        <v>20199</v>
      </c>
      <c r="P18" s="742" t="s">
        <v>667</v>
      </c>
      <c r="Q18" s="743">
        <v>218233</v>
      </c>
      <c r="R18" s="744">
        <v>46701</v>
      </c>
      <c r="S18" s="744">
        <v>264934</v>
      </c>
      <c r="T18" s="744">
        <v>540703</v>
      </c>
      <c r="U18" s="744">
        <v>805637</v>
      </c>
      <c r="W18" s="734">
        <v>12</v>
      </c>
      <c r="X18" s="735" t="s">
        <v>667</v>
      </c>
      <c r="Y18" s="736">
        <v>46701</v>
      </c>
      <c r="Z18" s="737">
        <v>18</v>
      </c>
      <c r="AA18" s="736">
        <v>218233</v>
      </c>
      <c r="AB18" s="737">
        <v>82</v>
      </c>
      <c r="AC18" s="736">
        <v>264934</v>
      </c>
      <c r="AD18" s="738">
        <v>33</v>
      </c>
      <c r="AE18" s="736">
        <v>540703</v>
      </c>
      <c r="AF18" s="736">
        <v>264934</v>
      </c>
      <c r="AG18" s="739">
        <v>2649340</v>
      </c>
      <c r="AH18" s="736">
        <v>805637</v>
      </c>
    </row>
    <row r="19" spans="1:34" s="197" customFormat="1" ht="15.75">
      <c r="A19" s="217">
        <v>1993</v>
      </c>
      <c r="B19" s="689">
        <v>39913</v>
      </c>
      <c r="C19" s="704">
        <v>27535</v>
      </c>
      <c r="D19" s="689">
        <v>24481</v>
      </c>
      <c r="E19" s="690">
        <v>18940</v>
      </c>
      <c r="F19" s="690">
        <v>4887</v>
      </c>
      <c r="G19" s="690">
        <v>654</v>
      </c>
      <c r="H19" s="690" t="s">
        <v>799</v>
      </c>
      <c r="I19" s="689">
        <v>3054</v>
      </c>
      <c r="J19" s="219">
        <v>1615</v>
      </c>
      <c r="K19" s="219">
        <v>567</v>
      </c>
      <c r="L19" s="219">
        <v>872</v>
      </c>
      <c r="M19" s="220">
        <v>12378</v>
      </c>
      <c r="N19" s="218">
        <v>20199</v>
      </c>
      <c r="P19" s="742" t="s">
        <v>668</v>
      </c>
      <c r="Q19" s="743">
        <v>108695</v>
      </c>
      <c r="R19" s="744">
        <v>71542</v>
      </c>
      <c r="S19" s="744">
        <v>180237</v>
      </c>
      <c r="T19" s="744">
        <v>83876</v>
      </c>
      <c r="U19" s="744">
        <v>1018997</v>
      </c>
      <c r="W19" s="734">
        <v>13</v>
      </c>
      <c r="X19" s="735" t="s">
        <v>668</v>
      </c>
      <c r="Y19" s="736">
        <v>71542</v>
      </c>
      <c r="Z19" s="737">
        <v>40</v>
      </c>
      <c r="AA19" s="736">
        <v>108695</v>
      </c>
      <c r="AB19" s="737">
        <v>60</v>
      </c>
      <c r="AC19" s="736">
        <v>180237</v>
      </c>
      <c r="AD19" s="738">
        <v>18</v>
      </c>
      <c r="AE19" s="736">
        <v>83876</v>
      </c>
      <c r="AF19" s="736">
        <v>180237</v>
      </c>
      <c r="AG19" s="739">
        <v>1802370</v>
      </c>
      <c r="AH19" s="739">
        <v>1018997</v>
      </c>
    </row>
    <row r="20" spans="1:34" s="197" customFormat="1" ht="15.75">
      <c r="A20" s="217">
        <v>1994</v>
      </c>
      <c r="B20" s="689">
        <v>40049</v>
      </c>
      <c r="C20" s="704">
        <v>27671</v>
      </c>
      <c r="D20" s="689">
        <v>24605</v>
      </c>
      <c r="E20" s="690">
        <v>18641</v>
      </c>
      <c r="F20" s="690">
        <v>5255</v>
      </c>
      <c r="G20" s="690">
        <v>709</v>
      </c>
      <c r="H20" s="690" t="s">
        <v>799</v>
      </c>
      <c r="I20" s="689">
        <v>3066</v>
      </c>
      <c r="J20" s="219">
        <v>1618</v>
      </c>
      <c r="K20" s="219">
        <v>567</v>
      </c>
      <c r="L20" s="219">
        <v>881</v>
      </c>
      <c r="M20" s="220">
        <v>12378</v>
      </c>
      <c r="N20" s="218">
        <v>20199</v>
      </c>
      <c r="P20" s="742" t="s">
        <v>454</v>
      </c>
      <c r="Q20" s="743">
        <v>121909</v>
      </c>
      <c r="R20" s="744">
        <v>409893</v>
      </c>
      <c r="S20" s="744">
        <v>531802</v>
      </c>
      <c r="T20" s="744">
        <v>287367</v>
      </c>
      <c r="U20" s="744">
        <v>819169</v>
      </c>
      <c r="W20" s="734">
        <v>14</v>
      </c>
      <c r="X20" s="735" t="s">
        <v>454</v>
      </c>
      <c r="Y20" s="736">
        <v>409893</v>
      </c>
      <c r="Z20" s="737">
        <v>77</v>
      </c>
      <c r="AA20" s="736">
        <v>121909</v>
      </c>
      <c r="AB20" s="737">
        <v>23</v>
      </c>
      <c r="AC20" s="736">
        <v>531802</v>
      </c>
      <c r="AD20" s="738">
        <v>65</v>
      </c>
      <c r="AE20" s="736">
        <v>287367</v>
      </c>
      <c r="AF20" s="736">
        <v>531802</v>
      </c>
      <c r="AG20" s="739">
        <v>5318020</v>
      </c>
      <c r="AH20" s="736">
        <v>819169</v>
      </c>
    </row>
    <row r="21" spans="1:34" s="197" customFormat="1" ht="17.25">
      <c r="A21" s="221" t="s">
        <v>1208</v>
      </c>
      <c r="B21" s="689">
        <v>39212</v>
      </c>
      <c r="C21" s="704">
        <v>26834</v>
      </c>
      <c r="D21" s="689">
        <v>24314</v>
      </c>
      <c r="E21" s="691">
        <v>18252</v>
      </c>
      <c r="F21" s="691">
        <v>5124</v>
      </c>
      <c r="G21" s="691">
        <v>938</v>
      </c>
      <c r="H21" s="690" t="s">
        <v>799</v>
      </c>
      <c r="I21" s="692">
        <v>2520</v>
      </c>
      <c r="J21" s="222">
        <v>1399</v>
      </c>
      <c r="K21" s="222">
        <v>565</v>
      </c>
      <c r="L21" s="222">
        <v>556</v>
      </c>
      <c r="M21" s="220">
        <v>12378</v>
      </c>
      <c r="N21" s="218">
        <v>20199</v>
      </c>
      <c r="P21" s="742" t="s">
        <v>455</v>
      </c>
      <c r="Q21" s="743">
        <v>134999</v>
      </c>
      <c r="R21" s="744">
        <v>196712</v>
      </c>
      <c r="S21" s="744">
        <v>331711</v>
      </c>
      <c r="T21" s="744">
        <v>366919</v>
      </c>
      <c r="U21" s="744">
        <v>69863</v>
      </c>
      <c r="W21" s="734">
        <v>15</v>
      </c>
      <c r="X21" s="735" t="s">
        <v>455</v>
      </c>
      <c r="Y21" s="736">
        <v>196712</v>
      </c>
      <c r="Z21" s="737">
        <v>59</v>
      </c>
      <c r="AA21" s="736">
        <v>134999</v>
      </c>
      <c r="AB21" s="737">
        <v>41</v>
      </c>
      <c r="AC21" s="736">
        <v>331711</v>
      </c>
      <c r="AD21" s="738">
        <v>47</v>
      </c>
      <c r="AE21" s="736">
        <v>366919</v>
      </c>
      <c r="AF21" s="736">
        <v>331711</v>
      </c>
      <c r="AG21" s="739">
        <v>3317110</v>
      </c>
      <c r="AH21" s="736">
        <v>69863</v>
      </c>
    </row>
    <row r="22" spans="1:34" s="197" customFormat="1" ht="15.75">
      <c r="A22" s="217">
        <v>1996</v>
      </c>
      <c r="B22" s="689">
        <v>39364</v>
      </c>
      <c r="C22" s="704">
        <v>26986</v>
      </c>
      <c r="D22" s="689">
        <v>24457</v>
      </c>
      <c r="E22" s="691">
        <v>18469</v>
      </c>
      <c r="F22" s="691">
        <v>5094</v>
      </c>
      <c r="G22" s="691">
        <v>894</v>
      </c>
      <c r="H22" s="690" t="s">
        <v>799</v>
      </c>
      <c r="I22" s="692">
        <v>2529</v>
      </c>
      <c r="J22" s="222">
        <v>1401</v>
      </c>
      <c r="K22" s="222">
        <v>560</v>
      </c>
      <c r="L22" s="222">
        <v>568</v>
      </c>
      <c r="M22" s="220">
        <v>12378</v>
      </c>
      <c r="N22" s="218">
        <v>20199</v>
      </c>
      <c r="P22" s="742" t="s">
        <v>457</v>
      </c>
      <c r="Q22" s="743">
        <v>126162</v>
      </c>
      <c r="R22" s="744">
        <v>359474</v>
      </c>
      <c r="S22" s="744">
        <v>485636</v>
      </c>
      <c r="T22" s="744">
        <v>593908</v>
      </c>
      <c r="U22" s="744">
        <v>1079544</v>
      </c>
      <c r="W22" s="734">
        <v>16</v>
      </c>
      <c r="X22" s="735" t="s">
        <v>457</v>
      </c>
      <c r="Y22" s="736">
        <v>359474</v>
      </c>
      <c r="Z22" s="737">
        <v>74</v>
      </c>
      <c r="AA22" s="736">
        <v>126162</v>
      </c>
      <c r="AB22" s="737">
        <v>26</v>
      </c>
      <c r="AC22" s="736">
        <v>485636</v>
      </c>
      <c r="AD22" s="738">
        <v>45</v>
      </c>
      <c r="AE22" s="736">
        <v>593908</v>
      </c>
      <c r="AF22" s="736">
        <v>485636</v>
      </c>
      <c r="AG22" s="739">
        <v>4856360</v>
      </c>
      <c r="AH22" s="739">
        <v>1079544</v>
      </c>
    </row>
    <row r="23" spans="1:34" s="197" customFormat="1" ht="15.75">
      <c r="A23" s="217">
        <v>1997</v>
      </c>
      <c r="B23" s="689">
        <v>39241</v>
      </c>
      <c r="C23" s="704">
        <v>26863</v>
      </c>
      <c r="D23" s="689">
        <v>24239</v>
      </c>
      <c r="E23" s="691">
        <v>18431</v>
      </c>
      <c r="F23" s="691">
        <v>4917</v>
      </c>
      <c r="G23" s="691">
        <v>891</v>
      </c>
      <c r="H23" s="690" t="s">
        <v>799</v>
      </c>
      <c r="I23" s="692">
        <v>2624</v>
      </c>
      <c r="J23" s="222">
        <v>1422</v>
      </c>
      <c r="K23" s="222">
        <v>545</v>
      </c>
      <c r="L23" s="222">
        <v>658</v>
      </c>
      <c r="M23" s="220">
        <v>12378</v>
      </c>
      <c r="N23" s="218">
        <v>20199</v>
      </c>
      <c r="P23" s="742" t="s">
        <v>669</v>
      </c>
      <c r="Q23" s="743">
        <v>118512</v>
      </c>
      <c r="R23" s="744">
        <v>361953</v>
      </c>
      <c r="S23" s="744">
        <v>480465</v>
      </c>
      <c r="T23" s="744">
        <v>520045</v>
      </c>
      <c r="U23" s="744">
        <v>1000510</v>
      </c>
      <c r="W23" s="734">
        <v>17</v>
      </c>
      <c r="X23" s="735" t="s">
        <v>669</v>
      </c>
      <c r="Y23" s="736">
        <v>361953</v>
      </c>
      <c r="Z23" s="737">
        <v>75</v>
      </c>
      <c r="AA23" s="736">
        <v>118512</v>
      </c>
      <c r="AB23" s="737">
        <v>25</v>
      </c>
      <c r="AC23" s="736">
        <v>480465</v>
      </c>
      <c r="AD23" s="738">
        <v>48</v>
      </c>
      <c r="AE23" s="736">
        <v>520045</v>
      </c>
      <c r="AF23" s="736">
        <v>480465</v>
      </c>
      <c r="AG23" s="739">
        <v>4804650</v>
      </c>
      <c r="AH23" s="739">
        <v>1000510</v>
      </c>
    </row>
    <row r="24" spans="1:34" s="197" customFormat="1" ht="15.75">
      <c r="A24" s="217">
        <v>1998</v>
      </c>
      <c r="B24" s="689">
        <v>39344</v>
      </c>
      <c r="C24" s="704">
        <v>26966</v>
      </c>
      <c r="D24" s="689">
        <v>24362</v>
      </c>
      <c r="E24" s="691">
        <v>18561</v>
      </c>
      <c r="F24" s="691">
        <v>4902</v>
      </c>
      <c r="G24" s="691">
        <v>899</v>
      </c>
      <c r="H24" s="690" t="s">
        <v>799</v>
      </c>
      <c r="I24" s="692">
        <v>2604</v>
      </c>
      <c r="J24" s="222">
        <v>1463</v>
      </c>
      <c r="K24" s="222">
        <v>541</v>
      </c>
      <c r="L24" s="222">
        <v>600</v>
      </c>
      <c r="M24" s="220">
        <v>12378</v>
      </c>
      <c r="N24" s="218">
        <v>20199</v>
      </c>
      <c r="P24" s="742" t="s">
        <v>670</v>
      </c>
      <c r="Q24" s="743">
        <v>79104</v>
      </c>
      <c r="R24" s="744">
        <v>113016</v>
      </c>
      <c r="S24" s="744">
        <v>19212</v>
      </c>
      <c r="T24" s="744">
        <v>577822</v>
      </c>
      <c r="U24" s="744">
        <v>769942</v>
      </c>
      <c r="W24" s="734">
        <v>18</v>
      </c>
      <c r="X24" s="735" t="s">
        <v>670</v>
      </c>
      <c r="Y24" s="736">
        <v>113016</v>
      </c>
      <c r="Z24" s="737">
        <v>59</v>
      </c>
      <c r="AA24" s="736">
        <v>79104</v>
      </c>
      <c r="AB24" s="737">
        <v>41</v>
      </c>
      <c r="AC24" s="736">
        <v>19212</v>
      </c>
      <c r="AD24" s="738">
        <v>25</v>
      </c>
      <c r="AE24" s="736">
        <v>577822</v>
      </c>
      <c r="AF24" s="736">
        <v>19212</v>
      </c>
      <c r="AG24" s="739">
        <v>1921200</v>
      </c>
      <c r="AH24" s="736">
        <v>769942</v>
      </c>
    </row>
    <row r="25" spans="1:34" s="197" customFormat="1" ht="15.75">
      <c r="A25" s="217">
        <v>1999</v>
      </c>
      <c r="B25" s="689">
        <v>39179</v>
      </c>
      <c r="C25" s="704">
        <v>26801</v>
      </c>
      <c r="D25" s="689">
        <v>24213</v>
      </c>
      <c r="E25" s="691">
        <v>18260</v>
      </c>
      <c r="F25" s="691">
        <v>5039</v>
      </c>
      <c r="G25" s="691">
        <v>914</v>
      </c>
      <c r="H25" s="690" t="s">
        <v>799</v>
      </c>
      <c r="I25" s="692">
        <v>2588</v>
      </c>
      <c r="J25" s="222">
        <v>1458</v>
      </c>
      <c r="K25" s="222">
        <v>535</v>
      </c>
      <c r="L25" s="222">
        <v>595</v>
      </c>
      <c r="M25" s="220">
        <v>12378</v>
      </c>
      <c r="N25" s="218">
        <v>20763</v>
      </c>
      <c r="P25" s="742" t="s">
        <v>671</v>
      </c>
      <c r="Q25" s="743">
        <v>226347</v>
      </c>
      <c r="R25" s="744">
        <v>215047</v>
      </c>
      <c r="S25" s="744">
        <v>441394</v>
      </c>
      <c r="T25" s="744">
        <v>812403</v>
      </c>
      <c r="U25" s="744">
        <v>1253797</v>
      </c>
      <c r="W25" s="734">
        <v>19</v>
      </c>
      <c r="X25" s="735" t="s">
        <v>671</v>
      </c>
      <c r="Y25" s="736">
        <v>215047</v>
      </c>
      <c r="Z25" s="737">
        <v>49</v>
      </c>
      <c r="AA25" s="736">
        <v>226347</v>
      </c>
      <c r="AB25" s="737">
        <v>51</v>
      </c>
      <c r="AC25" s="736">
        <v>441394</v>
      </c>
      <c r="AD25" s="738">
        <v>35</v>
      </c>
      <c r="AE25" s="736">
        <v>812403</v>
      </c>
      <c r="AF25" s="736">
        <v>441394</v>
      </c>
      <c r="AG25" s="739">
        <v>4413940</v>
      </c>
      <c r="AH25" s="739">
        <v>1253797</v>
      </c>
    </row>
    <row r="26" spans="1:34" s="197" customFormat="1" ht="15.75">
      <c r="A26" s="217">
        <v>2000</v>
      </c>
      <c r="B26" s="689">
        <v>38757</v>
      </c>
      <c r="C26" s="704">
        <v>26379</v>
      </c>
      <c r="D26" s="689">
        <v>23768</v>
      </c>
      <c r="E26" s="691">
        <v>18038</v>
      </c>
      <c r="F26" s="691">
        <v>4826</v>
      </c>
      <c r="G26" s="691">
        <v>904</v>
      </c>
      <c r="H26" s="690" t="s">
        <v>799</v>
      </c>
      <c r="I26" s="692">
        <v>2611</v>
      </c>
      <c r="J26" s="222">
        <v>1476</v>
      </c>
      <c r="K26" s="222">
        <v>535</v>
      </c>
      <c r="L26" s="222">
        <v>600</v>
      </c>
      <c r="M26" s="220">
        <v>12378</v>
      </c>
      <c r="N26" s="218">
        <v>20763</v>
      </c>
      <c r="P26" s="742" t="s">
        <v>672</v>
      </c>
      <c r="Q26" s="743">
        <v>245169</v>
      </c>
      <c r="R26" s="744">
        <v>343503</v>
      </c>
      <c r="S26" s="744">
        <v>588672</v>
      </c>
      <c r="T26" s="744">
        <v>629321</v>
      </c>
      <c r="U26" s="744">
        <v>1217993</v>
      </c>
      <c r="W26" s="734">
        <v>20</v>
      </c>
      <c r="X26" s="735" t="s">
        <v>672</v>
      </c>
      <c r="Y26" s="736">
        <v>343503</v>
      </c>
      <c r="Z26" s="737">
        <v>58</v>
      </c>
      <c r="AA26" s="736">
        <v>245169</v>
      </c>
      <c r="AB26" s="737">
        <v>42</v>
      </c>
      <c r="AC26" s="736">
        <v>588672</v>
      </c>
      <c r="AD26" s="738">
        <v>48</v>
      </c>
      <c r="AE26" s="736">
        <v>629321</v>
      </c>
      <c r="AF26" s="736">
        <v>588672</v>
      </c>
      <c r="AG26" s="739">
        <v>5886720</v>
      </c>
      <c r="AH26" s="739">
        <v>1217993</v>
      </c>
    </row>
    <row r="27" spans="1:34" s="197" customFormat="1" ht="15.75">
      <c r="A27" s="217">
        <v>2001</v>
      </c>
      <c r="B27" s="689">
        <v>40967</v>
      </c>
      <c r="C27" s="704">
        <v>26350</v>
      </c>
      <c r="D27" s="689">
        <v>23740</v>
      </c>
      <c r="E27" s="691">
        <v>17917</v>
      </c>
      <c r="F27" s="691">
        <v>4914</v>
      </c>
      <c r="G27" s="691">
        <v>909</v>
      </c>
      <c r="H27" s="690" t="s">
        <v>799</v>
      </c>
      <c r="I27" s="692">
        <v>2610</v>
      </c>
      <c r="J27" s="222">
        <v>1485</v>
      </c>
      <c r="K27" s="222">
        <v>525</v>
      </c>
      <c r="L27" s="222">
        <v>600</v>
      </c>
      <c r="M27" s="220">
        <v>14617</v>
      </c>
      <c r="N27" s="218">
        <v>20763</v>
      </c>
      <c r="P27" s="742" t="s">
        <v>673</v>
      </c>
      <c r="Q27" s="743">
        <v>28041</v>
      </c>
      <c r="R27" s="744">
        <v>44949</v>
      </c>
      <c r="S27" s="744">
        <v>325359</v>
      </c>
      <c r="T27" s="744">
        <v>1191559</v>
      </c>
      <c r="U27" s="744">
        <v>1516918</v>
      </c>
      <c r="W27" s="734">
        <v>21</v>
      </c>
      <c r="X27" s="735" t="s">
        <v>673</v>
      </c>
      <c r="Y27" s="736">
        <v>44949</v>
      </c>
      <c r="Z27" s="737">
        <v>14</v>
      </c>
      <c r="AA27" s="736">
        <v>28041</v>
      </c>
      <c r="AB27" s="737">
        <v>86</v>
      </c>
      <c r="AC27" s="736">
        <v>325359</v>
      </c>
      <c r="AD27" s="738">
        <v>21</v>
      </c>
      <c r="AE27" s="739">
        <v>1191559</v>
      </c>
      <c r="AF27" s="736">
        <v>325359</v>
      </c>
      <c r="AG27" s="739">
        <v>3253590</v>
      </c>
      <c r="AH27" s="739">
        <v>1516918</v>
      </c>
    </row>
    <row r="28" spans="1:34" s="197" customFormat="1" ht="15.75">
      <c r="A28" s="217">
        <v>2002</v>
      </c>
      <c r="B28" s="689">
        <v>41196</v>
      </c>
      <c r="C28" s="704">
        <v>26579</v>
      </c>
      <c r="D28" s="689">
        <v>23905</v>
      </c>
      <c r="E28" s="691">
        <v>17935</v>
      </c>
      <c r="F28" s="691">
        <v>5040</v>
      </c>
      <c r="G28" s="691">
        <v>930</v>
      </c>
      <c r="H28" s="690" t="s">
        <v>799</v>
      </c>
      <c r="I28" s="692">
        <v>2674</v>
      </c>
      <c r="J28" s="222">
        <v>1524</v>
      </c>
      <c r="K28" s="222">
        <v>530</v>
      </c>
      <c r="L28" s="222">
        <v>620</v>
      </c>
      <c r="M28" s="220">
        <v>14617</v>
      </c>
      <c r="N28" s="218">
        <v>20763</v>
      </c>
      <c r="P28" s="742" t="s">
        <v>675</v>
      </c>
      <c r="Q28" s="743">
        <v>30624</v>
      </c>
      <c r="R28" s="744">
        <v>7239</v>
      </c>
      <c r="S28" s="744">
        <v>103014</v>
      </c>
      <c r="T28" s="744">
        <v>514372</v>
      </c>
      <c r="U28" s="744">
        <v>617386</v>
      </c>
      <c r="W28" s="734">
        <v>22</v>
      </c>
      <c r="X28" s="735" t="s">
        <v>675</v>
      </c>
      <c r="Y28" s="736">
        <v>7239</v>
      </c>
      <c r="Z28" s="737">
        <v>70</v>
      </c>
      <c r="AA28" s="736">
        <v>30624</v>
      </c>
      <c r="AB28" s="737">
        <v>30</v>
      </c>
      <c r="AC28" s="736">
        <v>103014</v>
      </c>
      <c r="AD28" s="738">
        <v>17</v>
      </c>
      <c r="AE28" s="736">
        <v>514372</v>
      </c>
      <c r="AF28" s="736">
        <v>103014</v>
      </c>
      <c r="AG28" s="739">
        <v>1030140</v>
      </c>
      <c r="AH28" s="736">
        <v>617386</v>
      </c>
    </row>
    <row r="29" spans="1:34" s="197" customFormat="1" ht="15.75">
      <c r="A29" s="217">
        <v>2003</v>
      </c>
      <c r="B29" s="689">
        <v>40644</v>
      </c>
      <c r="C29" s="704">
        <v>26027</v>
      </c>
      <c r="D29" s="689">
        <v>23310</v>
      </c>
      <c r="E29" s="691">
        <v>17408</v>
      </c>
      <c r="F29" s="691">
        <v>4991</v>
      </c>
      <c r="G29" s="691">
        <v>911</v>
      </c>
      <c r="H29" s="690" t="s">
        <v>799</v>
      </c>
      <c r="I29" s="692">
        <v>2717</v>
      </c>
      <c r="J29" s="222">
        <v>1562</v>
      </c>
      <c r="K29" s="222">
        <v>530</v>
      </c>
      <c r="L29" s="222">
        <v>625</v>
      </c>
      <c r="M29" s="220">
        <v>14617</v>
      </c>
      <c r="N29" s="218">
        <v>20763</v>
      </c>
      <c r="P29" s="742" t="s">
        <v>676</v>
      </c>
      <c r="Q29" s="743">
        <v>12713</v>
      </c>
      <c r="R29" s="744">
        <v>42762</v>
      </c>
      <c r="S29" s="744">
        <v>169892</v>
      </c>
      <c r="T29" s="744">
        <v>743219</v>
      </c>
      <c r="U29" s="744">
        <v>913111</v>
      </c>
      <c r="W29" s="734">
        <v>23</v>
      </c>
      <c r="X29" s="735" t="s">
        <v>676</v>
      </c>
      <c r="Y29" s="736">
        <v>42762</v>
      </c>
      <c r="Z29" s="737">
        <v>25</v>
      </c>
      <c r="AA29" s="736">
        <v>12713</v>
      </c>
      <c r="AB29" s="737">
        <v>75</v>
      </c>
      <c r="AC29" s="736">
        <v>169892</v>
      </c>
      <c r="AD29" s="738">
        <v>19</v>
      </c>
      <c r="AE29" s="736">
        <v>743219</v>
      </c>
      <c r="AF29" s="736">
        <v>169892</v>
      </c>
      <c r="AG29" s="739">
        <v>1698920</v>
      </c>
      <c r="AH29" s="736">
        <v>913111</v>
      </c>
    </row>
    <row r="30" spans="1:34" s="197" customFormat="1" ht="15.75">
      <c r="A30" s="217">
        <v>2004</v>
      </c>
      <c r="B30" s="689">
        <v>41210</v>
      </c>
      <c r="C30" s="704">
        <v>26593</v>
      </c>
      <c r="D30" s="689">
        <v>23813</v>
      </c>
      <c r="E30" s="691">
        <v>17962</v>
      </c>
      <c r="F30" s="691">
        <v>4956</v>
      </c>
      <c r="G30" s="691">
        <v>895</v>
      </c>
      <c r="H30" s="690" t="s">
        <v>799</v>
      </c>
      <c r="I30" s="692">
        <v>2780</v>
      </c>
      <c r="J30" s="222">
        <v>1616</v>
      </c>
      <c r="K30" s="222">
        <v>520</v>
      </c>
      <c r="L30" s="222">
        <v>644</v>
      </c>
      <c r="M30" s="220">
        <v>14617</v>
      </c>
      <c r="N30" s="218">
        <v>20763</v>
      </c>
      <c r="P30" s="742" t="s">
        <v>677</v>
      </c>
      <c r="Q30" s="743">
        <v>162566</v>
      </c>
      <c r="R30" s="744">
        <v>49657</v>
      </c>
      <c r="S30" s="744">
        <v>212223</v>
      </c>
      <c r="T30" s="744">
        <v>967639</v>
      </c>
      <c r="U30" s="744">
        <v>1179862</v>
      </c>
      <c r="W30" s="734">
        <v>24</v>
      </c>
      <c r="X30" s="735" t="s">
        <v>677</v>
      </c>
      <c r="Y30" s="736">
        <v>49657</v>
      </c>
      <c r="Z30" s="737">
        <v>23</v>
      </c>
      <c r="AA30" s="736">
        <v>162566</v>
      </c>
      <c r="AB30" s="737">
        <v>77</v>
      </c>
      <c r="AC30" s="736">
        <v>212223</v>
      </c>
      <c r="AD30" s="738">
        <v>18</v>
      </c>
      <c r="AE30" s="736">
        <v>967639</v>
      </c>
      <c r="AF30" s="736">
        <v>212223</v>
      </c>
      <c r="AG30" s="739">
        <v>2122230</v>
      </c>
      <c r="AH30" s="739">
        <v>1179862</v>
      </c>
    </row>
    <row r="31" spans="1:34" s="197" customFormat="1" ht="15.75">
      <c r="A31" s="217">
        <v>2005</v>
      </c>
      <c r="B31" s="689">
        <v>41223</v>
      </c>
      <c r="C31" s="704">
        <v>26606</v>
      </c>
      <c r="D31" s="689">
        <v>23775</v>
      </c>
      <c r="E31" s="691">
        <v>18005</v>
      </c>
      <c r="F31" s="691">
        <v>4876</v>
      </c>
      <c r="G31" s="691">
        <v>894</v>
      </c>
      <c r="H31" s="690" t="s">
        <v>799</v>
      </c>
      <c r="I31" s="692">
        <v>2831</v>
      </c>
      <c r="J31" s="222">
        <v>1653</v>
      </c>
      <c r="K31" s="222">
        <v>516</v>
      </c>
      <c r="L31" s="222">
        <v>662</v>
      </c>
      <c r="M31" s="220">
        <v>14617</v>
      </c>
      <c r="N31" s="218">
        <v>21189</v>
      </c>
      <c r="P31" s="742" t="s">
        <v>469</v>
      </c>
      <c r="Q31" s="743">
        <v>165691</v>
      </c>
      <c r="R31" s="744">
        <v>91191</v>
      </c>
      <c r="S31" s="744">
        <v>256882</v>
      </c>
      <c r="T31" s="744">
        <v>2213531</v>
      </c>
      <c r="U31" s="744">
        <v>2470413</v>
      </c>
      <c r="W31" s="734">
        <v>25</v>
      </c>
      <c r="X31" s="735" t="s">
        <v>469</v>
      </c>
      <c r="Y31" s="736">
        <v>91191</v>
      </c>
      <c r="Z31" s="737">
        <v>35</v>
      </c>
      <c r="AA31" s="736">
        <v>165691</v>
      </c>
      <c r="AB31" s="737">
        <v>65</v>
      </c>
      <c r="AC31" s="736">
        <v>256882</v>
      </c>
      <c r="AD31" s="738">
        <v>10</v>
      </c>
      <c r="AE31" s="739">
        <v>2213531</v>
      </c>
      <c r="AF31" s="736">
        <v>256882</v>
      </c>
      <c r="AG31" s="739">
        <v>2568820</v>
      </c>
      <c r="AH31" s="739">
        <v>2470413</v>
      </c>
    </row>
    <row r="32" spans="1:34" s="197" customFormat="1" ht="15.75">
      <c r="A32" s="221">
        <v>2006</v>
      </c>
      <c r="B32" s="689">
        <v>40493</v>
      </c>
      <c r="C32" s="704">
        <v>25876</v>
      </c>
      <c r="D32" s="689">
        <v>22981</v>
      </c>
      <c r="E32" s="691">
        <v>17440</v>
      </c>
      <c r="F32" s="691">
        <v>4691</v>
      </c>
      <c r="G32" s="691">
        <v>850</v>
      </c>
      <c r="H32" s="690" t="s">
        <v>799</v>
      </c>
      <c r="I32" s="692">
        <v>2895</v>
      </c>
      <c r="J32" s="222">
        <v>1670</v>
      </c>
      <c r="K32" s="222">
        <v>514</v>
      </c>
      <c r="L32" s="222">
        <v>712</v>
      </c>
      <c r="M32" s="220">
        <v>14617</v>
      </c>
      <c r="N32" s="218">
        <v>21189</v>
      </c>
      <c r="P32" s="742" t="s">
        <v>678</v>
      </c>
      <c r="Q32" s="743">
        <v>173189</v>
      </c>
      <c r="R32" s="744">
        <v>236868</v>
      </c>
      <c r="S32" s="744">
        <v>410057</v>
      </c>
      <c r="T32" s="744">
        <v>1009941</v>
      </c>
      <c r="U32" s="744">
        <v>1419998</v>
      </c>
      <c r="W32" s="734">
        <v>26</v>
      </c>
      <c r="X32" s="735" t="s">
        <v>678</v>
      </c>
      <c r="Y32" s="736">
        <v>236868</v>
      </c>
      <c r="Z32" s="737">
        <v>58</v>
      </c>
      <c r="AA32" s="736">
        <v>173189</v>
      </c>
      <c r="AB32" s="737">
        <v>42</v>
      </c>
      <c r="AC32" s="736">
        <v>410057</v>
      </c>
      <c r="AD32" s="738">
        <v>29</v>
      </c>
      <c r="AE32" s="739">
        <v>1009941</v>
      </c>
      <c r="AF32" s="736">
        <v>410057</v>
      </c>
      <c r="AG32" s="739">
        <v>4100570</v>
      </c>
      <c r="AH32" s="739">
        <v>1419998</v>
      </c>
    </row>
    <row r="33" spans="1:34" s="197" customFormat="1" ht="15.75">
      <c r="A33" s="221">
        <v>2007</v>
      </c>
      <c r="B33" s="689">
        <v>39504.393499999998</v>
      </c>
      <c r="C33" s="704">
        <v>24887.393499999998</v>
      </c>
      <c r="D33" s="689">
        <v>21979</v>
      </c>
      <c r="E33" s="691">
        <v>16945</v>
      </c>
      <c r="F33" s="691">
        <v>4219</v>
      </c>
      <c r="G33" s="691">
        <v>815</v>
      </c>
      <c r="H33" s="690" t="s">
        <v>799</v>
      </c>
      <c r="I33" s="692">
        <v>2909</v>
      </c>
      <c r="J33" s="222">
        <v>1671</v>
      </c>
      <c r="K33" s="222">
        <v>485</v>
      </c>
      <c r="L33" s="222">
        <v>753</v>
      </c>
      <c r="M33" s="220">
        <v>14617</v>
      </c>
      <c r="N33" s="218">
        <v>21189</v>
      </c>
      <c r="P33" s="742" t="s">
        <v>679</v>
      </c>
      <c r="Q33" s="743">
        <v>59618</v>
      </c>
      <c r="R33" s="744">
        <v>52999</v>
      </c>
      <c r="S33" s="744">
        <v>112617</v>
      </c>
      <c r="T33" s="744">
        <v>576043</v>
      </c>
      <c r="U33" s="744">
        <v>68866</v>
      </c>
      <c r="W33" s="734">
        <v>27</v>
      </c>
      <c r="X33" s="735" t="s">
        <v>679</v>
      </c>
      <c r="Y33" s="736">
        <v>52999</v>
      </c>
      <c r="Z33" s="737">
        <v>47</v>
      </c>
      <c r="AA33" s="736">
        <v>59618</v>
      </c>
      <c r="AB33" s="737">
        <v>53</v>
      </c>
      <c r="AC33" s="736">
        <v>112617</v>
      </c>
      <c r="AD33" s="738">
        <v>16</v>
      </c>
      <c r="AE33" s="736">
        <v>576043</v>
      </c>
      <c r="AF33" s="736">
        <v>112617</v>
      </c>
      <c r="AG33" s="739">
        <v>1126170</v>
      </c>
      <c r="AH33" s="736">
        <v>68866</v>
      </c>
    </row>
    <row r="34" spans="1:34" s="197" customFormat="1" ht="15.75">
      <c r="A34" s="221">
        <v>2008</v>
      </c>
      <c r="B34" s="689">
        <v>39122</v>
      </c>
      <c r="C34" s="704">
        <v>24505</v>
      </c>
      <c r="D34" s="689">
        <v>21555</v>
      </c>
      <c r="E34" s="691">
        <v>16460</v>
      </c>
      <c r="F34" s="691">
        <v>4259</v>
      </c>
      <c r="G34" s="691">
        <v>836</v>
      </c>
      <c r="H34" s="690" t="s">
        <v>799</v>
      </c>
      <c r="I34" s="692">
        <v>2950</v>
      </c>
      <c r="J34" s="222">
        <v>1693</v>
      </c>
      <c r="K34" s="222">
        <v>483</v>
      </c>
      <c r="L34" s="222">
        <v>774</v>
      </c>
      <c r="M34" s="220">
        <v>14617</v>
      </c>
      <c r="N34" s="218">
        <v>21189</v>
      </c>
      <c r="P34" s="742" t="s">
        <v>711</v>
      </c>
      <c r="Q34" s="743">
        <v>83654</v>
      </c>
      <c r="R34" s="744">
        <v>174486</v>
      </c>
      <c r="S34" s="744">
        <v>25814</v>
      </c>
      <c r="T34" s="744">
        <v>453492</v>
      </c>
      <c r="U34" s="744">
        <v>711632</v>
      </c>
      <c r="W34" s="734">
        <v>28</v>
      </c>
      <c r="X34" s="735" t="s">
        <v>711</v>
      </c>
      <c r="Y34" s="736">
        <v>174486</v>
      </c>
      <c r="Z34" s="737">
        <v>68</v>
      </c>
      <c r="AA34" s="736">
        <v>83654</v>
      </c>
      <c r="AB34" s="737">
        <v>32</v>
      </c>
      <c r="AC34" s="736">
        <v>25814</v>
      </c>
      <c r="AD34" s="738">
        <v>36</v>
      </c>
      <c r="AE34" s="736">
        <v>453492</v>
      </c>
      <c r="AF34" s="736">
        <v>25814</v>
      </c>
      <c r="AG34" s="739">
        <v>2581400</v>
      </c>
      <c r="AH34" s="736">
        <v>711632</v>
      </c>
    </row>
    <row r="35" spans="1:34" s="198" customFormat="1" ht="15.75">
      <c r="A35" s="221">
        <v>2009</v>
      </c>
      <c r="B35" s="689">
        <v>38911.680800000002</v>
      </c>
      <c r="C35" s="704">
        <v>24294.680799999998</v>
      </c>
      <c r="D35" s="689">
        <v>21351</v>
      </c>
      <c r="E35" s="691">
        <v>16217</v>
      </c>
      <c r="F35" s="691">
        <v>4323</v>
      </c>
      <c r="G35" s="691">
        <v>811</v>
      </c>
      <c r="H35" s="690" t="s">
        <v>799</v>
      </c>
      <c r="I35" s="692">
        <v>2943</v>
      </c>
      <c r="J35" s="222">
        <v>1686</v>
      </c>
      <c r="K35" s="222">
        <v>479</v>
      </c>
      <c r="L35" s="222">
        <v>778</v>
      </c>
      <c r="M35" s="220">
        <v>14617</v>
      </c>
      <c r="N35" s="218">
        <v>21390</v>
      </c>
      <c r="O35" s="197"/>
      <c r="P35" s="742" t="s">
        <v>680</v>
      </c>
      <c r="Q35" s="743">
        <v>99777</v>
      </c>
      <c r="R35" s="744">
        <v>1398</v>
      </c>
      <c r="S35" s="744">
        <v>239577</v>
      </c>
      <c r="T35" s="744">
        <v>352015</v>
      </c>
      <c r="U35" s="744">
        <v>591592</v>
      </c>
      <c r="W35" s="734">
        <v>29</v>
      </c>
      <c r="X35" s="735" t="s">
        <v>680</v>
      </c>
      <c r="Y35" s="736">
        <v>1398</v>
      </c>
      <c r="Z35" s="737">
        <v>58</v>
      </c>
      <c r="AA35" s="736">
        <v>99777</v>
      </c>
      <c r="AB35" s="737">
        <v>42</v>
      </c>
      <c r="AC35" s="736">
        <v>239577</v>
      </c>
      <c r="AD35" s="738">
        <v>40</v>
      </c>
      <c r="AE35" s="736">
        <v>352015</v>
      </c>
      <c r="AF35" s="736">
        <v>239577</v>
      </c>
      <c r="AG35" s="739">
        <v>2395770</v>
      </c>
      <c r="AH35" s="736">
        <v>591592</v>
      </c>
    </row>
    <row r="36" spans="1:34" s="198" customFormat="1" ht="15.75">
      <c r="A36" s="221">
        <v>2010</v>
      </c>
      <c r="B36" s="689">
        <v>39011.205199999997</v>
      </c>
      <c r="C36" s="704">
        <v>24394.2052</v>
      </c>
      <c r="D36" s="689">
        <v>21384</v>
      </c>
      <c r="E36" s="691">
        <v>16333</v>
      </c>
      <c r="F36" s="691">
        <v>4249</v>
      </c>
      <c r="G36" s="691">
        <v>802</v>
      </c>
      <c r="H36" s="690" t="s">
        <v>799</v>
      </c>
      <c r="I36" s="692">
        <v>3011</v>
      </c>
      <c r="J36" s="222">
        <v>1749</v>
      </c>
      <c r="K36" s="222">
        <v>478</v>
      </c>
      <c r="L36" s="222">
        <v>784</v>
      </c>
      <c r="M36" s="223">
        <v>14617</v>
      </c>
      <c r="N36" s="218">
        <v>21537</v>
      </c>
      <c r="O36" s="197"/>
      <c r="P36" s="742" t="s">
        <v>710</v>
      </c>
      <c r="Q36" s="743">
        <v>158059</v>
      </c>
      <c r="R36" s="744">
        <v>21788</v>
      </c>
      <c r="S36" s="744">
        <v>179847</v>
      </c>
      <c r="T36" s="744">
        <v>573815</v>
      </c>
      <c r="U36" s="744">
        <v>753662</v>
      </c>
      <c r="W36" s="734">
        <v>30</v>
      </c>
      <c r="X36" s="735" t="s">
        <v>710</v>
      </c>
      <c r="Y36" s="736">
        <v>21788</v>
      </c>
      <c r="Z36" s="737">
        <v>12</v>
      </c>
      <c r="AA36" s="736">
        <v>158059</v>
      </c>
      <c r="AB36" s="737">
        <v>88</v>
      </c>
      <c r="AC36" s="736">
        <v>179847</v>
      </c>
      <c r="AD36" s="738">
        <v>24</v>
      </c>
      <c r="AE36" s="736">
        <v>573815</v>
      </c>
      <c r="AF36" s="736">
        <v>179847</v>
      </c>
      <c r="AG36" s="739">
        <v>1798470</v>
      </c>
      <c r="AH36" s="736">
        <v>753662</v>
      </c>
    </row>
    <row r="37" spans="1:34" s="197" customFormat="1" ht="17.25">
      <c r="A37" s="221" t="s">
        <v>1209</v>
      </c>
      <c r="B37" s="689">
        <v>38230.761435199995</v>
      </c>
      <c r="C37" s="704">
        <v>23613.761435199998</v>
      </c>
      <c r="D37" s="693">
        <v>20523</v>
      </c>
      <c r="E37" s="691">
        <v>15692</v>
      </c>
      <c r="F37" s="691">
        <v>4017</v>
      </c>
      <c r="G37" s="691">
        <v>810</v>
      </c>
      <c r="H37" s="690">
        <v>4</v>
      </c>
      <c r="I37" s="692">
        <v>3091</v>
      </c>
      <c r="J37" s="222">
        <v>1820</v>
      </c>
      <c r="K37" s="222">
        <v>473</v>
      </c>
      <c r="L37" s="222">
        <v>798</v>
      </c>
      <c r="M37" s="223">
        <v>14617</v>
      </c>
      <c r="N37" s="224">
        <v>21537</v>
      </c>
      <c r="P37" s="742" t="s">
        <v>475</v>
      </c>
      <c r="Q37" s="743">
        <v>62368</v>
      </c>
      <c r="R37" s="744">
        <v>145699</v>
      </c>
      <c r="S37" s="744">
        <v>208067</v>
      </c>
      <c r="T37" s="744">
        <v>338887</v>
      </c>
      <c r="U37" s="744">
        <v>546954</v>
      </c>
      <c r="W37" s="734">
        <v>31</v>
      </c>
      <c r="X37" s="735" t="s">
        <v>475</v>
      </c>
      <c r="Y37" s="736">
        <v>145699</v>
      </c>
      <c r="Z37" s="737">
        <v>70</v>
      </c>
      <c r="AA37" s="736">
        <v>62368</v>
      </c>
      <c r="AB37" s="737">
        <v>30</v>
      </c>
      <c r="AC37" s="736">
        <v>208067</v>
      </c>
      <c r="AD37" s="738">
        <v>38</v>
      </c>
      <c r="AE37" s="736">
        <v>338887</v>
      </c>
      <c r="AF37" s="736">
        <v>208067</v>
      </c>
      <c r="AG37" s="739">
        <v>2080670</v>
      </c>
      <c r="AH37" s="736">
        <v>546954</v>
      </c>
    </row>
    <row r="38" spans="1:34" s="197" customFormat="1" ht="15.75">
      <c r="A38" s="221">
        <v>2012</v>
      </c>
      <c r="B38" s="689">
        <v>38398.999331300001</v>
      </c>
      <c r="C38" s="704">
        <v>23781.999331299998</v>
      </c>
      <c r="D38" s="689">
        <v>20581</v>
      </c>
      <c r="E38" s="691">
        <v>15463</v>
      </c>
      <c r="F38" s="691">
        <v>4286</v>
      </c>
      <c r="G38" s="691">
        <v>827</v>
      </c>
      <c r="H38" s="690">
        <v>5</v>
      </c>
      <c r="I38" s="692">
        <v>3201</v>
      </c>
      <c r="J38" s="222">
        <v>1925</v>
      </c>
      <c r="K38" s="222">
        <v>462</v>
      </c>
      <c r="L38" s="222">
        <v>814</v>
      </c>
      <c r="M38" s="223">
        <v>14617</v>
      </c>
      <c r="N38" s="224">
        <v>21678</v>
      </c>
      <c r="P38" s="742" t="s">
        <v>477</v>
      </c>
      <c r="Q38" s="743">
        <v>208232</v>
      </c>
      <c r="R38" s="744">
        <v>177816</v>
      </c>
      <c r="S38" s="744">
        <v>386048</v>
      </c>
      <c r="T38" s="744">
        <v>487235</v>
      </c>
      <c r="U38" s="744">
        <v>873283</v>
      </c>
      <c r="W38" s="734">
        <v>32</v>
      </c>
      <c r="X38" s="735" t="s">
        <v>477</v>
      </c>
      <c r="Y38" s="736">
        <v>177816</v>
      </c>
      <c r="Z38" s="737">
        <v>46</v>
      </c>
      <c r="AA38" s="736">
        <v>208232</v>
      </c>
      <c r="AB38" s="737">
        <v>54</v>
      </c>
      <c r="AC38" s="736">
        <v>386048</v>
      </c>
      <c r="AD38" s="738">
        <v>44</v>
      </c>
      <c r="AE38" s="736">
        <v>487235</v>
      </c>
      <c r="AF38" s="736">
        <v>386048</v>
      </c>
      <c r="AG38" s="739">
        <v>3860480</v>
      </c>
      <c r="AH38" s="736">
        <v>873283</v>
      </c>
    </row>
    <row r="39" spans="1:34" s="197" customFormat="1" ht="15.75">
      <c r="A39" s="221">
        <v>2013</v>
      </c>
      <c r="B39" s="689">
        <v>38423</v>
      </c>
      <c r="C39" s="704">
        <v>23806</v>
      </c>
      <c r="D39" s="689">
        <v>20574</v>
      </c>
      <c r="E39" s="694">
        <v>15613</v>
      </c>
      <c r="F39" s="694">
        <v>4148</v>
      </c>
      <c r="G39" s="694">
        <v>808</v>
      </c>
      <c r="H39" s="690">
        <v>5</v>
      </c>
      <c r="I39" s="695">
        <v>3232</v>
      </c>
      <c r="J39" s="225">
        <v>1937</v>
      </c>
      <c r="K39" s="225">
        <v>469</v>
      </c>
      <c r="L39" s="225">
        <v>826</v>
      </c>
      <c r="M39" s="223">
        <v>14617</v>
      </c>
      <c r="N39" s="224">
        <v>21678</v>
      </c>
      <c r="P39" s="742" t="s">
        <v>4485</v>
      </c>
      <c r="Q39" s="743">
        <v>367405</v>
      </c>
      <c r="R39" s="744">
        <v>468129</v>
      </c>
      <c r="S39" s="744">
        <v>835534</v>
      </c>
      <c r="T39" s="744">
        <v>727534</v>
      </c>
      <c r="U39" s="744">
        <v>1563068</v>
      </c>
      <c r="W39" s="734">
        <v>33</v>
      </c>
      <c r="X39" s="735" t="s">
        <v>4485</v>
      </c>
      <c r="Y39" s="736">
        <v>468129</v>
      </c>
      <c r="Z39" s="737">
        <v>56</v>
      </c>
      <c r="AA39" s="736">
        <v>367405</v>
      </c>
      <c r="AB39" s="737">
        <v>44</v>
      </c>
      <c r="AC39" s="736">
        <v>835534</v>
      </c>
      <c r="AD39" s="738">
        <v>53</v>
      </c>
      <c r="AE39" s="736">
        <v>727534</v>
      </c>
      <c r="AF39" s="736">
        <v>835534</v>
      </c>
      <c r="AG39" s="739">
        <v>8355340</v>
      </c>
      <c r="AH39" s="739">
        <v>1563068</v>
      </c>
    </row>
    <row r="40" spans="1:34" s="197" customFormat="1" ht="15.75">
      <c r="A40" s="221">
        <v>2014</v>
      </c>
      <c r="B40" s="689">
        <v>38558</v>
      </c>
      <c r="C40" s="704">
        <v>23941</v>
      </c>
      <c r="D40" s="689">
        <v>20699</v>
      </c>
      <c r="E40" s="694">
        <v>15782</v>
      </c>
      <c r="F40" s="694">
        <v>4108</v>
      </c>
      <c r="G40" s="694">
        <v>804</v>
      </c>
      <c r="H40" s="690">
        <v>5</v>
      </c>
      <c r="I40" s="695">
        <v>3243</v>
      </c>
      <c r="J40" s="225">
        <v>1950</v>
      </c>
      <c r="K40" s="225">
        <v>467</v>
      </c>
      <c r="L40" s="225">
        <v>826</v>
      </c>
      <c r="M40" s="223">
        <v>14617</v>
      </c>
      <c r="N40" s="224">
        <v>21678</v>
      </c>
      <c r="P40" s="742" t="s">
        <v>681</v>
      </c>
      <c r="Q40" s="743">
        <v>15275</v>
      </c>
      <c r="R40" s="744">
        <v>225413</v>
      </c>
      <c r="S40" s="744">
        <v>240688</v>
      </c>
      <c r="T40" s="744">
        <v>300921</v>
      </c>
      <c r="U40" s="744">
        <v>541609</v>
      </c>
      <c r="W40" s="734">
        <v>34</v>
      </c>
      <c r="X40" s="735" t="s">
        <v>681</v>
      </c>
      <c r="Y40" s="736">
        <v>225413</v>
      </c>
      <c r="Z40" s="737">
        <v>94</v>
      </c>
      <c r="AA40" s="736">
        <v>15275</v>
      </c>
      <c r="AB40" s="738">
        <v>6</v>
      </c>
      <c r="AC40" s="736">
        <v>240688</v>
      </c>
      <c r="AD40" s="738">
        <v>44</v>
      </c>
      <c r="AE40" s="736">
        <v>300921</v>
      </c>
      <c r="AF40" s="736">
        <v>240688</v>
      </c>
      <c r="AG40" s="739">
        <v>2406880</v>
      </c>
      <c r="AH40" s="736">
        <v>541609</v>
      </c>
    </row>
    <row r="41" spans="1:34" s="197" customFormat="1" ht="15.75">
      <c r="A41" s="221">
        <v>2015</v>
      </c>
      <c r="B41" s="689">
        <v>38551</v>
      </c>
      <c r="C41" s="704">
        <v>23934</v>
      </c>
      <c r="D41" s="689">
        <v>20650</v>
      </c>
      <c r="E41" s="694">
        <v>15723</v>
      </c>
      <c r="F41" s="694">
        <v>4114</v>
      </c>
      <c r="G41" s="694">
        <v>808</v>
      </c>
      <c r="H41" s="690">
        <v>5</v>
      </c>
      <c r="I41" s="695">
        <v>3284</v>
      </c>
      <c r="J41" s="225">
        <v>1985</v>
      </c>
      <c r="K41" s="225">
        <v>462</v>
      </c>
      <c r="L41" s="225">
        <v>837</v>
      </c>
      <c r="M41" s="223">
        <v>14617</v>
      </c>
      <c r="N41" s="224">
        <v>22343</v>
      </c>
      <c r="P41" s="742" t="s">
        <v>682</v>
      </c>
      <c r="Q41" s="743">
        <v>224538</v>
      </c>
      <c r="R41" s="744">
        <v>251241</v>
      </c>
      <c r="S41" s="744">
        <v>475779</v>
      </c>
      <c r="T41" s="744">
        <v>706391</v>
      </c>
      <c r="U41" s="744">
        <v>1182170</v>
      </c>
      <c r="W41" s="734">
        <v>35</v>
      </c>
      <c r="X41" s="735" t="s">
        <v>682</v>
      </c>
      <c r="Y41" s="736">
        <v>251241</v>
      </c>
      <c r="Z41" s="737">
        <v>53</v>
      </c>
      <c r="AA41" s="736">
        <v>224538</v>
      </c>
      <c r="AB41" s="737">
        <v>47</v>
      </c>
      <c r="AC41" s="736">
        <v>475779</v>
      </c>
      <c r="AD41" s="738">
        <v>40</v>
      </c>
      <c r="AE41" s="736">
        <v>706391</v>
      </c>
      <c r="AF41" s="736">
        <v>475779</v>
      </c>
      <c r="AG41" s="739">
        <v>4757790</v>
      </c>
      <c r="AH41" s="739">
        <v>1182170</v>
      </c>
    </row>
    <row r="42" spans="1:34" s="197" customFormat="1" ht="15.75">
      <c r="A42" s="221">
        <v>2016</v>
      </c>
      <c r="B42" s="689">
        <v>38328</v>
      </c>
      <c r="C42" s="704">
        <v>23711</v>
      </c>
      <c r="D42" s="689">
        <v>20382</v>
      </c>
      <c r="E42" s="694">
        <v>15575</v>
      </c>
      <c r="F42" s="694">
        <v>3998</v>
      </c>
      <c r="G42" s="694">
        <v>804</v>
      </c>
      <c r="H42" s="690">
        <v>5</v>
      </c>
      <c r="I42" s="695">
        <v>3329</v>
      </c>
      <c r="J42" s="225">
        <v>2048</v>
      </c>
      <c r="K42" s="225">
        <v>435</v>
      </c>
      <c r="L42" s="225">
        <v>846</v>
      </c>
      <c r="M42" s="223">
        <v>14617</v>
      </c>
      <c r="N42" s="224">
        <v>22343</v>
      </c>
      <c r="P42" s="742" t="s">
        <v>485</v>
      </c>
      <c r="Q42" s="743">
        <v>6345</v>
      </c>
      <c r="R42" s="744">
        <v>28096</v>
      </c>
      <c r="S42" s="744">
        <v>34441</v>
      </c>
      <c r="T42" s="744">
        <v>774367</v>
      </c>
      <c r="U42" s="744">
        <v>808808</v>
      </c>
      <c r="W42" s="734">
        <v>36</v>
      </c>
      <c r="X42" s="735" t="s">
        <v>485</v>
      </c>
      <c r="Y42" s="736">
        <v>28096</v>
      </c>
      <c r="Z42" s="737">
        <v>82</v>
      </c>
      <c r="AA42" s="736">
        <v>6345</v>
      </c>
      <c r="AB42" s="737">
        <v>18</v>
      </c>
      <c r="AC42" s="736">
        <v>34441</v>
      </c>
      <c r="AD42" s="738">
        <v>4</v>
      </c>
      <c r="AE42" s="736">
        <v>774367</v>
      </c>
      <c r="AF42" s="736">
        <v>34441</v>
      </c>
      <c r="AG42" s="736">
        <v>34441</v>
      </c>
      <c r="AH42" s="736">
        <v>808808</v>
      </c>
    </row>
    <row r="43" spans="1:34" s="197" customFormat="1" ht="15.75">
      <c r="A43" s="226">
        <v>2017</v>
      </c>
      <c r="B43" s="696">
        <v>37964</v>
      </c>
      <c r="C43" s="709">
        <v>23347</v>
      </c>
      <c r="D43" s="696">
        <v>19998</v>
      </c>
      <c r="E43" s="697">
        <v>15498</v>
      </c>
      <c r="F43" s="697">
        <v>3697</v>
      </c>
      <c r="G43" s="697">
        <v>798</v>
      </c>
      <c r="H43" s="698">
        <v>5</v>
      </c>
      <c r="I43" s="696">
        <v>3348</v>
      </c>
      <c r="J43" s="227">
        <v>2085</v>
      </c>
      <c r="K43" s="227">
        <v>417</v>
      </c>
      <c r="L43" s="227">
        <v>846</v>
      </c>
      <c r="M43" s="228">
        <v>14617</v>
      </c>
      <c r="N43" s="229">
        <v>22343</v>
      </c>
      <c r="P43" s="742" t="s">
        <v>487</v>
      </c>
      <c r="Q43" s="743">
        <v>180329</v>
      </c>
      <c r="R43" s="744">
        <v>693322</v>
      </c>
      <c r="S43" s="744">
        <v>873651</v>
      </c>
      <c r="T43" s="744">
        <v>44691</v>
      </c>
      <c r="U43" s="744">
        <v>1320561</v>
      </c>
      <c r="W43" s="734">
        <v>37</v>
      </c>
      <c r="X43" s="735" t="s">
        <v>487</v>
      </c>
      <c r="Y43" s="736">
        <v>693322</v>
      </c>
      <c r="Z43" s="737">
        <v>79</v>
      </c>
      <c r="AA43" s="736">
        <v>180329</v>
      </c>
      <c r="AB43" s="737">
        <v>21</v>
      </c>
      <c r="AC43" s="736">
        <v>873651</v>
      </c>
      <c r="AD43" s="738">
        <v>66</v>
      </c>
      <c r="AE43" s="736">
        <v>44691</v>
      </c>
      <c r="AF43" s="736">
        <v>873651</v>
      </c>
      <c r="AG43" s="739">
        <v>8736510</v>
      </c>
      <c r="AH43" s="739">
        <v>1320561</v>
      </c>
    </row>
    <row r="44" spans="1:34" s="197" customFormat="1" ht="16.5" thickBot="1">
      <c r="A44" s="230">
        <v>2018</v>
      </c>
      <c r="B44" s="699">
        <v>37802</v>
      </c>
      <c r="C44" s="710">
        <v>23185</v>
      </c>
      <c r="D44" s="699">
        <v>19723</v>
      </c>
      <c r="E44" s="700">
        <v>15421</v>
      </c>
      <c r="F44" s="701">
        <v>3513</v>
      </c>
      <c r="G44" s="701">
        <v>784</v>
      </c>
      <c r="H44" s="702">
        <v>5</v>
      </c>
      <c r="I44" s="703">
        <v>3462</v>
      </c>
      <c r="J44" s="231">
        <v>2181</v>
      </c>
      <c r="K44" s="231">
        <v>417</v>
      </c>
      <c r="L44" s="231">
        <v>864</v>
      </c>
      <c r="M44" s="232">
        <v>14617</v>
      </c>
      <c r="N44" s="233">
        <v>22343</v>
      </c>
      <c r="P44" s="742" t="s">
        <v>685</v>
      </c>
      <c r="Q44" s="743">
        <v>107186</v>
      </c>
      <c r="R44" s="744">
        <v>25396</v>
      </c>
      <c r="S44" s="744">
        <v>132582</v>
      </c>
      <c r="T44" s="744">
        <v>1609500</v>
      </c>
      <c r="U44" s="744">
        <v>1742082</v>
      </c>
      <c r="W44" s="734">
        <v>38</v>
      </c>
      <c r="X44" s="735" t="s">
        <v>685</v>
      </c>
      <c r="Y44" s="736">
        <v>25396</v>
      </c>
      <c r="Z44" s="737">
        <v>19</v>
      </c>
      <c r="AA44" s="736">
        <v>107186</v>
      </c>
      <c r="AB44" s="737">
        <v>81</v>
      </c>
      <c r="AC44" s="736">
        <v>132582</v>
      </c>
      <c r="AD44" s="738">
        <v>8</v>
      </c>
      <c r="AE44" s="739">
        <v>1609500</v>
      </c>
      <c r="AF44" s="736">
        <v>132582</v>
      </c>
      <c r="AG44" s="739">
        <v>1325820</v>
      </c>
      <c r="AH44" s="739">
        <v>1742082</v>
      </c>
    </row>
    <row r="45" spans="1:34" s="199" customFormat="1" ht="15">
      <c r="A45" s="234" t="s">
        <v>1173</v>
      </c>
      <c r="B45" s="704"/>
      <c r="C45" s="704"/>
      <c r="D45" s="704"/>
      <c r="E45" s="678"/>
      <c r="F45" s="678"/>
      <c r="G45" s="678"/>
      <c r="H45" s="678"/>
      <c r="I45" s="678" t="s">
        <v>1174</v>
      </c>
      <c r="J45" s="236"/>
      <c r="K45" s="236"/>
      <c r="L45" s="236"/>
      <c r="M45" s="237"/>
      <c r="N45" s="235"/>
      <c r="O45" s="197"/>
      <c r="P45" s="742" t="s">
        <v>686</v>
      </c>
      <c r="Q45" s="743">
        <v>31135</v>
      </c>
      <c r="R45" s="744">
        <v>223328</v>
      </c>
      <c r="S45" s="744">
        <v>254463</v>
      </c>
      <c r="T45" s="744">
        <v>387038</v>
      </c>
      <c r="U45" s="744">
        <v>641501</v>
      </c>
      <c r="W45" s="734">
        <v>39</v>
      </c>
      <c r="X45" s="735" t="s">
        <v>686</v>
      </c>
      <c r="Y45" s="736">
        <v>223328</v>
      </c>
      <c r="Z45" s="737">
        <v>88</v>
      </c>
      <c r="AA45" s="736">
        <v>31135</v>
      </c>
      <c r="AB45" s="737">
        <v>12</v>
      </c>
      <c r="AC45" s="736">
        <v>254463</v>
      </c>
      <c r="AD45" s="738">
        <v>40</v>
      </c>
      <c r="AE45" s="736">
        <v>387038</v>
      </c>
      <c r="AF45" s="736">
        <v>254463</v>
      </c>
      <c r="AG45" s="739">
        <v>2544630</v>
      </c>
      <c r="AH45" s="736">
        <v>641501</v>
      </c>
    </row>
    <row r="46" spans="1:34" s="199" customFormat="1" ht="15">
      <c r="A46" s="930" t="s">
        <v>1175</v>
      </c>
      <c r="B46" s="930"/>
      <c r="C46" s="930"/>
      <c r="D46" s="930"/>
      <c r="E46" s="930"/>
      <c r="F46" s="930"/>
      <c r="G46" s="678"/>
      <c r="H46" s="678"/>
      <c r="I46" s="931" t="s">
        <v>1176</v>
      </c>
      <c r="J46" s="931"/>
      <c r="K46" s="931"/>
      <c r="L46" s="931"/>
      <c r="M46" s="931"/>
      <c r="N46" s="931"/>
      <c r="O46" s="197"/>
      <c r="P46" s="742" t="s">
        <v>687</v>
      </c>
      <c r="Q46" s="743">
        <v>10779</v>
      </c>
      <c r="R46" s="744">
        <v>32889</v>
      </c>
      <c r="S46" s="744">
        <v>43668</v>
      </c>
      <c r="T46" s="744">
        <v>625337</v>
      </c>
      <c r="U46" s="744">
        <v>669005</v>
      </c>
      <c r="W46" s="734">
        <v>40</v>
      </c>
      <c r="X46" s="735" t="s">
        <v>687</v>
      </c>
      <c r="Y46" s="736">
        <v>32889</v>
      </c>
      <c r="Z46" s="737">
        <v>75</v>
      </c>
      <c r="AA46" s="736">
        <v>10779</v>
      </c>
      <c r="AB46" s="737">
        <v>25</v>
      </c>
      <c r="AC46" s="736">
        <v>43668</v>
      </c>
      <c r="AD46" s="738">
        <v>7</v>
      </c>
      <c r="AE46" s="736">
        <v>625337</v>
      </c>
      <c r="AF46" s="736">
        <v>43668</v>
      </c>
      <c r="AG46" s="736">
        <v>43668</v>
      </c>
      <c r="AH46" s="736">
        <v>669005</v>
      </c>
    </row>
    <row r="47" spans="1:34" s="200" customFormat="1" ht="15">
      <c r="A47" s="932" t="s">
        <v>1177</v>
      </c>
      <c r="B47" s="933"/>
      <c r="C47" s="933"/>
      <c r="D47" s="933"/>
      <c r="E47" s="933"/>
      <c r="F47" s="933"/>
      <c r="G47" s="685"/>
      <c r="H47" s="685"/>
      <c r="I47" s="934" t="s">
        <v>1178</v>
      </c>
      <c r="J47" s="934"/>
      <c r="K47" s="934"/>
      <c r="L47" s="934"/>
      <c r="M47" s="934"/>
      <c r="N47" s="934"/>
      <c r="O47" s="197"/>
      <c r="P47" s="742" t="s">
        <v>689</v>
      </c>
      <c r="Q47" s="743">
        <v>20318</v>
      </c>
      <c r="R47" s="744">
        <v>122909</v>
      </c>
      <c r="S47" s="744">
        <v>143227</v>
      </c>
      <c r="T47" s="744">
        <v>194199</v>
      </c>
      <c r="U47" s="744">
        <v>337426</v>
      </c>
      <c r="W47" s="734">
        <v>41</v>
      </c>
      <c r="X47" s="735" t="s">
        <v>689</v>
      </c>
      <c r="Y47" s="736">
        <v>122909</v>
      </c>
      <c r="Z47" s="737">
        <v>86</v>
      </c>
      <c r="AA47" s="736">
        <v>20318</v>
      </c>
      <c r="AB47" s="737">
        <v>14</v>
      </c>
      <c r="AC47" s="736">
        <v>143227</v>
      </c>
      <c r="AD47" s="738">
        <v>42</v>
      </c>
      <c r="AE47" s="736">
        <v>194199</v>
      </c>
      <c r="AF47" s="736">
        <v>143227</v>
      </c>
      <c r="AG47" s="739">
        <v>1432270</v>
      </c>
      <c r="AH47" s="736">
        <v>337426</v>
      </c>
    </row>
    <row r="48" spans="1:34" s="201" customFormat="1" ht="15">
      <c r="A48" s="935" t="s">
        <v>1179</v>
      </c>
      <c r="B48" s="936"/>
      <c r="C48" s="936"/>
      <c r="D48" s="936"/>
      <c r="E48" s="936"/>
      <c r="F48" s="936"/>
      <c r="G48" s="705"/>
      <c r="H48" s="705"/>
      <c r="I48" s="936" t="s">
        <v>1180</v>
      </c>
      <c r="J48" s="936"/>
      <c r="K48" s="936"/>
      <c r="L48" s="936"/>
      <c r="M48" s="936"/>
      <c r="N48" s="936"/>
      <c r="O48" s="197"/>
      <c r="P48" s="742" t="s">
        <v>494</v>
      </c>
      <c r="Q48" s="743">
        <v>273303</v>
      </c>
      <c r="R48" s="744">
        <v>219554</v>
      </c>
      <c r="S48" s="744">
        <v>492857</v>
      </c>
      <c r="T48" s="744">
        <v>3464264</v>
      </c>
      <c r="U48" s="744">
        <v>3957121</v>
      </c>
      <c r="W48" s="734">
        <v>42</v>
      </c>
      <c r="X48" s="735" t="s">
        <v>494</v>
      </c>
      <c r="Y48" s="736">
        <v>219554</v>
      </c>
      <c r="Z48" s="737">
        <v>45</v>
      </c>
      <c r="AA48" s="736">
        <v>273303</v>
      </c>
      <c r="AB48" s="737">
        <v>55</v>
      </c>
      <c r="AC48" s="736">
        <v>492857</v>
      </c>
      <c r="AD48" s="738">
        <v>12</v>
      </c>
      <c r="AE48" s="739">
        <v>3464264</v>
      </c>
      <c r="AF48" s="736">
        <v>492857</v>
      </c>
      <c r="AG48" s="739">
        <v>4928570</v>
      </c>
      <c r="AH48" s="739">
        <v>3957121</v>
      </c>
    </row>
    <row r="49" spans="1:34" s="201" customFormat="1" ht="15">
      <c r="A49" s="938" t="s">
        <v>1181</v>
      </c>
      <c r="B49" s="939"/>
      <c r="C49" s="939"/>
      <c r="D49" s="939"/>
      <c r="E49" s="939"/>
      <c r="F49" s="939"/>
      <c r="G49" s="705"/>
      <c r="H49" s="705"/>
      <c r="I49" s="936" t="s">
        <v>1182</v>
      </c>
      <c r="J49" s="936"/>
      <c r="K49" s="936"/>
      <c r="L49" s="936"/>
      <c r="M49" s="936"/>
      <c r="N49" s="936"/>
      <c r="O49" s="197"/>
      <c r="P49" s="742" t="s">
        <v>690</v>
      </c>
      <c r="Q49" s="743">
        <v>234473</v>
      </c>
      <c r="R49" s="744">
        <v>412079</v>
      </c>
      <c r="S49" s="744">
        <v>646552</v>
      </c>
      <c r="T49" s="744">
        <v>518585</v>
      </c>
      <c r="U49" s="744">
        <v>1165137</v>
      </c>
      <c r="W49" s="734">
        <v>43</v>
      </c>
      <c r="X49" s="735" t="s">
        <v>690</v>
      </c>
      <c r="Y49" s="736">
        <v>412079</v>
      </c>
      <c r="Z49" s="737">
        <v>64</v>
      </c>
      <c r="AA49" s="736">
        <v>234473</v>
      </c>
      <c r="AB49" s="737">
        <v>36</v>
      </c>
      <c r="AC49" s="736">
        <v>646552</v>
      </c>
      <c r="AD49" s="738">
        <v>55</v>
      </c>
      <c r="AE49" s="736">
        <v>518585</v>
      </c>
      <c r="AF49" s="736">
        <v>646552</v>
      </c>
      <c r="AG49" s="739">
        <v>6465520</v>
      </c>
      <c r="AH49" s="739">
        <v>1165137</v>
      </c>
    </row>
    <row r="50" spans="1:34" s="201" customFormat="1" ht="15">
      <c r="A50" s="935" t="s">
        <v>1183</v>
      </c>
      <c r="B50" s="935"/>
      <c r="C50" s="935"/>
      <c r="D50" s="935"/>
      <c r="E50" s="935"/>
      <c r="F50" s="935"/>
      <c r="G50" s="706"/>
      <c r="H50" s="706"/>
      <c r="I50" s="936" t="s">
        <v>1184</v>
      </c>
      <c r="J50" s="936"/>
      <c r="K50" s="936"/>
      <c r="L50" s="936"/>
      <c r="M50" s="936"/>
      <c r="N50" s="936"/>
      <c r="P50" s="742" t="s">
        <v>496</v>
      </c>
      <c r="Q50" s="743">
        <v>14086</v>
      </c>
      <c r="R50" s="744">
        <v>4848</v>
      </c>
      <c r="S50" s="744">
        <v>18934</v>
      </c>
      <c r="T50" s="744">
        <v>1073741</v>
      </c>
      <c r="U50" s="744">
        <v>1263081</v>
      </c>
      <c r="W50" s="734">
        <v>44</v>
      </c>
      <c r="X50" s="735" t="s">
        <v>496</v>
      </c>
      <c r="Y50" s="736">
        <v>4848</v>
      </c>
      <c r="Z50" s="737">
        <v>26</v>
      </c>
      <c r="AA50" s="736">
        <v>14086</v>
      </c>
      <c r="AB50" s="737">
        <v>74</v>
      </c>
      <c r="AC50" s="736">
        <v>18934</v>
      </c>
      <c r="AD50" s="738">
        <v>15</v>
      </c>
      <c r="AE50" s="739">
        <v>1073741</v>
      </c>
      <c r="AF50" s="736">
        <v>18934</v>
      </c>
      <c r="AG50" s="739">
        <v>1893400</v>
      </c>
      <c r="AH50" s="739">
        <v>1263081</v>
      </c>
    </row>
    <row r="51" spans="1:34" s="203" customFormat="1" ht="15.75">
      <c r="A51" s="940" t="s">
        <v>1185</v>
      </c>
      <c r="B51" s="940"/>
      <c r="C51" s="940"/>
      <c r="D51" s="940"/>
      <c r="E51" s="940"/>
      <c r="F51" s="940"/>
      <c r="G51" s="707"/>
      <c r="H51" s="707"/>
      <c r="I51" s="941" t="s">
        <v>1186</v>
      </c>
      <c r="J51" s="941"/>
      <c r="K51" s="941"/>
      <c r="L51" s="941"/>
      <c r="M51" s="941"/>
      <c r="N51" s="239"/>
      <c r="P51" s="742" t="s">
        <v>691</v>
      </c>
      <c r="Q51" s="743">
        <v>25035</v>
      </c>
      <c r="R51" s="744">
        <v>29213</v>
      </c>
      <c r="S51" s="744">
        <v>54248</v>
      </c>
      <c r="T51" s="744">
        <v>790087</v>
      </c>
      <c r="U51" s="744">
        <v>1332567</v>
      </c>
      <c r="W51" s="734">
        <v>45</v>
      </c>
      <c r="X51" s="735" t="s">
        <v>691</v>
      </c>
      <c r="Y51" s="736">
        <v>29213</v>
      </c>
      <c r="Z51" s="737">
        <v>54</v>
      </c>
      <c r="AA51" s="736">
        <v>25035</v>
      </c>
      <c r="AB51" s="737">
        <v>46</v>
      </c>
      <c r="AC51" s="736">
        <v>54248</v>
      </c>
      <c r="AD51" s="738">
        <v>41</v>
      </c>
      <c r="AE51" s="736">
        <v>790087</v>
      </c>
      <c r="AF51" s="736">
        <v>54248</v>
      </c>
      <c r="AG51" s="739">
        <v>5424800</v>
      </c>
      <c r="AH51" s="739">
        <v>1332567</v>
      </c>
    </row>
    <row r="52" spans="1:34" s="202" customFormat="1" ht="15.75">
      <c r="A52" s="937" t="s">
        <v>1187</v>
      </c>
      <c r="B52" s="937"/>
      <c r="C52" s="937"/>
      <c r="D52" s="937"/>
      <c r="E52" s="937"/>
      <c r="F52" s="937"/>
      <c r="G52" s="937"/>
      <c r="H52" s="677"/>
      <c r="I52" s="241" t="s">
        <v>1188</v>
      </c>
      <c r="J52" s="238"/>
      <c r="K52" s="238"/>
      <c r="L52" s="238"/>
      <c r="M52" s="238"/>
      <c r="N52" s="238"/>
      <c r="P52" s="742" t="s">
        <v>683</v>
      </c>
      <c r="Q52" s="743">
        <v>315793</v>
      </c>
      <c r="R52" s="744">
        <v>20562</v>
      </c>
      <c r="S52" s="744">
        <v>521413</v>
      </c>
      <c r="T52" s="744">
        <v>911887</v>
      </c>
      <c r="U52" s="744">
        <v>1433300</v>
      </c>
      <c r="W52" s="734">
        <v>46</v>
      </c>
      <c r="X52" s="735" t="s">
        <v>683</v>
      </c>
      <c r="Y52" s="736">
        <v>20562</v>
      </c>
      <c r="Z52" s="737">
        <v>39</v>
      </c>
      <c r="AA52" s="736">
        <v>315793</v>
      </c>
      <c r="AB52" s="737">
        <v>61</v>
      </c>
      <c r="AC52" s="736">
        <v>521413</v>
      </c>
      <c r="AD52" s="738">
        <v>36</v>
      </c>
      <c r="AE52" s="736">
        <v>911887</v>
      </c>
      <c r="AF52" s="736">
        <v>521413</v>
      </c>
      <c r="AG52" s="739">
        <v>5214130</v>
      </c>
      <c r="AH52" s="739">
        <v>1433300</v>
      </c>
    </row>
    <row r="53" spans="1:34" s="202" customFormat="1" ht="15.75">
      <c r="A53" s="242" t="s">
        <v>1189</v>
      </c>
      <c r="B53" s="708"/>
      <c r="C53" s="711"/>
      <c r="D53" s="708"/>
      <c r="E53" s="708"/>
      <c r="F53" s="708"/>
      <c r="G53" s="708"/>
      <c r="H53" s="708"/>
      <c r="I53" s="707" t="s">
        <v>1190</v>
      </c>
      <c r="J53" s="240"/>
      <c r="K53" s="238"/>
      <c r="L53" s="238"/>
      <c r="M53" s="238"/>
      <c r="N53" s="238"/>
      <c r="P53" s="742" t="s">
        <v>692</v>
      </c>
      <c r="Q53" s="743">
        <v>153156</v>
      </c>
      <c r="R53" s="744">
        <v>1648</v>
      </c>
      <c r="S53" s="744">
        <v>154804</v>
      </c>
      <c r="T53" s="744">
        <v>719473</v>
      </c>
      <c r="U53" s="744">
        <v>874277</v>
      </c>
      <c r="W53" s="734">
        <v>47</v>
      </c>
      <c r="X53" s="735" t="s">
        <v>692</v>
      </c>
      <c r="Y53" s="736">
        <v>1648</v>
      </c>
      <c r="Z53" s="738">
        <v>1</v>
      </c>
      <c r="AA53" s="736">
        <v>153156</v>
      </c>
      <c r="AB53" s="737">
        <v>99</v>
      </c>
      <c r="AC53" s="736">
        <v>154804</v>
      </c>
      <c r="AD53" s="738">
        <v>18</v>
      </c>
      <c r="AE53" s="736">
        <v>719473</v>
      </c>
      <c r="AF53" s="736">
        <v>154804</v>
      </c>
      <c r="AG53" s="739">
        <v>1548040</v>
      </c>
      <c r="AH53" s="736">
        <v>874277</v>
      </c>
    </row>
    <row r="54" spans="1:34" ht="15">
      <c r="P54" s="742" t="s">
        <v>694</v>
      </c>
      <c r="Q54" s="743">
        <v>283742</v>
      </c>
      <c r="R54" s="744">
        <v>545567</v>
      </c>
      <c r="S54" s="744">
        <v>829309</v>
      </c>
      <c r="T54" s="744">
        <v>39855</v>
      </c>
      <c r="U54" s="744">
        <v>1227859</v>
      </c>
      <c r="W54" s="734">
        <v>48</v>
      </c>
      <c r="X54" s="735" t="s">
        <v>694</v>
      </c>
      <c r="Y54" s="736">
        <v>545567</v>
      </c>
      <c r="Z54" s="737">
        <v>66</v>
      </c>
      <c r="AA54" s="736">
        <v>283742</v>
      </c>
      <c r="AB54" s="737">
        <v>34</v>
      </c>
      <c r="AC54" s="736">
        <v>829309</v>
      </c>
      <c r="AD54" s="738">
        <v>68</v>
      </c>
      <c r="AE54" s="736">
        <v>39855</v>
      </c>
      <c r="AF54" s="736">
        <v>829309</v>
      </c>
      <c r="AG54" s="739">
        <v>8293090</v>
      </c>
      <c r="AH54" s="739">
        <v>1227859</v>
      </c>
    </row>
    <row r="55" spans="1:34" ht="15">
      <c r="P55" s="742" t="s">
        <v>695</v>
      </c>
      <c r="Q55" s="743">
        <v>48775</v>
      </c>
      <c r="R55" s="744">
        <v>29651</v>
      </c>
      <c r="S55" s="744">
        <v>78426</v>
      </c>
      <c r="T55" s="744">
        <v>80626</v>
      </c>
      <c r="U55" s="744">
        <v>884686</v>
      </c>
      <c r="W55" s="734">
        <v>49</v>
      </c>
      <c r="X55" s="735" t="s">
        <v>695</v>
      </c>
      <c r="Y55" s="736">
        <v>29651</v>
      </c>
      <c r="Z55" s="737">
        <v>38</v>
      </c>
      <c r="AA55" s="736">
        <v>48775</v>
      </c>
      <c r="AB55" s="737">
        <v>62</v>
      </c>
      <c r="AC55" s="736">
        <v>78426</v>
      </c>
      <c r="AD55" s="738">
        <v>9</v>
      </c>
      <c r="AE55" s="736">
        <v>80626</v>
      </c>
      <c r="AF55" s="736">
        <v>78426</v>
      </c>
      <c r="AG55" s="736">
        <v>78426</v>
      </c>
      <c r="AH55" s="736">
        <v>884686</v>
      </c>
    </row>
    <row r="56" spans="1:34" ht="15">
      <c r="P56" s="742" t="s">
        <v>696</v>
      </c>
      <c r="Q56" s="743">
        <v>7602</v>
      </c>
      <c r="R56" s="744">
        <v>3593</v>
      </c>
      <c r="S56" s="744">
        <v>11195</v>
      </c>
      <c r="T56" s="744">
        <v>50617</v>
      </c>
      <c r="U56" s="744">
        <v>517365</v>
      </c>
      <c r="W56" s="734">
        <v>50</v>
      </c>
      <c r="X56" s="735" t="s">
        <v>696</v>
      </c>
      <c r="Y56" s="736">
        <v>3593</v>
      </c>
      <c r="Z56" s="737">
        <v>32</v>
      </c>
      <c r="AA56" s="736">
        <v>7602</v>
      </c>
      <c r="AB56" s="737">
        <v>68</v>
      </c>
      <c r="AC56" s="736">
        <v>11195</v>
      </c>
      <c r="AD56" s="738">
        <v>2</v>
      </c>
      <c r="AE56" s="736">
        <v>50617</v>
      </c>
      <c r="AF56" s="736">
        <v>11195</v>
      </c>
      <c r="AG56" s="736">
        <v>11195</v>
      </c>
      <c r="AH56" s="736">
        <v>517365</v>
      </c>
    </row>
    <row r="57" spans="1:34" ht="15">
      <c r="P57" s="742" t="s">
        <v>697</v>
      </c>
      <c r="Q57" s="743">
        <v>35073</v>
      </c>
      <c r="R57" s="744">
        <v>21165</v>
      </c>
      <c r="S57" s="744">
        <v>56238</v>
      </c>
      <c r="T57" s="744">
        <v>660999</v>
      </c>
      <c r="U57" s="744">
        <v>717237</v>
      </c>
      <c r="W57" s="734">
        <v>51</v>
      </c>
      <c r="X57" s="735" t="s">
        <v>697</v>
      </c>
      <c r="Y57" s="736">
        <v>21165</v>
      </c>
      <c r="Z57" s="737">
        <v>38</v>
      </c>
      <c r="AA57" s="736">
        <v>35073</v>
      </c>
      <c r="AB57" s="737">
        <v>62</v>
      </c>
      <c r="AC57" s="736">
        <v>56238</v>
      </c>
      <c r="AD57" s="738">
        <v>8</v>
      </c>
      <c r="AE57" s="736">
        <v>660999</v>
      </c>
      <c r="AF57" s="736">
        <v>56238</v>
      </c>
      <c r="AG57" s="736">
        <v>56238</v>
      </c>
      <c r="AH57" s="736">
        <v>717237</v>
      </c>
    </row>
    <row r="58" spans="1:34" ht="15">
      <c r="P58" s="742" t="s">
        <v>506</v>
      </c>
      <c r="Q58" s="743">
        <v>32588</v>
      </c>
      <c r="R58" s="744">
        <v>170308</v>
      </c>
      <c r="S58" s="744">
        <v>202896</v>
      </c>
      <c r="T58" s="744">
        <v>384218</v>
      </c>
      <c r="U58" s="744">
        <v>587114</v>
      </c>
      <c r="W58" s="734">
        <v>52</v>
      </c>
      <c r="X58" s="735" t="s">
        <v>506</v>
      </c>
      <c r="Y58" s="736">
        <v>170308</v>
      </c>
      <c r="Z58" s="737">
        <v>84</v>
      </c>
      <c r="AA58" s="736">
        <v>32588</v>
      </c>
      <c r="AB58" s="737">
        <v>16</v>
      </c>
      <c r="AC58" s="736">
        <v>202896</v>
      </c>
      <c r="AD58" s="738">
        <v>35</v>
      </c>
      <c r="AE58" s="736">
        <v>384218</v>
      </c>
      <c r="AF58" s="736">
        <v>202896</v>
      </c>
      <c r="AG58" s="739">
        <v>2028960</v>
      </c>
      <c r="AH58" s="736">
        <v>587114</v>
      </c>
    </row>
    <row r="59" spans="1:34" ht="15">
      <c r="P59" s="742" t="s">
        <v>699</v>
      </c>
      <c r="Q59" s="743">
        <v>73212</v>
      </c>
      <c r="R59" s="744">
        <v>105737</v>
      </c>
      <c r="S59" s="744">
        <v>178949</v>
      </c>
      <c r="T59" s="744">
        <v>20478</v>
      </c>
      <c r="U59" s="744">
        <v>383729</v>
      </c>
      <c r="W59" s="734">
        <v>53</v>
      </c>
      <c r="X59" s="735" t="s">
        <v>699</v>
      </c>
      <c r="Y59" s="736">
        <v>105737</v>
      </c>
      <c r="Z59" s="737">
        <v>59</v>
      </c>
      <c r="AA59" s="736">
        <v>73212</v>
      </c>
      <c r="AB59" s="737">
        <v>41</v>
      </c>
      <c r="AC59" s="736">
        <v>178949</v>
      </c>
      <c r="AD59" s="738">
        <v>47</v>
      </c>
      <c r="AE59" s="736">
        <v>20478</v>
      </c>
      <c r="AF59" s="736">
        <v>178949</v>
      </c>
      <c r="AG59" s="739">
        <v>1789490</v>
      </c>
      <c r="AH59" s="736">
        <v>383729</v>
      </c>
    </row>
    <row r="60" spans="1:34" ht="15">
      <c r="P60" s="742" t="s">
        <v>510</v>
      </c>
      <c r="Q60" s="743">
        <v>198</v>
      </c>
      <c r="R60" s="744">
        <v>188426</v>
      </c>
      <c r="S60" s="744">
        <v>208226</v>
      </c>
      <c r="T60" s="744">
        <v>280424</v>
      </c>
      <c r="U60" s="744">
        <v>48865</v>
      </c>
      <c r="W60" s="734">
        <v>54</v>
      </c>
      <c r="X60" s="735" t="s">
        <v>510</v>
      </c>
      <c r="Y60" s="736">
        <v>188426</v>
      </c>
      <c r="Z60" s="737">
        <v>90</v>
      </c>
      <c r="AA60" s="736">
        <v>198</v>
      </c>
      <c r="AB60" s="737">
        <v>10</v>
      </c>
      <c r="AC60" s="736">
        <v>208226</v>
      </c>
      <c r="AD60" s="738">
        <v>43</v>
      </c>
      <c r="AE60" s="736">
        <v>280424</v>
      </c>
      <c r="AF60" s="736">
        <v>208226</v>
      </c>
      <c r="AG60" s="739">
        <v>2082260</v>
      </c>
      <c r="AH60" s="736">
        <v>48865</v>
      </c>
    </row>
    <row r="61" spans="1:34" ht="15">
      <c r="P61" s="742" t="s">
        <v>511</v>
      </c>
      <c r="Q61" s="743">
        <v>71168</v>
      </c>
      <c r="R61" s="744">
        <v>317653</v>
      </c>
      <c r="S61" s="744">
        <v>388821</v>
      </c>
      <c r="T61" s="744">
        <v>586283</v>
      </c>
      <c r="U61" s="744">
        <v>975104</v>
      </c>
      <c r="W61" s="734">
        <v>55</v>
      </c>
      <c r="X61" s="735" t="s">
        <v>511</v>
      </c>
      <c r="Y61" s="736">
        <v>317653</v>
      </c>
      <c r="Z61" s="737">
        <v>82</v>
      </c>
      <c r="AA61" s="736">
        <v>71168</v>
      </c>
      <c r="AB61" s="737">
        <v>18</v>
      </c>
      <c r="AC61" s="736">
        <v>388821</v>
      </c>
      <c r="AD61" s="738">
        <v>40</v>
      </c>
      <c r="AE61" s="736">
        <v>586283</v>
      </c>
      <c r="AF61" s="736">
        <v>388821</v>
      </c>
      <c r="AG61" s="739">
        <v>3888210</v>
      </c>
      <c r="AH61" s="736">
        <v>975104</v>
      </c>
    </row>
    <row r="62" spans="1:34" ht="15">
      <c r="P62" s="742" t="s">
        <v>700</v>
      </c>
      <c r="Q62" s="743">
        <v>185155</v>
      </c>
      <c r="R62" s="744">
        <v>47109</v>
      </c>
      <c r="S62" s="744">
        <v>232264</v>
      </c>
      <c r="T62" s="744">
        <v>377944</v>
      </c>
      <c r="U62" s="744">
        <v>610208</v>
      </c>
      <c r="W62" s="734">
        <v>56</v>
      </c>
      <c r="X62" s="735" t="s">
        <v>700</v>
      </c>
      <c r="Y62" s="736">
        <v>47109</v>
      </c>
      <c r="Z62" s="737">
        <v>20</v>
      </c>
      <c r="AA62" s="736">
        <v>185155</v>
      </c>
      <c r="AB62" s="737">
        <v>80</v>
      </c>
      <c r="AC62" s="736">
        <v>232264</v>
      </c>
      <c r="AD62" s="738">
        <v>38</v>
      </c>
      <c r="AE62" s="736">
        <v>377944</v>
      </c>
      <c r="AF62" s="736">
        <v>232264</v>
      </c>
      <c r="AG62" s="739">
        <v>2322640</v>
      </c>
      <c r="AH62" s="736">
        <v>610208</v>
      </c>
    </row>
    <row r="63" spans="1:34" ht="15">
      <c r="P63" s="742" t="s">
        <v>701</v>
      </c>
      <c r="Q63" s="743">
        <v>70398</v>
      </c>
      <c r="R63" s="744">
        <v>296698</v>
      </c>
      <c r="S63" s="744">
        <v>367096</v>
      </c>
      <c r="T63" s="744">
        <v>205469</v>
      </c>
      <c r="U63" s="744">
        <v>572565</v>
      </c>
      <c r="W63" s="734">
        <v>57</v>
      </c>
      <c r="X63" s="735" t="s">
        <v>701</v>
      </c>
      <c r="Y63" s="736">
        <v>296698</v>
      </c>
      <c r="Z63" s="737">
        <v>81</v>
      </c>
      <c r="AA63" s="736">
        <v>70398</v>
      </c>
      <c r="AB63" s="737">
        <v>19</v>
      </c>
      <c r="AC63" s="736">
        <v>367096</v>
      </c>
      <c r="AD63" s="738">
        <v>64</v>
      </c>
      <c r="AE63" s="736">
        <v>205469</v>
      </c>
      <c r="AF63" s="736">
        <v>367096</v>
      </c>
      <c r="AG63" s="739">
        <v>3670960</v>
      </c>
      <c r="AH63" s="736">
        <v>572565</v>
      </c>
    </row>
    <row r="64" spans="1:34" ht="15">
      <c r="P64" s="742" t="s">
        <v>702</v>
      </c>
      <c r="Q64" s="743">
        <v>270951</v>
      </c>
      <c r="R64" s="744">
        <v>11633</v>
      </c>
      <c r="S64" s="744">
        <v>387281</v>
      </c>
      <c r="T64" s="744">
        <v>2431867</v>
      </c>
      <c r="U64" s="744">
        <v>2819148</v>
      </c>
      <c r="W64" s="734">
        <v>58</v>
      </c>
      <c r="X64" s="735" t="s">
        <v>702</v>
      </c>
      <c r="Y64" s="736">
        <v>11633</v>
      </c>
      <c r="Z64" s="737">
        <v>30</v>
      </c>
      <c r="AA64" s="736">
        <v>270951</v>
      </c>
      <c r="AB64" s="737">
        <v>70</v>
      </c>
      <c r="AC64" s="736">
        <v>387281</v>
      </c>
      <c r="AD64" s="738">
        <v>14</v>
      </c>
      <c r="AE64" s="739">
        <v>2431867</v>
      </c>
      <c r="AF64" s="736">
        <v>387281</v>
      </c>
      <c r="AG64" s="739">
        <v>3872810</v>
      </c>
      <c r="AH64" s="739">
        <v>2819148</v>
      </c>
    </row>
    <row r="65" spans="16:34" ht="15">
      <c r="P65" s="742" t="s">
        <v>704</v>
      </c>
      <c r="Q65" s="743">
        <v>8735</v>
      </c>
      <c r="R65" s="744">
        <v>92439</v>
      </c>
      <c r="S65" s="744">
        <v>101174</v>
      </c>
      <c r="T65" s="744">
        <v>527336</v>
      </c>
      <c r="U65" s="744">
        <v>62851</v>
      </c>
      <c r="W65" s="734">
        <v>59</v>
      </c>
      <c r="X65" s="735" t="s">
        <v>704</v>
      </c>
      <c r="Y65" s="736">
        <v>92439</v>
      </c>
      <c r="Z65" s="737">
        <v>91</v>
      </c>
      <c r="AA65" s="736">
        <v>8735</v>
      </c>
      <c r="AB65" s="738">
        <v>9</v>
      </c>
      <c r="AC65" s="736">
        <v>101174</v>
      </c>
      <c r="AD65" s="738">
        <v>16</v>
      </c>
      <c r="AE65" s="736">
        <v>527336</v>
      </c>
      <c r="AF65" s="736">
        <v>101174</v>
      </c>
      <c r="AG65" s="739">
        <v>1011740</v>
      </c>
      <c r="AH65" s="736">
        <v>62851</v>
      </c>
    </row>
    <row r="66" spans="16:34" ht="15">
      <c r="P66" s="742" t="s">
        <v>520</v>
      </c>
      <c r="Q66" s="743">
        <v>187974</v>
      </c>
      <c r="R66" s="744">
        <v>290405</v>
      </c>
      <c r="S66" s="744">
        <v>478379</v>
      </c>
      <c r="T66" s="744">
        <v>520688</v>
      </c>
      <c r="U66" s="744">
        <v>999067</v>
      </c>
      <c r="W66" s="734">
        <v>60</v>
      </c>
      <c r="X66" s="735" t="s">
        <v>520</v>
      </c>
      <c r="Y66" s="736">
        <v>290405</v>
      </c>
      <c r="Z66" s="737">
        <v>61</v>
      </c>
      <c r="AA66" s="736">
        <v>187974</v>
      </c>
      <c r="AB66" s="737">
        <v>39</v>
      </c>
      <c r="AC66" s="736">
        <v>478379</v>
      </c>
      <c r="AD66" s="738">
        <v>48</v>
      </c>
      <c r="AE66" s="736">
        <v>520688</v>
      </c>
      <c r="AF66" s="736">
        <v>478379</v>
      </c>
      <c r="AG66" s="739">
        <v>4783790</v>
      </c>
      <c r="AH66" s="736">
        <v>999067</v>
      </c>
    </row>
    <row r="67" spans="16:34" ht="15">
      <c r="P67" s="742" t="s">
        <v>521</v>
      </c>
      <c r="Q67" s="743">
        <v>40854</v>
      </c>
      <c r="R67" s="744">
        <v>140988</v>
      </c>
      <c r="S67" s="744">
        <v>181842</v>
      </c>
      <c r="T67" s="744">
        <v>339457</v>
      </c>
      <c r="U67" s="744">
        <v>521299</v>
      </c>
      <c r="W67" s="734">
        <v>61</v>
      </c>
      <c r="X67" s="735" t="s">
        <v>521</v>
      </c>
      <c r="Y67" s="736">
        <v>140988</v>
      </c>
      <c r="Z67" s="737">
        <v>78</v>
      </c>
      <c r="AA67" s="736">
        <v>40854</v>
      </c>
      <c r="AB67" s="737">
        <v>22</v>
      </c>
      <c r="AC67" s="736">
        <v>181842</v>
      </c>
      <c r="AD67" s="738">
        <v>35</v>
      </c>
      <c r="AE67" s="736">
        <v>339457</v>
      </c>
      <c r="AF67" s="736">
        <v>181842</v>
      </c>
      <c r="AG67" s="739">
        <v>1818420</v>
      </c>
      <c r="AH67" s="736">
        <v>521299</v>
      </c>
    </row>
    <row r="68" spans="16:34" ht="15">
      <c r="P68" s="742" t="s">
        <v>705</v>
      </c>
      <c r="Q68" s="743">
        <v>126493</v>
      </c>
      <c r="R68" s="744">
        <v>119043</v>
      </c>
      <c r="S68" s="744">
        <v>245536</v>
      </c>
      <c r="T68" s="744">
        <v>529652</v>
      </c>
      <c r="U68" s="744">
        <v>775188</v>
      </c>
      <c r="W68" s="734">
        <v>62</v>
      </c>
      <c r="X68" s="735" t="s">
        <v>705</v>
      </c>
      <c r="Y68" s="736">
        <v>119043</v>
      </c>
      <c r="Z68" s="737">
        <v>48</v>
      </c>
      <c r="AA68" s="736">
        <v>126493</v>
      </c>
      <c r="AB68" s="737">
        <v>52</v>
      </c>
      <c r="AC68" s="736">
        <v>245536</v>
      </c>
      <c r="AD68" s="738">
        <v>32</v>
      </c>
      <c r="AE68" s="736">
        <v>529652</v>
      </c>
      <c r="AF68" s="736">
        <v>245536</v>
      </c>
      <c r="AG68" s="739">
        <v>2455360</v>
      </c>
      <c r="AH68" s="736">
        <v>775188</v>
      </c>
    </row>
    <row r="69" spans="16:34" ht="15">
      <c r="P69" s="742" t="s">
        <v>703</v>
      </c>
      <c r="Q69" s="743">
        <v>5327</v>
      </c>
      <c r="R69" s="744">
        <v>9523</v>
      </c>
      <c r="S69" s="744">
        <v>1485</v>
      </c>
      <c r="T69" s="744">
        <v>1904948</v>
      </c>
      <c r="U69" s="744">
        <v>1919798</v>
      </c>
      <c r="W69" s="734">
        <v>63</v>
      </c>
      <c r="X69" s="735" t="s">
        <v>703</v>
      </c>
      <c r="Y69" s="736">
        <v>9523</v>
      </c>
      <c r="Z69" s="737">
        <v>64</v>
      </c>
      <c r="AA69" s="736">
        <v>5327</v>
      </c>
      <c r="AB69" s="737">
        <v>36</v>
      </c>
      <c r="AC69" s="736">
        <v>1485</v>
      </c>
      <c r="AD69" s="738">
        <v>1</v>
      </c>
      <c r="AE69" s="739">
        <v>1904948</v>
      </c>
      <c r="AF69" s="736">
        <v>1485</v>
      </c>
      <c r="AG69" s="736">
        <v>1485</v>
      </c>
      <c r="AH69" s="739">
        <v>1919798</v>
      </c>
    </row>
    <row r="70" spans="16:34" ht="15">
      <c r="P70" s="742" t="s">
        <v>706</v>
      </c>
      <c r="Q70" s="743">
        <v>113905</v>
      </c>
      <c r="R70" s="744">
        <v>109591</v>
      </c>
      <c r="S70" s="744">
        <v>223496</v>
      </c>
      <c r="T70" s="744">
        <v>330441</v>
      </c>
      <c r="U70" s="744">
        <v>553937</v>
      </c>
      <c r="W70" s="734">
        <v>64</v>
      </c>
      <c r="X70" s="735" t="s">
        <v>706</v>
      </c>
      <c r="Y70" s="736">
        <v>109591</v>
      </c>
      <c r="Z70" s="737">
        <v>49</v>
      </c>
      <c r="AA70" s="736">
        <v>113905</v>
      </c>
      <c r="AB70" s="737">
        <v>51</v>
      </c>
      <c r="AC70" s="736">
        <v>223496</v>
      </c>
      <c r="AD70" s="738">
        <v>40</v>
      </c>
      <c r="AE70" s="736">
        <v>330441</v>
      </c>
      <c r="AF70" s="736">
        <v>223496</v>
      </c>
      <c r="AG70" s="739">
        <v>2234960</v>
      </c>
      <c r="AH70" s="736">
        <v>553937</v>
      </c>
    </row>
    <row r="71" spans="16:34" ht="15">
      <c r="P71" s="742" t="s">
        <v>525</v>
      </c>
      <c r="Q71" s="743">
        <v>43234</v>
      </c>
      <c r="R71" s="744">
        <v>1907</v>
      </c>
      <c r="S71" s="744">
        <v>45141</v>
      </c>
      <c r="T71" s="744">
        <v>1852956</v>
      </c>
      <c r="U71" s="744">
        <v>1898097</v>
      </c>
      <c r="W71" s="734">
        <v>65</v>
      </c>
      <c r="X71" s="735" t="s">
        <v>525</v>
      </c>
      <c r="Y71" s="736">
        <v>1907</v>
      </c>
      <c r="Z71" s="738">
        <v>4</v>
      </c>
      <c r="AA71" s="736">
        <v>43234</v>
      </c>
      <c r="AB71" s="737">
        <v>96</v>
      </c>
      <c r="AC71" s="736">
        <v>45141</v>
      </c>
      <c r="AD71" s="738">
        <v>2</v>
      </c>
      <c r="AE71" s="739">
        <v>1852956</v>
      </c>
      <c r="AF71" s="736">
        <v>45141</v>
      </c>
      <c r="AG71" s="736">
        <v>45141</v>
      </c>
      <c r="AH71" s="739">
        <v>1898097</v>
      </c>
    </row>
    <row r="72" spans="16:34" ht="15">
      <c r="P72" s="742" t="s">
        <v>527</v>
      </c>
      <c r="Q72" s="743">
        <v>118235</v>
      </c>
      <c r="R72" s="744">
        <v>154537</v>
      </c>
      <c r="S72" s="744">
        <v>272772</v>
      </c>
      <c r="T72" s="744">
        <v>1097598</v>
      </c>
      <c r="U72" s="744">
        <v>1370370</v>
      </c>
      <c r="W72" s="734">
        <v>66</v>
      </c>
      <c r="X72" s="735" t="s">
        <v>527</v>
      </c>
      <c r="Y72" s="736">
        <v>154537</v>
      </c>
      <c r="Z72" s="737">
        <v>57</v>
      </c>
      <c r="AA72" s="736">
        <v>118235</v>
      </c>
      <c r="AB72" s="737">
        <v>43</v>
      </c>
      <c r="AC72" s="736">
        <v>272772</v>
      </c>
      <c r="AD72" s="738">
        <v>20</v>
      </c>
      <c r="AE72" s="739">
        <v>1097598</v>
      </c>
      <c r="AF72" s="736">
        <v>272772</v>
      </c>
      <c r="AG72" s="739">
        <v>2727720</v>
      </c>
      <c r="AH72" s="739">
        <v>1370370</v>
      </c>
    </row>
    <row r="73" spans="16:34" ht="15">
      <c r="P73" s="742" t="s">
        <v>528</v>
      </c>
      <c r="Q73" s="743">
        <v>20364</v>
      </c>
      <c r="R73" s="744">
        <v>17371</v>
      </c>
      <c r="S73" s="744">
        <v>194074</v>
      </c>
      <c r="T73" s="744">
        <v>152086</v>
      </c>
      <c r="U73" s="744">
        <v>34616</v>
      </c>
      <c r="W73" s="734">
        <v>67</v>
      </c>
      <c r="X73" s="735" t="s">
        <v>528</v>
      </c>
      <c r="Y73" s="736">
        <v>17371</v>
      </c>
      <c r="Z73" s="737">
        <v>90</v>
      </c>
      <c r="AA73" s="736">
        <v>20364</v>
      </c>
      <c r="AB73" s="737">
        <v>10</v>
      </c>
      <c r="AC73" s="736">
        <v>194074</v>
      </c>
      <c r="AD73" s="738">
        <v>56</v>
      </c>
      <c r="AE73" s="736">
        <v>152086</v>
      </c>
      <c r="AF73" s="736">
        <v>194074</v>
      </c>
      <c r="AG73" s="739">
        <v>1940740</v>
      </c>
      <c r="AH73" s="736">
        <v>34616</v>
      </c>
    </row>
    <row r="74" spans="16:34" ht="15">
      <c r="P74" s="742" t="s">
        <v>429</v>
      </c>
      <c r="Q74" s="743">
        <v>9019</v>
      </c>
      <c r="R74" s="744">
        <v>1445</v>
      </c>
      <c r="S74" s="744">
        <v>23469</v>
      </c>
      <c r="T74" s="744">
        <v>757374</v>
      </c>
      <c r="U74" s="744">
        <v>780843</v>
      </c>
      <c r="W74" s="734">
        <v>68</v>
      </c>
      <c r="X74" s="735" t="s">
        <v>429</v>
      </c>
      <c r="Y74" s="736">
        <v>1445</v>
      </c>
      <c r="Z74" s="737">
        <v>62</v>
      </c>
      <c r="AA74" s="736">
        <v>9019</v>
      </c>
      <c r="AB74" s="737">
        <v>38</v>
      </c>
      <c r="AC74" s="736">
        <v>23469</v>
      </c>
      <c r="AD74" s="738">
        <v>3</v>
      </c>
      <c r="AE74" s="736">
        <v>757374</v>
      </c>
      <c r="AF74" s="736">
        <v>23469</v>
      </c>
      <c r="AG74" s="736">
        <v>23469</v>
      </c>
      <c r="AH74" s="736">
        <v>780843</v>
      </c>
    </row>
    <row r="75" spans="16:34" ht="15">
      <c r="P75" s="742" t="s">
        <v>447</v>
      </c>
      <c r="Q75" s="743">
        <v>12071</v>
      </c>
      <c r="R75" s="744">
        <v>17722</v>
      </c>
      <c r="S75" s="744">
        <v>29793</v>
      </c>
      <c r="T75" s="744">
        <v>334016</v>
      </c>
      <c r="U75" s="744">
        <v>363809</v>
      </c>
      <c r="W75" s="734">
        <v>69</v>
      </c>
      <c r="X75" s="735" t="s">
        <v>447</v>
      </c>
      <c r="Y75" s="736">
        <v>17722</v>
      </c>
      <c r="Z75" s="737">
        <v>59</v>
      </c>
      <c r="AA75" s="736">
        <v>12071</v>
      </c>
      <c r="AB75" s="737">
        <v>41</v>
      </c>
      <c r="AC75" s="736">
        <v>29793</v>
      </c>
      <c r="AD75" s="738">
        <v>8</v>
      </c>
      <c r="AE75" s="736">
        <v>334016</v>
      </c>
      <c r="AF75" s="736">
        <v>29793</v>
      </c>
      <c r="AG75" s="736">
        <v>29793</v>
      </c>
      <c r="AH75" s="736">
        <v>363809</v>
      </c>
    </row>
    <row r="76" spans="16:34" ht="15">
      <c r="P76" s="742" t="s">
        <v>483</v>
      </c>
      <c r="Q76" s="743">
        <v>185629</v>
      </c>
      <c r="R76" s="744">
        <v>57722</v>
      </c>
      <c r="S76" s="744">
        <v>243351</v>
      </c>
      <c r="T76" s="744">
        <v>756602</v>
      </c>
      <c r="U76" s="744">
        <v>999953</v>
      </c>
      <c r="W76" s="734">
        <v>70</v>
      </c>
      <c r="X76" s="735" t="s">
        <v>483</v>
      </c>
      <c r="Y76" s="736">
        <v>57722</v>
      </c>
      <c r="Z76" s="737">
        <v>24</v>
      </c>
      <c r="AA76" s="736">
        <v>185629</v>
      </c>
      <c r="AB76" s="737">
        <v>76</v>
      </c>
      <c r="AC76" s="736">
        <v>243351</v>
      </c>
      <c r="AD76" s="738">
        <v>24</v>
      </c>
      <c r="AE76" s="736">
        <v>756602</v>
      </c>
      <c r="AF76" s="736">
        <v>243351</v>
      </c>
      <c r="AG76" s="739">
        <v>2433510</v>
      </c>
      <c r="AH76" s="736">
        <v>999953</v>
      </c>
    </row>
    <row r="77" spans="16:34" ht="15">
      <c r="P77" s="742" t="s">
        <v>489</v>
      </c>
      <c r="Q77" s="743">
        <v>31933</v>
      </c>
      <c r="R77" s="744">
        <v>38353</v>
      </c>
      <c r="S77" s="744">
        <v>70286</v>
      </c>
      <c r="T77" s="744">
        <v>376861</v>
      </c>
      <c r="U77" s="744">
        <v>447147</v>
      </c>
      <c r="W77" s="734">
        <v>71</v>
      </c>
      <c r="X77" s="735" t="s">
        <v>489</v>
      </c>
      <c r="Y77" s="736">
        <v>38353</v>
      </c>
      <c r="Z77" s="737">
        <v>55</v>
      </c>
      <c r="AA77" s="736">
        <v>31933</v>
      </c>
      <c r="AB77" s="737">
        <v>45</v>
      </c>
      <c r="AC77" s="736">
        <v>70286</v>
      </c>
      <c r="AD77" s="738">
        <v>16</v>
      </c>
      <c r="AE77" s="736">
        <v>376861</v>
      </c>
      <c r="AF77" s="736">
        <v>70286</v>
      </c>
      <c r="AG77" s="736">
        <v>70286</v>
      </c>
      <c r="AH77" s="736">
        <v>447147</v>
      </c>
    </row>
    <row r="78" spans="16:34" ht="15">
      <c r="P78" s="742" t="s">
        <v>445</v>
      </c>
      <c r="Q78" s="743">
        <v>66101</v>
      </c>
      <c r="R78" s="744">
        <v>22795</v>
      </c>
      <c r="S78" s="744">
        <v>88896</v>
      </c>
      <c r="T78" s="744">
        <v>336344</v>
      </c>
      <c r="U78" s="744">
        <v>42524</v>
      </c>
      <c r="W78" s="734">
        <v>72</v>
      </c>
      <c r="X78" s="735" t="s">
        <v>445</v>
      </c>
      <c r="Y78" s="736">
        <v>22795</v>
      </c>
      <c r="Z78" s="737">
        <v>26</v>
      </c>
      <c r="AA78" s="736">
        <v>66101</v>
      </c>
      <c r="AB78" s="737">
        <v>74</v>
      </c>
      <c r="AC78" s="736">
        <v>88896</v>
      </c>
      <c r="AD78" s="738">
        <v>21</v>
      </c>
      <c r="AE78" s="736">
        <v>336344</v>
      </c>
      <c r="AF78" s="736">
        <v>88896</v>
      </c>
      <c r="AG78" s="736">
        <v>88896</v>
      </c>
      <c r="AH78" s="736">
        <v>42524</v>
      </c>
    </row>
    <row r="79" spans="16:34" ht="15">
      <c r="P79" s="742" t="s">
        <v>708</v>
      </c>
      <c r="Q79" s="743">
        <v>194924</v>
      </c>
      <c r="R79" s="744">
        <v>72023</v>
      </c>
      <c r="S79" s="744">
        <v>266947</v>
      </c>
      <c r="T79" s="744">
        <v>40548</v>
      </c>
      <c r="U79" s="744">
        <v>672427</v>
      </c>
      <c r="W79" s="734">
        <v>73</v>
      </c>
      <c r="X79" s="735" t="s">
        <v>708</v>
      </c>
      <c r="Y79" s="736">
        <v>72023</v>
      </c>
      <c r="Z79" s="737">
        <v>27</v>
      </c>
      <c r="AA79" s="736">
        <v>194924</v>
      </c>
      <c r="AB79" s="737">
        <v>73</v>
      </c>
      <c r="AC79" s="736">
        <v>266947</v>
      </c>
      <c r="AD79" s="738">
        <v>40</v>
      </c>
      <c r="AE79" s="736">
        <v>40548</v>
      </c>
      <c r="AF79" s="736">
        <v>266947</v>
      </c>
      <c r="AG79" s="739">
        <v>2669470</v>
      </c>
      <c r="AH79" s="736">
        <v>672427</v>
      </c>
    </row>
    <row r="80" spans="16:34" ht="15">
      <c r="P80" s="742" t="s">
        <v>444</v>
      </c>
      <c r="Q80" s="743">
        <v>15542</v>
      </c>
      <c r="R80" s="744">
        <v>119895</v>
      </c>
      <c r="S80" s="744">
        <v>135437</v>
      </c>
      <c r="T80" s="744">
        <v>93139</v>
      </c>
      <c r="U80" s="744">
        <v>228576</v>
      </c>
      <c r="W80" s="734">
        <v>74</v>
      </c>
      <c r="X80" s="735" t="s">
        <v>444</v>
      </c>
      <c r="Y80" s="736">
        <v>119895</v>
      </c>
      <c r="Z80" s="737">
        <v>89</v>
      </c>
      <c r="AA80" s="736">
        <v>15542</v>
      </c>
      <c r="AB80" s="737">
        <v>11</v>
      </c>
      <c r="AC80" s="736">
        <v>135437</v>
      </c>
      <c r="AD80" s="738">
        <v>59</v>
      </c>
      <c r="AE80" s="736">
        <v>93139</v>
      </c>
      <c r="AF80" s="736">
        <v>135437</v>
      </c>
      <c r="AG80" s="739">
        <v>1354370</v>
      </c>
      <c r="AH80" s="736">
        <v>228576</v>
      </c>
    </row>
    <row r="81" spans="16:34" ht="15">
      <c r="P81" s="742" t="s">
        <v>436</v>
      </c>
      <c r="Q81" s="743">
        <v>7774</v>
      </c>
      <c r="R81" s="744">
        <v>22983</v>
      </c>
      <c r="S81" s="744">
        <v>30757</v>
      </c>
      <c r="T81" s="744">
        <v>516914</v>
      </c>
      <c r="U81" s="744">
        <v>547671</v>
      </c>
      <c r="W81" s="734">
        <v>75</v>
      </c>
      <c r="X81" s="735" t="s">
        <v>436</v>
      </c>
      <c r="Y81" s="736">
        <v>22983</v>
      </c>
      <c r="Z81" s="737">
        <v>75</v>
      </c>
      <c r="AA81" s="736">
        <v>7774</v>
      </c>
      <c r="AB81" s="737">
        <v>25</v>
      </c>
      <c r="AC81" s="736">
        <v>30757</v>
      </c>
      <c r="AD81" s="738">
        <v>6</v>
      </c>
      <c r="AE81" s="736">
        <v>516914</v>
      </c>
      <c r="AF81" s="736">
        <v>30757</v>
      </c>
      <c r="AG81" s="736">
        <v>30757</v>
      </c>
      <c r="AH81" s="736">
        <v>547671</v>
      </c>
    </row>
    <row r="82" spans="16:34" ht="15">
      <c r="P82" s="742" t="s">
        <v>709</v>
      </c>
      <c r="Q82" s="743">
        <v>161</v>
      </c>
      <c r="R82" s="744">
        <v>0</v>
      </c>
      <c r="S82" s="744">
        <v>161</v>
      </c>
      <c r="T82" s="744">
        <v>533844</v>
      </c>
      <c r="U82" s="744">
        <v>534005</v>
      </c>
      <c r="W82" s="734">
        <v>76</v>
      </c>
      <c r="X82" s="735" t="s">
        <v>709</v>
      </c>
      <c r="Y82" s="740">
        <v>0</v>
      </c>
      <c r="Z82" s="738">
        <v>0</v>
      </c>
      <c r="AA82" s="740">
        <v>161</v>
      </c>
      <c r="AB82" s="737">
        <v>100</v>
      </c>
      <c r="AC82" s="740">
        <v>161</v>
      </c>
      <c r="AD82" s="738">
        <v>0</v>
      </c>
      <c r="AE82" s="736">
        <v>533844</v>
      </c>
      <c r="AF82" s="741">
        <v>161</v>
      </c>
      <c r="AG82" s="736">
        <v>161</v>
      </c>
      <c r="AH82" s="736">
        <v>534005</v>
      </c>
    </row>
    <row r="83" spans="16:34" ht="15">
      <c r="P83" s="742" t="s">
        <v>526</v>
      </c>
      <c r="Q83" s="743">
        <v>7163</v>
      </c>
      <c r="R83" s="744">
        <v>40407</v>
      </c>
      <c r="S83" s="744">
        <v>4757</v>
      </c>
      <c r="T83" s="744">
        <v>31622</v>
      </c>
      <c r="U83" s="744">
        <v>79192</v>
      </c>
      <c r="W83" s="734">
        <v>77</v>
      </c>
      <c r="X83" s="735" t="s">
        <v>526</v>
      </c>
      <c r="Y83" s="736">
        <v>40407</v>
      </c>
      <c r="Z83" s="737">
        <v>85</v>
      </c>
      <c r="AA83" s="736">
        <v>7163</v>
      </c>
      <c r="AB83" s="737">
        <v>15</v>
      </c>
      <c r="AC83" s="736">
        <v>4757</v>
      </c>
      <c r="AD83" s="738">
        <v>60</v>
      </c>
      <c r="AE83" s="736">
        <v>31622</v>
      </c>
      <c r="AF83" s="736">
        <v>4757</v>
      </c>
      <c r="AG83" s="736">
        <v>4757</v>
      </c>
      <c r="AH83" s="736">
        <v>79192</v>
      </c>
    </row>
    <row r="84" spans="16:34" ht="15">
      <c r="P84" s="742" t="s">
        <v>684</v>
      </c>
      <c r="Q84" s="743">
        <v>45839</v>
      </c>
      <c r="R84" s="744">
        <v>232991</v>
      </c>
      <c r="S84" s="744">
        <v>27883</v>
      </c>
      <c r="T84" s="744">
        <v>110723</v>
      </c>
      <c r="U84" s="744">
        <v>389553</v>
      </c>
      <c r="W84" s="734">
        <v>78</v>
      </c>
      <c r="X84" s="735" t="s">
        <v>684</v>
      </c>
      <c r="Y84" s="736">
        <v>232991</v>
      </c>
      <c r="Z84" s="737">
        <v>84</v>
      </c>
      <c r="AA84" s="736">
        <v>45839</v>
      </c>
      <c r="AB84" s="737">
        <v>16</v>
      </c>
      <c r="AC84" s="736">
        <v>27883</v>
      </c>
      <c r="AD84" s="738">
        <v>72</v>
      </c>
      <c r="AE84" s="736">
        <v>110723</v>
      </c>
      <c r="AF84" s="736">
        <v>27883</v>
      </c>
      <c r="AG84" s="739">
        <v>2788300</v>
      </c>
      <c r="AH84" s="736">
        <v>389553</v>
      </c>
    </row>
    <row r="85" spans="16:34" ht="15">
      <c r="P85" s="742" t="s">
        <v>688</v>
      </c>
      <c r="Q85" s="743">
        <v>12386</v>
      </c>
      <c r="R85" s="744">
        <v>14646</v>
      </c>
      <c r="S85" s="744">
        <v>27032</v>
      </c>
      <c r="T85" s="744">
        <v>104425</v>
      </c>
      <c r="U85" s="744">
        <v>131457</v>
      </c>
      <c r="W85" s="734">
        <v>79</v>
      </c>
      <c r="X85" s="735" t="s">
        <v>688</v>
      </c>
      <c r="Y85" s="736">
        <v>14646</v>
      </c>
      <c r="Z85" s="737">
        <v>54</v>
      </c>
      <c r="AA85" s="736">
        <v>12386</v>
      </c>
      <c r="AB85" s="737">
        <v>46</v>
      </c>
      <c r="AC85" s="736">
        <v>27032</v>
      </c>
      <c r="AD85" s="738">
        <v>21</v>
      </c>
      <c r="AE85" s="736">
        <v>104425</v>
      </c>
      <c r="AF85" s="736">
        <v>27032</v>
      </c>
      <c r="AG85" s="736">
        <v>27032</v>
      </c>
      <c r="AH85" s="736">
        <v>131457</v>
      </c>
    </row>
    <row r="86" spans="16:34" ht="15">
      <c r="P86" s="742" t="s">
        <v>698</v>
      </c>
      <c r="Q86" s="743">
        <v>46415</v>
      </c>
      <c r="R86" s="744">
        <v>112264</v>
      </c>
      <c r="S86" s="744">
        <v>158679</v>
      </c>
      <c r="T86" s="744">
        <v>172639</v>
      </c>
      <c r="U86" s="744">
        <v>331318</v>
      </c>
      <c r="W86" s="734">
        <v>80</v>
      </c>
      <c r="X86" s="735" t="s">
        <v>698</v>
      </c>
      <c r="Y86" s="736">
        <v>112264</v>
      </c>
      <c r="Z86" s="737">
        <v>71</v>
      </c>
      <c r="AA86" s="736">
        <v>46415</v>
      </c>
      <c r="AB86" s="737">
        <v>29</v>
      </c>
      <c r="AC86" s="736">
        <v>158679</v>
      </c>
      <c r="AD86" s="738">
        <v>48</v>
      </c>
      <c r="AE86" s="736">
        <v>172639</v>
      </c>
      <c r="AF86" s="736">
        <v>158679</v>
      </c>
      <c r="AG86" s="739">
        <v>1586790</v>
      </c>
      <c r="AH86" s="736">
        <v>331318</v>
      </c>
    </row>
    <row r="87" spans="16:34" ht="15">
      <c r="P87" s="742" t="s">
        <v>674</v>
      </c>
      <c r="Q87" s="743">
        <v>3782</v>
      </c>
      <c r="R87" s="744">
        <v>120434</v>
      </c>
      <c r="S87" s="744">
        <v>124216</v>
      </c>
      <c r="T87" s="744">
        <v>116876</v>
      </c>
      <c r="U87" s="744">
        <v>241092</v>
      </c>
      <c r="W87" s="734">
        <v>81</v>
      </c>
      <c r="X87" s="735" t="s">
        <v>674</v>
      </c>
      <c r="Y87" s="736">
        <v>120434</v>
      </c>
      <c r="Z87" s="737">
        <v>97</v>
      </c>
      <c r="AA87" s="736">
        <v>3782</v>
      </c>
      <c r="AB87" s="738">
        <v>3</v>
      </c>
      <c r="AC87" s="736">
        <v>124216</v>
      </c>
      <c r="AD87" s="738">
        <v>52</v>
      </c>
      <c r="AE87" s="736">
        <v>116876</v>
      </c>
      <c r="AF87" s="736">
        <v>124216</v>
      </c>
      <c r="AG87" s="739">
        <v>1242160</v>
      </c>
      <c r="AH87" s="736">
        <v>241092</v>
      </c>
    </row>
  </sheetData>
  <mergeCells count="34">
    <mergeCell ref="W4:W6"/>
    <mergeCell ref="X4:X6"/>
    <mergeCell ref="Y4:AG4"/>
    <mergeCell ref="Y5:Z5"/>
    <mergeCell ref="AA5:AB5"/>
    <mergeCell ref="A52:G52"/>
    <mergeCell ref="A49:F49"/>
    <mergeCell ref="I49:N49"/>
    <mergeCell ref="A50:F50"/>
    <mergeCell ref="I50:N50"/>
    <mergeCell ref="A51:F51"/>
    <mergeCell ref="I51:M51"/>
    <mergeCell ref="A46:F46"/>
    <mergeCell ref="I46:N46"/>
    <mergeCell ref="A47:F47"/>
    <mergeCell ref="I47:N47"/>
    <mergeCell ref="A48:F48"/>
    <mergeCell ref="I48:N48"/>
    <mergeCell ref="M5:M13"/>
    <mergeCell ref="N5:N13"/>
    <mergeCell ref="E7:F10"/>
    <mergeCell ref="J7:J13"/>
    <mergeCell ref="G8:G13"/>
    <mergeCell ref="H8:H13"/>
    <mergeCell ref="L8:L13"/>
    <mergeCell ref="K9:K13"/>
    <mergeCell ref="E11:E13"/>
    <mergeCell ref="F11:F13"/>
    <mergeCell ref="J5:L6"/>
    <mergeCell ref="A5:A13"/>
    <mergeCell ref="B5:B13"/>
    <mergeCell ref="C5:C13"/>
    <mergeCell ref="D5:D13"/>
    <mergeCell ref="I5:I13"/>
  </mergeCells>
  <hyperlinks>
    <hyperlink ref="B1" r:id="rId1" xr:uid="{F2C18A98-927E-42BF-8D2F-08D7662C4285}"/>
    <hyperlink ref="Q4" r:id="rId2" xr:uid="{30C76BB6-722B-48B6-834A-44B368620B24}"/>
  </hyperlinks>
  <printOptions horizontalCentered="1"/>
  <pageMargins left="0.59055118110236227" right="0.39370078740157483" top="0.59055118110236227" bottom="0.59055118110236227" header="0.51181102362204722" footer="0.51181102362204722"/>
  <pageSetup paperSize="9" scale="79"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201" r:id="rId6" name="Button 1">
              <controlPr defaultSize="0" print="0" autoFill="0" autoPict="0" macro="[0]!Düğme1_Tıkla">
                <anchor moveWithCells="1" sizeWithCells="1">
                  <from>
                    <xdr:col>4</xdr:col>
                    <xdr:colOff>38100</xdr:colOff>
                    <xdr:row>1</xdr:row>
                    <xdr:rowOff>76200</xdr:rowOff>
                  </from>
                  <to>
                    <xdr:col>6</xdr:col>
                    <xdr:colOff>361950</xdr:colOff>
                    <xdr:row>3</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CD1BE-3B2C-439D-A356-8B5C32BE0D14}">
  <sheetPr codeName="Sayfa35">
    <tabColor theme="0"/>
  </sheetPr>
  <dimension ref="A1:J1649"/>
  <sheetViews>
    <sheetView showGridLines="0" zoomScaleNormal="100" workbookViewId="0"/>
  </sheetViews>
  <sheetFormatPr defaultRowHeight="15"/>
  <cols>
    <col min="1" max="1" width="43" style="276" customWidth="1"/>
    <col min="2" max="2" width="10.875" style="277" bestFit="1" customWidth="1"/>
    <col min="3" max="3" width="17.5" style="277" customWidth="1"/>
    <col min="4" max="4" width="28" style="277" customWidth="1"/>
    <col min="5" max="5" width="12.125" style="277" bestFit="1" customWidth="1"/>
    <col min="6" max="6" width="18" style="277" bestFit="1" customWidth="1"/>
    <col min="7" max="7" width="20.25" style="277" bestFit="1" customWidth="1"/>
    <col min="8" max="8" width="1.625" style="278" customWidth="1"/>
    <col min="9" max="9" width="1.875" style="279" bestFit="1" customWidth="1"/>
    <col min="10" max="10" width="1.375" style="279" bestFit="1" customWidth="1"/>
    <col min="11" max="256" width="9" style="279"/>
    <col min="257" max="257" width="23.625" style="279" customWidth="1"/>
    <col min="258" max="258" width="9.25" style="279" customWidth="1"/>
    <col min="259" max="259" width="10.25" style="279" customWidth="1"/>
    <col min="260" max="260" width="8.5" style="279" customWidth="1"/>
    <col min="261" max="261" width="9" style="279"/>
    <col min="262" max="262" width="12.25" style="279" bestFit="1" customWidth="1"/>
    <col min="263" max="263" width="7.625" style="279" customWidth="1"/>
    <col min="264" max="264" width="1.625" style="279" customWidth="1"/>
    <col min="265" max="266" width="8.375" style="279" bestFit="1" customWidth="1"/>
    <col min="267" max="512" width="9" style="279"/>
    <col min="513" max="513" width="23.625" style="279" customWidth="1"/>
    <col min="514" max="514" width="9.25" style="279" customWidth="1"/>
    <col min="515" max="515" width="10.25" style="279" customWidth="1"/>
    <col min="516" max="516" width="8.5" style="279" customWidth="1"/>
    <col min="517" max="517" width="9" style="279"/>
    <col min="518" max="518" width="12.25" style="279" bestFit="1" customWidth="1"/>
    <col min="519" max="519" width="7.625" style="279" customWidth="1"/>
    <col min="520" max="520" width="1.625" style="279" customWidth="1"/>
    <col min="521" max="522" width="8.375" style="279" bestFit="1" customWidth="1"/>
    <col min="523" max="768" width="9" style="279"/>
    <col min="769" max="769" width="23.625" style="279" customWidth="1"/>
    <col min="770" max="770" width="9.25" style="279" customWidth="1"/>
    <col min="771" max="771" width="10.25" style="279" customWidth="1"/>
    <col min="772" max="772" width="8.5" style="279" customWidth="1"/>
    <col min="773" max="773" width="9" style="279"/>
    <col min="774" max="774" width="12.25" style="279" bestFit="1" customWidth="1"/>
    <col min="775" max="775" width="7.625" style="279" customWidth="1"/>
    <col min="776" max="776" width="1.625" style="279" customWidth="1"/>
    <col min="777" max="778" width="8.375" style="279" bestFit="1" customWidth="1"/>
    <col min="779" max="1024" width="9" style="279"/>
    <col min="1025" max="1025" width="23.625" style="279" customWidth="1"/>
    <col min="1026" max="1026" width="9.25" style="279" customWidth="1"/>
    <col min="1027" max="1027" width="10.25" style="279" customWidth="1"/>
    <col min="1028" max="1028" width="8.5" style="279" customWidth="1"/>
    <col min="1029" max="1029" width="9" style="279"/>
    <col min="1030" max="1030" width="12.25" style="279" bestFit="1" customWidth="1"/>
    <col min="1031" max="1031" width="7.625" style="279" customWidth="1"/>
    <col min="1032" max="1032" width="1.625" style="279" customWidth="1"/>
    <col min="1033" max="1034" width="8.375" style="279" bestFit="1" customWidth="1"/>
    <col min="1035" max="1280" width="9" style="279"/>
    <col min="1281" max="1281" width="23.625" style="279" customWidth="1"/>
    <col min="1282" max="1282" width="9.25" style="279" customWidth="1"/>
    <col min="1283" max="1283" width="10.25" style="279" customWidth="1"/>
    <col min="1284" max="1284" width="8.5" style="279" customWidth="1"/>
    <col min="1285" max="1285" width="9" style="279"/>
    <col min="1286" max="1286" width="12.25" style="279" bestFit="1" customWidth="1"/>
    <col min="1287" max="1287" width="7.625" style="279" customWidth="1"/>
    <col min="1288" max="1288" width="1.625" style="279" customWidth="1"/>
    <col min="1289" max="1290" width="8.375" style="279" bestFit="1" customWidth="1"/>
    <col min="1291" max="1536" width="9" style="279"/>
    <col min="1537" max="1537" width="23.625" style="279" customWidth="1"/>
    <col min="1538" max="1538" width="9.25" style="279" customWidth="1"/>
    <col min="1539" max="1539" width="10.25" style="279" customWidth="1"/>
    <col min="1540" max="1540" width="8.5" style="279" customWidth="1"/>
    <col min="1541" max="1541" width="9" style="279"/>
    <col min="1542" max="1542" width="12.25" style="279" bestFit="1" customWidth="1"/>
    <col min="1543" max="1543" width="7.625" style="279" customWidth="1"/>
    <col min="1544" max="1544" width="1.625" style="279" customWidth="1"/>
    <col min="1545" max="1546" width="8.375" style="279" bestFit="1" customWidth="1"/>
    <col min="1547" max="1792" width="9" style="279"/>
    <col min="1793" max="1793" width="23.625" style="279" customWidth="1"/>
    <col min="1794" max="1794" width="9.25" style="279" customWidth="1"/>
    <col min="1795" max="1795" width="10.25" style="279" customWidth="1"/>
    <col min="1796" max="1796" width="8.5" style="279" customWidth="1"/>
    <col min="1797" max="1797" width="9" style="279"/>
    <col min="1798" max="1798" width="12.25" style="279" bestFit="1" customWidth="1"/>
    <col min="1799" max="1799" width="7.625" style="279" customWidth="1"/>
    <col min="1800" max="1800" width="1.625" style="279" customWidth="1"/>
    <col min="1801" max="1802" width="8.375" style="279" bestFit="1" customWidth="1"/>
    <col min="1803" max="2048" width="9" style="279"/>
    <col min="2049" max="2049" width="23.625" style="279" customWidth="1"/>
    <col min="2050" max="2050" width="9.25" style="279" customWidth="1"/>
    <col min="2051" max="2051" width="10.25" style="279" customWidth="1"/>
    <col min="2052" max="2052" width="8.5" style="279" customWidth="1"/>
    <col min="2053" max="2053" width="9" style="279"/>
    <col min="2054" max="2054" width="12.25" style="279" bestFit="1" customWidth="1"/>
    <col min="2055" max="2055" width="7.625" style="279" customWidth="1"/>
    <col min="2056" max="2056" width="1.625" style="279" customWidth="1"/>
    <col min="2057" max="2058" width="8.375" style="279" bestFit="1" customWidth="1"/>
    <col min="2059" max="2304" width="9" style="279"/>
    <col min="2305" max="2305" width="23.625" style="279" customWidth="1"/>
    <col min="2306" max="2306" width="9.25" style="279" customWidth="1"/>
    <col min="2307" max="2307" width="10.25" style="279" customWidth="1"/>
    <col min="2308" max="2308" width="8.5" style="279" customWidth="1"/>
    <col min="2309" max="2309" width="9" style="279"/>
    <col min="2310" max="2310" width="12.25" style="279" bestFit="1" customWidth="1"/>
    <col min="2311" max="2311" width="7.625" style="279" customWidth="1"/>
    <col min="2312" max="2312" width="1.625" style="279" customWidth="1"/>
    <col min="2313" max="2314" width="8.375" style="279" bestFit="1" customWidth="1"/>
    <col min="2315" max="2560" width="9" style="279"/>
    <col min="2561" max="2561" width="23.625" style="279" customWidth="1"/>
    <col min="2562" max="2562" width="9.25" style="279" customWidth="1"/>
    <col min="2563" max="2563" width="10.25" style="279" customWidth="1"/>
    <col min="2564" max="2564" width="8.5" style="279" customWidth="1"/>
    <col min="2565" max="2565" width="9" style="279"/>
    <col min="2566" max="2566" width="12.25" style="279" bestFit="1" customWidth="1"/>
    <col min="2567" max="2567" width="7.625" style="279" customWidth="1"/>
    <col min="2568" max="2568" width="1.625" style="279" customWidth="1"/>
    <col min="2569" max="2570" width="8.375" style="279" bestFit="1" customWidth="1"/>
    <col min="2571" max="2816" width="9" style="279"/>
    <col min="2817" max="2817" width="23.625" style="279" customWidth="1"/>
    <col min="2818" max="2818" width="9.25" style="279" customWidth="1"/>
    <col min="2819" max="2819" width="10.25" style="279" customWidth="1"/>
    <col min="2820" max="2820" width="8.5" style="279" customWidth="1"/>
    <col min="2821" max="2821" width="9" style="279"/>
    <col min="2822" max="2822" width="12.25" style="279" bestFit="1" customWidth="1"/>
    <col min="2823" max="2823" width="7.625" style="279" customWidth="1"/>
    <col min="2824" max="2824" width="1.625" style="279" customWidth="1"/>
    <col min="2825" max="2826" width="8.375" style="279" bestFit="1" customWidth="1"/>
    <col min="2827" max="3072" width="9" style="279"/>
    <col min="3073" max="3073" width="23.625" style="279" customWidth="1"/>
    <col min="3074" max="3074" width="9.25" style="279" customWidth="1"/>
    <col min="3075" max="3075" width="10.25" style="279" customWidth="1"/>
    <col min="3076" max="3076" width="8.5" style="279" customWidth="1"/>
    <col min="3077" max="3077" width="9" style="279"/>
    <col min="3078" max="3078" width="12.25" style="279" bestFit="1" customWidth="1"/>
    <col min="3079" max="3079" width="7.625" style="279" customWidth="1"/>
    <col min="3080" max="3080" width="1.625" style="279" customWidth="1"/>
    <col min="3081" max="3082" width="8.375" style="279" bestFit="1" customWidth="1"/>
    <col min="3083" max="3328" width="9" style="279"/>
    <col min="3329" max="3329" width="23.625" style="279" customWidth="1"/>
    <col min="3330" max="3330" width="9.25" style="279" customWidth="1"/>
    <col min="3331" max="3331" width="10.25" style="279" customWidth="1"/>
    <col min="3332" max="3332" width="8.5" style="279" customWidth="1"/>
    <col min="3333" max="3333" width="9" style="279"/>
    <col min="3334" max="3334" width="12.25" style="279" bestFit="1" customWidth="1"/>
    <col min="3335" max="3335" width="7.625" style="279" customWidth="1"/>
    <col min="3336" max="3336" width="1.625" style="279" customWidth="1"/>
    <col min="3337" max="3338" width="8.375" style="279" bestFit="1" customWidth="1"/>
    <col min="3339" max="3584" width="9" style="279"/>
    <col min="3585" max="3585" width="23.625" style="279" customWidth="1"/>
    <col min="3586" max="3586" width="9.25" style="279" customWidth="1"/>
    <col min="3587" max="3587" width="10.25" style="279" customWidth="1"/>
    <col min="3588" max="3588" width="8.5" style="279" customWidth="1"/>
    <col min="3589" max="3589" width="9" style="279"/>
    <col min="3590" max="3590" width="12.25" style="279" bestFit="1" customWidth="1"/>
    <col min="3591" max="3591" width="7.625" style="279" customWidth="1"/>
    <col min="3592" max="3592" width="1.625" style="279" customWidth="1"/>
    <col min="3593" max="3594" width="8.375" style="279" bestFit="1" customWidth="1"/>
    <col min="3595" max="3840" width="9" style="279"/>
    <col min="3841" max="3841" width="23.625" style="279" customWidth="1"/>
    <col min="3842" max="3842" width="9.25" style="279" customWidth="1"/>
    <col min="3843" max="3843" width="10.25" style="279" customWidth="1"/>
    <col min="3844" max="3844" width="8.5" style="279" customWidth="1"/>
    <col min="3845" max="3845" width="9" style="279"/>
    <col min="3846" max="3846" width="12.25" style="279" bestFit="1" customWidth="1"/>
    <col min="3847" max="3847" width="7.625" style="279" customWidth="1"/>
    <col min="3848" max="3848" width="1.625" style="279" customWidth="1"/>
    <col min="3849" max="3850" width="8.375" style="279" bestFit="1" customWidth="1"/>
    <col min="3851" max="4096" width="9" style="279"/>
    <col min="4097" max="4097" width="23.625" style="279" customWidth="1"/>
    <col min="4098" max="4098" width="9.25" style="279" customWidth="1"/>
    <col min="4099" max="4099" width="10.25" style="279" customWidth="1"/>
    <col min="4100" max="4100" width="8.5" style="279" customWidth="1"/>
    <col min="4101" max="4101" width="9" style="279"/>
    <col min="4102" max="4102" width="12.25" style="279" bestFit="1" customWidth="1"/>
    <col min="4103" max="4103" width="7.625" style="279" customWidth="1"/>
    <col min="4104" max="4104" width="1.625" style="279" customWidth="1"/>
    <col min="4105" max="4106" width="8.375" style="279" bestFit="1" customWidth="1"/>
    <col min="4107" max="4352" width="9" style="279"/>
    <col min="4353" max="4353" width="23.625" style="279" customWidth="1"/>
    <col min="4354" max="4354" width="9.25" style="279" customWidth="1"/>
    <col min="4355" max="4355" width="10.25" style="279" customWidth="1"/>
    <col min="4356" max="4356" width="8.5" style="279" customWidth="1"/>
    <col min="4357" max="4357" width="9" style="279"/>
    <col min="4358" max="4358" width="12.25" style="279" bestFit="1" customWidth="1"/>
    <col min="4359" max="4359" width="7.625" style="279" customWidth="1"/>
    <col min="4360" max="4360" width="1.625" style="279" customWidth="1"/>
    <col min="4361" max="4362" width="8.375" style="279" bestFit="1" customWidth="1"/>
    <col min="4363" max="4608" width="9" style="279"/>
    <col min="4609" max="4609" width="23.625" style="279" customWidth="1"/>
    <col min="4610" max="4610" width="9.25" style="279" customWidth="1"/>
    <col min="4611" max="4611" width="10.25" style="279" customWidth="1"/>
    <col min="4612" max="4612" width="8.5" style="279" customWidth="1"/>
    <col min="4613" max="4613" width="9" style="279"/>
    <col min="4614" max="4614" width="12.25" style="279" bestFit="1" customWidth="1"/>
    <col min="4615" max="4615" width="7.625" style="279" customWidth="1"/>
    <col min="4616" max="4616" width="1.625" style="279" customWidth="1"/>
    <col min="4617" max="4618" width="8.375" style="279" bestFit="1" customWidth="1"/>
    <col min="4619" max="4864" width="9" style="279"/>
    <col min="4865" max="4865" width="23.625" style="279" customWidth="1"/>
    <col min="4866" max="4866" width="9.25" style="279" customWidth="1"/>
    <col min="4867" max="4867" width="10.25" style="279" customWidth="1"/>
    <col min="4868" max="4868" width="8.5" style="279" customWidth="1"/>
    <col min="4869" max="4869" width="9" style="279"/>
    <col min="4870" max="4870" width="12.25" style="279" bestFit="1" customWidth="1"/>
    <col min="4871" max="4871" width="7.625" style="279" customWidth="1"/>
    <col min="4872" max="4872" width="1.625" style="279" customWidth="1"/>
    <col min="4873" max="4874" width="8.375" style="279" bestFit="1" customWidth="1"/>
    <col min="4875" max="5120" width="9" style="279"/>
    <col min="5121" max="5121" width="23.625" style="279" customWidth="1"/>
    <col min="5122" max="5122" width="9.25" style="279" customWidth="1"/>
    <col min="5123" max="5123" width="10.25" style="279" customWidth="1"/>
    <col min="5124" max="5124" width="8.5" style="279" customWidth="1"/>
    <col min="5125" max="5125" width="9" style="279"/>
    <col min="5126" max="5126" width="12.25" style="279" bestFit="1" customWidth="1"/>
    <col min="5127" max="5127" width="7.625" style="279" customWidth="1"/>
    <col min="5128" max="5128" width="1.625" style="279" customWidth="1"/>
    <col min="5129" max="5130" width="8.375" style="279" bestFit="1" customWidth="1"/>
    <col min="5131" max="5376" width="9" style="279"/>
    <col min="5377" max="5377" width="23.625" style="279" customWidth="1"/>
    <col min="5378" max="5378" width="9.25" style="279" customWidth="1"/>
    <col min="5379" max="5379" width="10.25" style="279" customWidth="1"/>
    <col min="5380" max="5380" width="8.5" style="279" customWidth="1"/>
    <col min="5381" max="5381" width="9" style="279"/>
    <col min="5382" max="5382" width="12.25" style="279" bestFit="1" customWidth="1"/>
    <col min="5383" max="5383" width="7.625" style="279" customWidth="1"/>
    <col min="5384" max="5384" width="1.625" style="279" customWidth="1"/>
    <col min="5385" max="5386" width="8.375" style="279" bestFit="1" customWidth="1"/>
    <col min="5387" max="5632" width="9" style="279"/>
    <col min="5633" max="5633" width="23.625" style="279" customWidth="1"/>
    <col min="5634" max="5634" width="9.25" style="279" customWidth="1"/>
    <col min="5635" max="5635" width="10.25" style="279" customWidth="1"/>
    <col min="5636" max="5636" width="8.5" style="279" customWidth="1"/>
    <col min="5637" max="5637" width="9" style="279"/>
    <col min="5638" max="5638" width="12.25" style="279" bestFit="1" customWidth="1"/>
    <col min="5639" max="5639" width="7.625" style="279" customWidth="1"/>
    <col min="5640" max="5640" width="1.625" style="279" customWidth="1"/>
    <col min="5641" max="5642" width="8.375" style="279" bestFit="1" customWidth="1"/>
    <col min="5643" max="5888" width="9" style="279"/>
    <col min="5889" max="5889" width="23.625" style="279" customWidth="1"/>
    <col min="5890" max="5890" width="9.25" style="279" customWidth="1"/>
    <col min="5891" max="5891" width="10.25" style="279" customWidth="1"/>
    <col min="5892" max="5892" width="8.5" style="279" customWidth="1"/>
    <col min="5893" max="5893" width="9" style="279"/>
    <col min="5894" max="5894" width="12.25" style="279" bestFit="1" customWidth="1"/>
    <col min="5895" max="5895" width="7.625" style="279" customWidth="1"/>
    <col min="5896" max="5896" width="1.625" style="279" customWidth="1"/>
    <col min="5897" max="5898" width="8.375" style="279" bestFit="1" customWidth="1"/>
    <col min="5899" max="6144" width="9" style="279"/>
    <col min="6145" max="6145" width="23.625" style="279" customWidth="1"/>
    <col min="6146" max="6146" width="9.25" style="279" customWidth="1"/>
    <col min="6147" max="6147" width="10.25" style="279" customWidth="1"/>
    <col min="6148" max="6148" width="8.5" style="279" customWidth="1"/>
    <col min="6149" max="6149" width="9" style="279"/>
    <col min="6150" max="6150" width="12.25" style="279" bestFit="1" customWidth="1"/>
    <col min="6151" max="6151" width="7.625" style="279" customWidth="1"/>
    <col min="6152" max="6152" width="1.625" style="279" customWidth="1"/>
    <col min="6153" max="6154" width="8.375" style="279" bestFit="1" customWidth="1"/>
    <col min="6155" max="6400" width="9" style="279"/>
    <col min="6401" max="6401" width="23.625" style="279" customWidth="1"/>
    <col min="6402" max="6402" width="9.25" style="279" customWidth="1"/>
    <col min="6403" max="6403" width="10.25" style="279" customWidth="1"/>
    <col min="6404" max="6404" width="8.5" style="279" customWidth="1"/>
    <col min="6405" max="6405" width="9" style="279"/>
    <col min="6406" max="6406" width="12.25" style="279" bestFit="1" customWidth="1"/>
    <col min="6407" max="6407" width="7.625" style="279" customWidth="1"/>
    <col min="6408" max="6408" width="1.625" style="279" customWidth="1"/>
    <col min="6409" max="6410" width="8.375" style="279" bestFit="1" customWidth="1"/>
    <col min="6411" max="6656" width="9" style="279"/>
    <col min="6657" max="6657" width="23.625" style="279" customWidth="1"/>
    <col min="6658" max="6658" width="9.25" style="279" customWidth="1"/>
    <col min="6659" max="6659" width="10.25" style="279" customWidth="1"/>
    <col min="6660" max="6660" width="8.5" style="279" customWidth="1"/>
    <col min="6661" max="6661" width="9" style="279"/>
    <col min="6662" max="6662" width="12.25" style="279" bestFit="1" customWidth="1"/>
    <col min="6663" max="6663" width="7.625" style="279" customWidth="1"/>
    <col min="6664" max="6664" width="1.625" style="279" customWidth="1"/>
    <col min="6665" max="6666" width="8.375" style="279" bestFit="1" customWidth="1"/>
    <col min="6667" max="6912" width="9" style="279"/>
    <col min="6913" max="6913" width="23.625" style="279" customWidth="1"/>
    <col min="6914" max="6914" width="9.25" style="279" customWidth="1"/>
    <col min="6915" max="6915" width="10.25" style="279" customWidth="1"/>
    <col min="6916" max="6916" width="8.5" style="279" customWidth="1"/>
    <col min="6917" max="6917" width="9" style="279"/>
    <col min="6918" max="6918" width="12.25" style="279" bestFit="1" customWidth="1"/>
    <col min="6919" max="6919" width="7.625" style="279" customWidth="1"/>
    <col min="6920" max="6920" width="1.625" style="279" customWidth="1"/>
    <col min="6921" max="6922" width="8.375" style="279" bestFit="1" customWidth="1"/>
    <col min="6923" max="7168" width="9" style="279"/>
    <col min="7169" max="7169" width="23.625" style="279" customWidth="1"/>
    <col min="7170" max="7170" width="9.25" style="279" customWidth="1"/>
    <col min="7171" max="7171" width="10.25" style="279" customWidth="1"/>
    <col min="7172" max="7172" width="8.5" style="279" customWidth="1"/>
    <col min="7173" max="7173" width="9" style="279"/>
    <col min="7174" max="7174" width="12.25" style="279" bestFit="1" customWidth="1"/>
    <col min="7175" max="7175" width="7.625" style="279" customWidth="1"/>
    <col min="7176" max="7176" width="1.625" style="279" customWidth="1"/>
    <col min="7177" max="7178" width="8.375" style="279" bestFit="1" customWidth="1"/>
    <col min="7179" max="7424" width="9" style="279"/>
    <col min="7425" max="7425" width="23.625" style="279" customWidth="1"/>
    <col min="7426" max="7426" width="9.25" style="279" customWidth="1"/>
    <col min="7427" max="7427" width="10.25" style="279" customWidth="1"/>
    <col min="7428" max="7428" width="8.5" style="279" customWidth="1"/>
    <col min="7429" max="7429" width="9" style="279"/>
    <col min="7430" max="7430" width="12.25" style="279" bestFit="1" customWidth="1"/>
    <col min="7431" max="7431" width="7.625" style="279" customWidth="1"/>
    <col min="7432" max="7432" width="1.625" style="279" customWidth="1"/>
    <col min="7433" max="7434" width="8.375" style="279" bestFit="1" customWidth="1"/>
    <col min="7435" max="7680" width="9" style="279"/>
    <col min="7681" max="7681" width="23.625" style="279" customWidth="1"/>
    <col min="7682" max="7682" width="9.25" style="279" customWidth="1"/>
    <col min="7683" max="7683" width="10.25" style="279" customWidth="1"/>
    <col min="7684" max="7684" width="8.5" style="279" customWidth="1"/>
    <col min="7685" max="7685" width="9" style="279"/>
    <col min="7686" max="7686" width="12.25" style="279" bestFit="1" customWidth="1"/>
    <col min="7687" max="7687" width="7.625" style="279" customWidth="1"/>
    <col min="7688" max="7688" width="1.625" style="279" customWidth="1"/>
    <col min="7689" max="7690" width="8.375" style="279" bestFit="1" customWidth="1"/>
    <col min="7691" max="7936" width="9" style="279"/>
    <col min="7937" max="7937" width="23.625" style="279" customWidth="1"/>
    <col min="7938" max="7938" width="9.25" style="279" customWidth="1"/>
    <col min="7939" max="7939" width="10.25" style="279" customWidth="1"/>
    <col min="7940" max="7940" width="8.5" style="279" customWidth="1"/>
    <col min="7941" max="7941" width="9" style="279"/>
    <col min="7942" max="7942" width="12.25" style="279" bestFit="1" customWidth="1"/>
    <col min="7943" max="7943" width="7.625" style="279" customWidth="1"/>
    <col min="7944" max="7944" width="1.625" style="279" customWidth="1"/>
    <col min="7945" max="7946" width="8.375" style="279" bestFit="1" customWidth="1"/>
    <col min="7947" max="8192" width="9" style="279"/>
    <col min="8193" max="8193" width="23.625" style="279" customWidth="1"/>
    <col min="8194" max="8194" width="9.25" style="279" customWidth="1"/>
    <col min="8195" max="8195" width="10.25" style="279" customWidth="1"/>
    <col min="8196" max="8196" width="8.5" style="279" customWidth="1"/>
    <col min="8197" max="8197" width="9" style="279"/>
    <col min="8198" max="8198" width="12.25" style="279" bestFit="1" customWidth="1"/>
    <col min="8199" max="8199" width="7.625" style="279" customWidth="1"/>
    <col min="8200" max="8200" width="1.625" style="279" customWidth="1"/>
    <col min="8201" max="8202" width="8.375" style="279" bestFit="1" customWidth="1"/>
    <col min="8203" max="8448" width="9" style="279"/>
    <col min="8449" max="8449" width="23.625" style="279" customWidth="1"/>
    <col min="8450" max="8450" width="9.25" style="279" customWidth="1"/>
    <col min="8451" max="8451" width="10.25" style="279" customWidth="1"/>
    <col min="8452" max="8452" width="8.5" style="279" customWidth="1"/>
    <col min="8453" max="8453" width="9" style="279"/>
    <col min="8454" max="8454" width="12.25" style="279" bestFit="1" customWidth="1"/>
    <col min="8455" max="8455" width="7.625" style="279" customWidth="1"/>
    <col min="8456" max="8456" width="1.625" style="279" customWidth="1"/>
    <col min="8457" max="8458" width="8.375" style="279" bestFit="1" customWidth="1"/>
    <col min="8459" max="8704" width="9" style="279"/>
    <col min="8705" max="8705" width="23.625" style="279" customWidth="1"/>
    <col min="8706" max="8706" width="9.25" style="279" customWidth="1"/>
    <col min="8707" max="8707" width="10.25" style="279" customWidth="1"/>
    <col min="8708" max="8708" width="8.5" style="279" customWidth="1"/>
    <col min="8709" max="8709" width="9" style="279"/>
    <col min="8710" max="8710" width="12.25" style="279" bestFit="1" customWidth="1"/>
    <col min="8711" max="8711" width="7.625" style="279" customWidth="1"/>
    <col min="8712" max="8712" width="1.625" style="279" customWidth="1"/>
    <col min="8713" max="8714" width="8.375" style="279" bestFit="1" customWidth="1"/>
    <col min="8715" max="8960" width="9" style="279"/>
    <col min="8961" max="8961" width="23.625" style="279" customWidth="1"/>
    <col min="8962" max="8962" width="9.25" style="279" customWidth="1"/>
    <col min="8963" max="8963" width="10.25" style="279" customWidth="1"/>
    <col min="8964" max="8964" width="8.5" style="279" customWidth="1"/>
    <col min="8965" max="8965" width="9" style="279"/>
    <col min="8966" max="8966" width="12.25" style="279" bestFit="1" customWidth="1"/>
    <col min="8967" max="8967" width="7.625" style="279" customWidth="1"/>
    <col min="8968" max="8968" width="1.625" style="279" customWidth="1"/>
    <col min="8969" max="8970" width="8.375" style="279" bestFit="1" customWidth="1"/>
    <col min="8971" max="9216" width="9" style="279"/>
    <col min="9217" max="9217" width="23.625" style="279" customWidth="1"/>
    <col min="9218" max="9218" width="9.25" style="279" customWidth="1"/>
    <col min="9219" max="9219" width="10.25" style="279" customWidth="1"/>
    <col min="9220" max="9220" width="8.5" style="279" customWidth="1"/>
    <col min="9221" max="9221" width="9" style="279"/>
    <col min="9222" max="9222" width="12.25" style="279" bestFit="1" customWidth="1"/>
    <col min="9223" max="9223" width="7.625" style="279" customWidth="1"/>
    <col min="9224" max="9224" width="1.625" style="279" customWidth="1"/>
    <col min="9225" max="9226" width="8.375" style="279" bestFit="1" customWidth="1"/>
    <col min="9227" max="9472" width="9" style="279"/>
    <col min="9473" max="9473" width="23.625" style="279" customWidth="1"/>
    <col min="9474" max="9474" width="9.25" style="279" customWidth="1"/>
    <col min="9475" max="9475" width="10.25" style="279" customWidth="1"/>
    <col min="9476" max="9476" width="8.5" style="279" customWidth="1"/>
    <col min="9477" max="9477" width="9" style="279"/>
    <col min="9478" max="9478" width="12.25" style="279" bestFit="1" customWidth="1"/>
    <col min="9479" max="9479" width="7.625" style="279" customWidth="1"/>
    <col min="9480" max="9480" width="1.625" style="279" customWidth="1"/>
    <col min="9481" max="9482" width="8.375" style="279" bestFit="1" customWidth="1"/>
    <col min="9483" max="9728" width="9" style="279"/>
    <col min="9729" max="9729" width="23.625" style="279" customWidth="1"/>
    <col min="9730" max="9730" width="9.25" style="279" customWidth="1"/>
    <col min="9731" max="9731" width="10.25" style="279" customWidth="1"/>
    <col min="9732" max="9732" width="8.5" style="279" customWidth="1"/>
    <col min="9733" max="9733" width="9" style="279"/>
    <col min="9734" max="9734" width="12.25" style="279" bestFit="1" customWidth="1"/>
    <col min="9735" max="9735" width="7.625" style="279" customWidth="1"/>
    <col min="9736" max="9736" width="1.625" style="279" customWidth="1"/>
    <col min="9737" max="9738" width="8.375" style="279" bestFit="1" customWidth="1"/>
    <col min="9739" max="9984" width="9" style="279"/>
    <col min="9985" max="9985" width="23.625" style="279" customWidth="1"/>
    <col min="9986" max="9986" width="9.25" style="279" customWidth="1"/>
    <col min="9987" max="9987" width="10.25" style="279" customWidth="1"/>
    <col min="9988" max="9988" width="8.5" style="279" customWidth="1"/>
    <col min="9989" max="9989" width="9" style="279"/>
    <col min="9990" max="9990" width="12.25" style="279" bestFit="1" customWidth="1"/>
    <col min="9991" max="9991" width="7.625" style="279" customWidth="1"/>
    <col min="9992" max="9992" width="1.625" style="279" customWidth="1"/>
    <col min="9993" max="9994" width="8.375" style="279" bestFit="1" customWidth="1"/>
    <col min="9995" max="10240" width="9" style="279"/>
    <col min="10241" max="10241" width="23.625" style="279" customWidth="1"/>
    <col min="10242" max="10242" width="9.25" style="279" customWidth="1"/>
    <col min="10243" max="10243" width="10.25" style="279" customWidth="1"/>
    <col min="10244" max="10244" width="8.5" style="279" customWidth="1"/>
    <col min="10245" max="10245" width="9" style="279"/>
    <col min="10246" max="10246" width="12.25" style="279" bestFit="1" customWidth="1"/>
    <col min="10247" max="10247" width="7.625" style="279" customWidth="1"/>
    <col min="10248" max="10248" width="1.625" style="279" customWidth="1"/>
    <col min="10249" max="10250" width="8.375" style="279" bestFit="1" customWidth="1"/>
    <col min="10251" max="10496" width="9" style="279"/>
    <col min="10497" max="10497" width="23.625" style="279" customWidth="1"/>
    <col min="10498" max="10498" width="9.25" style="279" customWidth="1"/>
    <col min="10499" max="10499" width="10.25" style="279" customWidth="1"/>
    <col min="10500" max="10500" width="8.5" style="279" customWidth="1"/>
    <col min="10501" max="10501" width="9" style="279"/>
    <col min="10502" max="10502" width="12.25" style="279" bestFit="1" customWidth="1"/>
    <col min="10503" max="10503" width="7.625" style="279" customWidth="1"/>
    <col min="10504" max="10504" width="1.625" style="279" customWidth="1"/>
    <col min="10505" max="10506" width="8.375" style="279" bestFit="1" customWidth="1"/>
    <col min="10507" max="10752" width="9" style="279"/>
    <col min="10753" max="10753" width="23.625" style="279" customWidth="1"/>
    <col min="10754" max="10754" width="9.25" style="279" customWidth="1"/>
    <col min="10755" max="10755" width="10.25" style="279" customWidth="1"/>
    <col min="10756" max="10756" width="8.5" style="279" customWidth="1"/>
    <col min="10757" max="10757" width="9" style="279"/>
    <col min="10758" max="10758" width="12.25" style="279" bestFit="1" customWidth="1"/>
    <col min="10759" max="10759" width="7.625" style="279" customWidth="1"/>
    <col min="10760" max="10760" width="1.625" style="279" customWidth="1"/>
    <col min="10761" max="10762" width="8.375" style="279" bestFit="1" customWidth="1"/>
    <col min="10763" max="11008" width="9" style="279"/>
    <col min="11009" max="11009" width="23.625" style="279" customWidth="1"/>
    <col min="11010" max="11010" width="9.25" style="279" customWidth="1"/>
    <col min="11011" max="11011" width="10.25" style="279" customWidth="1"/>
    <col min="11012" max="11012" width="8.5" style="279" customWidth="1"/>
    <col min="11013" max="11013" width="9" style="279"/>
    <col min="11014" max="11014" width="12.25" style="279" bestFit="1" customWidth="1"/>
    <col min="11015" max="11015" width="7.625" style="279" customWidth="1"/>
    <col min="11016" max="11016" width="1.625" style="279" customWidth="1"/>
    <col min="11017" max="11018" width="8.375" style="279" bestFit="1" customWidth="1"/>
    <col min="11019" max="11264" width="9" style="279"/>
    <col min="11265" max="11265" width="23.625" style="279" customWidth="1"/>
    <col min="11266" max="11266" width="9.25" style="279" customWidth="1"/>
    <col min="11267" max="11267" width="10.25" style="279" customWidth="1"/>
    <col min="11268" max="11268" width="8.5" style="279" customWidth="1"/>
    <col min="11269" max="11269" width="9" style="279"/>
    <col min="11270" max="11270" width="12.25" style="279" bestFit="1" customWidth="1"/>
    <col min="11271" max="11271" width="7.625" style="279" customWidth="1"/>
    <col min="11272" max="11272" width="1.625" style="279" customWidth="1"/>
    <col min="11273" max="11274" width="8.375" style="279" bestFit="1" customWidth="1"/>
    <col min="11275" max="11520" width="9" style="279"/>
    <col min="11521" max="11521" width="23.625" style="279" customWidth="1"/>
    <col min="11522" max="11522" width="9.25" style="279" customWidth="1"/>
    <col min="11523" max="11523" width="10.25" style="279" customWidth="1"/>
    <col min="11524" max="11524" width="8.5" style="279" customWidth="1"/>
    <col min="11525" max="11525" width="9" style="279"/>
    <col min="11526" max="11526" width="12.25" style="279" bestFit="1" customWidth="1"/>
    <col min="11527" max="11527" width="7.625" style="279" customWidth="1"/>
    <col min="11528" max="11528" width="1.625" style="279" customWidth="1"/>
    <col min="11529" max="11530" width="8.375" style="279" bestFit="1" customWidth="1"/>
    <col min="11531" max="11776" width="9" style="279"/>
    <col min="11777" max="11777" width="23.625" style="279" customWidth="1"/>
    <col min="11778" max="11778" width="9.25" style="279" customWidth="1"/>
    <col min="11779" max="11779" width="10.25" style="279" customWidth="1"/>
    <col min="11780" max="11780" width="8.5" style="279" customWidth="1"/>
    <col min="11781" max="11781" width="9" style="279"/>
    <col min="11782" max="11782" width="12.25" style="279" bestFit="1" customWidth="1"/>
    <col min="11783" max="11783" width="7.625" style="279" customWidth="1"/>
    <col min="11784" max="11784" width="1.625" style="279" customWidth="1"/>
    <col min="11785" max="11786" width="8.375" style="279" bestFit="1" customWidth="1"/>
    <col min="11787" max="12032" width="9" style="279"/>
    <col min="12033" max="12033" width="23.625" style="279" customWidth="1"/>
    <col min="12034" max="12034" width="9.25" style="279" customWidth="1"/>
    <col min="12035" max="12035" width="10.25" style="279" customWidth="1"/>
    <col min="12036" max="12036" width="8.5" style="279" customWidth="1"/>
    <col min="12037" max="12037" width="9" style="279"/>
    <col min="12038" max="12038" width="12.25" style="279" bestFit="1" customWidth="1"/>
    <col min="12039" max="12039" width="7.625" style="279" customWidth="1"/>
    <col min="12040" max="12040" width="1.625" style="279" customWidth="1"/>
    <col min="12041" max="12042" width="8.375" style="279" bestFit="1" customWidth="1"/>
    <col min="12043" max="12288" width="9" style="279"/>
    <col min="12289" max="12289" width="23.625" style="279" customWidth="1"/>
    <col min="12290" max="12290" width="9.25" style="279" customWidth="1"/>
    <col min="12291" max="12291" width="10.25" style="279" customWidth="1"/>
    <col min="12292" max="12292" width="8.5" style="279" customWidth="1"/>
    <col min="12293" max="12293" width="9" style="279"/>
    <col min="12294" max="12294" width="12.25" style="279" bestFit="1" customWidth="1"/>
    <col min="12295" max="12295" width="7.625" style="279" customWidth="1"/>
    <col min="12296" max="12296" width="1.625" style="279" customWidth="1"/>
    <col min="12297" max="12298" width="8.375" style="279" bestFit="1" customWidth="1"/>
    <col min="12299" max="12544" width="9" style="279"/>
    <col min="12545" max="12545" width="23.625" style="279" customWidth="1"/>
    <col min="12546" max="12546" width="9.25" style="279" customWidth="1"/>
    <col min="12547" max="12547" width="10.25" style="279" customWidth="1"/>
    <col min="12548" max="12548" width="8.5" style="279" customWidth="1"/>
    <col min="12549" max="12549" width="9" style="279"/>
    <col min="12550" max="12550" width="12.25" style="279" bestFit="1" customWidth="1"/>
    <col min="12551" max="12551" width="7.625" style="279" customWidth="1"/>
    <col min="12552" max="12552" width="1.625" style="279" customWidth="1"/>
    <col min="12553" max="12554" width="8.375" style="279" bestFit="1" customWidth="1"/>
    <col min="12555" max="12800" width="9" style="279"/>
    <col min="12801" max="12801" width="23.625" style="279" customWidth="1"/>
    <col min="12802" max="12802" width="9.25" style="279" customWidth="1"/>
    <col min="12803" max="12803" width="10.25" style="279" customWidth="1"/>
    <col min="12804" max="12804" width="8.5" style="279" customWidth="1"/>
    <col min="12805" max="12805" width="9" style="279"/>
    <col min="12806" max="12806" width="12.25" style="279" bestFit="1" customWidth="1"/>
    <col min="12807" max="12807" width="7.625" style="279" customWidth="1"/>
    <col min="12808" max="12808" width="1.625" style="279" customWidth="1"/>
    <col min="12809" max="12810" width="8.375" style="279" bestFit="1" customWidth="1"/>
    <col min="12811" max="13056" width="9" style="279"/>
    <col min="13057" max="13057" width="23.625" style="279" customWidth="1"/>
    <col min="13058" max="13058" width="9.25" style="279" customWidth="1"/>
    <col min="13059" max="13059" width="10.25" style="279" customWidth="1"/>
    <col min="13060" max="13060" width="8.5" style="279" customWidth="1"/>
    <col min="13061" max="13061" width="9" style="279"/>
    <col min="13062" max="13062" width="12.25" style="279" bestFit="1" customWidth="1"/>
    <col min="13063" max="13063" width="7.625" style="279" customWidth="1"/>
    <col min="13064" max="13064" width="1.625" style="279" customWidth="1"/>
    <col min="13065" max="13066" width="8.375" style="279" bestFit="1" customWidth="1"/>
    <col min="13067" max="13312" width="9" style="279"/>
    <col min="13313" max="13313" width="23.625" style="279" customWidth="1"/>
    <col min="13314" max="13314" width="9.25" style="279" customWidth="1"/>
    <col min="13315" max="13315" width="10.25" style="279" customWidth="1"/>
    <col min="13316" max="13316" width="8.5" style="279" customWidth="1"/>
    <col min="13317" max="13317" width="9" style="279"/>
    <col min="13318" max="13318" width="12.25" style="279" bestFit="1" customWidth="1"/>
    <col min="13319" max="13319" width="7.625" style="279" customWidth="1"/>
    <col min="13320" max="13320" width="1.625" style="279" customWidth="1"/>
    <col min="13321" max="13322" width="8.375" style="279" bestFit="1" customWidth="1"/>
    <col min="13323" max="13568" width="9" style="279"/>
    <col min="13569" max="13569" width="23.625" style="279" customWidth="1"/>
    <col min="13570" max="13570" width="9.25" style="279" customWidth="1"/>
    <col min="13571" max="13571" width="10.25" style="279" customWidth="1"/>
    <col min="13572" max="13572" width="8.5" style="279" customWidth="1"/>
    <col min="13573" max="13573" width="9" style="279"/>
    <col min="13574" max="13574" width="12.25" style="279" bestFit="1" customWidth="1"/>
    <col min="13575" max="13575" width="7.625" style="279" customWidth="1"/>
    <col min="13576" max="13576" width="1.625" style="279" customWidth="1"/>
    <col min="13577" max="13578" width="8.375" style="279" bestFit="1" customWidth="1"/>
    <col min="13579" max="13824" width="9" style="279"/>
    <col min="13825" max="13825" width="23.625" style="279" customWidth="1"/>
    <col min="13826" max="13826" width="9.25" style="279" customWidth="1"/>
    <col min="13827" max="13827" width="10.25" style="279" customWidth="1"/>
    <col min="13828" max="13828" width="8.5" style="279" customWidth="1"/>
    <col min="13829" max="13829" width="9" style="279"/>
    <col min="13830" max="13830" width="12.25" style="279" bestFit="1" customWidth="1"/>
    <col min="13831" max="13831" width="7.625" style="279" customWidth="1"/>
    <col min="13832" max="13832" width="1.625" style="279" customWidth="1"/>
    <col min="13833" max="13834" width="8.375" style="279" bestFit="1" customWidth="1"/>
    <col min="13835" max="14080" width="9" style="279"/>
    <col min="14081" max="14081" width="23.625" style="279" customWidth="1"/>
    <col min="14082" max="14082" width="9.25" style="279" customWidth="1"/>
    <col min="14083" max="14083" width="10.25" style="279" customWidth="1"/>
    <col min="14084" max="14084" width="8.5" style="279" customWidth="1"/>
    <col min="14085" max="14085" width="9" style="279"/>
    <col min="14086" max="14086" width="12.25" style="279" bestFit="1" customWidth="1"/>
    <col min="14087" max="14087" width="7.625" style="279" customWidth="1"/>
    <col min="14088" max="14088" width="1.625" style="279" customWidth="1"/>
    <col min="14089" max="14090" width="8.375" style="279" bestFit="1" customWidth="1"/>
    <col min="14091" max="14336" width="9" style="279"/>
    <col min="14337" max="14337" width="23.625" style="279" customWidth="1"/>
    <col min="14338" max="14338" width="9.25" style="279" customWidth="1"/>
    <col min="14339" max="14339" width="10.25" style="279" customWidth="1"/>
    <col min="14340" max="14340" width="8.5" style="279" customWidth="1"/>
    <col min="14341" max="14341" width="9" style="279"/>
    <col min="14342" max="14342" width="12.25" style="279" bestFit="1" customWidth="1"/>
    <col min="14343" max="14343" width="7.625" style="279" customWidth="1"/>
    <col min="14344" max="14344" width="1.625" style="279" customWidth="1"/>
    <col min="14345" max="14346" width="8.375" style="279" bestFit="1" customWidth="1"/>
    <col min="14347" max="14592" width="9" style="279"/>
    <col min="14593" max="14593" width="23.625" style="279" customWidth="1"/>
    <col min="14594" max="14594" width="9.25" style="279" customWidth="1"/>
    <col min="14595" max="14595" width="10.25" style="279" customWidth="1"/>
    <col min="14596" max="14596" width="8.5" style="279" customWidth="1"/>
    <col min="14597" max="14597" width="9" style="279"/>
    <col min="14598" max="14598" width="12.25" style="279" bestFit="1" customWidth="1"/>
    <col min="14599" max="14599" width="7.625" style="279" customWidth="1"/>
    <col min="14600" max="14600" width="1.625" style="279" customWidth="1"/>
    <col min="14601" max="14602" width="8.375" style="279" bestFit="1" customWidth="1"/>
    <col min="14603" max="14848" width="9" style="279"/>
    <col min="14849" max="14849" width="23.625" style="279" customWidth="1"/>
    <col min="14850" max="14850" width="9.25" style="279" customWidth="1"/>
    <col min="14851" max="14851" width="10.25" style="279" customWidth="1"/>
    <col min="14852" max="14852" width="8.5" style="279" customWidth="1"/>
    <col min="14853" max="14853" width="9" style="279"/>
    <col min="14854" max="14854" width="12.25" style="279" bestFit="1" customWidth="1"/>
    <col min="14855" max="14855" width="7.625" style="279" customWidth="1"/>
    <col min="14856" max="14856" width="1.625" style="279" customWidth="1"/>
    <col min="14857" max="14858" width="8.375" style="279" bestFit="1" customWidth="1"/>
    <col min="14859" max="15104" width="9" style="279"/>
    <col min="15105" max="15105" width="23.625" style="279" customWidth="1"/>
    <col min="15106" max="15106" width="9.25" style="279" customWidth="1"/>
    <col min="15107" max="15107" width="10.25" style="279" customWidth="1"/>
    <col min="15108" max="15108" width="8.5" style="279" customWidth="1"/>
    <col min="15109" max="15109" width="9" style="279"/>
    <col min="15110" max="15110" width="12.25" style="279" bestFit="1" customWidth="1"/>
    <col min="15111" max="15111" width="7.625" style="279" customWidth="1"/>
    <col min="15112" max="15112" width="1.625" style="279" customWidth="1"/>
    <col min="15113" max="15114" width="8.375" style="279" bestFit="1" customWidth="1"/>
    <col min="15115" max="15360" width="9" style="279"/>
    <col min="15361" max="15361" width="23.625" style="279" customWidth="1"/>
    <col min="15362" max="15362" width="9.25" style="279" customWidth="1"/>
    <col min="15363" max="15363" width="10.25" style="279" customWidth="1"/>
    <col min="15364" max="15364" width="8.5" style="279" customWidth="1"/>
    <col min="15365" max="15365" width="9" style="279"/>
    <col min="15366" max="15366" width="12.25" style="279" bestFit="1" customWidth="1"/>
    <col min="15367" max="15367" width="7.625" style="279" customWidth="1"/>
    <col min="15368" max="15368" width="1.625" style="279" customWidth="1"/>
    <col min="15369" max="15370" width="8.375" style="279" bestFit="1" customWidth="1"/>
    <col min="15371" max="15616" width="9" style="279"/>
    <col min="15617" max="15617" width="23.625" style="279" customWidth="1"/>
    <col min="15618" max="15618" width="9.25" style="279" customWidth="1"/>
    <col min="15619" max="15619" width="10.25" style="279" customWidth="1"/>
    <col min="15620" max="15620" width="8.5" style="279" customWidth="1"/>
    <col min="15621" max="15621" width="9" style="279"/>
    <col min="15622" max="15622" width="12.25" style="279" bestFit="1" customWidth="1"/>
    <col min="15623" max="15623" width="7.625" style="279" customWidth="1"/>
    <col min="15624" max="15624" width="1.625" style="279" customWidth="1"/>
    <col min="15625" max="15626" width="8.375" style="279" bestFit="1" customWidth="1"/>
    <col min="15627" max="15872" width="9" style="279"/>
    <col min="15873" max="15873" width="23.625" style="279" customWidth="1"/>
    <col min="15874" max="15874" width="9.25" style="279" customWidth="1"/>
    <col min="15875" max="15875" width="10.25" style="279" customWidth="1"/>
    <col min="15876" max="15876" width="8.5" style="279" customWidth="1"/>
    <col min="15877" max="15877" width="9" style="279"/>
    <col min="15878" max="15878" width="12.25" style="279" bestFit="1" customWidth="1"/>
    <col min="15879" max="15879" width="7.625" style="279" customWidth="1"/>
    <col min="15880" max="15880" width="1.625" style="279" customWidth="1"/>
    <col min="15881" max="15882" width="8.375" style="279" bestFit="1" customWidth="1"/>
    <col min="15883" max="16128" width="9" style="279"/>
    <col min="16129" max="16129" width="23.625" style="279" customWidth="1"/>
    <col min="16130" max="16130" width="9.25" style="279" customWidth="1"/>
    <col min="16131" max="16131" width="10.25" style="279" customWidth="1"/>
    <col min="16132" max="16132" width="8.5" style="279" customWidth="1"/>
    <col min="16133" max="16133" width="9" style="279"/>
    <col min="16134" max="16134" width="12.25" style="279" bestFit="1" customWidth="1"/>
    <col min="16135" max="16135" width="7.625" style="279" customWidth="1"/>
    <col min="16136" max="16136" width="1.625" style="279" customWidth="1"/>
    <col min="16137" max="16138" width="8.375" style="279" bestFit="1" customWidth="1"/>
    <col min="16139" max="16384" width="9" style="279"/>
  </cols>
  <sheetData>
    <row r="1" spans="1:8" ht="14.25">
      <c r="A1" s="279" t="s">
        <v>793</v>
      </c>
      <c r="B1" s="327" t="s">
        <v>1391</v>
      </c>
    </row>
    <row r="2" spans="1:8">
      <c r="B2" s="326"/>
    </row>
    <row r="3" spans="1:8" s="248" customFormat="1">
      <c r="A3" s="243" t="s">
        <v>1212</v>
      </c>
      <c r="B3" s="244"/>
      <c r="C3" s="244"/>
      <c r="D3" s="245"/>
      <c r="E3" s="245"/>
      <c r="F3" s="246"/>
      <c r="G3" s="246"/>
      <c r="H3" s="247"/>
    </row>
    <row r="4" spans="1:8" s="248" customFormat="1">
      <c r="A4" s="244" t="s">
        <v>1213</v>
      </c>
      <c r="B4" s="244"/>
      <c r="C4" s="244"/>
      <c r="D4" s="244"/>
      <c r="E4" s="247"/>
      <c r="F4" s="246"/>
      <c r="G4" s="249" t="s">
        <v>1374</v>
      </c>
      <c r="H4" s="247"/>
    </row>
    <row r="5" spans="1:8" s="248" customFormat="1" ht="15.75" thickBot="1">
      <c r="A5" s="243" t="s">
        <v>1375</v>
      </c>
      <c r="B5" s="250"/>
      <c r="C5" s="250"/>
      <c r="D5" s="250"/>
      <c r="E5" s="251"/>
      <c r="F5" s="250"/>
      <c r="G5" s="250"/>
      <c r="H5" s="247"/>
    </row>
    <row r="6" spans="1:8" s="248" customFormat="1">
      <c r="A6" s="252"/>
      <c r="B6" s="244"/>
      <c r="C6" s="244"/>
      <c r="D6" s="244"/>
      <c r="E6" s="253"/>
      <c r="F6" s="254"/>
      <c r="G6" s="254"/>
      <c r="H6" s="247"/>
    </row>
    <row r="7" spans="1:8" s="248" customFormat="1" ht="73.5">
      <c r="A7" s="255" t="s">
        <v>792</v>
      </c>
      <c r="B7" s="256"/>
      <c r="C7" s="245" t="s">
        <v>1376</v>
      </c>
      <c r="D7" s="245"/>
      <c r="E7" s="257" t="s">
        <v>1214</v>
      </c>
      <c r="F7" s="249" t="s">
        <v>1215</v>
      </c>
      <c r="G7" s="249"/>
      <c r="H7" s="247"/>
    </row>
    <row r="8" spans="1:8" s="248" customFormat="1">
      <c r="A8" s="255"/>
      <c r="B8" s="243"/>
      <c r="C8" s="245"/>
      <c r="D8" s="245"/>
      <c r="E8" s="257" t="s">
        <v>1216</v>
      </c>
      <c r="F8" s="249" t="s">
        <v>1217</v>
      </c>
      <c r="G8" s="249" t="s">
        <v>1218</v>
      </c>
      <c r="H8" s="247"/>
    </row>
    <row r="9" spans="1:8" s="248" customFormat="1">
      <c r="A9" s="243"/>
      <c r="B9" s="243"/>
      <c r="C9" s="245"/>
      <c r="D9" s="245"/>
      <c r="E9" s="257" t="s">
        <v>1219</v>
      </c>
      <c r="F9" s="249" t="s">
        <v>1220</v>
      </c>
      <c r="G9" s="249" t="s">
        <v>1221</v>
      </c>
      <c r="H9" s="247"/>
    </row>
    <row r="10" spans="1:8" s="248" customFormat="1">
      <c r="A10" s="243"/>
      <c r="B10" s="243"/>
      <c r="C10" s="258"/>
      <c r="D10" s="258"/>
      <c r="E10" s="259" t="s">
        <v>1222</v>
      </c>
      <c r="F10" s="249" t="s">
        <v>1223</v>
      </c>
      <c r="G10" s="249" t="s">
        <v>1224</v>
      </c>
      <c r="H10" s="247"/>
    </row>
    <row r="11" spans="1:8" s="248" customFormat="1" ht="30">
      <c r="A11" s="260" t="s">
        <v>1377</v>
      </c>
      <c r="B11" s="261" t="s">
        <v>1225</v>
      </c>
      <c r="C11" s="261" t="s">
        <v>1378</v>
      </c>
      <c r="D11" s="249" t="s">
        <v>1226</v>
      </c>
      <c r="E11" s="259" t="s">
        <v>1227</v>
      </c>
      <c r="F11" s="262" t="s">
        <v>1228</v>
      </c>
      <c r="G11" s="262" t="s">
        <v>1229</v>
      </c>
      <c r="H11" s="247"/>
    </row>
    <row r="12" spans="1:8" s="248" customFormat="1" ht="14.25">
      <c r="A12" s="263"/>
      <c r="B12" s="264" t="s">
        <v>1230</v>
      </c>
      <c r="C12" s="264" t="s">
        <v>1231</v>
      </c>
      <c r="D12" s="265" t="s">
        <v>1232</v>
      </c>
      <c r="E12" s="259" t="s">
        <v>1233</v>
      </c>
      <c r="F12" s="262" t="s">
        <v>1234</v>
      </c>
      <c r="G12" s="262" t="s">
        <v>1235</v>
      </c>
      <c r="H12" s="247"/>
    </row>
    <row r="13" spans="1:8" s="248" customFormat="1">
      <c r="A13" s="266"/>
      <c r="B13" s="267"/>
      <c r="C13" s="267"/>
      <c r="D13" s="267"/>
      <c r="E13" s="268"/>
      <c r="F13" s="267"/>
      <c r="G13" s="267"/>
      <c r="H13" s="247"/>
    </row>
    <row r="14" spans="1:8" s="248" customFormat="1">
      <c r="A14" s="269"/>
      <c r="B14" s="244"/>
      <c r="C14" s="244"/>
      <c r="D14" s="244"/>
      <c r="E14" s="244"/>
      <c r="F14" s="244"/>
      <c r="G14" s="244"/>
      <c r="H14" s="247"/>
    </row>
    <row r="15" spans="1:8" s="248" customFormat="1">
      <c r="A15" s="269" t="s">
        <v>1379</v>
      </c>
      <c r="B15" s="270">
        <v>231854633.875</v>
      </c>
      <c r="C15" s="270">
        <v>154214967</v>
      </c>
      <c r="D15" s="270">
        <v>35127733</v>
      </c>
      <c r="E15" s="270">
        <v>7836320</v>
      </c>
      <c r="F15" s="270">
        <v>34623870</v>
      </c>
      <c r="G15" s="270">
        <v>51743.875000000015</v>
      </c>
      <c r="H15" s="247"/>
    </row>
    <row r="16" spans="1:8" s="248" customFormat="1">
      <c r="A16" s="269"/>
      <c r="B16" s="271"/>
      <c r="C16" s="271"/>
      <c r="D16" s="271"/>
      <c r="E16" s="271"/>
      <c r="F16" s="271"/>
      <c r="G16" s="271"/>
      <c r="H16" s="247"/>
    </row>
    <row r="17" spans="1:8" s="248" customFormat="1" ht="14.25">
      <c r="A17" s="248" t="s">
        <v>1238</v>
      </c>
      <c r="B17" s="247">
        <v>723329.44799999997</v>
      </c>
      <c r="C17" s="272">
        <v>664618</v>
      </c>
      <c r="D17" s="273">
        <v>1563</v>
      </c>
      <c r="E17" s="273">
        <v>29371</v>
      </c>
      <c r="F17" s="273">
        <v>27272</v>
      </c>
      <c r="G17" s="273">
        <v>505.44799999999998</v>
      </c>
      <c r="H17" s="247"/>
    </row>
    <row r="18" spans="1:8" s="248" customFormat="1" ht="14.25">
      <c r="A18" s="248" t="s">
        <v>1240</v>
      </c>
      <c r="B18" s="247">
        <v>3971345.38</v>
      </c>
      <c r="C18" s="272">
        <v>3822204</v>
      </c>
      <c r="D18" s="259" t="s">
        <v>799</v>
      </c>
      <c r="E18" s="273">
        <v>34064</v>
      </c>
      <c r="F18" s="273">
        <v>114977</v>
      </c>
      <c r="G18" s="273">
        <v>100.38</v>
      </c>
      <c r="H18" s="247"/>
    </row>
    <row r="19" spans="1:8" s="248" customFormat="1" ht="14.25">
      <c r="A19" s="248" t="s">
        <v>1241</v>
      </c>
      <c r="B19" s="247">
        <v>3141348</v>
      </c>
      <c r="C19" s="272">
        <v>3031284</v>
      </c>
      <c r="D19" s="273">
        <v>6338</v>
      </c>
      <c r="E19" s="273">
        <v>57303</v>
      </c>
      <c r="F19" s="273">
        <v>43923</v>
      </c>
      <c r="G19" s="273">
        <v>2500</v>
      </c>
      <c r="H19" s="247"/>
    </row>
    <row r="20" spans="1:8" s="248" customFormat="1" ht="14.25">
      <c r="A20" s="248" t="s">
        <v>1242</v>
      </c>
      <c r="B20" s="247">
        <v>2370121</v>
      </c>
      <c r="C20" s="272">
        <v>2314604</v>
      </c>
      <c r="D20" s="273">
        <v>9269</v>
      </c>
      <c r="E20" s="273">
        <v>18634</v>
      </c>
      <c r="F20" s="273">
        <v>27614</v>
      </c>
      <c r="G20" s="259" t="s">
        <v>799</v>
      </c>
      <c r="H20" s="247"/>
    </row>
    <row r="21" spans="1:8" s="248" customFormat="1" ht="14.25">
      <c r="A21" s="248" t="s">
        <v>1244</v>
      </c>
      <c r="B21" s="247">
        <v>3936355.7</v>
      </c>
      <c r="C21" s="272">
        <v>2542592</v>
      </c>
      <c r="D21" s="273">
        <v>188981</v>
      </c>
      <c r="E21" s="273">
        <v>253475</v>
      </c>
      <c r="F21" s="273">
        <v>950777</v>
      </c>
      <c r="G21" s="273">
        <v>530.70000000000005</v>
      </c>
      <c r="H21" s="247"/>
    </row>
    <row r="22" spans="1:8" s="248" customFormat="1" ht="14.25">
      <c r="A22" s="248" t="s">
        <v>1245</v>
      </c>
      <c r="B22" s="247">
        <v>2915532</v>
      </c>
      <c r="C22" s="272">
        <v>1990742</v>
      </c>
      <c r="D22" s="273">
        <v>149923</v>
      </c>
      <c r="E22" s="273">
        <v>204307</v>
      </c>
      <c r="F22" s="273">
        <v>570560</v>
      </c>
      <c r="G22" s="259" t="s">
        <v>799</v>
      </c>
      <c r="H22" s="247"/>
    </row>
    <row r="23" spans="1:8" s="248" customFormat="1" ht="14.25">
      <c r="A23" s="248" t="s">
        <v>1247</v>
      </c>
      <c r="B23" s="247">
        <v>3242956.42</v>
      </c>
      <c r="C23" s="272">
        <v>1335049</v>
      </c>
      <c r="D23" s="273">
        <v>31266</v>
      </c>
      <c r="E23" s="273">
        <v>379558</v>
      </c>
      <c r="F23" s="273">
        <v>1480832</v>
      </c>
      <c r="G23" s="273">
        <v>16251.42</v>
      </c>
      <c r="H23" s="247"/>
    </row>
    <row r="24" spans="1:8" s="248" customFormat="1" ht="14.25">
      <c r="A24" s="248" t="s">
        <v>1249</v>
      </c>
      <c r="B24" s="247">
        <v>3565665.8459999999</v>
      </c>
      <c r="C24" s="272">
        <v>1291321</v>
      </c>
      <c r="D24" s="273">
        <v>22760</v>
      </c>
      <c r="E24" s="273">
        <v>96999</v>
      </c>
      <c r="F24" s="273">
        <v>2154273</v>
      </c>
      <c r="G24" s="273">
        <v>312.846</v>
      </c>
      <c r="H24" s="247"/>
    </row>
    <row r="25" spans="1:8" s="248" customFormat="1" ht="14.25">
      <c r="A25" s="248" t="s">
        <v>1250</v>
      </c>
      <c r="B25" s="247">
        <v>3554511.9210000001</v>
      </c>
      <c r="C25" s="272">
        <v>2359457</v>
      </c>
      <c r="D25" s="273">
        <v>186978</v>
      </c>
      <c r="E25" s="273">
        <v>135575</v>
      </c>
      <c r="F25" s="273">
        <v>872385</v>
      </c>
      <c r="G25" s="273">
        <v>116.92100000000001</v>
      </c>
      <c r="H25" s="247"/>
    </row>
    <row r="26" spans="1:8" s="248" customFormat="1" ht="14.25">
      <c r="A26" s="248" t="s">
        <v>1251</v>
      </c>
      <c r="B26" s="247">
        <v>2298358.63</v>
      </c>
      <c r="C26" s="272">
        <v>783903</v>
      </c>
      <c r="D26" s="273">
        <v>137100</v>
      </c>
      <c r="E26" s="273">
        <v>172020</v>
      </c>
      <c r="F26" s="273">
        <v>1204854</v>
      </c>
      <c r="G26" s="273">
        <v>481.63</v>
      </c>
      <c r="H26" s="247"/>
    </row>
    <row r="27" spans="1:8" s="248" customFormat="1" ht="14.25">
      <c r="A27" s="248" t="s">
        <v>1254</v>
      </c>
      <c r="B27" s="247">
        <v>4929436.7350000003</v>
      </c>
      <c r="C27" s="272">
        <v>2361062</v>
      </c>
      <c r="D27" s="273">
        <v>116013</v>
      </c>
      <c r="E27" s="273">
        <v>314494</v>
      </c>
      <c r="F27" s="273">
        <v>2136943</v>
      </c>
      <c r="G27" s="273">
        <v>924.73500000000001</v>
      </c>
      <c r="H27" s="247"/>
    </row>
    <row r="28" spans="1:8" s="248" customFormat="1" ht="14.25">
      <c r="A28" s="248" t="s">
        <v>1255</v>
      </c>
      <c r="B28" s="247">
        <v>4664582.148</v>
      </c>
      <c r="C28" s="272">
        <v>3598777</v>
      </c>
      <c r="D28" s="273">
        <v>805499</v>
      </c>
      <c r="E28" s="273">
        <v>76868</v>
      </c>
      <c r="F28" s="273">
        <v>183437</v>
      </c>
      <c r="G28" s="273">
        <v>1.1480000000000001</v>
      </c>
      <c r="H28" s="247"/>
    </row>
    <row r="29" spans="1:8" s="248" customFormat="1" ht="14.25">
      <c r="A29" s="248" t="s">
        <v>1256</v>
      </c>
      <c r="B29" s="247">
        <v>3161561</v>
      </c>
      <c r="C29" s="272">
        <v>2442051</v>
      </c>
      <c r="D29" s="273">
        <v>552956</v>
      </c>
      <c r="E29" s="273">
        <v>66486</v>
      </c>
      <c r="F29" s="273">
        <v>100068</v>
      </c>
      <c r="G29" s="259" t="s">
        <v>799</v>
      </c>
      <c r="H29" s="247"/>
    </row>
    <row r="30" spans="1:8" s="248" customFormat="1" ht="14.25">
      <c r="A30" s="248" t="s">
        <v>1257</v>
      </c>
      <c r="B30" s="247">
        <v>2165572</v>
      </c>
      <c r="C30" s="272">
        <v>1975519</v>
      </c>
      <c r="D30" s="273">
        <v>30021</v>
      </c>
      <c r="E30" s="273">
        <v>71373</v>
      </c>
      <c r="F30" s="273">
        <v>88659</v>
      </c>
      <c r="G30" s="259" t="s">
        <v>799</v>
      </c>
      <c r="H30" s="247"/>
    </row>
    <row r="31" spans="1:8" s="248" customFormat="1" ht="14.25">
      <c r="A31" s="248" t="s">
        <v>1259</v>
      </c>
      <c r="B31" s="247">
        <v>3036992.4380000001</v>
      </c>
      <c r="C31" s="272">
        <v>1492999</v>
      </c>
      <c r="D31" s="273">
        <v>199224</v>
      </c>
      <c r="E31" s="273">
        <v>418348</v>
      </c>
      <c r="F31" s="273">
        <v>923432</v>
      </c>
      <c r="G31" s="273">
        <v>2989.4380000000001</v>
      </c>
      <c r="H31" s="247"/>
    </row>
    <row r="32" spans="1:8" s="248" customFormat="1" ht="14.25">
      <c r="A32" s="248" t="s">
        <v>1260</v>
      </c>
      <c r="B32" s="247">
        <v>5484007.1809999999</v>
      </c>
      <c r="C32" s="272">
        <v>3578060</v>
      </c>
      <c r="D32" s="273">
        <v>1765347</v>
      </c>
      <c r="E32" s="273">
        <v>98359</v>
      </c>
      <c r="F32" s="273">
        <v>42187</v>
      </c>
      <c r="G32" s="273">
        <v>54.180999999999997</v>
      </c>
      <c r="H32" s="247"/>
    </row>
    <row r="33" spans="1:9" s="248" customFormat="1" ht="14.25">
      <c r="A33" s="248" t="s">
        <v>1261</v>
      </c>
      <c r="B33" s="247">
        <v>825392</v>
      </c>
      <c r="C33" s="272">
        <v>500722</v>
      </c>
      <c r="D33" s="273">
        <v>117709</v>
      </c>
      <c r="E33" s="273">
        <v>66191</v>
      </c>
      <c r="F33" s="273">
        <v>140770</v>
      </c>
      <c r="G33" s="259" t="s">
        <v>799</v>
      </c>
      <c r="H33" s="247"/>
    </row>
    <row r="34" spans="1:9" s="248" customFormat="1" ht="14.25">
      <c r="A34" s="248" t="s">
        <v>1263</v>
      </c>
      <c r="B34" s="247">
        <v>786927</v>
      </c>
      <c r="C34" s="272">
        <v>543309</v>
      </c>
      <c r="D34" s="273">
        <v>84311</v>
      </c>
      <c r="E34" s="273">
        <v>33192</v>
      </c>
      <c r="F34" s="273">
        <v>125443</v>
      </c>
      <c r="G34" s="273">
        <v>672</v>
      </c>
      <c r="H34" s="247"/>
    </row>
    <row r="35" spans="1:9" s="248" customFormat="1" ht="14.25">
      <c r="A35" s="248" t="s">
        <v>1264</v>
      </c>
      <c r="B35" s="247">
        <v>1673051.156</v>
      </c>
      <c r="C35" s="272">
        <v>699144</v>
      </c>
      <c r="D35" s="273">
        <v>1076</v>
      </c>
      <c r="E35" s="273">
        <v>78275</v>
      </c>
      <c r="F35" s="273">
        <v>883750</v>
      </c>
      <c r="G35" s="273">
        <v>10806.156000000001</v>
      </c>
      <c r="H35" s="247"/>
    </row>
    <row r="36" spans="1:9" s="248" customFormat="1" ht="14.25">
      <c r="A36" s="248" t="s">
        <v>1265</v>
      </c>
      <c r="B36" s="247">
        <v>744891.32</v>
      </c>
      <c r="C36" s="272">
        <v>102093</v>
      </c>
      <c r="D36" s="259" t="s">
        <v>799</v>
      </c>
      <c r="E36" s="273">
        <v>8565</v>
      </c>
      <c r="F36" s="273">
        <v>633824</v>
      </c>
      <c r="G36" s="273">
        <v>409.32</v>
      </c>
      <c r="H36" s="247"/>
      <c r="I36" s="247"/>
    </row>
    <row r="37" spans="1:9" s="248" customFormat="1" ht="14.25">
      <c r="A37" s="248" t="s">
        <v>1266</v>
      </c>
      <c r="B37" s="247">
        <v>1140533</v>
      </c>
      <c r="C37" s="272">
        <v>903784</v>
      </c>
      <c r="D37" s="273">
        <v>188235</v>
      </c>
      <c r="E37" s="273">
        <v>10360</v>
      </c>
      <c r="F37" s="273">
        <v>38154</v>
      </c>
      <c r="G37" s="259" t="s">
        <v>799</v>
      </c>
      <c r="H37" s="247"/>
      <c r="I37" s="247"/>
    </row>
    <row r="38" spans="1:9" s="248" customFormat="1" ht="14.25">
      <c r="A38" s="248" t="s">
        <v>1267</v>
      </c>
      <c r="B38" s="247">
        <v>112820.928</v>
      </c>
      <c r="C38" s="272">
        <v>36007</v>
      </c>
      <c r="D38" s="273">
        <v>13489</v>
      </c>
      <c r="E38" s="273">
        <v>5875</v>
      </c>
      <c r="F38" s="273">
        <v>53890</v>
      </c>
      <c r="G38" s="273">
        <v>3559.9280000000003</v>
      </c>
      <c r="H38" s="247"/>
      <c r="I38" s="247"/>
    </row>
    <row r="39" spans="1:9" s="248" customFormat="1" ht="14.25">
      <c r="A39" s="248" t="s">
        <v>1269</v>
      </c>
      <c r="B39" s="247">
        <v>11904557.9</v>
      </c>
      <c r="C39" s="272">
        <v>8125674</v>
      </c>
      <c r="D39" s="273">
        <v>3108752</v>
      </c>
      <c r="E39" s="273">
        <v>373307</v>
      </c>
      <c r="F39" s="273">
        <v>296544</v>
      </c>
      <c r="G39" s="273">
        <v>280.89999999999998</v>
      </c>
      <c r="H39" s="247"/>
    </row>
    <row r="40" spans="1:9" s="248" customFormat="1" ht="14.25">
      <c r="A40" s="248" t="s">
        <v>1271</v>
      </c>
      <c r="B40" s="247">
        <v>18867947</v>
      </c>
      <c r="C40" s="272">
        <v>14197032</v>
      </c>
      <c r="D40" s="273">
        <v>3835019</v>
      </c>
      <c r="E40" s="273">
        <v>300220</v>
      </c>
      <c r="F40" s="273">
        <v>534844</v>
      </c>
      <c r="G40" s="273">
        <v>832</v>
      </c>
      <c r="H40" s="247"/>
    </row>
    <row r="41" spans="1:9" s="248" customFormat="1" ht="14.25">
      <c r="A41" s="248" t="s">
        <v>1272</v>
      </c>
      <c r="B41" s="247">
        <v>3306412.58</v>
      </c>
      <c r="C41" s="272">
        <v>2602429</v>
      </c>
      <c r="D41" s="273">
        <v>227331</v>
      </c>
      <c r="E41" s="273">
        <v>137744</v>
      </c>
      <c r="F41" s="273">
        <v>338898</v>
      </c>
      <c r="G41" s="273">
        <v>10.58</v>
      </c>
      <c r="H41" s="247"/>
    </row>
    <row r="42" spans="1:9" s="248" customFormat="1" ht="14.25">
      <c r="A42" s="248" t="s">
        <v>1274</v>
      </c>
      <c r="B42" s="247">
        <v>3601051.1439999999</v>
      </c>
      <c r="C42" s="272">
        <v>1808837</v>
      </c>
      <c r="D42" s="273">
        <v>506462</v>
      </c>
      <c r="E42" s="273">
        <v>508418</v>
      </c>
      <c r="F42" s="273">
        <v>771375</v>
      </c>
      <c r="G42" s="273">
        <v>5959.1440000000002</v>
      </c>
      <c r="H42" s="247"/>
      <c r="I42" s="247"/>
    </row>
    <row r="43" spans="1:9" s="248" customFormat="1" ht="14.25">
      <c r="A43" s="248" t="s">
        <v>1275</v>
      </c>
      <c r="B43" s="247">
        <v>2025746</v>
      </c>
      <c r="C43" s="272">
        <v>1231738</v>
      </c>
      <c r="D43" s="273">
        <v>321618</v>
      </c>
      <c r="E43" s="273">
        <v>56003</v>
      </c>
      <c r="F43" s="273">
        <v>415741</v>
      </c>
      <c r="G43" s="273">
        <v>646</v>
      </c>
      <c r="H43" s="247"/>
      <c r="I43" s="247"/>
    </row>
    <row r="44" spans="1:9" s="248" customFormat="1" ht="14.25">
      <c r="A44" s="248" t="s">
        <v>1276</v>
      </c>
      <c r="B44" s="247">
        <v>1544279</v>
      </c>
      <c r="C44" s="272">
        <v>1227925</v>
      </c>
      <c r="D44" s="273">
        <v>98942</v>
      </c>
      <c r="E44" s="273">
        <v>64622</v>
      </c>
      <c r="F44" s="273">
        <v>152764</v>
      </c>
      <c r="G44" s="273">
        <v>26</v>
      </c>
      <c r="H44" s="247"/>
    </row>
    <row r="45" spans="1:9" s="248" customFormat="1" ht="14.25">
      <c r="A45" s="248" t="s">
        <v>1278</v>
      </c>
      <c r="B45" s="247">
        <v>4855975</v>
      </c>
      <c r="C45" s="272">
        <v>3675938</v>
      </c>
      <c r="D45" s="273">
        <v>90263</v>
      </c>
      <c r="E45" s="273">
        <v>346194</v>
      </c>
      <c r="F45" s="273">
        <v>742080</v>
      </c>
      <c r="G45" s="273">
        <v>1500</v>
      </c>
      <c r="H45" s="247"/>
      <c r="I45" s="247"/>
    </row>
    <row r="46" spans="1:9" s="248" customFormat="1" ht="14.25">
      <c r="A46" s="248" t="s">
        <v>1279</v>
      </c>
      <c r="B46" s="247">
        <v>3397402.5</v>
      </c>
      <c r="C46" s="272">
        <v>1447653</v>
      </c>
      <c r="D46" s="273">
        <v>225327</v>
      </c>
      <c r="E46" s="273">
        <v>328490</v>
      </c>
      <c r="F46" s="273">
        <v>1395072</v>
      </c>
      <c r="G46" s="273">
        <v>860.5</v>
      </c>
      <c r="H46" s="247"/>
      <c r="I46" s="247"/>
    </row>
    <row r="47" spans="1:9" s="248" customFormat="1" ht="14.25">
      <c r="A47" s="248" t="s">
        <v>1281</v>
      </c>
      <c r="B47" s="247">
        <v>2285549.8849999998</v>
      </c>
      <c r="C47" s="272">
        <v>1109000</v>
      </c>
      <c r="D47" s="273">
        <v>18396</v>
      </c>
      <c r="E47" s="273">
        <v>253573</v>
      </c>
      <c r="F47" s="273">
        <v>904551</v>
      </c>
      <c r="G47" s="273">
        <v>29.885000000000005</v>
      </c>
      <c r="H47" s="247"/>
      <c r="I47" s="247"/>
    </row>
    <row r="48" spans="1:9" s="248" customFormat="1" ht="14.25">
      <c r="A48" s="248" t="s">
        <v>1282</v>
      </c>
      <c r="B48" s="247">
        <v>3598051.94</v>
      </c>
      <c r="C48" s="272">
        <v>2366395</v>
      </c>
      <c r="D48" s="273">
        <v>538282</v>
      </c>
      <c r="E48" s="273">
        <v>95428</v>
      </c>
      <c r="F48" s="273">
        <v>597930</v>
      </c>
      <c r="G48" s="273">
        <v>16.940000000000001</v>
      </c>
      <c r="H48" s="247"/>
    </row>
    <row r="49" spans="1:9" s="248" customFormat="1" ht="14.25">
      <c r="A49" s="248" t="s">
        <v>1283</v>
      </c>
      <c r="B49" s="247">
        <v>1210691</v>
      </c>
      <c r="C49" s="272">
        <v>948567</v>
      </c>
      <c r="D49" s="273">
        <v>6831</v>
      </c>
      <c r="E49" s="273">
        <v>76797</v>
      </c>
      <c r="F49" s="273">
        <v>178491</v>
      </c>
      <c r="G49" s="273">
        <v>5</v>
      </c>
      <c r="H49" s="247"/>
    </row>
    <row r="50" spans="1:9" s="248" customFormat="1" ht="14.25">
      <c r="A50" s="248" t="s">
        <v>1286</v>
      </c>
      <c r="B50" s="247">
        <v>3017577</v>
      </c>
      <c r="C50" s="272">
        <v>1970135</v>
      </c>
      <c r="D50" s="273">
        <v>997210</v>
      </c>
      <c r="E50" s="273">
        <v>17077</v>
      </c>
      <c r="F50" s="273">
        <v>33155</v>
      </c>
      <c r="G50" s="259" t="s">
        <v>799</v>
      </c>
      <c r="H50" s="247"/>
    </row>
    <row r="51" spans="1:9" s="248" customFormat="1" ht="14.25">
      <c r="A51" s="248" t="s">
        <v>1287</v>
      </c>
      <c r="B51" s="247">
        <v>3900965</v>
      </c>
      <c r="C51" s="272">
        <v>2583988</v>
      </c>
      <c r="D51" s="273">
        <v>1164578</v>
      </c>
      <c r="E51" s="273">
        <v>112708</v>
      </c>
      <c r="F51" s="273">
        <v>39691</v>
      </c>
      <c r="G51" s="259" t="s">
        <v>799</v>
      </c>
      <c r="H51" s="247"/>
    </row>
    <row r="52" spans="1:9" s="248" customFormat="1" ht="14.25">
      <c r="A52" s="248" t="s">
        <v>1288</v>
      </c>
      <c r="B52" s="247">
        <v>2730805</v>
      </c>
      <c r="C52" s="272">
        <v>1603022</v>
      </c>
      <c r="D52" s="273">
        <v>719800</v>
      </c>
      <c r="E52" s="273">
        <v>73950</v>
      </c>
      <c r="F52" s="273">
        <v>334033</v>
      </c>
      <c r="G52" s="259" t="s">
        <v>799</v>
      </c>
      <c r="H52" s="247"/>
    </row>
    <row r="53" spans="1:9" s="248" customFormat="1" ht="14.25">
      <c r="A53" s="248" t="s">
        <v>1289</v>
      </c>
      <c r="B53" s="247">
        <v>3263970</v>
      </c>
      <c r="C53" s="272">
        <v>2200385</v>
      </c>
      <c r="D53" s="273">
        <v>602090</v>
      </c>
      <c r="E53" s="273">
        <v>230506</v>
      </c>
      <c r="F53" s="273">
        <v>230989</v>
      </c>
      <c r="G53" s="259" t="s">
        <v>799</v>
      </c>
      <c r="H53" s="247"/>
    </row>
    <row r="54" spans="1:9" s="248" customFormat="1" ht="14.25">
      <c r="A54" s="248" t="s">
        <v>1290</v>
      </c>
      <c r="B54" s="247">
        <v>3501004</v>
      </c>
      <c r="C54" s="272">
        <v>2623522</v>
      </c>
      <c r="D54" s="273">
        <v>823233</v>
      </c>
      <c r="E54" s="273">
        <v>16940</v>
      </c>
      <c r="F54" s="273">
        <v>37309</v>
      </c>
      <c r="G54" s="259" t="s">
        <v>799</v>
      </c>
      <c r="H54" s="247"/>
    </row>
    <row r="55" spans="1:9" s="248" customFormat="1" ht="14.25">
      <c r="A55" s="248" t="s">
        <v>1292</v>
      </c>
      <c r="B55" s="247">
        <v>5762232</v>
      </c>
      <c r="C55" s="272">
        <v>3640477</v>
      </c>
      <c r="D55" s="273">
        <v>1579152</v>
      </c>
      <c r="E55" s="273">
        <v>347176</v>
      </c>
      <c r="F55" s="273">
        <v>195427</v>
      </c>
      <c r="G55" s="259" t="s">
        <v>799</v>
      </c>
      <c r="H55" s="247"/>
    </row>
    <row r="56" spans="1:9" s="248" customFormat="1" ht="14.25">
      <c r="A56" s="248" t="s">
        <v>1293</v>
      </c>
      <c r="B56" s="247">
        <v>7811593</v>
      </c>
      <c r="C56" s="272">
        <v>4771164</v>
      </c>
      <c r="D56" s="273">
        <v>2986122</v>
      </c>
      <c r="E56" s="273">
        <v>14126</v>
      </c>
      <c r="F56" s="273">
        <v>40181</v>
      </c>
      <c r="G56" s="259" t="s">
        <v>799</v>
      </c>
      <c r="H56" s="247"/>
    </row>
    <row r="57" spans="1:9" s="248" customFormat="1" ht="14.25">
      <c r="A57" s="248" t="s">
        <v>1294</v>
      </c>
      <c r="B57" s="247">
        <v>6109361</v>
      </c>
      <c r="C57" s="272">
        <v>4578981</v>
      </c>
      <c r="D57" s="273">
        <v>1441059</v>
      </c>
      <c r="E57" s="273">
        <v>32792</v>
      </c>
      <c r="F57" s="273">
        <v>56529</v>
      </c>
      <c r="G57" s="259" t="s">
        <v>799</v>
      </c>
      <c r="H57" s="247"/>
    </row>
    <row r="58" spans="1:9" s="248" customFormat="1" ht="14.25">
      <c r="A58" s="248" t="s">
        <v>1296</v>
      </c>
      <c r="B58" s="247">
        <v>518216</v>
      </c>
      <c r="C58" s="272">
        <v>219336</v>
      </c>
      <c r="D58" s="273">
        <v>5812</v>
      </c>
      <c r="E58" s="273">
        <v>30465</v>
      </c>
      <c r="F58" s="273">
        <v>262603</v>
      </c>
      <c r="G58" s="259" t="s">
        <v>799</v>
      </c>
      <c r="H58" s="247"/>
    </row>
    <row r="59" spans="1:9" s="248" customFormat="1" ht="14.25">
      <c r="A59" s="248" t="s">
        <v>1297</v>
      </c>
      <c r="B59" s="247">
        <v>337488</v>
      </c>
      <c r="C59" s="272">
        <v>184024</v>
      </c>
      <c r="D59" s="273">
        <v>143251</v>
      </c>
      <c r="E59" s="273">
        <v>6572</v>
      </c>
      <c r="F59" s="273">
        <v>3641</v>
      </c>
      <c r="G59" s="259" t="s">
        <v>799</v>
      </c>
      <c r="H59" s="247"/>
    </row>
    <row r="60" spans="1:9" s="248" customFormat="1" ht="14.25">
      <c r="A60" s="248" t="s">
        <v>1298</v>
      </c>
      <c r="B60" s="247">
        <v>389904</v>
      </c>
      <c r="C60" s="272">
        <v>297010</v>
      </c>
      <c r="D60" s="259" t="s">
        <v>799</v>
      </c>
      <c r="E60" s="273">
        <v>17397</v>
      </c>
      <c r="F60" s="273">
        <v>75492</v>
      </c>
      <c r="G60" s="273">
        <v>5</v>
      </c>
      <c r="H60" s="247"/>
    </row>
    <row r="61" spans="1:9" s="248" customFormat="1" ht="14.25">
      <c r="A61" s="248" t="s">
        <v>1300</v>
      </c>
      <c r="B61" s="247">
        <v>1392623</v>
      </c>
      <c r="C61" s="272">
        <v>1042629</v>
      </c>
      <c r="D61" s="273">
        <v>179383</v>
      </c>
      <c r="E61" s="273">
        <v>52809</v>
      </c>
      <c r="F61" s="273">
        <v>117786</v>
      </c>
      <c r="G61" s="273">
        <v>16</v>
      </c>
      <c r="H61" s="247"/>
    </row>
    <row r="62" spans="1:9" s="248" customFormat="1" ht="14.25">
      <c r="A62" s="248" t="s">
        <v>1301</v>
      </c>
      <c r="B62" s="247">
        <v>2032305</v>
      </c>
      <c r="C62" s="272">
        <v>1208223</v>
      </c>
      <c r="D62" s="273">
        <v>762402</v>
      </c>
      <c r="E62" s="273">
        <v>48327</v>
      </c>
      <c r="F62" s="273">
        <v>13353</v>
      </c>
      <c r="G62" s="259" t="s">
        <v>799</v>
      </c>
      <c r="H62" s="247"/>
    </row>
    <row r="63" spans="1:9" s="248" customFormat="1" ht="14.25">
      <c r="A63" s="248" t="s">
        <v>1302</v>
      </c>
      <c r="B63" s="247">
        <v>767581</v>
      </c>
      <c r="C63" s="272">
        <v>442202</v>
      </c>
      <c r="D63" s="273">
        <v>265000</v>
      </c>
      <c r="E63" s="273">
        <v>30225</v>
      </c>
      <c r="F63" s="273">
        <v>30154</v>
      </c>
      <c r="G63" s="259" t="s">
        <v>799</v>
      </c>
      <c r="H63" s="247"/>
    </row>
    <row r="64" spans="1:9" s="248" customFormat="1" ht="14.25">
      <c r="A64" s="248" t="s">
        <v>1304</v>
      </c>
      <c r="B64" s="247">
        <v>3750418.02</v>
      </c>
      <c r="C64" s="272">
        <v>2198381</v>
      </c>
      <c r="D64" s="273">
        <v>205753</v>
      </c>
      <c r="E64" s="273">
        <v>167336</v>
      </c>
      <c r="F64" s="273">
        <v>1178314</v>
      </c>
      <c r="G64" s="273">
        <v>634.02</v>
      </c>
      <c r="H64" s="247"/>
      <c r="I64" s="247"/>
    </row>
    <row r="65" spans="1:8" s="248" customFormat="1" ht="14.25">
      <c r="A65" s="248" t="s">
        <v>1305</v>
      </c>
      <c r="B65" s="247">
        <v>3020322.95</v>
      </c>
      <c r="C65" s="272">
        <v>2340178</v>
      </c>
      <c r="D65" s="273">
        <v>359643</v>
      </c>
      <c r="E65" s="273">
        <v>175397</v>
      </c>
      <c r="F65" s="273">
        <v>144679</v>
      </c>
      <c r="G65" s="273">
        <v>425.95</v>
      </c>
      <c r="H65" s="247"/>
    </row>
    <row r="66" spans="1:8" s="248" customFormat="1" ht="14.25">
      <c r="A66" s="248" t="s">
        <v>1306</v>
      </c>
      <c r="B66" s="247">
        <v>5216831</v>
      </c>
      <c r="C66" s="272">
        <v>3582658</v>
      </c>
      <c r="D66" s="273">
        <v>1437838</v>
      </c>
      <c r="E66" s="273">
        <v>105207</v>
      </c>
      <c r="F66" s="273">
        <v>91128</v>
      </c>
      <c r="G66" s="259" t="s">
        <v>799</v>
      </c>
      <c r="H66" s="247"/>
    </row>
    <row r="67" spans="1:8" s="248" customFormat="1" ht="14.25">
      <c r="A67" s="248" t="s">
        <v>1307</v>
      </c>
      <c r="B67" s="247">
        <v>2286768</v>
      </c>
      <c r="C67" s="272">
        <v>1799753</v>
      </c>
      <c r="D67" s="273">
        <v>311591</v>
      </c>
      <c r="E67" s="273">
        <v>100259</v>
      </c>
      <c r="F67" s="273">
        <v>75165</v>
      </c>
      <c r="G67" s="259" t="s">
        <v>799</v>
      </c>
      <c r="H67" s="247"/>
    </row>
    <row r="68" spans="1:8" s="248" customFormat="1" ht="14.25">
      <c r="A68" s="248" t="s">
        <v>1310</v>
      </c>
      <c r="B68" s="247">
        <v>969795</v>
      </c>
      <c r="C68" s="272">
        <v>118522</v>
      </c>
      <c r="D68" s="259" t="s">
        <v>799</v>
      </c>
      <c r="E68" s="273">
        <v>25041</v>
      </c>
      <c r="F68" s="273">
        <v>826232</v>
      </c>
      <c r="G68" s="259" t="s">
        <v>799</v>
      </c>
      <c r="H68" s="247"/>
    </row>
    <row r="69" spans="1:8" s="248" customFormat="1" ht="14.25">
      <c r="A69" s="248" t="s">
        <v>1311</v>
      </c>
      <c r="B69" s="247">
        <v>2527769.75</v>
      </c>
      <c r="C69" s="272">
        <v>133398</v>
      </c>
      <c r="D69" s="273">
        <v>104050</v>
      </c>
      <c r="E69" s="273">
        <v>13071</v>
      </c>
      <c r="F69" s="273">
        <v>2277243</v>
      </c>
      <c r="G69" s="273">
        <v>7.75</v>
      </c>
      <c r="H69" s="247"/>
    </row>
    <row r="70" spans="1:8" s="248" customFormat="1" ht="14.25">
      <c r="A70" s="248" t="s">
        <v>1312</v>
      </c>
      <c r="B70" s="247">
        <v>1568576.4</v>
      </c>
      <c r="C70" s="272">
        <v>217351</v>
      </c>
      <c r="D70" s="273">
        <v>126567</v>
      </c>
      <c r="E70" s="273">
        <v>26610</v>
      </c>
      <c r="F70" s="273">
        <v>1198047</v>
      </c>
      <c r="G70" s="273">
        <v>1.4000000000000001</v>
      </c>
      <c r="H70" s="247"/>
    </row>
    <row r="71" spans="1:8" s="248" customFormat="1" ht="14.25">
      <c r="A71" s="248" t="s">
        <v>1313</v>
      </c>
      <c r="B71" s="247">
        <v>593344.80500000005</v>
      </c>
      <c r="C71" s="272">
        <v>2493</v>
      </c>
      <c r="D71" s="259" t="s">
        <v>799</v>
      </c>
      <c r="E71" s="273">
        <v>2881</v>
      </c>
      <c r="F71" s="273">
        <v>587923</v>
      </c>
      <c r="G71" s="273">
        <v>47.805000000000007</v>
      </c>
      <c r="H71" s="247"/>
    </row>
    <row r="72" spans="1:8" s="248" customFormat="1" ht="14.25">
      <c r="A72" s="248" t="s">
        <v>1314</v>
      </c>
      <c r="B72" s="247">
        <v>298940</v>
      </c>
      <c r="C72" s="272">
        <v>51244</v>
      </c>
      <c r="D72" s="273">
        <v>45000</v>
      </c>
      <c r="E72" s="273">
        <v>9906</v>
      </c>
      <c r="F72" s="273">
        <v>192790</v>
      </c>
      <c r="G72" s="259" t="s">
        <v>799</v>
      </c>
      <c r="H72" s="247"/>
    </row>
    <row r="73" spans="1:8" s="248" customFormat="1" ht="14.25">
      <c r="A73" s="248" t="s">
        <v>1315</v>
      </c>
      <c r="B73" s="247">
        <v>829105</v>
      </c>
      <c r="C73" s="272">
        <v>428548</v>
      </c>
      <c r="D73" s="273">
        <v>371634</v>
      </c>
      <c r="E73" s="273">
        <v>8938</v>
      </c>
      <c r="F73" s="273">
        <v>19985</v>
      </c>
      <c r="G73" s="259" t="s">
        <v>799</v>
      </c>
      <c r="H73" s="247"/>
    </row>
    <row r="74" spans="1:8" s="248" customFormat="1" ht="14.25">
      <c r="A74" s="248" t="s">
        <v>1317</v>
      </c>
      <c r="B74" s="247">
        <v>3403204.9</v>
      </c>
      <c r="C74" s="272">
        <v>2383493</v>
      </c>
      <c r="D74" s="273">
        <v>993793</v>
      </c>
      <c r="E74" s="273">
        <v>9630</v>
      </c>
      <c r="F74" s="273">
        <v>16272</v>
      </c>
      <c r="G74" s="273">
        <v>16.899999999999999</v>
      </c>
      <c r="H74" s="247"/>
    </row>
    <row r="75" spans="1:8" s="248" customFormat="1" ht="14.25">
      <c r="A75" s="248" t="s">
        <v>1318</v>
      </c>
      <c r="B75" s="247">
        <v>1231427</v>
      </c>
      <c r="C75" s="272">
        <v>872698</v>
      </c>
      <c r="D75" s="273">
        <v>295175</v>
      </c>
      <c r="E75" s="273">
        <v>29039</v>
      </c>
      <c r="F75" s="273">
        <v>34515</v>
      </c>
      <c r="G75" s="259" t="s">
        <v>799</v>
      </c>
      <c r="H75" s="247"/>
    </row>
    <row r="76" spans="1:8" s="248" customFormat="1" ht="14.25">
      <c r="A76" s="248" t="s">
        <v>1319</v>
      </c>
      <c r="B76" s="247">
        <v>971859</v>
      </c>
      <c r="C76" s="272">
        <v>856536</v>
      </c>
      <c r="D76" s="273">
        <v>111629</v>
      </c>
      <c r="E76" s="273">
        <v>2374</v>
      </c>
      <c r="F76" s="273">
        <v>1320</v>
      </c>
      <c r="G76" s="259" t="s">
        <v>799</v>
      </c>
      <c r="H76" s="247"/>
    </row>
    <row r="77" spans="1:8" s="248" customFormat="1" ht="14.25">
      <c r="A77" s="248" t="s">
        <v>1321</v>
      </c>
      <c r="B77" s="247">
        <v>3537187</v>
      </c>
      <c r="C77" s="272">
        <v>2318496</v>
      </c>
      <c r="D77" s="273">
        <v>1211940</v>
      </c>
      <c r="E77" s="273">
        <v>5196</v>
      </c>
      <c r="F77" s="273">
        <v>1555</v>
      </c>
      <c r="G77" s="259" t="s">
        <v>799</v>
      </c>
      <c r="H77" s="247"/>
    </row>
    <row r="78" spans="1:8" s="248" customFormat="1" ht="14.25">
      <c r="A78" s="248" t="s">
        <v>1322</v>
      </c>
      <c r="B78" s="259">
        <v>2100722</v>
      </c>
      <c r="C78" s="272">
        <v>2073045</v>
      </c>
      <c r="D78" s="273">
        <v>10528</v>
      </c>
      <c r="E78" s="274" t="s">
        <v>799</v>
      </c>
      <c r="F78" s="273">
        <v>17149</v>
      </c>
      <c r="G78" s="259" t="s">
        <v>799</v>
      </c>
      <c r="H78" s="247"/>
    </row>
    <row r="79" spans="1:8" s="248" customFormat="1" ht="14.25">
      <c r="A79" s="248" t="s">
        <v>1323</v>
      </c>
      <c r="B79" s="247">
        <v>1029339</v>
      </c>
      <c r="C79" s="272">
        <v>727868</v>
      </c>
      <c r="D79" s="273">
        <v>209139</v>
      </c>
      <c r="E79" s="273">
        <v>33131</v>
      </c>
      <c r="F79" s="273">
        <v>59201</v>
      </c>
      <c r="G79" s="259" t="s">
        <v>799</v>
      </c>
      <c r="H79" s="247"/>
    </row>
    <row r="80" spans="1:8" s="248" customFormat="1" ht="14.25">
      <c r="A80" s="248" t="s">
        <v>1324</v>
      </c>
      <c r="B80" s="247">
        <v>389493</v>
      </c>
      <c r="C80" s="272">
        <v>338456</v>
      </c>
      <c r="D80" s="273">
        <v>50333</v>
      </c>
      <c r="E80" s="273">
        <v>111</v>
      </c>
      <c r="F80" s="273">
        <v>593</v>
      </c>
      <c r="G80" s="259" t="s">
        <v>799</v>
      </c>
      <c r="H80" s="247"/>
    </row>
    <row r="81" spans="1:8" s="248" customFormat="1" ht="14.25">
      <c r="A81" s="248" t="s">
        <v>1326</v>
      </c>
      <c r="B81" s="247">
        <v>2780035.85</v>
      </c>
      <c r="C81" s="272">
        <v>1083641</v>
      </c>
      <c r="D81" s="273">
        <v>747514</v>
      </c>
      <c r="E81" s="273">
        <v>42341</v>
      </c>
      <c r="F81" s="273">
        <v>906480</v>
      </c>
      <c r="G81" s="273">
        <v>59.85</v>
      </c>
      <c r="H81" s="247"/>
    </row>
    <row r="82" spans="1:8" s="248" customFormat="1" ht="14.25">
      <c r="A82" s="248" t="s">
        <v>1327</v>
      </c>
      <c r="B82" s="247">
        <v>1865821</v>
      </c>
      <c r="C82" s="272">
        <v>1065498</v>
      </c>
      <c r="D82" s="273">
        <v>452814</v>
      </c>
      <c r="E82" s="273">
        <v>69088</v>
      </c>
      <c r="F82" s="273">
        <v>278300</v>
      </c>
      <c r="G82" s="273">
        <v>121</v>
      </c>
      <c r="H82" s="247"/>
    </row>
    <row r="83" spans="1:8" s="248" customFormat="1" ht="14.25">
      <c r="A83" s="248" t="s">
        <v>1328</v>
      </c>
      <c r="B83" s="247">
        <v>302888</v>
      </c>
      <c r="C83" s="272">
        <v>186695</v>
      </c>
      <c r="D83" s="273">
        <v>71064</v>
      </c>
      <c r="E83" s="273">
        <v>11919</v>
      </c>
      <c r="F83" s="273">
        <v>33210</v>
      </c>
      <c r="G83" s="259" t="s">
        <v>799</v>
      </c>
      <c r="H83" s="247"/>
    </row>
    <row r="84" spans="1:8" s="248" customFormat="1" ht="14.25">
      <c r="A84" s="248" t="s">
        <v>1329</v>
      </c>
      <c r="B84" s="247">
        <v>509522</v>
      </c>
      <c r="C84" s="272">
        <v>288434</v>
      </c>
      <c r="D84" s="273">
        <v>193329</v>
      </c>
      <c r="E84" s="273">
        <v>4557</v>
      </c>
      <c r="F84" s="273">
        <v>23202</v>
      </c>
      <c r="G84" s="259" t="s">
        <v>799</v>
      </c>
      <c r="H84" s="247"/>
    </row>
    <row r="85" spans="1:8" s="248" customFormat="1" ht="14.25">
      <c r="A85" s="248" t="s">
        <v>1331</v>
      </c>
      <c r="B85" s="247">
        <v>2899515</v>
      </c>
      <c r="C85" s="272">
        <v>1801447</v>
      </c>
      <c r="D85" s="273">
        <v>1018025</v>
      </c>
      <c r="E85" s="273">
        <v>22616</v>
      </c>
      <c r="F85" s="273">
        <v>57427</v>
      </c>
      <c r="G85" s="259" t="s">
        <v>799</v>
      </c>
      <c r="H85" s="247"/>
    </row>
    <row r="86" spans="1:8" s="248" customFormat="1" ht="14.25">
      <c r="A86" s="248" t="s">
        <v>1332</v>
      </c>
      <c r="B86" s="247">
        <v>2420648</v>
      </c>
      <c r="C86" s="272">
        <v>2155611</v>
      </c>
      <c r="D86" s="273">
        <v>214211</v>
      </c>
      <c r="E86" s="273">
        <v>38557</v>
      </c>
      <c r="F86" s="273">
        <v>12269</v>
      </c>
      <c r="G86" s="259" t="s">
        <v>799</v>
      </c>
      <c r="H86" s="247"/>
    </row>
    <row r="87" spans="1:8" s="248" customFormat="1" ht="14.25">
      <c r="A87" s="248" t="s">
        <v>1333</v>
      </c>
      <c r="B87" s="247">
        <v>1239965</v>
      </c>
      <c r="C87" s="272">
        <v>1028814</v>
      </c>
      <c r="D87" s="273">
        <v>116450</v>
      </c>
      <c r="E87" s="273">
        <v>31770</v>
      </c>
      <c r="F87" s="273">
        <v>62931</v>
      </c>
      <c r="G87" s="259" t="s">
        <v>799</v>
      </c>
      <c r="H87" s="247"/>
    </row>
    <row r="88" spans="1:8" s="248" customFormat="1" ht="14.25">
      <c r="A88" s="248" t="s">
        <v>1334</v>
      </c>
      <c r="B88" s="247">
        <v>407975</v>
      </c>
      <c r="C88" s="272">
        <v>337120</v>
      </c>
      <c r="D88" s="273">
        <v>8750</v>
      </c>
      <c r="E88" s="273">
        <v>17718</v>
      </c>
      <c r="F88" s="273">
        <v>44387</v>
      </c>
      <c r="G88" s="259" t="s">
        <v>799</v>
      </c>
      <c r="H88" s="247"/>
    </row>
    <row r="89" spans="1:8" s="248" customFormat="1" ht="14.25">
      <c r="A89" s="248" t="s">
        <v>1336</v>
      </c>
      <c r="B89" s="247">
        <v>3459137</v>
      </c>
      <c r="C89" s="272">
        <v>1246598</v>
      </c>
      <c r="D89" s="273">
        <v>7810</v>
      </c>
      <c r="E89" s="273">
        <v>98716</v>
      </c>
      <c r="F89" s="273">
        <v>2106013</v>
      </c>
      <c r="G89" s="259" t="s">
        <v>799</v>
      </c>
      <c r="H89" s="247"/>
    </row>
    <row r="90" spans="1:8" s="248" customFormat="1" ht="14.25">
      <c r="A90" s="248" t="s">
        <v>1337</v>
      </c>
      <c r="B90" s="247">
        <v>2343406</v>
      </c>
      <c r="C90" s="272">
        <v>1770925</v>
      </c>
      <c r="D90" s="273">
        <v>6453</v>
      </c>
      <c r="E90" s="273">
        <v>46105</v>
      </c>
      <c r="F90" s="273">
        <v>519923</v>
      </c>
      <c r="G90" s="259" t="s">
        <v>799</v>
      </c>
      <c r="H90" s="247"/>
    </row>
    <row r="91" spans="1:8" s="248" customFormat="1" ht="14.25">
      <c r="A91" s="248" t="s">
        <v>1338</v>
      </c>
      <c r="B91" s="247">
        <v>1029448</v>
      </c>
      <c r="C91" s="272">
        <v>391601</v>
      </c>
      <c r="D91" s="273">
        <v>40913</v>
      </c>
      <c r="E91" s="273">
        <v>48534</v>
      </c>
      <c r="F91" s="273">
        <v>548400</v>
      </c>
      <c r="G91" s="259" t="s">
        <v>799</v>
      </c>
      <c r="H91" s="247"/>
    </row>
    <row r="92" spans="1:8" s="248" customFormat="1" ht="14.25">
      <c r="A92" s="248" t="s">
        <v>1340</v>
      </c>
      <c r="B92" s="247">
        <v>10543716</v>
      </c>
      <c r="C92" s="272">
        <v>7912076</v>
      </c>
      <c r="D92" s="273">
        <v>856066</v>
      </c>
      <c r="E92" s="273">
        <v>201977</v>
      </c>
      <c r="F92" s="273">
        <v>1573572</v>
      </c>
      <c r="G92" s="273">
        <v>25</v>
      </c>
      <c r="H92" s="247"/>
    </row>
    <row r="93" spans="1:8" s="248" customFormat="1" ht="14.25">
      <c r="A93" s="248" t="s">
        <v>1341</v>
      </c>
      <c r="B93" s="247">
        <v>5704663</v>
      </c>
      <c r="C93" s="272">
        <v>5223208</v>
      </c>
      <c r="D93" s="273">
        <v>117537</v>
      </c>
      <c r="E93" s="273">
        <v>141100</v>
      </c>
      <c r="F93" s="273">
        <v>222818</v>
      </c>
      <c r="G93" s="259" t="s">
        <v>799</v>
      </c>
      <c r="H93" s="247"/>
    </row>
    <row r="94" spans="1:8" s="248" customFormat="1" ht="14.25">
      <c r="A94" s="248" t="s">
        <v>1343</v>
      </c>
      <c r="B94" s="247">
        <v>3144791</v>
      </c>
      <c r="C94" s="272">
        <v>2581651</v>
      </c>
      <c r="D94" s="273">
        <v>48461</v>
      </c>
      <c r="E94" s="273">
        <v>84303</v>
      </c>
      <c r="F94" s="273">
        <v>430376</v>
      </c>
      <c r="G94" s="259" t="s">
        <v>799</v>
      </c>
      <c r="H94" s="247"/>
    </row>
    <row r="95" spans="1:8" s="248" customFormat="1" ht="14.25">
      <c r="A95" s="248" t="s">
        <v>1344</v>
      </c>
      <c r="B95" s="247">
        <v>937755</v>
      </c>
      <c r="C95" s="272">
        <v>782132</v>
      </c>
      <c r="D95" s="273">
        <v>2947</v>
      </c>
      <c r="E95" s="273">
        <v>30597</v>
      </c>
      <c r="F95" s="273">
        <v>122079</v>
      </c>
      <c r="G95" s="259" t="s">
        <v>799</v>
      </c>
      <c r="H95" s="247"/>
    </row>
    <row r="96" spans="1:8" s="248" customFormat="1" ht="14.25">
      <c r="A96" s="248" t="s">
        <v>1345</v>
      </c>
      <c r="B96" s="247">
        <v>1066348</v>
      </c>
      <c r="C96" s="272">
        <v>932143</v>
      </c>
      <c r="D96" s="273">
        <v>76250</v>
      </c>
      <c r="E96" s="273">
        <v>12130</v>
      </c>
      <c r="F96" s="273">
        <v>45825</v>
      </c>
      <c r="G96" s="259" t="s">
        <v>799</v>
      </c>
      <c r="H96" s="247"/>
    </row>
    <row r="97" spans="1:8" s="248" customFormat="1" ht="14.25">
      <c r="A97" s="248" t="s">
        <v>1346</v>
      </c>
      <c r="B97" s="247">
        <v>895318</v>
      </c>
      <c r="C97" s="272">
        <v>508668</v>
      </c>
      <c r="D97" s="273">
        <v>50153</v>
      </c>
      <c r="E97" s="273">
        <v>18607</v>
      </c>
      <c r="F97" s="273">
        <v>317890</v>
      </c>
      <c r="G97" s="259" t="s">
        <v>799</v>
      </c>
      <c r="H97" s="247"/>
    </row>
    <row r="98" spans="1:8" s="248" customFormat="1" ht="15.75" thickBot="1">
      <c r="A98" s="275"/>
      <c r="B98" s="250"/>
      <c r="C98" s="250"/>
      <c r="D98" s="250"/>
      <c r="E98" s="250"/>
      <c r="F98" s="250"/>
      <c r="G98" s="250"/>
      <c r="H98" s="247"/>
    </row>
    <row r="99" spans="1:8" s="248" customFormat="1">
      <c r="A99" s="243"/>
      <c r="B99" s="244"/>
      <c r="C99" s="244"/>
      <c r="D99" s="244"/>
      <c r="E99" s="244"/>
      <c r="F99" s="244"/>
      <c r="G99" s="244"/>
      <c r="H99" s="247"/>
    </row>
    <row r="100" spans="1:8" s="248" customFormat="1" ht="14.25">
      <c r="B100" s="259"/>
      <c r="C100" s="259"/>
      <c r="D100" s="259"/>
      <c r="E100" s="259"/>
      <c r="F100" s="259"/>
      <c r="G100" s="259"/>
      <c r="H100" s="247"/>
    </row>
    <row r="103" spans="1:8">
      <c r="A103" s="280" t="s">
        <v>1347</v>
      </c>
      <c r="B103" s="281"/>
      <c r="C103" s="281"/>
      <c r="D103" s="951"/>
      <c r="E103" s="951"/>
      <c r="F103" s="282"/>
      <c r="G103" s="282"/>
    </row>
    <row r="104" spans="1:8">
      <c r="A104" s="283" t="s">
        <v>1348</v>
      </c>
      <c r="B104" s="281"/>
      <c r="C104" s="281"/>
      <c r="D104" s="281"/>
      <c r="E104" s="284"/>
      <c r="F104" s="282"/>
      <c r="G104" s="282" t="s">
        <v>1374</v>
      </c>
    </row>
    <row r="105" spans="1:8" ht="15.75" thickBot="1">
      <c r="A105" s="280" t="s">
        <v>1375</v>
      </c>
      <c r="B105" s="285"/>
      <c r="C105" s="285"/>
      <c r="D105" s="285"/>
      <c r="E105" s="286"/>
      <c r="F105" s="285"/>
      <c r="G105" s="285"/>
    </row>
    <row r="106" spans="1:8">
      <c r="A106" s="287"/>
      <c r="B106" s="281"/>
      <c r="C106" s="281"/>
      <c r="D106" s="281"/>
      <c r="E106" s="288"/>
      <c r="F106" s="289"/>
      <c r="G106" s="289"/>
    </row>
    <row r="107" spans="1:8">
      <c r="A107" s="290" t="s">
        <v>792</v>
      </c>
      <c r="B107" s="282"/>
      <c r="C107" s="951" t="s">
        <v>1376</v>
      </c>
      <c r="D107" s="951"/>
      <c r="E107" s="291" t="s">
        <v>1214</v>
      </c>
      <c r="F107" s="282" t="s">
        <v>1215</v>
      </c>
      <c r="G107" s="282"/>
    </row>
    <row r="108" spans="1:8">
      <c r="A108" s="290"/>
      <c r="B108" s="282"/>
      <c r="C108" s="951"/>
      <c r="D108" s="951"/>
      <c r="E108" s="291" t="s">
        <v>1216</v>
      </c>
      <c r="F108" s="282" t="s">
        <v>1217</v>
      </c>
      <c r="G108" s="282" t="s">
        <v>1218</v>
      </c>
    </row>
    <row r="109" spans="1:8">
      <c r="A109" s="280"/>
      <c r="B109" s="282"/>
      <c r="C109" s="951"/>
      <c r="D109" s="951"/>
      <c r="E109" s="291" t="s">
        <v>1219</v>
      </c>
      <c r="F109" s="282" t="s">
        <v>1220</v>
      </c>
      <c r="G109" s="282" t="s">
        <v>1221</v>
      </c>
    </row>
    <row r="110" spans="1:8">
      <c r="A110" s="280"/>
      <c r="B110" s="282"/>
      <c r="C110" s="952"/>
      <c r="D110" s="952"/>
      <c r="E110" s="284" t="s">
        <v>1222</v>
      </c>
      <c r="F110" s="282" t="s">
        <v>1223</v>
      </c>
      <c r="G110" s="282" t="s">
        <v>1224</v>
      </c>
    </row>
    <row r="111" spans="1:8" ht="30">
      <c r="A111" s="292" t="s">
        <v>1377</v>
      </c>
      <c r="B111" s="293" t="s">
        <v>1225</v>
      </c>
      <c r="C111" s="293" t="s">
        <v>1378</v>
      </c>
      <c r="D111" s="282" t="s">
        <v>1226</v>
      </c>
      <c r="E111" s="284" t="s">
        <v>1227</v>
      </c>
      <c r="F111" s="294" t="s">
        <v>1228</v>
      </c>
      <c r="G111" s="294" t="s">
        <v>1229</v>
      </c>
    </row>
    <row r="112" spans="1:8" ht="14.25">
      <c r="A112" s="295"/>
      <c r="B112" s="296" t="s">
        <v>1230</v>
      </c>
      <c r="C112" s="296" t="s">
        <v>1231</v>
      </c>
      <c r="D112" s="281" t="s">
        <v>1232</v>
      </c>
      <c r="E112" s="284" t="s">
        <v>1233</v>
      </c>
      <c r="F112" s="294" t="s">
        <v>1234</v>
      </c>
      <c r="G112" s="294" t="s">
        <v>1235</v>
      </c>
    </row>
    <row r="113" spans="1:10">
      <c r="A113" s="297"/>
      <c r="B113" s="298"/>
      <c r="C113" s="298"/>
      <c r="D113" s="298"/>
      <c r="E113" s="299"/>
      <c r="F113" s="298"/>
      <c r="G113" s="298"/>
    </row>
    <row r="114" spans="1:10">
      <c r="B114" s="281"/>
      <c r="C114" s="281"/>
      <c r="D114" s="281"/>
      <c r="E114" s="281"/>
      <c r="F114" s="281"/>
      <c r="G114" s="281"/>
    </row>
    <row r="115" spans="1:10">
      <c r="A115" s="276" t="s">
        <v>1379</v>
      </c>
      <c r="B115" s="300">
        <v>233465984.458</v>
      </c>
      <c r="C115" s="300">
        <v>154978259</v>
      </c>
      <c r="D115" s="300">
        <v>36974137</v>
      </c>
      <c r="E115" s="300">
        <v>7982650</v>
      </c>
      <c r="F115" s="300">
        <v>33481004</v>
      </c>
      <c r="G115" s="300">
        <v>49934.458000000006</v>
      </c>
      <c r="I115" s="273" t="s">
        <v>792</v>
      </c>
      <c r="J115" s="273" t="s">
        <v>792</v>
      </c>
    </row>
    <row r="116" spans="1:10">
      <c r="B116" s="300"/>
      <c r="C116" s="300"/>
      <c r="D116" s="300"/>
      <c r="E116" s="300"/>
      <c r="F116" s="300"/>
      <c r="G116" s="300"/>
    </row>
    <row r="117" spans="1:10">
      <c r="A117" s="276" t="s">
        <v>1236</v>
      </c>
      <c r="B117" s="300">
        <v>721173.81099999999</v>
      </c>
      <c r="C117" s="300">
        <v>662380</v>
      </c>
      <c r="D117" s="300">
        <v>1563</v>
      </c>
      <c r="E117" s="300">
        <v>29575</v>
      </c>
      <c r="F117" s="300">
        <v>27141</v>
      </c>
      <c r="G117" s="300">
        <v>514.81100000000004</v>
      </c>
    </row>
    <row r="118" spans="1:10">
      <c r="A118" s="276" t="s">
        <v>1237</v>
      </c>
      <c r="B118" s="300">
        <v>721173.81099999999</v>
      </c>
      <c r="C118" s="300">
        <v>662380</v>
      </c>
      <c r="D118" s="300">
        <v>1563</v>
      </c>
      <c r="E118" s="300">
        <v>29575</v>
      </c>
      <c r="F118" s="300">
        <v>27141</v>
      </c>
      <c r="G118" s="300">
        <v>514.81100000000004</v>
      </c>
    </row>
    <row r="119" spans="1:10" ht="14.25">
      <c r="A119" s="279" t="s">
        <v>1238</v>
      </c>
      <c r="B119" s="284">
        <v>721173.81099999999</v>
      </c>
      <c r="C119" s="284">
        <v>662380</v>
      </c>
      <c r="D119" s="284">
        <v>1563</v>
      </c>
      <c r="E119" s="284">
        <v>29575</v>
      </c>
      <c r="F119" s="284">
        <v>27141</v>
      </c>
      <c r="G119" s="284">
        <v>514.81100000000004</v>
      </c>
    </row>
    <row r="120" spans="1:10">
      <c r="A120" s="276" t="s">
        <v>1380</v>
      </c>
      <c r="B120" s="300">
        <v>16421201.08</v>
      </c>
      <c r="C120" s="300">
        <v>13785795</v>
      </c>
      <c r="D120" s="300">
        <v>371637</v>
      </c>
      <c r="E120" s="300">
        <v>586383</v>
      </c>
      <c r="F120" s="300">
        <v>1674305</v>
      </c>
      <c r="G120" s="300">
        <v>3081.08</v>
      </c>
    </row>
    <row r="121" spans="1:10">
      <c r="A121" s="276" t="s">
        <v>1239</v>
      </c>
      <c r="B121" s="300">
        <v>9460956.3800000008</v>
      </c>
      <c r="C121" s="300">
        <v>9138621</v>
      </c>
      <c r="D121" s="300">
        <v>18821</v>
      </c>
      <c r="E121" s="300">
        <v>123183</v>
      </c>
      <c r="F121" s="300">
        <v>177746</v>
      </c>
      <c r="G121" s="300">
        <v>2585.38</v>
      </c>
    </row>
    <row r="122" spans="1:10" s="278" customFormat="1" ht="14.25">
      <c r="A122" s="279" t="s">
        <v>1240</v>
      </c>
      <c r="B122" s="284">
        <v>3966715.38</v>
      </c>
      <c r="C122" s="284">
        <v>3813813</v>
      </c>
      <c r="D122" s="259" t="s">
        <v>799</v>
      </c>
      <c r="E122" s="284">
        <v>43682</v>
      </c>
      <c r="F122" s="284">
        <v>109135</v>
      </c>
      <c r="G122" s="284">
        <v>85.38</v>
      </c>
    </row>
    <row r="123" spans="1:10" s="278" customFormat="1" ht="14.25">
      <c r="A123" s="279" t="s">
        <v>1241</v>
      </c>
      <c r="B123" s="284">
        <v>3140980</v>
      </c>
      <c r="C123" s="284">
        <v>3030472</v>
      </c>
      <c r="D123" s="284">
        <v>6548</v>
      </c>
      <c r="E123" s="284">
        <v>57444</v>
      </c>
      <c r="F123" s="284">
        <v>44016</v>
      </c>
      <c r="G123" s="284">
        <v>2500</v>
      </c>
    </row>
    <row r="124" spans="1:10" s="278" customFormat="1" ht="14.25">
      <c r="A124" s="279" t="s">
        <v>1242</v>
      </c>
      <c r="B124" s="284">
        <v>2353261</v>
      </c>
      <c r="C124" s="284">
        <v>2294336</v>
      </c>
      <c r="D124" s="284">
        <v>12273</v>
      </c>
      <c r="E124" s="284">
        <v>22057</v>
      </c>
      <c r="F124" s="284">
        <v>24595</v>
      </c>
      <c r="G124" s="284" t="s">
        <v>799</v>
      </c>
    </row>
    <row r="125" spans="1:10" s="278" customFormat="1">
      <c r="A125" s="276" t="s">
        <v>1243</v>
      </c>
      <c r="B125" s="300">
        <v>6960244.7000000002</v>
      </c>
      <c r="C125" s="300">
        <v>4647174</v>
      </c>
      <c r="D125" s="300">
        <v>352816</v>
      </c>
      <c r="E125" s="300">
        <v>463200</v>
      </c>
      <c r="F125" s="300">
        <v>1496559</v>
      </c>
      <c r="G125" s="300">
        <v>495.7</v>
      </c>
    </row>
    <row r="126" spans="1:10" s="278" customFormat="1" ht="14.25">
      <c r="A126" s="279" t="s">
        <v>1244</v>
      </c>
      <c r="B126" s="284">
        <v>4071262.7</v>
      </c>
      <c r="C126" s="284">
        <v>2683242</v>
      </c>
      <c r="D126" s="284">
        <v>194662</v>
      </c>
      <c r="E126" s="284">
        <v>256928</v>
      </c>
      <c r="F126" s="284">
        <v>935935</v>
      </c>
      <c r="G126" s="284">
        <v>495.7</v>
      </c>
    </row>
    <row r="127" spans="1:10" s="278" customFormat="1" ht="14.25">
      <c r="A127" s="279" t="s">
        <v>1245</v>
      </c>
      <c r="B127" s="284">
        <v>2888982</v>
      </c>
      <c r="C127" s="284">
        <v>1963932</v>
      </c>
      <c r="D127" s="284">
        <v>158154</v>
      </c>
      <c r="E127" s="284">
        <v>206272</v>
      </c>
      <c r="F127" s="284">
        <v>560624</v>
      </c>
      <c r="G127" s="284" t="s">
        <v>799</v>
      </c>
    </row>
    <row r="128" spans="1:10" s="278" customFormat="1">
      <c r="A128" s="276" t="s">
        <v>1381</v>
      </c>
      <c r="B128" s="300">
        <v>27575971.668000001</v>
      </c>
      <c r="C128" s="300">
        <v>16071720</v>
      </c>
      <c r="D128" s="300">
        <v>2039346</v>
      </c>
      <c r="E128" s="300">
        <v>1352000</v>
      </c>
      <c r="F128" s="300">
        <v>8095609</v>
      </c>
      <c r="G128" s="300">
        <v>17296.667999999998</v>
      </c>
    </row>
    <row r="129" spans="1:7" s="278" customFormat="1">
      <c r="A129" s="276" t="s">
        <v>1246</v>
      </c>
      <c r="B129" s="300">
        <v>3286735.48</v>
      </c>
      <c r="C129" s="300">
        <v>1378474</v>
      </c>
      <c r="D129" s="300">
        <v>30280</v>
      </c>
      <c r="E129" s="300">
        <v>384493</v>
      </c>
      <c r="F129" s="300">
        <v>1478030</v>
      </c>
      <c r="G129" s="300">
        <v>15458.48</v>
      </c>
    </row>
    <row r="130" spans="1:7" s="278" customFormat="1" ht="14.25">
      <c r="A130" s="279" t="s">
        <v>1247</v>
      </c>
      <c r="B130" s="284">
        <v>3286735.48</v>
      </c>
      <c r="C130" s="284">
        <v>1378474</v>
      </c>
      <c r="D130" s="284">
        <v>30280</v>
      </c>
      <c r="E130" s="284">
        <v>384493</v>
      </c>
      <c r="F130" s="284">
        <v>1478030</v>
      </c>
      <c r="G130" s="284">
        <v>15458.48</v>
      </c>
    </row>
    <row r="131" spans="1:7" s="278" customFormat="1">
      <c r="A131" s="276" t="s">
        <v>1248</v>
      </c>
      <c r="B131" s="300">
        <v>9505851.4049999993</v>
      </c>
      <c r="C131" s="300">
        <v>4520873</v>
      </c>
      <c r="D131" s="300">
        <v>371115</v>
      </c>
      <c r="E131" s="300">
        <v>413487</v>
      </c>
      <c r="F131" s="300">
        <v>4199457</v>
      </c>
      <c r="G131" s="300">
        <v>919.40499999999997</v>
      </c>
    </row>
    <row r="132" spans="1:7" s="278" customFormat="1" ht="14.25">
      <c r="A132" s="279" t="s">
        <v>1249</v>
      </c>
      <c r="B132" s="284">
        <v>3666080.8459999999</v>
      </c>
      <c r="C132" s="284">
        <v>1387929</v>
      </c>
      <c r="D132" s="284">
        <v>27737</v>
      </c>
      <c r="E132" s="284">
        <v>106386</v>
      </c>
      <c r="F132" s="284">
        <v>2143716</v>
      </c>
      <c r="G132" s="284">
        <v>312.846</v>
      </c>
    </row>
    <row r="133" spans="1:7" s="278" customFormat="1" ht="14.25">
      <c r="A133" s="279" t="s">
        <v>1250</v>
      </c>
      <c r="B133" s="284">
        <v>3537320.929</v>
      </c>
      <c r="C133" s="284">
        <v>2355407</v>
      </c>
      <c r="D133" s="284">
        <v>190044</v>
      </c>
      <c r="E133" s="284">
        <v>134921</v>
      </c>
      <c r="F133" s="284">
        <v>856832</v>
      </c>
      <c r="G133" s="284">
        <v>116.929</v>
      </c>
    </row>
    <row r="134" spans="1:7" s="278" customFormat="1" ht="14.25">
      <c r="A134" s="279" t="s">
        <v>1251</v>
      </c>
      <c r="B134" s="284">
        <v>2302449.63</v>
      </c>
      <c r="C134" s="284">
        <v>777537</v>
      </c>
      <c r="D134" s="284">
        <v>153334</v>
      </c>
      <c r="E134" s="284">
        <v>172180</v>
      </c>
      <c r="F134" s="284">
        <v>1198909</v>
      </c>
      <c r="G134" s="284">
        <v>489.63</v>
      </c>
    </row>
    <row r="135" spans="1:7" s="278" customFormat="1">
      <c r="A135" s="276" t="s">
        <v>1252</v>
      </c>
      <c r="B135" s="300"/>
      <c r="C135" s="300"/>
      <c r="D135" s="300"/>
      <c r="E135" s="300"/>
      <c r="F135" s="300"/>
      <c r="G135" s="300"/>
    </row>
    <row r="136" spans="1:7" s="278" customFormat="1">
      <c r="A136" s="276" t="s">
        <v>1253</v>
      </c>
      <c r="B136" s="300">
        <v>14783384.783</v>
      </c>
      <c r="C136" s="300">
        <v>10172373</v>
      </c>
      <c r="D136" s="300">
        <v>1637951</v>
      </c>
      <c r="E136" s="300">
        <v>554020</v>
      </c>
      <c r="F136" s="300">
        <v>2418122</v>
      </c>
      <c r="G136" s="300">
        <v>918.78300000000002</v>
      </c>
    </row>
    <row r="137" spans="1:7" s="278" customFormat="1" ht="14.25">
      <c r="A137" s="279" t="s">
        <v>1254</v>
      </c>
      <c r="B137" s="284">
        <v>4931559.6349999998</v>
      </c>
      <c r="C137" s="284">
        <v>2425937</v>
      </c>
      <c r="D137" s="284">
        <v>113875</v>
      </c>
      <c r="E137" s="284">
        <v>334663</v>
      </c>
      <c r="F137" s="284">
        <v>2056172</v>
      </c>
      <c r="G137" s="284">
        <v>912.63499999999999</v>
      </c>
    </row>
    <row r="138" spans="1:7" s="278" customFormat="1" ht="14.25">
      <c r="A138" s="279" t="s">
        <v>1255</v>
      </c>
      <c r="B138" s="284">
        <v>4582603.148</v>
      </c>
      <c r="C138" s="284">
        <v>3492048</v>
      </c>
      <c r="D138" s="284">
        <v>847449</v>
      </c>
      <c r="E138" s="284">
        <v>74109</v>
      </c>
      <c r="F138" s="284">
        <v>168991</v>
      </c>
      <c r="G138" s="284">
        <v>6.1479999999999997</v>
      </c>
    </row>
    <row r="139" spans="1:7" s="278" customFormat="1" ht="14.25">
      <c r="A139" s="279" t="s">
        <v>1256</v>
      </c>
      <c r="B139" s="284">
        <v>3185497</v>
      </c>
      <c r="C139" s="284">
        <v>2364658</v>
      </c>
      <c r="D139" s="284">
        <v>649261</v>
      </c>
      <c r="E139" s="284">
        <v>71059</v>
      </c>
      <c r="F139" s="284">
        <v>100519</v>
      </c>
      <c r="G139" s="284" t="s">
        <v>799</v>
      </c>
    </row>
    <row r="140" spans="1:7" s="278" customFormat="1" ht="14.25">
      <c r="A140" s="279" t="s">
        <v>1257</v>
      </c>
      <c r="B140" s="284">
        <v>2083725</v>
      </c>
      <c r="C140" s="284">
        <v>1889730</v>
      </c>
      <c r="D140" s="284">
        <v>27366</v>
      </c>
      <c r="E140" s="284">
        <v>74189</v>
      </c>
      <c r="F140" s="284">
        <v>92440</v>
      </c>
      <c r="G140" s="284" t="s">
        <v>799</v>
      </c>
    </row>
    <row r="141" spans="1:7" s="278" customFormat="1">
      <c r="A141" s="276" t="s">
        <v>1382</v>
      </c>
      <c r="B141" s="300">
        <v>14176722.798</v>
      </c>
      <c r="C141" s="300">
        <v>8047302</v>
      </c>
      <c r="D141" s="300">
        <v>2587072</v>
      </c>
      <c r="E141" s="300">
        <v>726643</v>
      </c>
      <c r="F141" s="300">
        <v>2797485</v>
      </c>
      <c r="G141" s="300">
        <v>18220.798000000003</v>
      </c>
    </row>
    <row r="142" spans="1:7" s="278" customFormat="1">
      <c r="A142" s="276" t="s">
        <v>1258</v>
      </c>
      <c r="B142" s="300">
        <v>9480534.6950000003</v>
      </c>
      <c r="C142" s="300">
        <v>5515653</v>
      </c>
      <c r="D142" s="300">
        <v>2304178</v>
      </c>
      <c r="E142" s="300">
        <v>586157</v>
      </c>
      <c r="F142" s="300">
        <v>1071601</v>
      </c>
      <c r="G142" s="300">
        <v>2945.6950000000002</v>
      </c>
    </row>
    <row r="143" spans="1:7" s="278" customFormat="1" ht="14.25">
      <c r="A143" s="279" t="s">
        <v>1259</v>
      </c>
      <c r="B143" s="284">
        <v>3025064.514</v>
      </c>
      <c r="C143" s="284">
        <v>1507682</v>
      </c>
      <c r="D143" s="284">
        <v>211823</v>
      </c>
      <c r="E143" s="284">
        <v>414225</v>
      </c>
      <c r="F143" s="284">
        <v>888443</v>
      </c>
      <c r="G143" s="284">
        <v>2891.5140000000001</v>
      </c>
    </row>
    <row r="144" spans="1:7" s="278" customFormat="1" ht="14.25">
      <c r="A144" s="279" t="s">
        <v>1260</v>
      </c>
      <c r="B144" s="284">
        <v>5625769.1809999999</v>
      </c>
      <c r="C144" s="284">
        <v>3500880</v>
      </c>
      <c r="D144" s="284">
        <v>1977593</v>
      </c>
      <c r="E144" s="284">
        <v>104455</v>
      </c>
      <c r="F144" s="284">
        <v>42787</v>
      </c>
      <c r="G144" s="284">
        <v>54.180999999999997</v>
      </c>
    </row>
    <row r="145" spans="1:7" s="278" customFormat="1" ht="14.25">
      <c r="A145" s="279" t="s">
        <v>1261</v>
      </c>
      <c r="B145" s="284">
        <v>829701</v>
      </c>
      <c r="C145" s="284">
        <v>507091</v>
      </c>
      <c r="D145" s="284">
        <v>114762</v>
      </c>
      <c r="E145" s="284">
        <v>67477</v>
      </c>
      <c r="F145" s="284">
        <v>140371</v>
      </c>
      <c r="G145" s="284" t="s">
        <v>799</v>
      </c>
    </row>
    <row r="146" spans="1:7" s="278" customFormat="1">
      <c r="A146" s="276" t="s">
        <v>1262</v>
      </c>
      <c r="B146" s="300">
        <v>4696188.1030000001</v>
      </c>
      <c r="C146" s="300">
        <v>2531649</v>
      </c>
      <c r="D146" s="300">
        <v>282894</v>
      </c>
      <c r="E146" s="300">
        <v>140486</v>
      </c>
      <c r="F146" s="300">
        <v>1725884</v>
      </c>
      <c r="G146" s="300">
        <v>15275.103000000001</v>
      </c>
    </row>
    <row r="147" spans="1:7" s="278" customFormat="1">
      <c r="A147" s="279" t="s">
        <v>1263</v>
      </c>
      <c r="B147" s="284">
        <v>974696</v>
      </c>
      <c r="C147" s="300">
        <v>733320</v>
      </c>
      <c r="D147" s="300">
        <v>82016</v>
      </c>
      <c r="E147" s="284">
        <v>33556</v>
      </c>
      <c r="F147" s="284">
        <v>125143</v>
      </c>
      <c r="G147" s="284">
        <v>661</v>
      </c>
    </row>
    <row r="148" spans="1:7" s="278" customFormat="1" ht="14.25">
      <c r="A148" s="279" t="s">
        <v>1264</v>
      </c>
      <c r="B148" s="284">
        <v>1698774.8160000001</v>
      </c>
      <c r="C148" s="284">
        <v>734061</v>
      </c>
      <c r="D148" s="284">
        <v>1072</v>
      </c>
      <c r="E148" s="284">
        <v>81182</v>
      </c>
      <c r="F148" s="284">
        <v>871464</v>
      </c>
      <c r="G148" s="284">
        <v>10995.816000000001</v>
      </c>
    </row>
    <row r="149" spans="1:7" s="278" customFormat="1" ht="14.25">
      <c r="A149" s="279" t="s">
        <v>1265</v>
      </c>
      <c r="B149" s="284">
        <v>748531.42</v>
      </c>
      <c r="C149" s="284">
        <v>105921</v>
      </c>
      <c r="D149" s="259" t="s">
        <v>799</v>
      </c>
      <c r="E149" s="284">
        <v>8633</v>
      </c>
      <c r="F149" s="284">
        <v>633568</v>
      </c>
      <c r="G149" s="284">
        <v>409.42</v>
      </c>
    </row>
    <row r="150" spans="1:7" s="278" customFormat="1" ht="14.25">
      <c r="A150" s="279" t="s">
        <v>1266</v>
      </c>
      <c r="B150" s="284">
        <v>1157478</v>
      </c>
      <c r="C150" s="284">
        <v>921904</v>
      </c>
      <c r="D150" s="301">
        <v>186504</v>
      </c>
      <c r="E150" s="284">
        <v>10671</v>
      </c>
      <c r="F150" s="284">
        <v>38399</v>
      </c>
      <c r="G150" s="284" t="s">
        <v>799</v>
      </c>
    </row>
    <row r="151" spans="1:7" s="278" customFormat="1" ht="14.25">
      <c r="A151" s="279" t="s">
        <v>1267</v>
      </c>
      <c r="B151" s="284">
        <v>116707.867</v>
      </c>
      <c r="C151" s="284">
        <v>36443</v>
      </c>
      <c r="D151" s="284">
        <v>13302</v>
      </c>
      <c r="E151" s="284">
        <v>6444</v>
      </c>
      <c r="F151" s="284">
        <v>57310</v>
      </c>
      <c r="G151" s="284">
        <v>3208.8670000000002</v>
      </c>
    </row>
    <row r="152" spans="1:7" s="278" customFormat="1">
      <c r="A152" s="276" t="s">
        <v>1383</v>
      </c>
      <c r="B152" s="300">
        <v>33992239.009999998</v>
      </c>
      <c r="C152" s="300">
        <v>24418585</v>
      </c>
      <c r="D152" s="300">
        <v>7676875</v>
      </c>
      <c r="E152" s="300">
        <v>815258</v>
      </c>
      <c r="F152" s="300">
        <v>1080366</v>
      </c>
      <c r="G152" s="300">
        <v>1155.01</v>
      </c>
    </row>
    <row r="153" spans="1:7" s="278" customFormat="1">
      <c r="A153" s="276" t="s">
        <v>1268</v>
      </c>
      <c r="B153" s="300">
        <v>11822157.225</v>
      </c>
      <c r="C153" s="300">
        <v>7907800</v>
      </c>
      <c r="D153" s="300">
        <v>3201356</v>
      </c>
      <c r="E153" s="300">
        <v>422974</v>
      </c>
      <c r="F153" s="300">
        <v>289715</v>
      </c>
      <c r="G153" s="300">
        <v>312.22500000000002</v>
      </c>
    </row>
    <row r="154" spans="1:7" s="278" customFormat="1" ht="14.25">
      <c r="A154" s="279" t="s">
        <v>1269</v>
      </c>
      <c r="B154" s="284">
        <v>11822157.225</v>
      </c>
      <c r="C154" s="284">
        <v>7907800</v>
      </c>
      <c r="D154" s="284">
        <v>3201356</v>
      </c>
      <c r="E154" s="284">
        <v>422974</v>
      </c>
      <c r="F154" s="284">
        <v>289715</v>
      </c>
      <c r="G154" s="284">
        <v>312.22500000000002</v>
      </c>
    </row>
    <row r="155" spans="1:7" s="278" customFormat="1">
      <c r="A155" s="276" t="s">
        <v>1270</v>
      </c>
      <c r="B155" s="300">
        <v>22170081.785</v>
      </c>
      <c r="C155" s="300">
        <v>16510785</v>
      </c>
      <c r="D155" s="300">
        <v>4475519</v>
      </c>
      <c r="E155" s="300">
        <v>392284</v>
      </c>
      <c r="F155" s="300">
        <v>790651</v>
      </c>
      <c r="G155" s="300">
        <v>842.78499999999997</v>
      </c>
    </row>
    <row r="156" spans="1:7" s="278" customFormat="1" ht="14.25">
      <c r="A156" s="279" t="s">
        <v>1271</v>
      </c>
      <c r="B156" s="284">
        <v>18854582</v>
      </c>
      <c r="C156" s="284">
        <v>13892213</v>
      </c>
      <c r="D156" s="284">
        <v>4241149</v>
      </c>
      <c r="E156" s="284">
        <v>260238</v>
      </c>
      <c r="F156" s="284">
        <v>460150</v>
      </c>
      <c r="G156" s="284">
        <v>832</v>
      </c>
    </row>
    <row r="157" spans="1:7" s="278" customFormat="1" ht="14.25">
      <c r="A157" s="279" t="s">
        <v>1272</v>
      </c>
      <c r="B157" s="284">
        <v>3315499.7850000001</v>
      </c>
      <c r="C157" s="284">
        <v>2618572</v>
      </c>
      <c r="D157" s="284">
        <v>234370</v>
      </c>
      <c r="E157" s="284">
        <v>132046</v>
      </c>
      <c r="F157" s="284">
        <v>330501</v>
      </c>
      <c r="G157" s="284">
        <v>10.785</v>
      </c>
    </row>
    <row r="158" spans="1:7" s="278" customFormat="1">
      <c r="A158" s="276" t="s">
        <v>1384</v>
      </c>
      <c r="B158" s="300">
        <v>22735906.585000001</v>
      </c>
      <c r="C158" s="300">
        <v>14361565</v>
      </c>
      <c r="D158" s="300">
        <v>1699356</v>
      </c>
      <c r="E158" s="300">
        <v>1718605</v>
      </c>
      <c r="F158" s="300">
        <v>4948156</v>
      </c>
      <c r="G158" s="300">
        <v>8224.5850000000009</v>
      </c>
    </row>
    <row r="159" spans="1:7" s="278" customFormat="1">
      <c r="A159" s="276" t="s">
        <v>1273</v>
      </c>
      <c r="B159" s="300">
        <v>6999431.4939999999</v>
      </c>
      <c r="C159" s="300">
        <v>4157820</v>
      </c>
      <c r="D159" s="300">
        <v>885462</v>
      </c>
      <c r="E159" s="300">
        <v>636569</v>
      </c>
      <c r="F159" s="300">
        <v>1313424</v>
      </c>
      <c r="G159" s="300">
        <v>6156.4939999999997</v>
      </c>
    </row>
    <row r="160" spans="1:7" s="278" customFormat="1" ht="14.25">
      <c r="A160" s="279" t="s">
        <v>1274</v>
      </c>
      <c r="B160" s="284">
        <v>3598414.4939999999</v>
      </c>
      <c r="C160" s="284">
        <v>1801839</v>
      </c>
      <c r="D160" s="284">
        <v>521596</v>
      </c>
      <c r="E160" s="284">
        <v>510985</v>
      </c>
      <c r="F160" s="284">
        <v>758497</v>
      </c>
      <c r="G160" s="284">
        <v>5497.4939999999997</v>
      </c>
    </row>
    <row r="161" spans="1:9" s="278" customFormat="1" ht="14.25">
      <c r="A161" s="279" t="s">
        <v>1275</v>
      </c>
      <c r="B161" s="284">
        <v>1962283</v>
      </c>
      <c r="C161" s="284">
        <v>1226327</v>
      </c>
      <c r="D161" s="284">
        <v>263352</v>
      </c>
      <c r="E161" s="284">
        <v>58613</v>
      </c>
      <c r="F161" s="284">
        <v>413358</v>
      </c>
      <c r="G161" s="284">
        <v>633</v>
      </c>
    </row>
    <row r="162" spans="1:9" s="278" customFormat="1" ht="14.25">
      <c r="A162" s="279" t="s">
        <v>1276</v>
      </c>
      <c r="B162" s="284">
        <v>1438734</v>
      </c>
      <c r="C162" s="284">
        <v>1129654</v>
      </c>
      <c r="D162" s="284">
        <v>100514</v>
      </c>
      <c r="E162" s="284">
        <v>66971</v>
      </c>
      <c r="F162" s="284">
        <v>141569</v>
      </c>
      <c r="G162" s="284">
        <v>26</v>
      </c>
    </row>
    <row r="163" spans="1:9" s="278" customFormat="1">
      <c r="A163" s="276" t="s">
        <v>1277</v>
      </c>
      <c r="B163" s="300">
        <v>8677817.3460000008</v>
      </c>
      <c r="C163" s="300">
        <v>5653415</v>
      </c>
      <c r="D163" s="300">
        <v>347766</v>
      </c>
      <c r="E163" s="300">
        <v>647049</v>
      </c>
      <c r="F163" s="300">
        <v>2027575</v>
      </c>
      <c r="G163" s="300">
        <v>2012.346</v>
      </c>
    </row>
    <row r="164" spans="1:9" s="278" customFormat="1" ht="14.25">
      <c r="A164" s="279" t="s">
        <v>1278</v>
      </c>
      <c r="B164" s="284">
        <v>4981433</v>
      </c>
      <c r="C164" s="284">
        <v>3868467</v>
      </c>
      <c r="D164" s="284">
        <v>91480</v>
      </c>
      <c r="E164" s="284">
        <v>308875</v>
      </c>
      <c r="F164" s="284">
        <v>711126</v>
      </c>
      <c r="G164" s="284">
        <v>1485</v>
      </c>
    </row>
    <row r="165" spans="1:9" s="278" customFormat="1" ht="14.25">
      <c r="A165" s="279" t="s">
        <v>1279</v>
      </c>
      <c r="B165" s="284">
        <v>3696384.3459999999</v>
      </c>
      <c r="C165" s="284">
        <v>1784948</v>
      </c>
      <c r="D165" s="284">
        <v>256286</v>
      </c>
      <c r="E165" s="284">
        <v>338174</v>
      </c>
      <c r="F165" s="284">
        <v>1316449</v>
      </c>
      <c r="G165" s="284">
        <v>527.346</v>
      </c>
    </row>
    <row r="166" spans="1:9" s="278" customFormat="1">
      <c r="A166" s="276" t="s">
        <v>1280</v>
      </c>
      <c r="B166" s="300">
        <v>7058657.7450000001</v>
      </c>
      <c r="C166" s="300">
        <v>4550330</v>
      </c>
      <c r="D166" s="300">
        <v>466128</v>
      </c>
      <c r="E166" s="300">
        <v>434987</v>
      </c>
      <c r="F166" s="300">
        <v>1607157</v>
      </c>
      <c r="G166" s="300">
        <v>55.745000000000005</v>
      </c>
    </row>
    <row r="167" spans="1:9" s="278" customFormat="1" ht="14.25">
      <c r="A167" s="279" t="s">
        <v>1281</v>
      </c>
      <c r="B167" s="284">
        <v>2366142.8849999998</v>
      </c>
      <c r="C167" s="284">
        <v>1220310</v>
      </c>
      <c r="D167" s="284">
        <v>2724</v>
      </c>
      <c r="E167" s="284">
        <v>267202</v>
      </c>
      <c r="F167" s="284">
        <v>875875</v>
      </c>
      <c r="G167" s="284">
        <v>31.885000000000002</v>
      </c>
    </row>
    <row r="168" spans="1:9" s="278" customFormat="1" ht="14.25">
      <c r="A168" s="279" t="s">
        <v>1282</v>
      </c>
      <c r="B168" s="284">
        <v>3470430.86</v>
      </c>
      <c r="C168" s="284">
        <v>2359039</v>
      </c>
      <c r="D168" s="284">
        <v>458364</v>
      </c>
      <c r="E168" s="284">
        <v>91838</v>
      </c>
      <c r="F168" s="284">
        <v>561171</v>
      </c>
      <c r="G168" s="284">
        <v>18.86</v>
      </c>
    </row>
    <row r="169" spans="1:9" s="278" customFormat="1" ht="14.25">
      <c r="A169" s="279" t="s">
        <v>1283</v>
      </c>
      <c r="B169" s="284">
        <v>1222084</v>
      </c>
      <c r="C169" s="284">
        <v>970981</v>
      </c>
      <c r="D169" s="284">
        <v>5040</v>
      </c>
      <c r="E169" s="284">
        <v>75947</v>
      </c>
      <c r="F169" s="284">
        <v>170111</v>
      </c>
      <c r="G169" s="284">
        <v>5</v>
      </c>
    </row>
    <row r="170" spans="1:9">
      <c r="A170" s="276" t="s">
        <v>1385</v>
      </c>
      <c r="B170" s="300">
        <v>36209473</v>
      </c>
      <c r="C170" s="300">
        <v>23259679</v>
      </c>
      <c r="D170" s="300">
        <v>11225683</v>
      </c>
      <c r="E170" s="300">
        <v>800389</v>
      </c>
      <c r="F170" s="300">
        <v>923722</v>
      </c>
      <c r="G170" s="284" t="s">
        <v>799</v>
      </c>
    </row>
    <row r="171" spans="1:9">
      <c r="A171" s="276" t="s">
        <v>1284</v>
      </c>
      <c r="B171" s="300"/>
      <c r="C171" s="300"/>
      <c r="D171" s="300"/>
      <c r="E171" s="300"/>
      <c r="F171" s="300"/>
      <c r="G171" s="300"/>
    </row>
    <row r="172" spans="1:9">
      <c r="A172" s="276" t="s">
        <v>1285</v>
      </c>
      <c r="B172" s="300">
        <v>16480628</v>
      </c>
      <c r="C172" s="300">
        <v>10566530</v>
      </c>
      <c r="D172" s="300">
        <v>4836768</v>
      </c>
      <c r="E172" s="300">
        <v>418468</v>
      </c>
      <c r="F172" s="300">
        <v>658862</v>
      </c>
      <c r="G172" s="284" t="s">
        <v>799</v>
      </c>
    </row>
    <row r="173" spans="1:9" ht="14.25">
      <c r="A173" s="279" t="s">
        <v>1286</v>
      </c>
      <c r="B173" s="284">
        <v>3010867</v>
      </c>
      <c r="C173" s="284">
        <v>1819083</v>
      </c>
      <c r="D173" s="284">
        <v>1143027</v>
      </c>
      <c r="E173" s="284">
        <v>16594</v>
      </c>
      <c r="F173" s="284">
        <v>32163</v>
      </c>
      <c r="G173" s="284" t="s">
        <v>799</v>
      </c>
      <c r="I173" s="278"/>
    </row>
    <row r="174" spans="1:9" ht="14.25">
      <c r="A174" s="279" t="s">
        <v>1287</v>
      </c>
      <c r="B174" s="284">
        <v>3983911</v>
      </c>
      <c r="C174" s="284">
        <v>2581571</v>
      </c>
      <c r="D174" s="284">
        <v>1257003</v>
      </c>
      <c r="E174" s="284">
        <v>106925</v>
      </c>
      <c r="F174" s="284">
        <v>38412</v>
      </c>
      <c r="G174" s="284" t="s">
        <v>799</v>
      </c>
      <c r="I174" s="278"/>
    </row>
    <row r="175" spans="1:9" ht="14.25">
      <c r="A175" s="279" t="s">
        <v>1288</v>
      </c>
      <c r="B175" s="284">
        <v>2725370</v>
      </c>
      <c r="C175" s="284">
        <v>1601521</v>
      </c>
      <c r="D175" s="284">
        <v>722690</v>
      </c>
      <c r="E175" s="284">
        <v>70410</v>
      </c>
      <c r="F175" s="284">
        <v>330749</v>
      </c>
      <c r="G175" s="284" t="s">
        <v>799</v>
      </c>
      <c r="I175" s="278"/>
    </row>
    <row r="176" spans="1:9" ht="14.25">
      <c r="A176" s="279" t="s">
        <v>1289</v>
      </c>
      <c r="B176" s="284">
        <v>3234688</v>
      </c>
      <c r="C176" s="284">
        <v>2137971</v>
      </c>
      <c r="D176" s="284">
        <v>666854</v>
      </c>
      <c r="E176" s="284">
        <v>206029</v>
      </c>
      <c r="F176" s="284">
        <v>223834</v>
      </c>
      <c r="G176" s="284" t="s">
        <v>799</v>
      </c>
      <c r="I176" s="278"/>
    </row>
    <row r="177" spans="1:9" ht="14.25">
      <c r="A177" s="279" t="s">
        <v>1290</v>
      </c>
      <c r="B177" s="284">
        <v>3525792</v>
      </c>
      <c r="C177" s="284">
        <v>2426384</v>
      </c>
      <c r="D177" s="284">
        <v>1047194</v>
      </c>
      <c r="E177" s="284">
        <v>18510</v>
      </c>
      <c r="F177" s="284">
        <v>33704</v>
      </c>
      <c r="G177" s="284" t="s">
        <v>799</v>
      </c>
      <c r="I177" s="278"/>
    </row>
    <row r="178" spans="1:9">
      <c r="A178" s="276" t="s">
        <v>1291</v>
      </c>
      <c r="B178" s="300">
        <v>19728845</v>
      </c>
      <c r="C178" s="300">
        <v>12693149</v>
      </c>
      <c r="D178" s="300">
        <v>6388915</v>
      </c>
      <c r="E178" s="300">
        <v>381921</v>
      </c>
      <c r="F178" s="300">
        <v>264860</v>
      </c>
      <c r="G178" s="284" t="s">
        <v>799</v>
      </c>
    </row>
    <row r="179" spans="1:9" ht="14.25">
      <c r="A179" s="279" t="s">
        <v>1292</v>
      </c>
      <c r="B179" s="284">
        <v>5810521</v>
      </c>
      <c r="C179" s="284">
        <v>3460681</v>
      </c>
      <c r="D179" s="284">
        <v>1842751</v>
      </c>
      <c r="E179" s="284">
        <v>338279</v>
      </c>
      <c r="F179" s="284">
        <v>168810</v>
      </c>
      <c r="G179" s="284" t="s">
        <v>799</v>
      </c>
    </row>
    <row r="180" spans="1:9" ht="14.25">
      <c r="A180" s="279" t="s">
        <v>1293</v>
      </c>
      <c r="B180" s="284">
        <v>7937736</v>
      </c>
      <c r="C180" s="284">
        <v>4781370</v>
      </c>
      <c r="D180" s="284">
        <v>3109816</v>
      </c>
      <c r="E180" s="284">
        <v>9195</v>
      </c>
      <c r="F180" s="284">
        <v>37355</v>
      </c>
      <c r="G180" s="284" t="s">
        <v>799</v>
      </c>
    </row>
    <row r="181" spans="1:9" ht="14.25">
      <c r="A181" s="279" t="s">
        <v>1294</v>
      </c>
      <c r="B181" s="284">
        <v>5980588</v>
      </c>
      <c r="C181" s="284">
        <v>4451098</v>
      </c>
      <c r="D181" s="284">
        <v>1436348</v>
      </c>
      <c r="E181" s="284">
        <v>34447</v>
      </c>
      <c r="F181" s="284">
        <v>58695</v>
      </c>
      <c r="G181" s="284" t="s">
        <v>799</v>
      </c>
    </row>
    <row r="182" spans="1:9">
      <c r="A182" s="276" t="s">
        <v>1386</v>
      </c>
      <c r="B182" s="300">
        <v>20142798.82</v>
      </c>
      <c r="C182" s="300">
        <v>13584321</v>
      </c>
      <c r="D182" s="300">
        <v>3912114</v>
      </c>
      <c r="E182" s="300">
        <v>868548</v>
      </c>
      <c r="F182" s="300">
        <v>1776697</v>
      </c>
      <c r="G182" s="300">
        <v>1118.8200000000002</v>
      </c>
    </row>
    <row r="183" spans="1:9">
      <c r="A183" s="276" t="s">
        <v>1295</v>
      </c>
      <c r="B183" s="300">
        <v>1418819.4</v>
      </c>
      <c r="C183" s="300">
        <v>785974</v>
      </c>
      <c r="D183" s="300">
        <v>236828</v>
      </c>
      <c r="E183" s="300">
        <v>57918</v>
      </c>
      <c r="F183" s="300">
        <v>338096</v>
      </c>
      <c r="G183" s="300">
        <v>3.4</v>
      </c>
    </row>
    <row r="184" spans="1:9" ht="14.25">
      <c r="A184" s="279" t="s">
        <v>1296</v>
      </c>
      <c r="B184" s="284">
        <v>528061.4</v>
      </c>
      <c r="C184" s="284">
        <v>229833</v>
      </c>
      <c r="D184" s="284">
        <v>8678</v>
      </c>
      <c r="E184" s="284">
        <v>30541</v>
      </c>
      <c r="F184" s="284">
        <v>259009</v>
      </c>
      <c r="G184" s="284">
        <v>0.4</v>
      </c>
      <c r="I184" s="278"/>
    </row>
    <row r="185" spans="1:9" ht="14.25">
      <c r="A185" s="279" t="s">
        <v>1297</v>
      </c>
      <c r="B185" s="284">
        <v>498499</v>
      </c>
      <c r="C185" s="284">
        <v>254022</v>
      </c>
      <c r="D185" s="284">
        <v>228150</v>
      </c>
      <c r="E185" s="284">
        <v>9991</v>
      </c>
      <c r="F185" s="284">
        <v>6336</v>
      </c>
      <c r="G185" s="284" t="s">
        <v>799</v>
      </c>
      <c r="I185" s="278"/>
    </row>
    <row r="186" spans="1:9" ht="14.25">
      <c r="A186" s="279" t="s">
        <v>1298</v>
      </c>
      <c r="B186" s="284">
        <v>392259</v>
      </c>
      <c r="C186" s="284">
        <v>302119</v>
      </c>
      <c r="D186" s="259" t="s">
        <v>799</v>
      </c>
      <c r="E186" s="284">
        <v>17386</v>
      </c>
      <c r="F186" s="284">
        <v>72751</v>
      </c>
      <c r="G186" s="284">
        <v>3</v>
      </c>
      <c r="I186" s="278"/>
    </row>
    <row r="187" spans="1:9">
      <c r="A187" s="276" t="s">
        <v>1299</v>
      </c>
      <c r="B187" s="300">
        <v>4259647.5</v>
      </c>
      <c r="C187" s="300">
        <v>2723240</v>
      </c>
      <c r="D187" s="300">
        <v>1240586</v>
      </c>
      <c r="E187" s="300">
        <v>133882</v>
      </c>
      <c r="F187" s="300">
        <v>161894</v>
      </c>
      <c r="G187" s="300">
        <v>45.5</v>
      </c>
    </row>
    <row r="188" spans="1:9" ht="14.25">
      <c r="A188" s="279" t="s">
        <v>1300</v>
      </c>
      <c r="B188" s="284">
        <v>1447410.5</v>
      </c>
      <c r="C188" s="284">
        <v>1057165</v>
      </c>
      <c r="D188" s="284">
        <v>218749</v>
      </c>
      <c r="E188" s="284">
        <v>53391</v>
      </c>
      <c r="F188" s="284">
        <v>118060</v>
      </c>
      <c r="G188" s="284">
        <v>45.5</v>
      </c>
    </row>
    <row r="189" spans="1:9" ht="14.25">
      <c r="A189" s="279" t="s">
        <v>1301</v>
      </c>
      <c r="B189" s="284">
        <v>2033105</v>
      </c>
      <c r="C189" s="284">
        <v>1214218</v>
      </c>
      <c r="D189" s="284">
        <v>754837</v>
      </c>
      <c r="E189" s="284">
        <v>50132</v>
      </c>
      <c r="F189" s="284">
        <v>13918</v>
      </c>
      <c r="G189" s="284" t="s">
        <v>799</v>
      </c>
    </row>
    <row r="190" spans="1:9" ht="14.25">
      <c r="A190" s="279" t="s">
        <v>1302</v>
      </c>
      <c r="B190" s="284">
        <v>779132</v>
      </c>
      <c r="C190" s="284">
        <v>451857</v>
      </c>
      <c r="D190" s="284">
        <v>267000</v>
      </c>
      <c r="E190" s="284">
        <v>30359</v>
      </c>
      <c r="F190" s="284">
        <v>29916</v>
      </c>
      <c r="G190" s="284" t="s">
        <v>799</v>
      </c>
    </row>
    <row r="191" spans="1:9">
      <c r="A191" s="276" t="s">
        <v>1303</v>
      </c>
      <c r="B191" s="300">
        <v>14464331.92</v>
      </c>
      <c r="C191" s="300">
        <v>10075107</v>
      </c>
      <c r="D191" s="300">
        <v>2434700</v>
      </c>
      <c r="E191" s="300">
        <v>676748</v>
      </c>
      <c r="F191" s="300">
        <v>1276707</v>
      </c>
      <c r="G191" s="300">
        <v>1069.92</v>
      </c>
    </row>
    <row r="192" spans="1:9" ht="14.25">
      <c r="A192" s="279" t="s">
        <v>1304</v>
      </c>
      <c r="B192" s="284">
        <v>3752449.02</v>
      </c>
      <c r="C192" s="284">
        <v>2298318</v>
      </c>
      <c r="D192" s="284">
        <v>205720</v>
      </c>
      <c r="E192" s="284">
        <v>275318</v>
      </c>
      <c r="F192" s="284">
        <v>972459</v>
      </c>
      <c r="G192" s="284">
        <v>634.02</v>
      </c>
    </row>
    <row r="193" spans="1:9" ht="14.25">
      <c r="A193" s="279" t="s">
        <v>1305</v>
      </c>
      <c r="B193" s="284">
        <v>3067283.9</v>
      </c>
      <c r="C193" s="284">
        <v>2372998</v>
      </c>
      <c r="D193" s="284">
        <v>364499</v>
      </c>
      <c r="E193" s="284">
        <v>187002</v>
      </c>
      <c r="F193" s="284">
        <v>142349</v>
      </c>
      <c r="G193" s="284">
        <v>435.9</v>
      </c>
      <c r="I193" s="278"/>
    </row>
    <row r="194" spans="1:9" ht="14.25">
      <c r="A194" s="279" t="s">
        <v>1306</v>
      </c>
      <c r="B194" s="284">
        <v>5349182</v>
      </c>
      <c r="C194" s="284">
        <v>3607766</v>
      </c>
      <c r="D194" s="284">
        <v>1541801</v>
      </c>
      <c r="E194" s="284">
        <v>110756</v>
      </c>
      <c r="F194" s="284">
        <v>88859</v>
      </c>
      <c r="G194" s="284" t="s">
        <v>799</v>
      </c>
      <c r="I194" s="278"/>
    </row>
    <row r="195" spans="1:9" ht="14.25">
      <c r="A195" s="279" t="s">
        <v>1307</v>
      </c>
      <c r="B195" s="284">
        <v>2295417</v>
      </c>
      <c r="C195" s="284">
        <v>1796025</v>
      </c>
      <c r="D195" s="284">
        <v>322680</v>
      </c>
      <c r="E195" s="284">
        <v>103672</v>
      </c>
      <c r="F195" s="284">
        <v>73040</v>
      </c>
      <c r="G195" s="284" t="s">
        <v>799</v>
      </c>
      <c r="I195" s="278"/>
    </row>
    <row r="196" spans="1:9">
      <c r="A196" s="276" t="s">
        <v>1387</v>
      </c>
      <c r="B196" s="300">
        <v>6685214.9550000001</v>
      </c>
      <c r="C196" s="300">
        <v>980080</v>
      </c>
      <c r="D196" s="300">
        <v>530245</v>
      </c>
      <c r="E196" s="300">
        <v>86301</v>
      </c>
      <c r="F196" s="300">
        <v>5088522</v>
      </c>
      <c r="G196" s="300">
        <v>66.954999999999998</v>
      </c>
    </row>
    <row r="197" spans="1:9">
      <c r="A197" s="276" t="s">
        <v>1308</v>
      </c>
    </row>
    <row r="198" spans="1:9">
      <c r="A198" s="276" t="s">
        <v>1309</v>
      </c>
      <c r="B198" s="300">
        <v>6685214.9550000001</v>
      </c>
      <c r="C198" s="300">
        <v>980080</v>
      </c>
      <c r="D198" s="300">
        <v>530245</v>
      </c>
      <c r="E198" s="300">
        <v>86301</v>
      </c>
      <c r="F198" s="300">
        <v>5088522</v>
      </c>
      <c r="G198" s="300">
        <v>66.954999999999998</v>
      </c>
    </row>
    <row r="199" spans="1:9" ht="14.25">
      <c r="A199" s="279" t="s">
        <v>1310</v>
      </c>
      <c r="B199" s="284">
        <v>971459</v>
      </c>
      <c r="C199" s="284">
        <v>130620</v>
      </c>
      <c r="D199" s="259" t="s">
        <v>799</v>
      </c>
      <c r="E199" s="284">
        <v>25541</v>
      </c>
      <c r="F199" s="284">
        <v>815288</v>
      </c>
      <c r="G199" s="284">
        <v>10</v>
      </c>
    </row>
    <row r="200" spans="1:9" ht="14.25">
      <c r="A200" s="279" t="s">
        <v>1311</v>
      </c>
      <c r="B200" s="284">
        <v>2427191.75</v>
      </c>
      <c r="C200" s="284">
        <v>137156</v>
      </c>
      <c r="D200" s="284">
        <v>50</v>
      </c>
      <c r="E200" s="284">
        <v>13089</v>
      </c>
      <c r="F200" s="284">
        <v>2276889</v>
      </c>
      <c r="G200" s="284">
        <v>7.75</v>
      </c>
    </row>
    <row r="201" spans="1:9" ht="14.25">
      <c r="A201" s="279" t="s">
        <v>1312</v>
      </c>
      <c r="B201" s="284">
        <v>1583685.4</v>
      </c>
      <c r="C201" s="284">
        <v>226995</v>
      </c>
      <c r="D201" s="284">
        <v>132090</v>
      </c>
      <c r="E201" s="284">
        <v>26694</v>
      </c>
      <c r="F201" s="284">
        <v>1197905</v>
      </c>
      <c r="G201" s="284">
        <v>1.4</v>
      </c>
    </row>
    <row r="202" spans="1:9" ht="14.25">
      <c r="A202" s="279" t="s">
        <v>1313</v>
      </c>
      <c r="B202" s="284">
        <v>592421.80500000005</v>
      </c>
      <c r="C202" s="284">
        <v>2822</v>
      </c>
      <c r="D202" s="259" t="s">
        <v>799</v>
      </c>
      <c r="E202" s="284">
        <v>2885</v>
      </c>
      <c r="F202" s="284">
        <v>586667</v>
      </c>
      <c r="G202" s="284">
        <v>47.805</v>
      </c>
    </row>
    <row r="203" spans="1:9" ht="14.25">
      <c r="A203" s="279" t="s">
        <v>1314</v>
      </c>
      <c r="B203" s="284">
        <v>296921</v>
      </c>
      <c r="C203" s="284">
        <v>54237</v>
      </c>
      <c r="D203" s="284">
        <v>40000</v>
      </c>
      <c r="E203" s="284">
        <v>9803</v>
      </c>
      <c r="F203" s="284">
        <v>192881</v>
      </c>
      <c r="G203" s="284" t="s">
        <v>799</v>
      </c>
    </row>
    <row r="204" spans="1:9" ht="14.25">
      <c r="A204" s="279" t="s">
        <v>1315</v>
      </c>
      <c r="B204" s="284">
        <v>813536</v>
      </c>
      <c r="C204" s="284">
        <v>428250</v>
      </c>
      <c r="D204" s="284">
        <v>358105</v>
      </c>
      <c r="E204" s="284">
        <v>8289</v>
      </c>
      <c r="F204" s="284">
        <v>18892</v>
      </c>
      <c r="G204" s="284" t="s">
        <v>799</v>
      </c>
    </row>
    <row r="205" spans="1:9">
      <c r="A205" s="276" t="s">
        <v>1388</v>
      </c>
      <c r="B205" s="300">
        <v>12936097.9</v>
      </c>
      <c r="C205" s="300">
        <v>9750105</v>
      </c>
      <c r="D205" s="300">
        <v>2984546</v>
      </c>
      <c r="E205" s="300">
        <v>80270</v>
      </c>
      <c r="F205" s="300">
        <v>121160</v>
      </c>
      <c r="G205" s="300">
        <v>16.899999999999999</v>
      </c>
    </row>
    <row r="206" spans="1:9">
      <c r="A206" s="276" t="s">
        <v>1316</v>
      </c>
      <c r="B206" s="300">
        <v>5573321.9000000004</v>
      </c>
      <c r="C206" s="300">
        <v>3994625</v>
      </c>
      <c r="D206" s="300">
        <v>1486999</v>
      </c>
      <c r="E206" s="300">
        <v>40529</v>
      </c>
      <c r="F206" s="300">
        <v>51152</v>
      </c>
      <c r="G206" s="300">
        <v>16.899999999999999</v>
      </c>
    </row>
    <row r="207" spans="1:9" ht="14.25">
      <c r="A207" s="279" t="s">
        <v>1317</v>
      </c>
      <c r="B207" s="284">
        <v>3409118.9</v>
      </c>
      <c r="C207" s="284">
        <v>2381944</v>
      </c>
      <c r="D207" s="284">
        <v>1000415</v>
      </c>
      <c r="E207" s="284">
        <v>9407</v>
      </c>
      <c r="F207" s="284">
        <v>17336</v>
      </c>
      <c r="G207" s="284">
        <v>16.899999999999999</v>
      </c>
    </row>
    <row r="208" spans="1:9" ht="14.25">
      <c r="A208" s="279" t="s">
        <v>1318</v>
      </c>
      <c r="B208" s="284">
        <v>1239063</v>
      </c>
      <c r="C208" s="284">
        <v>889996</v>
      </c>
      <c r="D208" s="284">
        <v>286500</v>
      </c>
      <c r="E208" s="284">
        <v>29169</v>
      </c>
      <c r="F208" s="284">
        <v>33398</v>
      </c>
      <c r="G208" s="284" t="s">
        <v>799</v>
      </c>
    </row>
    <row r="209" spans="1:9" ht="14.25">
      <c r="A209" s="279" t="s">
        <v>1319</v>
      </c>
      <c r="B209" s="284">
        <v>925140</v>
      </c>
      <c r="C209" s="284">
        <v>722685</v>
      </c>
      <c r="D209" s="284">
        <v>200084</v>
      </c>
      <c r="E209" s="284">
        <v>1953</v>
      </c>
      <c r="F209" s="284">
        <v>418</v>
      </c>
      <c r="G209" s="284" t="s">
        <v>799</v>
      </c>
    </row>
    <row r="210" spans="1:9">
      <c r="A210" s="276" t="s">
        <v>1320</v>
      </c>
      <c r="B210" s="291">
        <v>6977834</v>
      </c>
      <c r="C210" s="291">
        <v>5370538</v>
      </c>
      <c r="D210" s="300">
        <v>1497547</v>
      </c>
      <c r="E210" s="300">
        <v>39741</v>
      </c>
      <c r="F210" s="300">
        <v>70008</v>
      </c>
      <c r="G210" s="284" t="s">
        <v>799</v>
      </c>
    </row>
    <row r="211" spans="1:9" ht="14.25">
      <c r="A211" s="279" t="s">
        <v>1321</v>
      </c>
      <c r="B211" s="284">
        <v>3544172</v>
      </c>
      <c r="C211" s="284">
        <v>2350382</v>
      </c>
      <c r="D211" s="284">
        <v>1187657</v>
      </c>
      <c r="E211" s="284">
        <v>5482</v>
      </c>
      <c r="F211" s="284">
        <v>651</v>
      </c>
      <c r="G211" s="284" t="s">
        <v>799</v>
      </c>
      <c r="I211" s="278"/>
    </row>
    <row r="212" spans="1:9" ht="14.25">
      <c r="A212" s="279" t="s">
        <v>1322</v>
      </c>
      <c r="B212" s="284">
        <v>2025571</v>
      </c>
      <c r="C212" s="284">
        <v>1998972</v>
      </c>
      <c r="D212" s="284">
        <v>15997</v>
      </c>
      <c r="E212" s="284">
        <v>20</v>
      </c>
      <c r="F212" s="284">
        <v>10582</v>
      </c>
      <c r="G212" s="284" t="s">
        <v>799</v>
      </c>
      <c r="I212" s="278" t="s">
        <v>1349</v>
      </c>
    </row>
    <row r="213" spans="1:9" ht="14.25">
      <c r="A213" s="279" t="s">
        <v>1323</v>
      </c>
      <c r="B213" s="284">
        <v>1047286</v>
      </c>
      <c r="C213" s="284">
        <v>750255</v>
      </c>
      <c r="D213" s="284">
        <v>204769</v>
      </c>
      <c r="E213" s="284">
        <v>34079</v>
      </c>
      <c r="F213" s="284">
        <v>58183</v>
      </c>
      <c r="G213" s="284" t="s">
        <v>799</v>
      </c>
      <c r="I213" s="278"/>
    </row>
    <row r="214" spans="1:9" ht="14.25">
      <c r="A214" s="279" t="s">
        <v>1324</v>
      </c>
      <c r="B214" s="284">
        <v>360805</v>
      </c>
      <c r="C214" s="284">
        <v>270929</v>
      </c>
      <c r="D214" s="284">
        <v>89124</v>
      </c>
      <c r="E214" s="284">
        <v>160</v>
      </c>
      <c r="F214" s="284">
        <v>592</v>
      </c>
      <c r="G214" s="284" t="s">
        <v>799</v>
      </c>
      <c r="I214" s="278"/>
    </row>
    <row r="215" spans="1:9">
      <c r="A215" s="276" t="s">
        <v>1389</v>
      </c>
      <c r="B215" s="300">
        <v>12587761.831</v>
      </c>
      <c r="C215" s="300">
        <v>8334283</v>
      </c>
      <c r="D215" s="300">
        <v>2634589</v>
      </c>
      <c r="E215" s="300">
        <v>237688</v>
      </c>
      <c r="F215" s="300">
        <v>1380988</v>
      </c>
      <c r="G215" s="300">
        <v>213.83100000000002</v>
      </c>
    </row>
    <row r="216" spans="1:9">
      <c r="A216" s="276" t="s">
        <v>1325</v>
      </c>
      <c r="B216" s="300">
        <v>5337278.8310000002</v>
      </c>
      <c r="C216" s="300">
        <v>2578408</v>
      </c>
      <c r="D216" s="300">
        <v>1399725</v>
      </c>
      <c r="E216" s="300">
        <v>128609</v>
      </c>
      <c r="F216" s="300">
        <v>1230323</v>
      </c>
      <c r="G216" s="300">
        <v>213.83100000000002</v>
      </c>
    </row>
    <row r="217" spans="1:9" ht="14.25">
      <c r="A217" s="279" t="s">
        <v>1326</v>
      </c>
      <c r="B217" s="284">
        <v>2774474.15</v>
      </c>
      <c r="C217" s="284">
        <v>1055919</v>
      </c>
      <c r="D217" s="284">
        <v>768606</v>
      </c>
      <c r="E217" s="284">
        <v>44131</v>
      </c>
      <c r="F217" s="284">
        <v>905760</v>
      </c>
      <c r="G217" s="284">
        <v>58.15</v>
      </c>
    </row>
    <row r="218" spans="1:9" ht="14.25">
      <c r="A218" s="279" t="s">
        <v>1327</v>
      </c>
      <c r="B218" s="284">
        <v>1760128.6810000001</v>
      </c>
      <c r="C218" s="284">
        <v>1049521</v>
      </c>
      <c r="D218" s="284">
        <v>375846</v>
      </c>
      <c r="E218" s="284">
        <v>68088</v>
      </c>
      <c r="F218" s="284">
        <v>266518</v>
      </c>
      <c r="G218" s="284">
        <v>155.68100000000001</v>
      </c>
    </row>
    <row r="219" spans="1:9" ht="14.25">
      <c r="A219" s="279" t="s">
        <v>1328</v>
      </c>
      <c r="B219" s="284">
        <v>300395</v>
      </c>
      <c r="C219" s="284">
        <v>183997</v>
      </c>
      <c r="D219" s="284">
        <v>69122</v>
      </c>
      <c r="E219" s="284">
        <v>11817</v>
      </c>
      <c r="F219" s="284">
        <v>35459</v>
      </c>
      <c r="G219" s="284" t="s">
        <v>799</v>
      </c>
    </row>
    <row r="220" spans="1:9" ht="14.25">
      <c r="A220" s="279" t="s">
        <v>1329</v>
      </c>
      <c r="B220" s="284">
        <v>502281</v>
      </c>
      <c r="C220" s="284">
        <v>288971</v>
      </c>
      <c r="D220" s="284">
        <v>186151</v>
      </c>
      <c r="E220" s="284">
        <v>4573</v>
      </c>
      <c r="F220" s="284">
        <v>22586</v>
      </c>
      <c r="G220" s="284" t="s">
        <v>799</v>
      </c>
    </row>
    <row r="221" spans="1:9">
      <c r="A221" s="276" t="s">
        <v>1330</v>
      </c>
      <c r="B221" s="300">
        <v>7250483</v>
      </c>
      <c r="C221" s="300">
        <v>5755875</v>
      </c>
      <c r="D221" s="300">
        <v>1234864</v>
      </c>
      <c r="E221" s="300">
        <v>109079</v>
      </c>
      <c r="F221" s="300">
        <v>150665</v>
      </c>
      <c r="G221" s="284" t="s">
        <v>799</v>
      </c>
    </row>
    <row r="222" spans="1:9">
      <c r="A222" s="279" t="s">
        <v>1331</v>
      </c>
      <c r="B222" s="284">
        <v>3151197</v>
      </c>
      <c r="C222" s="300">
        <v>2219269</v>
      </c>
      <c r="D222" s="300">
        <v>852710</v>
      </c>
      <c r="E222" s="284">
        <v>22588</v>
      </c>
      <c r="F222" s="284">
        <v>56630</v>
      </c>
      <c r="G222" s="284" t="s">
        <v>799</v>
      </c>
    </row>
    <row r="223" spans="1:9" ht="14.25">
      <c r="A223" s="279" t="s">
        <v>1332</v>
      </c>
      <c r="B223" s="284">
        <v>2473958</v>
      </c>
      <c r="C223" s="284">
        <v>2169094</v>
      </c>
      <c r="D223" s="284">
        <v>256154</v>
      </c>
      <c r="E223" s="284">
        <v>37745</v>
      </c>
      <c r="F223" s="284">
        <v>10965</v>
      </c>
      <c r="G223" s="284" t="s">
        <v>799</v>
      </c>
      <c r="I223" s="278"/>
    </row>
    <row r="224" spans="1:9" ht="14.25">
      <c r="A224" s="279" t="s">
        <v>1333</v>
      </c>
      <c r="B224" s="284">
        <v>1214846</v>
      </c>
      <c r="C224" s="284">
        <v>1012985</v>
      </c>
      <c r="D224" s="284">
        <v>114000</v>
      </c>
      <c r="E224" s="284">
        <v>31040</v>
      </c>
      <c r="F224" s="284">
        <v>56821</v>
      </c>
      <c r="G224" s="284" t="s">
        <v>799</v>
      </c>
      <c r="I224" s="278"/>
    </row>
    <row r="225" spans="1:10" ht="14.25">
      <c r="A225" s="279" t="s">
        <v>1334</v>
      </c>
      <c r="B225" s="284">
        <v>410482</v>
      </c>
      <c r="C225" s="284">
        <v>354527</v>
      </c>
      <c r="D225" s="284">
        <v>12000</v>
      </c>
      <c r="E225" s="284">
        <v>17706</v>
      </c>
      <c r="F225" s="284">
        <v>26249</v>
      </c>
      <c r="G225" s="284" t="s">
        <v>799</v>
      </c>
      <c r="I225" s="278"/>
    </row>
    <row r="226" spans="1:10">
      <c r="A226" s="276" t="s">
        <v>1390</v>
      </c>
      <c r="B226" s="300">
        <v>29666365</v>
      </c>
      <c r="C226" s="300">
        <v>22107386</v>
      </c>
      <c r="D226" s="300">
        <v>1311111</v>
      </c>
      <c r="E226" s="300">
        <v>680990</v>
      </c>
      <c r="F226" s="300">
        <v>5566853</v>
      </c>
      <c r="G226" s="300">
        <v>25</v>
      </c>
    </row>
    <row r="227" spans="1:10">
      <c r="A227" s="276" t="s">
        <v>1335</v>
      </c>
      <c r="B227" s="300">
        <v>6888415</v>
      </c>
      <c r="C227" s="300">
        <v>3519599</v>
      </c>
      <c r="D227" s="300">
        <v>58847</v>
      </c>
      <c r="E227" s="300">
        <v>203109</v>
      </c>
      <c r="F227" s="300">
        <v>3106860</v>
      </c>
      <c r="G227" s="284" t="s">
        <v>799</v>
      </c>
    </row>
    <row r="228" spans="1:10" ht="14.25">
      <c r="A228" s="279" t="s">
        <v>1336</v>
      </c>
      <c r="B228" s="284">
        <v>3514619</v>
      </c>
      <c r="C228" s="284">
        <v>1327102</v>
      </c>
      <c r="D228" s="284">
        <v>9820</v>
      </c>
      <c r="E228" s="284">
        <v>97753</v>
      </c>
      <c r="F228" s="284">
        <v>2079944</v>
      </c>
      <c r="G228" s="284" t="s">
        <v>799</v>
      </c>
      <c r="I228" s="278"/>
    </row>
    <row r="229" spans="1:10" ht="14.25">
      <c r="A229" s="279" t="s">
        <v>1337</v>
      </c>
      <c r="B229" s="284">
        <v>2347685</v>
      </c>
      <c r="C229" s="284">
        <v>1778972</v>
      </c>
      <c r="D229" s="284">
        <v>8560</v>
      </c>
      <c r="E229" s="284">
        <v>56676</v>
      </c>
      <c r="F229" s="284">
        <v>503477</v>
      </c>
      <c r="G229" s="284" t="s">
        <v>799</v>
      </c>
      <c r="I229" s="278"/>
    </row>
    <row r="230" spans="1:10" ht="14.25">
      <c r="A230" s="279" t="s">
        <v>1338</v>
      </c>
      <c r="B230" s="284">
        <v>1026111</v>
      </c>
      <c r="C230" s="284">
        <v>413525</v>
      </c>
      <c r="D230" s="284">
        <v>40467</v>
      </c>
      <c r="E230" s="284">
        <v>48680</v>
      </c>
      <c r="F230" s="284">
        <v>523439</v>
      </c>
      <c r="G230" s="284" t="s">
        <v>799</v>
      </c>
      <c r="I230" s="278"/>
    </row>
    <row r="231" spans="1:10">
      <c r="A231" s="276" t="s">
        <v>1339</v>
      </c>
      <c r="B231" s="300">
        <v>16832221</v>
      </c>
      <c r="C231" s="300">
        <v>13744710</v>
      </c>
      <c r="D231" s="300">
        <v>1059817</v>
      </c>
      <c r="E231" s="300">
        <v>337091</v>
      </c>
      <c r="F231" s="300">
        <v>1690578</v>
      </c>
      <c r="G231" s="300">
        <v>25</v>
      </c>
    </row>
    <row r="232" spans="1:10" ht="14.25">
      <c r="A232" s="279" t="s">
        <v>1340</v>
      </c>
      <c r="B232" s="284">
        <v>11079753</v>
      </c>
      <c r="C232" s="284">
        <v>8474233</v>
      </c>
      <c r="D232" s="284">
        <v>970738</v>
      </c>
      <c r="E232" s="284">
        <v>200351</v>
      </c>
      <c r="F232" s="284">
        <v>1434406</v>
      </c>
      <c r="G232" s="284">
        <v>25</v>
      </c>
      <c r="I232" s="278"/>
    </row>
    <row r="233" spans="1:10" ht="14.25">
      <c r="A233" s="279" t="s">
        <v>1341</v>
      </c>
      <c r="B233" s="284">
        <v>5752468</v>
      </c>
      <c r="C233" s="284">
        <v>5270477</v>
      </c>
      <c r="D233" s="284">
        <v>89079</v>
      </c>
      <c r="E233" s="284">
        <v>136740</v>
      </c>
      <c r="F233" s="284">
        <v>256172</v>
      </c>
      <c r="G233" s="284" t="s">
        <v>799</v>
      </c>
      <c r="I233" s="278"/>
    </row>
    <row r="234" spans="1:10">
      <c r="A234" s="276" t="s">
        <v>1342</v>
      </c>
      <c r="B234" s="300">
        <v>5945729</v>
      </c>
      <c r="C234" s="300">
        <v>4843077</v>
      </c>
      <c r="D234" s="300">
        <v>192447</v>
      </c>
      <c r="E234" s="300">
        <v>140790</v>
      </c>
      <c r="F234" s="300">
        <v>769415</v>
      </c>
      <c r="G234" s="284" t="s">
        <v>799</v>
      </c>
    </row>
    <row r="235" spans="1:10" ht="14.25">
      <c r="A235" s="279" t="s">
        <v>1343</v>
      </c>
      <c r="B235" s="284">
        <v>3130970</v>
      </c>
      <c r="C235" s="284">
        <v>2603413</v>
      </c>
      <c r="D235" s="284">
        <v>53698</v>
      </c>
      <c r="E235" s="284">
        <v>76860</v>
      </c>
      <c r="F235" s="284">
        <v>396999</v>
      </c>
      <c r="G235" s="284" t="s">
        <v>799</v>
      </c>
      <c r="I235" s="278"/>
      <c r="J235" s="278"/>
    </row>
    <row r="236" spans="1:10" ht="14.25">
      <c r="A236" s="279" t="s">
        <v>1344</v>
      </c>
      <c r="B236" s="284">
        <v>911109</v>
      </c>
      <c r="C236" s="284">
        <v>765046</v>
      </c>
      <c r="D236" s="284">
        <v>3905</v>
      </c>
      <c r="E236" s="284">
        <v>29176</v>
      </c>
      <c r="F236" s="284">
        <v>112982</v>
      </c>
      <c r="G236" s="284" t="s">
        <v>799</v>
      </c>
      <c r="I236" s="278"/>
      <c r="J236" s="278"/>
    </row>
    <row r="237" spans="1:10" ht="14.25">
      <c r="A237" s="279" t="s">
        <v>1345</v>
      </c>
      <c r="B237" s="284">
        <v>1067605</v>
      </c>
      <c r="C237" s="284">
        <v>938076</v>
      </c>
      <c r="D237" s="284">
        <v>77510</v>
      </c>
      <c r="E237" s="284">
        <v>13212</v>
      </c>
      <c r="F237" s="284">
        <v>38807</v>
      </c>
      <c r="G237" s="284" t="s">
        <v>799</v>
      </c>
      <c r="I237" s="278"/>
      <c r="J237" s="278"/>
    </row>
    <row r="238" spans="1:10" ht="14.25">
      <c r="A238" s="279" t="s">
        <v>1346</v>
      </c>
      <c r="B238" s="284">
        <v>836045</v>
      </c>
      <c r="C238" s="284">
        <v>536542</v>
      </c>
      <c r="D238" s="284">
        <v>57334</v>
      </c>
      <c r="E238" s="284">
        <v>21542</v>
      </c>
      <c r="F238" s="284">
        <v>220627</v>
      </c>
      <c r="G238" s="284" t="s">
        <v>799</v>
      </c>
      <c r="I238" s="278"/>
      <c r="J238" s="278"/>
    </row>
    <row r="239" spans="1:10" ht="15.75" thickBot="1">
      <c r="A239" s="302"/>
      <c r="B239" s="285"/>
      <c r="C239" s="285"/>
      <c r="D239" s="285"/>
      <c r="E239" s="285"/>
      <c r="F239" s="285"/>
      <c r="G239" s="285"/>
    </row>
    <row r="242" spans="1:9" s="276" customFormat="1">
      <c r="A242" s="280" t="s">
        <v>1350</v>
      </c>
      <c r="B242" s="281"/>
      <c r="C242" s="281"/>
      <c r="D242" s="951"/>
      <c r="E242" s="951"/>
      <c r="F242" s="282"/>
      <c r="G242" s="282"/>
      <c r="H242" s="278"/>
      <c r="I242" s="279"/>
    </row>
    <row r="243" spans="1:9" s="276" customFormat="1">
      <c r="A243" s="283" t="s">
        <v>1351</v>
      </c>
      <c r="B243" s="281"/>
      <c r="C243" s="281"/>
      <c r="D243" s="281"/>
      <c r="E243" s="284"/>
      <c r="F243" s="282"/>
      <c r="G243" s="282" t="s">
        <v>1374</v>
      </c>
      <c r="H243" s="278"/>
      <c r="I243" s="279"/>
    </row>
    <row r="244" spans="1:9" s="276" customFormat="1" ht="15.75" thickBot="1">
      <c r="A244" s="280" t="s">
        <v>1375</v>
      </c>
      <c r="B244" s="285"/>
      <c r="C244" s="285"/>
      <c r="D244" s="285"/>
      <c r="E244" s="286"/>
      <c r="F244" s="285"/>
      <c r="G244" s="285"/>
      <c r="H244" s="278"/>
      <c r="I244" s="279"/>
    </row>
    <row r="245" spans="1:9" s="276" customFormat="1">
      <c r="A245" s="287"/>
      <c r="B245" s="281"/>
      <c r="C245" s="281"/>
      <c r="D245" s="281"/>
      <c r="E245" s="288"/>
      <c r="F245" s="289"/>
      <c r="G245" s="289"/>
      <c r="H245" s="278"/>
    </row>
    <row r="246" spans="1:9" s="276" customFormat="1">
      <c r="A246" s="290" t="s">
        <v>792</v>
      </c>
      <c r="B246" s="282"/>
      <c r="C246" s="951" t="s">
        <v>1376</v>
      </c>
      <c r="D246" s="951"/>
      <c r="E246" s="291" t="s">
        <v>1214</v>
      </c>
      <c r="F246" s="282" t="s">
        <v>1215</v>
      </c>
      <c r="G246" s="282"/>
      <c r="H246" s="278"/>
    </row>
    <row r="247" spans="1:9" s="276" customFormat="1">
      <c r="A247" s="290"/>
      <c r="B247" s="282"/>
      <c r="C247" s="951"/>
      <c r="D247" s="951"/>
      <c r="E247" s="291" t="s">
        <v>1216</v>
      </c>
      <c r="F247" s="282" t="s">
        <v>1217</v>
      </c>
      <c r="G247" s="282" t="s">
        <v>1218</v>
      </c>
      <c r="H247" s="278"/>
    </row>
    <row r="248" spans="1:9" s="276" customFormat="1">
      <c r="A248" s="280"/>
      <c r="B248" s="282"/>
      <c r="C248" s="951"/>
      <c r="D248" s="951"/>
      <c r="E248" s="291" t="s">
        <v>1219</v>
      </c>
      <c r="F248" s="282" t="s">
        <v>1220</v>
      </c>
      <c r="G248" s="282" t="s">
        <v>1221</v>
      </c>
      <c r="H248" s="278"/>
    </row>
    <row r="249" spans="1:9" s="276" customFormat="1">
      <c r="A249" s="280"/>
      <c r="B249" s="282"/>
      <c r="C249" s="952"/>
      <c r="D249" s="952"/>
      <c r="E249" s="284" t="s">
        <v>1222</v>
      </c>
      <c r="F249" s="282" t="s">
        <v>1223</v>
      </c>
      <c r="G249" s="282" t="s">
        <v>1224</v>
      </c>
      <c r="H249" s="278"/>
    </row>
    <row r="250" spans="1:9" s="276" customFormat="1" ht="30">
      <c r="A250" s="292" t="s">
        <v>1377</v>
      </c>
      <c r="B250" s="293" t="s">
        <v>1225</v>
      </c>
      <c r="C250" s="293" t="s">
        <v>1378</v>
      </c>
      <c r="D250" s="282" t="s">
        <v>1226</v>
      </c>
      <c r="E250" s="284" t="s">
        <v>1227</v>
      </c>
      <c r="F250" s="294" t="s">
        <v>1228</v>
      </c>
      <c r="G250" s="294" t="s">
        <v>1229</v>
      </c>
      <c r="H250" s="278"/>
    </row>
    <row r="251" spans="1:9" s="276" customFormat="1">
      <c r="A251" s="295"/>
      <c r="B251" s="296" t="s">
        <v>1230</v>
      </c>
      <c r="C251" s="296" t="s">
        <v>1231</v>
      </c>
      <c r="D251" s="281" t="s">
        <v>1232</v>
      </c>
      <c r="E251" s="284" t="s">
        <v>1233</v>
      </c>
      <c r="F251" s="294" t="s">
        <v>1234</v>
      </c>
      <c r="G251" s="294" t="s">
        <v>1235</v>
      </c>
      <c r="H251" s="278"/>
    </row>
    <row r="252" spans="1:9" s="276" customFormat="1">
      <c r="A252" s="297"/>
      <c r="B252" s="298"/>
      <c r="C252" s="298"/>
      <c r="D252" s="298"/>
      <c r="E252" s="299"/>
      <c r="F252" s="298"/>
      <c r="G252" s="298"/>
      <c r="H252" s="278"/>
    </row>
    <row r="253" spans="1:9">
      <c r="B253" s="281"/>
      <c r="C253" s="281"/>
      <c r="D253" s="281"/>
      <c r="E253" s="281"/>
      <c r="F253" s="281"/>
      <c r="G253" s="281"/>
      <c r="I253" s="276"/>
    </row>
    <row r="254" spans="1:9">
      <c r="A254" s="276" t="s">
        <v>1379</v>
      </c>
      <c r="B254" s="300">
        <v>237111591.64899999</v>
      </c>
      <c r="C254" s="300">
        <v>155746391</v>
      </c>
      <c r="D254" s="300">
        <v>39982957</v>
      </c>
      <c r="E254" s="300">
        <v>8041419</v>
      </c>
      <c r="F254" s="300">
        <v>33292166</v>
      </c>
      <c r="G254" s="300">
        <v>48658.64899999999</v>
      </c>
      <c r="H254" s="303"/>
      <c r="I254" s="276"/>
    </row>
    <row r="255" spans="1:9">
      <c r="B255" s="300"/>
      <c r="C255" s="300"/>
      <c r="D255" s="300"/>
      <c r="E255" s="300"/>
      <c r="F255" s="300"/>
      <c r="G255" s="300"/>
      <c r="I255" s="276"/>
    </row>
    <row r="256" spans="1:9">
      <c r="A256" s="276" t="s">
        <v>1236</v>
      </c>
      <c r="B256" s="300">
        <v>729756.81099999999</v>
      </c>
      <c r="C256" s="300">
        <v>670835</v>
      </c>
      <c r="D256" s="300">
        <v>1624</v>
      </c>
      <c r="E256" s="300">
        <v>29647</v>
      </c>
      <c r="F256" s="300">
        <v>27136</v>
      </c>
      <c r="G256" s="300">
        <v>514.81100000000004</v>
      </c>
    </row>
    <row r="257" spans="1:7">
      <c r="A257" s="276" t="s">
        <v>1237</v>
      </c>
      <c r="B257" s="300">
        <v>729756.81099999999</v>
      </c>
      <c r="C257" s="300">
        <v>670835</v>
      </c>
      <c r="D257" s="300">
        <v>1624</v>
      </c>
      <c r="E257" s="300">
        <v>29647</v>
      </c>
      <c r="F257" s="300">
        <v>27136</v>
      </c>
      <c r="G257" s="300">
        <v>514.81100000000004</v>
      </c>
    </row>
    <row r="258" spans="1:7" ht="14.25">
      <c r="A258" s="279" t="s">
        <v>1238</v>
      </c>
      <c r="B258" s="284">
        <v>729756.81099999999</v>
      </c>
      <c r="C258" s="284">
        <v>670835</v>
      </c>
      <c r="D258" s="284">
        <v>1624</v>
      </c>
      <c r="E258" s="284">
        <v>29647</v>
      </c>
      <c r="F258" s="284">
        <v>27136</v>
      </c>
      <c r="G258" s="284">
        <v>514.81100000000004</v>
      </c>
    </row>
    <row r="259" spans="1:7">
      <c r="A259" s="276" t="s">
        <v>1380</v>
      </c>
      <c r="B259" s="300">
        <v>16614572.08</v>
      </c>
      <c r="C259" s="300">
        <v>13901886</v>
      </c>
      <c r="D259" s="300">
        <v>418673</v>
      </c>
      <c r="E259" s="300">
        <v>607296</v>
      </c>
      <c r="F259" s="300">
        <v>1683656</v>
      </c>
      <c r="G259" s="300">
        <v>3061.08</v>
      </c>
    </row>
    <row r="260" spans="1:7">
      <c r="A260" s="276" t="s">
        <v>1239</v>
      </c>
      <c r="B260" s="300">
        <v>9575840.3800000008</v>
      </c>
      <c r="C260" s="300">
        <v>9233072</v>
      </c>
      <c r="D260" s="300">
        <v>24299</v>
      </c>
      <c r="E260" s="300">
        <v>124551</v>
      </c>
      <c r="F260" s="300">
        <v>191353</v>
      </c>
      <c r="G260" s="300">
        <v>2565.38</v>
      </c>
    </row>
    <row r="261" spans="1:7" ht="14.25">
      <c r="A261" s="279" t="s">
        <v>1240</v>
      </c>
      <c r="B261" s="284">
        <v>4006527.38</v>
      </c>
      <c r="C261" s="274">
        <v>3852707</v>
      </c>
      <c r="D261" s="284">
        <v>364</v>
      </c>
      <c r="E261" s="284">
        <v>44500</v>
      </c>
      <c r="F261" s="284">
        <v>108891</v>
      </c>
      <c r="G261" s="284">
        <v>65.38</v>
      </c>
    </row>
    <row r="262" spans="1:7" ht="14.25">
      <c r="A262" s="279" t="s">
        <v>1241</v>
      </c>
      <c r="B262" s="284">
        <v>3199653</v>
      </c>
      <c r="C262" s="274">
        <v>3074252</v>
      </c>
      <c r="D262" s="284">
        <v>6454</v>
      </c>
      <c r="E262" s="284">
        <v>57538</v>
      </c>
      <c r="F262" s="284">
        <v>58909</v>
      </c>
      <c r="G262" s="284">
        <v>2500</v>
      </c>
    </row>
    <row r="263" spans="1:7" ht="14.25">
      <c r="A263" s="279" t="s">
        <v>1242</v>
      </c>
      <c r="B263" s="284">
        <v>2369660</v>
      </c>
      <c r="C263" s="274">
        <v>2306113</v>
      </c>
      <c r="D263" s="284">
        <v>17481</v>
      </c>
      <c r="E263" s="284">
        <v>22513</v>
      </c>
      <c r="F263" s="284">
        <v>23553</v>
      </c>
      <c r="G263" s="284" t="s">
        <v>799</v>
      </c>
    </row>
    <row r="264" spans="1:7">
      <c r="A264" s="276" t="s">
        <v>1243</v>
      </c>
      <c r="B264" s="300">
        <v>7038731.7000000002</v>
      </c>
      <c r="C264" s="300">
        <v>4668814</v>
      </c>
      <c r="D264" s="300">
        <v>394374</v>
      </c>
      <c r="E264" s="300">
        <v>482745</v>
      </c>
      <c r="F264" s="300">
        <v>1492303</v>
      </c>
      <c r="G264" s="300">
        <v>495.7</v>
      </c>
    </row>
    <row r="265" spans="1:7" ht="14.25">
      <c r="A265" s="279" t="s">
        <v>1244</v>
      </c>
      <c r="B265" s="284">
        <v>4131252.7</v>
      </c>
      <c r="C265" s="284">
        <v>2708666</v>
      </c>
      <c r="D265" s="284">
        <v>204021</v>
      </c>
      <c r="E265" s="284">
        <v>276883</v>
      </c>
      <c r="F265" s="284">
        <v>941187</v>
      </c>
      <c r="G265" s="284">
        <v>495.7</v>
      </c>
    </row>
    <row r="266" spans="1:7" s="278" customFormat="1" ht="14.25">
      <c r="A266" s="279" t="s">
        <v>1245</v>
      </c>
      <c r="B266" s="284">
        <v>2907479</v>
      </c>
      <c r="C266" s="284">
        <v>1960148</v>
      </c>
      <c r="D266" s="284">
        <v>190353</v>
      </c>
      <c r="E266" s="284">
        <v>205862</v>
      </c>
      <c r="F266" s="284">
        <v>551116</v>
      </c>
      <c r="G266" s="284" t="s">
        <v>799</v>
      </c>
    </row>
    <row r="267" spans="1:7" s="278" customFormat="1">
      <c r="A267" s="276" t="s">
        <v>1381</v>
      </c>
      <c r="B267" s="300">
        <v>27695313.102000002</v>
      </c>
      <c r="C267" s="300">
        <v>16305556</v>
      </c>
      <c r="D267" s="300">
        <v>1868141</v>
      </c>
      <c r="E267" s="300">
        <v>1369343</v>
      </c>
      <c r="F267" s="300">
        <v>8134488</v>
      </c>
      <c r="G267" s="300">
        <v>17785.101999999999</v>
      </c>
    </row>
    <row r="268" spans="1:7" s="278" customFormat="1">
      <c r="A268" s="276" t="s">
        <v>1246</v>
      </c>
      <c r="B268" s="300">
        <v>3274230.17</v>
      </c>
      <c r="C268" s="300">
        <v>1349383</v>
      </c>
      <c r="D268" s="300">
        <v>30420</v>
      </c>
      <c r="E268" s="300">
        <v>393090</v>
      </c>
      <c r="F268" s="300">
        <v>1485156</v>
      </c>
      <c r="G268" s="300">
        <v>16181.17</v>
      </c>
    </row>
    <row r="269" spans="1:7" s="278" customFormat="1" ht="14.25">
      <c r="A269" s="279" t="s">
        <v>1247</v>
      </c>
      <c r="B269" s="284">
        <v>3274230.17</v>
      </c>
      <c r="C269" s="284">
        <v>1349383</v>
      </c>
      <c r="D269" s="284">
        <v>30420</v>
      </c>
      <c r="E269" s="284">
        <v>393090</v>
      </c>
      <c r="F269" s="284">
        <v>1485156</v>
      </c>
      <c r="G269" s="284">
        <v>16181.17</v>
      </c>
    </row>
    <row r="270" spans="1:7" s="278" customFormat="1">
      <c r="A270" s="276" t="s">
        <v>1248</v>
      </c>
      <c r="B270" s="300">
        <v>9569850.5749999993</v>
      </c>
      <c r="C270" s="300">
        <v>4510420</v>
      </c>
      <c r="D270" s="300">
        <v>410569</v>
      </c>
      <c r="E270" s="300">
        <v>422566</v>
      </c>
      <c r="F270" s="300">
        <v>4225572</v>
      </c>
      <c r="G270" s="300">
        <v>723.57500000000005</v>
      </c>
    </row>
    <row r="271" spans="1:7" s="278" customFormat="1" ht="14.25">
      <c r="A271" s="279" t="s">
        <v>1249</v>
      </c>
      <c r="B271" s="284">
        <v>3649275.1460000002</v>
      </c>
      <c r="C271" s="284">
        <v>1344690</v>
      </c>
      <c r="D271" s="284">
        <v>33339</v>
      </c>
      <c r="E271" s="284">
        <v>107406</v>
      </c>
      <c r="F271" s="284">
        <v>2163581</v>
      </c>
      <c r="G271" s="284">
        <v>259.14600000000002</v>
      </c>
    </row>
    <row r="272" spans="1:7" s="278" customFormat="1" ht="14.25">
      <c r="A272" s="279" t="s">
        <v>1250</v>
      </c>
      <c r="B272" s="284">
        <v>3586741.929</v>
      </c>
      <c r="C272" s="284">
        <v>2399987</v>
      </c>
      <c r="D272" s="284">
        <v>195664</v>
      </c>
      <c r="E272" s="284">
        <v>132909</v>
      </c>
      <c r="F272" s="284">
        <v>858065</v>
      </c>
      <c r="G272" s="284">
        <v>116.929</v>
      </c>
    </row>
    <row r="273" spans="1:7" s="278" customFormat="1" ht="14.25">
      <c r="A273" s="279" t="s">
        <v>1251</v>
      </c>
      <c r="B273" s="284">
        <v>2333833.5</v>
      </c>
      <c r="C273" s="284">
        <v>765743</v>
      </c>
      <c r="D273" s="284">
        <v>181566</v>
      </c>
      <c r="E273" s="284">
        <v>182251</v>
      </c>
      <c r="F273" s="284">
        <v>1203926</v>
      </c>
      <c r="G273" s="284">
        <v>347.5</v>
      </c>
    </row>
    <row r="274" spans="1:7" s="278" customFormat="1">
      <c r="A274" s="276" t="s">
        <v>1252</v>
      </c>
      <c r="B274" s="300"/>
      <c r="C274" s="300"/>
      <c r="D274" s="300"/>
      <c r="E274" s="300"/>
      <c r="F274" s="300"/>
      <c r="G274" s="300"/>
    </row>
    <row r="275" spans="1:7" s="278" customFormat="1">
      <c r="A275" s="276" t="s">
        <v>1253</v>
      </c>
      <c r="B275" s="300">
        <v>14851232.357000001</v>
      </c>
      <c r="C275" s="300">
        <v>10445753</v>
      </c>
      <c r="D275" s="300">
        <v>1427152</v>
      </c>
      <c r="E275" s="300">
        <v>553687</v>
      </c>
      <c r="F275" s="300">
        <v>2423760</v>
      </c>
      <c r="G275" s="300">
        <v>880.35700000000008</v>
      </c>
    </row>
    <row r="276" spans="1:7" s="278" customFormat="1" ht="14.25">
      <c r="A276" s="279" t="s">
        <v>1254</v>
      </c>
      <c r="B276" s="284">
        <v>4926085.1090000002</v>
      </c>
      <c r="C276" s="284">
        <v>2418992</v>
      </c>
      <c r="D276" s="284">
        <v>118634</v>
      </c>
      <c r="E276" s="284">
        <v>337342</v>
      </c>
      <c r="F276" s="284">
        <v>2050249</v>
      </c>
      <c r="G276" s="284">
        <v>868.10900000000004</v>
      </c>
    </row>
    <row r="277" spans="1:7" s="278" customFormat="1" ht="14.25">
      <c r="A277" s="279" t="s">
        <v>1255</v>
      </c>
      <c r="B277" s="284">
        <v>4737469.148</v>
      </c>
      <c r="C277" s="284">
        <v>3640445</v>
      </c>
      <c r="D277" s="284">
        <v>851058</v>
      </c>
      <c r="E277" s="284">
        <v>69379</v>
      </c>
      <c r="F277" s="284">
        <v>176581</v>
      </c>
      <c r="G277" s="284">
        <v>6.1479999999999997</v>
      </c>
    </row>
    <row r="278" spans="1:7" s="278" customFormat="1" ht="14.25">
      <c r="A278" s="279" t="s">
        <v>1256</v>
      </c>
      <c r="B278" s="284">
        <v>3017231.1</v>
      </c>
      <c r="C278" s="284">
        <v>2405253</v>
      </c>
      <c r="D278" s="284">
        <v>435285</v>
      </c>
      <c r="E278" s="284">
        <v>72722</v>
      </c>
      <c r="F278" s="284">
        <v>103965</v>
      </c>
      <c r="G278" s="284">
        <v>6.1</v>
      </c>
    </row>
    <row r="279" spans="1:7" s="278" customFormat="1" ht="14.25">
      <c r="A279" s="279" t="s">
        <v>1257</v>
      </c>
      <c r="B279" s="284">
        <v>2170447</v>
      </c>
      <c r="C279" s="284">
        <v>1981063</v>
      </c>
      <c r="D279" s="284">
        <v>22175</v>
      </c>
      <c r="E279" s="284">
        <v>74244</v>
      </c>
      <c r="F279" s="284">
        <v>92965</v>
      </c>
      <c r="G279" s="284" t="s">
        <v>799</v>
      </c>
    </row>
    <row r="280" spans="1:7" s="278" customFormat="1">
      <c r="A280" s="276" t="s">
        <v>1382</v>
      </c>
      <c r="B280" s="300">
        <v>14141646.528999999</v>
      </c>
      <c r="C280" s="300">
        <v>7924728</v>
      </c>
      <c r="D280" s="300">
        <v>2659744</v>
      </c>
      <c r="E280" s="300">
        <v>748192</v>
      </c>
      <c r="F280" s="300">
        <v>2791571</v>
      </c>
      <c r="G280" s="300">
        <v>17411.528999999999</v>
      </c>
    </row>
    <row r="281" spans="1:7" s="278" customFormat="1">
      <c r="A281" s="276" t="s">
        <v>1258</v>
      </c>
      <c r="B281" s="300">
        <v>9603366.1510000005</v>
      </c>
      <c r="C281" s="300">
        <v>5558839</v>
      </c>
      <c r="D281" s="300">
        <v>2357342</v>
      </c>
      <c r="E281" s="300">
        <v>610180</v>
      </c>
      <c r="F281" s="300">
        <v>1074098</v>
      </c>
      <c r="G281" s="300">
        <v>2907.1510000000003</v>
      </c>
    </row>
    <row r="282" spans="1:7" s="278" customFormat="1" ht="14.25">
      <c r="A282" s="279" t="s">
        <v>1259</v>
      </c>
      <c r="B282" s="284">
        <v>3005335.2439999999</v>
      </c>
      <c r="C282" s="284">
        <v>1459167</v>
      </c>
      <c r="D282" s="284">
        <v>226498</v>
      </c>
      <c r="E282" s="284">
        <v>430652</v>
      </c>
      <c r="F282" s="284">
        <v>886145</v>
      </c>
      <c r="G282" s="284">
        <v>2873.2440000000001</v>
      </c>
    </row>
    <row r="283" spans="1:7" s="278" customFormat="1" ht="14.25">
      <c r="A283" s="279" t="s">
        <v>1260</v>
      </c>
      <c r="B283" s="284">
        <v>5746227.9069999997</v>
      </c>
      <c r="C283" s="284">
        <v>3579652</v>
      </c>
      <c r="D283" s="284">
        <v>2013798</v>
      </c>
      <c r="E283" s="284">
        <v>110620</v>
      </c>
      <c r="F283" s="284">
        <v>42124</v>
      </c>
      <c r="G283" s="284">
        <v>33.906999999999996</v>
      </c>
    </row>
    <row r="284" spans="1:7" s="278" customFormat="1" ht="14.25">
      <c r="A284" s="279" t="s">
        <v>1261</v>
      </c>
      <c r="B284" s="284">
        <v>851803</v>
      </c>
      <c r="C284" s="284">
        <v>520020</v>
      </c>
      <c r="D284" s="284">
        <v>117046</v>
      </c>
      <c r="E284" s="284">
        <v>68908</v>
      </c>
      <c r="F284" s="284">
        <v>145829</v>
      </c>
      <c r="G284" s="284" t="s">
        <v>799</v>
      </c>
    </row>
    <row r="285" spans="1:7" s="278" customFormat="1">
      <c r="A285" s="276" t="s">
        <v>1262</v>
      </c>
      <c r="B285" s="300">
        <v>4538280.3779999996</v>
      </c>
      <c r="C285" s="300">
        <v>2365889</v>
      </c>
      <c r="D285" s="300">
        <v>302402</v>
      </c>
      <c r="E285" s="300">
        <v>138012</v>
      </c>
      <c r="F285" s="300">
        <v>1717473</v>
      </c>
      <c r="G285" s="300">
        <v>14504.377999999999</v>
      </c>
    </row>
    <row r="286" spans="1:7" s="278" customFormat="1" ht="14.25">
      <c r="A286" s="279" t="s">
        <v>1263</v>
      </c>
      <c r="B286" s="284">
        <v>824918.5</v>
      </c>
      <c r="C286" s="284">
        <v>571581</v>
      </c>
      <c r="D286" s="284">
        <v>97015</v>
      </c>
      <c r="E286" s="284">
        <v>31852</v>
      </c>
      <c r="F286" s="284">
        <v>123806</v>
      </c>
      <c r="G286" s="284">
        <v>664.5</v>
      </c>
    </row>
    <row r="287" spans="1:7" s="278" customFormat="1" ht="14.25">
      <c r="A287" s="279" t="s">
        <v>1264</v>
      </c>
      <c r="B287" s="284">
        <v>1689516.632</v>
      </c>
      <c r="C287" s="284">
        <v>729616</v>
      </c>
      <c r="D287" s="284">
        <v>1692</v>
      </c>
      <c r="E287" s="284">
        <v>80637</v>
      </c>
      <c r="F287" s="284">
        <v>866882</v>
      </c>
      <c r="G287" s="284">
        <v>10689.632</v>
      </c>
    </row>
    <row r="288" spans="1:7" s="278" customFormat="1" ht="14.25">
      <c r="A288" s="279" t="s">
        <v>1265</v>
      </c>
      <c r="B288" s="284">
        <v>741638.46100000001</v>
      </c>
      <c r="C288" s="284">
        <v>104077</v>
      </c>
      <c r="D288" s="284" t="s">
        <v>799</v>
      </c>
      <c r="E288" s="284">
        <v>8178</v>
      </c>
      <c r="F288" s="284">
        <v>628973</v>
      </c>
      <c r="G288" s="284">
        <v>410.46100000000001</v>
      </c>
    </row>
    <row r="289" spans="1:7" s="278" customFormat="1" ht="14.25">
      <c r="A289" s="279" t="s">
        <v>1266</v>
      </c>
      <c r="B289" s="284">
        <v>1175044</v>
      </c>
      <c r="C289" s="284">
        <v>933534</v>
      </c>
      <c r="D289" s="284">
        <v>192575</v>
      </c>
      <c r="E289" s="284">
        <v>10880</v>
      </c>
      <c r="F289" s="284">
        <v>38055</v>
      </c>
      <c r="G289" s="284" t="s">
        <v>799</v>
      </c>
    </row>
    <row r="290" spans="1:7" s="278" customFormat="1" ht="14.25">
      <c r="A290" s="279" t="s">
        <v>1267</v>
      </c>
      <c r="B290" s="284">
        <v>107162.785</v>
      </c>
      <c r="C290" s="284">
        <v>27081</v>
      </c>
      <c r="D290" s="284">
        <v>11120</v>
      </c>
      <c r="E290" s="284">
        <v>6465</v>
      </c>
      <c r="F290" s="284">
        <v>59757</v>
      </c>
      <c r="G290" s="284">
        <v>2739.7849999999999</v>
      </c>
    </row>
    <row r="291" spans="1:7" s="278" customFormat="1">
      <c r="A291" s="276" t="s">
        <v>1383</v>
      </c>
      <c r="B291" s="300">
        <v>35035258.902999997</v>
      </c>
      <c r="C291" s="300">
        <v>24770469</v>
      </c>
      <c r="D291" s="300">
        <v>8394494</v>
      </c>
      <c r="E291" s="300">
        <v>792736</v>
      </c>
      <c r="F291" s="300">
        <v>1076287</v>
      </c>
      <c r="G291" s="300">
        <v>1272.903</v>
      </c>
    </row>
    <row r="292" spans="1:7" s="278" customFormat="1">
      <c r="A292" s="276" t="s">
        <v>1268</v>
      </c>
      <c r="B292" s="300">
        <v>12060159.605</v>
      </c>
      <c r="C292" s="300">
        <v>8131326</v>
      </c>
      <c r="D292" s="300">
        <v>3175394</v>
      </c>
      <c r="E292" s="300">
        <v>426622</v>
      </c>
      <c r="F292" s="300">
        <v>326499</v>
      </c>
      <c r="G292" s="300">
        <v>318.60500000000002</v>
      </c>
    </row>
    <row r="293" spans="1:7" s="278" customFormat="1" ht="14.25">
      <c r="A293" s="279" t="s">
        <v>1269</v>
      </c>
      <c r="B293" s="284">
        <v>12060159.605</v>
      </c>
      <c r="C293" s="284">
        <v>8131326</v>
      </c>
      <c r="D293" s="284">
        <v>3175394</v>
      </c>
      <c r="E293" s="284">
        <v>426622</v>
      </c>
      <c r="F293" s="284">
        <v>326499</v>
      </c>
      <c r="G293" s="284">
        <v>318.60500000000002</v>
      </c>
    </row>
    <row r="294" spans="1:7" s="278" customFormat="1">
      <c r="A294" s="276" t="s">
        <v>1270</v>
      </c>
      <c r="B294" s="300">
        <v>22975099.298</v>
      </c>
      <c r="C294" s="300">
        <v>16639143</v>
      </c>
      <c r="D294" s="300">
        <v>5219100</v>
      </c>
      <c r="E294" s="300">
        <v>366114</v>
      </c>
      <c r="F294" s="300">
        <v>749788</v>
      </c>
      <c r="G294" s="300">
        <v>954.298</v>
      </c>
    </row>
    <row r="295" spans="1:7" s="278" customFormat="1" ht="14.25">
      <c r="A295" s="279" t="s">
        <v>1271</v>
      </c>
      <c r="B295" s="284">
        <v>19636340.463</v>
      </c>
      <c r="C295" s="284">
        <v>13993433</v>
      </c>
      <c r="D295" s="284">
        <v>4980662</v>
      </c>
      <c r="E295" s="284">
        <v>232786</v>
      </c>
      <c r="F295" s="284">
        <v>428517</v>
      </c>
      <c r="G295" s="284">
        <v>942.46299999999997</v>
      </c>
    </row>
    <row r="296" spans="1:7" s="278" customFormat="1" ht="14.25">
      <c r="A296" s="279" t="s">
        <v>1272</v>
      </c>
      <c r="B296" s="284">
        <v>3338758.835</v>
      </c>
      <c r="C296" s="284">
        <v>2645710</v>
      </c>
      <c r="D296" s="284">
        <v>238438</v>
      </c>
      <c r="E296" s="284">
        <v>133328</v>
      </c>
      <c r="F296" s="284">
        <v>321271</v>
      </c>
      <c r="G296" s="284">
        <v>11.835000000000001</v>
      </c>
    </row>
    <row r="297" spans="1:7" s="278" customFormat="1">
      <c r="A297" s="276" t="s">
        <v>1384</v>
      </c>
      <c r="B297" s="300">
        <v>23015819.728</v>
      </c>
      <c r="C297" s="300">
        <v>14768857</v>
      </c>
      <c r="D297" s="300">
        <v>1696347</v>
      </c>
      <c r="E297" s="300">
        <v>1669312</v>
      </c>
      <c r="F297" s="300">
        <v>4874119</v>
      </c>
      <c r="G297" s="300">
        <v>7184.7279999999992</v>
      </c>
    </row>
    <row r="298" spans="1:7">
      <c r="A298" s="276" t="s">
        <v>1273</v>
      </c>
      <c r="B298" s="300">
        <v>7202933.0369999995</v>
      </c>
      <c r="C298" s="300">
        <v>4367692</v>
      </c>
      <c r="D298" s="300">
        <v>896739</v>
      </c>
      <c r="E298" s="300">
        <v>625111</v>
      </c>
      <c r="F298" s="300">
        <v>1307307</v>
      </c>
      <c r="G298" s="300">
        <v>6084.0369999999994</v>
      </c>
    </row>
    <row r="299" spans="1:7" ht="14.25">
      <c r="A299" s="279" t="s">
        <v>1274</v>
      </c>
      <c r="B299" s="284">
        <v>3650115.03</v>
      </c>
      <c r="C299" s="284">
        <v>1846305</v>
      </c>
      <c r="D299" s="284">
        <v>543762</v>
      </c>
      <c r="E299" s="284">
        <v>506674</v>
      </c>
      <c r="F299" s="284">
        <v>747868</v>
      </c>
      <c r="G299" s="284">
        <v>5506.03</v>
      </c>
    </row>
    <row r="300" spans="1:7" ht="14.25">
      <c r="A300" s="279" t="s">
        <v>1275</v>
      </c>
      <c r="B300" s="284">
        <v>2053140.007</v>
      </c>
      <c r="C300" s="284">
        <v>1321407</v>
      </c>
      <c r="D300" s="284">
        <v>263214</v>
      </c>
      <c r="E300" s="284">
        <v>54964</v>
      </c>
      <c r="F300" s="284">
        <v>413003</v>
      </c>
      <c r="G300" s="284">
        <v>552.00699999999995</v>
      </c>
    </row>
    <row r="301" spans="1:7" ht="14.25">
      <c r="A301" s="279" t="s">
        <v>1276</v>
      </c>
      <c r="B301" s="284">
        <v>1499678</v>
      </c>
      <c r="C301" s="284">
        <v>1199980</v>
      </c>
      <c r="D301" s="284">
        <v>89763</v>
      </c>
      <c r="E301" s="284">
        <v>63473</v>
      </c>
      <c r="F301" s="284">
        <v>146436</v>
      </c>
      <c r="G301" s="284">
        <v>26</v>
      </c>
    </row>
    <row r="302" spans="1:7">
      <c r="A302" s="276" t="s">
        <v>1277</v>
      </c>
      <c r="B302" s="300">
        <v>8737400.9460000005</v>
      </c>
      <c r="C302" s="300">
        <v>5783157</v>
      </c>
      <c r="D302" s="300">
        <v>354038</v>
      </c>
      <c r="E302" s="300">
        <v>624877</v>
      </c>
      <c r="F302" s="300">
        <v>1974282</v>
      </c>
      <c r="G302" s="300">
        <v>1046.9459999999999</v>
      </c>
    </row>
    <row r="303" spans="1:7" ht="14.25">
      <c r="A303" s="279" t="s">
        <v>1278</v>
      </c>
      <c r="B303" s="284">
        <v>4914333</v>
      </c>
      <c r="C303" s="284">
        <v>3831221</v>
      </c>
      <c r="D303" s="284">
        <v>89352</v>
      </c>
      <c r="E303" s="284">
        <v>309269</v>
      </c>
      <c r="F303" s="284">
        <v>683976</v>
      </c>
      <c r="G303" s="284">
        <v>515</v>
      </c>
    </row>
    <row r="304" spans="1:7" ht="14.25">
      <c r="A304" s="279" t="s">
        <v>1279</v>
      </c>
      <c r="B304" s="284">
        <v>3823067.946</v>
      </c>
      <c r="C304" s="284">
        <v>1951936</v>
      </c>
      <c r="D304" s="284">
        <v>264686</v>
      </c>
      <c r="E304" s="284">
        <v>315608</v>
      </c>
      <c r="F304" s="284">
        <v>1290306</v>
      </c>
      <c r="G304" s="284">
        <v>531.94600000000003</v>
      </c>
    </row>
    <row r="305" spans="1:8">
      <c r="A305" s="276" t="s">
        <v>1280</v>
      </c>
      <c r="B305" s="300">
        <v>7075485.7450000001</v>
      </c>
      <c r="C305" s="300">
        <v>4618008</v>
      </c>
      <c r="D305" s="300">
        <v>445570</v>
      </c>
      <c r="E305" s="300">
        <v>419324</v>
      </c>
      <c r="F305" s="300">
        <v>1592530</v>
      </c>
      <c r="G305" s="300">
        <v>53.745000000000005</v>
      </c>
    </row>
    <row r="306" spans="1:8" ht="14.25">
      <c r="A306" s="279" t="s">
        <v>1281</v>
      </c>
      <c r="B306" s="284">
        <v>2434838.8849999998</v>
      </c>
      <c r="C306" s="284">
        <v>1274823</v>
      </c>
      <c r="D306" s="284">
        <v>10760</v>
      </c>
      <c r="E306" s="284">
        <v>286641</v>
      </c>
      <c r="F306" s="284">
        <v>862585</v>
      </c>
      <c r="G306" s="284">
        <v>29.885000000000002</v>
      </c>
    </row>
    <row r="307" spans="1:8" ht="14.25">
      <c r="A307" s="279" t="s">
        <v>1282</v>
      </c>
      <c r="B307" s="284">
        <v>3445393.86</v>
      </c>
      <c r="C307" s="284">
        <v>2357385</v>
      </c>
      <c r="D307" s="284">
        <v>429712</v>
      </c>
      <c r="E307" s="284">
        <v>97183</v>
      </c>
      <c r="F307" s="284">
        <v>561095</v>
      </c>
      <c r="G307" s="284">
        <v>18.86</v>
      </c>
    </row>
    <row r="308" spans="1:8" ht="14.25">
      <c r="A308" s="279" t="s">
        <v>1283</v>
      </c>
      <c r="B308" s="284">
        <v>1195253</v>
      </c>
      <c r="C308" s="284">
        <v>985800</v>
      </c>
      <c r="D308" s="284">
        <v>5098</v>
      </c>
      <c r="E308" s="284">
        <v>35500</v>
      </c>
      <c r="F308" s="284">
        <v>168850</v>
      </c>
      <c r="G308" s="284">
        <v>5</v>
      </c>
    </row>
    <row r="309" spans="1:8">
      <c r="A309" s="276" t="s">
        <v>1385</v>
      </c>
      <c r="B309" s="300">
        <v>37256914.200000003</v>
      </c>
      <c r="C309" s="300">
        <v>23096837</v>
      </c>
      <c r="D309" s="300">
        <v>12443172</v>
      </c>
      <c r="E309" s="300">
        <v>789393</v>
      </c>
      <c r="F309" s="300">
        <v>927489</v>
      </c>
      <c r="G309" s="300">
        <v>23.2</v>
      </c>
    </row>
    <row r="310" spans="1:8">
      <c r="A310" s="276" t="s">
        <v>1284</v>
      </c>
      <c r="B310" s="300"/>
      <c r="C310" s="300"/>
      <c r="D310" s="300"/>
      <c r="E310" s="300"/>
      <c r="F310" s="300"/>
      <c r="G310" s="300"/>
    </row>
    <row r="311" spans="1:8">
      <c r="A311" s="276" t="s">
        <v>1285</v>
      </c>
      <c r="B311" s="300">
        <v>17244070</v>
      </c>
      <c r="C311" s="300">
        <v>10411853</v>
      </c>
      <c r="D311" s="300">
        <v>5769389</v>
      </c>
      <c r="E311" s="300">
        <v>410366</v>
      </c>
      <c r="F311" s="300">
        <v>652462</v>
      </c>
      <c r="G311" s="300">
        <v>0</v>
      </c>
      <c r="H311" s="300"/>
    </row>
    <row r="312" spans="1:8" ht="14.25">
      <c r="A312" s="279" t="s">
        <v>1286</v>
      </c>
      <c r="B312" s="284">
        <v>3076476</v>
      </c>
      <c r="C312" s="284">
        <v>1692661</v>
      </c>
      <c r="D312" s="284">
        <v>1329832</v>
      </c>
      <c r="E312" s="284">
        <v>24720</v>
      </c>
      <c r="F312" s="284">
        <v>29263</v>
      </c>
      <c r="G312" s="284" t="s">
        <v>799</v>
      </c>
    </row>
    <row r="313" spans="1:8" ht="14.25">
      <c r="A313" s="279" t="s">
        <v>1287</v>
      </c>
      <c r="B313" s="284">
        <v>4113194</v>
      </c>
      <c r="C313" s="284">
        <v>2560099</v>
      </c>
      <c r="D313" s="284">
        <v>1405361</v>
      </c>
      <c r="E313" s="284">
        <v>107964</v>
      </c>
      <c r="F313" s="284">
        <v>39770</v>
      </c>
      <c r="G313" s="284" t="s">
        <v>799</v>
      </c>
    </row>
    <row r="314" spans="1:8" s="278" customFormat="1" ht="14.25">
      <c r="A314" s="279" t="s">
        <v>1288</v>
      </c>
      <c r="B314" s="284">
        <v>2729822</v>
      </c>
      <c r="C314" s="284">
        <v>1580816</v>
      </c>
      <c r="D314" s="284">
        <v>754176</v>
      </c>
      <c r="E314" s="284">
        <v>66810</v>
      </c>
      <c r="F314" s="284">
        <v>328020</v>
      </c>
      <c r="G314" s="284" t="s">
        <v>799</v>
      </c>
    </row>
    <row r="315" spans="1:8" s="278" customFormat="1" ht="14.25">
      <c r="A315" s="279" t="s">
        <v>1289</v>
      </c>
      <c r="B315" s="284">
        <v>3349386</v>
      </c>
      <c r="C315" s="284">
        <v>2248724</v>
      </c>
      <c r="D315" s="284">
        <v>688558</v>
      </c>
      <c r="E315" s="284">
        <v>191826</v>
      </c>
      <c r="F315" s="284">
        <v>220278</v>
      </c>
      <c r="G315" s="284" t="s">
        <v>799</v>
      </c>
    </row>
    <row r="316" spans="1:8" s="278" customFormat="1" ht="14.25">
      <c r="A316" s="279" t="s">
        <v>1290</v>
      </c>
      <c r="B316" s="284">
        <v>3975192</v>
      </c>
      <c r="C316" s="284">
        <v>2329553</v>
      </c>
      <c r="D316" s="284">
        <v>1591462</v>
      </c>
      <c r="E316" s="284">
        <v>19046</v>
      </c>
      <c r="F316" s="284">
        <v>35131</v>
      </c>
      <c r="G316" s="284" t="s">
        <v>799</v>
      </c>
    </row>
    <row r="317" spans="1:8" s="278" customFormat="1">
      <c r="A317" s="276" t="s">
        <v>1291</v>
      </c>
      <c r="B317" s="300">
        <v>20012844.199999999</v>
      </c>
      <c r="C317" s="300">
        <v>12684984</v>
      </c>
      <c r="D317" s="300">
        <v>6673783</v>
      </c>
      <c r="E317" s="300">
        <v>379027</v>
      </c>
      <c r="F317" s="300">
        <v>275027</v>
      </c>
      <c r="G317" s="300">
        <v>23.2</v>
      </c>
    </row>
    <row r="318" spans="1:8" s="278" customFormat="1" ht="14.25">
      <c r="A318" s="279" t="s">
        <v>1292</v>
      </c>
      <c r="B318" s="284">
        <v>5944373.2000000002</v>
      </c>
      <c r="C318" s="284">
        <v>3506086</v>
      </c>
      <c r="D318" s="284">
        <v>1941996</v>
      </c>
      <c r="E318" s="284">
        <v>335296</v>
      </c>
      <c r="F318" s="284">
        <v>160972</v>
      </c>
      <c r="G318" s="284">
        <v>23.2</v>
      </c>
    </row>
    <row r="319" spans="1:8" s="278" customFormat="1" ht="14.25">
      <c r="A319" s="279" t="s">
        <v>1293</v>
      </c>
      <c r="B319" s="284">
        <v>8011426</v>
      </c>
      <c r="C319" s="284">
        <v>4776724</v>
      </c>
      <c r="D319" s="284">
        <v>3188469</v>
      </c>
      <c r="E319" s="284">
        <v>11248</v>
      </c>
      <c r="F319" s="284">
        <v>34985</v>
      </c>
      <c r="G319" s="284" t="s">
        <v>799</v>
      </c>
    </row>
    <row r="320" spans="1:8" s="278" customFormat="1" ht="14.25">
      <c r="A320" s="279" t="s">
        <v>1294</v>
      </c>
      <c r="B320" s="284">
        <v>6057045</v>
      </c>
      <c r="C320" s="284">
        <v>4402174</v>
      </c>
      <c r="D320" s="284">
        <v>1543318</v>
      </c>
      <c r="E320" s="284">
        <v>32483</v>
      </c>
      <c r="F320" s="284">
        <v>79070</v>
      </c>
      <c r="G320" s="284" t="s">
        <v>799</v>
      </c>
    </row>
    <row r="321" spans="1:7" s="278" customFormat="1">
      <c r="A321" s="276" t="s">
        <v>1386</v>
      </c>
      <c r="B321" s="300">
        <v>20315546.030000001</v>
      </c>
      <c r="C321" s="300">
        <v>13590056</v>
      </c>
      <c r="D321" s="300">
        <v>4050627</v>
      </c>
      <c r="E321" s="300">
        <v>892999</v>
      </c>
      <c r="F321" s="300">
        <v>1780820</v>
      </c>
      <c r="G321" s="300">
        <v>1044.03</v>
      </c>
    </row>
    <row r="322" spans="1:7" s="278" customFormat="1">
      <c r="A322" s="276" t="s">
        <v>1295</v>
      </c>
      <c r="B322" s="300">
        <v>1441205.4</v>
      </c>
      <c r="C322" s="300">
        <v>799804</v>
      </c>
      <c r="D322" s="300">
        <v>247221</v>
      </c>
      <c r="E322" s="300">
        <v>57793</v>
      </c>
      <c r="F322" s="300">
        <v>336384</v>
      </c>
      <c r="G322" s="300">
        <v>3.4</v>
      </c>
    </row>
    <row r="323" spans="1:7" s="278" customFormat="1" ht="14.25">
      <c r="A323" s="279" t="s">
        <v>1296</v>
      </c>
      <c r="B323" s="284">
        <v>532435.4</v>
      </c>
      <c r="C323" s="284">
        <v>236960</v>
      </c>
      <c r="D323" s="284">
        <v>8317</v>
      </c>
      <c r="E323" s="284">
        <v>30300</v>
      </c>
      <c r="F323" s="284">
        <v>256858</v>
      </c>
      <c r="G323" s="301">
        <v>0.4</v>
      </c>
    </row>
    <row r="324" spans="1:7" s="278" customFormat="1" ht="14.25">
      <c r="A324" s="279" t="s">
        <v>1297</v>
      </c>
      <c r="B324" s="284">
        <v>513581</v>
      </c>
      <c r="C324" s="284">
        <v>258078</v>
      </c>
      <c r="D324" s="284">
        <v>238904</v>
      </c>
      <c r="E324" s="284">
        <v>10079</v>
      </c>
      <c r="F324" s="284">
        <v>6520</v>
      </c>
      <c r="G324" s="284" t="s">
        <v>799</v>
      </c>
    </row>
    <row r="325" spans="1:7" s="278" customFormat="1" ht="14.25">
      <c r="A325" s="279" t="s">
        <v>1298</v>
      </c>
      <c r="B325" s="284">
        <v>395189</v>
      </c>
      <c r="C325" s="284">
        <v>304766</v>
      </c>
      <c r="D325" s="284" t="s">
        <v>799</v>
      </c>
      <c r="E325" s="284">
        <v>17414</v>
      </c>
      <c r="F325" s="284">
        <v>73006</v>
      </c>
      <c r="G325" s="284">
        <v>3</v>
      </c>
    </row>
    <row r="326" spans="1:7" s="278" customFormat="1">
      <c r="A326" s="276" t="s">
        <v>1299</v>
      </c>
      <c r="B326" s="300">
        <v>4454329</v>
      </c>
      <c r="C326" s="300">
        <v>2854875</v>
      </c>
      <c r="D326" s="300">
        <v>1278853</v>
      </c>
      <c r="E326" s="300">
        <v>151070</v>
      </c>
      <c r="F326" s="300">
        <v>169489</v>
      </c>
      <c r="G326" s="300">
        <v>42</v>
      </c>
    </row>
    <row r="327" spans="1:7" s="278" customFormat="1" ht="14.25">
      <c r="A327" s="279" t="s">
        <v>1300</v>
      </c>
      <c r="B327" s="284">
        <v>1513748</v>
      </c>
      <c r="C327" s="284">
        <v>1100691</v>
      </c>
      <c r="D327" s="284">
        <v>243487</v>
      </c>
      <c r="E327" s="284">
        <v>54629</v>
      </c>
      <c r="F327" s="284">
        <v>114899</v>
      </c>
      <c r="G327" s="284">
        <v>42</v>
      </c>
    </row>
    <row r="328" spans="1:7" s="278" customFormat="1" ht="14.25">
      <c r="A328" s="279" t="s">
        <v>1301</v>
      </c>
      <c r="B328" s="284">
        <v>2150182</v>
      </c>
      <c r="C328" s="284">
        <v>1303163</v>
      </c>
      <c r="D328" s="284">
        <v>756268</v>
      </c>
      <c r="E328" s="284">
        <v>66050</v>
      </c>
      <c r="F328" s="284">
        <v>24701</v>
      </c>
      <c r="G328" s="284" t="s">
        <v>799</v>
      </c>
    </row>
    <row r="329" spans="1:7" s="278" customFormat="1" ht="14.25">
      <c r="A329" s="279" t="s">
        <v>1302</v>
      </c>
      <c r="B329" s="284">
        <v>790399</v>
      </c>
      <c r="C329" s="284">
        <v>451021</v>
      </c>
      <c r="D329" s="284">
        <v>279098</v>
      </c>
      <c r="E329" s="284">
        <v>30391</v>
      </c>
      <c r="F329" s="284">
        <v>29889</v>
      </c>
      <c r="G329" s="284" t="s">
        <v>799</v>
      </c>
    </row>
    <row r="330" spans="1:7">
      <c r="A330" s="276" t="s">
        <v>1303</v>
      </c>
      <c r="B330" s="300">
        <v>14420011.630000001</v>
      </c>
      <c r="C330" s="300">
        <v>9935377</v>
      </c>
      <c r="D330" s="300">
        <v>2524553</v>
      </c>
      <c r="E330" s="300">
        <v>684136</v>
      </c>
      <c r="F330" s="300">
        <v>1274947</v>
      </c>
      <c r="G330" s="300">
        <v>998.63</v>
      </c>
    </row>
    <row r="331" spans="1:7" ht="14.25">
      <c r="A331" s="279" t="s">
        <v>1304</v>
      </c>
      <c r="B331" s="284">
        <v>3768448.73</v>
      </c>
      <c r="C331" s="284">
        <v>2290188</v>
      </c>
      <c r="D331" s="284">
        <v>215255</v>
      </c>
      <c r="E331" s="284">
        <v>289082</v>
      </c>
      <c r="F331" s="284">
        <v>973286</v>
      </c>
      <c r="G331" s="284">
        <v>637.73</v>
      </c>
    </row>
    <row r="332" spans="1:7" ht="14.25">
      <c r="A332" s="279" t="s">
        <v>1305</v>
      </c>
      <c r="B332" s="284">
        <v>3018913.9</v>
      </c>
      <c r="C332" s="284">
        <v>2326531</v>
      </c>
      <c r="D332" s="284">
        <v>355054</v>
      </c>
      <c r="E332" s="284">
        <v>187548</v>
      </c>
      <c r="F332" s="284">
        <v>149420</v>
      </c>
      <c r="G332" s="284">
        <v>360.9</v>
      </c>
    </row>
    <row r="333" spans="1:7" ht="14.25">
      <c r="A333" s="279" t="s">
        <v>1306</v>
      </c>
      <c r="B333" s="284">
        <v>5328519</v>
      </c>
      <c r="C333" s="284">
        <v>3524715</v>
      </c>
      <c r="D333" s="284">
        <v>1621685</v>
      </c>
      <c r="E333" s="284">
        <v>97351</v>
      </c>
      <c r="F333" s="284">
        <v>84768</v>
      </c>
      <c r="G333" s="284" t="s">
        <v>799</v>
      </c>
    </row>
    <row r="334" spans="1:7" ht="14.25">
      <c r="A334" s="279" t="s">
        <v>1307</v>
      </c>
      <c r="B334" s="284">
        <v>2304130</v>
      </c>
      <c r="C334" s="284">
        <v>1793943</v>
      </c>
      <c r="D334" s="284">
        <v>332559</v>
      </c>
      <c r="E334" s="284">
        <v>110155</v>
      </c>
      <c r="F334" s="284">
        <v>67473</v>
      </c>
      <c r="G334" s="284" t="s">
        <v>799</v>
      </c>
    </row>
    <row r="335" spans="1:7">
      <c r="A335" s="276" t="s">
        <v>1387</v>
      </c>
      <c r="B335" s="300">
        <v>6634493.6349999998</v>
      </c>
      <c r="C335" s="300">
        <v>1002305</v>
      </c>
      <c r="D335" s="300">
        <v>515209</v>
      </c>
      <c r="E335" s="300">
        <v>86696</v>
      </c>
      <c r="F335" s="300">
        <v>5030208</v>
      </c>
      <c r="G335" s="300">
        <v>75.634999999999991</v>
      </c>
    </row>
    <row r="336" spans="1:7">
      <c r="A336" s="276" t="s">
        <v>1308</v>
      </c>
    </row>
    <row r="337" spans="1:9">
      <c r="A337" s="276" t="s">
        <v>1309</v>
      </c>
      <c r="B337" s="300">
        <v>6634493.6349999998</v>
      </c>
      <c r="C337" s="300">
        <v>1002305</v>
      </c>
      <c r="D337" s="300">
        <v>515209</v>
      </c>
      <c r="E337" s="300">
        <v>86696</v>
      </c>
      <c r="F337" s="300">
        <v>5030208</v>
      </c>
      <c r="G337" s="300">
        <v>75.634999999999991</v>
      </c>
    </row>
    <row r="338" spans="1:9" ht="14.25">
      <c r="A338" s="279" t="s">
        <v>1310</v>
      </c>
      <c r="B338" s="284">
        <v>981213</v>
      </c>
      <c r="C338" s="284">
        <v>136582</v>
      </c>
      <c r="D338" s="284" t="s">
        <v>799</v>
      </c>
      <c r="E338" s="284">
        <v>25535</v>
      </c>
      <c r="F338" s="284">
        <v>819081</v>
      </c>
      <c r="G338" s="284">
        <v>15</v>
      </c>
    </row>
    <row r="339" spans="1:9" ht="14.25">
      <c r="A339" s="279" t="s">
        <v>1311</v>
      </c>
      <c r="B339" s="284">
        <v>2537890.4300000002</v>
      </c>
      <c r="C339" s="284">
        <v>143089</v>
      </c>
      <c r="D339" s="284">
        <v>105041</v>
      </c>
      <c r="E339" s="284">
        <v>13223</v>
      </c>
      <c r="F339" s="284">
        <v>2276526</v>
      </c>
      <c r="G339" s="284">
        <v>11.43</v>
      </c>
    </row>
    <row r="340" spans="1:9" ht="14.25">
      <c r="A340" s="279" t="s">
        <v>1312</v>
      </c>
      <c r="B340" s="284">
        <v>1604864.4</v>
      </c>
      <c r="C340" s="284">
        <v>234539</v>
      </c>
      <c r="D340" s="284">
        <v>145303</v>
      </c>
      <c r="E340" s="284">
        <v>27343</v>
      </c>
      <c r="F340" s="284">
        <v>1197678</v>
      </c>
      <c r="G340" s="284">
        <v>1.4</v>
      </c>
    </row>
    <row r="341" spans="1:9" s="283" customFormat="1" ht="14.25">
      <c r="A341" s="279" t="s">
        <v>1313</v>
      </c>
      <c r="B341" s="284">
        <v>534864.80500000005</v>
      </c>
      <c r="C341" s="284">
        <v>2827</v>
      </c>
      <c r="D341" s="284" t="s">
        <v>799</v>
      </c>
      <c r="E341" s="284">
        <v>2832</v>
      </c>
      <c r="F341" s="284">
        <v>529158</v>
      </c>
      <c r="G341" s="284">
        <v>47.805</v>
      </c>
      <c r="H341" s="278"/>
      <c r="I341" s="279"/>
    </row>
    <row r="342" spans="1:9" ht="14.25">
      <c r="A342" s="279" t="s">
        <v>1314</v>
      </c>
      <c r="B342" s="284">
        <v>307595</v>
      </c>
      <c r="C342" s="284">
        <v>55162</v>
      </c>
      <c r="D342" s="284">
        <v>52007</v>
      </c>
      <c r="E342" s="284">
        <v>9450</v>
      </c>
      <c r="F342" s="284">
        <v>190976</v>
      </c>
      <c r="G342" s="284" t="s">
        <v>799</v>
      </c>
    </row>
    <row r="343" spans="1:9" ht="14.25">
      <c r="A343" s="279" t="s">
        <v>1315</v>
      </c>
      <c r="B343" s="284">
        <v>668066</v>
      </c>
      <c r="C343" s="284">
        <v>430106</v>
      </c>
      <c r="D343" s="284">
        <v>212858</v>
      </c>
      <c r="E343" s="284">
        <v>8313</v>
      </c>
      <c r="F343" s="284">
        <v>16789</v>
      </c>
      <c r="G343" s="284" t="s">
        <v>799</v>
      </c>
    </row>
    <row r="344" spans="1:9">
      <c r="A344" s="276" t="s">
        <v>1388</v>
      </c>
      <c r="B344" s="300">
        <v>12420517.9</v>
      </c>
      <c r="C344" s="300">
        <v>9318933</v>
      </c>
      <c r="D344" s="300">
        <v>2870770</v>
      </c>
      <c r="E344" s="300">
        <v>115329</v>
      </c>
      <c r="F344" s="300">
        <v>115469</v>
      </c>
      <c r="G344" s="300">
        <v>16.899999999999999</v>
      </c>
      <c r="I344" s="283"/>
    </row>
    <row r="345" spans="1:9">
      <c r="A345" s="276" t="s">
        <v>1316</v>
      </c>
      <c r="B345" s="300">
        <v>5824178.9000000004</v>
      </c>
      <c r="C345" s="300">
        <v>4151730</v>
      </c>
      <c r="D345" s="300">
        <v>1569883</v>
      </c>
      <c r="E345" s="300">
        <v>50483</v>
      </c>
      <c r="F345" s="300">
        <v>52066</v>
      </c>
      <c r="G345" s="300">
        <v>16.899999999999999</v>
      </c>
    </row>
    <row r="346" spans="1:9" ht="14.25">
      <c r="A346" s="279" t="s">
        <v>1317</v>
      </c>
      <c r="B346" s="284">
        <v>3467065.9</v>
      </c>
      <c r="C346" s="284">
        <v>2368873</v>
      </c>
      <c r="D346" s="284">
        <v>1070891</v>
      </c>
      <c r="E346" s="284">
        <v>9588</v>
      </c>
      <c r="F346" s="284">
        <v>17697</v>
      </c>
      <c r="G346" s="284">
        <v>16.899999999999999</v>
      </c>
    </row>
    <row r="347" spans="1:9" ht="14.25">
      <c r="A347" s="279" t="s">
        <v>1318</v>
      </c>
      <c r="B347" s="284">
        <v>1313311</v>
      </c>
      <c r="C347" s="284">
        <v>936920</v>
      </c>
      <c r="D347" s="284">
        <v>308036</v>
      </c>
      <c r="E347" s="284">
        <v>34521</v>
      </c>
      <c r="F347" s="284">
        <v>33834</v>
      </c>
      <c r="G347" s="284" t="s">
        <v>799</v>
      </c>
    </row>
    <row r="348" spans="1:9" ht="14.25">
      <c r="A348" s="279" t="s">
        <v>1319</v>
      </c>
      <c r="B348" s="284">
        <v>1043802</v>
      </c>
      <c r="C348" s="284">
        <v>845937</v>
      </c>
      <c r="D348" s="284">
        <v>190956</v>
      </c>
      <c r="E348" s="284">
        <v>6374</v>
      </c>
      <c r="F348" s="284">
        <v>535</v>
      </c>
      <c r="G348" s="284" t="s">
        <v>799</v>
      </c>
    </row>
    <row r="349" spans="1:9">
      <c r="A349" s="276" t="s">
        <v>1320</v>
      </c>
      <c r="B349" s="300">
        <v>6596339</v>
      </c>
      <c r="C349" s="300">
        <v>5167203</v>
      </c>
      <c r="D349" s="300">
        <v>1300887</v>
      </c>
      <c r="E349" s="300">
        <v>64846</v>
      </c>
      <c r="F349" s="300">
        <v>63403</v>
      </c>
      <c r="G349" s="300">
        <v>0</v>
      </c>
      <c r="H349" s="300"/>
    </row>
    <row r="350" spans="1:9" ht="14.25">
      <c r="A350" s="279" t="s">
        <v>1321</v>
      </c>
      <c r="B350" s="284">
        <v>3606013</v>
      </c>
      <c r="C350" s="284">
        <v>2397950</v>
      </c>
      <c r="D350" s="284">
        <v>1200476</v>
      </c>
      <c r="E350" s="284">
        <v>6844</v>
      </c>
      <c r="F350" s="284">
        <v>743</v>
      </c>
      <c r="G350" s="284" t="s">
        <v>799</v>
      </c>
    </row>
    <row r="351" spans="1:9" ht="14.25">
      <c r="A351" s="279" t="s">
        <v>1322</v>
      </c>
      <c r="B351" s="284">
        <v>2021935</v>
      </c>
      <c r="C351" s="284">
        <v>1993835</v>
      </c>
      <c r="D351" s="284">
        <v>19193</v>
      </c>
      <c r="E351" s="284">
        <v>19</v>
      </c>
      <c r="F351" s="284">
        <v>8888</v>
      </c>
      <c r="G351" s="284" t="s">
        <v>799</v>
      </c>
    </row>
    <row r="352" spans="1:9" ht="14.25">
      <c r="A352" s="279" t="s">
        <v>1323</v>
      </c>
      <c r="B352" s="284">
        <v>686567</v>
      </c>
      <c r="C352" s="284">
        <v>534427</v>
      </c>
      <c r="D352" s="284">
        <v>40994</v>
      </c>
      <c r="E352" s="284">
        <v>57902</v>
      </c>
      <c r="F352" s="284">
        <v>53244</v>
      </c>
      <c r="G352" s="284" t="s">
        <v>799</v>
      </c>
    </row>
    <row r="353" spans="1:7" ht="14.25">
      <c r="A353" s="279" t="s">
        <v>1324</v>
      </c>
      <c r="B353" s="284">
        <v>281824</v>
      </c>
      <c r="C353" s="284">
        <v>240991</v>
      </c>
      <c r="D353" s="284">
        <v>40224</v>
      </c>
      <c r="E353" s="284">
        <v>81</v>
      </c>
      <c r="F353" s="284">
        <v>528</v>
      </c>
      <c r="G353" s="284" t="s">
        <v>799</v>
      </c>
    </row>
    <row r="354" spans="1:7">
      <c r="A354" s="276" t="s">
        <v>1389</v>
      </c>
      <c r="B354" s="300">
        <v>12988354.731000001</v>
      </c>
      <c r="C354" s="300">
        <v>8270462</v>
      </c>
      <c r="D354" s="300">
        <v>3101590</v>
      </c>
      <c r="E354" s="300">
        <v>229009</v>
      </c>
      <c r="F354" s="300">
        <v>1387050</v>
      </c>
      <c r="G354" s="300">
        <v>243.73099999999999</v>
      </c>
    </row>
    <row r="355" spans="1:7">
      <c r="A355" s="276" t="s">
        <v>1325</v>
      </c>
      <c r="B355" s="300">
        <v>5522267.7309999997</v>
      </c>
      <c r="C355" s="300">
        <v>2626368</v>
      </c>
      <c r="D355" s="300">
        <v>1529061</v>
      </c>
      <c r="E355" s="300">
        <v>130080</v>
      </c>
      <c r="F355" s="300">
        <v>1236515</v>
      </c>
      <c r="G355" s="300">
        <v>243.73099999999999</v>
      </c>
    </row>
    <row r="356" spans="1:7" ht="14.25">
      <c r="A356" s="279" t="s">
        <v>1326</v>
      </c>
      <c r="B356" s="284">
        <v>2866278.05</v>
      </c>
      <c r="C356" s="284">
        <v>1105196</v>
      </c>
      <c r="D356" s="284">
        <v>795202</v>
      </c>
      <c r="E356" s="284">
        <v>49957</v>
      </c>
      <c r="F356" s="284">
        <v>915865</v>
      </c>
      <c r="G356" s="284">
        <v>58.05</v>
      </c>
    </row>
    <row r="357" spans="1:7" ht="14.25">
      <c r="A357" s="279" t="s">
        <v>1327</v>
      </c>
      <c r="B357" s="284">
        <v>1744409.6810000001</v>
      </c>
      <c r="C357" s="284">
        <v>1039202</v>
      </c>
      <c r="D357" s="284">
        <v>377384</v>
      </c>
      <c r="E357" s="284">
        <v>64052</v>
      </c>
      <c r="F357" s="284">
        <v>263586</v>
      </c>
      <c r="G357" s="284">
        <v>185.68100000000001</v>
      </c>
    </row>
    <row r="358" spans="1:7" ht="14.25">
      <c r="A358" s="279" t="s">
        <v>1328</v>
      </c>
      <c r="B358" s="284">
        <v>319428</v>
      </c>
      <c r="C358" s="284">
        <v>200880</v>
      </c>
      <c r="D358" s="284">
        <v>72091</v>
      </c>
      <c r="E358" s="284">
        <v>11730</v>
      </c>
      <c r="F358" s="284">
        <v>34727</v>
      </c>
      <c r="G358" s="284" t="s">
        <v>799</v>
      </c>
    </row>
    <row r="359" spans="1:7" ht="14.25">
      <c r="A359" s="279" t="s">
        <v>1329</v>
      </c>
      <c r="B359" s="284">
        <v>592152</v>
      </c>
      <c r="C359" s="284">
        <v>281090</v>
      </c>
      <c r="D359" s="284">
        <v>284384</v>
      </c>
      <c r="E359" s="284">
        <v>4341</v>
      </c>
      <c r="F359" s="284">
        <v>22337</v>
      </c>
      <c r="G359" s="284" t="s">
        <v>799</v>
      </c>
    </row>
    <row r="360" spans="1:7">
      <c r="A360" s="276" t="s">
        <v>1330</v>
      </c>
      <c r="B360" s="300">
        <v>7466087</v>
      </c>
      <c r="C360" s="300">
        <v>5644094</v>
      </c>
      <c r="D360" s="300">
        <v>1572529</v>
      </c>
      <c r="E360" s="300">
        <v>98929</v>
      </c>
      <c r="F360" s="300">
        <v>150535</v>
      </c>
      <c r="G360" s="300">
        <v>0</v>
      </c>
    </row>
    <row r="361" spans="1:7" ht="14.25">
      <c r="A361" s="279" t="s">
        <v>1331</v>
      </c>
      <c r="B361" s="284">
        <v>3180744</v>
      </c>
      <c r="C361" s="284">
        <v>2131177</v>
      </c>
      <c r="D361" s="284">
        <v>977526</v>
      </c>
      <c r="E361" s="284">
        <v>17808</v>
      </c>
      <c r="F361" s="284">
        <v>54233</v>
      </c>
      <c r="G361" s="284" t="s">
        <v>799</v>
      </c>
    </row>
    <row r="362" spans="1:7" s="278" customFormat="1" ht="14.25">
      <c r="A362" s="279" t="s">
        <v>1332</v>
      </c>
      <c r="B362" s="284">
        <v>2600541</v>
      </c>
      <c r="C362" s="284">
        <v>2125752</v>
      </c>
      <c r="D362" s="284">
        <v>428150</v>
      </c>
      <c r="E362" s="284">
        <v>36787</v>
      </c>
      <c r="F362" s="284">
        <v>9852</v>
      </c>
      <c r="G362" s="284" t="s">
        <v>799</v>
      </c>
    </row>
    <row r="363" spans="1:7" s="278" customFormat="1" ht="14.25">
      <c r="A363" s="279" t="s">
        <v>1333</v>
      </c>
      <c r="B363" s="284">
        <v>1330516</v>
      </c>
      <c r="C363" s="284">
        <v>1099038</v>
      </c>
      <c r="D363" s="284">
        <v>146465</v>
      </c>
      <c r="E363" s="284">
        <v>30105</v>
      </c>
      <c r="F363" s="284">
        <v>54908</v>
      </c>
      <c r="G363" s="284" t="s">
        <v>799</v>
      </c>
    </row>
    <row r="364" spans="1:7" s="278" customFormat="1" ht="14.25">
      <c r="A364" s="279" t="s">
        <v>1334</v>
      </c>
      <c r="B364" s="284">
        <v>354286</v>
      </c>
      <c r="C364" s="284">
        <v>288127</v>
      </c>
      <c r="D364" s="284">
        <v>20388</v>
      </c>
      <c r="E364" s="284">
        <v>14229</v>
      </c>
      <c r="F364" s="284">
        <v>31542</v>
      </c>
      <c r="G364" s="284" t="s">
        <v>799</v>
      </c>
    </row>
    <row r="365" spans="1:7" s="278" customFormat="1">
      <c r="A365" s="276" t="s">
        <v>1390</v>
      </c>
      <c r="B365" s="300">
        <v>30263398</v>
      </c>
      <c r="C365" s="300">
        <v>22125467</v>
      </c>
      <c r="D365" s="300">
        <v>1962566</v>
      </c>
      <c r="E365" s="300">
        <v>711467</v>
      </c>
      <c r="F365" s="300">
        <v>5463873</v>
      </c>
      <c r="G365" s="300">
        <v>25</v>
      </c>
    </row>
    <row r="366" spans="1:7" s="278" customFormat="1">
      <c r="A366" s="276" t="s">
        <v>1335</v>
      </c>
      <c r="B366" s="300">
        <v>6992959</v>
      </c>
      <c r="C366" s="300">
        <v>3661982</v>
      </c>
      <c r="D366" s="300">
        <v>71958</v>
      </c>
      <c r="E366" s="300">
        <v>212365</v>
      </c>
      <c r="F366" s="300">
        <v>3046654</v>
      </c>
      <c r="G366" s="300">
        <v>0</v>
      </c>
    </row>
    <row r="367" spans="1:7" s="278" customFormat="1" ht="14.25">
      <c r="A367" s="279" t="s">
        <v>1336</v>
      </c>
      <c r="B367" s="284">
        <v>3538547</v>
      </c>
      <c r="C367" s="284">
        <v>1384598</v>
      </c>
      <c r="D367" s="284">
        <v>22428</v>
      </c>
      <c r="E367" s="284">
        <v>89573</v>
      </c>
      <c r="F367" s="284">
        <v>2041948</v>
      </c>
      <c r="G367" s="284" t="s">
        <v>799</v>
      </c>
    </row>
    <row r="368" spans="1:7" s="278" customFormat="1" ht="14.25">
      <c r="A368" s="279" t="s">
        <v>1337</v>
      </c>
      <c r="B368" s="284">
        <v>2408394</v>
      </c>
      <c r="C368" s="284">
        <v>1851472</v>
      </c>
      <c r="D368" s="284">
        <v>6212</v>
      </c>
      <c r="E368" s="284">
        <v>58968</v>
      </c>
      <c r="F368" s="284">
        <v>491742</v>
      </c>
      <c r="G368" s="284" t="s">
        <v>799</v>
      </c>
    </row>
    <row r="369" spans="1:9" s="278" customFormat="1" ht="14.25">
      <c r="A369" s="279" t="s">
        <v>1338</v>
      </c>
      <c r="B369" s="284">
        <v>1046018</v>
      </c>
      <c r="C369" s="284">
        <v>425912</v>
      </c>
      <c r="D369" s="284">
        <v>43318</v>
      </c>
      <c r="E369" s="284">
        <v>63824</v>
      </c>
      <c r="F369" s="284">
        <v>512964</v>
      </c>
      <c r="G369" s="284" t="s">
        <v>799</v>
      </c>
    </row>
    <row r="370" spans="1:9" s="278" customFormat="1">
      <c r="A370" s="276" t="s">
        <v>1339</v>
      </c>
      <c r="B370" s="300">
        <v>17450634</v>
      </c>
      <c r="C370" s="300">
        <v>13777576</v>
      </c>
      <c r="D370" s="300">
        <v>1671750</v>
      </c>
      <c r="E370" s="300">
        <v>334495</v>
      </c>
      <c r="F370" s="300">
        <v>1666788</v>
      </c>
      <c r="G370" s="300">
        <v>25</v>
      </c>
    </row>
    <row r="371" spans="1:9" s="278" customFormat="1" ht="14.25">
      <c r="A371" s="279" t="s">
        <v>1340</v>
      </c>
      <c r="B371" s="284">
        <v>11552265</v>
      </c>
      <c r="C371" s="284">
        <v>8401216</v>
      </c>
      <c r="D371" s="284">
        <v>1544997</v>
      </c>
      <c r="E371" s="284">
        <v>196550</v>
      </c>
      <c r="F371" s="284">
        <v>1409477</v>
      </c>
      <c r="G371" s="284">
        <v>25</v>
      </c>
    </row>
    <row r="372" spans="1:9" s="278" customFormat="1" ht="14.25">
      <c r="A372" s="279" t="s">
        <v>1341</v>
      </c>
      <c r="B372" s="284">
        <v>5898369</v>
      </c>
      <c r="C372" s="284">
        <v>5376360</v>
      </c>
      <c r="D372" s="284">
        <v>126753</v>
      </c>
      <c r="E372" s="284">
        <v>137945</v>
      </c>
      <c r="F372" s="284">
        <v>257311</v>
      </c>
      <c r="G372" s="284" t="s">
        <v>799</v>
      </c>
    </row>
    <row r="373" spans="1:9" s="278" customFormat="1">
      <c r="A373" s="276" t="s">
        <v>1342</v>
      </c>
      <c r="B373" s="300">
        <v>5819805</v>
      </c>
      <c r="C373" s="300">
        <v>4685909</v>
      </c>
      <c r="D373" s="300">
        <v>218858</v>
      </c>
      <c r="E373" s="300">
        <v>164607</v>
      </c>
      <c r="F373" s="300">
        <v>750431</v>
      </c>
      <c r="G373" s="300">
        <v>0</v>
      </c>
    </row>
    <row r="374" spans="1:9" s="278" customFormat="1" ht="14.25">
      <c r="A374" s="279" t="s">
        <v>1343</v>
      </c>
      <c r="B374" s="284">
        <v>3137586</v>
      </c>
      <c r="C374" s="284">
        <v>2565793</v>
      </c>
      <c r="D374" s="284">
        <v>72414</v>
      </c>
      <c r="E374" s="284">
        <v>102720</v>
      </c>
      <c r="F374" s="284">
        <v>396659</v>
      </c>
      <c r="G374" s="284" t="s">
        <v>799</v>
      </c>
    </row>
    <row r="375" spans="1:9" s="278" customFormat="1" ht="14.25">
      <c r="A375" s="279" t="s">
        <v>1344</v>
      </c>
      <c r="B375" s="284">
        <v>1015878</v>
      </c>
      <c r="C375" s="284">
        <v>885177</v>
      </c>
      <c r="D375" s="284">
        <v>3742</v>
      </c>
      <c r="E375" s="284">
        <v>29453</v>
      </c>
      <c r="F375" s="284">
        <v>97506</v>
      </c>
      <c r="G375" s="284" t="s">
        <v>799</v>
      </c>
    </row>
    <row r="376" spans="1:9" s="278" customFormat="1" ht="14.25">
      <c r="A376" s="279" t="s">
        <v>1345</v>
      </c>
      <c r="B376" s="284">
        <v>778838</v>
      </c>
      <c r="C376" s="284">
        <v>718347</v>
      </c>
      <c r="D376" s="284">
        <v>27370</v>
      </c>
      <c r="E376" s="284">
        <v>9815</v>
      </c>
      <c r="F376" s="284">
        <v>23306</v>
      </c>
      <c r="G376" s="284" t="s">
        <v>799</v>
      </c>
    </row>
    <row r="377" spans="1:9" s="278" customFormat="1" ht="14.25">
      <c r="A377" s="279" t="s">
        <v>1346</v>
      </c>
      <c r="B377" s="284">
        <v>887503</v>
      </c>
      <c r="C377" s="284">
        <v>516592</v>
      </c>
      <c r="D377" s="284">
        <v>115332</v>
      </c>
      <c r="E377" s="284">
        <v>22619</v>
      </c>
      <c r="F377" s="284">
        <v>232960</v>
      </c>
      <c r="G377" s="284" t="s">
        <v>799</v>
      </c>
    </row>
    <row r="378" spans="1:9" ht="15.75" thickBot="1">
      <c r="A378" s="302"/>
      <c r="B378" s="285"/>
      <c r="C378" s="285"/>
      <c r="D378" s="285"/>
      <c r="E378" s="285"/>
      <c r="F378" s="285"/>
      <c r="G378" s="285"/>
    </row>
    <row r="381" spans="1:9" s="276" customFormat="1">
      <c r="A381" s="280" t="s">
        <v>1352</v>
      </c>
      <c r="B381" s="281"/>
      <c r="C381" s="281"/>
      <c r="D381" s="951"/>
      <c r="E381" s="951"/>
      <c r="F381" s="282"/>
      <c r="G381" s="282"/>
      <c r="H381" s="278"/>
      <c r="I381" s="279"/>
    </row>
    <row r="382" spans="1:9" s="276" customFormat="1">
      <c r="A382" s="283" t="s">
        <v>1353</v>
      </c>
      <c r="B382" s="281"/>
      <c r="C382" s="281"/>
      <c r="D382" s="281"/>
      <c r="E382" s="284"/>
      <c r="F382" s="282"/>
      <c r="G382" s="282" t="s">
        <v>1374</v>
      </c>
      <c r="H382" s="278"/>
      <c r="I382" s="279"/>
    </row>
    <row r="383" spans="1:9" s="276" customFormat="1" ht="15.75" thickBot="1">
      <c r="A383" s="280" t="s">
        <v>1375</v>
      </c>
      <c r="B383" s="285"/>
      <c r="C383" s="285"/>
      <c r="D383" s="285"/>
      <c r="E383" s="286"/>
      <c r="F383" s="285"/>
      <c r="G383" s="285"/>
      <c r="H383" s="278"/>
      <c r="I383" s="279"/>
    </row>
    <row r="384" spans="1:9" s="276" customFormat="1">
      <c r="A384" s="287"/>
      <c r="B384" s="281"/>
      <c r="C384" s="281"/>
      <c r="D384" s="281"/>
      <c r="E384" s="288"/>
      <c r="F384" s="289"/>
      <c r="G384" s="289"/>
      <c r="H384" s="278"/>
    </row>
    <row r="385" spans="1:9" s="276" customFormat="1">
      <c r="A385" s="290" t="s">
        <v>792</v>
      </c>
      <c r="B385" s="282"/>
      <c r="C385" s="951" t="s">
        <v>1376</v>
      </c>
      <c r="D385" s="951"/>
      <c r="E385" s="291" t="s">
        <v>1214</v>
      </c>
      <c r="F385" s="282" t="s">
        <v>1215</v>
      </c>
      <c r="G385" s="282"/>
      <c r="H385" s="278"/>
    </row>
    <row r="386" spans="1:9" s="276" customFormat="1">
      <c r="A386" s="290"/>
      <c r="B386" s="282"/>
      <c r="C386" s="951"/>
      <c r="D386" s="951"/>
      <c r="E386" s="291" t="s">
        <v>1216</v>
      </c>
      <c r="F386" s="282" t="s">
        <v>1217</v>
      </c>
      <c r="G386" s="282" t="s">
        <v>1218</v>
      </c>
      <c r="H386" s="278"/>
    </row>
    <row r="387" spans="1:9" s="276" customFormat="1">
      <c r="A387" s="280"/>
      <c r="B387" s="282"/>
      <c r="C387" s="951"/>
      <c r="D387" s="951"/>
      <c r="E387" s="291" t="s">
        <v>1219</v>
      </c>
      <c r="F387" s="282" t="s">
        <v>1220</v>
      </c>
      <c r="G387" s="282" t="s">
        <v>1221</v>
      </c>
      <c r="H387" s="278"/>
    </row>
    <row r="388" spans="1:9" s="276" customFormat="1">
      <c r="A388" s="280"/>
      <c r="B388" s="282"/>
      <c r="C388" s="952"/>
      <c r="D388" s="952"/>
      <c r="E388" s="284" t="s">
        <v>1222</v>
      </c>
      <c r="F388" s="282" t="s">
        <v>1223</v>
      </c>
      <c r="G388" s="282" t="s">
        <v>1224</v>
      </c>
      <c r="H388" s="278"/>
    </row>
    <row r="389" spans="1:9" s="276" customFormat="1" ht="30">
      <c r="A389" s="292" t="s">
        <v>1377</v>
      </c>
      <c r="B389" s="293" t="s">
        <v>1225</v>
      </c>
      <c r="C389" s="293" t="s">
        <v>1378</v>
      </c>
      <c r="D389" s="282" t="s">
        <v>1226</v>
      </c>
      <c r="E389" s="284" t="s">
        <v>1227</v>
      </c>
      <c r="F389" s="294" t="s">
        <v>1228</v>
      </c>
      <c r="G389" s="294" t="s">
        <v>1229</v>
      </c>
      <c r="H389" s="278"/>
    </row>
    <row r="390" spans="1:9" s="276" customFormat="1">
      <c r="A390" s="295"/>
      <c r="B390" s="296" t="s">
        <v>1230</v>
      </c>
      <c r="C390" s="296" t="s">
        <v>1231</v>
      </c>
      <c r="D390" s="281" t="s">
        <v>1232</v>
      </c>
      <c r="E390" s="284" t="s">
        <v>1233</v>
      </c>
      <c r="F390" s="294" t="s">
        <v>1234</v>
      </c>
      <c r="G390" s="294" t="s">
        <v>1235</v>
      </c>
      <c r="H390" s="278"/>
    </row>
    <row r="391" spans="1:9" s="276" customFormat="1">
      <c r="A391" s="297"/>
      <c r="B391" s="298"/>
      <c r="C391" s="298"/>
      <c r="D391" s="298"/>
      <c r="E391" s="299"/>
      <c r="F391" s="298"/>
      <c r="G391" s="298"/>
      <c r="H391" s="278"/>
    </row>
    <row r="392" spans="1:9">
      <c r="B392" s="281"/>
      <c r="C392" s="281"/>
      <c r="D392" s="281"/>
      <c r="E392" s="281"/>
      <c r="F392" s="281"/>
      <c r="G392" s="281"/>
      <c r="I392" s="276"/>
    </row>
    <row r="393" spans="1:9">
      <c r="A393" s="276" t="s">
        <v>1379</v>
      </c>
      <c r="B393" s="300">
        <v>239336141.13600001</v>
      </c>
      <c r="C393" s="300">
        <v>157230212</v>
      </c>
      <c r="D393" s="300">
        <v>41139762</v>
      </c>
      <c r="E393" s="300">
        <v>8081714</v>
      </c>
      <c r="F393" s="300">
        <v>32838481</v>
      </c>
      <c r="G393" s="300">
        <v>45972.135999999999</v>
      </c>
      <c r="H393" s="303"/>
      <c r="I393" s="276"/>
    </row>
    <row r="394" spans="1:9">
      <c r="B394" s="300"/>
      <c r="C394" s="300"/>
      <c r="D394" s="300"/>
      <c r="E394" s="300"/>
      <c r="F394" s="300"/>
      <c r="G394" s="300"/>
      <c r="I394" s="276"/>
    </row>
    <row r="395" spans="1:9">
      <c r="A395" s="276" t="s">
        <v>1236</v>
      </c>
      <c r="B395" s="300">
        <v>715422.07799999998</v>
      </c>
      <c r="C395" s="300">
        <v>655530</v>
      </c>
      <c r="D395" s="300">
        <v>1666</v>
      </c>
      <c r="E395" s="300">
        <v>30791</v>
      </c>
      <c r="F395" s="300">
        <v>27096</v>
      </c>
      <c r="G395" s="300">
        <v>339.07799999999997</v>
      </c>
    </row>
    <row r="396" spans="1:9">
      <c r="A396" s="276" t="s">
        <v>1237</v>
      </c>
      <c r="B396" s="300">
        <v>715422.07799999998</v>
      </c>
      <c r="C396" s="300">
        <v>655530</v>
      </c>
      <c r="D396" s="300">
        <v>1666</v>
      </c>
      <c r="E396" s="300">
        <v>30791</v>
      </c>
      <c r="F396" s="300">
        <v>27096</v>
      </c>
      <c r="G396" s="300">
        <v>339.07799999999997</v>
      </c>
    </row>
    <row r="397" spans="1:9" s="278" customFormat="1" ht="14.25">
      <c r="A397" s="279" t="s">
        <v>1238</v>
      </c>
      <c r="B397" s="284">
        <v>715422.07799999998</v>
      </c>
      <c r="C397" s="284">
        <v>655530</v>
      </c>
      <c r="D397" s="284">
        <v>1666</v>
      </c>
      <c r="E397" s="284">
        <v>30791</v>
      </c>
      <c r="F397" s="284">
        <v>27096</v>
      </c>
      <c r="G397" s="284">
        <v>339.07799999999997</v>
      </c>
      <c r="I397" s="279"/>
    </row>
    <row r="398" spans="1:9" s="278" customFormat="1">
      <c r="A398" s="276" t="s">
        <v>1380</v>
      </c>
      <c r="B398" s="300">
        <v>16216016.24</v>
      </c>
      <c r="C398" s="300">
        <v>13494122</v>
      </c>
      <c r="D398" s="300">
        <v>423632</v>
      </c>
      <c r="E398" s="300">
        <v>632016</v>
      </c>
      <c r="F398" s="300">
        <v>1663193</v>
      </c>
      <c r="G398" s="300">
        <v>3053.2400000000002</v>
      </c>
      <c r="I398" s="279"/>
    </row>
    <row r="399" spans="1:9" s="278" customFormat="1">
      <c r="A399" s="276" t="s">
        <v>1239</v>
      </c>
      <c r="B399" s="300">
        <v>9225246.6400000006</v>
      </c>
      <c r="C399" s="300">
        <v>8878188</v>
      </c>
      <c r="D399" s="300">
        <v>25719</v>
      </c>
      <c r="E399" s="300">
        <v>137402</v>
      </c>
      <c r="F399" s="300">
        <v>181378</v>
      </c>
      <c r="G399" s="300">
        <v>2559.6400000000003</v>
      </c>
      <c r="I399" s="279"/>
    </row>
    <row r="400" spans="1:9" s="278" customFormat="1" ht="14.25">
      <c r="A400" s="279" t="s">
        <v>1240</v>
      </c>
      <c r="B400" s="284">
        <v>3822750.38</v>
      </c>
      <c r="C400" s="274">
        <v>3675735</v>
      </c>
      <c r="D400" s="284">
        <v>723</v>
      </c>
      <c r="E400" s="284">
        <v>45573</v>
      </c>
      <c r="F400" s="284">
        <v>100664</v>
      </c>
      <c r="G400" s="284">
        <v>55.38</v>
      </c>
    </row>
    <row r="401" spans="1:7" s="278" customFormat="1" ht="14.25">
      <c r="A401" s="279" t="s">
        <v>1241</v>
      </c>
      <c r="B401" s="284">
        <v>3144494</v>
      </c>
      <c r="C401" s="274">
        <v>3009207</v>
      </c>
      <c r="D401" s="284">
        <v>6690</v>
      </c>
      <c r="E401" s="284">
        <v>67731</v>
      </c>
      <c r="F401" s="284">
        <v>58366</v>
      </c>
      <c r="G401" s="284">
        <v>2500</v>
      </c>
    </row>
    <row r="402" spans="1:7" s="278" customFormat="1" ht="14.25">
      <c r="A402" s="279" t="s">
        <v>1242</v>
      </c>
      <c r="B402" s="284">
        <v>2258002.2599999998</v>
      </c>
      <c r="C402" s="274">
        <v>2193246</v>
      </c>
      <c r="D402" s="284">
        <v>18306</v>
      </c>
      <c r="E402" s="284">
        <v>24098</v>
      </c>
      <c r="F402" s="284">
        <v>22348</v>
      </c>
      <c r="G402" s="284">
        <v>4.26</v>
      </c>
    </row>
    <row r="403" spans="1:7" s="278" customFormat="1">
      <c r="A403" s="276" t="s">
        <v>1243</v>
      </c>
      <c r="B403" s="300">
        <v>6990769.5999999996</v>
      </c>
      <c r="C403" s="300">
        <v>4615934</v>
      </c>
      <c r="D403" s="300">
        <v>397913</v>
      </c>
      <c r="E403" s="300">
        <v>494614</v>
      </c>
      <c r="F403" s="300">
        <v>1481815</v>
      </c>
      <c r="G403" s="300">
        <v>493.6</v>
      </c>
    </row>
    <row r="404" spans="1:7" s="278" customFormat="1" ht="14.25">
      <c r="A404" s="279" t="s">
        <v>1244</v>
      </c>
      <c r="B404" s="284">
        <v>4111228.6</v>
      </c>
      <c r="C404" s="284">
        <v>2691293</v>
      </c>
      <c r="D404" s="284">
        <v>191066</v>
      </c>
      <c r="E404" s="284">
        <v>285993</v>
      </c>
      <c r="F404" s="284">
        <v>942383</v>
      </c>
      <c r="G404" s="284">
        <v>493.6</v>
      </c>
    </row>
    <row r="405" spans="1:7" s="278" customFormat="1" ht="14.25">
      <c r="A405" s="279" t="s">
        <v>1245</v>
      </c>
      <c r="B405" s="284">
        <v>2879541</v>
      </c>
      <c r="C405" s="284">
        <v>1924641</v>
      </c>
      <c r="D405" s="284">
        <v>206847</v>
      </c>
      <c r="E405" s="284">
        <v>208621</v>
      </c>
      <c r="F405" s="284">
        <v>539432</v>
      </c>
      <c r="G405" s="284" t="s">
        <v>799</v>
      </c>
    </row>
    <row r="406" spans="1:7" s="278" customFormat="1">
      <c r="A406" s="276" t="s">
        <v>1381</v>
      </c>
      <c r="B406" s="300">
        <v>27953038.138</v>
      </c>
      <c r="C406" s="300">
        <v>16779884</v>
      </c>
      <c r="D406" s="300">
        <v>1800169</v>
      </c>
      <c r="E406" s="300">
        <v>1379582</v>
      </c>
      <c r="F406" s="300">
        <v>7977605</v>
      </c>
      <c r="G406" s="300">
        <v>15798.138000000001</v>
      </c>
    </row>
    <row r="407" spans="1:7" s="278" customFormat="1">
      <c r="A407" s="276" t="s">
        <v>1246</v>
      </c>
      <c r="B407" s="300">
        <v>3276075.8849999998</v>
      </c>
      <c r="C407" s="300">
        <v>1356170</v>
      </c>
      <c r="D407" s="300">
        <v>33512</v>
      </c>
      <c r="E407" s="300">
        <v>397132</v>
      </c>
      <c r="F407" s="300">
        <v>1474915</v>
      </c>
      <c r="G407" s="300">
        <v>14346.885</v>
      </c>
    </row>
    <row r="408" spans="1:7" s="278" customFormat="1" ht="14.25">
      <c r="A408" s="279" t="s">
        <v>1247</v>
      </c>
      <c r="B408" s="284">
        <v>3276075.8849999998</v>
      </c>
      <c r="C408" s="284">
        <v>1356170</v>
      </c>
      <c r="D408" s="284">
        <v>33512</v>
      </c>
      <c r="E408" s="284">
        <v>397132</v>
      </c>
      <c r="F408" s="284">
        <v>1474915</v>
      </c>
      <c r="G408" s="284">
        <v>14346.885</v>
      </c>
    </row>
    <row r="409" spans="1:7" s="278" customFormat="1">
      <c r="A409" s="276" t="s">
        <v>1248</v>
      </c>
      <c r="B409" s="300">
        <v>9635957.8959999997</v>
      </c>
      <c r="C409" s="300">
        <v>4693770</v>
      </c>
      <c r="D409" s="300">
        <v>361665</v>
      </c>
      <c r="E409" s="300">
        <v>423526</v>
      </c>
      <c r="F409" s="300">
        <v>4156426</v>
      </c>
      <c r="G409" s="300">
        <v>570.89599999999996</v>
      </c>
    </row>
    <row r="410" spans="1:7" s="278" customFormat="1" ht="14.25">
      <c r="A410" s="279" t="s">
        <v>1249</v>
      </c>
      <c r="B410" s="284">
        <v>3682078.5929999999</v>
      </c>
      <c r="C410" s="284">
        <v>1380922</v>
      </c>
      <c r="D410" s="284">
        <v>36463</v>
      </c>
      <c r="E410" s="284">
        <v>108173</v>
      </c>
      <c r="F410" s="284">
        <v>2156419</v>
      </c>
      <c r="G410" s="284">
        <v>101.593</v>
      </c>
    </row>
    <row r="411" spans="1:7" s="278" customFormat="1" ht="14.25">
      <c r="A411" s="279" t="s">
        <v>1250</v>
      </c>
      <c r="B411" s="284">
        <v>3644018.929</v>
      </c>
      <c r="C411" s="284">
        <v>2516641</v>
      </c>
      <c r="D411" s="284">
        <v>158313</v>
      </c>
      <c r="E411" s="284">
        <v>130922</v>
      </c>
      <c r="F411" s="284">
        <v>838026</v>
      </c>
      <c r="G411" s="284">
        <v>116.929</v>
      </c>
    </row>
    <row r="412" spans="1:7" s="278" customFormat="1" ht="14.25">
      <c r="A412" s="279" t="s">
        <v>1251</v>
      </c>
      <c r="B412" s="284">
        <v>2309860.3739999998</v>
      </c>
      <c r="C412" s="284">
        <v>796207</v>
      </c>
      <c r="D412" s="284">
        <v>166889</v>
      </c>
      <c r="E412" s="284">
        <v>184431</v>
      </c>
      <c r="F412" s="284">
        <v>1161981</v>
      </c>
      <c r="G412" s="284">
        <v>352.37400000000002</v>
      </c>
    </row>
    <row r="413" spans="1:7" s="278" customFormat="1">
      <c r="A413" s="276" t="s">
        <v>1252</v>
      </c>
      <c r="B413" s="300"/>
      <c r="C413" s="300"/>
      <c r="D413" s="300"/>
      <c r="E413" s="300"/>
      <c r="F413" s="300"/>
      <c r="G413" s="300"/>
    </row>
    <row r="414" spans="1:7" s="278" customFormat="1">
      <c r="A414" s="276" t="s">
        <v>1253</v>
      </c>
      <c r="B414" s="300">
        <v>15041004.357000001</v>
      </c>
      <c r="C414" s="300">
        <v>10729944</v>
      </c>
      <c r="D414" s="300">
        <v>1404992</v>
      </c>
      <c r="E414" s="300">
        <v>558924</v>
      </c>
      <c r="F414" s="300">
        <v>2346264</v>
      </c>
      <c r="G414" s="300">
        <v>880.35700000000008</v>
      </c>
    </row>
    <row r="415" spans="1:7" s="278" customFormat="1" ht="14.25">
      <c r="A415" s="279" t="s">
        <v>1254</v>
      </c>
      <c r="B415" s="284">
        <v>4924311.1090000002</v>
      </c>
      <c r="C415" s="284">
        <v>2450666</v>
      </c>
      <c r="D415" s="284">
        <v>115557</v>
      </c>
      <c r="E415" s="284">
        <v>348690</v>
      </c>
      <c r="F415" s="284">
        <v>2008530</v>
      </c>
      <c r="G415" s="284">
        <v>868.10900000000004</v>
      </c>
    </row>
    <row r="416" spans="1:7" s="278" customFormat="1" ht="14.25">
      <c r="A416" s="279" t="s">
        <v>1255</v>
      </c>
      <c r="B416" s="284">
        <v>4794332.148</v>
      </c>
      <c r="C416" s="284">
        <v>3693702</v>
      </c>
      <c r="D416" s="284">
        <v>858162</v>
      </c>
      <c r="E416" s="284">
        <v>69929</v>
      </c>
      <c r="F416" s="284">
        <v>172533</v>
      </c>
      <c r="G416" s="284">
        <v>6.1479999999999997</v>
      </c>
    </row>
    <row r="417" spans="1:7" s="278" customFormat="1" ht="14.25">
      <c r="A417" s="279" t="s">
        <v>1256</v>
      </c>
      <c r="B417" s="284">
        <v>3086197.1</v>
      </c>
      <c r="C417" s="284">
        <v>2518584</v>
      </c>
      <c r="D417" s="284">
        <v>416470</v>
      </c>
      <c r="E417" s="284">
        <v>66209</v>
      </c>
      <c r="F417" s="284">
        <v>84928</v>
      </c>
      <c r="G417" s="284">
        <v>6.1</v>
      </c>
    </row>
    <row r="418" spans="1:7" s="278" customFormat="1" ht="14.25">
      <c r="A418" s="279" t="s">
        <v>1257</v>
      </c>
      <c r="B418" s="284">
        <v>2236164</v>
      </c>
      <c r="C418" s="284">
        <v>2066992</v>
      </c>
      <c r="D418" s="284">
        <v>14803</v>
      </c>
      <c r="E418" s="284">
        <v>74096</v>
      </c>
      <c r="F418" s="284">
        <v>80273</v>
      </c>
      <c r="G418" s="284" t="s">
        <v>799</v>
      </c>
    </row>
    <row r="419" spans="1:7" s="278" customFormat="1">
      <c r="A419" s="276" t="s">
        <v>1382</v>
      </c>
      <c r="B419" s="300">
        <v>14415626.108999999</v>
      </c>
      <c r="C419" s="300">
        <v>7988379</v>
      </c>
      <c r="D419" s="300">
        <v>2881452</v>
      </c>
      <c r="E419" s="300">
        <v>782335</v>
      </c>
      <c r="F419" s="300">
        <v>2743040</v>
      </c>
      <c r="G419" s="300">
        <v>17064.109</v>
      </c>
    </row>
    <row r="420" spans="1:7" s="278" customFormat="1">
      <c r="A420" s="276" t="s">
        <v>1258</v>
      </c>
      <c r="B420" s="300">
        <v>9774217.5840000007</v>
      </c>
      <c r="C420" s="300">
        <v>5542054</v>
      </c>
      <c r="D420" s="300">
        <v>2548849</v>
      </c>
      <c r="E420" s="300">
        <v>641481</v>
      </c>
      <c r="F420" s="300">
        <v>1038961</v>
      </c>
      <c r="G420" s="300">
        <v>2872.5840000000003</v>
      </c>
    </row>
    <row r="421" spans="1:7" s="278" customFormat="1" ht="14.25">
      <c r="A421" s="279" t="s">
        <v>1259</v>
      </c>
      <c r="B421" s="284">
        <v>3049190.6770000001</v>
      </c>
      <c r="C421" s="284">
        <v>1424949</v>
      </c>
      <c r="D421" s="284">
        <v>263029</v>
      </c>
      <c r="E421" s="284">
        <v>472693</v>
      </c>
      <c r="F421" s="284">
        <v>885681</v>
      </c>
      <c r="G421" s="284">
        <v>2838.6770000000001</v>
      </c>
    </row>
    <row r="422" spans="1:7" s="278" customFormat="1" ht="14.25">
      <c r="A422" s="279" t="s">
        <v>1260</v>
      </c>
      <c r="B422" s="284">
        <v>5896721.9069999997</v>
      </c>
      <c r="C422" s="284">
        <v>3593550</v>
      </c>
      <c r="D422" s="284">
        <v>2162518</v>
      </c>
      <c r="E422" s="284">
        <v>101182</v>
      </c>
      <c r="F422" s="284">
        <v>39438</v>
      </c>
      <c r="G422" s="284">
        <v>33.906999999999996</v>
      </c>
    </row>
    <row r="423" spans="1:7" s="278" customFormat="1" ht="14.25">
      <c r="A423" s="279" t="s">
        <v>1261</v>
      </c>
      <c r="B423" s="284">
        <v>828305</v>
      </c>
      <c r="C423" s="284">
        <v>523555</v>
      </c>
      <c r="D423" s="284">
        <v>123302</v>
      </c>
      <c r="E423" s="284">
        <v>67606</v>
      </c>
      <c r="F423" s="284">
        <v>113842</v>
      </c>
      <c r="G423" s="284" t="s">
        <v>799</v>
      </c>
    </row>
    <row r="424" spans="1:7" s="278" customFormat="1">
      <c r="A424" s="276" t="s">
        <v>1262</v>
      </c>
      <c r="B424" s="300">
        <v>4641408.5250000004</v>
      </c>
      <c r="C424" s="300">
        <v>2446325</v>
      </c>
      <c r="D424" s="300">
        <v>332603</v>
      </c>
      <c r="E424" s="300">
        <v>140854</v>
      </c>
      <c r="F424" s="300">
        <v>1704079</v>
      </c>
      <c r="G424" s="300">
        <v>14191.525</v>
      </c>
    </row>
    <row r="425" spans="1:7" s="278" customFormat="1" ht="14.25">
      <c r="A425" s="279" t="s">
        <v>1263</v>
      </c>
      <c r="B425" s="284">
        <v>845302.5</v>
      </c>
      <c r="C425" s="284">
        <v>579793</v>
      </c>
      <c r="D425" s="284">
        <v>106368</v>
      </c>
      <c r="E425" s="284">
        <v>32101</v>
      </c>
      <c r="F425" s="284">
        <v>126457</v>
      </c>
      <c r="G425" s="284">
        <v>583.5</v>
      </c>
    </row>
    <row r="426" spans="1:7" s="278" customFormat="1" ht="14.25">
      <c r="A426" s="279" t="s">
        <v>1264</v>
      </c>
      <c r="B426" s="284">
        <v>1745310.223</v>
      </c>
      <c r="C426" s="284">
        <v>798816</v>
      </c>
      <c r="D426" s="284">
        <v>1276</v>
      </c>
      <c r="E426" s="284">
        <v>82749</v>
      </c>
      <c r="F426" s="284">
        <v>848596</v>
      </c>
      <c r="G426" s="284">
        <v>10517.223</v>
      </c>
    </row>
    <row r="427" spans="1:7" s="278" customFormat="1" ht="14.25">
      <c r="A427" s="279" t="s">
        <v>1265</v>
      </c>
      <c r="B427" s="284">
        <v>739353.00699999998</v>
      </c>
      <c r="C427" s="284">
        <v>101984</v>
      </c>
      <c r="D427" s="284" t="s">
        <v>799</v>
      </c>
      <c r="E427" s="284">
        <v>7988</v>
      </c>
      <c r="F427" s="284">
        <v>629063</v>
      </c>
      <c r="G427" s="284">
        <v>318.00700000000001</v>
      </c>
    </row>
    <row r="428" spans="1:7" s="278" customFormat="1" ht="14.25">
      <c r="A428" s="279" t="s">
        <v>1266</v>
      </c>
      <c r="B428" s="284">
        <v>1178910</v>
      </c>
      <c r="C428" s="284">
        <v>928015</v>
      </c>
      <c r="D428" s="284">
        <v>201961</v>
      </c>
      <c r="E428" s="284">
        <v>11558</v>
      </c>
      <c r="F428" s="284">
        <v>37376</v>
      </c>
      <c r="G428" s="284" t="s">
        <v>799</v>
      </c>
    </row>
    <row r="429" spans="1:7" s="278" customFormat="1" ht="14.25">
      <c r="A429" s="279" t="s">
        <v>1267</v>
      </c>
      <c r="B429" s="284">
        <v>132532.79500000001</v>
      </c>
      <c r="C429" s="284">
        <v>37717</v>
      </c>
      <c r="D429" s="284">
        <v>22998</v>
      </c>
      <c r="E429" s="284">
        <v>6458</v>
      </c>
      <c r="F429" s="284">
        <v>62587</v>
      </c>
      <c r="G429" s="284">
        <v>2772.7950000000001</v>
      </c>
    </row>
    <row r="430" spans="1:7" s="278" customFormat="1">
      <c r="A430" s="276" t="s">
        <v>1383</v>
      </c>
      <c r="B430" s="300">
        <v>34869171.875</v>
      </c>
      <c r="C430" s="300">
        <v>23933027</v>
      </c>
      <c r="D430" s="300">
        <v>9108609</v>
      </c>
      <c r="E430" s="300">
        <v>769875</v>
      </c>
      <c r="F430" s="300">
        <v>1056358</v>
      </c>
      <c r="G430" s="300">
        <v>1302.875</v>
      </c>
    </row>
    <row r="431" spans="1:7" s="278" customFormat="1">
      <c r="A431" s="276" t="s">
        <v>1268</v>
      </c>
      <c r="B431" s="300">
        <v>12245060.577</v>
      </c>
      <c r="C431" s="300">
        <v>8226090</v>
      </c>
      <c r="D431" s="300">
        <v>3268403</v>
      </c>
      <c r="E431" s="300">
        <v>427103</v>
      </c>
      <c r="F431" s="300">
        <v>323116</v>
      </c>
      <c r="G431" s="300">
        <v>348.577</v>
      </c>
    </row>
    <row r="432" spans="1:7" s="278" customFormat="1" ht="14.25">
      <c r="A432" s="279" t="s">
        <v>1269</v>
      </c>
      <c r="B432" s="284">
        <v>12245060.577</v>
      </c>
      <c r="C432" s="284">
        <v>8226090</v>
      </c>
      <c r="D432" s="284">
        <v>3268403</v>
      </c>
      <c r="E432" s="284">
        <v>427103</v>
      </c>
      <c r="F432" s="284">
        <v>323116</v>
      </c>
      <c r="G432" s="284">
        <v>348.577</v>
      </c>
    </row>
    <row r="433" spans="1:9" s="278" customFormat="1">
      <c r="A433" s="276" t="s">
        <v>1270</v>
      </c>
      <c r="B433" s="300">
        <v>22624111.298</v>
      </c>
      <c r="C433" s="300">
        <v>15706937</v>
      </c>
      <c r="D433" s="300">
        <v>5840206</v>
      </c>
      <c r="E433" s="300">
        <v>342772</v>
      </c>
      <c r="F433" s="300">
        <v>733242</v>
      </c>
      <c r="G433" s="300">
        <v>954.298</v>
      </c>
    </row>
    <row r="434" spans="1:9" s="278" customFormat="1" ht="14.25">
      <c r="A434" s="279" t="s">
        <v>1271</v>
      </c>
      <c r="B434" s="284">
        <v>19239667.463</v>
      </c>
      <c r="C434" s="284">
        <v>13015127</v>
      </c>
      <c r="D434" s="284">
        <v>5603015</v>
      </c>
      <c r="E434" s="284">
        <v>207665</v>
      </c>
      <c r="F434" s="284">
        <v>412918</v>
      </c>
      <c r="G434" s="284">
        <v>942.46299999999997</v>
      </c>
    </row>
    <row r="435" spans="1:9" s="278" customFormat="1" ht="14.25">
      <c r="A435" s="279" t="s">
        <v>1272</v>
      </c>
      <c r="B435" s="284">
        <v>3384443.835</v>
      </c>
      <c r="C435" s="284">
        <v>2691810</v>
      </c>
      <c r="D435" s="284">
        <v>237191</v>
      </c>
      <c r="E435" s="284">
        <v>135107</v>
      </c>
      <c r="F435" s="284">
        <v>320324</v>
      </c>
      <c r="G435" s="284">
        <v>11.835000000000001</v>
      </c>
    </row>
    <row r="436" spans="1:9" s="278" customFormat="1">
      <c r="A436" s="276" t="s">
        <v>1384</v>
      </c>
      <c r="B436" s="300">
        <v>23219405.881000001</v>
      </c>
      <c r="C436" s="300">
        <v>15152885</v>
      </c>
      <c r="D436" s="300">
        <v>1470196</v>
      </c>
      <c r="E436" s="300">
        <v>1627588</v>
      </c>
      <c r="F436" s="300">
        <v>4961740</v>
      </c>
      <c r="G436" s="300">
        <v>6996.8810000000003</v>
      </c>
    </row>
    <row r="437" spans="1:9" s="278" customFormat="1">
      <c r="A437" s="276" t="s">
        <v>1273</v>
      </c>
      <c r="B437" s="300">
        <v>7322128.5279999999</v>
      </c>
      <c r="C437" s="300">
        <v>4654796</v>
      </c>
      <c r="D437" s="300">
        <v>758970</v>
      </c>
      <c r="E437" s="300">
        <v>607530</v>
      </c>
      <c r="F437" s="300">
        <v>1294766</v>
      </c>
      <c r="G437" s="300">
        <v>6066.5280000000002</v>
      </c>
    </row>
    <row r="438" spans="1:9" s="278" customFormat="1" ht="14.25">
      <c r="A438" s="279" t="s">
        <v>1274</v>
      </c>
      <c r="B438" s="284">
        <v>3670959.5279999999</v>
      </c>
      <c r="C438" s="284">
        <v>2044376</v>
      </c>
      <c r="D438" s="284">
        <v>390870</v>
      </c>
      <c r="E438" s="284">
        <v>490730</v>
      </c>
      <c r="F438" s="284">
        <v>739474</v>
      </c>
      <c r="G438" s="284">
        <v>5509.5280000000002</v>
      </c>
    </row>
    <row r="439" spans="1:9" s="278" customFormat="1" ht="14.25">
      <c r="A439" s="279" t="s">
        <v>1275</v>
      </c>
      <c r="B439" s="284">
        <v>2086128</v>
      </c>
      <c r="C439" s="284">
        <v>1360898</v>
      </c>
      <c r="D439" s="284">
        <v>261502</v>
      </c>
      <c r="E439" s="284">
        <v>55472</v>
      </c>
      <c r="F439" s="284">
        <v>407725</v>
      </c>
      <c r="G439" s="284">
        <v>531</v>
      </c>
    </row>
    <row r="440" spans="1:9" s="278" customFormat="1" ht="14.25">
      <c r="A440" s="279" t="s">
        <v>1276</v>
      </c>
      <c r="B440" s="284">
        <v>1565041</v>
      </c>
      <c r="C440" s="284">
        <v>1249522</v>
      </c>
      <c r="D440" s="284">
        <v>106598</v>
      </c>
      <c r="E440" s="284">
        <v>61328</v>
      </c>
      <c r="F440" s="284">
        <v>147567</v>
      </c>
      <c r="G440" s="284">
        <v>26</v>
      </c>
    </row>
    <row r="441" spans="1:9" s="278" customFormat="1">
      <c r="A441" s="276" t="s">
        <v>1277</v>
      </c>
      <c r="B441" s="300">
        <v>8681205.6079999991</v>
      </c>
      <c r="C441" s="300">
        <v>5799662</v>
      </c>
      <c r="D441" s="300">
        <v>340818</v>
      </c>
      <c r="E441" s="300">
        <v>589998</v>
      </c>
      <c r="F441" s="300">
        <v>1949848</v>
      </c>
      <c r="G441" s="300">
        <v>879.60799999999995</v>
      </c>
    </row>
    <row r="442" spans="1:9" s="278" customFormat="1" ht="14.25">
      <c r="A442" s="279" t="s">
        <v>1278</v>
      </c>
      <c r="B442" s="284">
        <v>4887150</v>
      </c>
      <c r="C442" s="284">
        <v>3836537</v>
      </c>
      <c r="D442" s="284">
        <v>92600</v>
      </c>
      <c r="E442" s="284">
        <v>285057</v>
      </c>
      <c r="F442" s="284">
        <v>672551</v>
      </c>
      <c r="G442" s="284">
        <v>405</v>
      </c>
    </row>
    <row r="443" spans="1:9" s="278" customFormat="1" ht="14.25">
      <c r="A443" s="279" t="s">
        <v>1279</v>
      </c>
      <c r="B443" s="284">
        <v>3794055.608</v>
      </c>
      <c r="C443" s="284">
        <v>1963125</v>
      </c>
      <c r="D443" s="284">
        <v>248218</v>
      </c>
      <c r="E443" s="284">
        <v>304941</v>
      </c>
      <c r="F443" s="284">
        <v>1277297</v>
      </c>
      <c r="G443" s="284">
        <v>474.608</v>
      </c>
    </row>
    <row r="444" spans="1:9" s="278" customFormat="1">
      <c r="A444" s="276" t="s">
        <v>1280</v>
      </c>
      <c r="B444" s="300">
        <v>7216071.7450000001</v>
      </c>
      <c r="C444" s="300">
        <v>4698427</v>
      </c>
      <c r="D444" s="300">
        <v>370408</v>
      </c>
      <c r="E444" s="300">
        <v>430060</v>
      </c>
      <c r="F444" s="300">
        <v>1717126</v>
      </c>
      <c r="G444" s="300">
        <v>50.745000000000005</v>
      </c>
    </row>
    <row r="445" spans="1:9" ht="14.25">
      <c r="A445" s="279" t="s">
        <v>1281</v>
      </c>
      <c r="B445" s="284">
        <v>2419158.8849999998</v>
      </c>
      <c r="C445" s="284">
        <v>1271770</v>
      </c>
      <c r="D445" s="284">
        <v>9861</v>
      </c>
      <c r="E445" s="284">
        <v>289936</v>
      </c>
      <c r="F445" s="284">
        <v>847560</v>
      </c>
      <c r="G445" s="284">
        <v>31.885000000000002</v>
      </c>
      <c r="I445" s="278"/>
    </row>
    <row r="446" spans="1:9" ht="14.25">
      <c r="A446" s="279" t="s">
        <v>1282</v>
      </c>
      <c r="B446" s="284">
        <v>3623184.86</v>
      </c>
      <c r="C446" s="284">
        <v>2460584</v>
      </c>
      <c r="D446" s="284">
        <v>352236</v>
      </c>
      <c r="E446" s="284">
        <v>104039</v>
      </c>
      <c r="F446" s="284">
        <v>706307</v>
      </c>
      <c r="G446" s="284">
        <v>18.86</v>
      </c>
      <c r="I446" s="278"/>
    </row>
    <row r="447" spans="1:9" ht="14.25">
      <c r="A447" s="279" t="s">
        <v>1283</v>
      </c>
      <c r="B447" s="284">
        <v>1173728</v>
      </c>
      <c r="C447" s="284">
        <v>966073</v>
      </c>
      <c r="D447" s="284">
        <v>8311</v>
      </c>
      <c r="E447" s="284">
        <v>36085</v>
      </c>
      <c r="F447" s="284">
        <v>163259</v>
      </c>
      <c r="G447" s="284" t="s">
        <v>799</v>
      </c>
      <c r="I447" s="278"/>
    </row>
    <row r="448" spans="1:9">
      <c r="A448" s="276" t="s">
        <v>1385</v>
      </c>
      <c r="B448" s="300">
        <v>37748235.200000003</v>
      </c>
      <c r="C448" s="300">
        <v>23455298</v>
      </c>
      <c r="D448" s="300">
        <v>12568485</v>
      </c>
      <c r="E448" s="300">
        <v>767110</v>
      </c>
      <c r="F448" s="300">
        <v>957319</v>
      </c>
      <c r="G448" s="300">
        <v>23.2</v>
      </c>
    </row>
    <row r="449" spans="1:9">
      <c r="A449" s="276" t="s">
        <v>1284</v>
      </c>
      <c r="B449" s="300"/>
      <c r="C449" s="300"/>
      <c r="D449" s="300"/>
      <c r="E449" s="300"/>
      <c r="F449" s="300"/>
      <c r="G449" s="300"/>
    </row>
    <row r="450" spans="1:9">
      <c r="A450" s="276" t="s">
        <v>1285</v>
      </c>
      <c r="B450" s="300">
        <v>17298948</v>
      </c>
      <c r="C450" s="300">
        <v>10519687</v>
      </c>
      <c r="D450" s="300">
        <v>5726515</v>
      </c>
      <c r="E450" s="300">
        <v>399539</v>
      </c>
      <c r="F450" s="300">
        <v>653207</v>
      </c>
      <c r="G450" s="300">
        <v>0</v>
      </c>
      <c r="H450" s="300"/>
    </row>
    <row r="451" spans="1:9" ht="14.25">
      <c r="A451" s="279" t="s">
        <v>1286</v>
      </c>
      <c r="B451" s="284">
        <v>3102901</v>
      </c>
      <c r="C451" s="284">
        <v>1785603</v>
      </c>
      <c r="D451" s="284">
        <v>1260419</v>
      </c>
      <c r="E451" s="284">
        <v>24092</v>
      </c>
      <c r="F451" s="284">
        <v>32787</v>
      </c>
      <c r="G451" s="284" t="s">
        <v>799</v>
      </c>
    </row>
    <row r="452" spans="1:9" ht="14.25">
      <c r="A452" s="279" t="s">
        <v>1287</v>
      </c>
      <c r="B452" s="284">
        <v>4152333</v>
      </c>
      <c r="C452" s="284">
        <v>2604829</v>
      </c>
      <c r="D452" s="284">
        <v>1401806</v>
      </c>
      <c r="E452" s="284">
        <v>106311</v>
      </c>
      <c r="F452" s="284">
        <v>39387</v>
      </c>
      <c r="G452" s="284" t="s">
        <v>799</v>
      </c>
    </row>
    <row r="453" spans="1:9" ht="14.25">
      <c r="A453" s="279" t="s">
        <v>1288</v>
      </c>
      <c r="B453" s="284">
        <v>2783103</v>
      </c>
      <c r="C453" s="284">
        <v>1614323</v>
      </c>
      <c r="D453" s="284">
        <v>782480</v>
      </c>
      <c r="E453" s="284">
        <v>65920</v>
      </c>
      <c r="F453" s="284">
        <v>320380</v>
      </c>
      <c r="G453" s="284" t="s">
        <v>799</v>
      </c>
    </row>
    <row r="454" spans="1:9" ht="14.25">
      <c r="A454" s="279" t="s">
        <v>1289</v>
      </c>
      <c r="B454" s="284">
        <v>3343970</v>
      </c>
      <c r="C454" s="284">
        <v>2220360</v>
      </c>
      <c r="D454" s="284">
        <v>717064</v>
      </c>
      <c r="E454" s="284">
        <v>186662</v>
      </c>
      <c r="F454" s="284">
        <v>219884</v>
      </c>
      <c r="G454" s="284" t="s">
        <v>799</v>
      </c>
    </row>
    <row r="455" spans="1:9" ht="14.25">
      <c r="A455" s="279" t="s">
        <v>1290</v>
      </c>
      <c r="B455" s="284">
        <v>3916641</v>
      </c>
      <c r="C455" s="284">
        <v>2294572</v>
      </c>
      <c r="D455" s="284">
        <v>1564746</v>
      </c>
      <c r="E455" s="284">
        <v>16554</v>
      </c>
      <c r="F455" s="284">
        <v>40769</v>
      </c>
      <c r="G455" s="284" t="s">
        <v>799</v>
      </c>
    </row>
    <row r="456" spans="1:9">
      <c r="A456" s="276" t="s">
        <v>1291</v>
      </c>
      <c r="B456" s="300">
        <v>20449287.199999999</v>
      </c>
      <c r="C456" s="300">
        <v>12935611</v>
      </c>
      <c r="D456" s="300">
        <v>6841970</v>
      </c>
      <c r="E456" s="300">
        <v>367571</v>
      </c>
      <c r="F456" s="300">
        <v>304112</v>
      </c>
      <c r="G456" s="300">
        <v>23.2</v>
      </c>
    </row>
    <row r="457" spans="1:9" ht="14.25">
      <c r="A457" s="279" t="s">
        <v>1292</v>
      </c>
      <c r="B457" s="284">
        <v>5962702.2000000002</v>
      </c>
      <c r="C457" s="284">
        <v>3439151</v>
      </c>
      <c r="D457" s="284">
        <v>2037945</v>
      </c>
      <c r="E457" s="284">
        <v>330643</v>
      </c>
      <c r="F457" s="284">
        <v>154940</v>
      </c>
      <c r="G457" s="284">
        <v>23.2</v>
      </c>
    </row>
    <row r="458" spans="1:9" ht="14.25">
      <c r="A458" s="279" t="s">
        <v>1293</v>
      </c>
      <c r="B458" s="284">
        <v>8206141</v>
      </c>
      <c r="C458" s="284">
        <v>5028047</v>
      </c>
      <c r="D458" s="284">
        <v>3142424</v>
      </c>
      <c r="E458" s="284">
        <v>9273</v>
      </c>
      <c r="F458" s="284">
        <v>26397</v>
      </c>
      <c r="G458" s="284" t="s">
        <v>799</v>
      </c>
    </row>
    <row r="459" spans="1:9" ht="14.25">
      <c r="A459" s="279" t="s">
        <v>1294</v>
      </c>
      <c r="B459" s="284">
        <v>6280444</v>
      </c>
      <c r="C459" s="284">
        <v>4468413</v>
      </c>
      <c r="D459" s="284">
        <v>1661601</v>
      </c>
      <c r="E459" s="284">
        <v>27655</v>
      </c>
      <c r="F459" s="284">
        <v>122775</v>
      </c>
      <c r="G459" s="284" t="s">
        <v>799</v>
      </c>
    </row>
    <row r="460" spans="1:9">
      <c r="A460" s="276" t="s">
        <v>1386</v>
      </c>
      <c r="B460" s="300">
        <v>20611779.84</v>
      </c>
      <c r="C460" s="300">
        <v>13633530</v>
      </c>
      <c r="D460" s="300">
        <v>4302546</v>
      </c>
      <c r="E460" s="300">
        <v>940566</v>
      </c>
      <c r="F460" s="300">
        <v>1734080</v>
      </c>
      <c r="G460" s="300">
        <v>1057.8399999999999</v>
      </c>
    </row>
    <row r="461" spans="1:9" s="278" customFormat="1">
      <c r="A461" s="276" t="s">
        <v>1295</v>
      </c>
      <c r="B461" s="300">
        <v>1400705.4</v>
      </c>
      <c r="C461" s="300">
        <v>805888</v>
      </c>
      <c r="D461" s="300">
        <v>205585</v>
      </c>
      <c r="E461" s="300">
        <v>57086</v>
      </c>
      <c r="F461" s="300">
        <v>332146</v>
      </c>
      <c r="G461" s="300">
        <v>0.4</v>
      </c>
      <c r="I461" s="279"/>
    </row>
    <row r="462" spans="1:9" s="278" customFormat="1" ht="14.25">
      <c r="A462" s="279" t="s">
        <v>1296</v>
      </c>
      <c r="B462" s="284">
        <v>535859.4</v>
      </c>
      <c r="C462" s="284">
        <v>246182</v>
      </c>
      <c r="D462" s="284">
        <v>7829</v>
      </c>
      <c r="E462" s="284">
        <v>29642</v>
      </c>
      <c r="F462" s="284">
        <v>252206</v>
      </c>
      <c r="G462" s="284">
        <v>0.4</v>
      </c>
      <c r="I462" s="279"/>
    </row>
    <row r="463" spans="1:9" s="278" customFormat="1" ht="14.25">
      <c r="A463" s="279" t="s">
        <v>1297</v>
      </c>
      <c r="B463" s="284">
        <v>475779</v>
      </c>
      <c r="C463" s="284">
        <v>261628</v>
      </c>
      <c r="D463" s="284">
        <v>197756</v>
      </c>
      <c r="E463" s="284">
        <v>10059</v>
      </c>
      <c r="F463" s="284">
        <v>6336</v>
      </c>
      <c r="G463" s="284" t="s">
        <v>799</v>
      </c>
      <c r="I463" s="279"/>
    </row>
    <row r="464" spans="1:9" s="278" customFormat="1" ht="14.25">
      <c r="A464" s="279" t="s">
        <v>1298</v>
      </c>
      <c r="B464" s="284">
        <v>389067</v>
      </c>
      <c r="C464" s="284">
        <v>298078</v>
      </c>
      <c r="D464" s="284" t="s">
        <v>799</v>
      </c>
      <c r="E464" s="284">
        <v>17385</v>
      </c>
      <c r="F464" s="284">
        <v>73604</v>
      </c>
      <c r="G464" s="284" t="s">
        <v>799</v>
      </c>
    </row>
    <row r="465" spans="1:9" s="278" customFormat="1">
      <c r="A465" s="276" t="s">
        <v>1299</v>
      </c>
      <c r="B465" s="300">
        <v>4517324.2</v>
      </c>
      <c r="C465" s="300">
        <v>2882482</v>
      </c>
      <c r="D465" s="300">
        <v>1328914</v>
      </c>
      <c r="E465" s="300">
        <v>152870</v>
      </c>
      <c r="F465" s="300">
        <v>153014</v>
      </c>
      <c r="G465" s="300">
        <v>44.2</v>
      </c>
    </row>
    <row r="466" spans="1:9" s="278" customFormat="1" ht="14.25">
      <c r="A466" s="279" t="s">
        <v>1300</v>
      </c>
      <c r="B466" s="284">
        <v>1540343.2</v>
      </c>
      <c r="C466" s="284">
        <v>1099796</v>
      </c>
      <c r="D466" s="284">
        <v>285688</v>
      </c>
      <c r="E466" s="284">
        <v>56599</v>
      </c>
      <c r="F466" s="284">
        <v>98216</v>
      </c>
      <c r="G466" s="284">
        <v>44.2</v>
      </c>
    </row>
    <row r="467" spans="1:9" s="278" customFormat="1" ht="14.25">
      <c r="A467" s="279" t="s">
        <v>1301</v>
      </c>
      <c r="B467" s="284">
        <v>2150012</v>
      </c>
      <c r="C467" s="284">
        <v>1318978</v>
      </c>
      <c r="D467" s="284">
        <v>740662</v>
      </c>
      <c r="E467" s="284">
        <v>65640</v>
      </c>
      <c r="F467" s="284">
        <v>24732</v>
      </c>
      <c r="G467" s="284">
        <v>0</v>
      </c>
    </row>
    <row r="468" spans="1:9" s="278" customFormat="1" ht="14.25">
      <c r="A468" s="279" t="s">
        <v>1302</v>
      </c>
      <c r="B468" s="284">
        <v>826969</v>
      </c>
      <c r="C468" s="284">
        <v>463708</v>
      </c>
      <c r="D468" s="284">
        <v>302564</v>
      </c>
      <c r="E468" s="284">
        <v>30631</v>
      </c>
      <c r="F468" s="284">
        <v>30066</v>
      </c>
      <c r="G468" s="284">
        <v>0</v>
      </c>
    </row>
    <row r="469" spans="1:9" s="278" customFormat="1">
      <c r="A469" s="276" t="s">
        <v>1303</v>
      </c>
      <c r="B469" s="300">
        <v>14693750.24</v>
      </c>
      <c r="C469" s="300">
        <v>9945160</v>
      </c>
      <c r="D469" s="300">
        <v>2768047</v>
      </c>
      <c r="E469" s="300">
        <v>730610</v>
      </c>
      <c r="F469" s="300">
        <v>1248920</v>
      </c>
      <c r="G469" s="300">
        <v>1013.24</v>
      </c>
    </row>
    <row r="470" spans="1:9" s="278" customFormat="1" ht="14.25">
      <c r="A470" s="279" t="s">
        <v>1304</v>
      </c>
      <c r="B470" s="284">
        <v>3753130.84</v>
      </c>
      <c r="C470" s="284">
        <v>2278691</v>
      </c>
      <c r="D470" s="284">
        <v>201878</v>
      </c>
      <c r="E470" s="284">
        <v>329334</v>
      </c>
      <c r="F470" s="284">
        <v>942591</v>
      </c>
      <c r="G470" s="284">
        <v>636.84</v>
      </c>
    </row>
    <row r="471" spans="1:9" s="278" customFormat="1" ht="14.25">
      <c r="A471" s="279" t="s">
        <v>1305</v>
      </c>
      <c r="B471" s="284">
        <v>3091660.4</v>
      </c>
      <c r="C471" s="284">
        <v>2384324</v>
      </c>
      <c r="D471" s="284">
        <v>359374</v>
      </c>
      <c r="E471" s="284">
        <v>200926</v>
      </c>
      <c r="F471" s="284">
        <v>146660</v>
      </c>
      <c r="G471" s="284">
        <v>376.4</v>
      </c>
    </row>
    <row r="472" spans="1:9" s="278" customFormat="1" ht="14.25">
      <c r="A472" s="279" t="s">
        <v>1306</v>
      </c>
      <c r="B472" s="284">
        <v>5526906</v>
      </c>
      <c r="C472" s="284">
        <v>3480999</v>
      </c>
      <c r="D472" s="284">
        <v>1862110</v>
      </c>
      <c r="E472" s="284">
        <v>87353</v>
      </c>
      <c r="F472" s="284">
        <v>96444</v>
      </c>
      <c r="G472" s="284" t="s">
        <v>799</v>
      </c>
    </row>
    <row r="473" spans="1:9" s="278" customFormat="1" ht="14.25">
      <c r="A473" s="279" t="s">
        <v>1307</v>
      </c>
      <c r="B473" s="284">
        <v>2322053</v>
      </c>
      <c r="C473" s="284">
        <v>1801146</v>
      </c>
      <c r="D473" s="284">
        <v>344685</v>
      </c>
      <c r="E473" s="284">
        <v>112997</v>
      </c>
      <c r="F473" s="284">
        <v>63225</v>
      </c>
      <c r="G473" s="284" t="s">
        <v>799</v>
      </c>
    </row>
    <row r="474" spans="1:9" s="278" customFormat="1">
      <c r="A474" s="276" t="s">
        <v>1387</v>
      </c>
      <c r="B474" s="300">
        <v>6677603.9850000003</v>
      </c>
      <c r="C474" s="300">
        <v>1028052</v>
      </c>
      <c r="D474" s="300">
        <v>526216</v>
      </c>
      <c r="E474" s="300">
        <v>86191</v>
      </c>
      <c r="F474" s="300">
        <v>5037065</v>
      </c>
      <c r="G474" s="300">
        <v>79.984999999999999</v>
      </c>
    </row>
    <row r="475" spans="1:9" s="278" customFormat="1">
      <c r="A475" s="276" t="s">
        <v>1308</v>
      </c>
      <c r="B475" s="277"/>
      <c r="C475" s="277"/>
      <c r="D475" s="277"/>
      <c r="E475" s="277"/>
      <c r="F475" s="277"/>
      <c r="G475" s="277"/>
    </row>
    <row r="476" spans="1:9" s="278" customFormat="1">
      <c r="A476" s="276" t="s">
        <v>1309</v>
      </c>
      <c r="B476" s="300">
        <v>6677603.9850000003</v>
      </c>
      <c r="C476" s="300">
        <v>1028052</v>
      </c>
      <c r="D476" s="300">
        <v>526216</v>
      </c>
      <c r="E476" s="300">
        <v>86191</v>
      </c>
      <c r="F476" s="300">
        <v>5037065</v>
      </c>
      <c r="G476" s="300">
        <v>79.984999999999999</v>
      </c>
    </row>
    <row r="477" spans="1:9" ht="14.25">
      <c r="A477" s="279" t="s">
        <v>1310</v>
      </c>
      <c r="B477" s="284">
        <v>963783</v>
      </c>
      <c r="C477" s="284">
        <v>119640</v>
      </c>
      <c r="D477" s="284" t="s">
        <v>799</v>
      </c>
      <c r="E477" s="284">
        <v>27057</v>
      </c>
      <c r="F477" s="284">
        <v>817071</v>
      </c>
      <c r="G477" s="284">
        <v>15</v>
      </c>
      <c r="I477" s="278"/>
    </row>
    <row r="478" spans="1:9" ht="14.25">
      <c r="A478" s="279" t="s">
        <v>1311</v>
      </c>
      <c r="B478" s="284">
        <v>2552972.7799999998</v>
      </c>
      <c r="C478" s="284">
        <v>160419</v>
      </c>
      <c r="D478" s="284">
        <v>102053</v>
      </c>
      <c r="E478" s="284">
        <v>13083</v>
      </c>
      <c r="F478" s="284">
        <v>2277402</v>
      </c>
      <c r="G478" s="284">
        <v>15.78</v>
      </c>
      <c r="I478" s="278"/>
    </row>
    <row r="479" spans="1:9" ht="14.25">
      <c r="A479" s="279" t="s">
        <v>1312</v>
      </c>
      <c r="B479" s="284">
        <v>1610811.4</v>
      </c>
      <c r="C479" s="284">
        <v>239334</v>
      </c>
      <c r="D479" s="284">
        <v>146451</v>
      </c>
      <c r="E479" s="284">
        <v>27020</v>
      </c>
      <c r="F479" s="284">
        <v>1198005</v>
      </c>
      <c r="G479" s="284">
        <v>1.4</v>
      </c>
      <c r="I479" s="278"/>
    </row>
    <row r="480" spans="1:9" s="283" customFormat="1" ht="14.25">
      <c r="A480" s="279" t="s">
        <v>1313</v>
      </c>
      <c r="B480" s="284">
        <v>544062.80500000005</v>
      </c>
      <c r="C480" s="284">
        <v>2895</v>
      </c>
      <c r="D480" s="284" t="s">
        <v>799</v>
      </c>
      <c r="E480" s="284">
        <v>2881</v>
      </c>
      <c r="F480" s="284">
        <v>538239</v>
      </c>
      <c r="G480" s="284">
        <v>47.805</v>
      </c>
      <c r="H480" s="278"/>
      <c r="I480" s="279"/>
    </row>
    <row r="481" spans="1:9" ht="14.25">
      <c r="A481" s="279" t="s">
        <v>1314</v>
      </c>
      <c r="B481" s="284">
        <v>319660</v>
      </c>
      <c r="C481" s="284">
        <v>56315</v>
      </c>
      <c r="D481" s="284">
        <v>63880</v>
      </c>
      <c r="E481" s="284">
        <v>9254</v>
      </c>
      <c r="F481" s="284">
        <v>190211</v>
      </c>
      <c r="G481" s="284" t="s">
        <v>799</v>
      </c>
    </row>
    <row r="482" spans="1:9" ht="14.25">
      <c r="A482" s="279" t="s">
        <v>1315</v>
      </c>
      <c r="B482" s="284">
        <v>686314</v>
      </c>
      <c r="C482" s="284">
        <v>449449</v>
      </c>
      <c r="D482" s="284">
        <v>213832</v>
      </c>
      <c r="E482" s="284">
        <v>6896</v>
      </c>
      <c r="F482" s="284">
        <v>16137</v>
      </c>
      <c r="G482" s="284" t="s">
        <v>799</v>
      </c>
    </row>
    <row r="483" spans="1:9">
      <c r="A483" s="276" t="s">
        <v>1388</v>
      </c>
      <c r="B483" s="300">
        <v>12713548.9</v>
      </c>
      <c r="C483" s="300">
        <v>9573506</v>
      </c>
      <c r="D483" s="300">
        <v>2914195</v>
      </c>
      <c r="E483" s="300">
        <v>112393</v>
      </c>
      <c r="F483" s="300">
        <v>113438</v>
      </c>
      <c r="G483" s="300">
        <v>16.899999999999999</v>
      </c>
      <c r="I483" s="283"/>
    </row>
    <row r="484" spans="1:9">
      <c r="A484" s="276" t="s">
        <v>1316</v>
      </c>
      <c r="B484" s="300">
        <v>5886883.9000000004</v>
      </c>
      <c r="C484" s="300">
        <v>4206739</v>
      </c>
      <c r="D484" s="300">
        <v>1578387</v>
      </c>
      <c r="E484" s="300">
        <v>49948</v>
      </c>
      <c r="F484" s="300">
        <v>51793</v>
      </c>
      <c r="G484" s="300">
        <v>16.899999999999999</v>
      </c>
    </row>
    <row r="485" spans="1:9" ht="14.25">
      <c r="A485" s="279" t="s">
        <v>1317</v>
      </c>
      <c r="B485" s="284">
        <v>3477168.9</v>
      </c>
      <c r="C485" s="284">
        <v>2400641</v>
      </c>
      <c r="D485" s="284">
        <v>1051784</v>
      </c>
      <c r="E485" s="284">
        <v>8764</v>
      </c>
      <c r="F485" s="284">
        <v>15963</v>
      </c>
      <c r="G485" s="284">
        <v>16.899999999999999</v>
      </c>
    </row>
    <row r="486" spans="1:9" ht="14.25">
      <c r="A486" s="279" t="s">
        <v>1318</v>
      </c>
      <c r="B486" s="284">
        <v>1354850</v>
      </c>
      <c r="C486" s="284">
        <v>987514</v>
      </c>
      <c r="D486" s="284">
        <v>297215</v>
      </c>
      <c r="E486" s="284">
        <v>34826</v>
      </c>
      <c r="F486" s="284">
        <v>35295</v>
      </c>
      <c r="G486" s="284" t="s">
        <v>799</v>
      </c>
    </row>
    <row r="487" spans="1:9" ht="14.25">
      <c r="A487" s="279" t="s">
        <v>1319</v>
      </c>
      <c r="B487" s="284">
        <v>1054865</v>
      </c>
      <c r="C487" s="284">
        <v>818584</v>
      </c>
      <c r="D487" s="284">
        <v>229388</v>
      </c>
      <c r="E487" s="284">
        <v>6358</v>
      </c>
      <c r="F487" s="284">
        <v>535</v>
      </c>
      <c r="G487" s="284" t="s">
        <v>799</v>
      </c>
    </row>
    <row r="488" spans="1:9">
      <c r="A488" s="276" t="s">
        <v>1320</v>
      </c>
      <c r="B488" s="300">
        <v>6826665</v>
      </c>
      <c r="C488" s="300">
        <v>5366767</v>
      </c>
      <c r="D488" s="300">
        <v>1335808</v>
      </c>
      <c r="E488" s="300">
        <v>62445</v>
      </c>
      <c r="F488" s="300">
        <v>61645</v>
      </c>
      <c r="G488" s="300">
        <v>0</v>
      </c>
      <c r="H488" s="300"/>
    </row>
    <row r="489" spans="1:9" ht="14.25">
      <c r="A489" s="279" t="s">
        <v>1321</v>
      </c>
      <c r="B489" s="284">
        <v>3645223</v>
      </c>
      <c r="C489" s="284">
        <v>2445726</v>
      </c>
      <c r="D489" s="284">
        <v>1188112</v>
      </c>
      <c r="E489" s="284">
        <v>10647</v>
      </c>
      <c r="F489" s="284">
        <v>738</v>
      </c>
      <c r="G489" s="284" t="s">
        <v>799</v>
      </c>
    </row>
    <row r="490" spans="1:9" ht="14.25">
      <c r="A490" s="279" t="s">
        <v>1322</v>
      </c>
      <c r="B490" s="284">
        <v>2158650</v>
      </c>
      <c r="C490" s="284">
        <v>2131190</v>
      </c>
      <c r="D490" s="284">
        <v>19687</v>
      </c>
      <c r="E490" s="284" t="s">
        <v>799</v>
      </c>
      <c r="F490" s="284">
        <v>7773</v>
      </c>
      <c r="G490" s="284" t="s">
        <v>799</v>
      </c>
    </row>
    <row r="491" spans="1:9" ht="14.25">
      <c r="A491" s="279" t="s">
        <v>1323</v>
      </c>
      <c r="B491" s="284">
        <v>707117</v>
      </c>
      <c r="C491" s="284">
        <v>564437</v>
      </c>
      <c r="D491" s="284">
        <v>38378</v>
      </c>
      <c r="E491" s="284">
        <v>51706</v>
      </c>
      <c r="F491" s="284">
        <v>52596</v>
      </c>
      <c r="G491" s="284" t="s">
        <v>799</v>
      </c>
    </row>
    <row r="492" spans="1:9" ht="14.25">
      <c r="A492" s="279" t="s">
        <v>1324</v>
      </c>
      <c r="B492" s="284">
        <v>315675</v>
      </c>
      <c r="C492" s="284">
        <v>225414</v>
      </c>
      <c r="D492" s="284">
        <v>89631</v>
      </c>
      <c r="E492" s="284">
        <v>92</v>
      </c>
      <c r="F492" s="284">
        <v>538</v>
      </c>
      <c r="G492" s="284" t="s">
        <v>799</v>
      </c>
    </row>
    <row r="493" spans="1:9" s="278" customFormat="1">
      <c r="A493" s="276" t="s">
        <v>1389</v>
      </c>
      <c r="B493" s="300">
        <v>13090385.890000001</v>
      </c>
      <c r="C493" s="300">
        <v>8373367</v>
      </c>
      <c r="D493" s="300">
        <v>3132513</v>
      </c>
      <c r="E493" s="300">
        <v>226705</v>
      </c>
      <c r="F493" s="300">
        <v>1357606</v>
      </c>
      <c r="G493" s="300">
        <v>194.89</v>
      </c>
      <c r="I493" s="279"/>
    </row>
    <row r="494" spans="1:9" s="278" customFormat="1">
      <c r="A494" s="276" t="s">
        <v>1325</v>
      </c>
      <c r="B494" s="300">
        <v>5546699.8899999997</v>
      </c>
      <c r="C494" s="300">
        <v>2667674</v>
      </c>
      <c r="D494" s="300">
        <v>1534547</v>
      </c>
      <c r="E494" s="300">
        <v>127394</v>
      </c>
      <c r="F494" s="300">
        <v>1216890</v>
      </c>
      <c r="G494" s="300">
        <v>194.89</v>
      </c>
      <c r="I494" s="279"/>
    </row>
    <row r="495" spans="1:9" s="278" customFormat="1" ht="14.25">
      <c r="A495" s="279" t="s">
        <v>1326</v>
      </c>
      <c r="B495" s="284">
        <v>2950374.63</v>
      </c>
      <c r="C495" s="284">
        <v>1112587</v>
      </c>
      <c r="D495" s="284">
        <v>883322</v>
      </c>
      <c r="E495" s="284">
        <v>51035</v>
      </c>
      <c r="F495" s="284">
        <v>903374</v>
      </c>
      <c r="G495" s="284">
        <v>56.63</v>
      </c>
      <c r="I495" s="279"/>
    </row>
    <row r="496" spans="1:9" s="278" customFormat="1" ht="14.25">
      <c r="A496" s="279" t="s">
        <v>1327</v>
      </c>
      <c r="B496" s="284">
        <v>1591628.26</v>
      </c>
      <c r="C496" s="284">
        <v>1026609</v>
      </c>
      <c r="D496" s="284">
        <v>248992</v>
      </c>
      <c r="E496" s="284">
        <v>59806</v>
      </c>
      <c r="F496" s="284">
        <v>256083</v>
      </c>
      <c r="G496" s="284">
        <v>138.26</v>
      </c>
    </row>
    <row r="497" spans="1:9" s="278" customFormat="1" ht="14.25">
      <c r="A497" s="279" t="s">
        <v>1328</v>
      </c>
      <c r="B497" s="284">
        <v>354773</v>
      </c>
      <c r="C497" s="284">
        <v>223931</v>
      </c>
      <c r="D497" s="284">
        <v>83226</v>
      </c>
      <c r="E497" s="284">
        <v>12489</v>
      </c>
      <c r="F497" s="284">
        <v>35127</v>
      </c>
      <c r="G497" s="284" t="s">
        <v>799</v>
      </c>
    </row>
    <row r="498" spans="1:9" s="278" customFormat="1" ht="14.25">
      <c r="A498" s="279" t="s">
        <v>1329</v>
      </c>
      <c r="B498" s="284">
        <v>649924</v>
      </c>
      <c r="C498" s="284">
        <v>304547</v>
      </c>
      <c r="D498" s="284">
        <v>319007</v>
      </c>
      <c r="E498" s="284">
        <v>4064</v>
      </c>
      <c r="F498" s="284">
        <v>22306</v>
      </c>
      <c r="G498" s="284" t="s">
        <v>799</v>
      </c>
    </row>
    <row r="499" spans="1:9" s="278" customFormat="1">
      <c r="A499" s="276" t="s">
        <v>1330</v>
      </c>
      <c r="B499" s="300">
        <v>7543686</v>
      </c>
      <c r="C499" s="300">
        <v>5705693</v>
      </c>
      <c r="D499" s="300">
        <v>1597966</v>
      </c>
      <c r="E499" s="300">
        <v>99311</v>
      </c>
      <c r="F499" s="300">
        <v>140716</v>
      </c>
      <c r="G499" s="300">
        <v>0</v>
      </c>
    </row>
    <row r="500" spans="1:9" s="278" customFormat="1" ht="14.25">
      <c r="A500" s="279" t="s">
        <v>1331</v>
      </c>
      <c r="B500" s="284">
        <v>3223646</v>
      </c>
      <c r="C500" s="284">
        <v>2113995</v>
      </c>
      <c r="D500" s="284">
        <v>1039573</v>
      </c>
      <c r="E500" s="284">
        <v>17435</v>
      </c>
      <c r="F500" s="284">
        <v>52643</v>
      </c>
      <c r="G500" s="284" t="s">
        <v>799</v>
      </c>
    </row>
    <row r="501" spans="1:9" s="278" customFormat="1" ht="14.25">
      <c r="A501" s="279" t="s">
        <v>1332</v>
      </c>
      <c r="B501" s="284">
        <v>2659676</v>
      </c>
      <c r="C501" s="284">
        <v>2200957</v>
      </c>
      <c r="D501" s="284">
        <v>415425</v>
      </c>
      <c r="E501" s="284">
        <v>34821</v>
      </c>
      <c r="F501" s="284">
        <v>8473</v>
      </c>
      <c r="G501" s="284" t="s">
        <v>799</v>
      </c>
    </row>
    <row r="502" spans="1:9" s="278" customFormat="1" ht="14.25">
      <c r="A502" s="279" t="s">
        <v>1333</v>
      </c>
      <c r="B502" s="284">
        <v>1325201</v>
      </c>
      <c r="C502" s="284">
        <v>1117580</v>
      </c>
      <c r="D502" s="284">
        <v>127377</v>
      </c>
      <c r="E502" s="284">
        <v>32190</v>
      </c>
      <c r="F502" s="284">
        <v>48054</v>
      </c>
      <c r="G502" s="284" t="s">
        <v>799</v>
      </c>
    </row>
    <row r="503" spans="1:9" s="278" customFormat="1" ht="14.25">
      <c r="A503" s="279" t="s">
        <v>1334</v>
      </c>
      <c r="B503" s="284">
        <v>335163</v>
      </c>
      <c r="C503" s="284">
        <v>273161</v>
      </c>
      <c r="D503" s="284">
        <v>15591</v>
      </c>
      <c r="E503" s="284">
        <v>14865</v>
      </c>
      <c r="F503" s="284">
        <v>31546</v>
      </c>
      <c r="G503" s="284" t="s">
        <v>799</v>
      </c>
    </row>
    <row r="504" spans="1:9" s="278" customFormat="1">
      <c r="A504" s="276" t="s">
        <v>1390</v>
      </c>
      <c r="B504" s="300">
        <v>31109263</v>
      </c>
      <c r="C504" s="300">
        <v>23162632</v>
      </c>
      <c r="D504" s="300">
        <v>2010083</v>
      </c>
      <c r="E504" s="300">
        <v>726562</v>
      </c>
      <c r="F504" s="300">
        <v>5209941</v>
      </c>
      <c r="G504" s="300">
        <v>45</v>
      </c>
    </row>
    <row r="505" spans="1:9" s="278" customFormat="1">
      <c r="A505" s="276" t="s">
        <v>1335</v>
      </c>
      <c r="B505" s="300">
        <v>7037362</v>
      </c>
      <c r="C505" s="300">
        <v>3774648</v>
      </c>
      <c r="D505" s="300">
        <v>82858</v>
      </c>
      <c r="E505" s="300">
        <v>209898</v>
      </c>
      <c r="F505" s="300">
        <v>2969958</v>
      </c>
      <c r="G505" s="300">
        <v>0</v>
      </c>
    </row>
    <row r="506" spans="1:9" s="278" customFormat="1" ht="14.25">
      <c r="A506" s="279" t="s">
        <v>1336</v>
      </c>
      <c r="B506" s="284">
        <v>3588524</v>
      </c>
      <c r="C506" s="284">
        <v>1467777</v>
      </c>
      <c r="D506" s="284">
        <v>26499</v>
      </c>
      <c r="E506" s="284">
        <v>86404</v>
      </c>
      <c r="F506" s="284">
        <v>2007844</v>
      </c>
      <c r="G506" s="284" t="s">
        <v>799</v>
      </c>
    </row>
    <row r="507" spans="1:9" s="278" customFormat="1" ht="14.25">
      <c r="A507" s="279" t="s">
        <v>1337</v>
      </c>
      <c r="B507" s="284">
        <v>2398391</v>
      </c>
      <c r="C507" s="284">
        <v>1884495</v>
      </c>
      <c r="D507" s="284">
        <v>12021</v>
      </c>
      <c r="E507" s="284">
        <v>57236</v>
      </c>
      <c r="F507" s="284">
        <v>444639</v>
      </c>
      <c r="G507" s="284" t="s">
        <v>799</v>
      </c>
    </row>
    <row r="508" spans="1:9" s="278" customFormat="1" ht="14.25">
      <c r="A508" s="279" t="s">
        <v>1338</v>
      </c>
      <c r="B508" s="284">
        <v>1050447</v>
      </c>
      <c r="C508" s="284">
        <v>422376</v>
      </c>
      <c r="D508" s="284">
        <v>44338</v>
      </c>
      <c r="E508" s="284">
        <v>66258</v>
      </c>
      <c r="F508" s="284">
        <v>517475</v>
      </c>
      <c r="G508" s="284" t="s">
        <v>799</v>
      </c>
    </row>
    <row r="509" spans="1:9">
      <c r="A509" s="276" t="s">
        <v>1339</v>
      </c>
      <c r="B509" s="300">
        <v>17875387</v>
      </c>
      <c r="C509" s="300">
        <v>14315604</v>
      </c>
      <c r="D509" s="300">
        <v>1715045</v>
      </c>
      <c r="E509" s="300">
        <v>358962</v>
      </c>
      <c r="F509" s="300">
        <v>1485731</v>
      </c>
      <c r="G509" s="300">
        <v>45</v>
      </c>
      <c r="I509" s="278"/>
    </row>
    <row r="510" spans="1:9" ht="14.25">
      <c r="A510" s="279" t="s">
        <v>1340</v>
      </c>
      <c r="B510" s="284">
        <v>11814940</v>
      </c>
      <c r="C510" s="284">
        <v>8830851</v>
      </c>
      <c r="D510" s="284">
        <v>1549086</v>
      </c>
      <c r="E510" s="284">
        <v>204450</v>
      </c>
      <c r="F510" s="284">
        <v>1230508</v>
      </c>
      <c r="G510" s="284">
        <v>45</v>
      </c>
      <c r="I510" s="278"/>
    </row>
    <row r="511" spans="1:9" ht="14.25">
      <c r="A511" s="279" t="s">
        <v>1341</v>
      </c>
      <c r="B511" s="284">
        <v>6060447</v>
      </c>
      <c r="C511" s="284">
        <v>5484753</v>
      </c>
      <c r="D511" s="284">
        <v>165959</v>
      </c>
      <c r="E511" s="284">
        <v>154512</v>
      </c>
      <c r="F511" s="284">
        <v>255223</v>
      </c>
      <c r="G511" s="284" t="s">
        <v>799</v>
      </c>
      <c r="I511" s="278"/>
    </row>
    <row r="512" spans="1:9">
      <c r="A512" s="276" t="s">
        <v>1342</v>
      </c>
      <c r="B512" s="300">
        <v>6196514</v>
      </c>
      <c r="C512" s="300">
        <v>5072380</v>
      </c>
      <c r="D512" s="300">
        <v>212180</v>
      </c>
      <c r="E512" s="300">
        <v>157702</v>
      </c>
      <c r="F512" s="300">
        <v>754252</v>
      </c>
      <c r="G512" s="300">
        <v>0</v>
      </c>
    </row>
    <row r="513" spans="1:9" ht="14.25">
      <c r="A513" s="279" t="s">
        <v>1343</v>
      </c>
      <c r="B513" s="284">
        <v>3281970</v>
      </c>
      <c r="C513" s="284">
        <v>2702533</v>
      </c>
      <c r="D513" s="284">
        <v>65951</v>
      </c>
      <c r="E513" s="284">
        <v>100360</v>
      </c>
      <c r="F513" s="284">
        <v>413126</v>
      </c>
      <c r="G513" s="284" t="s">
        <v>799</v>
      </c>
    </row>
    <row r="514" spans="1:9" ht="14.25">
      <c r="A514" s="279" t="s">
        <v>1344</v>
      </c>
      <c r="B514" s="284">
        <v>1120474</v>
      </c>
      <c r="C514" s="284">
        <v>985294</v>
      </c>
      <c r="D514" s="284">
        <v>9355</v>
      </c>
      <c r="E514" s="284">
        <v>31523</v>
      </c>
      <c r="F514" s="284">
        <v>94302</v>
      </c>
      <c r="G514" s="284" t="s">
        <v>799</v>
      </c>
    </row>
    <row r="515" spans="1:9" ht="14.25">
      <c r="A515" s="279" t="s">
        <v>1345</v>
      </c>
      <c r="B515" s="284">
        <v>944625</v>
      </c>
      <c r="C515" s="284">
        <v>867102</v>
      </c>
      <c r="D515" s="284">
        <v>44623</v>
      </c>
      <c r="E515" s="284">
        <v>9951</v>
      </c>
      <c r="F515" s="284">
        <v>22949</v>
      </c>
      <c r="G515" s="284" t="s">
        <v>799</v>
      </c>
    </row>
    <row r="516" spans="1:9" ht="14.25">
      <c r="A516" s="279" t="s">
        <v>1346</v>
      </c>
      <c r="B516" s="284">
        <v>849445</v>
      </c>
      <c r="C516" s="284">
        <v>517451</v>
      </c>
      <c r="D516" s="284">
        <v>92251</v>
      </c>
      <c r="E516" s="284">
        <v>15868</v>
      </c>
      <c r="F516" s="284">
        <v>223875</v>
      </c>
      <c r="G516" s="284" t="s">
        <v>799</v>
      </c>
    </row>
    <row r="517" spans="1:9" ht="15.75" thickBot="1">
      <c r="A517" s="302"/>
      <c r="B517" s="285"/>
      <c r="C517" s="285"/>
      <c r="D517" s="285"/>
      <c r="E517" s="285"/>
      <c r="F517" s="285"/>
      <c r="G517" s="285"/>
    </row>
    <row r="521" spans="1:9" s="276" customFormat="1">
      <c r="A521" s="280" t="s">
        <v>1354</v>
      </c>
      <c r="B521" s="281"/>
      <c r="C521" s="281"/>
      <c r="D521" s="951"/>
      <c r="E521" s="951"/>
      <c r="F521" s="282"/>
      <c r="G521" s="282"/>
      <c r="H521" s="278"/>
      <c r="I521" s="279"/>
    </row>
    <row r="522" spans="1:9" s="276" customFormat="1">
      <c r="A522" s="283" t="s">
        <v>1355</v>
      </c>
      <c r="B522" s="281"/>
      <c r="C522" s="281"/>
      <c r="D522" s="281"/>
      <c r="E522" s="284"/>
      <c r="F522" s="282"/>
      <c r="G522" s="282" t="s">
        <v>1374</v>
      </c>
      <c r="H522" s="278"/>
      <c r="I522" s="279"/>
    </row>
    <row r="523" spans="1:9" s="276" customFormat="1" ht="15.75" thickBot="1">
      <c r="A523" s="280" t="s">
        <v>1375</v>
      </c>
      <c r="B523" s="285"/>
      <c r="C523" s="285"/>
      <c r="D523" s="285"/>
      <c r="E523" s="286"/>
      <c r="F523" s="285"/>
      <c r="G523" s="285"/>
      <c r="H523" s="278"/>
      <c r="I523" s="279"/>
    </row>
    <row r="524" spans="1:9" s="276" customFormat="1">
      <c r="A524" s="287"/>
      <c r="B524" s="281"/>
      <c r="C524" s="281"/>
      <c r="D524" s="281"/>
      <c r="E524" s="288"/>
      <c r="F524" s="289"/>
      <c r="G524" s="289"/>
      <c r="H524" s="278"/>
    </row>
    <row r="525" spans="1:9" s="276" customFormat="1">
      <c r="A525" s="290" t="s">
        <v>792</v>
      </c>
      <c r="B525" s="282"/>
      <c r="C525" s="951" t="s">
        <v>1376</v>
      </c>
      <c r="D525" s="951"/>
      <c r="E525" s="291" t="s">
        <v>1214</v>
      </c>
      <c r="F525" s="282" t="s">
        <v>1215</v>
      </c>
      <c r="G525" s="282"/>
      <c r="H525" s="278"/>
    </row>
    <row r="526" spans="1:9" s="276" customFormat="1">
      <c r="A526" s="290"/>
      <c r="B526" s="282"/>
      <c r="C526" s="951"/>
      <c r="D526" s="951"/>
      <c r="E526" s="291" t="s">
        <v>1216</v>
      </c>
      <c r="F526" s="282" t="s">
        <v>1217</v>
      </c>
      <c r="G526" s="282" t="s">
        <v>1218</v>
      </c>
      <c r="H526" s="278"/>
    </row>
    <row r="527" spans="1:9" s="276" customFormat="1">
      <c r="A527" s="280"/>
      <c r="B527" s="282"/>
      <c r="C527" s="951"/>
      <c r="D527" s="951"/>
      <c r="E527" s="291" t="s">
        <v>1219</v>
      </c>
      <c r="F527" s="282" t="s">
        <v>1220</v>
      </c>
      <c r="G527" s="282" t="s">
        <v>1221</v>
      </c>
      <c r="H527" s="278"/>
    </row>
    <row r="528" spans="1:9" s="276" customFormat="1">
      <c r="A528" s="280"/>
      <c r="B528" s="282"/>
      <c r="C528" s="952"/>
      <c r="D528" s="952"/>
      <c r="E528" s="284" t="s">
        <v>1222</v>
      </c>
      <c r="F528" s="282" t="s">
        <v>1223</v>
      </c>
      <c r="G528" s="282" t="s">
        <v>1224</v>
      </c>
      <c r="H528" s="278"/>
    </row>
    <row r="529" spans="1:9" s="276" customFormat="1" ht="30">
      <c r="A529" s="292" t="s">
        <v>1377</v>
      </c>
      <c r="B529" s="293" t="s">
        <v>1225</v>
      </c>
      <c r="C529" s="293" t="s">
        <v>1378</v>
      </c>
      <c r="D529" s="282" t="s">
        <v>1226</v>
      </c>
      <c r="E529" s="284" t="s">
        <v>1227</v>
      </c>
      <c r="F529" s="294" t="s">
        <v>1228</v>
      </c>
      <c r="G529" s="294" t="s">
        <v>1229</v>
      </c>
      <c r="H529" s="278"/>
    </row>
    <row r="530" spans="1:9" s="276" customFormat="1">
      <c r="A530" s="295"/>
      <c r="B530" s="296" t="s">
        <v>1230</v>
      </c>
      <c r="C530" s="296" t="s">
        <v>1231</v>
      </c>
      <c r="D530" s="281" t="s">
        <v>1232</v>
      </c>
      <c r="E530" s="284" t="s">
        <v>1233</v>
      </c>
      <c r="F530" s="294" t="s">
        <v>1234</v>
      </c>
      <c r="G530" s="294" t="s">
        <v>1235</v>
      </c>
      <c r="H530" s="278"/>
    </row>
    <row r="531" spans="1:9" s="276" customFormat="1">
      <c r="A531" s="297"/>
      <c r="B531" s="298"/>
      <c r="C531" s="298"/>
      <c r="D531" s="298"/>
      <c r="E531" s="299"/>
      <c r="F531" s="298"/>
      <c r="G531" s="298"/>
      <c r="H531" s="278"/>
    </row>
    <row r="532" spans="1:9">
      <c r="B532" s="281"/>
      <c r="C532" s="301" t="s">
        <v>792</v>
      </c>
      <c r="D532" s="281"/>
      <c r="E532" s="281"/>
      <c r="F532" s="281"/>
      <c r="G532" s="281"/>
      <c r="I532" s="276"/>
    </row>
    <row r="533" spans="1:9" s="276" customFormat="1">
      <c r="A533" s="304"/>
      <c r="B533" s="281"/>
      <c r="C533" s="281"/>
      <c r="D533" s="281"/>
      <c r="E533" s="284"/>
      <c r="F533" s="281"/>
      <c r="G533" s="281"/>
      <c r="H533" s="278"/>
    </row>
    <row r="534" spans="1:9">
      <c r="A534" s="276" t="s">
        <v>1379</v>
      </c>
      <c r="B534" s="300">
        <v>239407137.59900001</v>
      </c>
      <c r="C534" s="300">
        <v>157818172</v>
      </c>
      <c r="D534" s="300">
        <v>41076182</v>
      </c>
      <c r="E534" s="300">
        <v>8035763</v>
      </c>
      <c r="F534" s="300">
        <v>32428112</v>
      </c>
      <c r="G534" s="300">
        <v>48908.598999999995</v>
      </c>
      <c r="I534" s="276"/>
    </row>
    <row r="535" spans="1:9">
      <c r="B535" s="300"/>
      <c r="C535" s="300"/>
      <c r="D535" s="300"/>
      <c r="E535" s="300"/>
      <c r="F535" s="300"/>
      <c r="G535" s="300"/>
    </row>
    <row r="536" spans="1:9">
      <c r="A536" s="276" t="s">
        <v>1236</v>
      </c>
      <c r="B536" s="300">
        <v>718953.4</v>
      </c>
      <c r="C536" s="300">
        <v>655986</v>
      </c>
      <c r="D536" s="300">
        <v>1705</v>
      </c>
      <c r="E536" s="300">
        <v>34101</v>
      </c>
      <c r="F536" s="300">
        <v>26634</v>
      </c>
      <c r="G536" s="300">
        <v>527.4</v>
      </c>
      <c r="I536" s="276"/>
    </row>
    <row r="537" spans="1:9">
      <c r="A537" s="276" t="s">
        <v>1237</v>
      </c>
      <c r="B537" s="300">
        <v>718953.4</v>
      </c>
      <c r="C537" s="300">
        <v>655986</v>
      </c>
      <c r="D537" s="300">
        <v>1705</v>
      </c>
      <c r="E537" s="300">
        <v>34101</v>
      </c>
      <c r="F537" s="300">
        <v>26634</v>
      </c>
      <c r="G537" s="300">
        <v>527.4</v>
      </c>
    </row>
    <row r="538" spans="1:9" s="278" customFormat="1" ht="14.25">
      <c r="A538" s="279" t="s">
        <v>1238</v>
      </c>
      <c r="B538" s="284">
        <v>718953.4</v>
      </c>
      <c r="C538" s="284">
        <v>655986</v>
      </c>
      <c r="D538" s="284">
        <v>1705</v>
      </c>
      <c r="E538" s="284">
        <v>34101</v>
      </c>
      <c r="F538" s="284">
        <v>26634</v>
      </c>
      <c r="G538" s="284">
        <v>527.4</v>
      </c>
    </row>
    <row r="539" spans="1:9" s="278" customFormat="1">
      <c r="A539" s="276" t="s">
        <v>1380</v>
      </c>
      <c r="B539" s="300">
        <v>15958934.359999999</v>
      </c>
      <c r="C539" s="300">
        <v>13214160</v>
      </c>
      <c r="D539" s="300">
        <v>435719</v>
      </c>
      <c r="E539" s="300">
        <v>644175</v>
      </c>
      <c r="F539" s="300">
        <v>1661838</v>
      </c>
      <c r="G539" s="300">
        <v>3042.36</v>
      </c>
    </row>
    <row r="540" spans="1:9" s="278" customFormat="1">
      <c r="A540" s="276" t="s">
        <v>1239</v>
      </c>
      <c r="B540" s="300">
        <v>8907618.7599999998</v>
      </c>
      <c r="C540" s="300">
        <v>8550565</v>
      </c>
      <c r="D540" s="300">
        <v>30309</v>
      </c>
      <c r="E540" s="300">
        <v>145196</v>
      </c>
      <c r="F540" s="300">
        <v>178999</v>
      </c>
      <c r="G540" s="300">
        <v>2549.7600000000002</v>
      </c>
    </row>
    <row r="541" spans="1:9" s="278" customFormat="1" ht="14.25">
      <c r="A541" s="279" t="s">
        <v>1240</v>
      </c>
      <c r="B541" s="284">
        <v>3496631.5</v>
      </c>
      <c r="C541" s="274">
        <v>3345653</v>
      </c>
      <c r="D541" s="284">
        <v>1188</v>
      </c>
      <c r="E541" s="284">
        <v>51150</v>
      </c>
      <c r="F541" s="284">
        <v>98595</v>
      </c>
      <c r="G541" s="284">
        <v>45.5</v>
      </c>
    </row>
    <row r="542" spans="1:9" s="278" customFormat="1" ht="14.25">
      <c r="A542" s="279" t="s">
        <v>1241</v>
      </c>
      <c r="B542" s="284">
        <v>3138080</v>
      </c>
      <c r="C542" s="274">
        <v>3003189</v>
      </c>
      <c r="D542" s="284">
        <v>6541</v>
      </c>
      <c r="E542" s="284">
        <v>68195</v>
      </c>
      <c r="F542" s="284">
        <v>57655</v>
      </c>
      <c r="G542" s="284">
        <v>2500</v>
      </c>
    </row>
    <row r="543" spans="1:9" s="278" customFormat="1" ht="14.25">
      <c r="A543" s="279" t="s">
        <v>1242</v>
      </c>
      <c r="B543" s="284">
        <v>2272907.2599999998</v>
      </c>
      <c r="C543" s="274">
        <v>2201723</v>
      </c>
      <c r="D543" s="284">
        <v>22580</v>
      </c>
      <c r="E543" s="284">
        <v>25851</v>
      </c>
      <c r="F543" s="284">
        <v>22749</v>
      </c>
      <c r="G543" s="284">
        <v>4.26</v>
      </c>
    </row>
    <row r="544" spans="1:9" s="278" customFormat="1">
      <c r="A544" s="276" t="s">
        <v>1243</v>
      </c>
      <c r="B544" s="300">
        <v>7051315.5999999996</v>
      </c>
      <c r="C544" s="300">
        <v>4663595</v>
      </c>
      <c r="D544" s="300">
        <v>405410</v>
      </c>
      <c r="E544" s="300">
        <v>498979</v>
      </c>
      <c r="F544" s="300">
        <v>1482839</v>
      </c>
      <c r="G544" s="300">
        <v>492.6</v>
      </c>
    </row>
    <row r="545" spans="1:7" s="278" customFormat="1" ht="14.25">
      <c r="A545" s="279" t="s">
        <v>1244</v>
      </c>
      <c r="B545" s="284">
        <v>4207585.5999999996</v>
      </c>
      <c r="C545" s="284">
        <v>2776289</v>
      </c>
      <c r="D545" s="284">
        <v>186236</v>
      </c>
      <c r="E545" s="284">
        <v>293686</v>
      </c>
      <c r="F545" s="284">
        <v>950882</v>
      </c>
      <c r="G545" s="284">
        <v>492.6</v>
      </c>
    </row>
    <row r="546" spans="1:7" s="278" customFormat="1" ht="14.25">
      <c r="A546" s="279" t="s">
        <v>1245</v>
      </c>
      <c r="B546" s="284">
        <v>2843730</v>
      </c>
      <c r="C546" s="284">
        <v>1887306</v>
      </c>
      <c r="D546" s="284">
        <v>219174</v>
      </c>
      <c r="E546" s="284">
        <v>205293</v>
      </c>
      <c r="F546" s="284">
        <v>531957</v>
      </c>
      <c r="G546" s="284" t="s">
        <v>799</v>
      </c>
    </row>
    <row r="547" spans="1:7" s="278" customFormat="1">
      <c r="A547" s="276" t="s">
        <v>1381</v>
      </c>
      <c r="B547" s="300">
        <v>27846829.839000002</v>
      </c>
      <c r="C547" s="300">
        <v>16898711</v>
      </c>
      <c r="D547" s="300">
        <v>1668090</v>
      </c>
      <c r="E547" s="300">
        <v>1387759</v>
      </c>
      <c r="F547" s="300">
        <v>7877015</v>
      </c>
      <c r="G547" s="300">
        <v>15254.839</v>
      </c>
    </row>
    <row r="548" spans="1:7" s="278" customFormat="1">
      <c r="A548" s="276" t="s">
        <v>1246</v>
      </c>
      <c r="B548" s="300">
        <v>3297748.81</v>
      </c>
      <c r="C548" s="300">
        <v>1370507</v>
      </c>
      <c r="D548" s="300">
        <v>35645</v>
      </c>
      <c r="E548" s="300">
        <v>408446</v>
      </c>
      <c r="F548" s="300">
        <v>1469252</v>
      </c>
      <c r="G548" s="300">
        <v>13898.81</v>
      </c>
    </row>
    <row r="549" spans="1:7" s="278" customFormat="1" ht="14.25">
      <c r="A549" s="279" t="s">
        <v>1247</v>
      </c>
      <c r="B549" s="284">
        <v>3297748.81</v>
      </c>
      <c r="C549" s="284">
        <v>1370507</v>
      </c>
      <c r="D549" s="284">
        <v>35645</v>
      </c>
      <c r="E549" s="284">
        <v>408446</v>
      </c>
      <c r="F549" s="284">
        <v>1469252</v>
      </c>
      <c r="G549" s="284">
        <v>13898.81</v>
      </c>
    </row>
    <row r="550" spans="1:7" s="278" customFormat="1">
      <c r="A550" s="276" t="s">
        <v>1248</v>
      </c>
      <c r="B550" s="300">
        <v>9670872.5789999999</v>
      </c>
      <c r="C550" s="300">
        <v>4732062</v>
      </c>
      <c r="D550" s="300">
        <v>359769</v>
      </c>
      <c r="E550" s="300">
        <v>432824</v>
      </c>
      <c r="F550" s="300">
        <v>4145715</v>
      </c>
      <c r="G550" s="300">
        <v>502.57900000000006</v>
      </c>
    </row>
    <row r="551" spans="1:7" s="278" customFormat="1" ht="14.25">
      <c r="A551" s="279" t="s">
        <v>1249</v>
      </c>
      <c r="B551" s="284">
        <v>3702415.8259999999</v>
      </c>
      <c r="C551" s="284">
        <v>1404898</v>
      </c>
      <c r="D551" s="284">
        <v>32917</v>
      </c>
      <c r="E551" s="284">
        <v>109073</v>
      </c>
      <c r="F551" s="284">
        <v>2155439</v>
      </c>
      <c r="G551" s="284">
        <v>88.825999999999993</v>
      </c>
    </row>
    <row r="552" spans="1:7" s="278" customFormat="1" ht="14.25">
      <c r="A552" s="279" t="s">
        <v>1250</v>
      </c>
      <c r="B552" s="284">
        <v>3674354.2540000002</v>
      </c>
      <c r="C552" s="284">
        <v>2542812</v>
      </c>
      <c r="D552" s="284">
        <v>166920</v>
      </c>
      <c r="E552" s="284">
        <v>132867</v>
      </c>
      <c r="F552" s="284">
        <v>831633</v>
      </c>
      <c r="G552" s="284">
        <v>122.254</v>
      </c>
    </row>
    <row r="553" spans="1:7" s="278" customFormat="1" ht="14.25">
      <c r="A553" s="279" t="s">
        <v>1251</v>
      </c>
      <c r="B553" s="284">
        <v>2294102.4989999998</v>
      </c>
      <c r="C553" s="284">
        <v>784352</v>
      </c>
      <c r="D553" s="284">
        <v>159932</v>
      </c>
      <c r="E553" s="284">
        <v>190884</v>
      </c>
      <c r="F553" s="284">
        <v>1158643</v>
      </c>
      <c r="G553" s="284">
        <v>291.49900000000002</v>
      </c>
    </row>
    <row r="554" spans="1:7" s="278" customFormat="1">
      <c r="A554" s="276" t="s">
        <v>1252</v>
      </c>
      <c r="B554" s="300"/>
      <c r="C554" s="300"/>
      <c r="D554" s="300"/>
      <c r="E554" s="300"/>
      <c r="F554" s="300"/>
      <c r="G554" s="300"/>
    </row>
    <row r="555" spans="1:7" s="278" customFormat="1">
      <c r="A555" s="276" t="s">
        <v>1253</v>
      </c>
      <c r="B555" s="300">
        <v>14878208.449999999</v>
      </c>
      <c r="C555" s="300">
        <v>10796142</v>
      </c>
      <c r="D555" s="300">
        <v>1272676</v>
      </c>
      <c r="E555" s="300">
        <v>546489</v>
      </c>
      <c r="F555" s="300">
        <v>2262048</v>
      </c>
      <c r="G555" s="300">
        <v>853.45</v>
      </c>
    </row>
    <row r="556" spans="1:7" s="278" customFormat="1" ht="14.25">
      <c r="A556" s="279" t="s">
        <v>1254</v>
      </c>
      <c r="B556" s="284">
        <v>4943698.3499999996</v>
      </c>
      <c r="C556" s="284">
        <v>2562554</v>
      </c>
      <c r="D556" s="284">
        <v>116753</v>
      </c>
      <c r="E556" s="284">
        <v>337755</v>
      </c>
      <c r="F556" s="284">
        <v>1925796</v>
      </c>
      <c r="G556" s="284">
        <v>840.35</v>
      </c>
    </row>
    <row r="557" spans="1:7" s="278" customFormat="1" ht="14.25">
      <c r="A557" s="279" t="s">
        <v>1255</v>
      </c>
      <c r="B557" s="284">
        <v>4644526</v>
      </c>
      <c r="C557" s="284">
        <v>3654649</v>
      </c>
      <c r="D557" s="284">
        <v>747897</v>
      </c>
      <c r="E557" s="284">
        <v>71074</v>
      </c>
      <c r="F557" s="284">
        <v>170899</v>
      </c>
      <c r="G557" s="284">
        <v>7</v>
      </c>
    </row>
    <row r="558" spans="1:7" s="278" customFormat="1" ht="14.25">
      <c r="A558" s="279" t="s">
        <v>1256</v>
      </c>
      <c r="B558" s="284">
        <v>3053084.1</v>
      </c>
      <c r="C558" s="284">
        <v>2514874</v>
      </c>
      <c r="D558" s="284">
        <v>393715</v>
      </c>
      <c r="E558" s="284">
        <v>64856</v>
      </c>
      <c r="F558" s="284">
        <v>79633</v>
      </c>
      <c r="G558" s="284">
        <v>6.1</v>
      </c>
    </row>
    <row r="559" spans="1:7" s="278" customFormat="1" ht="14.25">
      <c r="A559" s="279" t="s">
        <v>1257</v>
      </c>
      <c r="B559" s="284">
        <v>2236900</v>
      </c>
      <c r="C559" s="284">
        <v>2064065</v>
      </c>
      <c r="D559" s="284">
        <v>14311</v>
      </c>
      <c r="E559" s="284">
        <v>72804</v>
      </c>
      <c r="F559" s="284">
        <v>85720</v>
      </c>
      <c r="G559" s="284" t="s">
        <v>799</v>
      </c>
    </row>
    <row r="560" spans="1:7" s="278" customFormat="1">
      <c r="A560" s="276" t="s">
        <v>1382</v>
      </c>
      <c r="B560" s="300">
        <v>14451457.129000001</v>
      </c>
      <c r="C560" s="300">
        <v>8158740</v>
      </c>
      <c r="D560" s="300">
        <v>2788678</v>
      </c>
      <c r="E560" s="300">
        <v>763503</v>
      </c>
      <c r="F560" s="300">
        <v>2720872</v>
      </c>
      <c r="G560" s="300">
        <v>19664.128999999997</v>
      </c>
    </row>
    <row r="561" spans="1:7" s="278" customFormat="1">
      <c r="A561" s="276" t="s">
        <v>1258</v>
      </c>
      <c r="B561" s="300">
        <v>9770009.0999999996</v>
      </c>
      <c r="C561" s="300">
        <v>5657839</v>
      </c>
      <c r="D561" s="300">
        <v>2461902</v>
      </c>
      <c r="E561" s="300">
        <v>618451</v>
      </c>
      <c r="F561" s="300">
        <v>1028519</v>
      </c>
      <c r="G561" s="300">
        <v>3298.1</v>
      </c>
    </row>
    <row r="562" spans="1:7" s="278" customFormat="1" ht="14.25">
      <c r="A562" s="279" t="s">
        <v>1259</v>
      </c>
      <c r="B562" s="284">
        <v>3097904.594</v>
      </c>
      <c r="C562" s="284">
        <v>1535910</v>
      </c>
      <c r="D562" s="284">
        <v>245066</v>
      </c>
      <c r="E562" s="284">
        <v>440527</v>
      </c>
      <c r="F562" s="284">
        <v>873152</v>
      </c>
      <c r="G562" s="284">
        <v>3249.5940000000001</v>
      </c>
    </row>
    <row r="563" spans="1:7" s="278" customFormat="1" ht="14.25">
      <c r="A563" s="279" t="s">
        <v>1260</v>
      </c>
      <c r="B563" s="284">
        <v>5855083.5060000001</v>
      </c>
      <c r="C563" s="284">
        <v>3613271</v>
      </c>
      <c r="D563" s="284">
        <v>2100708</v>
      </c>
      <c r="E563" s="284">
        <v>100227</v>
      </c>
      <c r="F563" s="284">
        <v>40829</v>
      </c>
      <c r="G563" s="284">
        <v>48.506</v>
      </c>
    </row>
    <row r="564" spans="1:7" s="278" customFormat="1" ht="14.25">
      <c r="A564" s="279" t="s">
        <v>1261</v>
      </c>
      <c r="B564" s="284">
        <v>817021</v>
      </c>
      <c r="C564" s="284">
        <v>508658</v>
      </c>
      <c r="D564" s="284">
        <v>116128</v>
      </c>
      <c r="E564" s="284">
        <v>77697</v>
      </c>
      <c r="F564" s="284">
        <v>114538</v>
      </c>
      <c r="G564" s="284" t="s">
        <v>799</v>
      </c>
    </row>
    <row r="565" spans="1:7" s="278" customFormat="1">
      <c r="A565" s="276" t="s">
        <v>1262</v>
      </c>
      <c r="B565" s="300">
        <v>4681448.0290000001</v>
      </c>
      <c r="C565" s="300">
        <v>2500901</v>
      </c>
      <c r="D565" s="300">
        <v>326776</v>
      </c>
      <c r="E565" s="300">
        <v>145052</v>
      </c>
      <c r="F565" s="300">
        <v>1692353</v>
      </c>
      <c r="G565" s="300">
        <v>16366.028999999999</v>
      </c>
    </row>
    <row r="566" spans="1:7" s="278" customFormat="1" ht="14.25">
      <c r="A566" s="279" t="s">
        <v>1263</v>
      </c>
      <c r="B566" s="284">
        <v>839361</v>
      </c>
      <c r="C566" s="284">
        <v>584160</v>
      </c>
      <c r="D566" s="284">
        <v>96351</v>
      </c>
      <c r="E566" s="284">
        <v>32748</v>
      </c>
      <c r="F566" s="284">
        <v>125428</v>
      </c>
      <c r="G566" s="284">
        <v>674</v>
      </c>
    </row>
    <row r="567" spans="1:7" s="278" customFormat="1" ht="14.25">
      <c r="A567" s="279" t="s">
        <v>1264</v>
      </c>
      <c r="B567" s="284">
        <v>1805347.2120000001</v>
      </c>
      <c r="C567" s="284">
        <v>841859</v>
      </c>
      <c r="D567" s="284">
        <v>27419</v>
      </c>
      <c r="E567" s="284">
        <v>85890</v>
      </c>
      <c r="F567" s="284">
        <v>837578</v>
      </c>
      <c r="G567" s="284">
        <v>12601.212</v>
      </c>
    </row>
    <row r="568" spans="1:7" s="278" customFormat="1" ht="14.25">
      <c r="A568" s="279" t="s">
        <v>1265</v>
      </c>
      <c r="B568" s="284">
        <v>744897.60699999996</v>
      </c>
      <c r="C568" s="284">
        <v>107033</v>
      </c>
      <c r="D568" s="284" t="s">
        <v>799</v>
      </c>
      <c r="E568" s="284">
        <v>8546</v>
      </c>
      <c r="F568" s="284">
        <v>629001</v>
      </c>
      <c r="G568" s="284">
        <v>317.60700000000003</v>
      </c>
    </row>
    <row r="569" spans="1:7" s="278" customFormat="1" ht="14.25">
      <c r="A569" s="279" t="s">
        <v>1266</v>
      </c>
      <c r="B569" s="284">
        <v>1159243</v>
      </c>
      <c r="C569" s="284">
        <v>929272</v>
      </c>
      <c r="D569" s="284">
        <v>181089</v>
      </c>
      <c r="E569" s="284">
        <v>11283</v>
      </c>
      <c r="F569" s="284">
        <v>37599</v>
      </c>
      <c r="G569" s="284" t="s">
        <v>799</v>
      </c>
    </row>
    <row r="570" spans="1:7" s="278" customFormat="1" ht="14.25">
      <c r="A570" s="279" t="s">
        <v>1267</v>
      </c>
      <c r="B570" s="284">
        <v>132599.21</v>
      </c>
      <c r="C570" s="284">
        <v>38577</v>
      </c>
      <c r="D570" s="284">
        <v>21917</v>
      </c>
      <c r="E570" s="284">
        <v>6585</v>
      </c>
      <c r="F570" s="284">
        <v>62747</v>
      </c>
      <c r="G570" s="284">
        <v>2773.21</v>
      </c>
    </row>
    <row r="571" spans="1:7" s="278" customFormat="1">
      <c r="A571" s="276" t="s">
        <v>1383</v>
      </c>
      <c r="B571" s="300">
        <v>34731143.376999997</v>
      </c>
      <c r="C571" s="300">
        <v>23581449</v>
      </c>
      <c r="D571" s="300">
        <v>9357010</v>
      </c>
      <c r="E571" s="300">
        <v>763240</v>
      </c>
      <c r="F571" s="300">
        <v>1027405</v>
      </c>
      <c r="G571" s="300">
        <v>2039.377</v>
      </c>
    </row>
    <row r="572" spans="1:7" s="278" customFormat="1">
      <c r="A572" s="276" t="s">
        <v>1268</v>
      </c>
      <c r="B572" s="300">
        <v>12214075.638</v>
      </c>
      <c r="C572" s="300">
        <v>8113348</v>
      </c>
      <c r="D572" s="300">
        <v>3365276</v>
      </c>
      <c r="E572" s="300">
        <v>435285</v>
      </c>
      <c r="F572" s="300">
        <v>299799</v>
      </c>
      <c r="G572" s="300">
        <v>367.63799999999998</v>
      </c>
    </row>
    <row r="573" spans="1:7" s="278" customFormat="1" ht="14.25">
      <c r="A573" s="279" t="s">
        <v>1269</v>
      </c>
      <c r="B573" s="284">
        <v>12214075.638</v>
      </c>
      <c r="C573" s="284">
        <v>8113348</v>
      </c>
      <c r="D573" s="284">
        <v>3365276</v>
      </c>
      <c r="E573" s="284">
        <v>435285</v>
      </c>
      <c r="F573" s="284">
        <v>299799</v>
      </c>
      <c r="G573" s="284">
        <v>367.63799999999998</v>
      </c>
    </row>
    <row r="574" spans="1:7" s="278" customFormat="1">
      <c r="A574" s="276" t="s">
        <v>1270</v>
      </c>
      <c r="B574" s="300">
        <v>22517067.739</v>
      </c>
      <c r="C574" s="300">
        <v>15468101</v>
      </c>
      <c r="D574" s="300">
        <v>5991734</v>
      </c>
      <c r="E574" s="300">
        <v>327955</v>
      </c>
      <c r="F574" s="300">
        <v>727606</v>
      </c>
      <c r="G574" s="300">
        <v>1671.739</v>
      </c>
    </row>
    <row r="575" spans="1:7" s="278" customFormat="1" ht="14.25">
      <c r="A575" s="279" t="s">
        <v>1271</v>
      </c>
      <c r="B575" s="284">
        <v>19092486.739</v>
      </c>
      <c r="C575" s="284">
        <v>12935500</v>
      </c>
      <c r="D575" s="284">
        <v>5566735</v>
      </c>
      <c r="E575" s="284">
        <v>193090</v>
      </c>
      <c r="F575" s="284">
        <v>395490</v>
      </c>
      <c r="G575" s="284">
        <v>1671.739</v>
      </c>
    </row>
    <row r="576" spans="1:7" s="278" customFormat="1" ht="14.25">
      <c r="A576" s="279" t="s">
        <v>1272</v>
      </c>
      <c r="B576" s="284">
        <v>3424581</v>
      </c>
      <c r="C576" s="284">
        <v>2532601</v>
      </c>
      <c r="D576" s="284">
        <v>424999</v>
      </c>
      <c r="E576" s="284">
        <v>134865</v>
      </c>
      <c r="F576" s="284">
        <v>332116</v>
      </c>
      <c r="G576" s="284" t="s">
        <v>799</v>
      </c>
    </row>
    <row r="577" spans="1:7" s="278" customFormat="1">
      <c r="A577" s="276" t="s">
        <v>1384</v>
      </c>
      <c r="B577" s="300">
        <v>23545660.41</v>
      </c>
      <c r="C577" s="300">
        <v>15420373</v>
      </c>
      <c r="D577" s="300">
        <v>1615088</v>
      </c>
      <c r="E577" s="300">
        <v>1634219</v>
      </c>
      <c r="F577" s="300">
        <v>4868993</v>
      </c>
      <c r="G577" s="300">
        <v>6987.41</v>
      </c>
    </row>
    <row r="578" spans="1:7" s="278" customFormat="1">
      <c r="A578" s="276" t="s">
        <v>1273</v>
      </c>
      <c r="B578" s="300">
        <v>7349244.8399999999</v>
      </c>
      <c r="C578" s="300">
        <v>4692245</v>
      </c>
      <c r="D578" s="300">
        <v>786471</v>
      </c>
      <c r="E578" s="300">
        <v>594150</v>
      </c>
      <c r="F578" s="300">
        <v>1270157</v>
      </c>
      <c r="G578" s="300">
        <v>6221.84</v>
      </c>
    </row>
    <row r="579" spans="1:7" s="278" customFormat="1" ht="14.25">
      <c r="A579" s="279" t="s">
        <v>1274</v>
      </c>
      <c r="B579" s="284">
        <v>3666553.34</v>
      </c>
      <c r="C579" s="284">
        <v>2062215</v>
      </c>
      <c r="D579" s="284">
        <v>392489</v>
      </c>
      <c r="E579" s="284">
        <v>479866</v>
      </c>
      <c r="F579" s="284">
        <v>726296</v>
      </c>
      <c r="G579" s="284">
        <v>5687.34</v>
      </c>
    </row>
    <row r="580" spans="1:7" s="278" customFormat="1" ht="14.25">
      <c r="A580" s="279" t="s">
        <v>1275</v>
      </c>
      <c r="B580" s="284">
        <v>2084664.5</v>
      </c>
      <c r="C580" s="284">
        <v>1349798</v>
      </c>
      <c r="D580" s="284">
        <v>283711</v>
      </c>
      <c r="E580" s="284">
        <v>52793</v>
      </c>
      <c r="F580" s="284">
        <v>397854</v>
      </c>
      <c r="G580" s="284">
        <v>508.5</v>
      </c>
    </row>
    <row r="581" spans="1:7" s="278" customFormat="1" ht="14.25">
      <c r="A581" s="279" t="s">
        <v>1276</v>
      </c>
      <c r="B581" s="284">
        <v>1598027</v>
      </c>
      <c r="C581" s="284">
        <v>1280232</v>
      </c>
      <c r="D581" s="284">
        <v>110271</v>
      </c>
      <c r="E581" s="284">
        <v>61491</v>
      </c>
      <c r="F581" s="284">
        <v>146007</v>
      </c>
      <c r="G581" s="284">
        <v>26</v>
      </c>
    </row>
    <row r="582" spans="1:7" s="278" customFormat="1">
      <c r="A582" s="276" t="s">
        <v>1277</v>
      </c>
      <c r="B582" s="300">
        <v>8830679.2139999997</v>
      </c>
      <c r="C582" s="300">
        <v>6023439</v>
      </c>
      <c r="D582" s="300">
        <v>298515</v>
      </c>
      <c r="E582" s="300">
        <v>589693</v>
      </c>
      <c r="F582" s="300">
        <v>1918378</v>
      </c>
      <c r="G582" s="300">
        <v>654.21400000000006</v>
      </c>
    </row>
    <row r="583" spans="1:7" s="278" customFormat="1" ht="14.25">
      <c r="A583" s="279" t="s">
        <v>1278</v>
      </c>
      <c r="B583" s="284">
        <v>4982041.5559999999</v>
      </c>
      <c r="C583" s="284">
        <v>3940955</v>
      </c>
      <c r="D583" s="284">
        <v>83843</v>
      </c>
      <c r="E583" s="284">
        <v>282034</v>
      </c>
      <c r="F583" s="284">
        <v>675066</v>
      </c>
      <c r="G583" s="284">
        <v>143.55600000000001</v>
      </c>
    </row>
    <row r="584" spans="1:7" s="278" customFormat="1" ht="14.25">
      <c r="A584" s="279" t="s">
        <v>1279</v>
      </c>
      <c r="B584" s="284">
        <v>3848637.6579999998</v>
      </c>
      <c r="C584" s="284">
        <v>2082484</v>
      </c>
      <c r="D584" s="284">
        <v>214672</v>
      </c>
      <c r="E584" s="284">
        <v>307659</v>
      </c>
      <c r="F584" s="284">
        <v>1243312</v>
      </c>
      <c r="G584" s="284">
        <v>510.65800000000002</v>
      </c>
    </row>
    <row r="585" spans="1:7" s="278" customFormat="1">
      <c r="A585" s="276" t="s">
        <v>1280</v>
      </c>
      <c r="B585" s="300">
        <v>7365736.3559999997</v>
      </c>
      <c r="C585" s="300">
        <v>4704689</v>
      </c>
      <c r="D585" s="300">
        <v>530102</v>
      </c>
      <c r="E585" s="300">
        <v>450376</v>
      </c>
      <c r="F585" s="300">
        <v>1680458</v>
      </c>
      <c r="G585" s="300">
        <v>111.35600000000001</v>
      </c>
    </row>
    <row r="586" spans="1:7" s="278" customFormat="1" ht="14.25">
      <c r="A586" s="279" t="s">
        <v>1281</v>
      </c>
      <c r="B586" s="284">
        <v>2504902.3760000002</v>
      </c>
      <c r="C586" s="284">
        <v>1337813</v>
      </c>
      <c r="D586" s="284">
        <v>27202</v>
      </c>
      <c r="E586" s="284">
        <v>311117</v>
      </c>
      <c r="F586" s="284">
        <v>828678</v>
      </c>
      <c r="G586" s="284">
        <v>92.376000000000005</v>
      </c>
    </row>
    <row r="587" spans="1:7" s="278" customFormat="1" ht="14.25">
      <c r="A587" s="279" t="s">
        <v>1282</v>
      </c>
      <c r="B587" s="284">
        <v>3663458.98</v>
      </c>
      <c r="C587" s="284">
        <v>2369154</v>
      </c>
      <c r="D587" s="284">
        <v>495561</v>
      </c>
      <c r="E587" s="284">
        <v>104922</v>
      </c>
      <c r="F587" s="284">
        <v>693803</v>
      </c>
      <c r="G587" s="284">
        <v>18.98</v>
      </c>
    </row>
    <row r="588" spans="1:7" s="278" customFormat="1" ht="14.25">
      <c r="A588" s="279" t="s">
        <v>1283</v>
      </c>
      <c r="B588" s="284">
        <v>1197375</v>
      </c>
      <c r="C588" s="284">
        <v>997722</v>
      </c>
      <c r="D588" s="284">
        <v>7339</v>
      </c>
      <c r="E588" s="284">
        <v>34337</v>
      </c>
      <c r="F588" s="284">
        <v>157977</v>
      </c>
      <c r="G588" s="284" t="s">
        <v>799</v>
      </c>
    </row>
    <row r="589" spans="1:7" s="278" customFormat="1">
      <c r="A589" s="276" t="s">
        <v>1385</v>
      </c>
      <c r="B589" s="300">
        <v>37414048.200000003</v>
      </c>
      <c r="C589" s="300">
        <v>23427811</v>
      </c>
      <c r="D589" s="300">
        <v>12331019</v>
      </c>
      <c r="E589" s="300">
        <v>706965</v>
      </c>
      <c r="F589" s="300">
        <v>948230</v>
      </c>
      <c r="G589" s="300">
        <v>23.2</v>
      </c>
    </row>
    <row r="590" spans="1:7" s="278" customFormat="1">
      <c r="A590" s="276" t="s">
        <v>1284</v>
      </c>
      <c r="B590" s="300"/>
      <c r="C590" s="300"/>
      <c r="D590" s="300"/>
      <c r="E590" s="300"/>
      <c r="F590" s="300"/>
      <c r="G590" s="300"/>
    </row>
    <row r="591" spans="1:7" s="278" customFormat="1">
      <c r="A591" s="276" t="s">
        <v>1285</v>
      </c>
      <c r="B591" s="300">
        <v>17034788</v>
      </c>
      <c r="C591" s="300">
        <v>10523504</v>
      </c>
      <c r="D591" s="300">
        <v>5486543</v>
      </c>
      <c r="E591" s="300">
        <v>381552</v>
      </c>
      <c r="F591" s="300">
        <v>643189</v>
      </c>
      <c r="G591" s="300">
        <v>0</v>
      </c>
    </row>
    <row r="592" spans="1:7" s="278" customFormat="1" ht="14.25">
      <c r="A592" s="279" t="s">
        <v>1286</v>
      </c>
      <c r="B592" s="284">
        <v>3090257</v>
      </c>
      <c r="C592" s="284">
        <v>1776126</v>
      </c>
      <c r="D592" s="284">
        <v>1258352</v>
      </c>
      <c r="E592" s="284">
        <v>24074</v>
      </c>
      <c r="F592" s="284">
        <v>31705</v>
      </c>
      <c r="G592" s="284" t="s">
        <v>799</v>
      </c>
    </row>
    <row r="593" spans="1:7" s="278" customFormat="1" ht="14.25">
      <c r="A593" s="279" t="s">
        <v>1287</v>
      </c>
      <c r="B593" s="284">
        <v>4159264</v>
      </c>
      <c r="C593" s="284">
        <v>2497108</v>
      </c>
      <c r="D593" s="284">
        <v>1520741</v>
      </c>
      <c r="E593" s="284">
        <v>98807</v>
      </c>
      <c r="F593" s="284">
        <v>42608</v>
      </c>
      <c r="G593" s="284" t="s">
        <v>799</v>
      </c>
    </row>
    <row r="594" spans="1:7" s="278" customFormat="1" ht="14.25">
      <c r="A594" s="279" t="s">
        <v>1288</v>
      </c>
      <c r="B594" s="284">
        <v>2786582</v>
      </c>
      <c r="C594" s="284">
        <v>1600648</v>
      </c>
      <c r="D594" s="284">
        <v>819614</v>
      </c>
      <c r="E594" s="284">
        <v>57080</v>
      </c>
      <c r="F594" s="284">
        <v>309240</v>
      </c>
      <c r="G594" s="284" t="s">
        <v>799</v>
      </c>
    </row>
    <row r="595" spans="1:7" s="278" customFormat="1" ht="14.25">
      <c r="A595" s="279" t="s">
        <v>1289</v>
      </c>
      <c r="B595" s="284">
        <v>3335823</v>
      </c>
      <c r="C595" s="284">
        <v>2285774</v>
      </c>
      <c r="D595" s="284">
        <v>652311</v>
      </c>
      <c r="E595" s="284">
        <v>178862</v>
      </c>
      <c r="F595" s="284">
        <v>218876</v>
      </c>
      <c r="G595" s="284" t="s">
        <v>799</v>
      </c>
    </row>
    <row r="596" spans="1:7" s="278" customFormat="1" ht="14.25">
      <c r="A596" s="279" t="s">
        <v>1290</v>
      </c>
      <c r="B596" s="284">
        <v>3662862</v>
      </c>
      <c r="C596" s="284">
        <v>2363848</v>
      </c>
      <c r="D596" s="284">
        <v>1235525</v>
      </c>
      <c r="E596" s="284">
        <v>22729</v>
      </c>
      <c r="F596" s="284">
        <v>40760</v>
      </c>
      <c r="G596" s="284" t="s">
        <v>799</v>
      </c>
    </row>
    <row r="597" spans="1:7" s="278" customFormat="1">
      <c r="A597" s="276" t="s">
        <v>1291</v>
      </c>
      <c r="B597" s="300">
        <v>20379260.199999999</v>
      </c>
      <c r="C597" s="300">
        <v>12904307</v>
      </c>
      <c r="D597" s="300">
        <v>6844476</v>
      </c>
      <c r="E597" s="300">
        <v>325413</v>
      </c>
      <c r="F597" s="300">
        <v>305041</v>
      </c>
      <c r="G597" s="300">
        <v>23.2</v>
      </c>
    </row>
    <row r="598" spans="1:7" s="278" customFormat="1" ht="14.25">
      <c r="A598" s="279" t="s">
        <v>1292</v>
      </c>
      <c r="B598" s="284">
        <v>6002486.2000000002</v>
      </c>
      <c r="C598" s="284">
        <v>3452682</v>
      </c>
      <c r="D598" s="284">
        <v>2104387</v>
      </c>
      <c r="E598" s="284">
        <v>290286</v>
      </c>
      <c r="F598" s="284">
        <v>155108</v>
      </c>
      <c r="G598" s="284">
        <v>23.2</v>
      </c>
    </row>
    <row r="599" spans="1:7" s="278" customFormat="1" ht="14.25">
      <c r="A599" s="279" t="s">
        <v>1293</v>
      </c>
      <c r="B599" s="284">
        <v>8087265</v>
      </c>
      <c r="C599" s="284">
        <v>4913940</v>
      </c>
      <c r="D599" s="284">
        <v>3138246</v>
      </c>
      <c r="E599" s="284">
        <v>7758</v>
      </c>
      <c r="F599" s="284">
        <v>27321</v>
      </c>
      <c r="G599" s="284" t="s">
        <v>799</v>
      </c>
    </row>
    <row r="600" spans="1:7" s="278" customFormat="1" ht="14.25">
      <c r="A600" s="279" t="s">
        <v>1294</v>
      </c>
      <c r="B600" s="284">
        <v>6289509</v>
      </c>
      <c r="C600" s="284">
        <v>4537685</v>
      </c>
      <c r="D600" s="284">
        <v>1601843</v>
      </c>
      <c r="E600" s="284">
        <v>27369</v>
      </c>
      <c r="F600" s="284">
        <v>122612</v>
      </c>
      <c r="G600" s="284" t="s">
        <v>799</v>
      </c>
    </row>
    <row r="601" spans="1:7" s="278" customFormat="1">
      <c r="A601" s="276" t="s">
        <v>1386</v>
      </c>
      <c r="B601" s="300">
        <v>20777165.109999999</v>
      </c>
      <c r="C601" s="300">
        <v>13869604</v>
      </c>
      <c r="D601" s="300">
        <v>4232461</v>
      </c>
      <c r="E601" s="300">
        <v>939002</v>
      </c>
      <c r="F601" s="300">
        <v>1735022</v>
      </c>
      <c r="G601" s="300">
        <v>1076.1099999999999</v>
      </c>
    </row>
    <row r="602" spans="1:7" s="278" customFormat="1">
      <c r="A602" s="276" t="s">
        <v>1295</v>
      </c>
      <c r="B602" s="300">
        <v>1472464.45</v>
      </c>
      <c r="C602" s="300">
        <v>879730</v>
      </c>
      <c r="D602" s="300">
        <v>202972</v>
      </c>
      <c r="E602" s="300">
        <v>57622</v>
      </c>
      <c r="F602" s="300">
        <v>332137</v>
      </c>
      <c r="G602" s="300">
        <v>3.45</v>
      </c>
    </row>
    <row r="603" spans="1:7" s="278" customFormat="1" ht="14.25">
      <c r="A603" s="279" t="s">
        <v>1296</v>
      </c>
      <c r="B603" s="284">
        <v>548911.44999999995</v>
      </c>
      <c r="C603" s="284">
        <v>258582</v>
      </c>
      <c r="D603" s="284">
        <v>8309</v>
      </c>
      <c r="E603" s="284">
        <v>29795</v>
      </c>
      <c r="F603" s="284">
        <v>252225</v>
      </c>
      <c r="G603" s="284">
        <v>0.45</v>
      </c>
    </row>
    <row r="604" spans="1:7" s="278" customFormat="1" ht="14.25">
      <c r="A604" s="279" t="s">
        <v>1297</v>
      </c>
      <c r="B604" s="284">
        <v>478368</v>
      </c>
      <c r="C604" s="284">
        <v>267169</v>
      </c>
      <c r="D604" s="284">
        <v>194663</v>
      </c>
      <c r="E604" s="284">
        <v>10387</v>
      </c>
      <c r="F604" s="284">
        <v>6149</v>
      </c>
      <c r="G604" s="284" t="s">
        <v>799</v>
      </c>
    </row>
    <row r="605" spans="1:7" s="278" customFormat="1" ht="14.25">
      <c r="A605" s="279" t="s">
        <v>1298</v>
      </c>
      <c r="B605" s="284">
        <v>445185</v>
      </c>
      <c r="C605" s="284">
        <v>353979</v>
      </c>
      <c r="D605" s="284" t="s">
        <v>799</v>
      </c>
      <c r="E605" s="284">
        <v>17440</v>
      </c>
      <c r="F605" s="284">
        <v>73763</v>
      </c>
      <c r="G605" s="284">
        <v>3</v>
      </c>
    </row>
    <row r="606" spans="1:7" s="278" customFormat="1">
      <c r="A606" s="276" t="s">
        <v>1299</v>
      </c>
      <c r="B606" s="300">
        <v>4613811.8499999996</v>
      </c>
      <c r="C606" s="300">
        <v>2947015</v>
      </c>
      <c r="D606" s="300">
        <v>1365376</v>
      </c>
      <c r="E606" s="300">
        <v>148797</v>
      </c>
      <c r="F606" s="300">
        <v>152536</v>
      </c>
      <c r="G606" s="300">
        <v>87.85</v>
      </c>
    </row>
    <row r="607" spans="1:7" s="278" customFormat="1" ht="14.25">
      <c r="A607" s="279" t="s">
        <v>1300</v>
      </c>
      <c r="B607" s="284">
        <v>1563708.85</v>
      </c>
      <c r="C607" s="284">
        <v>1120963</v>
      </c>
      <c r="D607" s="284">
        <v>291991</v>
      </c>
      <c r="E607" s="284">
        <v>52744</v>
      </c>
      <c r="F607" s="284">
        <v>97923</v>
      </c>
      <c r="G607" s="284">
        <v>87.85</v>
      </c>
    </row>
    <row r="608" spans="1:7" s="278" customFormat="1" ht="14.25">
      <c r="A608" s="279" t="s">
        <v>1301</v>
      </c>
      <c r="B608" s="284">
        <v>2131054</v>
      </c>
      <c r="C608" s="284">
        <v>1315682</v>
      </c>
      <c r="D608" s="284">
        <v>725719</v>
      </c>
      <c r="E608" s="284">
        <v>64813</v>
      </c>
      <c r="F608" s="284">
        <v>24840</v>
      </c>
      <c r="G608" s="284" t="s">
        <v>799</v>
      </c>
    </row>
    <row r="609" spans="1:9" s="278" customFormat="1" ht="14.25">
      <c r="A609" s="279" t="s">
        <v>1302</v>
      </c>
      <c r="B609" s="284">
        <v>919049</v>
      </c>
      <c r="C609" s="284">
        <v>510370</v>
      </c>
      <c r="D609" s="284">
        <v>347666</v>
      </c>
      <c r="E609" s="284">
        <v>31240</v>
      </c>
      <c r="F609" s="284">
        <v>29773</v>
      </c>
      <c r="G609" s="284" t="s">
        <v>799</v>
      </c>
    </row>
    <row r="610" spans="1:9" s="278" customFormat="1">
      <c r="A610" s="276" t="s">
        <v>1303</v>
      </c>
      <c r="B610" s="300">
        <v>14690888.810000001</v>
      </c>
      <c r="C610" s="300">
        <v>10042859</v>
      </c>
      <c r="D610" s="300">
        <v>2664113</v>
      </c>
      <c r="E610" s="300">
        <v>732583</v>
      </c>
      <c r="F610" s="300">
        <v>1250349</v>
      </c>
      <c r="G610" s="300">
        <v>984.81</v>
      </c>
    </row>
    <row r="611" spans="1:9" s="278" customFormat="1" ht="14.25">
      <c r="A611" s="279" t="s">
        <v>1304</v>
      </c>
      <c r="B611" s="284">
        <v>3761578.41</v>
      </c>
      <c r="C611" s="284">
        <v>2306580</v>
      </c>
      <c r="D611" s="284">
        <v>196832</v>
      </c>
      <c r="E611" s="284">
        <v>322356</v>
      </c>
      <c r="F611" s="284">
        <v>935175</v>
      </c>
      <c r="G611" s="284">
        <v>635.41</v>
      </c>
    </row>
    <row r="612" spans="1:9" s="278" customFormat="1" ht="14.25">
      <c r="A612" s="279" t="s">
        <v>1305</v>
      </c>
      <c r="B612" s="284">
        <v>3129421.4</v>
      </c>
      <c r="C612" s="284">
        <v>2431893</v>
      </c>
      <c r="D612" s="284">
        <v>348328</v>
      </c>
      <c r="E612" s="284">
        <v>201500</v>
      </c>
      <c r="F612" s="284">
        <v>147351</v>
      </c>
      <c r="G612" s="284">
        <v>349.4</v>
      </c>
    </row>
    <row r="613" spans="1:9" s="278" customFormat="1" ht="14.25">
      <c r="A613" s="279" t="s">
        <v>1306</v>
      </c>
      <c r="B613" s="284">
        <v>5488298</v>
      </c>
      <c r="C613" s="284">
        <v>3520740</v>
      </c>
      <c r="D613" s="284">
        <v>1778864</v>
      </c>
      <c r="E613" s="284">
        <v>83958</v>
      </c>
      <c r="F613" s="284">
        <v>104736</v>
      </c>
      <c r="G613" s="284" t="s">
        <v>799</v>
      </c>
    </row>
    <row r="614" spans="1:9" s="278" customFormat="1" ht="14.25">
      <c r="A614" s="279" t="s">
        <v>1307</v>
      </c>
      <c r="B614" s="284">
        <v>2311591</v>
      </c>
      <c r="C614" s="284">
        <v>1783646</v>
      </c>
      <c r="D614" s="284">
        <v>340089</v>
      </c>
      <c r="E614" s="284">
        <v>124769</v>
      </c>
      <c r="F614" s="284">
        <v>63087</v>
      </c>
      <c r="G614" s="284" t="s">
        <v>799</v>
      </c>
    </row>
    <row r="615" spans="1:9" s="278" customFormat="1">
      <c r="A615" s="276" t="s">
        <v>1387</v>
      </c>
      <c r="B615" s="300">
        <v>6704292.034</v>
      </c>
      <c r="C615" s="300">
        <v>1140304</v>
      </c>
      <c r="D615" s="300">
        <v>435454</v>
      </c>
      <c r="E615" s="300">
        <v>88379</v>
      </c>
      <c r="F615" s="300">
        <v>5040046</v>
      </c>
      <c r="G615" s="300">
        <v>109.03399999999999</v>
      </c>
    </row>
    <row r="616" spans="1:9" s="278" customFormat="1">
      <c r="A616" s="276" t="s">
        <v>1308</v>
      </c>
      <c r="B616" s="277"/>
      <c r="C616" s="277"/>
      <c r="D616" s="277"/>
      <c r="E616" s="277"/>
      <c r="F616" s="277"/>
      <c r="G616" s="277"/>
    </row>
    <row r="617" spans="1:9" s="278" customFormat="1">
      <c r="A617" s="276" t="s">
        <v>1309</v>
      </c>
      <c r="B617" s="300">
        <v>6704292.034</v>
      </c>
      <c r="C617" s="300">
        <v>1140304</v>
      </c>
      <c r="D617" s="300">
        <v>435454</v>
      </c>
      <c r="E617" s="300">
        <v>88379</v>
      </c>
      <c r="F617" s="300">
        <v>5040046</v>
      </c>
      <c r="G617" s="300">
        <v>109.03399999999999</v>
      </c>
    </row>
    <row r="618" spans="1:9" ht="14.25">
      <c r="A618" s="279" t="s">
        <v>1310</v>
      </c>
      <c r="B618" s="284">
        <v>978703</v>
      </c>
      <c r="C618" s="284">
        <v>134827</v>
      </c>
      <c r="D618" s="284" t="s">
        <v>799</v>
      </c>
      <c r="E618" s="284">
        <v>27736</v>
      </c>
      <c r="F618" s="284">
        <v>816125</v>
      </c>
      <c r="G618" s="284">
        <v>15</v>
      </c>
    </row>
    <row r="619" spans="1:9" ht="14.25">
      <c r="A619" s="279" t="s">
        <v>1311</v>
      </c>
      <c r="B619" s="284">
        <v>2559090.929</v>
      </c>
      <c r="C619" s="284">
        <v>216010</v>
      </c>
      <c r="D619" s="284">
        <v>52930</v>
      </c>
      <c r="E619" s="284">
        <v>12780</v>
      </c>
      <c r="F619" s="284">
        <v>2277326</v>
      </c>
      <c r="G619" s="284">
        <v>44.929000000000002</v>
      </c>
    </row>
    <row r="620" spans="1:9" ht="14.25">
      <c r="A620" s="279" t="s">
        <v>1312</v>
      </c>
      <c r="B620" s="284">
        <v>1617343.3</v>
      </c>
      <c r="C620" s="284">
        <v>251874</v>
      </c>
      <c r="D620" s="284">
        <v>137616</v>
      </c>
      <c r="E620" s="284">
        <v>27394</v>
      </c>
      <c r="F620" s="284">
        <v>1200458</v>
      </c>
      <c r="G620" s="284">
        <v>1.3</v>
      </c>
    </row>
    <row r="621" spans="1:9" s="283" customFormat="1" ht="14.25">
      <c r="A621" s="279" t="s">
        <v>1313</v>
      </c>
      <c r="B621" s="284">
        <v>545897.80500000005</v>
      </c>
      <c r="C621" s="284">
        <v>3730</v>
      </c>
      <c r="D621" s="284" t="s">
        <v>799</v>
      </c>
      <c r="E621" s="284">
        <v>3312</v>
      </c>
      <c r="F621" s="284">
        <v>538808</v>
      </c>
      <c r="G621" s="284">
        <v>47.805</v>
      </c>
      <c r="H621" s="278"/>
      <c r="I621" s="279"/>
    </row>
    <row r="622" spans="1:9" ht="14.25">
      <c r="A622" s="279" t="s">
        <v>1314</v>
      </c>
      <c r="B622" s="284">
        <v>334462</v>
      </c>
      <c r="C622" s="284">
        <v>78463</v>
      </c>
      <c r="D622" s="284">
        <v>54766</v>
      </c>
      <c r="E622" s="284">
        <v>10137</v>
      </c>
      <c r="F622" s="284">
        <v>191096</v>
      </c>
      <c r="G622" s="284" t="s">
        <v>799</v>
      </c>
    </row>
    <row r="623" spans="1:9" ht="14.25">
      <c r="A623" s="279" t="s">
        <v>1315</v>
      </c>
      <c r="B623" s="284">
        <v>668795</v>
      </c>
      <c r="C623" s="284">
        <v>455400</v>
      </c>
      <c r="D623" s="284">
        <v>190142</v>
      </c>
      <c r="E623" s="284">
        <v>7020</v>
      </c>
      <c r="F623" s="284">
        <v>16233</v>
      </c>
      <c r="G623" s="284" t="s">
        <v>799</v>
      </c>
    </row>
    <row r="624" spans="1:9">
      <c r="A624" s="276" t="s">
        <v>1388</v>
      </c>
      <c r="B624" s="300">
        <v>12744832</v>
      </c>
      <c r="C624" s="300">
        <v>9535092</v>
      </c>
      <c r="D624" s="300">
        <v>2988727</v>
      </c>
      <c r="E624" s="300">
        <v>115116</v>
      </c>
      <c r="F624" s="300">
        <v>105895</v>
      </c>
      <c r="G624" s="300">
        <v>2</v>
      </c>
      <c r="I624" s="283"/>
    </row>
    <row r="625" spans="1:7">
      <c r="A625" s="276" t="s">
        <v>1316</v>
      </c>
      <c r="B625" s="300">
        <v>5899574</v>
      </c>
      <c r="C625" s="300">
        <v>4222295</v>
      </c>
      <c r="D625" s="300">
        <v>1575057</v>
      </c>
      <c r="E625" s="300">
        <v>50237</v>
      </c>
      <c r="F625" s="300">
        <v>51983</v>
      </c>
      <c r="G625" s="300">
        <v>2</v>
      </c>
    </row>
    <row r="626" spans="1:7" ht="14.25">
      <c r="A626" s="279" t="s">
        <v>1317</v>
      </c>
      <c r="B626" s="284">
        <v>3588855</v>
      </c>
      <c r="C626" s="284">
        <v>2477241</v>
      </c>
      <c r="D626" s="284">
        <v>1086739</v>
      </c>
      <c r="E626" s="284">
        <v>8849</v>
      </c>
      <c r="F626" s="284">
        <v>16024</v>
      </c>
      <c r="G626" s="284">
        <v>2</v>
      </c>
    </row>
    <row r="627" spans="1:7" ht="14.25">
      <c r="A627" s="279" t="s">
        <v>1318</v>
      </c>
      <c r="B627" s="284">
        <v>1277040</v>
      </c>
      <c r="C627" s="284">
        <v>951199</v>
      </c>
      <c r="D627" s="284">
        <v>255352</v>
      </c>
      <c r="E627" s="284">
        <v>35074</v>
      </c>
      <c r="F627" s="284">
        <v>35415</v>
      </c>
      <c r="G627" s="284" t="s">
        <v>799</v>
      </c>
    </row>
    <row r="628" spans="1:7" ht="14.25">
      <c r="A628" s="279" t="s">
        <v>1319</v>
      </c>
      <c r="B628" s="284">
        <v>1033679</v>
      </c>
      <c r="C628" s="284">
        <v>793855</v>
      </c>
      <c r="D628" s="284">
        <v>232966</v>
      </c>
      <c r="E628" s="284">
        <v>6314</v>
      </c>
      <c r="F628" s="284">
        <v>544</v>
      </c>
      <c r="G628" s="284" t="s">
        <v>799</v>
      </c>
    </row>
    <row r="629" spans="1:7">
      <c r="A629" s="276" t="s">
        <v>1320</v>
      </c>
      <c r="B629" s="300">
        <v>6845258</v>
      </c>
      <c r="C629" s="300">
        <v>5312797</v>
      </c>
      <c r="D629" s="300">
        <v>1413670</v>
      </c>
      <c r="E629" s="300">
        <v>64879</v>
      </c>
      <c r="F629" s="300">
        <v>53912</v>
      </c>
      <c r="G629" s="300">
        <v>0</v>
      </c>
    </row>
    <row r="630" spans="1:7" ht="14.25">
      <c r="A630" s="279" t="s">
        <v>1321</v>
      </c>
      <c r="B630" s="284">
        <v>3705001</v>
      </c>
      <c r="C630" s="284">
        <v>2500402</v>
      </c>
      <c r="D630" s="284">
        <v>1192274</v>
      </c>
      <c r="E630" s="284">
        <v>11584</v>
      </c>
      <c r="F630" s="284">
        <v>741</v>
      </c>
      <c r="G630" s="284" t="s">
        <v>799</v>
      </c>
    </row>
    <row r="631" spans="1:7" ht="14.25">
      <c r="A631" s="279" t="s">
        <v>1322</v>
      </c>
      <c r="B631" s="284">
        <v>2095158</v>
      </c>
      <c r="C631" s="284">
        <v>2075907</v>
      </c>
      <c r="D631" s="284">
        <v>11478</v>
      </c>
      <c r="E631" s="284" t="s">
        <v>799</v>
      </c>
      <c r="F631" s="284">
        <v>7773</v>
      </c>
      <c r="G631" s="284" t="s">
        <v>799</v>
      </c>
    </row>
    <row r="632" spans="1:7" ht="14.25">
      <c r="A632" s="279" t="s">
        <v>1323</v>
      </c>
      <c r="B632" s="284">
        <v>715574</v>
      </c>
      <c r="C632" s="284">
        <v>499334</v>
      </c>
      <c r="D632" s="284">
        <v>118437</v>
      </c>
      <c r="E632" s="284">
        <v>53175</v>
      </c>
      <c r="F632" s="284">
        <v>44628</v>
      </c>
      <c r="G632" s="284" t="s">
        <v>799</v>
      </c>
    </row>
    <row r="633" spans="1:7" ht="14.25">
      <c r="A633" s="279" t="s">
        <v>1324</v>
      </c>
      <c r="B633" s="284">
        <v>329525</v>
      </c>
      <c r="C633" s="284">
        <v>237154</v>
      </c>
      <c r="D633" s="284">
        <v>91481</v>
      </c>
      <c r="E633" s="284">
        <v>120</v>
      </c>
      <c r="F633" s="284">
        <v>770</v>
      </c>
      <c r="G633" s="284" t="s">
        <v>799</v>
      </c>
    </row>
    <row r="634" spans="1:7" s="278" customFormat="1">
      <c r="A634" s="276" t="s">
        <v>1389</v>
      </c>
      <c r="B634" s="300">
        <v>13222782.74</v>
      </c>
      <c r="C634" s="300">
        <v>8501170</v>
      </c>
      <c r="D634" s="300">
        <v>3196910</v>
      </c>
      <c r="E634" s="300">
        <v>219868</v>
      </c>
      <c r="F634" s="300">
        <v>1304674</v>
      </c>
      <c r="G634" s="300">
        <v>160.73999999999998</v>
      </c>
    </row>
    <row r="635" spans="1:7" s="278" customFormat="1">
      <c r="A635" s="276" t="s">
        <v>1325</v>
      </c>
      <c r="B635" s="300">
        <v>5449086.7400000002</v>
      </c>
      <c r="C635" s="300">
        <v>2765092</v>
      </c>
      <c r="D635" s="300">
        <v>1383640</v>
      </c>
      <c r="E635" s="300">
        <v>130648</v>
      </c>
      <c r="F635" s="300">
        <v>1169546</v>
      </c>
      <c r="G635" s="300">
        <v>160.73999999999998</v>
      </c>
    </row>
    <row r="636" spans="1:7" s="278" customFormat="1" ht="14.25">
      <c r="A636" s="279" t="s">
        <v>1326</v>
      </c>
      <c r="B636" s="284">
        <v>2902759.48</v>
      </c>
      <c r="C636" s="284">
        <v>1150131</v>
      </c>
      <c r="D636" s="284">
        <v>829414</v>
      </c>
      <c r="E636" s="284">
        <v>55949</v>
      </c>
      <c r="F636" s="284">
        <v>867243</v>
      </c>
      <c r="G636" s="284">
        <v>22.48</v>
      </c>
    </row>
    <row r="637" spans="1:7" s="278" customFormat="1" ht="14.25">
      <c r="A637" s="279" t="s">
        <v>1327</v>
      </c>
      <c r="B637" s="284">
        <v>1568798.26</v>
      </c>
      <c r="C637" s="284">
        <v>1065710</v>
      </c>
      <c r="D637" s="284">
        <v>199957</v>
      </c>
      <c r="E637" s="284">
        <v>58811</v>
      </c>
      <c r="F637" s="284">
        <v>244182</v>
      </c>
      <c r="G637" s="284">
        <v>138.26</v>
      </c>
    </row>
    <row r="638" spans="1:7" s="278" customFormat="1" ht="14.25">
      <c r="A638" s="279" t="s">
        <v>1328</v>
      </c>
      <c r="B638" s="284">
        <v>359618</v>
      </c>
      <c r="C638" s="284">
        <v>231246</v>
      </c>
      <c r="D638" s="284">
        <v>80722</v>
      </c>
      <c r="E638" s="284">
        <v>11835</v>
      </c>
      <c r="F638" s="284">
        <v>35815</v>
      </c>
      <c r="G638" s="284" t="s">
        <v>799</v>
      </c>
    </row>
    <row r="639" spans="1:7" s="278" customFormat="1" ht="14.25">
      <c r="A639" s="279" t="s">
        <v>1329</v>
      </c>
      <c r="B639" s="284">
        <v>617911</v>
      </c>
      <c r="C639" s="284">
        <v>318005</v>
      </c>
      <c r="D639" s="284">
        <v>273547</v>
      </c>
      <c r="E639" s="284">
        <v>4053</v>
      </c>
      <c r="F639" s="284">
        <v>22306</v>
      </c>
      <c r="G639" s="284" t="s">
        <v>799</v>
      </c>
    </row>
    <row r="640" spans="1:7" s="278" customFormat="1">
      <c r="A640" s="276" t="s">
        <v>1330</v>
      </c>
      <c r="B640" s="300">
        <v>7773696</v>
      </c>
      <c r="C640" s="300">
        <v>5736078</v>
      </c>
      <c r="D640" s="300">
        <v>1813270</v>
      </c>
      <c r="E640" s="300">
        <v>89220</v>
      </c>
      <c r="F640" s="300">
        <v>135128</v>
      </c>
      <c r="G640" s="300">
        <v>0</v>
      </c>
    </row>
    <row r="641" spans="1:7" s="278" customFormat="1" ht="14.25">
      <c r="A641" s="279" t="s">
        <v>1331</v>
      </c>
      <c r="B641" s="284">
        <v>3303315</v>
      </c>
      <c r="C641" s="284">
        <v>2146104</v>
      </c>
      <c r="D641" s="284">
        <v>1090793</v>
      </c>
      <c r="E641" s="284">
        <v>16409</v>
      </c>
      <c r="F641" s="284">
        <v>50009</v>
      </c>
      <c r="G641" s="284" t="s">
        <v>799</v>
      </c>
    </row>
    <row r="642" spans="1:7" s="278" customFormat="1" ht="14.25">
      <c r="A642" s="279" t="s">
        <v>1332</v>
      </c>
      <c r="B642" s="284">
        <v>2749966</v>
      </c>
      <c r="C642" s="284">
        <v>2177840</v>
      </c>
      <c r="D642" s="284">
        <v>528719</v>
      </c>
      <c r="E642" s="284">
        <v>34894</v>
      </c>
      <c r="F642" s="284">
        <v>8513</v>
      </c>
      <c r="G642" s="284" t="s">
        <v>799</v>
      </c>
    </row>
    <row r="643" spans="1:7" s="278" customFormat="1" ht="14.25">
      <c r="A643" s="279" t="s">
        <v>1333</v>
      </c>
      <c r="B643" s="284">
        <v>1382108</v>
      </c>
      <c r="C643" s="284">
        <v>1148512</v>
      </c>
      <c r="D643" s="284">
        <v>167000</v>
      </c>
      <c r="E643" s="284">
        <v>22692</v>
      </c>
      <c r="F643" s="284">
        <v>43904</v>
      </c>
      <c r="G643" s="284" t="s">
        <v>799</v>
      </c>
    </row>
    <row r="644" spans="1:7" s="278" customFormat="1" ht="14.25">
      <c r="A644" s="279" t="s">
        <v>1334</v>
      </c>
      <c r="B644" s="284">
        <v>338307</v>
      </c>
      <c r="C644" s="284">
        <v>263622</v>
      </c>
      <c r="D644" s="284">
        <v>26758</v>
      </c>
      <c r="E644" s="284">
        <v>15225</v>
      </c>
      <c r="F644" s="284">
        <v>32702</v>
      </c>
      <c r="G644" s="284" t="s">
        <v>799</v>
      </c>
    </row>
    <row r="645" spans="1:7" s="278" customFormat="1">
      <c r="A645" s="276" t="s">
        <v>1390</v>
      </c>
      <c r="B645" s="300">
        <v>31291039</v>
      </c>
      <c r="C645" s="300">
        <v>23414772</v>
      </c>
      <c r="D645" s="300">
        <v>2025321</v>
      </c>
      <c r="E645" s="300">
        <v>739436</v>
      </c>
      <c r="F645" s="300">
        <v>5111488</v>
      </c>
      <c r="G645" s="300">
        <v>22</v>
      </c>
    </row>
    <row r="646" spans="1:7" s="278" customFormat="1">
      <c r="A646" s="276" t="s">
        <v>1335</v>
      </c>
      <c r="B646" s="300">
        <v>7072980</v>
      </c>
      <c r="C646" s="300">
        <v>3794640</v>
      </c>
      <c r="D646" s="300">
        <v>91490</v>
      </c>
      <c r="E646" s="300">
        <v>212926</v>
      </c>
      <c r="F646" s="300">
        <v>2973922</v>
      </c>
      <c r="G646" s="300">
        <v>2</v>
      </c>
    </row>
    <row r="647" spans="1:7" s="278" customFormat="1" ht="14.25">
      <c r="A647" s="279" t="s">
        <v>1336</v>
      </c>
      <c r="B647" s="284">
        <v>3615881</v>
      </c>
      <c r="C647" s="284">
        <v>1486340</v>
      </c>
      <c r="D647" s="284">
        <v>38516</v>
      </c>
      <c r="E647" s="284">
        <v>87874</v>
      </c>
      <c r="F647" s="284">
        <v>2003151</v>
      </c>
      <c r="G647" s="284" t="s">
        <v>799</v>
      </c>
    </row>
    <row r="648" spans="1:7" s="278" customFormat="1" ht="14.25">
      <c r="A648" s="279" t="s">
        <v>1337</v>
      </c>
      <c r="B648" s="284">
        <v>2403225</v>
      </c>
      <c r="C648" s="284">
        <v>1908234</v>
      </c>
      <c r="D648" s="284">
        <v>10249</v>
      </c>
      <c r="E648" s="284">
        <v>59231</v>
      </c>
      <c r="F648" s="284">
        <v>425509</v>
      </c>
      <c r="G648" s="284">
        <v>2</v>
      </c>
    </row>
    <row r="649" spans="1:7" s="278" customFormat="1" ht="14.25">
      <c r="A649" s="279" t="s">
        <v>1338</v>
      </c>
      <c r="B649" s="284">
        <v>1053874</v>
      </c>
      <c r="C649" s="284">
        <v>400066</v>
      </c>
      <c r="D649" s="284">
        <v>42725</v>
      </c>
      <c r="E649" s="284">
        <v>65821</v>
      </c>
      <c r="F649" s="284">
        <v>545262</v>
      </c>
      <c r="G649" s="284" t="s">
        <v>799</v>
      </c>
    </row>
    <row r="650" spans="1:7">
      <c r="A650" s="276" t="s">
        <v>1339</v>
      </c>
      <c r="B650" s="300">
        <v>17962945</v>
      </c>
      <c r="C650" s="300">
        <v>14391230</v>
      </c>
      <c r="D650" s="300">
        <v>1811508</v>
      </c>
      <c r="E650" s="300">
        <v>357889</v>
      </c>
      <c r="F650" s="300">
        <v>1402298</v>
      </c>
      <c r="G650" s="300">
        <v>20</v>
      </c>
    </row>
    <row r="651" spans="1:7" ht="14.25">
      <c r="A651" s="279" t="s">
        <v>1340</v>
      </c>
      <c r="B651" s="284">
        <v>11815900</v>
      </c>
      <c r="C651" s="284">
        <v>8837904</v>
      </c>
      <c r="D651" s="284">
        <v>1627989</v>
      </c>
      <c r="E651" s="284">
        <v>203148</v>
      </c>
      <c r="F651" s="284">
        <v>1146839</v>
      </c>
      <c r="G651" s="284">
        <v>20</v>
      </c>
    </row>
    <row r="652" spans="1:7" ht="14.25">
      <c r="A652" s="279" t="s">
        <v>1341</v>
      </c>
      <c r="B652" s="284">
        <v>6147045</v>
      </c>
      <c r="C652" s="284">
        <v>5553326</v>
      </c>
      <c r="D652" s="284">
        <v>183519</v>
      </c>
      <c r="E652" s="284">
        <v>154741</v>
      </c>
      <c r="F652" s="284">
        <v>255459</v>
      </c>
      <c r="G652" s="284" t="s">
        <v>799</v>
      </c>
    </row>
    <row r="653" spans="1:7">
      <c r="A653" s="276" t="s">
        <v>1342</v>
      </c>
      <c r="B653" s="300">
        <v>6255114</v>
      </c>
      <c r="C653" s="300">
        <v>5228902</v>
      </c>
      <c r="D653" s="300">
        <v>122323</v>
      </c>
      <c r="E653" s="300">
        <v>168621</v>
      </c>
      <c r="F653" s="300">
        <v>735268</v>
      </c>
      <c r="G653" s="300">
        <v>0</v>
      </c>
    </row>
    <row r="654" spans="1:7" ht="14.25">
      <c r="A654" s="279" t="s">
        <v>1343</v>
      </c>
      <c r="B654" s="284">
        <v>3317547</v>
      </c>
      <c r="C654" s="284">
        <v>2774339</v>
      </c>
      <c r="D654" s="284">
        <v>57452</v>
      </c>
      <c r="E654" s="284">
        <v>96505</v>
      </c>
      <c r="F654" s="284">
        <v>389251</v>
      </c>
      <c r="G654" s="284" t="s">
        <v>799</v>
      </c>
    </row>
    <row r="655" spans="1:7" ht="14.25">
      <c r="A655" s="279" t="s">
        <v>1344</v>
      </c>
      <c r="B655" s="284">
        <v>1151511</v>
      </c>
      <c r="C655" s="284">
        <v>998953</v>
      </c>
      <c r="D655" s="284">
        <v>7655</v>
      </c>
      <c r="E655" s="284">
        <v>42949</v>
      </c>
      <c r="F655" s="284">
        <v>101954</v>
      </c>
      <c r="G655" s="284" t="s">
        <v>799</v>
      </c>
    </row>
    <row r="656" spans="1:7" ht="14.25">
      <c r="A656" s="279" t="s">
        <v>1345</v>
      </c>
      <c r="B656" s="284">
        <v>1002162</v>
      </c>
      <c r="C656" s="284">
        <v>930037</v>
      </c>
      <c r="D656" s="284">
        <v>42362</v>
      </c>
      <c r="E656" s="284">
        <v>8999</v>
      </c>
      <c r="F656" s="284">
        <v>20764</v>
      </c>
      <c r="G656" s="284" t="s">
        <v>799</v>
      </c>
    </row>
    <row r="657" spans="1:9" ht="14.25">
      <c r="A657" s="279" t="s">
        <v>1346</v>
      </c>
      <c r="B657" s="284">
        <v>783894</v>
      </c>
      <c r="C657" s="284">
        <v>525573</v>
      </c>
      <c r="D657" s="284">
        <v>14854</v>
      </c>
      <c r="E657" s="284">
        <v>20168</v>
      </c>
      <c r="F657" s="284">
        <v>223299</v>
      </c>
      <c r="G657" s="284" t="s">
        <v>799</v>
      </c>
    </row>
    <row r="658" spans="1:9" ht="15.75" thickBot="1">
      <c r="A658" s="302"/>
      <c r="B658" s="285"/>
      <c r="C658" s="285"/>
      <c r="D658" s="285"/>
      <c r="E658" s="285"/>
      <c r="F658" s="285"/>
      <c r="G658" s="285"/>
    </row>
    <row r="659" spans="1:9">
      <c r="A659" s="280"/>
      <c r="B659" s="281"/>
      <c r="C659" s="281"/>
      <c r="D659" s="281"/>
      <c r="E659" s="281"/>
      <c r="F659" s="281"/>
      <c r="G659" s="281"/>
    </row>
    <row r="660" spans="1:9">
      <c r="A660" s="280"/>
      <c r="B660" s="281"/>
      <c r="C660" s="281"/>
      <c r="D660" s="281"/>
      <c r="E660" s="281"/>
      <c r="F660" s="281"/>
      <c r="G660" s="281"/>
    </row>
    <row r="661" spans="1:9">
      <c r="B661" s="281"/>
      <c r="C661" s="281"/>
      <c r="D661" s="281"/>
      <c r="E661" s="281"/>
      <c r="F661" s="281"/>
      <c r="G661" s="281"/>
    </row>
    <row r="662" spans="1:9" s="276" customFormat="1">
      <c r="A662" s="280" t="s">
        <v>1356</v>
      </c>
      <c r="B662" s="281"/>
      <c r="C662" s="281"/>
      <c r="D662" s="951"/>
      <c r="E662" s="951"/>
      <c r="F662" s="282"/>
      <c r="G662" s="282"/>
      <c r="H662" s="278"/>
      <c r="I662" s="279"/>
    </row>
    <row r="663" spans="1:9" s="276" customFormat="1">
      <c r="A663" s="283" t="s">
        <v>1357</v>
      </c>
      <c r="B663" s="281"/>
      <c r="C663" s="281"/>
      <c r="D663" s="281"/>
      <c r="E663" s="284"/>
      <c r="F663" s="282"/>
      <c r="G663" s="282" t="s">
        <v>1374</v>
      </c>
      <c r="H663" s="278"/>
      <c r="I663" s="279"/>
    </row>
    <row r="664" spans="1:9" s="276" customFormat="1" ht="15.75" thickBot="1">
      <c r="A664" s="280" t="s">
        <v>1375</v>
      </c>
      <c r="B664" s="285"/>
      <c r="C664" s="285"/>
      <c r="D664" s="285"/>
      <c r="E664" s="286"/>
      <c r="F664" s="285"/>
      <c r="G664" s="285"/>
      <c r="H664" s="278"/>
      <c r="I664" s="279"/>
    </row>
    <row r="665" spans="1:9" s="276" customFormat="1">
      <c r="A665" s="287"/>
      <c r="B665" s="281"/>
      <c r="C665" s="281"/>
      <c r="D665" s="281"/>
      <c r="E665" s="288"/>
      <c r="F665" s="289"/>
      <c r="G665" s="289"/>
      <c r="H665" s="278"/>
    </row>
    <row r="666" spans="1:9" s="276" customFormat="1">
      <c r="A666" s="290" t="s">
        <v>792</v>
      </c>
      <c r="B666" s="282"/>
      <c r="C666" s="951" t="s">
        <v>1376</v>
      </c>
      <c r="D666" s="951"/>
      <c r="E666" s="291" t="s">
        <v>1214</v>
      </c>
      <c r="F666" s="282" t="s">
        <v>1215</v>
      </c>
      <c r="G666" s="282"/>
      <c r="H666" s="278"/>
    </row>
    <row r="667" spans="1:9" s="276" customFormat="1">
      <c r="A667" s="290"/>
      <c r="B667" s="282"/>
      <c r="C667" s="951"/>
      <c r="D667" s="951"/>
      <c r="E667" s="291" t="s">
        <v>1216</v>
      </c>
      <c r="F667" s="282" t="s">
        <v>1217</v>
      </c>
      <c r="G667" s="282" t="s">
        <v>1218</v>
      </c>
      <c r="H667" s="278"/>
    </row>
    <row r="668" spans="1:9" s="276" customFormat="1">
      <c r="A668" s="280"/>
      <c r="B668" s="282"/>
      <c r="C668" s="951"/>
      <c r="D668" s="951"/>
      <c r="E668" s="291" t="s">
        <v>1219</v>
      </c>
      <c r="F668" s="282" t="s">
        <v>1220</v>
      </c>
      <c r="G668" s="282" t="s">
        <v>1221</v>
      </c>
      <c r="H668" s="278"/>
    </row>
    <row r="669" spans="1:9" s="276" customFormat="1">
      <c r="A669" s="280"/>
      <c r="B669" s="282"/>
      <c r="C669" s="952"/>
      <c r="D669" s="952"/>
      <c r="E669" s="284" t="s">
        <v>1222</v>
      </c>
      <c r="F669" s="282" t="s">
        <v>1223</v>
      </c>
      <c r="G669" s="282" t="s">
        <v>1224</v>
      </c>
      <c r="H669" s="278"/>
    </row>
    <row r="670" spans="1:9" s="276" customFormat="1" ht="30">
      <c r="A670" s="292" t="s">
        <v>1377</v>
      </c>
      <c r="B670" s="293" t="s">
        <v>1225</v>
      </c>
      <c r="C670" s="293" t="s">
        <v>1378</v>
      </c>
      <c r="D670" s="282" t="s">
        <v>1226</v>
      </c>
      <c r="E670" s="284" t="s">
        <v>1227</v>
      </c>
      <c r="F670" s="294" t="s">
        <v>1228</v>
      </c>
      <c r="G670" s="294" t="s">
        <v>1229</v>
      </c>
      <c r="H670" s="278"/>
    </row>
    <row r="671" spans="1:9" s="276" customFormat="1">
      <c r="A671" s="295"/>
      <c r="B671" s="296" t="s">
        <v>1230</v>
      </c>
      <c r="C671" s="296" t="s">
        <v>1231</v>
      </c>
      <c r="D671" s="281" t="s">
        <v>1232</v>
      </c>
      <c r="E671" s="284" t="s">
        <v>1233</v>
      </c>
      <c r="F671" s="294" t="s">
        <v>1234</v>
      </c>
      <c r="G671" s="294" t="s">
        <v>1235</v>
      </c>
      <c r="H671" s="278"/>
    </row>
    <row r="672" spans="1:9" s="276" customFormat="1">
      <c r="A672" s="297"/>
      <c r="B672" s="298"/>
      <c r="C672" s="298"/>
      <c r="D672" s="298"/>
      <c r="E672" s="299"/>
      <c r="F672" s="298"/>
      <c r="G672" s="298"/>
      <c r="H672" s="278"/>
    </row>
    <row r="673" spans="1:9" s="276" customFormat="1">
      <c r="A673" s="304" t="s">
        <v>792</v>
      </c>
      <c r="B673" s="281"/>
      <c r="C673" s="281"/>
      <c r="D673" s="281"/>
      <c r="E673" s="284"/>
      <c r="F673" s="281"/>
      <c r="G673" s="281"/>
      <c r="H673" s="278"/>
    </row>
    <row r="674" spans="1:9">
      <c r="A674" s="276" t="s">
        <v>1379</v>
      </c>
      <c r="B674" s="300">
        <v>238055119.07300001</v>
      </c>
      <c r="C674" s="300">
        <v>156128995</v>
      </c>
      <c r="D674" s="300">
        <v>41475865</v>
      </c>
      <c r="E674" s="300">
        <v>8084876</v>
      </c>
      <c r="F674" s="300">
        <v>32320346</v>
      </c>
      <c r="G674" s="300">
        <v>45037.072999999989</v>
      </c>
      <c r="I674" s="276"/>
    </row>
    <row r="675" spans="1:9">
      <c r="B675" s="300"/>
      <c r="C675" s="300"/>
      <c r="D675" s="300"/>
      <c r="E675" s="300"/>
      <c r="F675" s="300"/>
      <c r="G675" s="300"/>
      <c r="I675" s="276"/>
    </row>
    <row r="676" spans="1:9">
      <c r="A676" s="276" t="s">
        <v>1236</v>
      </c>
      <c r="B676" s="300">
        <v>708986</v>
      </c>
      <c r="C676" s="300">
        <v>643418</v>
      </c>
      <c r="D676" s="300">
        <v>1803</v>
      </c>
      <c r="E676" s="300">
        <v>36195</v>
      </c>
      <c r="F676" s="300">
        <v>27074</v>
      </c>
      <c r="G676" s="300">
        <v>496</v>
      </c>
      <c r="I676" s="276"/>
    </row>
    <row r="677" spans="1:9">
      <c r="A677" s="276" t="s">
        <v>1237</v>
      </c>
      <c r="B677" s="300">
        <v>708986</v>
      </c>
      <c r="C677" s="300">
        <v>643418</v>
      </c>
      <c r="D677" s="300">
        <v>1803</v>
      </c>
      <c r="E677" s="300">
        <v>36195</v>
      </c>
      <c r="F677" s="300">
        <v>27074</v>
      </c>
      <c r="G677" s="300">
        <v>496</v>
      </c>
    </row>
    <row r="678" spans="1:9" ht="14.25">
      <c r="A678" s="279" t="s">
        <v>1238</v>
      </c>
      <c r="B678" s="284">
        <v>708986</v>
      </c>
      <c r="C678" s="284">
        <v>643418</v>
      </c>
      <c r="D678" s="284">
        <v>1803</v>
      </c>
      <c r="E678" s="284">
        <v>36195</v>
      </c>
      <c r="F678" s="284">
        <v>27074</v>
      </c>
      <c r="G678" s="284">
        <v>496</v>
      </c>
    </row>
    <row r="679" spans="1:9">
      <c r="A679" s="276" t="s">
        <v>1380</v>
      </c>
      <c r="B679" s="300">
        <v>15262905.560000001</v>
      </c>
      <c r="C679" s="300">
        <v>12544868</v>
      </c>
      <c r="D679" s="300">
        <v>397176</v>
      </c>
      <c r="E679" s="300">
        <v>666986</v>
      </c>
      <c r="F679" s="300">
        <v>1650861</v>
      </c>
      <c r="G679" s="300">
        <v>3014.5600000000004</v>
      </c>
    </row>
    <row r="680" spans="1:9">
      <c r="A680" s="276" t="s">
        <v>1239</v>
      </c>
      <c r="B680" s="300">
        <v>8236350.7599999998</v>
      </c>
      <c r="C680" s="300">
        <v>7858834</v>
      </c>
      <c r="D680" s="300">
        <v>42480</v>
      </c>
      <c r="E680" s="300">
        <v>155610</v>
      </c>
      <c r="F680" s="300">
        <v>176888</v>
      </c>
      <c r="G680" s="300">
        <v>2538.7600000000002</v>
      </c>
    </row>
    <row r="681" spans="1:9" ht="14.25">
      <c r="A681" s="279" t="s">
        <v>1240</v>
      </c>
      <c r="B681" s="284">
        <v>3208151.5</v>
      </c>
      <c r="C681" s="274">
        <v>3058868</v>
      </c>
      <c r="D681" s="284">
        <v>1042</v>
      </c>
      <c r="E681" s="284">
        <v>51318</v>
      </c>
      <c r="F681" s="284">
        <v>96889</v>
      </c>
      <c r="G681" s="284">
        <v>34.5</v>
      </c>
    </row>
    <row r="682" spans="1:9" s="278" customFormat="1" ht="14.25">
      <c r="A682" s="279" t="s">
        <v>1241</v>
      </c>
      <c r="B682" s="284">
        <v>2911542</v>
      </c>
      <c r="C682" s="274">
        <v>2770730</v>
      </c>
      <c r="D682" s="284">
        <v>2731</v>
      </c>
      <c r="E682" s="284">
        <v>77747</v>
      </c>
      <c r="F682" s="284">
        <v>57834</v>
      </c>
      <c r="G682" s="284">
        <v>2500</v>
      </c>
    </row>
    <row r="683" spans="1:9" s="278" customFormat="1" ht="14.25">
      <c r="A683" s="279" t="s">
        <v>1242</v>
      </c>
      <c r="B683" s="284">
        <v>2116657.2599999998</v>
      </c>
      <c r="C683" s="274">
        <v>2029236</v>
      </c>
      <c r="D683" s="284">
        <v>38707</v>
      </c>
      <c r="E683" s="284">
        <v>26545</v>
      </c>
      <c r="F683" s="284">
        <v>22165</v>
      </c>
      <c r="G683" s="284">
        <v>4.26</v>
      </c>
    </row>
    <row r="684" spans="1:9" s="278" customFormat="1">
      <c r="A684" s="276" t="s">
        <v>1243</v>
      </c>
      <c r="B684" s="300">
        <v>7026554.7999999998</v>
      </c>
      <c r="C684" s="300">
        <v>4686034</v>
      </c>
      <c r="D684" s="300">
        <v>354696</v>
      </c>
      <c r="E684" s="300">
        <v>511376</v>
      </c>
      <c r="F684" s="300">
        <v>1473973</v>
      </c>
      <c r="G684" s="300">
        <v>475.8</v>
      </c>
    </row>
    <row r="685" spans="1:9" s="278" customFormat="1" ht="14.25">
      <c r="A685" s="279" t="s">
        <v>1244</v>
      </c>
      <c r="B685" s="284">
        <v>4239315.8</v>
      </c>
      <c r="C685" s="284">
        <v>2839943</v>
      </c>
      <c r="D685" s="284">
        <v>147545</v>
      </c>
      <c r="E685" s="284">
        <v>306994</v>
      </c>
      <c r="F685" s="284">
        <v>944358</v>
      </c>
      <c r="G685" s="284">
        <v>475.8</v>
      </c>
    </row>
    <row r="686" spans="1:9" s="278" customFormat="1" ht="14.25">
      <c r="A686" s="279" t="s">
        <v>1245</v>
      </c>
      <c r="B686" s="284">
        <v>2787239</v>
      </c>
      <c r="C686" s="284">
        <v>1846091</v>
      </c>
      <c r="D686" s="284">
        <v>207151</v>
      </c>
      <c r="E686" s="284">
        <v>204382</v>
      </c>
      <c r="F686" s="284">
        <v>529615</v>
      </c>
      <c r="G686" s="284" t="s">
        <v>799</v>
      </c>
    </row>
    <row r="687" spans="1:9" s="278" customFormat="1">
      <c r="A687" s="276" t="s">
        <v>1381</v>
      </c>
      <c r="B687" s="300">
        <v>28094539.822000001</v>
      </c>
      <c r="C687" s="300">
        <v>17045222</v>
      </c>
      <c r="D687" s="300">
        <v>1786285</v>
      </c>
      <c r="E687" s="300">
        <v>1404324</v>
      </c>
      <c r="F687" s="300">
        <v>7846748</v>
      </c>
      <c r="G687" s="300">
        <v>11960.822</v>
      </c>
    </row>
    <row r="688" spans="1:9" s="278" customFormat="1">
      <c r="A688" s="276" t="s">
        <v>1246</v>
      </c>
      <c r="B688" s="300">
        <v>3273778.3149999999</v>
      </c>
      <c r="C688" s="300">
        <v>1357526</v>
      </c>
      <c r="D688" s="300">
        <v>37470</v>
      </c>
      <c r="E688" s="300">
        <v>411021</v>
      </c>
      <c r="F688" s="300">
        <v>1457092</v>
      </c>
      <c r="G688" s="300">
        <v>10669.315000000001</v>
      </c>
    </row>
    <row r="689" spans="1:7" s="278" customFormat="1" ht="14.25">
      <c r="A689" s="279" t="s">
        <v>1247</v>
      </c>
      <c r="B689" s="284">
        <v>3273778.3149999999</v>
      </c>
      <c r="C689" s="284">
        <v>1357526</v>
      </c>
      <c r="D689" s="284">
        <v>37470</v>
      </c>
      <c r="E689" s="284">
        <v>411021</v>
      </c>
      <c r="F689" s="284">
        <v>1457092</v>
      </c>
      <c r="G689" s="284">
        <v>10669.315000000001</v>
      </c>
    </row>
    <row r="690" spans="1:7" s="278" customFormat="1">
      <c r="A690" s="276" t="s">
        <v>1248</v>
      </c>
      <c r="B690" s="300">
        <v>9641558.6569999997</v>
      </c>
      <c r="C690" s="300">
        <v>4658112</v>
      </c>
      <c r="D690" s="300">
        <v>408932</v>
      </c>
      <c r="E690" s="300">
        <v>439574</v>
      </c>
      <c r="F690" s="300">
        <v>4134426</v>
      </c>
      <c r="G690" s="300">
        <v>514.65700000000004</v>
      </c>
    </row>
    <row r="691" spans="1:7" s="278" customFormat="1" ht="14.25">
      <c r="A691" s="279" t="s">
        <v>1249</v>
      </c>
      <c r="B691" s="284">
        <v>3682649.2590000001</v>
      </c>
      <c r="C691" s="284">
        <v>1360727</v>
      </c>
      <c r="D691" s="284">
        <v>39293</v>
      </c>
      <c r="E691" s="284">
        <v>115955</v>
      </c>
      <c r="F691" s="284">
        <v>2166574</v>
      </c>
      <c r="G691" s="284">
        <v>100.259</v>
      </c>
    </row>
    <row r="692" spans="1:7" s="278" customFormat="1" ht="14.25">
      <c r="A692" s="279" t="s">
        <v>1250</v>
      </c>
      <c r="B692" s="284">
        <v>3678820.6239999998</v>
      </c>
      <c r="C692" s="284">
        <v>2511239</v>
      </c>
      <c r="D692" s="284">
        <v>207011</v>
      </c>
      <c r="E692" s="284">
        <v>131479</v>
      </c>
      <c r="F692" s="284">
        <v>828975</v>
      </c>
      <c r="G692" s="284">
        <v>116.624</v>
      </c>
    </row>
    <row r="693" spans="1:7" s="278" customFormat="1" ht="14.25">
      <c r="A693" s="279" t="s">
        <v>1251</v>
      </c>
      <c r="B693" s="284">
        <v>2280088.7740000002</v>
      </c>
      <c r="C693" s="284">
        <v>786146</v>
      </c>
      <c r="D693" s="284">
        <v>162628</v>
      </c>
      <c r="E693" s="284">
        <v>192140</v>
      </c>
      <c r="F693" s="284">
        <v>1138877</v>
      </c>
      <c r="G693" s="284">
        <v>297.774</v>
      </c>
    </row>
    <row r="694" spans="1:7" s="278" customFormat="1">
      <c r="A694" s="276" t="s">
        <v>1252</v>
      </c>
      <c r="B694" s="300"/>
      <c r="C694" s="300"/>
      <c r="D694" s="300"/>
      <c r="E694" s="300"/>
      <c r="F694" s="300"/>
      <c r="G694" s="300"/>
    </row>
    <row r="695" spans="1:7" s="278" customFormat="1">
      <c r="A695" s="276" t="s">
        <v>1253</v>
      </c>
      <c r="B695" s="300">
        <v>15179202.85</v>
      </c>
      <c r="C695" s="300">
        <v>11029584</v>
      </c>
      <c r="D695" s="300">
        <v>1339883</v>
      </c>
      <c r="E695" s="300">
        <v>553729</v>
      </c>
      <c r="F695" s="300">
        <v>2255230</v>
      </c>
      <c r="G695" s="300">
        <v>776.85</v>
      </c>
    </row>
    <row r="696" spans="1:7" s="278" customFormat="1" ht="14.25">
      <c r="A696" s="279" t="s">
        <v>1254</v>
      </c>
      <c r="B696" s="284">
        <v>4998582.0999999996</v>
      </c>
      <c r="C696" s="284">
        <v>2628159</v>
      </c>
      <c r="D696" s="284">
        <v>119797</v>
      </c>
      <c r="E696" s="284">
        <v>341932</v>
      </c>
      <c r="F696" s="284">
        <v>1907930</v>
      </c>
      <c r="G696" s="284">
        <v>764.1</v>
      </c>
    </row>
    <row r="697" spans="1:7" s="278" customFormat="1" ht="14.25">
      <c r="A697" s="279" t="s">
        <v>1255</v>
      </c>
      <c r="B697" s="284">
        <v>4706193</v>
      </c>
      <c r="C697" s="284">
        <v>3656634</v>
      </c>
      <c r="D697" s="284">
        <v>789796</v>
      </c>
      <c r="E697" s="284">
        <v>75278</v>
      </c>
      <c r="F697" s="284">
        <v>184478</v>
      </c>
      <c r="G697" s="284">
        <v>7</v>
      </c>
    </row>
    <row r="698" spans="1:7" s="278" customFormat="1" ht="14.25">
      <c r="A698" s="279" t="s">
        <v>1256</v>
      </c>
      <c r="B698" s="284">
        <v>3164669.75</v>
      </c>
      <c r="C698" s="284">
        <v>2603191</v>
      </c>
      <c r="D698" s="284">
        <v>420118</v>
      </c>
      <c r="E698" s="284">
        <v>64600</v>
      </c>
      <c r="F698" s="284">
        <v>76755</v>
      </c>
      <c r="G698" s="284">
        <v>5.75</v>
      </c>
    </row>
    <row r="699" spans="1:7" s="278" customFormat="1" ht="14.25">
      <c r="A699" s="279" t="s">
        <v>1257</v>
      </c>
      <c r="B699" s="284">
        <v>2309758</v>
      </c>
      <c r="C699" s="284">
        <v>2141600</v>
      </c>
      <c r="D699" s="284">
        <v>10172</v>
      </c>
      <c r="E699" s="284">
        <v>71919</v>
      </c>
      <c r="F699" s="284">
        <v>86067</v>
      </c>
      <c r="G699" s="284" t="s">
        <v>799</v>
      </c>
    </row>
    <row r="700" spans="1:7" s="278" customFormat="1">
      <c r="A700" s="276" t="s">
        <v>1382</v>
      </c>
      <c r="B700" s="300">
        <v>14501177.641000001</v>
      </c>
      <c r="C700" s="300">
        <v>8400287</v>
      </c>
      <c r="D700" s="300">
        <v>2590074</v>
      </c>
      <c r="E700" s="300">
        <v>764593</v>
      </c>
      <c r="F700" s="300">
        <v>2726904</v>
      </c>
      <c r="G700" s="300">
        <v>19319.641</v>
      </c>
    </row>
    <row r="701" spans="1:7" s="278" customFormat="1">
      <c r="A701" s="276" t="s">
        <v>1258</v>
      </c>
      <c r="B701" s="300">
        <v>9755495.1600000001</v>
      </c>
      <c r="C701" s="300">
        <v>5853969</v>
      </c>
      <c r="D701" s="300">
        <v>2246082</v>
      </c>
      <c r="E701" s="300">
        <v>620764</v>
      </c>
      <c r="F701" s="300">
        <v>1031470</v>
      </c>
      <c r="G701" s="300">
        <v>3210.16</v>
      </c>
    </row>
    <row r="702" spans="1:7" s="278" customFormat="1" ht="14.25">
      <c r="A702" s="279" t="s">
        <v>1259</v>
      </c>
      <c r="B702" s="284">
        <v>3104621.6540000001</v>
      </c>
      <c r="C702" s="284">
        <v>1538502</v>
      </c>
      <c r="D702" s="284">
        <v>246105</v>
      </c>
      <c r="E702" s="284">
        <v>445638</v>
      </c>
      <c r="F702" s="284">
        <v>871207</v>
      </c>
      <c r="G702" s="284">
        <v>3169.654</v>
      </c>
    </row>
    <row r="703" spans="1:7" s="278" customFormat="1" ht="14.25">
      <c r="A703" s="279" t="s">
        <v>1260</v>
      </c>
      <c r="B703" s="284">
        <v>5771362.5060000001</v>
      </c>
      <c r="C703" s="284">
        <v>3782065</v>
      </c>
      <c r="D703" s="284">
        <v>1848555</v>
      </c>
      <c r="E703" s="284">
        <v>96339</v>
      </c>
      <c r="F703" s="284">
        <v>44363</v>
      </c>
      <c r="G703" s="284">
        <v>40.506</v>
      </c>
    </row>
    <row r="704" spans="1:7" s="278" customFormat="1" ht="14.25">
      <c r="A704" s="279" t="s">
        <v>1261</v>
      </c>
      <c r="B704" s="284">
        <v>879511</v>
      </c>
      <c r="C704" s="284">
        <v>533402</v>
      </c>
      <c r="D704" s="284">
        <v>151422</v>
      </c>
      <c r="E704" s="284">
        <v>78787</v>
      </c>
      <c r="F704" s="284">
        <v>115900</v>
      </c>
      <c r="G704" s="284">
        <v>0</v>
      </c>
    </row>
    <row r="705" spans="1:7" s="278" customFormat="1">
      <c r="A705" s="276" t="s">
        <v>1262</v>
      </c>
      <c r="B705" s="300">
        <v>4745682.4809999997</v>
      </c>
      <c r="C705" s="300">
        <v>2546318</v>
      </c>
      <c r="D705" s="300">
        <v>343992</v>
      </c>
      <c r="E705" s="300">
        <v>143829</v>
      </c>
      <c r="F705" s="300">
        <v>1695434</v>
      </c>
      <c r="G705" s="300">
        <v>16109.481</v>
      </c>
    </row>
    <row r="706" spans="1:7" s="278" customFormat="1" ht="14.25">
      <c r="A706" s="279" t="s">
        <v>1263</v>
      </c>
      <c r="B706" s="284">
        <v>852041.84900000005</v>
      </c>
      <c r="C706" s="284">
        <v>596768</v>
      </c>
      <c r="D706" s="284">
        <v>95224</v>
      </c>
      <c r="E706" s="284">
        <v>32609</v>
      </c>
      <c r="F706" s="284">
        <v>126783</v>
      </c>
      <c r="G706" s="284">
        <v>657.84900000000005</v>
      </c>
    </row>
    <row r="707" spans="1:7" s="278" customFormat="1" ht="14.25">
      <c r="A707" s="279" t="s">
        <v>1264</v>
      </c>
      <c r="B707" s="284">
        <v>1810783.517</v>
      </c>
      <c r="C707" s="284">
        <v>858841</v>
      </c>
      <c r="D707" s="284">
        <v>16929</v>
      </c>
      <c r="E707" s="284">
        <v>85469</v>
      </c>
      <c r="F707" s="284">
        <v>837001</v>
      </c>
      <c r="G707" s="284">
        <v>12543.517</v>
      </c>
    </row>
    <row r="708" spans="1:7" s="278" customFormat="1" ht="14.25">
      <c r="A708" s="279" t="s">
        <v>1265</v>
      </c>
      <c r="B708" s="284">
        <v>741594.05</v>
      </c>
      <c r="C708" s="284">
        <v>104866</v>
      </c>
      <c r="D708" s="284">
        <v>52</v>
      </c>
      <c r="E708" s="284">
        <v>7181</v>
      </c>
      <c r="F708" s="284">
        <v>629319</v>
      </c>
      <c r="G708" s="284">
        <v>176.05</v>
      </c>
    </row>
    <row r="709" spans="1:7" s="278" customFormat="1" ht="14.25">
      <c r="A709" s="279" t="s">
        <v>1266</v>
      </c>
      <c r="B709" s="284">
        <v>1211969.18</v>
      </c>
      <c r="C709" s="284">
        <v>946933</v>
      </c>
      <c r="D709" s="284">
        <v>215997</v>
      </c>
      <c r="E709" s="284">
        <v>10044</v>
      </c>
      <c r="F709" s="284">
        <v>38973</v>
      </c>
      <c r="G709" s="284">
        <v>22.18</v>
      </c>
    </row>
    <row r="710" spans="1:7" s="278" customFormat="1" ht="14.25">
      <c r="A710" s="279" t="s">
        <v>1267</v>
      </c>
      <c r="B710" s="284">
        <v>129293.88499999999</v>
      </c>
      <c r="C710" s="284">
        <v>38910</v>
      </c>
      <c r="D710" s="284">
        <v>15790</v>
      </c>
      <c r="E710" s="284">
        <v>8526</v>
      </c>
      <c r="F710" s="284">
        <v>63358</v>
      </c>
      <c r="G710" s="284">
        <v>2709.8850000000002</v>
      </c>
    </row>
    <row r="711" spans="1:7" s="278" customFormat="1">
      <c r="A711" s="276" t="s">
        <v>1383</v>
      </c>
      <c r="B711" s="300">
        <v>34500465.600000001</v>
      </c>
      <c r="C711" s="300">
        <v>23085695</v>
      </c>
      <c r="D711" s="300">
        <v>9617221</v>
      </c>
      <c r="E711" s="300">
        <v>763683</v>
      </c>
      <c r="F711" s="300">
        <v>1032032</v>
      </c>
      <c r="G711" s="300">
        <v>1834.6</v>
      </c>
    </row>
    <row r="712" spans="1:7" s="278" customFormat="1">
      <c r="A712" s="276" t="s">
        <v>1268</v>
      </c>
      <c r="B712" s="300">
        <v>12045940.800000001</v>
      </c>
      <c r="C712" s="300">
        <v>7953704</v>
      </c>
      <c r="D712" s="300">
        <v>3321444</v>
      </c>
      <c r="E712" s="300">
        <v>448267</v>
      </c>
      <c r="F712" s="300">
        <v>322198</v>
      </c>
      <c r="G712" s="300">
        <v>327.8</v>
      </c>
    </row>
    <row r="713" spans="1:7" s="278" customFormat="1" ht="14.25">
      <c r="A713" s="279" t="s">
        <v>1269</v>
      </c>
      <c r="B713" s="284">
        <v>12045940.800000001</v>
      </c>
      <c r="C713" s="284">
        <v>7953704</v>
      </c>
      <c r="D713" s="284">
        <v>3321444</v>
      </c>
      <c r="E713" s="284">
        <v>448267</v>
      </c>
      <c r="F713" s="284">
        <v>322198</v>
      </c>
      <c r="G713" s="284">
        <v>327.8</v>
      </c>
    </row>
    <row r="714" spans="1:7" s="278" customFormat="1">
      <c r="A714" s="276" t="s">
        <v>1270</v>
      </c>
      <c r="B714" s="300">
        <v>22454524.800000001</v>
      </c>
      <c r="C714" s="300">
        <v>15131991</v>
      </c>
      <c r="D714" s="300">
        <v>6295777</v>
      </c>
      <c r="E714" s="300">
        <v>315416</v>
      </c>
      <c r="F714" s="300">
        <v>709834</v>
      </c>
      <c r="G714" s="300">
        <v>1506.8</v>
      </c>
    </row>
    <row r="715" spans="1:7" s="278" customFormat="1" ht="14.25">
      <c r="A715" s="279" t="s">
        <v>1271</v>
      </c>
      <c r="B715" s="284">
        <v>19078591.800000001</v>
      </c>
      <c r="C715" s="284">
        <v>12649194</v>
      </c>
      <c r="D715" s="284">
        <v>5865622</v>
      </c>
      <c r="E715" s="284">
        <v>176516</v>
      </c>
      <c r="F715" s="284">
        <v>385753</v>
      </c>
      <c r="G715" s="284">
        <v>1506.8</v>
      </c>
    </row>
    <row r="716" spans="1:7" s="278" customFormat="1" ht="14.25">
      <c r="A716" s="279" t="s">
        <v>1272</v>
      </c>
      <c r="B716" s="284">
        <v>3375933</v>
      </c>
      <c r="C716" s="284">
        <v>2482797</v>
      </c>
      <c r="D716" s="284">
        <v>430155</v>
      </c>
      <c r="E716" s="284">
        <v>138900</v>
      </c>
      <c r="F716" s="284">
        <v>324081</v>
      </c>
      <c r="G716" s="284" t="s">
        <v>799</v>
      </c>
    </row>
    <row r="717" spans="1:7" s="278" customFormat="1">
      <c r="A717" s="276" t="s">
        <v>1384</v>
      </c>
      <c r="B717" s="300">
        <v>23385269.75</v>
      </c>
      <c r="C717" s="300">
        <v>15343744</v>
      </c>
      <c r="D717" s="300">
        <v>1558766</v>
      </c>
      <c r="E717" s="300">
        <v>1660966</v>
      </c>
      <c r="F717" s="300">
        <v>4814832</v>
      </c>
      <c r="G717" s="300">
        <v>6961.75</v>
      </c>
    </row>
    <row r="718" spans="1:7" s="278" customFormat="1">
      <c r="A718" s="276" t="s">
        <v>1273</v>
      </c>
      <c r="B718" s="300">
        <v>7408455.4299999997</v>
      </c>
      <c r="C718" s="300">
        <v>4666571</v>
      </c>
      <c r="D718" s="300">
        <v>900952</v>
      </c>
      <c r="E718" s="300">
        <v>584141</v>
      </c>
      <c r="F718" s="300">
        <v>1250643</v>
      </c>
      <c r="G718" s="300">
        <v>6148.43</v>
      </c>
    </row>
    <row r="719" spans="1:7" s="278" customFormat="1" ht="14.25">
      <c r="A719" s="279" t="s">
        <v>1274</v>
      </c>
      <c r="B719" s="284">
        <v>3647337.93</v>
      </c>
      <c r="C719" s="284">
        <v>2078252</v>
      </c>
      <c r="D719" s="284">
        <v>382196</v>
      </c>
      <c r="E719" s="284">
        <v>469056</v>
      </c>
      <c r="F719" s="284">
        <v>712197</v>
      </c>
      <c r="G719" s="284">
        <v>5636.93</v>
      </c>
    </row>
    <row r="720" spans="1:7" s="278" customFormat="1" ht="14.25">
      <c r="A720" s="279" t="s">
        <v>1275</v>
      </c>
      <c r="B720" s="284">
        <v>2112319.5</v>
      </c>
      <c r="C720" s="284">
        <v>1270832</v>
      </c>
      <c r="D720" s="284">
        <v>399452</v>
      </c>
      <c r="E720" s="284">
        <v>51763</v>
      </c>
      <c r="F720" s="284">
        <v>389787</v>
      </c>
      <c r="G720" s="284">
        <v>485.5</v>
      </c>
    </row>
    <row r="721" spans="1:7" s="278" customFormat="1" ht="14.25">
      <c r="A721" s="279" t="s">
        <v>1276</v>
      </c>
      <c r="B721" s="284">
        <v>1648798</v>
      </c>
      <c r="C721" s="284">
        <v>1317487</v>
      </c>
      <c r="D721" s="284">
        <v>119304</v>
      </c>
      <c r="E721" s="284">
        <v>63322</v>
      </c>
      <c r="F721" s="284">
        <v>148659</v>
      </c>
      <c r="G721" s="284">
        <v>26</v>
      </c>
    </row>
    <row r="722" spans="1:7" s="278" customFormat="1">
      <c r="A722" s="276" t="s">
        <v>1277</v>
      </c>
      <c r="B722" s="300">
        <v>8713168.2139999997</v>
      </c>
      <c r="C722" s="300">
        <v>5909333</v>
      </c>
      <c r="D722" s="300">
        <v>325245</v>
      </c>
      <c r="E722" s="300">
        <v>607204</v>
      </c>
      <c r="F722" s="300">
        <v>1870732</v>
      </c>
      <c r="G722" s="300">
        <v>654.21400000000006</v>
      </c>
    </row>
    <row r="723" spans="1:7" s="278" customFormat="1" ht="14.25">
      <c r="A723" s="279" t="s">
        <v>1278</v>
      </c>
      <c r="B723" s="284">
        <v>4751611.5559999999</v>
      </c>
      <c r="C723" s="284">
        <v>3707347</v>
      </c>
      <c r="D723" s="284">
        <v>82545</v>
      </c>
      <c r="E723" s="284">
        <v>300491</v>
      </c>
      <c r="F723" s="284">
        <v>661085</v>
      </c>
      <c r="G723" s="284">
        <v>143.55600000000001</v>
      </c>
    </row>
    <row r="724" spans="1:7" s="278" customFormat="1" ht="14.25">
      <c r="A724" s="279" t="s">
        <v>1279</v>
      </c>
      <c r="B724" s="284">
        <v>3961556.6579999998</v>
      </c>
      <c r="C724" s="284">
        <v>2201986</v>
      </c>
      <c r="D724" s="284">
        <v>242700</v>
      </c>
      <c r="E724" s="284">
        <v>306713</v>
      </c>
      <c r="F724" s="284">
        <v>1209647</v>
      </c>
      <c r="G724" s="284">
        <v>510.65800000000002</v>
      </c>
    </row>
    <row r="725" spans="1:7" s="278" customFormat="1">
      <c r="A725" s="276" t="s">
        <v>1280</v>
      </c>
      <c r="B725" s="300">
        <v>7263646.1059999997</v>
      </c>
      <c r="C725" s="300">
        <v>4767840</v>
      </c>
      <c r="D725" s="300">
        <v>332569</v>
      </c>
      <c r="E725" s="300">
        <v>469621</v>
      </c>
      <c r="F725" s="300">
        <v>1693457</v>
      </c>
      <c r="G725" s="300">
        <v>159.10599999999999</v>
      </c>
    </row>
    <row r="726" spans="1:7" s="278" customFormat="1" ht="14.25">
      <c r="A726" s="279" t="s">
        <v>1281</v>
      </c>
      <c r="B726" s="284">
        <v>2550281.2259999998</v>
      </c>
      <c r="C726" s="284">
        <v>1375134</v>
      </c>
      <c r="D726" s="284">
        <v>2167</v>
      </c>
      <c r="E726" s="284">
        <v>329052</v>
      </c>
      <c r="F726" s="284">
        <v>843787</v>
      </c>
      <c r="G726" s="284">
        <v>141.226</v>
      </c>
    </row>
    <row r="727" spans="1:7" s="278" customFormat="1" ht="14.25">
      <c r="A727" s="279" t="s">
        <v>1282</v>
      </c>
      <c r="B727" s="284">
        <v>3564286.88</v>
      </c>
      <c r="C727" s="284">
        <v>2440766</v>
      </c>
      <c r="D727" s="284">
        <v>327346</v>
      </c>
      <c r="E727" s="284">
        <v>103956</v>
      </c>
      <c r="F727" s="284">
        <v>692201</v>
      </c>
      <c r="G727" s="284">
        <v>17.88</v>
      </c>
    </row>
    <row r="728" spans="1:7" s="278" customFormat="1" ht="14.25">
      <c r="A728" s="279" t="s">
        <v>1283</v>
      </c>
      <c r="B728" s="284">
        <v>1149078</v>
      </c>
      <c r="C728" s="284">
        <v>951940</v>
      </c>
      <c r="D728" s="284">
        <v>3056</v>
      </c>
      <c r="E728" s="284">
        <v>36613</v>
      </c>
      <c r="F728" s="284">
        <v>157469</v>
      </c>
      <c r="G728" s="284" t="s">
        <v>799</v>
      </c>
    </row>
    <row r="729" spans="1:7" s="278" customFormat="1">
      <c r="A729" s="276" t="s">
        <v>1385</v>
      </c>
      <c r="B729" s="300">
        <v>36864041.700000003</v>
      </c>
      <c r="C729" s="300">
        <v>22709836</v>
      </c>
      <c r="D729" s="300">
        <v>12581110</v>
      </c>
      <c r="E729" s="300">
        <v>676552</v>
      </c>
      <c r="F729" s="300">
        <v>896530</v>
      </c>
      <c r="G729" s="300">
        <v>13.7</v>
      </c>
    </row>
    <row r="730" spans="1:7" s="278" customFormat="1">
      <c r="A730" s="276" t="s">
        <v>1284</v>
      </c>
      <c r="B730" s="300"/>
      <c r="C730" s="300"/>
      <c r="D730" s="300"/>
      <c r="E730" s="300"/>
      <c r="F730" s="300"/>
      <c r="G730" s="300"/>
    </row>
    <row r="731" spans="1:7" s="278" customFormat="1">
      <c r="A731" s="276" t="s">
        <v>1285</v>
      </c>
      <c r="B731" s="300">
        <v>16842650</v>
      </c>
      <c r="C731" s="300">
        <v>10245294</v>
      </c>
      <c r="D731" s="300">
        <v>5586474</v>
      </c>
      <c r="E731" s="300">
        <v>374682</v>
      </c>
      <c r="F731" s="300">
        <v>636200</v>
      </c>
      <c r="G731" s="300">
        <v>0</v>
      </c>
    </row>
    <row r="732" spans="1:7" s="278" customFormat="1" ht="14.25">
      <c r="A732" s="279" t="s">
        <v>1286</v>
      </c>
      <c r="B732" s="284">
        <v>3055250</v>
      </c>
      <c r="C732" s="284">
        <v>1735386</v>
      </c>
      <c r="D732" s="284">
        <v>1264754</v>
      </c>
      <c r="E732" s="284">
        <v>25504</v>
      </c>
      <c r="F732" s="284">
        <v>29606</v>
      </c>
      <c r="G732" s="284" t="s">
        <v>799</v>
      </c>
    </row>
    <row r="733" spans="1:7" s="278" customFormat="1" ht="14.25">
      <c r="A733" s="279" t="s">
        <v>1287</v>
      </c>
      <c r="B733" s="284">
        <v>3850514</v>
      </c>
      <c r="C733" s="284">
        <v>2349806</v>
      </c>
      <c r="D733" s="284">
        <v>1361607</v>
      </c>
      <c r="E733" s="284">
        <v>92927</v>
      </c>
      <c r="F733" s="284">
        <v>46174</v>
      </c>
      <c r="G733" s="284" t="s">
        <v>799</v>
      </c>
    </row>
    <row r="734" spans="1:7" s="278" customFormat="1" ht="14.25">
      <c r="A734" s="279" t="s">
        <v>1288</v>
      </c>
      <c r="B734" s="284">
        <v>2779360</v>
      </c>
      <c r="C734" s="284">
        <v>1626468</v>
      </c>
      <c r="D734" s="284">
        <v>795448</v>
      </c>
      <c r="E734" s="284">
        <v>55340</v>
      </c>
      <c r="F734" s="284">
        <v>302104</v>
      </c>
      <c r="G734" s="284" t="s">
        <v>799</v>
      </c>
    </row>
    <row r="735" spans="1:7" s="278" customFormat="1" ht="14.25">
      <c r="A735" s="279" t="s">
        <v>1289</v>
      </c>
      <c r="B735" s="284">
        <v>3312214</v>
      </c>
      <c r="C735" s="284">
        <v>2273806</v>
      </c>
      <c r="D735" s="284">
        <v>640894</v>
      </c>
      <c r="E735" s="284">
        <v>178785</v>
      </c>
      <c r="F735" s="284">
        <v>218729</v>
      </c>
      <c r="G735" s="284" t="s">
        <v>799</v>
      </c>
    </row>
    <row r="736" spans="1:7" s="278" customFormat="1" ht="14.25">
      <c r="A736" s="279" t="s">
        <v>1290</v>
      </c>
      <c r="B736" s="284">
        <v>3845312</v>
      </c>
      <c r="C736" s="284">
        <v>2259828</v>
      </c>
      <c r="D736" s="284">
        <v>1523771</v>
      </c>
      <c r="E736" s="284">
        <v>22126</v>
      </c>
      <c r="F736" s="284">
        <v>39587</v>
      </c>
      <c r="G736" s="284" t="s">
        <v>799</v>
      </c>
    </row>
    <row r="737" spans="1:7" s="278" customFormat="1">
      <c r="A737" s="276" t="s">
        <v>1291</v>
      </c>
      <c r="B737" s="300">
        <v>20021391.699999999</v>
      </c>
      <c r="C737" s="300">
        <v>12464542</v>
      </c>
      <c r="D737" s="300">
        <v>6994636</v>
      </c>
      <c r="E737" s="300">
        <v>301870</v>
      </c>
      <c r="F737" s="300">
        <v>260330</v>
      </c>
      <c r="G737" s="300">
        <v>13.7</v>
      </c>
    </row>
    <row r="738" spans="1:7" s="278" customFormat="1" ht="14.25">
      <c r="A738" s="279" t="s">
        <v>1292</v>
      </c>
      <c r="B738" s="284">
        <v>6047658.7000000002</v>
      </c>
      <c r="C738" s="284">
        <v>3466264</v>
      </c>
      <c r="D738" s="284">
        <v>2161974</v>
      </c>
      <c r="E738" s="284">
        <v>265280</v>
      </c>
      <c r="F738" s="284">
        <v>154127</v>
      </c>
      <c r="G738" s="284">
        <v>13.7</v>
      </c>
    </row>
    <row r="739" spans="1:7" s="278" customFormat="1" ht="14.25">
      <c r="A739" s="279" t="s">
        <v>1293</v>
      </c>
      <c r="B739" s="284">
        <v>7982311</v>
      </c>
      <c r="C739" s="284">
        <v>4688868</v>
      </c>
      <c r="D739" s="284">
        <v>3256575</v>
      </c>
      <c r="E739" s="284">
        <v>7993</v>
      </c>
      <c r="F739" s="284">
        <v>28875</v>
      </c>
      <c r="G739" s="284" t="s">
        <v>799</v>
      </c>
    </row>
    <row r="740" spans="1:7" s="278" customFormat="1" ht="14.25">
      <c r="A740" s="279" t="s">
        <v>1294</v>
      </c>
      <c r="B740" s="284">
        <v>5991422</v>
      </c>
      <c r="C740" s="284">
        <v>4309410</v>
      </c>
      <c r="D740" s="284">
        <v>1576087</v>
      </c>
      <c r="E740" s="284">
        <v>28597</v>
      </c>
      <c r="F740" s="284">
        <v>77328</v>
      </c>
      <c r="G740" s="284" t="s">
        <v>799</v>
      </c>
    </row>
    <row r="741" spans="1:7" s="278" customFormat="1">
      <c r="A741" s="276" t="s">
        <v>1386</v>
      </c>
      <c r="B741" s="300">
        <v>20506420.02</v>
      </c>
      <c r="C741" s="300">
        <v>13619516</v>
      </c>
      <c r="D741" s="300">
        <v>4194621</v>
      </c>
      <c r="E741" s="300">
        <v>955147</v>
      </c>
      <c r="F741" s="300">
        <v>1735998</v>
      </c>
      <c r="G741" s="300">
        <v>1138.0200000000002</v>
      </c>
    </row>
    <row r="742" spans="1:7" s="278" customFormat="1">
      <c r="A742" s="276" t="s">
        <v>1295</v>
      </c>
      <c r="B742" s="300">
        <v>1514102.45</v>
      </c>
      <c r="C742" s="300">
        <v>900768</v>
      </c>
      <c r="D742" s="300">
        <v>224045</v>
      </c>
      <c r="E742" s="300">
        <v>57881</v>
      </c>
      <c r="F742" s="300">
        <v>331405</v>
      </c>
      <c r="G742" s="300">
        <v>3.45</v>
      </c>
    </row>
    <row r="743" spans="1:7" s="278" customFormat="1" ht="14.25">
      <c r="A743" s="279" t="s">
        <v>1296</v>
      </c>
      <c r="B743" s="284">
        <v>558280.44999999995</v>
      </c>
      <c r="C743" s="284">
        <v>268074</v>
      </c>
      <c r="D743" s="284">
        <v>8411</v>
      </c>
      <c r="E743" s="284">
        <v>29727</v>
      </c>
      <c r="F743" s="284">
        <v>252068</v>
      </c>
      <c r="G743" s="284">
        <v>0.45</v>
      </c>
    </row>
    <row r="744" spans="1:7" s="278" customFormat="1" ht="14.25">
      <c r="A744" s="279" t="s">
        <v>1297</v>
      </c>
      <c r="B744" s="284">
        <v>500978</v>
      </c>
      <c r="C744" s="284">
        <v>268937</v>
      </c>
      <c r="D744" s="284">
        <v>215634</v>
      </c>
      <c r="E744" s="284">
        <v>10742</v>
      </c>
      <c r="F744" s="284">
        <v>5665</v>
      </c>
      <c r="G744" s="284" t="s">
        <v>799</v>
      </c>
    </row>
    <row r="745" spans="1:7" s="278" customFormat="1" ht="14.25">
      <c r="A745" s="279" t="s">
        <v>1298</v>
      </c>
      <c r="B745" s="284">
        <v>454844</v>
      </c>
      <c r="C745" s="284">
        <v>363757</v>
      </c>
      <c r="D745" s="284" t="s">
        <v>799</v>
      </c>
      <c r="E745" s="284">
        <v>17412</v>
      </c>
      <c r="F745" s="284">
        <v>73672</v>
      </c>
      <c r="G745" s="284">
        <v>3</v>
      </c>
    </row>
    <row r="746" spans="1:7">
      <c r="A746" s="276" t="s">
        <v>1299</v>
      </c>
      <c r="B746" s="300">
        <v>4513275.5</v>
      </c>
      <c r="C746" s="300">
        <v>2908161</v>
      </c>
      <c r="D746" s="300">
        <v>1306682</v>
      </c>
      <c r="E746" s="300">
        <v>145234</v>
      </c>
      <c r="F746" s="300">
        <v>153095</v>
      </c>
      <c r="G746" s="300">
        <v>103.5</v>
      </c>
    </row>
    <row r="747" spans="1:7" ht="14.25">
      <c r="A747" s="279" t="s">
        <v>1300</v>
      </c>
      <c r="B747" s="284">
        <v>1505531.5</v>
      </c>
      <c r="C747" s="284">
        <v>1089314</v>
      </c>
      <c r="D747" s="284">
        <v>268458</v>
      </c>
      <c r="E747" s="284">
        <v>49006</v>
      </c>
      <c r="F747" s="284">
        <v>98650</v>
      </c>
      <c r="G747" s="284">
        <v>103.5</v>
      </c>
    </row>
    <row r="748" spans="1:7" ht="14.25">
      <c r="A748" s="279" t="s">
        <v>1301</v>
      </c>
      <c r="B748" s="284">
        <v>2076137</v>
      </c>
      <c r="C748" s="284">
        <v>1275696</v>
      </c>
      <c r="D748" s="284">
        <v>710708</v>
      </c>
      <c r="E748" s="284">
        <v>65017</v>
      </c>
      <c r="F748" s="284">
        <v>24716</v>
      </c>
      <c r="G748" s="284" t="s">
        <v>799</v>
      </c>
    </row>
    <row r="749" spans="1:7" ht="14.25">
      <c r="A749" s="279" t="s">
        <v>1302</v>
      </c>
      <c r="B749" s="284">
        <v>931607</v>
      </c>
      <c r="C749" s="284">
        <v>543151</v>
      </c>
      <c r="D749" s="284">
        <v>327516</v>
      </c>
      <c r="E749" s="284">
        <v>31211</v>
      </c>
      <c r="F749" s="284">
        <v>29729</v>
      </c>
      <c r="G749" s="284" t="s">
        <v>799</v>
      </c>
    </row>
    <row r="750" spans="1:7">
      <c r="A750" s="276" t="s">
        <v>1303</v>
      </c>
      <c r="B750" s="300">
        <v>14479042.07</v>
      </c>
      <c r="C750" s="300">
        <v>9810587</v>
      </c>
      <c r="D750" s="300">
        <v>2663894</v>
      </c>
      <c r="E750" s="300">
        <v>752032</v>
      </c>
      <c r="F750" s="300">
        <v>1251498</v>
      </c>
      <c r="G750" s="300">
        <v>1031.0700000000002</v>
      </c>
    </row>
    <row r="751" spans="1:7" ht="14.25">
      <c r="A751" s="279" t="s">
        <v>1304</v>
      </c>
      <c r="B751" s="284">
        <v>3682099.22</v>
      </c>
      <c r="C751" s="284">
        <v>2223052</v>
      </c>
      <c r="D751" s="284">
        <v>191132</v>
      </c>
      <c r="E751" s="284">
        <v>331581</v>
      </c>
      <c r="F751" s="284">
        <v>935683</v>
      </c>
      <c r="G751" s="284">
        <v>651.22</v>
      </c>
    </row>
    <row r="752" spans="1:7" ht="14.25">
      <c r="A752" s="279" t="s">
        <v>1305</v>
      </c>
      <c r="B752" s="284">
        <v>3039313.85</v>
      </c>
      <c r="C752" s="284">
        <v>2369020</v>
      </c>
      <c r="D752" s="284">
        <v>327108</v>
      </c>
      <c r="E752" s="284">
        <v>196917</v>
      </c>
      <c r="F752" s="284">
        <v>145889</v>
      </c>
      <c r="G752" s="284">
        <v>379.85</v>
      </c>
    </row>
    <row r="753" spans="1:9" ht="14.25">
      <c r="A753" s="279" t="s">
        <v>1306</v>
      </c>
      <c r="B753" s="284">
        <v>5529328</v>
      </c>
      <c r="C753" s="284">
        <v>3436836</v>
      </c>
      <c r="D753" s="284">
        <v>1902203</v>
      </c>
      <c r="E753" s="284">
        <v>82533</v>
      </c>
      <c r="F753" s="284">
        <v>107756</v>
      </c>
      <c r="G753" s="284" t="s">
        <v>799</v>
      </c>
    </row>
    <row r="754" spans="1:9" ht="14.25">
      <c r="A754" s="279" t="s">
        <v>1307</v>
      </c>
      <c r="B754" s="284">
        <v>2228301</v>
      </c>
      <c r="C754" s="284">
        <v>1781679</v>
      </c>
      <c r="D754" s="284">
        <v>243451</v>
      </c>
      <c r="E754" s="284">
        <v>141001</v>
      </c>
      <c r="F754" s="284">
        <v>62170</v>
      </c>
      <c r="G754" s="284" t="s">
        <v>799</v>
      </c>
    </row>
    <row r="755" spans="1:9">
      <c r="A755" s="276" t="s">
        <v>1387</v>
      </c>
      <c r="B755" s="300">
        <v>6757423.3499999996</v>
      </c>
      <c r="C755" s="300">
        <v>1192476</v>
      </c>
      <c r="D755" s="300">
        <v>425851</v>
      </c>
      <c r="E755" s="300">
        <v>84136</v>
      </c>
      <c r="F755" s="300">
        <v>5054840</v>
      </c>
      <c r="G755" s="300">
        <v>120.35000000000001</v>
      </c>
    </row>
    <row r="756" spans="1:9">
      <c r="A756" s="276" t="s">
        <v>1308</v>
      </c>
    </row>
    <row r="757" spans="1:9">
      <c r="A757" s="276" t="s">
        <v>1309</v>
      </c>
      <c r="B757" s="300">
        <v>6757423.3499999996</v>
      </c>
      <c r="C757" s="300">
        <v>1192476</v>
      </c>
      <c r="D757" s="300">
        <v>425851</v>
      </c>
      <c r="E757" s="300">
        <v>84136</v>
      </c>
      <c r="F757" s="300">
        <v>5054840</v>
      </c>
      <c r="G757" s="300">
        <v>120.35000000000001</v>
      </c>
    </row>
    <row r="758" spans="1:9" ht="14.25">
      <c r="A758" s="279" t="s">
        <v>1310</v>
      </c>
      <c r="B758" s="284">
        <v>997536</v>
      </c>
      <c r="C758" s="284">
        <v>152648</v>
      </c>
      <c r="D758" s="284" t="s">
        <v>799</v>
      </c>
      <c r="E758" s="284">
        <v>27859</v>
      </c>
      <c r="F758" s="284">
        <v>816997</v>
      </c>
      <c r="G758" s="284">
        <v>32</v>
      </c>
    </row>
    <row r="759" spans="1:9" ht="14.25">
      <c r="A759" s="279" t="s">
        <v>1311</v>
      </c>
      <c r="B759" s="284">
        <v>2558286.5</v>
      </c>
      <c r="C759" s="284">
        <v>227394</v>
      </c>
      <c r="D759" s="284">
        <v>41604</v>
      </c>
      <c r="E759" s="284">
        <v>11836</v>
      </c>
      <c r="F759" s="284">
        <v>2277417</v>
      </c>
      <c r="G759" s="284">
        <v>35.5</v>
      </c>
    </row>
    <row r="760" spans="1:9" ht="14.25">
      <c r="A760" s="279" t="s">
        <v>1312</v>
      </c>
      <c r="B760" s="284">
        <v>1651055.15</v>
      </c>
      <c r="C760" s="284">
        <v>275872</v>
      </c>
      <c r="D760" s="284">
        <v>140007</v>
      </c>
      <c r="E760" s="284">
        <v>23803</v>
      </c>
      <c r="F760" s="284">
        <v>1211372</v>
      </c>
      <c r="G760" s="284">
        <v>1.1499999999999999</v>
      </c>
    </row>
    <row r="761" spans="1:9" s="283" customFormat="1" ht="14.25">
      <c r="A761" s="279" t="s">
        <v>1313</v>
      </c>
      <c r="B761" s="284">
        <v>549853.69999999995</v>
      </c>
      <c r="C761" s="284">
        <v>3932</v>
      </c>
      <c r="D761" s="284" t="s">
        <v>799</v>
      </c>
      <c r="E761" s="284">
        <v>3502</v>
      </c>
      <c r="F761" s="284">
        <v>542368</v>
      </c>
      <c r="G761" s="284">
        <v>51.7</v>
      </c>
      <c r="H761" s="278"/>
      <c r="I761" s="279"/>
    </row>
    <row r="762" spans="1:9" ht="14.25">
      <c r="A762" s="279" t="s">
        <v>1314</v>
      </c>
      <c r="B762" s="284">
        <v>343021</v>
      </c>
      <c r="C762" s="284">
        <v>76861</v>
      </c>
      <c r="D762" s="284">
        <v>64579</v>
      </c>
      <c r="E762" s="284">
        <v>10857</v>
      </c>
      <c r="F762" s="284">
        <v>190724</v>
      </c>
      <c r="G762" s="284" t="s">
        <v>799</v>
      </c>
    </row>
    <row r="763" spans="1:9" ht="14.25">
      <c r="A763" s="279" t="s">
        <v>1315</v>
      </c>
      <c r="B763" s="284">
        <v>657671</v>
      </c>
      <c r="C763" s="284">
        <v>455769</v>
      </c>
      <c r="D763" s="284">
        <v>179661</v>
      </c>
      <c r="E763" s="284">
        <v>6279</v>
      </c>
      <c r="F763" s="284">
        <v>15962</v>
      </c>
      <c r="G763" s="284" t="s">
        <v>799</v>
      </c>
    </row>
    <row r="764" spans="1:9">
      <c r="A764" s="276" t="s">
        <v>1388</v>
      </c>
      <c r="B764" s="300">
        <v>12976835</v>
      </c>
      <c r="C764" s="300">
        <v>9883810</v>
      </c>
      <c r="D764" s="300">
        <v>2883386</v>
      </c>
      <c r="E764" s="300">
        <v>105983</v>
      </c>
      <c r="F764" s="300">
        <v>103654</v>
      </c>
      <c r="G764" s="300">
        <v>2</v>
      </c>
      <c r="I764" s="283"/>
    </row>
    <row r="765" spans="1:9">
      <c r="A765" s="276" t="s">
        <v>1316</v>
      </c>
      <c r="B765" s="300">
        <v>5987928</v>
      </c>
      <c r="C765" s="300">
        <v>4273772</v>
      </c>
      <c r="D765" s="300">
        <v>1612084</v>
      </c>
      <c r="E765" s="300">
        <v>50130</v>
      </c>
      <c r="F765" s="300">
        <v>51940</v>
      </c>
      <c r="G765" s="300">
        <v>2</v>
      </c>
    </row>
    <row r="766" spans="1:9" ht="14.25">
      <c r="A766" s="279" t="s">
        <v>1317</v>
      </c>
      <c r="B766" s="284">
        <v>3586828</v>
      </c>
      <c r="C766" s="284">
        <v>2553074</v>
      </c>
      <c r="D766" s="284">
        <v>1008485</v>
      </c>
      <c r="E766" s="284">
        <v>9591</v>
      </c>
      <c r="F766" s="284">
        <v>15676</v>
      </c>
      <c r="G766" s="284">
        <v>2</v>
      </c>
    </row>
    <row r="767" spans="1:9" ht="14.25">
      <c r="A767" s="279" t="s">
        <v>1318</v>
      </c>
      <c r="B767" s="284">
        <v>1318240</v>
      </c>
      <c r="C767" s="284">
        <v>987657</v>
      </c>
      <c r="D767" s="284">
        <v>260751</v>
      </c>
      <c r="E767" s="284">
        <v>34114</v>
      </c>
      <c r="F767" s="284">
        <v>35718</v>
      </c>
      <c r="G767" s="284" t="s">
        <v>799</v>
      </c>
    </row>
    <row r="768" spans="1:9" ht="14.25">
      <c r="A768" s="279" t="s">
        <v>1319</v>
      </c>
      <c r="B768" s="284">
        <v>1082860</v>
      </c>
      <c r="C768" s="284">
        <v>733041</v>
      </c>
      <c r="D768" s="284">
        <v>342848</v>
      </c>
      <c r="E768" s="284">
        <v>6425</v>
      </c>
      <c r="F768" s="284">
        <v>546</v>
      </c>
      <c r="G768" s="284" t="s">
        <v>799</v>
      </c>
    </row>
    <row r="769" spans="1:7">
      <c r="A769" s="276" t="s">
        <v>1320</v>
      </c>
      <c r="B769" s="300">
        <v>6988907</v>
      </c>
      <c r="C769" s="300">
        <v>5610038</v>
      </c>
      <c r="D769" s="300">
        <v>1271302</v>
      </c>
      <c r="E769" s="300">
        <v>55853</v>
      </c>
      <c r="F769" s="300">
        <v>51714</v>
      </c>
      <c r="G769" s="300">
        <v>0</v>
      </c>
    </row>
    <row r="770" spans="1:7" ht="14.25">
      <c r="A770" s="279" t="s">
        <v>1321</v>
      </c>
      <c r="B770" s="284">
        <v>3591496</v>
      </c>
      <c r="C770" s="284">
        <v>2489968</v>
      </c>
      <c r="D770" s="284">
        <v>1092602</v>
      </c>
      <c r="E770" s="284">
        <v>7983</v>
      </c>
      <c r="F770" s="284">
        <v>943</v>
      </c>
      <c r="G770" s="284" t="s">
        <v>799</v>
      </c>
    </row>
    <row r="771" spans="1:7" ht="14.25">
      <c r="A771" s="279" t="s">
        <v>1322</v>
      </c>
      <c r="B771" s="284">
        <v>2118640</v>
      </c>
      <c r="C771" s="284">
        <v>2094358</v>
      </c>
      <c r="D771" s="284">
        <v>17382</v>
      </c>
      <c r="E771" s="284" t="s">
        <v>799</v>
      </c>
      <c r="F771" s="284">
        <v>6900</v>
      </c>
      <c r="G771" s="284" t="s">
        <v>799</v>
      </c>
    </row>
    <row r="772" spans="1:7" ht="14.25">
      <c r="A772" s="279" t="s">
        <v>1323</v>
      </c>
      <c r="B772" s="284">
        <v>690139</v>
      </c>
      <c r="C772" s="284">
        <v>483508</v>
      </c>
      <c r="D772" s="284">
        <v>115687</v>
      </c>
      <c r="E772" s="284">
        <v>47760</v>
      </c>
      <c r="F772" s="284">
        <v>43184</v>
      </c>
      <c r="G772" s="284" t="s">
        <v>799</v>
      </c>
    </row>
    <row r="773" spans="1:7" ht="14.25">
      <c r="A773" s="279" t="s">
        <v>1324</v>
      </c>
      <c r="B773" s="284">
        <v>588632</v>
      </c>
      <c r="C773" s="284">
        <v>542204</v>
      </c>
      <c r="D773" s="284">
        <v>45631</v>
      </c>
      <c r="E773" s="284">
        <v>110</v>
      </c>
      <c r="F773" s="284">
        <v>687</v>
      </c>
      <c r="G773" s="284" t="s">
        <v>799</v>
      </c>
    </row>
    <row r="774" spans="1:7">
      <c r="A774" s="276" t="s">
        <v>1389</v>
      </c>
      <c r="B774" s="300">
        <v>12971126.630000001</v>
      </c>
      <c r="C774" s="300">
        <v>8225752</v>
      </c>
      <c r="D774" s="300">
        <v>3235838</v>
      </c>
      <c r="E774" s="300">
        <v>220941</v>
      </c>
      <c r="F774" s="300">
        <v>1288431</v>
      </c>
      <c r="G774" s="300">
        <v>164.63</v>
      </c>
    </row>
    <row r="775" spans="1:7">
      <c r="A775" s="276" t="s">
        <v>1325</v>
      </c>
      <c r="B775" s="300">
        <v>5390987.6299999999</v>
      </c>
      <c r="C775" s="300">
        <v>2702537</v>
      </c>
      <c r="D775" s="300">
        <v>1400064</v>
      </c>
      <c r="E775" s="300">
        <v>135077</v>
      </c>
      <c r="F775" s="300">
        <v>1153145</v>
      </c>
      <c r="G775" s="300">
        <v>164.63</v>
      </c>
    </row>
    <row r="776" spans="1:7" ht="14.25">
      <c r="A776" s="279" t="s">
        <v>1326</v>
      </c>
      <c r="B776" s="284">
        <v>2855900.63</v>
      </c>
      <c r="C776" s="284">
        <v>1117974</v>
      </c>
      <c r="D776" s="284">
        <v>825533</v>
      </c>
      <c r="E776" s="284">
        <v>53725</v>
      </c>
      <c r="F776" s="284">
        <v>858642</v>
      </c>
      <c r="G776" s="284">
        <v>26.63</v>
      </c>
    </row>
    <row r="777" spans="1:7" ht="14.25">
      <c r="A777" s="279" t="s">
        <v>1327</v>
      </c>
      <c r="B777" s="284">
        <v>1572733</v>
      </c>
      <c r="C777" s="284">
        <v>1031029</v>
      </c>
      <c r="D777" s="284">
        <v>242031</v>
      </c>
      <c r="E777" s="284">
        <v>61281</v>
      </c>
      <c r="F777" s="284">
        <v>238254</v>
      </c>
      <c r="G777" s="284">
        <v>138</v>
      </c>
    </row>
    <row r="778" spans="1:7" s="278" customFormat="1" ht="14.25">
      <c r="A778" s="279" t="s">
        <v>1328</v>
      </c>
      <c r="B778" s="284">
        <v>345271</v>
      </c>
      <c r="C778" s="284">
        <v>231507</v>
      </c>
      <c r="D778" s="284">
        <v>63818</v>
      </c>
      <c r="E778" s="284">
        <v>15720</v>
      </c>
      <c r="F778" s="284">
        <v>34226</v>
      </c>
      <c r="G778" s="284" t="s">
        <v>799</v>
      </c>
    </row>
    <row r="779" spans="1:7" s="278" customFormat="1" ht="14.25">
      <c r="A779" s="279" t="s">
        <v>1329</v>
      </c>
      <c r="B779" s="284">
        <v>617083</v>
      </c>
      <c r="C779" s="284">
        <v>322027</v>
      </c>
      <c r="D779" s="284">
        <v>268682</v>
      </c>
      <c r="E779" s="284">
        <v>4351</v>
      </c>
      <c r="F779" s="284">
        <v>22023</v>
      </c>
      <c r="G779" s="284" t="s">
        <v>799</v>
      </c>
    </row>
    <row r="780" spans="1:7" s="278" customFormat="1">
      <c r="A780" s="276" t="s">
        <v>1330</v>
      </c>
      <c r="B780" s="300">
        <v>7580139</v>
      </c>
      <c r="C780" s="300">
        <v>5523215</v>
      </c>
      <c r="D780" s="300">
        <v>1835774</v>
      </c>
      <c r="E780" s="300">
        <v>85864</v>
      </c>
      <c r="F780" s="300">
        <v>135286</v>
      </c>
      <c r="G780" s="300">
        <v>0</v>
      </c>
    </row>
    <row r="781" spans="1:7" s="278" customFormat="1" ht="14.25">
      <c r="A781" s="279" t="s">
        <v>1331</v>
      </c>
      <c r="B781" s="284">
        <v>3277299</v>
      </c>
      <c r="C781" s="284">
        <v>2084882</v>
      </c>
      <c r="D781" s="284">
        <v>1129653</v>
      </c>
      <c r="E781" s="284">
        <v>17619</v>
      </c>
      <c r="F781" s="284">
        <v>45145</v>
      </c>
      <c r="G781" s="284" t="s">
        <v>799</v>
      </c>
    </row>
    <row r="782" spans="1:7" s="278" customFormat="1" ht="14.25">
      <c r="A782" s="279" t="s">
        <v>1332</v>
      </c>
      <c r="B782" s="284">
        <v>2640583</v>
      </c>
      <c r="C782" s="284">
        <v>2096900</v>
      </c>
      <c r="D782" s="284">
        <v>499887</v>
      </c>
      <c r="E782" s="284">
        <v>35422</v>
      </c>
      <c r="F782" s="284">
        <v>8374</v>
      </c>
      <c r="G782" s="284" t="s">
        <v>799</v>
      </c>
    </row>
    <row r="783" spans="1:7" s="278" customFormat="1" ht="14.25">
      <c r="A783" s="279" t="s">
        <v>1333</v>
      </c>
      <c r="B783" s="284">
        <v>1328808</v>
      </c>
      <c r="C783" s="284">
        <v>1087061</v>
      </c>
      <c r="D783" s="284">
        <v>181731</v>
      </c>
      <c r="E783" s="284">
        <v>17237</v>
      </c>
      <c r="F783" s="284">
        <v>42779</v>
      </c>
      <c r="G783" s="284" t="s">
        <v>799</v>
      </c>
    </row>
    <row r="784" spans="1:7" s="278" customFormat="1" ht="14.25">
      <c r="A784" s="279" t="s">
        <v>1334</v>
      </c>
      <c r="B784" s="284">
        <v>333449</v>
      </c>
      <c r="C784" s="284">
        <v>254372</v>
      </c>
      <c r="D784" s="284">
        <v>24503</v>
      </c>
      <c r="E784" s="284">
        <v>15586</v>
      </c>
      <c r="F784" s="284">
        <v>38988</v>
      </c>
      <c r="G784" s="284" t="s">
        <v>799</v>
      </c>
    </row>
    <row r="785" spans="1:7" s="278" customFormat="1">
      <c r="A785" s="276" t="s">
        <v>1390</v>
      </c>
      <c r="B785" s="300">
        <v>31525928</v>
      </c>
      <c r="C785" s="300">
        <v>23434371</v>
      </c>
      <c r="D785" s="300">
        <v>2203734</v>
      </c>
      <c r="E785" s="300">
        <v>745370</v>
      </c>
      <c r="F785" s="300">
        <v>5142442</v>
      </c>
      <c r="G785" s="300">
        <v>11</v>
      </c>
    </row>
    <row r="786" spans="1:7" s="278" customFormat="1">
      <c r="A786" s="276" t="s">
        <v>1335</v>
      </c>
      <c r="B786" s="300">
        <v>7078577</v>
      </c>
      <c r="C786" s="300">
        <v>3769214</v>
      </c>
      <c r="D786" s="300">
        <v>90403</v>
      </c>
      <c r="E786" s="300">
        <v>207680</v>
      </c>
      <c r="F786" s="300">
        <v>3011279</v>
      </c>
      <c r="G786" s="300">
        <v>1</v>
      </c>
    </row>
    <row r="787" spans="1:7" s="278" customFormat="1" ht="14.25">
      <c r="A787" s="279" t="s">
        <v>1336</v>
      </c>
      <c r="B787" s="284">
        <v>3617209</v>
      </c>
      <c r="C787" s="284">
        <v>1488035</v>
      </c>
      <c r="D787" s="284">
        <v>34499</v>
      </c>
      <c r="E787" s="284">
        <v>85452</v>
      </c>
      <c r="F787" s="284">
        <v>2009223</v>
      </c>
      <c r="G787" s="284" t="s">
        <v>799</v>
      </c>
    </row>
    <row r="788" spans="1:7" s="278" customFormat="1" ht="14.25">
      <c r="A788" s="279" t="s">
        <v>1337</v>
      </c>
      <c r="B788" s="284">
        <v>2408205</v>
      </c>
      <c r="C788" s="284">
        <v>1919531</v>
      </c>
      <c r="D788" s="284">
        <v>12460</v>
      </c>
      <c r="E788" s="284">
        <v>61327</v>
      </c>
      <c r="F788" s="284">
        <v>414886</v>
      </c>
      <c r="G788" s="284">
        <v>1</v>
      </c>
    </row>
    <row r="789" spans="1:7" s="278" customFormat="1" ht="14.25">
      <c r="A789" s="279" t="s">
        <v>1338</v>
      </c>
      <c r="B789" s="284">
        <v>1053163</v>
      </c>
      <c r="C789" s="284">
        <v>361648</v>
      </c>
      <c r="D789" s="284">
        <v>43444</v>
      </c>
      <c r="E789" s="284">
        <v>60901</v>
      </c>
      <c r="F789" s="284">
        <v>587170</v>
      </c>
      <c r="G789" s="284" t="s">
        <v>799</v>
      </c>
    </row>
    <row r="790" spans="1:7" s="278" customFormat="1">
      <c r="A790" s="276" t="s">
        <v>1339</v>
      </c>
      <c r="B790" s="300">
        <v>18215673</v>
      </c>
      <c r="C790" s="300">
        <v>14444827</v>
      </c>
      <c r="D790" s="300">
        <v>1996466</v>
      </c>
      <c r="E790" s="300">
        <v>371274</v>
      </c>
      <c r="F790" s="300">
        <v>1403096</v>
      </c>
      <c r="G790" s="300">
        <v>10</v>
      </c>
    </row>
    <row r="791" spans="1:7" s="278" customFormat="1" ht="14.25">
      <c r="A791" s="279" t="s">
        <v>1340</v>
      </c>
      <c r="B791" s="284">
        <v>12200499</v>
      </c>
      <c r="C791" s="284">
        <v>8974899</v>
      </c>
      <c r="D791" s="284">
        <v>1875700</v>
      </c>
      <c r="E791" s="284">
        <v>201793</v>
      </c>
      <c r="F791" s="284">
        <v>1148097</v>
      </c>
      <c r="G791" s="284">
        <v>10</v>
      </c>
    </row>
    <row r="792" spans="1:7" s="278" customFormat="1" ht="14.25">
      <c r="A792" s="279" t="s">
        <v>1341</v>
      </c>
      <c r="B792" s="284">
        <v>6015174</v>
      </c>
      <c r="C792" s="284">
        <v>5469928</v>
      </c>
      <c r="D792" s="284">
        <v>120766</v>
      </c>
      <c r="E792" s="284">
        <v>169481</v>
      </c>
      <c r="F792" s="284">
        <v>254999</v>
      </c>
      <c r="G792" s="284" t="s">
        <v>799</v>
      </c>
    </row>
    <row r="793" spans="1:7" s="278" customFormat="1">
      <c r="A793" s="276" t="s">
        <v>1342</v>
      </c>
      <c r="B793" s="300">
        <v>6231678</v>
      </c>
      <c r="C793" s="300">
        <v>5220330</v>
      </c>
      <c r="D793" s="300">
        <v>116865</v>
      </c>
      <c r="E793" s="300">
        <v>166416</v>
      </c>
      <c r="F793" s="300">
        <v>728067</v>
      </c>
      <c r="G793" s="300">
        <v>0</v>
      </c>
    </row>
    <row r="794" spans="1:7" ht="14.25">
      <c r="A794" s="279" t="s">
        <v>1343</v>
      </c>
      <c r="B794" s="284">
        <v>3224019</v>
      </c>
      <c r="C794" s="284">
        <v>2686923</v>
      </c>
      <c r="D794" s="284">
        <v>58094</v>
      </c>
      <c r="E794" s="284">
        <v>91290</v>
      </c>
      <c r="F794" s="284">
        <v>387712</v>
      </c>
      <c r="G794" s="284" t="s">
        <v>799</v>
      </c>
    </row>
    <row r="795" spans="1:7" ht="14.25">
      <c r="A795" s="279" t="s">
        <v>1344</v>
      </c>
      <c r="B795" s="284">
        <v>1177580</v>
      </c>
      <c r="C795" s="284">
        <v>1019667</v>
      </c>
      <c r="D795" s="284">
        <v>8531</v>
      </c>
      <c r="E795" s="284">
        <v>48498</v>
      </c>
      <c r="F795" s="284">
        <v>100884</v>
      </c>
      <c r="G795" s="284" t="s">
        <v>799</v>
      </c>
    </row>
    <row r="796" spans="1:7" ht="14.25">
      <c r="A796" s="279" t="s">
        <v>1345</v>
      </c>
      <c r="B796" s="284">
        <v>1013083</v>
      </c>
      <c r="C796" s="284">
        <v>943231</v>
      </c>
      <c r="D796" s="284">
        <v>42021</v>
      </c>
      <c r="E796" s="284">
        <v>8016</v>
      </c>
      <c r="F796" s="284">
        <v>19815</v>
      </c>
      <c r="G796" s="284" t="s">
        <v>799</v>
      </c>
    </row>
    <row r="797" spans="1:7" ht="14.25">
      <c r="A797" s="279" t="s">
        <v>1346</v>
      </c>
      <c r="B797" s="284">
        <v>816996</v>
      </c>
      <c r="C797" s="284">
        <v>570509</v>
      </c>
      <c r="D797" s="284">
        <v>8219</v>
      </c>
      <c r="E797" s="284">
        <v>18612</v>
      </c>
      <c r="F797" s="284">
        <v>219656</v>
      </c>
      <c r="G797" s="284" t="s">
        <v>799</v>
      </c>
    </row>
    <row r="798" spans="1:7" ht="15.75" thickBot="1">
      <c r="A798" s="302"/>
      <c r="B798" s="285"/>
      <c r="C798" s="285"/>
      <c r="D798" s="285"/>
      <c r="E798" s="285"/>
      <c r="F798" s="285"/>
      <c r="G798" s="285"/>
    </row>
    <row r="799" spans="1:7">
      <c r="A799" s="280"/>
      <c r="B799" s="281"/>
      <c r="C799" s="281"/>
      <c r="D799" s="281"/>
      <c r="E799" s="281"/>
      <c r="F799" s="281"/>
      <c r="G799" s="281"/>
    </row>
    <row r="800" spans="1:7">
      <c r="A800" s="280"/>
      <c r="B800" s="281"/>
      <c r="C800" s="281"/>
      <c r="D800" s="281"/>
      <c r="E800" s="281"/>
      <c r="F800" s="281"/>
      <c r="G800" s="281"/>
    </row>
    <row r="801" spans="1:9">
      <c r="A801" s="280"/>
      <c r="B801" s="281"/>
      <c r="C801" s="281"/>
      <c r="D801" s="281"/>
      <c r="E801" s="281"/>
      <c r="F801" s="281"/>
      <c r="G801" s="281"/>
    </row>
    <row r="802" spans="1:9" s="276" customFormat="1">
      <c r="A802" s="280" t="s">
        <v>1358</v>
      </c>
      <c r="B802" s="281"/>
      <c r="C802" s="281"/>
      <c r="D802" s="951"/>
      <c r="E802" s="951"/>
      <c r="F802" s="282"/>
      <c r="G802" s="282"/>
      <c r="H802" s="278"/>
      <c r="I802" s="279"/>
    </row>
    <row r="803" spans="1:9" s="276" customFormat="1">
      <c r="A803" s="283" t="s">
        <v>1359</v>
      </c>
      <c r="B803" s="281"/>
      <c r="C803" s="281"/>
      <c r="D803" s="281"/>
      <c r="E803" s="284"/>
      <c r="F803" s="282"/>
      <c r="G803" s="282" t="s">
        <v>1374</v>
      </c>
      <c r="H803" s="278"/>
      <c r="I803" s="279"/>
    </row>
    <row r="804" spans="1:9" s="276" customFormat="1" ht="15.75" thickBot="1">
      <c r="A804" s="280" t="s">
        <v>1375</v>
      </c>
      <c r="B804" s="285"/>
      <c r="C804" s="285"/>
      <c r="D804" s="285"/>
      <c r="E804" s="286"/>
      <c r="F804" s="285"/>
      <c r="G804" s="285"/>
      <c r="H804" s="278"/>
      <c r="I804" s="279"/>
    </row>
    <row r="805" spans="1:9" s="276" customFormat="1">
      <c r="A805" s="287"/>
      <c r="B805" s="281"/>
      <c r="C805" s="281"/>
      <c r="D805" s="281"/>
      <c r="E805" s="288"/>
      <c r="F805" s="289"/>
      <c r="G805" s="289"/>
      <c r="H805" s="278"/>
    </row>
    <row r="806" spans="1:9" s="276" customFormat="1">
      <c r="A806" s="290" t="s">
        <v>792</v>
      </c>
      <c r="B806" s="282"/>
      <c r="C806" s="951" t="s">
        <v>1376</v>
      </c>
      <c r="D806" s="951"/>
      <c r="E806" s="291" t="s">
        <v>1214</v>
      </c>
      <c r="F806" s="282" t="s">
        <v>1215</v>
      </c>
      <c r="G806" s="282"/>
      <c r="H806" s="278"/>
    </row>
    <row r="807" spans="1:9" s="276" customFormat="1">
      <c r="A807" s="290"/>
      <c r="B807" s="282"/>
      <c r="C807" s="951"/>
      <c r="D807" s="951"/>
      <c r="E807" s="291" t="s">
        <v>1216</v>
      </c>
      <c r="F807" s="282" t="s">
        <v>1217</v>
      </c>
      <c r="G807" s="282" t="s">
        <v>1218</v>
      </c>
      <c r="H807" s="278"/>
    </row>
    <row r="808" spans="1:9" s="276" customFormat="1">
      <c r="A808" s="280"/>
      <c r="B808" s="282"/>
      <c r="C808" s="951"/>
      <c r="D808" s="951"/>
      <c r="E808" s="291" t="s">
        <v>1219</v>
      </c>
      <c r="F808" s="282" t="s">
        <v>1220</v>
      </c>
      <c r="G808" s="282" t="s">
        <v>1221</v>
      </c>
      <c r="H808" s="278"/>
    </row>
    <row r="809" spans="1:9" s="276" customFormat="1">
      <c r="A809" s="280"/>
      <c r="B809" s="282"/>
      <c r="C809" s="952"/>
      <c r="D809" s="952"/>
      <c r="E809" s="284" t="s">
        <v>1222</v>
      </c>
      <c r="F809" s="282" t="s">
        <v>1223</v>
      </c>
      <c r="G809" s="282" t="s">
        <v>1224</v>
      </c>
      <c r="H809" s="278"/>
    </row>
    <row r="810" spans="1:9" s="276" customFormat="1" ht="30">
      <c r="A810" s="292" t="s">
        <v>1377</v>
      </c>
      <c r="B810" s="293" t="s">
        <v>1225</v>
      </c>
      <c r="C810" s="293" t="s">
        <v>1378</v>
      </c>
      <c r="D810" s="282" t="s">
        <v>1226</v>
      </c>
      <c r="E810" s="284" t="s">
        <v>1227</v>
      </c>
      <c r="F810" s="294" t="s">
        <v>1228</v>
      </c>
      <c r="G810" s="294" t="s">
        <v>1229</v>
      </c>
      <c r="H810" s="278"/>
    </row>
    <row r="811" spans="1:9" s="276" customFormat="1">
      <c r="A811" s="295"/>
      <c r="B811" s="296" t="s">
        <v>1230</v>
      </c>
      <c r="C811" s="296" t="s">
        <v>1231</v>
      </c>
      <c r="D811" s="281" t="s">
        <v>1232</v>
      </c>
      <c r="E811" s="284" t="s">
        <v>1233</v>
      </c>
      <c r="F811" s="294" t="s">
        <v>1234</v>
      </c>
      <c r="G811" s="294" t="s">
        <v>1235</v>
      </c>
      <c r="H811" s="278"/>
    </row>
    <row r="812" spans="1:9" s="276" customFormat="1">
      <c r="A812" s="297"/>
      <c r="B812" s="298"/>
      <c r="C812" s="298"/>
      <c r="D812" s="298"/>
      <c r="E812" s="299"/>
      <c r="F812" s="298"/>
      <c r="G812" s="298"/>
      <c r="H812" s="278"/>
    </row>
    <row r="813" spans="1:9">
      <c r="A813" s="304" t="s">
        <v>792</v>
      </c>
      <c r="B813" s="281"/>
      <c r="C813" s="281"/>
      <c r="D813" s="281"/>
      <c r="E813" s="284"/>
      <c r="F813" s="281"/>
      <c r="G813" s="281"/>
      <c r="H813" s="280"/>
      <c r="I813" s="276"/>
    </row>
    <row r="814" spans="1:9">
      <c r="A814" s="276" t="s">
        <v>1379</v>
      </c>
      <c r="B814" s="300">
        <v>237819993.31299999</v>
      </c>
      <c r="C814" s="300">
        <v>154633764.896</v>
      </c>
      <c r="D814" s="300">
        <v>42861366</v>
      </c>
      <c r="E814" s="300">
        <v>8267360</v>
      </c>
      <c r="F814" s="300">
        <v>32009607</v>
      </c>
      <c r="G814" s="300">
        <v>47895.417000000001</v>
      </c>
      <c r="H814" s="280"/>
      <c r="I814" s="276"/>
    </row>
    <row r="815" spans="1:9">
      <c r="B815" s="300"/>
      <c r="C815" s="300"/>
      <c r="D815" s="300"/>
      <c r="E815" s="300"/>
      <c r="F815" s="300"/>
      <c r="G815" s="300"/>
      <c r="H815" s="280"/>
      <c r="I815" s="276"/>
    </row>
    <row r="816" spans="1:9">
      <c r="A816" s="276" t="s">
        <v>1236</v>
      </c>
      <c r="B816" s="300">
        <v>716324.63</v>
      </c>
      <c r="C816" s="300">
        <v>646513</v>
      </c>
      <c r="D816" s="300">
        <v>4976</v>
      </c>
      <c r="E816" s="300">
        <v>37111</v>
      </c>
      <c r="F816" s="300">
        <v>27130</v>
      </c>
      <c r="G816" s="300">
        <v>594.63</v>
      </c>
      <c r="H816" s="280"/>
    </row>
    <row r="817" spans="1:8">
      <c r="A817" s="276" t="s">
        <v>1237</v>
      </c>
      <c r="B817" s="300">
        <v>716324.63</v>
      </c>
      <c r="C817" s="300">
        <v>646513</v>
      </c>
      <c r="D817" s="300">
        <v>4976</v>
      </c>
      <c r="E817" s="300">
        <v>37111</v>
      </c>
      <c r="F817" s="300">
        <v>27130</v>
      </c>
      <c r="G817" s="300">
        <v>594.63</v>
      </c>
      <c r="H817" s="280"/>
    </row>
    <row r="818" spans="1:8">
      <c r="A818" s="279" t="s">
        <v>1238</v>
      </c>
      <c r="B818" s="284">
        <v>716324.63</v>
      </c>
      <c r="C818" s="284">
        <v>646513</v>
      </c>
      <c r="D818" s="284">
        <v>4976</v>
      </c>
      <c r="E818" s="284">
        <v>37111</v>
      </c>
      <c r="F818" s="284">
        <v>27130</v>
      </c>
      <c r="G818" s="284">
        <v>594.63</v>
      </c>
      <c r="H818" s="280"/>
    </row>
    <row r="819" spans="1:8">
      <c r="A819" s="276" t="s">
        <v>1380</v>
      </c>
      <c r="B819" s="300">
        <v>15337113.401000001</v>
      </c>
      <c r="C819" s="300">
        <v>12604399.833000001</v>
      </c>
      <c r="D819" s="300">
        <v>423571</v>
      </c>
      <c r="E819" s="300">
        <v>694463</v>
      </c>
      <c r="F819" s="300">
        <v>1611735</v>
      </c>
      <c r="G819" s="300">
        <v>2944.5680000000002</v>
      </c>
      <c r="H819" s="283"/>
    </row>
    <row r="820" spans="1:8">
      <c r="A820" s="276" t="s">
        <v>1239</v>
      </c>
      <c r="B820" s="300">
        <v>8166832.7180000003</v>
      </c>
      <c r="C820" s="300">
        <v>7716177</v>
      </c>
      <c r="D820" s="300">
        <v>110937</v>
      </c>
      <c r="E820" s="300">
        <v>174527</v>
      </c>
      <c r="F820" s="300">
        <v>162675</v>
      </c>
      <c r="G820" s="300">
        <v>2516.7180000000003</v>
      </c>
      <c r="H820" s="283"/>
    </row>
    <row r="821" spans="1:8" ht="14.25">
      <c r="A821" s="279" t="s">
        <v>1240</v>
      </c>
      <c r="B821" s="284">
        <v>3229298.7059999998</v>
      </c>
      <c r="C821" s="284">
        <v>3079715</v>
      </c>
      <c r="D821" s="284">
        <v>700</v>
      </c>
      <c r="E821" s="284">
        <v>53121</v>
      </c>
      <c r="F821" s="284">
        <v>95746</v>
      </c>
      <c r="G821" s="284">
        <v>16.706</v>
      </c>
      <c r="H821" s="283"/>
    </row>
    <row r="822" spans="1:8" ht="14.25">
      <c r="A822" s="279" t="s">
        <v>1241</v>
      </c>
      <c r="B822" s="284">
        <v>3023345</v>
      </c>
      <c r="C822" s="284">
        <v>2888491</v>
      </c>
      <c r="D822" s="284">
        <v>1546</v>
      </c>
      <c r="E822" s="284">
        <v>85068</v>
      </c>
      <c r="F822" s="284">
        <v>45740</v>
      </c>
      <c r="G822" s="284">
        <v>2500</v>
      </c>
      <c r="H822" s="283"/>
    </row>
    <row r="823" spans="1:8" ht="14.25">
      <c r="A823" s="279" t="s">
        <v>1242</v>
      </c>
      <c r="B823" s="284">
        <v>1914189.0120000001</v>
      </c>
      <c r="C823" s="284">
        <v>1747971</v>
      </c>
      <c r="D823" s="284">
        <v>108691</v>
      </c>
      <c r="E823" s="284">
        <v>36338</v>
      </c>
      <c r="F823" s="284">
        <v>21189</v>
      </c>
      <c r="G823" s="301">
        <v>1.2E-2</v>
      </c>
      <c r="H823" s="283"/>
    </row>
    <row r="824" spans="1:8">
      <c r="A824" s="276" t="s">
        <v>1243</v>
      </c>
      <c r="B824" s="300">
        <v>7170280.6830000002</v>
      </c>
      <c r="C824" s="300">
        <v>4888222.8330000006</v>
      </c>
      <c r="D824" s="300">
        <v>312634</v>
      </c>
      <c r="E824" s="300">
        <v>519936</v>
      </c>
      <c r="F824" s="300">
        <v>1449060</v>
      </c>
      <c r="G824" s="300">
        <v>427.85</v>
      </c>
      <c r="H824" s="283"/>
    </row>
    <row r="825" spans="1:8" ht="14.25">
      <c r="A825" s="279" t="s">
        <v>1244</v>
      </c>
      <c r="B825" s="284">
        <v>4421425.6830000002</v>
      </c>
      <c r="C825" s="284">
        <v>3031338.8330000001</v>
      </c>
      <c r="D825" s="284">
        <v>147297</v>
      </c>
      <c r="E825" s="284">
        <v>310062</v>
      </c>
      <c r="F825" s="284">
        <v>932300</v>
      </c>
      <c r="G825" s="284">
        <v>427.85</v>
      </c>
      <c r="H825" s="283"/>
    </row>
    <row r="826" spans="1:8" ht="14.25">
      <c r="A826" s="279" t="s">
        <v>1245</v>
      </c>
      <c r="B826" s="284">
        <v>2748855</v>
      </c>
      <c r="C826" s="284">
        <v>1856884</v>
      </c>
      <c r="D826" s="284">
        <v>165337</v>
      </c>
      <c r="E826" s="284">
        <v>209874</v>
      </c>
      <c r="F826" s="284">
        <v>516760</v>
      </c>
      <c r="G826" s="284" t="s">
        <v>799</v>
      </c>
      <c r="H826" s="283"/>
    </row>
    <row r="827" spans="1:8">
      <c r="A827" s="276" t="s">
        <v>1381</v>
      </c>
      <c r="B827" s="300">
        <v>27999358.485000003</v>
      </c>
      <c r="C827" s="300">
        <v>17022132.873000003</v>
      </c>
      <c r="D827" s="300">
        <v>1712529</v>
      </c>
      <c r="E827" s="300">
        <v>1453481</v>
      </c>
      <c r="F827" s="300">
        <v>7800283</v>
      </c>
      <c r="G827" s="300">
        <v>10932.611999999999</v>
      </c>
      <c r="H827" s="283"/>
    </row>
    <row r="828" spans="1:8">
      <c r="A828" s="276" t="s">
        <v>1246</v>
      </c>
      <c r="B828" s="300">
        <v>3288671.2110000001</v>
      </c>
      <c r="C828" s="300">
        <v>1351811</v>
      </c>
      <c r="D828" s="300">
        <v>70804</v>
      </c>
      <c r="E828" s="300">
        <v>430944</v>
      </c>
      <c r="F828" s="300">
        <v>1425424</v>
      </c>
      <c r="G828" s="300">
        <v>9688.2109999999993</v>
      </c>
      <c r="H828" s="283"/>
    </row>
    <row r="829" spans="1:8" ht="14.25">
      <c r="A829" s="279" t="s">
        <v>1247</v>
      </c>
      <c r="B829" s="284">
        <v>3288671.2110000001</v>
      </c>
      <c r="C829" s="284">
        <v>1351811</v>
      </c>
      <c r="D829" s="284">
        <v>70804</v>
      </c>
      <c r="E829" s="284">
        <v>430944</v>
      </c>
      <c r="F829" s="284">
        <v>1425424</v>
      </c>
      <c r="G829" s="284">
        <v>9688.2109999999993</v>
      </c>
      <c r="H829" s="283"/>
    </row>
    <row r="830" spans="1:8">
      <c r="A830" s="276" t="s">
        <v>1248</v>
      </c>
      <c r="B830" s="300">
        <v>9664913.7029999997</v>
      </c>
      <c r="C830" s="300">
        <v>4677324.6500000004</v>
      </c>
      <c r="D830" s="300">
        <v>337303</v>
      </c>
      <c r="E830" s="300">
        <v>472371</v>
      </c>
      <c r="F830" s="300">
        <v>4177424</v>
      </c>
      <c r="G830" s="300">
        <v>491.053</v>
      </c>
      <c r="H830" s="283"/>
    </row>
    <row r="831" spans="1:8" ht="14.25">
      <c r="A831" s="279" t="s">
        <v>1249</v>
      </c>
      <c r="B831" s="284">
        <v>3631819.1290000002</v>
      </c>
      <c r="C831" s="284">
        <v>1329674</v>
      </c>
      <c r="D831" s="284">
        <v>35569</v>
      </c>
      <c r="E831" s="284">
        <v>111290</v>
      </c>
      <c r="F831" s="284">
        <v>2155207</v>
      </c>
      <c r="G831" s="284">
        <v>79.129000000000005</v>
      </c>
      <c r="H831" s="283"/>
    </row>
    <row r="832" spans="1:8" ht="14.25">
      <c r="A832" s="279" t="s">
        <v>1250</v>
      </c>
      <c r="B832" s="284">
        <v>3666602.2739999997</v>
      </c>
      <c r="C832" s="284">
        <v>2497910.65</v>
      </c>
      <c r="D832" s="284">
        <v>156937</v>
      </c>
      <c r="E832" s="284">
        <v>152054</v>
      </c>
      <c r="F832" s="284">
        <v>859584</v>
      </c>
      <c r="G832" s="284">
        <v>116.624</v>
      </c>
      <c r="H832" s="283"/>
    </row>
    <row r="833" spans="1:8" ht="14.25">
      <c r="A833" s="279" t="s">
        <v>1251</v>
      </c>
      <c r="B833" s="284">
        <v>2366492.2999999998</v>
      </c>
      <c r="C833" s="284">
        <v>849740</v>
      </c>
      <c r="D833" s="284">
        <v>144797</v>
      </c>
      <c r="E833" s="284">
        <v>209027</v>
      </c>
      <c r="F833" s="284">
        <v>1162633</v>
      </c>
      <c r="G833" s="284">
        <v>295.3</v>
      </c>
      <c r="H833" s="283"/>
    </row>
    <row r="834" spans="1:8">
      <c r="A834" s="276" t="s">
        <v>1252</v>
      </c>
      <c r="B834" s="300"/>
      <c r="C834" s="300"/>
      <c r="D834" s="300"/>
      <c r="E834" s="300"/>
      <c r="F834" s="300"/>
      <c r="G834" s="300"/>
      <c r="H834" s="283"/>
    </row>
    <row r="835" spans="1:8">
      <c r="A835" s="276" t="s">
        <v>1253</v>
      </c>
      <c r="B835" s="300">
        <v>15045773.571</v>
      </c>
      <c r="C835" s="300">
        <v>10992997.223000001</v>
      </c>
      <c r="D835" s="300">
        <v>1304422</v>
      </c>
      <c r="E835" s="300">
        <v>550166</v>
      </c>
      <c r="F835" s="300">
        <v>2197435</v>
      </c>
      <c r="G835" s="300">
        <v>753.34800000000007</v>
      </c>
      <c r="H835" s="283"/>
    </row>
    <row r="836" spans="1:8" ht="14.25">
      <c r="A836" s="279" t="s">
        <v>1254</v>
      </c>
      <c r="B836" s="284">
        <v>4885725.3229999999</v>
      </c>
      <c r="C836" s="284">
        <v>2581090.2230000002</v>
      </c>
      <c r="D836" s="284">
        <v>108843</v>
      </c>
      <c r="E836" s="284">
        <v>337838</v>
      </c>
      <c r="F836" s="284">
        <v>1857213</v>
      </c>
      <c r="G836" s="284">
        <v>741.1</v>
      </c>
      <c r="H836" s="283"/>
    </row>
    <row r="837" spans="1:8" ht="14.25">
      <c r="A837" s="279" t="s">
        <v>1255</v>
      </c>
      <c r="B837" s="284">
        <v>4655710.148</v>
      </c>
      <c r="C837" s="284">
        <v>3664784</v>
      </c>
      <c r="D837" s="284">
        <v>735159</v>
      </c>
      <c r="E837" s="284">
        <v>74929</v>
      </c>
      <c r="F837" s="284">
        <v>180832</v>
      </c>
      <c r="G837" s="284">
        <v>6.1479999999999997</v>
      </c>
      <c r="H837" s="283"/>
    </row>
    <row r="838" spans="1:8" ht="14.25">
      <c r="A838" s="279" t="s">
        <v>1256</v>
      </c>
      <c r="B838" s="284">
        <v>3199071.1</v>
      </c>
      <c r="C838" s="284">
        <v>2605065</v>
      </c>
      <c r="D838" s="284">
        <v>452833</v>
      </c>
      <c r="E838" s="284">
        <v>65801</v>
      </c>
      <c r="F838" s="284">
        <v>75366</v>
      </c>
      <c r="G838" s="284">
        <v>6.1</v>
      </c>
      <c r="H838" s="283"/>
    </row>
    <row r="839" spans="1:8" ht="14.25">
      <c r="A839" s="279" t="s">
        <v>1257</v>
      </c>
      <c r="B839" s="284">
        <v>2305267</v>
      </c>
      <c r="C839" s="284">
        <v>2142058</v>
      </c>
      <c r="D839" s="284">
        <v>7587</v>
      </c>
      <c r="E839" s="284">
        <v>71598</v>
      </c>
      <c r="F839" s="284">
        <v>84024</v>
      </c>
      <c r="G839" s="284">
        <v>0</v>
      </c>
      <c r="H839" s="283"/>
    </row>
    <row r="840" spans="1:8">
      <c r="A840" s="276" t="s">
        <v>1382</v>
      </c>
      <c r="B840" s="300">
        <v>13652565.291999999</v>
      </c>
      <c r="C840" s="300">
        <v>8021718</v>
      </c>
      <c r="D840" s="300">
        <v>2127623</v>
      </c>
      <c r="E840" s="300">
        <v>785617</v>
      </c>
      <c r="F840" s="300">
        <v>2693228</v>
      </c>
      <c r="G840" s="300">
        <v>24379.292000000001</v>
      </c>
      <c r="H840" s="283"/>
    </row>
    <row r="841" spans="1:8">
      <c r="A841" s="276" t="s">
        <v>1258</v>
      </c>
      <c r="B841" s="300">
        <v>8878486.1099999994</v>
      </c>
      <c r="C841" s="300">
        <v>5402721</v>
      </c>
      <c r="D841" s="300">
        <v>1814482</v>
      </c>
      <c r="E841" s="300">
        <v>648712</v>
      </c>
      <c r="F841" s="300">
        <v>1009365</v>
      </c>
      <c r="G841" s="300">
        <v>3206.1099999999997</v>
      </c>
      <c r="H841" s="283"/>
    </row>
    <row r="842" spans="1:8" ht="14.25">
      <c r="A842" s="279" t="s">
        <v>1259</v>
      </c>
      <c r="B842" s="284">
        <v>3266783.6039999998</v>
      </c>
      <c r="C842" s="284">
        <v>1615848</v>
      </c>
      <c r="D842" s="284">
        <v>324394</v>
      </c>
      <c r="E842" s="284">
        <v>468336</v>
      </c>
      <c r="F842" s="284">
        <v>855033</v>
      </c>
      <c r="G842" s="284">
        <v>3172.6039999999998</v>
      </c>
      <c r="H842" s="283"/>
    </row>
    <row r="843" spans="1:8" ht="14.25">
      <c r="A843" s="279" t="s">
        <v>1260</v>
      </c>
      <c r="B843" s="284">
        <v>4746149.5060000001</v>
      </c>
      <c r="C843" s="284">
        <v>3257697</v>
      </c>
      <c r="D843" s="284">
        <v>1346861</v>
      </c>
      <c r="E843" s="284">
        <v>102136</v>
      </c>
      <c r="F843" s="284">
        <v>39422</v>
      </c>
      <c r="G843" s="284">
        <v>33.506</v>
      </c>
      <c r="H843" s="283"/>
    </row>
    <row r="844" spans="1:8" ht="14.25">
      <c r="A844" s="279" t="s">
        <v>1261</v>
      </c>
      <c r="B844" s="284">
        <v>865553</v>
      </c>
      <c r="C844" s="284">
        <v>529176</v>
      </c>
      <c r="D844" s="284">
        <v>143227</v>
      </c>
      <c r="E844" s="284">
        <v>78240</v>
      </c>
      <c r="F844" s="284">
        <v>114910</v>
      </c>
      <c r="G844" s="284" t="s">
        <v>799</v>
      </c>
      <c r="H844" s="283"/>
    </row>
    <row r="845" spans="1:8">
      <c r="A845" s="276" t="s">
        <v>1262</v>
      </c>
      <c r="B845" s="300">
        <v>4774079.182</v>
      </c>
      <c r="C845" s="300">
        <v>2618997</v>
      </c>
      <c r="D845" s="300">
        <v>313141</v>
      </c>
      <c r="E845" s="300">
        <v>136905</v>
      </c>
      <c r="F845" s="300">
        <v>1683863</v>
      </c>
      <c r="G845" s="300">
        <v>21173.182000000001</v>
      </c>
      <c r="H845" s="283"/>
    </row>
    <row r="846" spans="1:8" ht="14.25">
      <c r="A846" s="279" t="s">
        <v>1263</v>
      </c>
      <c r="B846" s="284">
        <v>891166.14500000002</v>
      </c>
      <c r="C846" s="284">
        <v>640514</v>
      </c>
      <c r="D846" s="284">
        <v>88314</v>
      </c>
      <c r="E846" s="284">
        <v>32940</v>
      </c>
      <c r="F846" s="284">
        <v>129371</v>
      </c>
      <c r="G846" s="284">
        <v>27.145</v>
      </c>
      <c r="H846" s="283"/>
    </row>
    <row r="847" spans="1:8" ht="14.25">
      <c r="A847" s="279" t="s">
        <v>1264</v>
      </c>
      <c r="B847" s="284">
        <v>1819312.9069999999</v>
      </c>
      <c r="C847" s="284">
        <v>905460</v>
      </c>
      <c r="D847" s="284">
        <v>17700</v>
      </c>
      <c r="E847" s="284">
        <v>79117</v>
      </c>
      <c r="F847" s="284">
        <v>805680</v>
      </c>
      <c r="G847" s="284">
        <v>11355.906999999999</v>
      </c>
      <c r="H847" s="283"/>
    </row>
    <row r="848" spans="1:8" ht="14.25">
      <c r="A848" s="279" t="s">
        <v>1265</v>
      </c>
      <c r="B848" s="284">
        <v>731107.05</v>
      </c>
      <c r="C848" s="284">
        <v>95654</v>
      </c>
      <c r="D848" s="284">
        <v>221</v>
      </c>
      <c r="E848" s="284">
        <v>5841</v>
      </c>
      <c r="F848" s="284">
        <v>629284</v>
      </c>
      <c r="G848" s="284">
        <v>107.05</v>
      </c>
      <c r="H848" s="283"/>
    </row>
    <row r="849" spans="1:8" ht="14.25">
      <c r="A849" s="279" t="s">
        <v>1266</v>
      </c>
      <c r="B849" s="284">
        <v>1204522.18</v>
      </c>
      <c r="C849" s="284">
        <v>962556</v>
      </c>
      <c r="D849" s="284">
        <v>193122</v>
      </c>
      <c r="E849" s="284">
        <v>9994</v>
      </c>
      <c r="F849" s="284">
        <v>38828</v>
      </c>
      <c r="G849" s="284">
        <v>22.18</v>
      </c>
      <c r="H849" s="283"/>
    </row>
    <row r="850" spans="1:8" ht="14.25">
      <c r="A850" s="279" t="s">
        <v>1267</v>
      </c>
      <c r="B850" s="284">
        <v>127970.9</v>
      </c>
      <c r="C850" s="284">
        <v>14813</v>
      </c>
      <c r="D850" s="284">
        <v>13784</v>
      </c>
      <c r="E850" s="284">
        <v>9013</v>
      </c>
      <c r="F850" s="284">
        <v>80700</v>
      </c>
      <c r="G850" s="284">
        <v>9660.9</v>
      </c>
      <c r="H850" s="283"/>
    </row>
    <row r="851" spans="1:8">
      <c r="A851" s="276" t="s">
        <v>1383</v>
      </c>
      <c r="B851" s="300">
        <v>33802161.027999997</v>
      </c>
      <c r="C851" s="300">
        <v>21413700</v>
      </c>
      <c r="D851" s="300">
        <v>10543584</v>
      </c>
      <c r="E851" s="300">
        <v>796839</v>
      </c>
      <c r="F851" s="300">
        <v>1046903</v>
      </c>
      <c r="G851" s="300">
        <v>1135.028</v>
      </c>
      <c r="H851" s="283"/>
    </row>
    <row r="852" spans="1:8">
      <c r="A852" s="276" t="s">
        <v>1268</v>
      </c>
      <c r="B852" s="300">
        <v>11549154.728</v>
      </c>
      <c r="C852" s="300">
        <v>7527604</v>
      </c>
      <c r="D852" s="300">
        <v>3250485</v>
      </c>
      <c r="E852" s="300">
        <v>463936</v>
      </c>
      <c r="F852" s="300">
        <v>306806</v>
      </c>
      <c r="G852" s="300">
        <v>323.72800000000001</v>
      </c>
      <c r="H852" s="283"/>
    </row>
    <row r="853" spans="1:8" ht="14.25">
      <c r="A853" s="279" t="s">
        <v>1269</v>
      </c>
      <c r="B853" s="284">
        <v>11549154.728</v>
      </c>
      <c r="C853" s="284">
        <v>7527604</v>
      </c>
      <c r="D853" s="284">
        <v>3250485</v>
      </c>
      <c r="E853" s="284">
        <v>463936</v>
      </c>
      <c r="F853" s="284">
        <v>306806</v>
      </c>
      <c r="G853" s="284">
        <v>323.72800000000001</v>
      </c>
      <c r="H853" s="283"/>
    </row>
    <row r="854" spans="1:8">
      <c r="A854" s="276" t="s">
        <v>1270</v>
      </c>
      <c r="B854" s="300">
        <v>22253006.300000001</v>
      </c>
      <c r="C854" s="300">
        <v>13886096</v>
      </c>
      <c r="D854" s="300">
        <v>7293099</v>
      </c>
      <c r="E854" s="300">
        <v>332903</v>
      </c>
      <c r="F854" s="300">
        <v>740097</v>
      </c>
      <c r="G854" s="300">
        <v>811.3</v>
      </c>
      <c r="H854" s="283"/>
    </row>
    <row r="855" spans="1:8" ht="14.25">
      <c r="A855" s="279" t="s">
        <v>1271</v>
      </c>
      <c r="B855" s="284">
        <v>19086598.300000001</v>
      </c>
      <c r="C855" s="284">
        <v>11734637</v>
      </c>
      <c r="D855" s="284">
        <v>6768596</v>
      </c>
      <c r="E855" s="284">
        <v>195798</v>
      </c>
      <c r="F855" s="284">
        <v>386759</v>
      </c>
      <c r="G855" s="284">
        <v>808.3</v>
      </c>
      <c r="H855" s="283"/>
    </row>
    <row r="856" spans="1:8" ht="14.25">
      <c r="A856" s="279" t="s">
        <v>1272</v>
      </c>
      <c r="B856" s="284">
        <v>3166408</v>
      </c>
      <c r="C856" s="284">
        <v>2151459</v>
      </c>
      <c r="D856" s="284">
        <v>524503</v>
      </c>
      <c r="E856" s="284">
        <v>137105</v>
      </c>
      <c r="F856" s="284">
        <v>353338</v>
      </c>
      <c r="G856" s="284">
        <v>3</v>
      </c>
      <c r="H856" s="283"/>
    </row>
    <row r="857" spans="1:8">
      <c r="A857" s="276" t="s">
        <v>1384</v>
      </c>
      <c r="B857" s="300">
        <v>23179935.666000001</v>
      </c>
      <c r="C857" s="300">
        <v>15132892.16</v>
      </c>
      <c r="D857" s="300">
        <v>1646434</v>
      </c>
      <c r="E857" s="300">
        <v>1705611</v>
      </c>
      <c r="F857" s="300">
        <v>4688448</v>
      </c>
      <c r="G857" s="300">
        <v>6550.5059999999994</v>
      </c>
      <c r="H857" s="283"/>
    </row>
    <row r="858" spans="1:8">
      <c r="A858" s="276" t="s">
        <v>1273</v>
      </c>
      <c r="B858" s="300">
        <v>7373871.0300000003</v>
      </c>
      <c r="C858" s="300">
        <v>4584237</v>
      </c>
      <c r="D858" s="300">
        <v>948960</v>
      </c>
      <c r="E858" s="300">
        <v>586897</v>
      </c>
      <c r="F858" s="300">
        <v>1248101</v>
      </c>
      <c r="G858" s="300">
        <v>5676.03</v>
      </c>
      <c r="H858" s="283"/>
    </row>
    <row r="859" spans="1:8" ht="14.25">
      <c r="A859" s="279" t="s">
        <v>1274</v>
      </c>
      <c r="B859" s="284">
        <v>3681787.73</v>
      </c>
      <c r="C859" s="284">
        <v>2080859</v>
      </c>
      <c r="D859" s="284">
        <v>422591</v>
      </c>
      <c r="E859" s="284">
        <v>471602</v>
      </c>
      <c r="F859" s="284">
        <v>701535</v>
      </c>
      <c r="G859" s="284">
        <v>5200.7299999999996</v>
      </c>
      <c r="H859" s="283"/>
    </row>
    <row r="860" spans="1:8" ht="14.25">
      <c r="A860" s="279" t="s">
        <v>1275</v>
      </c>
      <c r="B860" s="284">
        <v>2070224.3</v>
      </c>
      <c r="C860" s="284">
        <v>1257978</v>
      </c>
      <c r="D860" s="284">
        <v>373153</v>
      </c>
      <c r="E860" s="284">
        <v>54064</v>
      </c>
      <c r="F860" s="284">
        <v>384575</v>
      </c>
      <c r="G860" s="284">
        <v>454.3</v>
      </c>
      <c r="H860" s="283"/>
    </row>
    <row r="861" spans="1:8" ht="14.25">
      <c r="A861" s="279" t="s">
        <v>1276</v>
      </c>
      <c r="B861" s="284">
        <v>1621859</v>
      </c>
      <c r="C861" s="284">
        <v>1245400</v>
      </c>
      <c r="D861" s="284">
        <v>153216</v>
      </c>
      <c r="E861" s="284">
        <v>61231</v>
      </c>
      <c r="F861" s="284">
        <v>161991</v>
      </c>
      <c r="G861" s="284">
        <v>21</v>
      </c>
      <c r="H861" s="283"/>
    </row>
    <row r="862" spans="1:8">
      <c r="A862" s="276" t="s">
        <v>1277</v>
      </c>
      <c r="B862" s="300">
        <v>8821417.8699999992</v>
      </c>
      <c r="C862" s="300">
        <v>6032295</v>
      </c>
      <c r="D862" s="300">
        <v>341962</v>
      </c>
      <c r="E862" s="300">
        <v>621872</v>
      </c>
      <c r="F862" s="300">
        <v>1824586</v>
      </c>
      <c r="G862" s="300">
        <v>702.87</v>
      </c>
      <c r="H862" s="283"/>
    </row>
    <row r="863" spans="1:8" ht="14.25">
      <c r="A863" s="279" t="s">
        <v>1278</v>
      </c>
      <c r="B863" s="284">
        <v>4807968</v>
      </c>
      <c r="C863" s="284">
        <v>3784339</v>
      </c>
      <c r="D863" s="284">
        <v>88319</v>
      </c>
      <c r="E863" s="284">
        <v>311510</v>
      </c>
      <c r="F863" s="284">
        <v>623479</v>
      </c>
      <c r="G863" s="284">
        <v>321</v>
      </c>
      <c r="H863" s="283"/>
    </row>
    <row r="864" spans="1:8" ht="14.25">
      <c r="A864" s="279" t="s">
        <v>1279</v>
      </c>
      <c r="B864" s="284">
        <v>4013449.87</v>
      </c>
      <c r="C864" s="284">
        <v>2247956</v>
      </c>
      <c r="D864" s="284">
        <v>253643</v>
      </c>
      <c r="E864" s="284">
        <v>310362</v>
      </c>
      <c r="F864" s="284">
        <v>1201107</v>
      </c>
      <c r="G864" s="284">
        <v>381.87</v>
      </c>
      <c r="H864" s="283"/>
    </row>
    <row r="865" spans="1:8">
      <c r="A865" s="276" t="s">
        <v>1280</v>
      </c>
      <c r="B865" s="300">
        <v>6984646.7659999998</v>
      </c>
      <c r="C865" s="300">
        <v>4516360.16</v>
      </c>
      <c r="D865" s="300">
        <v>355512</v>
      </c>
      <c r="E865" s="300">
        <v>496842</v>
      </c>
      <c r="F865" s="300">
        <v>1615761</v>
      </c>
      <c r="G865" s="300">
        <v>171.60599999999999</v>
      </c>
      <c r="H865" s="283"/>
    </row>
    <row r="866" spans="1:8" ht="14.25">
      <c r="A866" s="279" t="s">
        <v>1281</v>
      </c>
      <c r="B866" s="284">
        <v>2550537.8859999999</v>
      </c>
      <c r="C866" s="284">
        <v>1309622.1599999999</v>
      </c>
      <c r="D866" s="284">
        <v>67517</v>
      </c>
      <c r="E866" s="284">
        <v>348468</v>
      </c>
      <c r="F866" s="284">
        <v>824777</v>
      </c>
      <c r="G866" s="284">
        <v>153.726</v>
      </c>
      <c r="H866" s="283"/>
    </row>
    <row r="867" spans="1:8" ht="14.25">
      <c r="A867" s="279" t="s">
        <v>1282</v>
      </c>
      <c r="B867" s="284">
        <v>3225057.88</v>
      </c>
      <c r="C867" s="284">
        <v>2166715</v>
      </c>
      <c r="D867" s="284">
        <v>286090</v>
      </c>
      <c r="E867" s="284">
        <v>103693</v>
      </c>
      <c r="F867" s="284">
        <v>668542</v>
      </c>
      <c r="G867" s="284">
        <v>17.88</v>
      </c>
      <c r="H867" s="283"/>
    </row>
    <row r="868" spans="1:8" ht="14.25">
      <c r="A868" s="279" t="s">
        <v>1283</v>
      </c>
      <c r="B868" s="284">
        <v>1209051</v>
      </c>
      <c r="C868" s="284">
        <v>1040023</v>
      </c>
      <c r="D868" s="284">
        <v>1905</v>
      </c>
      <c r="E868" s="284">
        <v>44681</v>
      </c>
      <c r="F868" s="284">
        <v>122442</v>
      </c>
      <c r="G868" s="284" t="s">
        <v>799</v>
      </c>
      <c r="H868" s="283"/>
    </row>
    <row r="869" spans="1:8">
      <c r="A869" s="276" t="s">
        <v>1385</v>
      </c>
      <c r="B869" s="300">
        <v>37860292.100000001</v>
      </c>
      <c r="C869" s="300">
        <v>23618088</v>
      </c>
      <c r="D869" s="300">
        <v>12690479</v>
      </c>
      <c r="E869" s="300">
        <v>677633</v>
      </c>
      <c r="F869" s="300">
        <v>874074</v>
      </c>
      <c r="G869" s="300">
        <v>18.100000000000001</v>
      </c>
      <c r="H869" s="283"/>
    </row>
    <row r="870" spans="1:8">
      <c r="A870" s="276" t="s">
        <v>1284</v>
      </c>
      <c r="B870" s="300"/>
      <c r="C870" s="300"/>
      <c r="D870" s="300"/>
      <c r="E870" s="300"/>
      <c r="F870" s="300"/>
      <c r="G870" s="300"/>
      <c r="H870" s="283"/>
    </row>
    <row r="871" spans="1:8">
      <c r="A871" s="276" t="s">
        <v>1285</v>
      </c>
      <c r="B871" s="300">
        <v>16934442</v>
      </c>
      <c r="C871" s="300">
        <v>10856016</v>
      </c>
      <c r="D871" s="300">
        <v>5078670</v>
      </c>
      <c r="E871" s="300">
        <v>366474</v>
      </c>
      <c r="F871" s="300">
        <v>633282</v>
      </c>
      <c r="G871" s="300">
        <v>0</v>
      </c>
      <c r="H871" s="283"/>
    </row>
    <row r="872" spans="1:8" ht="14.25">
      <c r="A872" s="279" t="s">
        <v>1286</v>
      </c>
      <c r="B872" s="284">
        <v>2866944</v>
      </c>
      <c r="C872" s="284">
        <v>1780452</v>
      </c>
      <c r="D872" s="284">
        <v>1032254</v>
      </c>
      <c r="E872" s="284">
        <v>24961</v>
      </c>
      <c r="F872" s="284">
        <v>29277</v>
      </c>
      <c r="G872" s="284" t="s">
        <v>799</v>
      </c>
      <c r="H872" s="283"/>
    </row>
    <row r="873" spans="1:8" ht="14.25">
      <c r="A873" s="279" t="s">
        <v>1287</v>
      </c>
      <c r="B873" s="284">
        <v>3752658</v>
      </c>
      <c r="C873" s="284">
        <v>2382962</v>
      </c>
      <c r="D873" s="284">
        <v>1220636</v>
      </c>
      <c r="E873" s="284">
        <v>98335</v>
      </c>
      <c r="F873" s="284">
        <v>50725</v>
      </c>
      <c r="G873" s="284" t="s">
        <v>799</v>
      </c>
      <c r="H873" s="283"/>
    </row>
    <row r="874" spans="1:8" ht="14.25">
      <c r="A874" s="279" t="s">
        <v>1288</v>
      </c>
      <c r="B874" s="284">
        <v>2902687</v>
      </c>
      <c r="C874" s="284">
        <v>1735224</v>
      </c>
      <c r="D874" s="284">
        <v>809860</v>
      </c>
      <c r="E874" s="284">
        <v>57861</v>
      </c>
      <c r="F874" s="284">
        <v>299742</v>
      </c>
      <c r="G874" s="284" t="s">
        <v>799</v>
      </c>
      <c r="H874" s="283"/>
    </row>
    <row r="875" spans="1:8" ht="14.25">
      <c r="A875" s="279" t="s">
        <v>1289</v>
      </c>
      <c r="B875" s="284">
        <v>3415278</v>
      </c>
      <c r="C875" s="284">
        <v>2309867</v>
      </c>
      <c r="D875" s="284">
        <v>724643</v>
      </c>
      <c r="E875" s="284">
        <v>162269</v>
      </c>
      <c r="F875" s="284">
        <v>218499</v>
      </c>
      <c r="G875" s="284" t="s">
        <v>799</v>
      </c>
      <c r="H875" s="283"/>
    </row>
    <row r="876" spans="1:8" ht="14.25">
      <c r="A876" s="279" t="s">
        <v>1290</v>
      </c>
      <c r="B876" s="284">
        <v>3996875</v>
      </c>
      <c r="C876" s="284">
        <v>2647511</v>
      </c>
      <c r="D876" s="284">
        <v>1291277</v>
      </c>
      <c r="E876" s="284">
        <v>23048</v>
      </c>
      <c r="F876" s="284">
        <v>35039</v>
      </c>
      <c r="G876" s="284" t="s">
        <v>799</v>
      </c>
      <c r="H876" s="283"/>
    </row>
    <row r="877" spans="1:8">
      <c r="A877" s="276" t="s">
        <v>1291</v>
      </c>
      <c r="B877" s="300">
        <v>20925850.100000001</v>
      </c>
      <c r="C877" s="300">
        <v>12762072</v>
      </c>
      <c r="D877" s="300">
        <v>7611809</v>
      </c>
      <c r="E877" s="300">
        <v>311159</v>
      </c>
      <c r="F877" s="300">
        <v>240792</v>
      </c>
      <c r="G877" s="300">
        <v>18.100000000000001</v>
      </c>
      <c r="H877" s="283"/>
    </row>
    <row r="878" spans="1:8" ht="14.25">
      <c r="A878" s="279" t="s">
        <v>1292</v>
      </c>
      <c r="B878" s="284">
        <v>6221219.0999999996</v>
      </c>
      <c r="C878" s="284">
        <v>3557533</v>
      </c>
      <c r="D878" s="284">
        <v>2240907</v>
      </c>
      <c r="E878" s="284">
        <v>270121</v>
      </c>
      <c r="F878" s="284">
        <v>152640</v>
      </c>
      <c r="G878" s="284">
        <v>18.100000000000001</v>
      </c>
      <c r="H878" s="283"/>
    </row>
    <row r="879" spans="1:8" ht="14.25">
      <c r="A879" s="279" t="s">
        <v>1293</v>
      </c>
      <c r="B879" s="284">
        <v>7718649</v>
      </c>
      <c r="C879" s="284">
        <v>4599918</v>
      </c>
      <c r="D879" s="284">
        <v>3082787</v>
      </c>
      <c r="E879" s="284">
        <v>9647</v>
      </c>
      <c r="F879" s="284">
        <v>26297</v>
      </c>
      <c r="G879" s="284" t="s">
        <v>799</v>
      </c>
      <c r="H879" s="283"/>
    </row>
    <row r="880" spans="1:8" ht="14.25">
      <c r="A880" s="279" t="s">
        <v>1294</v>
      </c>
      <c r="B880" s="284">
        <v>6985982</v>
      </c>
      <c r="C880" s="284">
        <v>4604621</v>
      </c>
      <c r="D880" s="284">
        <v>2288115</v>
      </c>
      <c r="E880" s="284">
        <v>31391</v>
      </c>
      <c r="F880" s="284">
        <v>61855</v>
      </c>
      <c r="G880" s="284" t="s">
        <v>799</v>
      </c>
      <c r="H880" s="283"/>
    </row>
    <row r="881" spans="1:8">
      <c r="A881" s="276" t="s">
        <v>1386</v>
      </c>
      <c r="B881" s="300">
        <v>20874671.741999999</v>
      </c>
      <c r="C881" s="300">
        <v>13931476.699999999</v>
      </c>
      <c r="D881" s="300">
        <v>4208279</v>
      </c>
      <c r="E881" s="300">
        <v>1034180</v>
      </c>
      <c r="F881" s="300">
        <v>1699661</v>
      </c>
      <c r="G881" s="300">
        <v>1075.0420000000001</v>
      </c>
      <c r="H881" s="283"/>
    </row>
    <row r="882" spans="1:8">
      <c r="A882" s="276" t="s">
        <v>1295</v>
      </c>
      <c r="B882" s="300">
        <v>1540462.0020000001</v>
      </c>
      <c r="C882" s="300">
        <v>946108</v>
      </c>
      <c r="D882" s="300">
        <v>225723</v>
      </c>
      <c r="E882" s="300">
        <v>57714</v>
      </c>
      <c r="F882" s="300">
        <v>310915</v>
      </c>
      <c r="G882" s="300">
        <v>2.0019999999999998</v>
      </c>
      <c r="H882" s="283"/>
    </row>
    <row r="883" spans="1:8" ht="14.25">
      <c r="A883" s="279" t="s">
        <v>1296</v>
      </c>
      <c r="B883" s="284">
        <v>585053.00199999998</v>
      </c>
      <c r="C883" s="284">
        <v>297125</v>
      </c>
      <c r="D883" s="284">
        <v>8097</v>
      </c>
      <c r="E883" s="284">
        <v>29518</v>
      </c>
      <c r="F883" s="284">
        <v>250313</v>
      </c>
      <c r="G883" s="301">
        <v>2E-3</v>
      </c>
      <c r="H883" s="283"/>
    </row>
    <row r="884" spans="1:8" ht="14.25">
      <c r="A884" s="279" t="s">
        <v>1297</v>
      </c>
      <c r="B884" s="284">
        <v>492589</v>
      </c>
      <c r="C884" s="284">
        <v>269340</v>
      </c>
      <c r="D884" s="284">
        <v>206825</v>
      </c>
      <c r="E884" s="284">
        <v>10554</v>
      </c>
      <c r="F884" s="284">
        <v>5870</v>
      </c>
      <c r="G884" s="284" t="s">
        <v>799</v>
      </c>
      <c r="H884" s="283"/>
    </row>
    <row r="885" spans="1:8" ht="14.25">
      <c r="A885" s="279" t="s">
        <v>1298</v>
      </c>
      <c r="B885" s="284">
        <v>462820</v>
      </c>
      <c r="C885" s="284">
        <v>379643</v>
      </c>
      <c r="D885" s="284">
        <v>10801</v>
      </c>
      <c r="E885" s="284">
        <v>17642</v>
      </c>
      <c r="F885" s="284">
        <v>54732</v>
      </c>
      <c r="G885" s="284">
        <v>2</v>
      </c>
      <c r="H885" s="283"/>
    </row>
    <row r="886" spans="1:8">
      <c r="A886" s="276" t="s">
        <v>1299</v>
      </c>
      <c r="B886" s="300">
        <v>4489076</v>
      </c>
      <c r="C886" s="300">
        <v>2920645</v>
      </c>
      <c r="D886" s="300">
        <v>1264464</v>
      </c>
      <c r="E886" s="300">
        <v>150518</v>
      </c>
      <c r="F886" s="300">
        <v>153394</v>
      </c>
      <c r="G886" s="300">
        <v>55</v>
      </c>
      <c r="H886" s="283"/>
    </row>
    <row r="887" spans="1:8" ht="14.25">
      <c r="A887" s="279" t="s">
        <v>1300</v>
      </c>
      <c r="B887" s="284">
        <v>1557827</v>
      </c>
      <c r="C887" s="284">
        <v>1123628</v>
      </c>
      <c r="D887" s="284">
        <v>277691</v>
      </c>
      <c r="E887" s="284">
        <v>56602</v>
      </c>
      <c r="F887" s="284">
        <v>99851</v>
      </c>
      <c r="G887" s="284">
        <v>55</v>
      </c>
      <c r="H887" s="283"/>
    </row>
    <row r="888" spans="1:8" ht="14.25">
      <c r="A888" s="279" t="s">
        <v>1301</v>
      </c>
      <c r="B888" s="284">
        <v>2025020</v>
      </c>
      <c r="C888" s="284">
        <v>1247690</v>
      </c>
      <c r="D888" s="284">
        <v>689585</v>
      </c>
      <c r="E888" s="284">
        <v>63146</v>
      </c>
      <c r="F888" s="284">
        <v>24599</v>
      </c>
      <c r="G888" s="284" t="s">
        <v>799</v>
      </c>
      <c r="H888" s="283"/>
    </row>
    <row r="889" spans="1:8" ht="14.25">
      <c r="A889" s="279" t="s">
        <v>1302</v>
      </c>
      <c r="B889" s="284">
        <v>906229</v>
      </c>
      <c r="C889" s="284">
        <v>549327</v>
      </c>
      <c r="D889" s="284">
        <v>297188</v>
      </c>
      <c r="E889" s="284">
        <v>30770</v>
      </c>
      <c r="F889" s="284">
        <v>28944</v>
      </c>
      <c r="G889" s="284" t="s">
        <v>799</v>
      </c>
      <c r="H889" s="283"/>
    </row>
    <row r="890" spans="1:8">
      <c r="A890" s="276" t="s">
        <v>1303</v>
      </c>
      <c r="B890" s="300">
        <v>14845133.739999998</v>
      </c>
      <c r="C890" s="300">
        <v>10064723.699999999</v>
      </c>
      <c r="D890" s="300">
        <v>2718092</v>
      </c>
      <c r="E890" s="300">
        <v>825948</v>
      </c>
      <c r="F890" s="300">
        <v>1235352</v>
      </c>
      <c r="G890" s="300">
        <v>1018.0400000000001</v>
      </c>
      <c r="H890" s="283"/>
    </row>
    <row r="891" spans="1:8" ht="14.25">
      <c r="A891" s="279" t="s">
        <v>1304</v>
      </c>
      <c r="B891" s="284">
        <v>3798932.94</v>
      </c>
      <c r="C891" s="284">
        <v>2329401</v>
      </c>
      <c r="D891" s="284">
        <v>200574</v>
      </c>
      <c r="E891" s="284">
        <v>343932</v>
      </c>
      <c r="F891" s="284">
        <v>924403</v>
      </c>
      <c r="G891" s="284">
        <v>622.94000000000005</v>
      </c>
      <c r="H891" s="283"/>
    </row>
    <row r="892" spans="1:8" ht="14.25">
      <c r="A892" s="279" t="s">
        <v>1305</v>
      </c>
      <c r="B892" s="284">
        <v>3157676.8000000003</v>
      </c>
      <c r="C892" s="284">
        <v>2460482.7000000002</v>
      </c>
      <c r="D892" s="284">
        <v>337175</v>
      </c>
      <c r="E892" s="284">
        <v>211708</v>
      </c>
      <c r="F892" s="284">
        <v>147916</v>
      </c>
      <c r="G892" s="284">
        <v>395.1</v>
      </c>
      <c r="H892" s="283"/>
    </row>
    <row r="893" spans="1:8" ht="14.25">
      <c r="A893" s="279" t="s">
        <v>1306</v>
      </c>
      <c r="B893" s="284">
        <v>5639753</v>
      </c>
      <c r="C893" s="284">
        <v>3462273</v>
      </c>
      <c r="D893" s="284">
        <v>1968183</v>
      </c>
      <c r="E893" s="284">
        <v>103872</v>
      </c>
      <c r="F893" s="284">
        <v>105425</v>
      </c>
      <c r="G893" s="284" t="s">
        <v>799</v>
      </c>
      <c r="H893" s="283"/>
    </row>
    <row r="894" spans="1:8" ht="14.25">
      <c r="A894" s="279" t="s">
        <v>1307</v>
      </c>
      <c r="B894" s="284">
        <v>2248771</v>
      </c>
      <c r="C894" s="284">
        <v>1812567</v>
      </c>
      <c r="D894" s="284">
        <v>212160</v>
      </c>
      <c r="E894" s="284">
        <v>166436</v>
      </c>
      <c r="F894" s="284">
        <v>57608</v>
      </c>
      <c r="G894" s="284" t="s">
        <v>799</v>
      </c>
      <c r="H894" s="283"/>
    </row>
    <row r="895" spans="1:8">
      <c r="A895" s="276" t="s">
        <v>1387</v>
      </c>
      <c r="B895" s="300">
        <v>7027821.9450000003</v>
      </c>
      <c r="C895" s="300">
        <v>1307311</v>
      </c>
      <c r="D895" s="300">
        <v>527232</v>
      </c>
      <c r="E895" s="300">
        <v>89967</v>
      </c>
      <c r="F895" s="300">
        <v>5103226</v>
      </c>
      <c r="G895" s="300">
        <v>85.944999999999993</v>
      </c>
      <c r="H895" s="283"/>
    </row>
    <row r="896" spans="1:8">
      <c r="A896" s="276" t="s">
        <v>1308</v>
      </c>
      <c r="H896" s="283"/>
    </row>
    <row r="897" spans="1:8">
      <c r="A897" s="276" t="s">
        <v>1309</v>
      </c>
      <c r="B897" s="300">
        <v>7027821.9450000003</v>
      </c>
      <c r="C897" s="300">
        <v>1307311</v>
      </c>
      <c r="D897" s="300">
        <v>527232</v>
      </c>
      <c r="E897" s="300">
        <v>89967</v>
      </c>
      <c r="F897" s="300">
        <v>5103226</v>
      </c>
      <c r="G897" s="300">
        <v>85.944999999999993</v>
      </c>
      <c r="H897" s="283"/>
    </row>
    <row r="898" spans="1:8" ht="14.25">
      <c r="A898" s="279" t="s">
        <v>1310</v>
      </c>
      <c r="B898" s="284">
        <v>1041614</v>
      </c>
      <c r="C898" s="284">
        <v>207864</v>
      </c>
      <c r="D898" s="284" t="s">
        <v>799</v>
      </c>
      <c r="E898" s="284">
        <v>27676</v>
      </c>
      <c r="F898" s="284">
        <v>806042</v>
      </c>
      <c r="G898" s="284">
        <v>32</v>
      </c>
      <c r="H898" s="283"/>
    </row>
    <row r="899" spans="1:8" ht="14.25">
      <c r="A899" s="279" t="s">
        <v>1311</v>
      </c>
      <c r="B899" s="284">
        <v>2579176</v>
      </c>
      <c r="C899" s="284">
        <v>249514</v>
      </c>
      <c r="D899" s="284">
        <v>39900</v>
      </c>
      <c r="E899" s="284">
        <v>13458</v>
      </c>
      <c r="F899" s="284">
        <v>2276299</v>
      </c>
      <c r="G899" s="284">
        <v>5</v>
      </c>
      <c r="H899" s="283"/>
    </row>
    <row r="900" spans="1:8" ht="14.25">
      <c r="A900" s="279" t="s">
        <v>1312</v>
      </c>
      <c r="B900" s="284">
        <v>1682340.15</v>
      </c>
      <c r="C900" s="284">
        <v>272179</v>
      </c>
      <c r="D900" s="284">
        <v>133592</v>
      </c>
      <c r="E900" s="284">
        <v>23830</v>
      </c>
      <c r="F900" s="284">
        <v>1252738</v>
      </c>
      <c r="G900" s="284">
        <v>1.1499999999999999</v>
      </c>
      <c r="H900" s="283"/>
    </row>
    <row r="901" spans="1:8" ht="14.25">
      <c r="A901" s="279" t="s">
        <v>1313</v>
      </c>
      <c r="B901" s="284">
        <v>545131.79500000004</v>
      </c>
      <c r="C901" s="284">
        <v>4560</v>
      </c>
      <c r="D901" s="284" t="s">
        <v>799</v>
      </c>
      <c r="E901" s="284">
        <v>3516</v>
      </c>
      <c r="F901" s="284">
        <v>537008</v>
      </c>
      <c r="G901" s="284">
        <v>47.795000000000002</v>
      </c>
      <c r="H901" s="283"/>
    </row>
    <row r="902" spans="1:8" ht="14.25">
      <c r="A902" s="279" t="s">
        <v>1314</v>
      </c>
      <c r="B902" s="284">
        <v>387752</v>
      </c>
      <c r="C902" s="284">
        <v>96372</v>
      </c>
      <c r="D902" s="284">
        <v>61100</v>
      </c>
      <c r="E902" s="284">
        <v>14667</v>
      </c>
      <c r="F902" s="284">
        <v>215613</v>
      </c>
      <c r="G902" s="284" t="s">
        <v>799</v>
      </c>
      <c r="H902" s="283"/>
    </row>
    <row r="903" spans="1:8" ht="14.25">
      <c r="A903" s="279" t="s">
        <v>1315</v>
      </c>
      <c r="B903" s="284">
        <v>791808</v>
      </c>
      <c r="C903" s="284">
        <v>476822</v>
      </c>
      <c r="D903" s="284">
        <v>292640</v>
      </c>
      <c r="E903" s="284">
        <v>6820</v>
      </c>
      <c r="F903" s="284">
        <v>15526</v>
      </c>
      <c r="G903" s="284" t="s">
        <v>799</v>
      </c>
      <c r="H903" s="283"/>
    </row>
    <row r="904" spans="1:8">
      <c r="A904" s="276" t="s">
        <v>1388</v>
      </c>
      <c r="B904" s="300">
        <v>14848568.5</v>
      </c>
      <c r="C904" s="300">
        <v>10348042</v>
      </c>
      <c r="D904" s="300">
        <v>4302011</v>
      </c>
      <c r="E904" s="300">
        <v>94917</v>
      </c>
      <c r="F904" s="300">
        <v>103598</v>
      </c>
      <c r="G904" s="300">
        <v>0.5</v>
      </c>
      <c r="H904" s="283"/>
    </row>
    <row r="905" spans="1:8">
      <c r="A905" s="276" t="s">
        <v>1316</v>
      </c>
      <c r="B905" s="300">
        <v>6050769.5</v>
      </c>
      <c r="C905" s="300">
        <v>4360572</v>
      </c>
      <c r="D905" s="300">
        <v>1592773</v>
      </c>
      <c r="E905" s="300">
        <v>45272</v>
      </c>
      <c r="F905" s="300">
        <v>52152</v>
      </c>
      <c r="G905" s="300">
        <v>0.5</v>
      </c>
      <c r="H905" s="283"/>
    </row>
    <row r="906" spans="1:8" ht="14.25">
      <c r="A906" s="279" t="s">
        <v>1317</v>
      </c>
      <c r="B906" s="284">
        <v>3806780.5</v>
      </c>
      <c r="C906" s="284">
        <v>2697060</v>
      </c>
      <c r="D906" s="284">
        <v>1083822</v>
      </c>
      <c r="E906" s="284">
        <v>9593</v>
      </c>
      <c r="F906" s="284">
        <v>16305</v>
      </c>
      <c r="G906" s="284">
        <v>0.5</v>
      </c>
      <c r="H906" s="283"/>
    </row>
    <row r="907" spans="1:8" ht="14.25">
      <c r="A907" s="279" t="s">
        <v>1318</v>
      </c>
      <c r="B907" s="284">
        <v>1345031</v>
      </c>
      <c r="C907" s="284">
        <v>1009685</v>
      </c>
      <c r="D907" s="284">
        <v>265811</v>
      </c>
      <c r="E907" s="284">
        <v>34205</v>
      </c>
      <c r="F907" s="284">
        <v>35330</v>
      </c>
      <c r="G907" s="284" t="s">
        <v>799</v>
      </c>
      <c r="H907" s="283"/>
    </row>
    <row r="908" spans="1:8" ht="14.25">
      <c r="A908" s="279" t="s">
        <v>1319</v>
      </c>
      <c r="B908" s="284">
        <v>898958</v>
      </c>
      <c r="C908" s="284">
        <v>653827</v>
      </c>
      <c r="D908" s="284">
        <v>243140</v>
      </c>
      <c r="E908" s="284">
        <v>1474</v>
      </c>
      <c r="F908" s="284">
        <v>517</v>
      </c>
      <c r="G908" s="284" t="s">
        <v>799</v>
      </c>
      <c r="H908" s="283"/>
    </row>
    <row r="909" spans="1:8">
      <c r="A909" s="276" t="s">
        <v>1320</v>
      </c>
      <c r="B909" s="300">
        <v>8797799</v>
      </c>
      <c r="C909" s="300">
        <v>5987470</v>
      </c>
      <c r="D909" s="300">
        <v>2709238</v>
      </c>
      <c r="E909" s="300">
        <v>49645</v>
      </c>
      <c r="F909" s="300">
        <v>51446</v>
      </c>
      <c r="G909" s="300">
        <v>0</v>
      </c>
      <c r="H909" s="283"/>
    </row>
    <row r="910" spans="1:8" ht="14.25">
      <c r="A910" s="279" t="s">
        <v>1321</v>
      </c>
      <c r="B910" s="284">
        <v>3689460</v>
      </c>
      <c r="C910" s="284">
        <v>2462083</v>
      </c>
      <c r="D910" s="284">
        <v>1217951</v>
      </c>
      <c r="E910" s="284">
        <v>8208</v>
      </c>
      <c r="F910" s="284">
        <v>1218</v>
      </c>
      <c r="G910" s="284" t="s">
        <v>799</v>
      </c>
      <c r="H910" s="283"/>
    </row>
    <row r="911" spans="1:8" ht="14.25">
      <c r="A911" s="279" t="s">
        <v>1322</v>
      </c>
      <c r="B911" s="284">
        <v>3747558</v>
      </c>
      <c r="C911" s="284">
        <v>2371796</v>
      </c>
      <c r="D911" s="284">
        <v>1368908</v>
      </c>
      <c r="E911" s="284" t="s">
        <v>799</v>
      </c>
      <c r="F911" s="284">
        <v>6854</v>
      </c>
      <c r="G911" s="284" t="s">
        <v>799</v>
      </c>
      <c r="H911" s="283"/>
    </row>
    <row r="912" spans="1:8" ht="14.25">
      <c r="A912" s="279" t="s">
        <v>1323</v>
      </c>
      <c r="B912" s="284">
        <v>637720</v>
      </c>
      <c r="C912" s="284">
        <v>488488</v>
      </c>
      <c r="D912" s="284">
        <v>65200</v>
      </c>
      <c r="E912" s="284">
        <v>41297</v>
      </c>
      <c r="F912" s="284">
        <v>42735</v>
      </c>
      <c r="G912" s="284" t="s">
        <v>799</v>
      </c>
      <c r="H912" s="283"/>
    </row>
    <row r="913" spans="1:8" ht="14.25">
      <c r="A913" s="279" t="s">
        <v>1324</v>
      </c>
      <c r="B913" s="284">
        <v>723061</v>
      </c>
      <c r="C913" s="284">
        <v>665103</v>
      </c>
      <c r="D913" s="284">
        <v>57179</v>
      </c>
      <c r="E913" s="284">
        <v>140</v>
      </c>
      <c r="F913" s="284">
        <v>639</v>
      </c>
      <c r="G913" s="284" t="s">
        <v>799</v>
      </c>
      <c r="H913" s="283"/>
    </row>
    <row r="914" spans="1:8">
      <c r="A914" s="276" t="s">
        <v>1389</v>
      </c>
      <c r="B914" s="300">
        <v>12714254.040999999</v>
      </c>
      <c r="C914" s="300">
        <v>8447842.3300000001</v>
      </c>
      <c r="D914" s="300">
        <v>2800969</v>
      </c>
      <c r="E914" s="300">
        <v>205709</v>
      </c>
      <c r="F914" s="300">
        <v>1259669</v>
      </c>
      <c r="G914" s="300">
        <v>64.710999999999999</v>
      </c>
      <c r="H914" s="283"/>
    </row>
    <row r="915" spans="1:8">
      <c r="A915" s="276" t="s">
        <v>1325</v>
      </c>
      <c r="B915" s="300">
        <v>5436595.7110000001</v>
      </c>
      <c r="C915" s="300">
        <v>2858431</v>
      </c>
      <c r="D915" s="300">
        <v>1305540</v>
      </c>
      <c r="E915" s="300">
        <v>134349</v>
      </c>
      <c r="F915" s="300">
        <v>1138211</v>
      </c>
      <c r="G915" s="300">
        <v>64.710999999999999</v>
      </c>
      <c r="H915" s="283"/>
    </row>
    <row r="916" spans="1:8" ht="14.25">
      <c r="A916" s="279" t="s">
        <v>1326</v>
      </c>
      <c r="B916" s="284">
        <v>2947333.0750000002</v>
      </c>
      <c r="C916" s="284">
        <v>1186013</v>
      </c>
      <c r="D916" s="284">
        <v>855179</v>
      </c>
      <c r="E916" s="284">
        <v>55462</v>
      </c>
      <c r="F916" s="284">
        <v>850673</v>
      </c>
      <c r="G916" s="284">
        <v>6.0750000000000002</v>
      </c>
      <c r="H916" s="283"/>
    </row>
    <row r="917" spans="1:8" ht="14.25">
      <c r="A917" s="279" t="s">
        <v>1327</v>
      </c>
      <c r="B917" s="284">
        <v>1576518.6359999999</v>
      </c>
      <c r="C917" s="284">
        <v>1093212</v>
      </c>
      <c r="D917" s="284">
        <v>189910</v>
      </c>
      <c r="E917" s="284">
        <v>59449</v>
      </c>
      <c r="F917" s="284">
        <v>233889</v>
      </c>
      <c r="G917" s="284">
        <v>58.636000000000003</v>
      </c>
      <c r="H917" s="283"/>
    </row>
    <row r="918" spans="1:8" ht="14.25">
      <c r="A918" s="279" t="s">
        <v>1328</v>
      </c>
      <c r="B918" s="284">
        <v>350516</v>
      </c>
      <c r="C918" s="284">
        <v>233504</v>
      </c>
      <c r="D918" s="284">
        <v>70237</v>
      </c>
      <c r="E918" s="284">
        <v>15013</v>
      </c>
      <c r="F918" s="284">
        <v>31762</v>
      </c>
      <c r="G918" s="284" t="s">
        <v>799</v>
      </c>
      <c r="H918" s="283"/>
    </row>
    <row r="919" spans="1:8" ht="14.25">
      <c r="A919" s="279" t="s">
        <v>1329</v>
      </c>
      <c r="B919" s="284">
        <v>562228</v>
      </c>
      <c r="C919" s="284">
        <v>345702</v>
      </c>
      <c r="D919" s="284">
        <v>190214</v>
      </c>
      <c r="E919" s="284">
        <v>4425</v>
      </c>
      <c r="F919" s="284">
        <v>21887</v>
      </c>
      <c r="G919" s="284" t="s">
        <v>799</v>
      </c>
      <c r="H919" s="283"/>
    </row>
    <row r="920" spans="1:8">
      <c r="A920" s="276" t="s">
        <v>1330</v>
      </c>
      <c r="B920" s="300">
        <v>7277658.3300000001</v>
      </c>
      <c r="C920" s="300">
        <v>5589411.3300000001</v>
      </c>
      <c r="D920" s="300">
        <v>1495429</v>
      </c>
      <c r="E920" s="300">
        <v>71360</v>
      </c>
      <c r="F920" s="300">
        <v>121458</v>
      </c>
      <c r="G920" s="300">
        <v>0</v>
      </c>
      <c r="H920" s="283"/>
    </row>
    <row r="921" spans="1:8" ht="14.25">
      <c r="A921" s="279" t="s">
        <v>1331</v>
      </c>
      <c r="B921" s="284">
        <v>3406721</v>
      </c>
      <c r="C921" s="284">
        <v>2203575</v>
      </c>
      <c r="D921" s="284">
        <v>1145843</v>
      </c>
      <c r="E921" s="284">
        <v>13226</v>
      </c>
      <c r="F921" s="284">
        <v>44077</v>
      </c>
      <c r="G921" s="284" t="s">
        <v>799</v>
      </c>
      <c r="H921" s="283"/>
    </row>
    <row r="922" spans="1:8" ht="14.25">
      <c r="A922" s="279" t="s">
        <v>1332</v>
      </c>
      <c r="B922" s="284">
        <v>2479784.21</v>
      </c>
      <c r="C922" s="284">
        <v>2203636.21</v>
      </c>
      <c r="D922" s="284">
        <v>235586</v>
      </c>
      <c r="E922" s="284">
        <v>32285</v>
      </c>
      <c r="F922" s="284">
        <v>8277</v>
      </c>
      <c r="G922" s="284" t="s">
        <v>799</v>
      </c>
      <c r="H922" s="283"/>
    </row>
    <row r="923" spans="1:8" ht="14.25">
      <c r="A923" s="279" t="s">
        <v>1333</v>
      </c>
      <c r="B923" s="284">
        <v>996157.12</v>
      </c>
      <c r="C923" s="284">
        <v>860207.12</v>
      </c>
      <c r="D923" s="284">
        <v>95000</v>
      </c>
      <c r="E923" s="284">
        <v>10402</v>
      </c>
      <c r="F923" s="284">
        <v>30548</v>
      </c>
      <c r="G923" s="284" t="s">
        <v>799</v>
      </c>
      <c r="H923" s="283"/>
    </row>
    <row r="924" spans="1:8" ht="14.25">
      <c r="A924" s="279" t="s">
        <v>1334</v>
      </c>
      <c r="B924" s="284">
        <v>394996</v>
      </c>
      <c r="C924" s="284">
        <v>321993</v>
      </c>
      <c r="D924" s="284">
        <v>19000</v>
      </c>
      <c r="E924" s="284">
        <v>15447</v>
      </c>
      <c r="F924" s="284">
        <v>38556</v>
      </c>
      <c r="G924" s="284" t="s">
        <v>799</v>
      </c>
      <c r="H924" s="283"/>
    </row>
    <row r="925" spans="1:8">
      <c r="A925" s="276" t="s">
        <v>1390</v>
      </c>
      <c r="B925" s="300">
        <v>29806926.482999999</v>
      </c>
      <c r="C925" s="300">
        <v>22139649</v>
      </c>
      <c r="D925" s="300">
        <v>1873679</v>
      </c>
      <c r="E925" s="300">
        <v>691832</v>
      </c>
      <c r="F925" s="300">
        <v>5101652</v>
      </c>
      <c r="G925" s="300">
        <v>114.483</v>
      </c>
      <c r="H925" s="283"/>
    </row>
    <row r="926" spans="1:8">
      <c r="A926" s="276" t="s">
        <v>1335</v>
      </c>
      <c r="B926" s="300">
        <v>7043163.5</v>
      </c>
      <c r="C926" s="300">
        <v>3906457</v>
      </c>
      <c r="D926" s="300">
        <v>58408</v>
      </c>
      <c r="E926" s="300">
        <v>172551</v>
      </c>
      <c r="F926" s="300">
        <v>2905740</v>
      </c>
      <c r="G926" s="300">
        <v>7.5</v>
      </c>
      <c r="H926" s="283"/>
    </row>
    <row r="927" spans="1:8" ht="14.25">
      <c r="A927" s="279" t="s">
        <v>1336</v>
      </c>
      <c r="B927" s="284">
        <v>3670066</v>
      </c>
      <c r="C927" s="284">
        <v>1514252</v>
      </c>
      <c r="D927" s="284">
        <v>31922</v>
      </c>
      <c r="E927" s="284">
        <v>89860</v>
      </c>
      <c r="F927" s="284">
        <v>2034032</v>
      </c>
      <c r="G927" s="284" t="s">
        <v>799</v>
      </c>
      <c r="H927" s="283"/>
    </row>
    <row r="928" spans="1:8" ht="14.25">
      <c r="A928" s="279" t="s">
        <v>1337</v>
      </c>
      <c r="B928" s="284">
        <v>2341653.5</v>
      </c>
      <c r="C928" s="284">
        <v>1876370</v>
      </c>
      <c r="D928" s="284">
        <v>15200</v>
      </c>
      <c r="E928" s="284">
        <v>55718</v>
      </c>
      <c r="F928" s="284">
        <v>394358</v>
      </c>
      <c r="G928" s="284">
        <v>7.5</v>
      </c>
      <c r="H928" s="283"/>
    </row>
    <row r="929" spans="1:9" ht="14.25">
      <c r="A929" s="279" t="s">
        <v>1338</v>
      </c>
      <c r="B929" s="284">
        <v>1031444</v>
      </c>
      <c r="C929" s="284">
        <v>515835</v>
      </c>
      <c r="D929" s="284">
        <v>11286</v>
      </c>
      <c r="E929" s="284">
        <v>26973</v>
      </c>
      <c r="F929" s="284">
        <v>477350</v>
      </c>
      <c r="G929" s="284" t="s">
        <v>799</v>
      </c>
      <c r="H929" s="283"/>
    </row>
    <row r="930" spans="1:9">
      <c r="A930" s="276" t="s">
        <v>1339</v>
      </c>
      <c r="B930" s="300">
        <v>16427984.982999999</v>
      </c>
      <c r="C930" s="300">
        <v>13028153</v>
      </c>
      <c r="D930" s="300">
        <v>1627702</v>
      </c>
      <c r="E930" s="300">
        <v>373331</v>
      </c>
      <c r="F930" s="300">
        <v>1398692</v>
      </c>
      <c r="G930" s="300">
        <v>106.983</v>
      </c>
      <c r="H930" s="283"/>
    </row>
    <row r="931" spans="1:9" ht="14.25">
      <c r="A931" s="279" t="s">
        <v>1340</v>
      </c>
      <c r="B931" s="284">
        <v>10719604.982999999</v>
      </c>
      <c r="C931" s="284">
        <v>7860865</v>
      </c>
      <c r="D931" s="284">
        <v>1506052</v>
      </c>
      <c r="E931" s="284">
        <v>205917</v>
      </c>
      <c r="F931" s="284">
        <v>1146664</v>
      </c>
      <c r="G931" s="284">
        <v>106.983</v>
      </c>
      <c r="H931" s="283"/>
    </row>
    <row r="932" spans="1:9" ht="14.25">
      <c r="A932" s="279" t="s">
        <v>1341</v>
      </c>
      <c r="B932" s="284">
        <v>5708380</v>
      </c>
      <c r="C932" s="284">
        <v>5167288</v>
      </c>
      <c r="D932" s="284">
        <v>121650</v>
      </c>
      <c r="E932" s="284">
        <v>167414</v>
      </c>
      <c r="F932" s="284">
        <v>252028</v>
      </c>
      <c r="G932" s="284" t="s">
        <v>799</v>
      </c>
      <c r="H932" s="283"/>
    </row>
    <row r="933" spans="1:9">
      <c r="A933" s="276" t="s">
        <v>1342</v>
      </c>
      <c r="B933" s="300">
        <v>6335778</v>
      </c>
      <c r="C933" s="300">
        <v>5205039</v>
      </c>
      <c r="D933" s="300">
        <v>187569</v>
      </c>
      <c r="E933" s="300">
        <v>145950</v>
      </c>
      <c r="F933" s="300">
        <v>797220</v>
      </c>
      <c r="G933" s="300">
        <v>0</v>
      </c>
      <c r="H933" s="283"/>
    </row>
    <row r="934" spans="1:9" ht="14.25">
      <c r="A934" s="279" t="s">
        <v>1343</v>
      </c>
      <c r="B934" s="284">
        <v>3225242</v>
      </c>
      <c r="C934" s="284">
        <v>2612260</v>
      </c>
      <c r="D934" s="284">
        <v>125056</v>
      </c>
      <c r="E934" s="284">
        <v>91605</v>
      </c>
      <c r="F934" s="284">
        <v>396321</v>
      </c>
      <c r="G934" s="284" t="s">
        <v>799</v>
      </c>
      <c r="H934" s="283"/>
    </row>
    <row r="935" spans="1:9" ht="14.25">
      <c r="A935" s="279" t="s">
        <v>1344</v>
      </c>
      <c r="B935" s="284">
        <v>1242640</v>
      </c>
      <c r="C935" s="284">
        <v>1084037</v>
      </c>
      <c r="D935" s="284">
        <v>11080</v>
      </c>
      <c r="E935" s="284">
        <v>31210</v>
      </c>
      <c r="F935" s="284">
        <v>116313</v>
      </c>
      <c r="G935" s="284" t="s">
        <v>799</v>
      </c>
      <c r="H935" s="283"/>
    </row>
    <row r="936" spans="1:9" ht="14.25">
      <c r="A936" s="279" t="s">
        <v>1345</v>
      </c>
      <c r="B936" s="284">
        <v>953130</v>
      </c>
      <c r="C936" s="284">
        <v>884576</v>
      </c>
      <c r="D936" s="284">
        <v>44017</v>
      </c>
      <c r="E936" s="284">
        <v>6273</v>
      </c>
      <c r="F936" s="284">
        <v>18264</v>
      </c>
      <c r="G936" s="284" t="s">
        <v>799</v>
      </c>
      <c r="H936" s="283"/>
    </row>
    <row r="937" spans="1:9" ht="14.25">
      <c r="A937" s="279" t="s">
        <v>1346</v>
      </c>
      <c r="B937" s="284">
        <v>914766</v>
      </c>
      <c r="C937" s="284">
        <v>624166</v>
      </c>
      <c r="D937" s="284">
        <v>7416</v>
      </c>
      <c r="E937" s="284">
        <v>16862</v>
      </c>
      <c r="F937" s="284">
        <v>266322</v>
      </c>
      <c r="G937" s="284" t="s">
        <v>799</v>
      </c>
      <c r="H937" s="283"/>
    </row>
    <row r="938" spans="1:9" ht="15.75" thickBot="1">
      <c r="A938" s="302"/>
      <c r="B938" s="285"/>
      <c r="C938" s="285"/>
      <c r="D938" s="285"/>
      <c r="E938" s="286"/>
      <c r="F938" s="285"/>
      <c r="G938" s="285"/>
      <c r="H938" s="283"/>
    </row>
    <row r="939" spans="1:9">
      <c r="A939" s="280"/>
      <c r="B939" s="281"/>
      <c r="C939" s="281"/>
      <c r="D939" s="281"/>
      <c r="E939" s="284"/>
      <c r="F939" s="281"/>
      <c r="G939" s="281"/>
      <c r="H939" s="283"/>
    </row>
    <row r="940" spans="1:9">
      <c r="A940" s="280"/>
      <c r="B940" s="281"/>
      <c r="C940" s="281"/>
      <c r="D940" s="281"/>
      <c r="E940" s="284"/>
      <c r="F940" s="281"/>
      <c r="G940" s="281"/>
      <c r="H940" s="283"/>
    </row>
    <row r="941" spans="1:9">
      <c r="A941" s="280"/>
      <c r="B941" s="281"/>
      <c r="C941" s="281"/>
      <c r="D941" s="281"/>
      <c r="E941" s="284"/>
      <c r="F941" s="281"/>
      <c r="G941" s="281"/>
      <c r="H941" s="283"/>
    </row>
    <row r="942" spans="1:9" s="276" customFormat="1">
      <c r="A942" s="280" t="s">
        <v>1360</v>
      </c>
      <c r="B942" s="281"/>
      <c r="C942" s="281"/>
      <c r="D942" s="951"/>
      <c r="E942" s="951"/>
      <c r="F942" s="282"/>
      <c r="G942" s="282"/>
      <c r="H942" s="278"/>
      <c r="I942" s="279"/>
    </row>
    <row r="943" spans="1:9" s="276" customFormat="1">
      <c r="A943" s="283" t="s">
        <v>1361</v>
      </c>
      <c r="B943" s="281"/>
      <c r="C943" s="281"/>
      <c r="D943" s="281"/>
      <c r="E943" s="284"/>
      <c r="F943" s="282"/>
      <c r="G943" s="282" t="s">
        <v>1374</v>
      </c>
      <c r="H943" s="278"/>
      <c r="I943" s="279"/>
    </row>
    <row r="944" spans="1:9" s="276" customFormat="1" ht="15.75" thickBot="1">
      <c r="A944" s="280" t="s">
        <v>1375</v>
      </c>
      <c r="B944" s="285"/>
      <c r="C944" s="285"/>
      <c r="D944" s="285"/>
      <c r="E944" s="286"/>
      <c r="F944" s="285"/>
      <c r="G944" s="285"/>
      <c r="H944" s="278"/>
      <c r="I944" s="279"/>
    </row>
    <row r="945" spans="1:9" s="276" customFormat="1">
      <c r="A945" s="287"/>
      <c r="B945" s="281"/>
      <c r="C945" s="281"/>
      <c r="D945" s="281"/>
      <c r="E945" s="288"/>
      <c r="F945" s="289"/>
      <c r="G945" s="289"/>
      <c r="H945" s="278"/>
    </row>
    <row r="946" spans="1:9" s="276" customFormat="1">
      <c r="A946" s="290" t="s">
        <v>792</v>
      </c>
      <c r="B946" s="282"/>
      <c r="C946" s="951" t="s">
        <v>1376</v>
      </c>
      <c r="D946" s="951"/>
      <c r="E946" s="291" t="s">
        <v>1214</v>
      </c>
      <c r="F946" s="282" t="s">
        <v>1215</v>
      </c>
      <c r="G946" s="282"/>
      <c r="H946" s="278"/>
    </row>
    <row r="947" spans="1:9" s="276" customFormat="1">
      <c r="A947" s="290"/>
      <c r="B947" s="282"/>
      <c r="C947" s="951"/>
      <c r="D947" s="951"/>
      <c r="E947" s="291" t="s">
        <v>1216</v>
      </c>
      <c r="F947" s="282" t="s">
        <v>1217</v>
      </c>
      <c r="G947" s="282" t="s">
        <v>1218</v>
      </c>
      <c r="H947" s="278"/>
    </row>
    <row r="948" spans="1:9" s="276" customFormat="1">
      <c r="A948" s="280"/>
      <c r="B948" s="282"/>
      <c r="C948" s="951"/>
      <c r="D948" s="951"/>
      <c r="E948" s="291" t="s">
        <v>1219</v>
      </c>
      <c r="F948" s="282" t="s">
        <v>1220</v>
      </c>
      <c r="G948" s="282" t="s">
        <v>1221</v>
      </c>
      <c r="H948" s="278"/>
    </row>
    <row r="949" spans="1:9" s="276" customFormat="1">
      <c r="A949" s="280"/>
      <c r="B949" s="282"/>
      <c r="C949" s="952"/>
      <c r="D949" s="952"/>
      <c r="E949" s="284" t="s">
        <v>1222</v>
      </c>
      <c r="F949" s="282" t="s">
        <v>1223</v>
      </c>
      <c r="G949" s="282" t="s">
        <v>1224</v>
      </c>
      <c r="H949" s="278"/>
    </row>
    <row r="950" spans="1:9" s="276" customFormat="1" ht="30">
      <c r="A950" s="292" t="s">
        <v>1377</v>
      </c>
      <c r="B950" s="293" t="s">
        <v>1225</v>
      </c>
      <c r="C950" s="293" t="s">
        <v>1378</v>
      </c>
      <c r="D950" s="282" t="s">
        <v>1226</v>
      </c>
      <c r="E950" s="284" t="s">
        <v>1227</v>
      </c>
      <c r="F950" s="294" t="s">
        <v>1228</v>
      </c>
      <c r="G950" s="294" t="s">
        <v>1229</v>
      </c>
      <c r="H950" s="278"/>
    </row>
    <row r="951" spans="1:9" s="276" customFormat="1">
      <c r="A951" s="295"/>
      <c r="B951" s="296" t="s">
        <v>1230</v>
      </c>
      <c r="C951" s="296" t="s">
        <v>1231</v>
      </c>
      <c r="D951" s="281" t="s">
        <v>1232</v>
      </c>
      <c r="E951" s="284" t="s">
        <v>1233</v>
      </c>
      <c r="F951" s="294" t="s">
        <v>1234</v>
      </c>
      <c r="G951" s="294" t="s">
        <v>1235</v>
      </c>
      <c r="H951" s="278"/>
    </row>
    <row r="952" spans="1:9" s="276" customFormat="1">
      <c r="A952" s="297"/>
      <c r="B952" s="298"/>
      <c r="C952" s="298"/>
      <c r="D952" s="298"/>
      <c r="E952" s="299"/>
      <c r="F952" s="298"/>
      <c r="G952" s="298"/>
      <c r="H952" s="278"/>
    </row>
    <row r="953" spans="1:9">
      <c r="A953" s="280"/>
      <c r="B953" s="281"/>
      <c r="C953" s="281"/>
      <c r="D953" s="281"/>
      <c r="E953" s="284"/>
      <c r="F953" s="281"/>
      <c r="G953" s="281"/>
      <c r="H953" s="283"/>
      <c r="I953" s="276"/>
    </row>
    <row r="954" spans="1:9">
      <c r="A954" s="280" t="s">
        <v>1379</v>
      </c>
      <c r="B954" s="305">
        <v>236137614.352</v>
      </c>
      <c r="C954" s="305">
        <v>156915671</v>
      </c>
      <c r="D954" s="305">
        <v>40171970</v>
      </c>
      <c r="E954" s="291">
        <v>8096419</v>
      </c>
      <c r="F954" s="305">
        <v>30911356</v>
      </c>
      <c r="G954" s="305">
        <v>42198.351999999999</v>
      </c>
      <c r="H954" s="283"/>
      <c r="I954" s="276"/>
    </row>
    <row r="955" spans="1:9">
      <c r="A955" s="280"/>
      <c r="B955" s="305"/>
      <c r="C955" s="305"/>
      <c r="D955" s="305"/>
      <c r="E955" s="291"/>
      <c r="F955" s="305"/>
      <c r="G955" s="305"/>
      <c r="H955" s="280"/>
      <c r="I955" s="276"/>
    </row>
    <row r="956" spans="1:9">
      <c r="A956" s="280" t="s">
        <v>1236</v>
      </c>
      <c r="B956" s="305">
        <v>747054.07</v>
      </c>
      <c r="C956" s="305">
        <v>681754</v>
      </c>
      <c r="D956" s="305">
        <v>2182</v>
      </c>
      <c r="E956" s="291">
        <v>35438</v>
      </c>
      <c r="F956" s="305">
        <v>26994</v>
      </c>
      <c r="G956" s="305">
        <v>686.07</v>
      </c>
      <c r="H956" s="283"/>
    </row>
    <row r="957" spans="1:9">
      <c r="A957" s="280" t="s">
        <v>1237</v>
      </c>
      <c r="B957" s="305">
        <v>747054.07</v>
      </c>
      <c r="C957" s="305">
        <v>681754</v>
      </c>
      <c r="D957" s="305">
        <v>2182</v>
      </c>
      <c r="E957" s="291">
        <v>35438</v>
      </c>
      <c r="F957" s="305">
        <v>26994</v>
      </c>
      <c r="G957" s="305">
        <v>686.07</v>
      </c>
      <c r="H957" s="283"/>
    </row>
    <row r="958" spans="1:9" ht="14.25">
      <c r="A958" s="283" t="s">
        <v>1238</v>
      </c>
      <c r="B958" s="306">
        <v>747054.07</v>
      </c>
      <c r="C958" s="284">
        <v>681754</v>
      </c>
      <c r="D958" s="284">
        <v>2182</v>
      </c>
      <c r="E958" s="284">
        <v>35438</v>
      </c>
      <c r="F958" s="284">
        <v>26994</v>
      </c>
      <c r="G958" s="284">
        <v>686.07</v>
      </c>
      <c r="H958" s="283"/>
    </row>
    <row r="959" spans="1:9">
      <c r="A959" s="280" t="s">
        <v>1380</v>
      </c>
      <c r="B959" s="305">
        <v>15708982.535</v>
      </c>
      <c r="C959" s="305">
        <v>13100873</v>
      </c>
      <c r="D959" s="305">
        <v>322180</v>
      </c>
      <c r="E959" s="291">
        <v>697082</v>
      </c>
      <c r="F959" s="305">
        <v>1585310</v>
      </c>
      <c r="G959" s="305">
        <v>3537.5350000000003</v>
      </c>
      <c r="H959" s="283"/>
    </row>
    <row r="960" spans="1:9">
      <c r="A960" s="280" t="s">
        <v>1239</v>
      </c>
      <c r="B960" s="305">
        <v>9106476.6349999998</v>
      </c>
      <c r="C960" s="305">
        <v>8755011</v>
      </c>
      <c r="D960" s="305">
        <v>13402</v>
      </c>
      <c r="E960" s="291">
        <v>180859</v>
      </c>
      <c r="F960" s="305">
        <v>154108</v>
      </c>
      <c r="G960" s="305">
        <v>3096.6350000000002</v>
      </c>
      <c r="H960" s="283"/>
    </row>
    <row r="961" spans="1:8" ht="14.25">
      <c r="A961" s="283" t="s">
        <v>1240</v>
      </c>
      <c r="B961" s="306">
        <v>3574114.355</v>
      </c>
      <c r="C961" s="284">
        <v>3415027</v>
      </c>
      <c r="D961" s="284">
        <v>565</v>
      </c>
      <c r="E961" s="284">
        <v>59881</v>
      </c>
      <c r="F961" s="284">
        <v>98607</v>
      </c>
      <c r="G961" s="284">
        <v>34.354999999999997</v>
      </c>
      <c r="H961" s="283"/>
    </row>
    <row r="962" spans="1:8" ht="14.25">
      <c r="A962" s="283" t="s">
        <v>1241</v>
      </c>
      <c r="B962" s="306">
        <v>3281766</v>
      </c>
      <c r="C962" s="307">
        <v>3157336</v>
      </c>
      <c r="D962" s="284">
        <v>1446</v>
      </c>
      <c r="E962" s="284">
        <v>84218</v>
      </c>
      <c r="F962" s="284">
        <v>35716</v>
      </c>
      <c r="G962" s="284">
        <v>3050</v>
      </c>
      <c r="H962" s="283"/>
    </row>
    <row r="963" spans="1:8" ht="14.25">
      <c r="A963" s="283" t="s">
        <v>1242</v>
      </c>
      <c r="B963" s="306">
        <v>2250596.2799999998</v>
      </c>
      <c r="C963" s="307">
        <v>2182648</v>
      </c>
      <c r="D963" s="284">
        <v>11391</v>
      </c>
      <c r="E963" s="284">
        <v>36760</v>
      </c>
      <c r="F963" s="284">
        <v>19785</v>
      </c>
      <c r="G963" s="284">
        <v>12.28</v>
      </c>
      <c r="H963" s="283"/>
    </row>
    <row r="964" spans="1:8">
      <c r="A964" s="280" t="s">
        <v>1243</v>
      </c>
      <c r="B964" s="305">
        <v>6602505.9000000004</v>
      </c>
      <c r="C964" s="305">
        <v>4345862</v>
      </c>
      <c r="D964" s="305">
        <v>308778</v>
      </c>
      <c r="E964" s="291">
        <v>516223</v>
      </c>
      <c r="F964" s="305">
        <v>1431202</v>
      </c>
      <c r="G964" s="305">
        <v>440.9</v>
      </c>
      <c r="H964" s="283"/>
    </row>
    <row r="965" spans="1:8" ht="14.25">
      <c r="A965" s="283" t="s">
        <v>1244</v>
      </c>
      <c r="B965" s="306">
        <v>3978508.9</v>
      </c>
      <c r="C965" s="307">
        <v>2606593</v>
      </c>
      <c r="D965" s="284">
        <v>139188</v>
      </c>
      <c r="E965" s="284">
        <v>309111</v>
      </c>
      <c r="F965" s="284">
        <v>923176</v>
      </c>
      <c r="G965" s="284">
        <v>440.9</v>
      </c>
      <c r="H965" s="283"/>
    </row>
    <row r="966" spans="1:8" ht="14.25">
      <c r="A966" s="283" t="s">
        <v>1245</v>
      </c>
      <c r="B966" s="306">
        <v>2623997</v>
      </c>
      <c r="C966" s="307">
        <v>1739269</v>
      </c>
      <c r="D966" s="284">
        <v>169590</v>
      </c>
      <c r="E966" s="284">
        <v>207112</v>
      </c>
      <c r="F966" s="284">
        <v>508026</v>
      </c>
      <c r="G966" s="281"/>
      <c r="H966" s="283"/>
    </row>
    <row r="967" spans="1:8">
      <c r="A967" s="280" t="s">
        <v>1381</v>
      </c>
      <c r="B967" s="305">
        <v>27523248.145</v>
      </c>
      <c r="C967" s="305">
        <v>16865921</v>
      </c>
      <c r="D967" s="305">
        <v>1479075</v>
      </c>
      <c r="E967" s="291">
        <v>1440861</v>
      </c>
      <c r="F967" s="305">
        <v>7728762</v>
      </c>
      <c r="G967" s="305">
        <v>8629.1450000000004</v>
      </c>
      <c r="H967" s="283"/>
    </row>
    <row r="968" spans="1:8">
      <c r="A968" s="280" t="s">
        <v>1246</v>
      </c>
      <c r="B968" s="305">
        <v>3168864.4049999998</v>
      </c>
      <c r="C968" s="305">
        <v>1290308</v>
      </c>
      <c r="D968" s="305">
        <v>42355</v>
      </c>
      <c r="E968" s="291">
        <v>412614</v>
      </c>
      <c r="F968" s="305">
        <v>1416221</v>
      </c>
      <c r="G968" s="305">
        <v>7366.4049999999997</v>
      </c>
      <c r="H968" s="283"/>
    </row>
    <row r="969" spans="1:8" ht="14.25">
      <c r="A969" s="283" t="s">
        <v>1247</v>
      </c>
      <c r="B969" s="306">
        <v>3168864.4049999998</v>
      </c>
      <c r="C969" s="307">
        <v>1290308</v>
      </c>
      <c r="D969" s="284">
        <v>42355</v>
      </c>
      <c r="E969" s="284">
        <v>412614</v>
      </c>
      <c r="F969" s="284">
        <v>1416221</v>
      </c>
      <c r="G969" s="284">
        <v>7366.4049999999997</v>
      </c>
      <c r="H969" s="283"/>
    </row>
    <row r="970" spans="1:8">
      <c r="A970" s="280" t="s">
        <v>1248</v>
      </c>
      <c r="B970" s="305">
        <v>9389093.5399999991</v>
      </c>
      <c r="C970" s="305">
        <v>4552644</v>
      </c>
      <c r="D970" s="305">
        <v>235156</v>
      </c>
      <c r="E970" s="291">
        <v>467480</v>
      </c>
      <c r="F970" s="305">
        <v>4133305</v>
      </c>
      <c r="G970" s="305">
        <v>508.54</v>
      </c>
      <c r="H970" s="283"/>
    </row>
    <row r="971" spans="1:8" ht="14.25">
      <c r="A971" s="283" t="s">
        <v>1249</v>
      </c>
      <c r="B971" s="306">
        <v>3526244.4849999999</v>
      </c>
      <c r="C971" s="307">
        <v>1258272</v>
      </c>
      <c r="D971" s="284">
        <v>27415</v>
      </c>
      <c r="E971" s="284">
        <v>114539</v>
      </c>
      <c r="F971" s="284">
        <v>2125952</v>
      </c>
      <c r="G971" s="284">
        <v>66.484999999999999</v>
      </c>
      <c r="H971" s="283"/>
    </row>
    <row r="972" spans="1:8" ht="14.25">
      <c r="A972" s="283" t="s">
        <v>1250</v>
      </c>
      <c r="B972" s="306">
        <v>3589024.2340000002</v>
      </c>
      <c r="C972" s="307">
        <v>2492878</v>
      </c>
      <c r="D972" s="284">
        <v>116485</v>
      </c>
      <c r="E972" s="284">
        <v>141822</v>
      </c>
      <c r="F972" s="284">
        <v>837731</v>
      </c>
      <c r="G972" s="284">
        <v>108.23399999999999</v>
      </c>
      <c r="H972" s="283"/>
    </row>
    <row r="973" spans="1:8" ht="14.25">
      <c r="A973" s="283" t="s">
        <v>1251</v>
      </c>
      <c r="B973" s="306">
        <v>2273824.821</v>
      </c>
      <c r="C973" s="307">
        <v>801494</v>
      </c>
      <c r="D973" s="284">
        <v>91256</v>
      </c>
      <c r="E973" s="284">
        <v>211119</v>
      </c>
      <c r="F973" s="284">
        <v>1169622</v>
      </c>
      <c r="G973" s="284">
        <v>333.82100000000003</v>
      </c>
      <c r="H973" s="283"/>
    </row>
    <row r="974" spans="1:8">
      <c r="A974" s="280" t="s">
        <v>1252</v>
      </c>
      <c r="B974" s="305">
        <v>0</v>
      </c>
      <c r="C974" s="305"/>
      <c r="D974" s="305"/>
      <c r="E974" s="291"/>
      <c r="F974" s="305"/>
      <c r="G974" s="281"/>
      <c r="H974" s="283"/>
    </row>
    <row r="975" spans="1:8">
      <c r="A975" s="280" t="s">
        <v>1253</v>
      </c>
      <c r="B975" s="305">
        <v>14965290.199999999</v>
      </c>
      <c r="C975" s="305">
        <v>11022969</v>
      </c>
      <c r="D975" s="305">
        <v>1201564</v>
      </c>
      <c r="E975" s="291">
        <v>560767</v>
      </c>
      <c r="F975" s="305">
        <v>2179236</v>
      </c>
      <c r="G975" s="305">
        <v>754.2</v>
      </c>
      <c r="H975" s="283"/>
    </row>
    <row r="976" spans="1:8" ht="14.25">
      <c r="A976" s="283" t="s">
        <v>1254</v>
      </c>
      <c r="B976" s="306">
        <v>4779421.0999999996</v>
      </c>
      <c r="C976" s="307">
        <v>2498158</v>
      </c>
      <c r="D976" s="284">
        <v>108629</v>
      </c>
      <c r="E976" s="284">
        <v>337931</v>
      </c>
      <c r="F976" s="284">
        <v>1833959</v>
      </c>
      <c r="G976" s="284">
        <v>744.1</v>
      </c>
      <c r="H976" s="283"/>
    </row>
    <row r="977" spans="1:8" ht="14.25">
      <c r="A977" s="283" t="s">
        <v>1255</v>
      </c>
      <c r="B977" s="306">
        <v>4732982</v>
      </c>
      <c r="C977" s="284">
        <v>3808721</v>
      </c>
      <c r="D977" s="284">
        <v>665566</v>
      </c>
      <c r="E977" s="284">
        <v>79869</v>
      </c>
      <c r="F977" s="284">
        <v>178822</v>
      </c>
      <c r="G977" s="284">
        <v>4</v>
      </c>
      <c r="H977" s="283"/>
    </row>
    <row r="978" spans="1:8" ht="14.25">
      <c r="A978" s="283" t="s">
        <v>1256</v>
      </c>
      <c r="B978" s="306">
        <v>3193656.1</v>
      </c>
      <c r="C978" s="307">
        <v>2611916</v>
      </c>
      <c r="D978" s="284">
        <v>421129</v>
      </c>
      <c r="E978" s="284">
        <v>74898</v>
      </c>
      <c r="F978" s="284">
        <v>85707</v>
      </c>
      <c r="G978" s="284">
        <v>6.1</v>
      </c>
      <c r="H978" s="283"/>
    </row>
    <row r="979" spans="1:8" ht="14.25">
      <c r="A979" s="283" t="s">
        <v>1257</v>
      </c>
      <c r="B979" s="306">
        <v>2259231</v>
      </c>
      <c r="C979" s="307">
        <v>2104174</v>
      </c>
      <c r="D979" s="284">
        <v>6240</v>
      </c>
      <c r="E979" s="284">
        <v>68069</v>
      </c>
      <c r="F979" s="284">
        <v>80748</v>
      </c>
      <c r="G979" s="281" t="s">
        <v>799</v>
      </c>
      <c r="H979" s="283"/>
    </row>
    <row r="980" spans="1:8">
      <c r="A980" s="280" t="s">
        <v>1382</v>
      </c>
      <c r="B980" s="305">
        <v>13351142.429</v>
      </c>
      <c r="C980" s="305">
        <v>8008935</v>
      </c>
      <c r="D980" s="305">
        <v>1945651</v>
      </c>
      <c r="E980" s="291">
        <v>779204</v>
      </c>
      <c r="F980" s="305">
        <v>2596898</v>
      </c>
      <c r="G980" s="305">
        <v>20454.429</v>
      </c>
      <c r="H980" s="283"/>
    </row>
    <row r="981" spans="1:8">
      <c r="A981" s="280" t="s">
        <v>1258</v>
      </c>
      <c r="B981" s="305">
        <v>8814334.6390000004</v>
      </c>
      <c r="C981" s="305">
        <v>5489581</v>
      </c>
      <c r="D981" s="305">
        <v>1772469</v>
      </c>
      <c r="E981" s="291">
        <v>633072</v>
      </c>
      <c r="F981" s="305">
        <v>916185</v>
      </c>
      <c r="G981" s="305">
        <v>3027.6390000000001</v>
      </c>
      <c r="H981" s="283"/>
    </row>
    <row r="982" spans="1:8" ht="14.25">
      <c r="A982" s="283" t="s">
        <v>1259</v>
      </c>
      <c r="B982" s="306">
        <v>3063802.4350000001</v>
      </c>
      <c r="C982" s="307">
        <v>1666912</v>
      </c>
      <c r="D982" s="284">
        <v>170262</v>
      </c>
      <c r="E982" s="284">
        <v>457980</v>
      </c>
      <c r="F982" s="284">
        <v>765662</v>
      </c>
      <c r="G982" s="284">
        <v>2986.4349999999999</v>
      </c>
      <c r="H982" s="283"/>
    </row>
    <row r="983" spans="1:8" ht="14.25">
      <c r="A983" s="283" t="s">
        <v>1260</v>
      </c>
      <c r="B983" s="306">
        <v>4901582.2039999999</v>
      </c>
      <c r="C983" s="284">
        <v>3309626</v>
      </c>
      <c r="D983" s="284">
        <v>1455961</v>
      </c>
      <c r="E983" s="284">
        <v>96884</v>
      </c>
      <c r="F983" s="284">
        <v>39070</v>
      </c>
      <c r="G983" s="284">
        <v>41.204000000000001</v>
      </c>
      <c r="H983" s="283"/>
    </row>
    <row r="984" spans="1:8" ht="14.25">
      <c r="A984" s="283" t="s">
        <v>1261</v>
      </c>
      <c r="B984" s="306">
        <v>848950</v>
      </c>
      <c r="C984" s="284">
        <v>513043</v>
      </c>
      <c r="D984" s="284">
        <v>146246</v>
      </c>
      <c r="E984" s="284">
        <v>78208</v>
      </c>
      <c r="F984" s="284">
        <v>111453</v>
      </c>
      <c r="G984" s="281" t="s">
        <v>799</v>
      </c>
      <c r="H984" s="283"/>
    </row>
    <row r="985" spans="1:8">
      <c r="A985" s="280" t="s">
        <v>1262</v>
      </c>
      <c r="B985" s="305">
        <v>4536807.79</v>
      </c>
      <c r="C985" s="305">
        <v>2519354</v>
      </c>
      <c r="D985" s="305">
        <v>173182</v>
      </c>
      <c r="E985" s="291">
        <v>146132</v>
      </c>
      <c r="F985" s="305">
        <v>1680713</v>
      </c>
      <c r="G985" s="305">
        <v>17426.79</v>
      </c>
      <c r="H985" s="283"/>
    </row>
    <row r="986" spans="1:8" ht="14.25">
      <c r="A986" s="283" t="s">
        <v>1263</v>
      </c>
      <c r="B986" s="306">
        <v>836744.33</v>
      </c>
      <c r="C986" s="284">
        <v>619349</v>
      </c>
      <c r="D986" s="284">
        <v>53971</v>
      </c>
      <c r="E986" s="284">
        <v>34383</v>
      </c>
      <c r="F986" s="284">
        <v>128313</v>
      </c>
      <c r="G986" s="284">
        <v>728.33</v>
      </c>
      <c r="H986" s="283"/>
    </row>
    <row r="987" spans="1:8" ht="14.25">
      <c r="A987" s="283" t="s">
        <v>1264</v>
      </c>
      <c r="B987" s="306">
        <v>1739474.16</v>
      </c>
      <c r="C987" s="307">
        <v>834466</v>
      </c>
      <c r="D987" s="284">
        <v>1200</v>
      </c>
      <c r="E987" s="284">
        <v>87330</v>
      </c>
      <c r="F987" s="284">
        <v>803403</v>
      </c>
      <c r="G987" s="284">
        <v>13075.16</v>
      </c>
      <c r="H987" s="283"/>
    </row>
    <row r="988" spans="1:8" ht="14.25">
      <c r="A988" s="283" t="s">
        <v>1265</v>
      </c>
      <c r="B988" s="306">
        <v>734668.3</v>
      </c>
      <c r="C988" s="307">
        <v>99208</v>
      </c>
      <c r="D988" s="284">
        <v>1521</v>
      </c>
      <c r="E988" s="284">
        <v>5021</v>
      </c>
      <c r="F988" s="284">
        <v>628857</v>
      </c>
      <c r="G988" s="284">
        <v>61.3</v>
      </c>
      <c r="H988" s="283"/>
    </row>
    <row r="989" spans="1:8" ht="14.25">
      <c r="A989" s="283" t="s">
        <v>1266</v>
      </c>
      <c r="B989" s="306">
        <v>1071750.2</v>
      </c>
      <c r="C989" s="284">
        <v>924279</v>
      </c>
      <c r="D989" s="284">
        <v>97743</v>
      </c>
      <c r="E989" s="284">
        <v>10881</v>
      </c>
      <c r="F989" s="284">
        <v>38825</v>
      </c>
      <c r="G989" s="284">
        <v>22.2</v>
      </c>
      <c r="H989" s="283"/>
    </row>
    <row r="990" spans="1:8" ht="14.25">
      <c r="A990" s="283" t="s">
        <v>1267</v>
      </c>
      <c r="B990" s="306">
        <v>154170.79999999999</v>
      </c>
      <c r="C990" s="284">
        <v>42052</v>
      </c>
      <c r="D990" s="284">
        <v>18747</v>
      </c>
      <c r="E990" s="284">
        <v>8517</v>
      </c>
      <c r="F990" s="284">
        <v>81315</v>
      </c>
      <c r="G990" s="284">
        <v>3539.8</v>
      </c>
      <c r="H990" s="283"/>
    </row>
    <row r="991" spans="1:8">
      <c r="A991" s="280" t="s">
        <v>1383</v>
      </c>
      <c r="B991" s="305">
        <v>33712674.479999997</v>
      </c>
      <c r="C991" s="305">
        <v>22355769</v>
      </c>
      <c r="D991" s="305">
        <v>9602833</v>
      </c>
      <c r="E991" s="291">
        <v>778336</v>
      </c>
      <c r="F991" s="305">
        <v>974783</v>
      </c>
      <c r="G991" s="305">
        <v>953.48</v>
      </c>
      <c r="H991" s="283"/>
    </row>
    <row r="992" spans="1:8">
      <c r="A992" s="280" t="s">
        <v>1268</v>
      </c>
      <c r="B992" s="305">
        <v>11799264.48</v>
      </c>
      <c r="C992" s="305">
        <v>7869769</v>
      </c>
      <c r="D992" s="305">
        <v>3188041</v>
      </c>
      <c r="E992" s="291">
        <v>479874</v>
      </c>
      <c r="F992" s="305">
        <v>261367</v>
      </c>
      <c r="G992" s="305">
        <v>213.48</v>
      </c>
      <c r="H992" s="283"/>
    </row>
    <row r="993" spans="1:8" ht="14.25">
      <c r="A993" s="283" t="s">
        <v>1269</v>
      </c>
      <c r="B993" s="306">
        <v>11799264.48</v>
      </c>
      <c r="C993" s="284">
        <v>7869769</v>
      </c>
      <c r="D993" s="284">
        <v>3188041</v>
      </c>
      <c r="E993" s="284">
        <v>479874</v>
      </c>
      <c r="F993" s="284">
        <v>261367</v>
      </c>
      <c r="G993" s="284">
        <v>213.48</v>
      </c>
      <c r="H993" s="283"/>
    </row>
    <row r="994" spans="1:8">
      <c r="A994" s="280" t="s">
        <v>1270</v>
      </c>
      <c r="B994" s="305">
        <v>21913410</v>
      </c>
      <c r="C994" s="305">
        <v>14486000</v>
      </c>
      <c r="D994" s="305">
        <v>6414792</v>
      </c>
      <c r="E994" s="291">
        <v>298462</v>
      </c>
      <c r="F994" s="305">
        <v>713416</v>
      </c>
      <c r="G994" s="305">
        <v>740</v>
      </c>
      <c r="H994" s="283"/>
    </row>
    <row r="995" spans="1:8" ht="14.25">
      <c r="A995" s="283" t="s">
        <v>1271</v>
      </c>
      <c r="B995" s="306">
        <v>19242360</v>
      </c>
      <c r="C995" s="284">
        <v>12538905</v>
      </c>
      <c r="D995" s="284">
        <v>6132277</v>
      </c>
      <c r="E995" s="284">
        <v>180584</v>
      </c>
      <c r="F995" s="284">
        <v>389876</v>
      </c>
      <c r="G995" s="284">
        <v>718</v>
      </c>
      <c r="H995" s="283"/>
    </row>
    <row r="996" spans="1:8" ht="14.25">
      <c r="A996" s="283" t="s">
        <v>1272</v>
      </c>
      <c r="B996" s="306">
        <v>2671050</v>
      </c>
      <c r="C996" s="284">
        <v>1947095</v>
      </c>
      <c r="D996" s="284">
        <v>282515</v>
      </c>
      <c r="E996" s="284">
        <v>117878</v>
      </c>
      <c r="F996" s="284">
        <v>323540</v>
      </c>
      <c r="G996" s="284">
        <v>22</v>
      </c>
      <c r="H996" s="283"/>
    </row>
    <row r="997" spans="1:8">
      <c r="A997" s="280" t="s">
        <v>1384</v>
      </c>
      <c r="B997" s="305">
        <v>23881020.625999998</v>
      </c>
      <c r="C997" s="305">
        <v>16101390</v>
      </c>
      <c r="D997" s="305">
        <v>1525795</v>
      </c>
      <c r="E997" s="291">
        <v>1697333</v>
      </c>
      <c r="F997" s="305">
        <v>4549951</v>
      </c>
      <c r="G997" s="305">
        <v>6551.6259999999993</v>
      </c>
      <c r="H997" s="283"/>
    </row>
    <row r="998" spans="1:8">
      <c r="A998" s="280" t="s">
        <v>1273</v>
      </c>
      <c r="B998" s="305">
        <v>7285737.4299999997</v>
      </c>
      <c r="C998" s="305">
        <v>4647803</v>
      </c>
      <c r="D998" s="305">
        <v>882179</v>
      </c>
      <c r="E998" s="291">
        <v>566061</v>
      </c>
      <c r="F998" s="305">
        <v>1184088</v>
      </c>
      <c r="G998" s="305">
        <v>5606.4299999999994</v>
      </c>
      <c r="H998" s="283"/>
    </row>
    <row r="999" spans="1:8" ht="14.25">
      <c r="A999" s="283" t="s">
        <v>1274</v>
      </c>
      <c r="B999" s="306">
        <v>3603326.73</v>
      </c>
      <c r="C999" s="284">
        <v>2076662</v>
      </c>
      <c r="D999" s="284">
        <v>411678</v>
      </c>
      <c r="E999" s="284">
        <v>455264</v>
      </c>
      <c r="F999" s="284">
        <v>654569</v>
      </c>
      <c r="G999" s="284">
        <v>5153.7299999999996</v>
      </c>
      <c r="H999" s="283"/>
    </row>
    <row r="1000" spans="1:8" ht="14.25">
      <c r="A1000" s="283" t="s">
        <v>1275</v>
      </c>
      <c r="B1000" s="306">
        <v>2073592.7</v>
      </c>
      <c r="C1000" s="284">
        <v>1283444</v>
      </c>
      <c r="D1000" s="284">
        <v>366534</v>
      </c>
      <c r="E1000" s="284">
        <v>51280</v>
      </c>
      <c r="F1000" s="284">
        <v>371902</v>
      </c>
      <c r="G1000" s="284">
        <v>432.7</v>
      </c>
      <c r="H1000" s="283"/>
    </row>
    <row r="1001" spans="1:8" ht="14.25">
      <c r="A1001" s="283" t="s">
        <v>1276</v>
      </c>
      <c r="B1001" s="306">
        <v>1608818</v>
      </c>
      <c r="C1001" s="307">
        <v>1287697</v>
      </c>
      <c r="D1001" s="284">
        <v>103967</v>
      </c>
      <c r="E1001" s="284">
        <v>59517</v>
      </c>
      <c r="F1001" s="284">
        <v>157617</v>
      </c>
      <c r="G1001" s="284">
        <v>20</v>
      </c>
      <c r="H1001" s="283"/>
    </row>
    <row r="1002" spans="1:8">
      <c r="A1002" s="280" t="s">
        <v>1277</v>
      </c>
      <c r="B1002" s="305">
        <v>9097107.6899999995</v>
      </c>
      <c r="C1002" s="305">
        <v>6357623</v>
      </c>
      <c r="D1002" s="305">
        <v>339186</v>
      </c>
      <c r="E1002" s="291">
        <v>622080</v>
      </c>
      <c r="F1002" s="305">
        <v>1777441</v>
      </c>
      <c r="G1002" s="305">
        <v>777.69</v>
      </c>
      <c r="H1002" s="283"/>
    </row>
    <row r="1003" spans="1:8" ht="14.25">
      <c r="A1003" s="283" t="s">
        <v>1278</v>
      </c>
      <c r="B1003" s="306">
        <v>4962979.12</v>
      </c>
      <c r="C1003" s="284">
        <v>3967661</v>
      </c>
      <c r="D1003" s="284">
        <v>78241</v>
      </c>
      <c r="E1003" s="284">
        <v>311605</v>
      </c>
      <c r="F1003" s="284">
        <v>605037</v>
      </c>
      <c r="G1003" s="284">
        <v>435.12</v>
      </c>
      <c r="H1003" s="283"/>
    </row>
    <row r="1004" spans="1:8" ht="14.25">
      <c r="A1004" s="283" t="s">
        <v>1279</v>
      </c>
      <c r="B1004" s="306">
        <v>4134128.57</v>
      </c>
      <c r="C1004" s="284">
        <v>2389962</v>
      </c>
      <c r="D1004" s="284">
        <v>260945</v>
      </c>
      <c r="E1004" s="284">
        <v>310475</v>
      </c>
      <c r="F1004" s="284">
        <v>1172404</v>
      </c>
      <c r="G1004" s="284">
        <v>342.57</v>
      </c>
      <c r="H1004" s="283"/>
    </row>
    <row r="1005" spans="1:8">
      <c r="A1005" s="280" t="s">
        <v>1280</v>
      </c>
      <c r="B1005" s="305">
        <v>7498175.5060000001</v>
      </c>
      <c r="C1005" s="305">
        <v>5095964</v>
      </c>
      <c r="D1005" s="305">
        <v>304430</v>
      </c>
      <c r="E1005" s="291">
        <v>509192</v>
      </c>
      <c r="F1005" s="305">
        <v>1588422</v>
      </c>
      <c r="G1005" s="305">
        <v>167.506</v>
      </c>
      <c r="H1005" s="283"/>
    </row>
    <row r="1006" spans="1:8" ht="14.25">
      <c r="A1006" s="283" t="s">
        <v>1281</v>
      </c>
      <c r="B1006" s="306">
        <v>2591420.7259999998</v>
      </c>
      <c r="C1006" s="307">
        <v>1371420</v>
      </c>
      <c r="D1006" s="284">
        <v>46262</v>
      </c>
      <c r="E1006" s="284">
        <v>366407</v>
      </c>
      <c r="F1006" s="284">
        <v>807185</v>
      </c>
      <c r="G1006" s="284">
        <v>146.726</v>
      </c>
      <c r="H1006" s="283"/>
    </row>
    <row r="1007" spans="1:8" ht="14.25">
      <c r="A1007" s="283" t="s">
        <v>1282</v>
      </c>
      <c r="B1007" s="306">
        <v>3753119.78</v>
      </c>
      <c r="C1007" s="284">
        <v>2750399</v>
      </c>
      <c r="D1007" s="284">
        <v>256868</v>
      </c>
      <c r="E1007" s="284">
        <v>97435</v>
      </c>
      <c r="F1007" s="284">
        <v>648397</v>
      </c>
      <c r="G1007" s="284">
        <v>20.78</v>
      </c>
      <c r="H1007" s="283"/>
    </row>
    <row r="1008" spans="1:8" ht="14.25">
      <c r="A1008" s="283" t="s">
        <v>1283</v>
      </c>
      <c r="B1008" s="306">
        <v>1153635</v>
      </c>
      <c r="C1008" s="307">
        <v>974145</v>
      </c>
      <c r="D1008" s="284">
        <v>1300</v>
      </c>
      <c r="E1008" s="284">
        <v>45350</v>
      </c>
      <c r="F1008" s="284">
        <v>132840</v>
      </c>
      <c r="G1008" s="281"/>
      <c r="H1008" s="283"/>
    </row>
    <row r="1009" spans="1:8">
      <c r="A1009" s="280" t="s">
        <v>1385</v>
      </c>
      <c r="B1009" s="305">
        <v>37880785.600000001</v>
      </c>
      <c r="C1009" s="305">
        <v>23685480</v>
      </c>
      <c r="D1009" s="305">
        <v>12675991</v>
      </c>
      <c r="E1009" s="291">
        <v>653939</v>
      </c>
      <c r="F1009" s="305">
        <v>865358</v>
      </c>
      <c r="G1009" s="305">
        <v>17.600000000000001</v>
      </c>
      <c r="H1009" s="283"/>
    </row>
    <row r="1010" spans="1:8">
      <c r="A1010" s="280" t="s">
        <v>1284</v>
      </c>
      <c r="B1010" s="305">
        <v>0</v>
      </c>
      <c r="C1010" s="305"/>
      <c r="D1010" s="305"/>
      <c r="E1010" s="291"/>
      <c r="F1010" s="305"/>
      <c r="G1010" s="305"/>
      <c r="H1010" s="283"/>
    </row>
    <row r="1011" spans="1:8">
      <c r="A1011" s="280" t="s">
        <v>1285</v>
      </c>
      <c r="B1011" s="305">
        <v>16927570</v>
      </c>
      <c r="C1011" s="305">
        <v>11067242</v>
      </c>
      <c r="D1011" s="305">
        <v>4876982</v>
      </c>
      <c r="E1011" s="291">
        <v>355464</v>
      </c>
      <c r="F1011" s="305">
        <v>627882</v>
      </c>
      <c r="G1011" s="305">
        <v>0</v>
      </c>
      <c r="H1011" s="283"/>
    </row>
    <row r="1012" spans="1:8" ht="14.25">
      <c r="A1012" s="283" t="s">
        <v>1286</v>
      </c>
      <c r="B1012" s="306">
        <v>2971476</v>
      </c>
      <c r="C1012" s="284">
        <v>1794564</v>
      </c>
      <c r="D1012" s="284">
        <v>1123047</v>
      </c>
      <c r="E1012" s="284">
        <v>25083</v>
      </c>
      <c r="F1012" s="284">
        <v>28782</v>
      </c>
      <c r="G1012" s="281" t="s">
        <v>799</v>
      </c>
      <c r="H1012" s="283"/>
    </row>
    <row r="1013" spans="1:8" ht="14.25">
      <c r="A1013" s="283" t="s">
        <v>1287</v>
      </c>
      <c r="B1013" s="306">
        <v>3896038</v>
      </c>
      <c r="C1013" s="284">
        <v>2527097</v>
      </c>
      <c r="D1013" s="284">
        <v>1216086</v>
      </c>
      <c r="E1013" s="284">
        <v>91272</v>
      </c>
      <c r="F1013" s="284">
        <v>61583</v>
      </c>
      <c r="G1013" s="281" t="s">
        <v>799</v>
      </c>
      <c r="H1013" s="283"/>
    </row>
    <row r="1014" spans="1:8" ht="14.25">
      <c r="A1014" s="283" t="s">
        <v>1288</v>
      </c>
      <c r="B1014" s="306">
        <v>2697249</v>
      </c>
      <c r="C1014" s="284">
        <v>1624769</v>
      </c>
      <c r="D1014" s="284">
        <v>725780</v>
      </c>
      <c r="E1014" s="284">
        <v>55510</v>
      </c>
      <c r="F1014" s="284">
        <v>291190</v>
      </c>
      <c r="G1014" s="281" t="s">
        <v>799</v>
      </c>
      <c r="H1014" s="283"/>
    </row>
    <row r="1015" spans="1:8" ht="14.25">
      <c r="A1015" s="283" t="s">
        <v>1289</v>
      </c>
      <c r="B1015" s="306">
        <v>3298898</v>
      </c>
      <c r="C1015" s="284">
        <v>2338240</v>
      </c>
      <c r="D1015" s="284">
        <v>591798</v>
      </c>
      <c r="E1015" s="284">
        <v>153542</v>
      </c>
      <c r="F1015" s="284">
        <v>215318</v>
      </c>
      <c r="G1015" s="281" t="s">
        <v>799</v>
      </c>
      <c r="H1015" s="283"/>
    </row>
    <row r="1016" spans="1:8" ht="14.25">
      <c r="A1016" s="283" t="s">
        <v>1290</v>
      </c>
      <c r="B1016" s="306">
        <v>4063909</v>
      </c>
      <c r="C1016" s="284">
        <v>2782572</v>
      </c>
      <c r="D1016" s="284">
        <v>1220271</v>
      </c>
      <c r="E1016" s="284">
        <v>30057</v>
      </c>
      <c r="F1016" s="284">
        <v>31009</v>
      </c>
      <c r="G1016" s="281" t="s">
        <v>799</v>
      </c>
      <c r="H1016" s="283"/>
    </row>
    <row r="1017" spans="1:8">
      <c r="A1017" s="280" t="s">
        <v>1291</v>
      </c>
      <c r="B1017" s="305">
        <v>20953215.600000001</v>
      </c>
      <c r="C1017" s="305">
        <v>12618238</v>
      </c>
      <c r="D1017" s="305">
        <v>7799009</v>
      </c>
      <c r="E1017" s="291">
        <v>298475</v>
      </c>
      <c r="F1017" s="305">
        <v>237476</v>
      </c>
      <c r="G1017" s="305">
        <v>17.600000000000001</v>
      </c>
      <c r="H1017" s="283"/>
    </row>
    <row r="1018" spans="1:8" ht="14.25">
      <c r="A1018" s="283" t="s">
        <v>1292</v>
      </c>
      <c r="B1018" s="306">
        <v>6161692.5999999996</v>
      </c>
      <c r="C1018" s="284">
        <v>3733344</v>
      </c>
      <c r="D1018" s="284">
        <v>2032618</v>
      </c>
      <c r="E1018" s="284">
        <v>246504</v>
      </c>
      <c r="F1018" s="284">
        <v>149209</v>
      </c>
      <c r="G1018" s="284">
        <v>17.600000000000001</v>
      </c>
      <c r="H1018" s="283"/>
    </row>
    <row r="1019" spans="1:8" ht="14.25">
      <c r="A1019" s="283" t="s">
        <v>1293</v>
      </c>
      <c r="B1019" s="306">
        <v>7298275</v>
      </c>
      <c r="C1019" s="284">
        <v>4180449</v>
      </c>
      <c r="D1019" s="284">
        <v>3082787</v>
      </c>
      <c r="E1019" s="284">
        <v>8977</v>
      </c>
      <c r="F1019" s="284">
        <v>26062</v>
      </c>
      <c r="G1019" s="281" t="s">
        <v>799</v>
      </c>
      <c r="H1019" s="283"/>
    </row>
    <row r="1020" spans="1:8" ht="14.25">
      <c r="A1020" s="283" t="s">
        <v>1294</v>
      </c>
      <c r="B1020" s="306">
        <v>7493248</v>
      </c>
      <c r="C1020" s="284">
        <v>4704445</v>
      </c>
      <c r="D1020" s="284">
        <v>2683604</v>
      </c>
      <c r="E1020" s="284">
        <v>42994</v>
      </c>
      <c r="F1020" s="284">
        <v>62205</v>
      </c>
      <c r="G1020" s="281" t="s">
        <v>799</v>
      </c>
      <c r="H1020" s="283"/>
    </row>
    <row r="1021" spans="1:8">
      <c r="A1021" s="280" t="s">
        <v>1386</v>
      </c>
      <c r="B1021" s="305">
        <v>20585582.170000002</v>
      </c>
      <c r="C1021" s="305">
        <v>13935247</v>
      </c>
      <c r="D1021" s="305">
        <v>3939707</v>
      </c>
      <c r="E1021" s="291">
        <v>1009804</v>
      </c>
      <c r="F1021" s="305">
        <v>1699770</v>
      </c>
      <c r="G1021" s="305">
        <v>1054.17</v>
      </c>
      <c r="H1021" s="283"/>
    </row>
    <row r="1022" spans="1:8">
      <c r="A1022" s="280" t="s">
        <v>1295</v>
      </c>
      <c r="B1022" s="305">
        <v>1554258.44</v>
      </c>
      <c r="C1022" s="305">
        <v>923037</v>
      </c>
      <c r="D1022" s="305">
        <v>262622</v>
      </c>
      <c r="E1022" s="291">
        <v>57814</v>
      </c>
      <c r="F1022" s="305">
        <v>310785</v>
      </c>
      <c r="G1022" s="305">
        <v>0.44</v>
      </c>
      <c r="H1022" s="283"/>
    </row>
    <row r="1023" spans="1:8" ht="14.25">
      <c r="A1023" s="283" t="s">
        <v>1296</v>
      </c>
      <c r="B1023" s="306">
        <v>562135.43999999994</v>
      </c>
      <c r="C1023" s="284">
        <v>273988</v>
      </c>
      <c r="D1023" s="284">
        <v>8097</v>
      </c>
      <c r="E1023" s="284">
        <v>29463</v>
      </c>
      <c r="F1023" s="284">
        <v>250587</v>
      </c>
      <c r="G1023" s="281" t="s">
        <v>799</v>
      </c>
      <c r="H1023" s="283"/>
    </row>
    <row r="1024" spans="1:8" ht="14.25">
      <c r="A1024" s="283" t="s">
        <v>1297</v>
      </c>
      <c r="B1024" s="306">
        <v>508885</v>
      </c>
      <c r="C1024" s="284">
        <v>263820</v>
      </c>
      <c r="D1024" s="284">
        <v>227500</v>
      </c>
      <c r="E1024" s="284">
        <v>11890</v>
      </c>
      <c r="F1024" s="284">
        <v>5675</v>
      </c>
      <c r="G1024" s="281" t="s">
        <v>799</v>
      </c>
      <c r="H1024" s="283"/>
    </row>
    <row r="1025" spans="1:8" ht="14.25">
      <c r="A1025" s="283" t="s">
        <v>1298</v>
      </c>
      <c r="B1025" s="306">
        <v>483238</v>
      </c>
      <c r="C1025" s="284">
        <v>385229</v>
      </c>
      <c r="D1025" s="284">
        <v>27025</v>
      </c>
      <c r="E1025" s="284">
        <v>16461</v>
      </c>
      <c r="F1025" s="284">
        <v>54523</v>
      </c>
      <c r="G1025" s="281" t="s">
        <v>799</v>
      </c>
      <c r="H1025" s="283"/>
    </row>
    <row r="1026" spans="1:8">
      <c r="A1026" s="280" t="s">
        <v>1299</v>
      </c>
      <c r="B1026" s="305">
        <v>4221915</v>
      </c>
      <c r="C1026" s="305">
        <v>2764692</v>
      </c>
      <c r="D1026" s="305">
        <v>1152160</v>
      </c>
      <c r="E1026" s="291">
        <v>148818</v>
      </c>
      <c r="F1026" s="305">
        <v>156211</v>
      </c>
      <c r="G1026" s="305">
        <v>34</v>
      </c>
      <c r="H1026" s="283"/>
    </row>
    <row r="1027" spans="1:8" ht="14.25">
      <c r="A1027" s="283" t="s">
        <v>1300</v>
      </c>
      <c r="B1027" s="306">
        <v>1531122</v>
      </c>
      <c r="C1027" s="284">
        <v>1132980</v>
      </c>
      <c r="D1027" s="284">
        <v>233633</v>
      </c>
      <c r="E1027" s="284">
        <v>60917</v>
      </c>
      <c r="F1027" s="284">
        <v>103558</v>
      </c>
      <c r="G1027" s="284">
        <v>34</v>
      </c>
      <c r="H1027" s="283"/>
    </row>
    <row r="1028" spans="1:8" ht="14.25">
      <c r="A1028" s="283" t="s">
        <v>1301</v>
      </c>
      <c r="B1028" s="306">
        <v>1807538</v>
      </c>
      <c r="C1028" s="284">
        <v>1109164</v>
      </c>
      <c r="D1028" s="284">
        <v>615316</v>
      </c>
      <c r="E1028" s="284">
        <v>59383</v>
      </c>
      <c r="F1028" s="284">
        <v>23675</v>
      </c>
      <c r="G1028" s="281" t="s">
        <v>799</v>
      </c>
      <c r="H1028" s="283"/>
    </row>
    <row r="1029" spans="1:8" ht="14.25">
      <c r="A1029" s="283" t="s">
        <v>1302</v>
      </c>
      <c r="B1029" s="306">
        <v>883255</v>
      </c>
      <c r="C1029" s="284">
        <v>522548</v>
      </c>
      <c r="D1029" s="284">
        <v>303211</v>
      </c>
      <c r="E1029" s="284">
        <v>28518</v>
      </c>
      <c r="F1029" s="284">
        <v>28978</v>
      </c>
      <c r="G1029" s="281" t="s">
        <v>799</v>
      </c>
      <c r="H1029" s="283"/>
    </row>
    <row r="1030" spans="1:8">
      <c r="A1030" s="280" t="s">
        <v>1303</v>
      </c>
      <c r="B1030" s="305">
        <v>14809408.73</v>
      </c>
      <c r="C1030" s="305">
        <v>10247518</v>
      </c>
      <c r="D1030" s="305">
        <v>2524925</v>
      </c>
      <c r="E1030" s="291">
        <v>803172</v>
      </c>
      <c r="F1030" s="305">
        <v>1232774</v>
      </c>
      <c r="G1030" s="305">
        <v>1019.73</v>
      </c>
      <c r="H1030" s="283"/>
    </row>
    <row r="1031" spans="1:8" ht="14.25">
      <c r="A1031" s="283" t="s">
        <v>1304</v>
      </c>
      <c r="B1031" s="306">
        <v>3696120.93</v>
      </c>
      <c r="C1031" s="307">
        <v>2281724</v>
      </c>
      <c r="D1031" s="284">
        <v>156036</v>
      </c>
      <c r="E1031" s="284">
        <v>335376</v>
      </c>
      <c r="F1031" s="284">
        <v>922385</v>
      </c>
      <c r="G1031" s="284">
        <v>599.92999999999995</v>
      </c>
      <c r="H1031" s="283"/>
    </row>
    <row r="1032" spans="1:8" ht="14.25">
      <c r="A1032" s="283" t="s">
        <v>1305</v>
      </c>
      <c r="B1032" s="306">
        <v>3088914.8</v>
      </c>
      <c r="C1032" s="307">
        <v>2433113</v>
      </c>
      <c r="D1032" s="284">
        <v>307796</v>
      </c>
      <c r="E1032" s="284">
        <v>203021</v>
      </c>
      <c r="F1032" s="284">
        <v>144565</v>
      </c>
      <c r="G1032" s="284">
        <v>419.8</v>
      </c>
      <c r="H1032" s="283"/>
    </row>
    <row r="1033" spans="1:8" ht="14.25">
      <c r="A1033" s="283" t="s">
        <v>1306</v>
      </c>
      <c r="B1033" s="306">
        <v>5836318</v>
      </c>
      <c r="C1033" s="284">
        <v>3700609</v>
      </c>
      <c r="D1033" s="284">
        <v>1927261</v>
      </c>
      <c r="E1033" s="284">
        <v>96758</v>
      </c>
      <c r="F1033" s="284">
        <v>111690</v>
      </c>
      <c r="G1033" s="281" t="s">
        <v>799</v>
      </c>
      <c r="H1033" s="283"/>
    </row>
    <row r="1034" spans="1:8" ht="14.25">
      <c r="A1034" s="283" t="s">
        <v>1307</v>
      </c>
      <c r="B1034" s="306">
        <v>2188055</v>
      </c>
      <c r="C1034" s="307">
        <v>1832072</v>
      </c>
      <c r="D1034" s="284">
        <v>133832</v>
      </c>
      <c r="E1034" s="284">
        <v>168017</v>
      </c>
      <c r="F1034" s="284">
        <v>54134</v>
      </c>
      <c r="G1034" s="281" t="s">
        <v>799</v>
      </c>
      <c r="H1034" s="283"/>
    </row>
    <row r="1035" spans="1:8">
      <c r="A1035" s="280" t="s">
        <v>1387</v>
      </c>
      <c r="B1035" s="305">
        <v>6993834.7000000002</v>
      </c>
      <c r="C1035" s="305">
        <v>1360915</v>
      </c>
      <c r="D1035" s="305">
        <v>488754</v>
      </c>
      <c r="E1035" s="291">
        <v>85423</v>
      </c>
      <c r="F1035" s="305">
        <v>5058630</v>
      </c>
      <c r="G1035" s="305">
        <v>112.7</v>
      </c>
      <c r="H1035" s="283"/>
    </row>
    <row r="1036" spans="1:8">
      <c r="A1036" s="280" t="s">
        <v>1308</v>
      </c>
      <c r="B1036" s="305">
        <v>0</v>
      </c>
      <c r="C1036" s="281"/>
      <c r="D1036" s="281"/>
      <c r="E1036" s="284"/>
      <c r="F1036" s="281"/>
      <c r="G1036" s="281"/>
      <c r="H1036" s="283"/>
    </row>
    <row r="1037" spans="1:8">
      <c r="A1037" s="280" t="s">
        <v>1309</v>
      </c>
      <c r="B1037" s="305">
        <v>6993834.7000000002</v>
      </c>
      <c r="C1037" s="305">
        <v>1360915</v>
      </c>
      <c r="D1037" s="305">
        <v>488754</v>
      </c>
      <c r="E1037" s="291">
        <v>85423</v>
      </c>
      <c r="F1037" s="305">
        <v>5058630</v>
      </c>
      <c r="G1037" s="305">
        <v>112.7</v>
      </c>
      <c r="H1037" s="283"/>
    </row>
    <row r="1038" spans="1:8" ht="14.25">
      <c r="A1038" s="283" t="s">
        <v>1310</v>
      </c>
      <c r="B1038" s="306">
        <v>1049371</v>
      </c>
      <c r="C1038" s="307">
        <v>218856</v>
      </c>
      <c r="D1038" s="284">
        <v>0</v>
      </c>
      <c r="E1038" s="284">
        <v>27238</v>
      </c>
      <c r="F1038" s="284">
        <v>803245</v>
      </c>
      <c r="G1038" s="284">
        <v>32</v>
      </c>
      <c r="H1038" s="283"/>
    </row>
    <row r="1039" spans="1:8" ht="14.25">
      <c r="A1039" s="283" t="s">
        <v>1311</v>
      </c>
      <c r="B1039" s="306">
        <v>2596250</v>
      </c>
      <c r="C1039" s="284">
        <v>266490</v>
      </c>
      <c r="D1039" s="284">
        <v>40050</v>
      </c>
      <c r="E1039" s="284">
        <v>12958</v>
      </c>
      <c r="F1039" s="284">
        <v>2276750</v>
      </c>
      <c r="G1039" s="284">
        <v>2</v>
      </c>
      <c r="H1039" s="283"/>
    </row>
    <row r="1040" spans="1:8" ht="14.25">
      <c r="A1040" s="283" t="s">
        <v>1312</v>
      </c>
      <c r="B1040" s="306">
        <v>1655030</v>
      </c>
      <c r="C1040" s="284">
        <v>285417</v>
      </c>
      <c r="D1040" s="284">
        <v>138726</v>
      </c>
      <c r="E1040" s="284">
        <v>20088</v>
      </c>
      <c r="F1040" s="284">
        <v>1210799</v>
      </c>
      <c r="G1040" s="281" t="s">
        <v>799</v>
      </c>
      <c r="H1040" s="283"/>
    </row>
    <row r="1041" spans="1:8" ht="14.25">
      <c r="A1041" s="283" t="s">
        <v>1313</v>
      </c>
      <c r="B1041" s="306">
        <v>545460.69999999995</v>
      </c>
      <c r="C1041" s="284">
        <v>4457</v>
      </c>
      <c r="D1041" s="284">
        <v>0</v>
      </c>
      <c r="E1041" s="284">
        <v>3573</v>
      </c>
      <c r="F1041" s="284">
        <v>537379</v>
      </c>
      <c r="G1041" s="284">
        <v>51.7</v>
      </c>
      <c r="H1041" s="283"/>
    </row>
    <row r="1042" spans="1:8" ht="14.25">
      <c r="A1042" s="283" t="s">
        <v>1314</v>
      </c>
      <c r="B1042" s="306">
        <v>365810</v>
      </c>
      <c r="C1042" s="284">
        <v>104390</v>
      </c>
      <c r="D1042" s="284">
        <v>31431</v>
      </c>
      <c r="E1042" s="284">
        <v>14807</v>
      </c>
      <c r="F1042" s="284">
        <v>215155</v>
      </c>
      <c r="G1042" s="284">
        <v>27</v>
      </c>
      <c r="H1042" s="283"/>
    </row>
    <row r="1043" spans="1:8" ht="14.25">
      <c r="A1043" s="283" t="s">
        <v>1315</v>
      </c>
      <c r="B1043" s="306">
        <v>781913</v>
      </c>
      <c r="C1043" s="284">
        <v>481305</v>
      </c>
      <c r="D1043" s="284">
        <v>278547</v>
      </c>
      <c r="E1043" s="284">
        <v>6759</v>
      </c>
      <c r="F1043" s="284">
        <v>15302</v>
      </c>
      <c r="G1043" s="281"/>
      <c r="H1043" s="283"/>
    </row>
    <row r="1044" spans="1:8">
      <c r="A1044" s="280" t="s">
        <v>1388</v>
      </c>
      <c r="B1044" s="305">
        <v>12865197</v>
      </c>
      <c r="C1044" s="305">
        <v>9740087</v>
      </c>
      <c r="D1044" s="305">
        <v>2942667</v>
      </c>
      <c r="E1044" s="291">
        <v>84702</v>
      </c>
      <c r="F1044" s="305">
        <v>97740</v>
      </c>
      <c r="G1044" s="305">
        <v>1</v>
      </c>
      <c r="H1044" s="283"/>
    </row>
    <row r="1045" spans="1:8">
      <c r="A1045" s="280" t="s">
        <v>1316</v>
      </c>
      <c r="B1045" s="305">
        <v>5620896</v>
      </c>
      <c r="C1045" s="305">
        <v>4091051</v>
      </c>
      <c r="D1045" s="305">
        <v>1435096</v>
      </c>
      <c r="E1045" s="291">
        <v>42532</v>
      </c>
      <c r="F1045" s="305">
        <v>52216</v>
      </c>
      <c r="G1045" s="305">
        <v>1</v>
      </c>
      <c r="H1045" s="283"/>
    </row>
    <row r="1046" spans="1:8" ht="14.25">
      <c r="A1046" s="283" t="s">
        <v>1317</v>
      </c>
      <c r="B1046" s="306">
        <v>3515422</v>
      </c>
      <c r="C1046" s="284">
        <v>2495971</v>
      </c>
      <c r="D1046" s="284">
        <v>995341</v>
      </c>
      <c r="E1046" s="284">
        <v>8075</v>
      </c>
      <c r="F1046" s="284">
        <v>16034</v>
      </c>
      <c r="G1046" s="284">
        <v>1</v>
      </c>
      <c r="H1046" s="283"/>
    </row>
    <row r="1047" spans="1:8" ht="14.25">
      <c r="A1047" s="283" t="s">
        <v>1318</v>
      </c>
      <c r="B1047" s="306">
        <v>1302356</v>
      </c>
      <c r="C1047" s="284">
        <v>986930</v>
      </c>
      <c r="D1047" s="284">
        <v>246870</v>
      </c>
      <c r="E1047" s="284">
        <v>32817</v>
      </c>
      <c r="F1047" s="284">
        <v>35739</v>
      </c>
      <c r="G1047" s="281" t="s">
        <v>799</v>
      </c>
      <c r="H1047" s="283"/>
    </row>
    <row r="1048" spans="1:8" ht="14.25">
      <c r="A1048" s="283" t="s">
        <v>1319</v>
      </c>
      <c r="B1048" s="306">
        <v>803118</v>
      </c>
      <c r="C1048" s="284">
        <v>608150</v>
      </c>
      <c r="D1048" s="284">
        <v>192885</v>
      </c>
      <c r="E1048" s="284">
        <v>1640</v>
      </c>
      <c r="F1048" s="284">
        <v>443</v>
      </c>
      <c r="G1048" s="281" t="s">
        <v>799</v>
      </c>
      <c r="H1048" s="283"/>
    </row>
    <row r="1049" spans="1:8">
      <c r="A1049" s="280" t="s">
        <v>1320</v>
      </c>
      <c r="B1049" s="305">
        <v>7244301</v>
      </c>
      <c r="C1049" s="305">
        <v>5649036</v>
      </c>
      <c r="D1049" s="305">
        <v>1507571</v>
      </c>
      <c r="E1049" s="291">
        <v>42170</v>
      </c>
      <c r="F1049" s="305">
        <v>45524</v>
      </c>
      <c r="G1049" s="305">
        <v>0</v>
      </c>
      <c r="H1049" s="283"/>
    </row>
    <row r="1050" spans="1:8" ht="14.25">
      <c r="A1050" s="283" t="s">
        <v>1321</v>
      </c>
      <c r="B1050" s="306">
        <v>3535986</v>
      </c>
      <c r="C1050" s="284">
        <v>2408680</v>
      </c>
      <c r="D1050" s="284">
        <v>1118550</v>
      </c>
      <c r="E1050" s="284">
        <v>7985</v>
      </c>
      <c r="F1050" s="284">
        <v>771</v>
      </c>
      <c r="G1050" s="281" t="s">
        <v>799</v>
      </c>
      <c r="H1050" s="283"/>
    </row>
    <row r="1051" spans="1:8" ht="14.25">
      <c r="A1051" s="283" t="s">
        <v>1322</v>
      </c>
      <c r="B1051" s="306">
        <v>2440240</v>
      </c>
      <c r="C1051" s="284">
        <v>2193391</v>
      </c>
      <c r="D1051" s="284">
        <v>239986</v>
      </c>
      <c r="E1051" s="284">
        <v>0</v>
      </c>
      <c r="F1051" s="284">
        <v>6863</v>
      </c>
      <c r="G1051" s="281" t="s">
        <v>799</v>
      </c>
      <c r="H1051" s="283"/>
    </row>
    <row r="1052" spans="1:8" ht="14.25">
      <c r="A1052" s="283" t="s">
        <v>1323</v>
      </c>
      <c r="B1052" s="306">
        <v>694910</v>
      </c>
      <c r="C1052" s="284">
        <v>477884</v>
      </c>
      <c r="D1052" s="284">
        <v>145650</v>
      </c>
      <c r="E1052" s="284">
        <v>34158</v>
      </c>
      <c r="F1052" s="284">
        <v>37218</v>
      </c>
      <c r="G1052" s="281" t="s">
        <v>799</v>
      </c>
      <c r="H1052" s="283"/>
    </row>
    <row r="1053" spans="1:8" ht="14.25">
      <c r="A1053" s="283" t="s">
        <v>1324</v>
      </c>
      <c r="B1053" s="306">
        <v>573165</v>
      </c>
      <c r="C1053" s="284">
        <v>569081</v>
      </c>
      <c r="D1053" s="284">
        <v>3385</v>
      </c>
      <c r="E1053" s="284">
        <v>27</v>
      </c>
      <c r="F1053" s="284">
        <v>672</v>
      </c>
      <c r="G1053" s="281" t="s">
        <v>799</v>
      </c>
      <c r="H1053" s="283"/>
    </row>
    <row r="1054" spans="1:8">
      <c r="A1054" s="280" t="s">
        <v>1389</v>
      </c>
      <c r="B1054" s="305">
        <v>12604750.427999999</v>
      </c>
      <c r="C1054" s="305">
        <v>8235317</v>
      </c>
      <c r="D1054" s="305">
        <v>2932524</v>
      </c>
      <c r="E1054" s="291">
        <v>204024</v>
      </c>
      <c r="F1054" s="305">
        <v>1232820</v>
      </c>
      <c r="G1054" s="305">
        <v>65.427999999999997</v>
      </c>
      <c r="H1054" s="283"/>
    </row>
    <row r="1055" spans="1:8">
      <c r="A1055" s="280" t="s">
        <v>1325</v>
      </c>
      <c r="B1055" s="305">
        <v>5300759.4280000003</v>
      </c>
      <c r="C1055" s="305">
        <v>2786386</v>
      </c>
      <c r="D1055" s="305">
        <v>1256112</v>
      </c>
      <c r="E1055" s="291">
        <v>134761</v>
      </c>
      <c r="F1055" s="305">
        <v>1123435</v>
      </c>
      <c r="G1055" s="305">
        <v>65.427999999999997</v>
      </c>
      <c r="H1055" s="283"/>
    </row>
    <row r="1056" spans="1:8" ht="14.25">
      <c r="A1056" s="283" t="s">
        <v>1326</v>
      </c>
      <c r="B1056" s="306">
        <v>2911653.8259999999</v>
      </c>
      <c r="C1056" s="307">
        <v>1177170</v>
      </c>
      <c r="D1056" s="284">
        <v>836047</v>
      </c>
      <c r="E1056" s="284">
        <v>59043</v>
      </c>
      <c r="F1056" s="284">
        <v>839387</v>
      </c>
      <c r="G1056" s="284">
        <v>6.8259999999999996</v>
      </c>
      <c r="H1056" s="283"/>
    </row>
    <row r="1057" spans="1:8" ht="14.25">
      <c r="A1057" s="283" t="s">
        <v>1327</v>
      </c>
      <c r="B1057" s="306">
        <v>1507464.602</v>
      </c>
      <c r="C1057" s="284">
        <v>1045531</v>
      </c>
      <c r="D1057" s="284">
        <v>172537</v>
      </c>
      <c r="E1057" s="284">
        <v>57187</v>
      </c>
      <c r="F1057" s="284">
        <v>232151</v>
      </c>
      <c r="G1057" s="284">
        <v>58.601999999999997</v>
      </c>
      <c r="H1057" s="283"/>
    </row>
    <row r="1058" spans="1:8" ht="14.25">
      <c r="A1058" s="283" t="s">
        <v>1328</v>
      </c>
      <c r="B1058" s="306">
        <v>350518</v>
      </c>
      <c r="C1058" s="307">
        <v>225150</v>
      </c>
      <c r="D1058" s="284">
        <v>80425</v>
      </c>
      <c r="E1058" s="284">
        <v>14440</v>
      </c>
      <c r="F1058" s="284">
        <v>30503</v>
      </c>
      <c r="G1058" s="281" t="s">
        <v>799</v>
      </c>
      <c r="H1058" s="283"/>
    </row>
    <row r="1059" spans="1:8" ht="14.25">
      <c r="A1059" s="283" t="s">
        <v>1329</v>
      </c>
      <c r="B1059" s="306">
        <v>531123</v>
      </c>
      <c r="C1059" s="284">
        <v>338535</v>
      </c>
      <c r="D1059" s="284">
        <v>167103</v>
      </c>
      <c r="E1059" s="284">
        <v>4091</v>
      </c>
      <c r="F1059" s="284">
        <v>21394</v>
      </c>
      <c r="G1059" s="281" t="s">
        <v>799</v>
      </c>
      <c r="H1059" s="283"/>
    </row>
    <row r="1060" spans="1:8">
      <c r="A1060" s="280" t="s">
        <v>1330</v>
      </c>
      <c r="B1060" s="305">
        <v>7303991</v>
      </c>
      <c r="C1060" s="305">
        <v>5448931</v>
      </c>
      <c r="D1060" s="305">
        <v>1676412</v>
      </c>
      <c r="E1060" s="291">
        <v>69263</v>
      </c>
      <c r="F1060" s="305">
        <v>109385</v>
      </c>
      <c r="G1060" s="305">
        <v>0</v>
      </c>
      <c r="H1060" s="283"/>
    </row>
    <row r="1061" spans="1:8" ht="14.25">
      <c r="A1061" s="283" t="s">
        <v>1331</v>
      </c>
      <c r="B1061" s="306">
        <v>3211076</v>
      </c>
      <c r="C1061" s="284">
        <v>2012944</v>
      </c>
      <c r="D1061" s="284">
        <v>1142990</v>
      </c>
      <c r="E1061" s="284">
        <v>13746</v>
      </c>
      <c r="F1061" s="284">
        <v>41396</v>
      </c>
      <c r="G1061" s="281" t="s">
        <v>799</v>
      </c>
      <c r="H1061" s="283"/>
    </row>
    <row r="1062" spans="1:8" ht="14.25">
      <c r="A1062" s="283" t="s">
        <v>1332</v>
      </c>
      <c r="B1062" s="306">
        <v>2831432</v>
      </c>
      <c r="C1062" s="307">
        <v>2320902</v>
      </c>
      <c r="D1062" s="284">
        <v>467922</v>
      </c>
      <c r="E1062" s="284">
        <v>34486</v>
      </c>
      <c r="F1062" s="284">
        <v>8122</v>
      </c>
      <c r="G1062" s="281" t="s">
        <v>799</v>
      </c>
      <c r="H1062" s="283"/>
    </row>
    <row r="1063" spans="1:8" ht="14.25">
      <c r="A1063" s="283" t="s">
        <v>1333</v>
      </c>
      <c r="B1063" s="306">
        <v>905387</v>
      </c>
      <c r="C1063" s="307">
        <v>829463</v>
      </c>
      <c r="D1063" s="284">
        <v>46500</v>
      </c>
      <c r="E1063" s="284">
        <v>7407</v>
      </c>
      <c r="F1063" s="284">
        <v>22017</v>
      </c>
      <c r="G1063" s="281" t="s">
        <v>799</v>
      </c>
      <c r="H1063" s="283"/>
    </row>
    <row r="1064" spans="1:8" ht="14.25">
      <c r="A1064" s="283" t="s">
        <v>1334</v>
      </c>
      <c r="B1064" s="306">
        <v>356096</v>
      </c>
      <c r="C1064" s="307">
        <v>285622</v>
      </c>
      <c r="D1064" s="284">
        <v>19000</v>
      </c>
      <c r="E1064" s="284">
        <v>13624</v>
      </c>
      <c r="F1064" s="284">
        <v>37850</v>
      </c>
      <c r="G1064" s="281" t="s">
        <v>799</v>
      </c>
      <c r="H1064" s="283"/>
    </row>
    <row r="1065" spans="1:8">
      <c r="A1065" s="280" t="s">
        <v>1390</v>
      </c>
      <c r="B1065" s="305">
        <v>30283342.169</v>
      </c>
      <c r="C1065" s="305">
        <v>22843983</v>
      </c>
      <c r="D1065" s="305">
        <v>2314611</v>
      </c>
      <c r="E1065" s="291">
        <v>630273</v>
      </c>
      <c r="F1065" s="305">
        <v>4494340</v>
      </c>
      <c r="G1065" s="305">
        <v>135.16899999999998</v>
      </c>
      <c r="H1065" s="283"/>
    </row>
    <row r="1066" spans="1:8">
      <c r="A1066" s="280" t="s">
        <v>1335</v>
      </c>
      <c r="B1066" s="305">
        <v>6490850.9529999997</v>
      </c>
      <c r="C1066" s="305">
        <v>3920897</v>
      </c>
      <c r="D1066" s="305">
        <v>81592</v>
      </c>
      <c r="E1066" s="291">
        <v>137392</v>
      </c>
      <c r="F1066" s="305">
        <v>2350957</v>
      </c>
      <c r="G1066" s="305">
        <v>12.952999999999999</v>
      </c>
      <c r="H1066" s="283"/>
    </row>
    <row r="1067" spans="1:8" ht="14.25">
      <c r="A1067" s="283" t="s">
        <v>1336</v>
      </c>
      <c r="B1067" s="306">
        <v>3096274</v>
      </c>
      <c r="C1067" s="306">
        <v>1463873</v>
      </c>
      <c r="D1067" s="284">
        <v>69540</v>
      </c>
      <c r="E1067" s="284">
        <v>57117</v>
      </c>
      <c r="F1067" s="284">
        <v>1505744</v>
      </c>
      <c r="G1067" s="281" t="s">
        <v>799</v>
      </c>
      <c r="H1067" s="283"/>
    </row>
    <row r="1068" spans="1:8" ht="14.25">
      <c r="A1068" s="283" t="s">
        <v>1337</v>
      </c>
      <c r="B1068" s="306">
        <v>2399310.9530000002</v>
      </c>
      <c r="C1068" s="306">
        <v>1948955</v>
      </c>
      <c r="D1068" s="284">
        <v>9330</v>
      </c>
      <c r="E1068" s="284">
        <v>52596</v>
      </c>
      <c r="F1068" s="284">
        <v>388417</v>
      </c>
      <c r="G1068" s="284">
        <v>12.952999999999999</v>
      </c>
      <c r="H1068" s="283"/>
    </row>
    <row r="1069" spans="1:8" ht="14.25">
      <c r="A1069" s="283" t="s">
        <v>1338</v>
      </c>
      <c r="B1069" s="306">
        <v>995266</v>
      </c>
      <c r="C1069" s="284">
        <v>508069</v>
      </c>
      <c r="D1069" s="284">
        <v>2722</v>
      </c>
      <c r="E1069" s="284">
        <v>27679</v>
      </c>
      <c r="F1069" s="284">
        <v>456796</v>
      </c>
      <c r="G1069" s="281" t="s">
        <v>799</v>
      </c>
      <c r="H1069" s="283"/>
    </row>
    <row r="1070" spans="1:8">
      <c r="A1070" s="280" t="s">
        <v>1339</v>
      </c>
      <c r="B1070" s="305">
        <v>17435495.215999998</v>
      </c>
      <c r="C1070" s="305">
        <v>13661910</v>
      </c>
      <c r="D1070" s="305">
        <v>2043389</v>
      </c>
      <c r="E1070" s="291">
        <v>346733</v>
      </c>
      <c r="F1070" s="305">
        <v>1383341</v>
      </c>
      <c r="G1070" s="305">
        <v>122.21599999999999</v>
      </c>
      <c r="H1070" s="283"/>
    </row>
    <row r="1071" spans="1:8" ht="14.25">
      <c r="A1071" s="283" t="s">
        <v>1340</v>
      </c>
      <c r="B1071" s="306">
        <v>11444392.216</v>
      </c>
      <c r="C1071" s="284">
        <v>8322734</v>
      </c>
      <c r="D1071" s="284">
        <v>1828019</v>
      </c>
      <c r="E1071" s="284">
        <v>186093</v>
      </c>
      <c r="F1071" s="284">
        <v>1107424</v>
      </c>
      <c r="G1071" s="284">
        <v>122.21599999999999</v>
      </c>
      <c r="H1071" s="283"/>
    </row>
    <row r="1072" spans="1:8" ht="14.25">
      <c r="A1072" s="283" t="s">
        <v>1341</v>
      </c>
      <c r="B1072" s="306">
        <v>5991103</v>
      </c>
      <c r="C1072" s="307">
        <v>5339176</v>
      </c>
      <c r="D1072" s="284">
        <v>215370</v>
      </c>
      <c r="E1072" s="284">
        <v>160640</v>
      </c>
      <c r="F1072" s="284">
        <v>275917</v>
      </c>
      <c r="G1072" s="281" t="s">
        <v>799</v>
      </c>
      <c r="H1072" s="283"/>
    </row>
    <row r="1073" spans="1:9">
      <c r="A1073" s="280" t="s">
        <v>1342</v>
      </c>
      <c r="B1073" s="305">
        <v>6356996</v>
      </c>
      <c r="C1073" s="305">
        <v>5261176</v>
      </c>
      <c r="D1073" s="305">
        <v>189630</v>
      </c>
      <c r="E1073" s="291">
        <v>146148</v>
      </c>
      <c r="F1073" s="305">
        <v>760042</v>
      </c>
      <c r="G1073" s="305">
        <v>0</v>
      </c>
      <c r="H1073" s="283"/>
    </row>
    <row r="1074" spans="1:9" ht="14.25">
      <c r="A1074" s="283" t="s">
        <v>1343</v>
      </c>
      <c r="B1074" s="306">
        <v>3224245</v>
      </c>
      <c r="C1074" s="307">
        <v>2614149</v>
      </c>
      <c r="D1074" s="284">
        <v>128000</v>
      </c>
      <c r="E1074" s="284">
        <v>87960</v>
      </c>
      <c r="F1074" s="284">
        <v>394136</v>
      </c>
      <c r="G1074" s="281" t="s">
        <v>799</v>
      </c>
      <c r="H1074" s="283"/>
    </row>
    <row r="1075" spans="1:9" ht="14.25">
      <c r="A1075" s="283" t="s">
        <v>1344</v>
      </c>
      <c r="B1075" s="306">
        <v>1289721</v>
      </c>
      <c r="C1075" s="307">
        <v>1127336</v>
      </c>
      <c r="D1075" s="284">
        <v>15050</v>
      </c>
      <c r="E1075" s="284">
        <v>38058</v>
      </c>
      <c r="F1075" s="284">
        <v>109277</v>
      </c>
      <c r="G1075" s="281" t="s">
        <v>799</v>
      </c>
      <c r="H1075" s="283"/>
    </row>
    <row r="1076" spans="1:9" ht="14.25">
      <c r="A1076" s="283" t="s">
        <v>1345</v>
      </c>
      <c r="B1076" s="306">
        <v>1006632</v>
      </c>
      <c r="C1076" s="284">
        <v>949119</v>
      </c>
      <c r="D1076" s="284">
        <v>36082</v>
      </c>
      <c r="E1076" s="284">
        <v>4978</v>
      </c>
      <c r="F1076" s="284">
        <v>16453</v>
      </c>
      <c r="G1076" s="281" t="s">
        <v>799</v>
      </c>
      <c r="H1076" s="283"/>
    </row>
    <row r="1077" spans="1:9" ht="14.25">
      <c r="A1077" s="283" t="s">
        <v>1346</v>
      </c>
      <c r="B1077" s="306">
        <v>836398</v>
      </c>
      <c r="C1077" s="307">
        <v>570572</v>
      </c>
      <c r="D1077" s="284">
        <v>10498</v>
      </c>
      <c r="E1077" s="284">
        <v>15152</v>
      </c>
      <c r="F1077" s="284">
        <v>240176</v>
      </c>
      <c r="G1077" s="281" t="s">
        <v>799</v>
      </c>
      <c r="H1077" s="283"/>
    </row>
    <row r="1078" spans="1:9" ht="15.75" thickBot="1">
      <c r="A1078" s="302"/>
      <c r="B1078" s="285"/>
      <c r="C1078" s="285"/>
      <c r="D1078" s="285"/>
      <c r="E1078" s="286"/>
      <c r="F1078" s="285"/>
      <c r="G1078" s="285"/>
      <c r="H1078" s="283"/>
    </row>
    <row r="1079" spans="1:9">
      <c r="A1079" s="280"/>
      <c r="B1079" s="281"/>
      <c r="C1079" s="281"/>
      <c r="D1079" s="281"/>
      <c r="E1079" s="284"/>
      <c r="F1079" s="281"/>
      <c r="G1079" s="281"/>
      <c r="H1079" s="283"/>
    </row>
    <row r="1080" spans="1:9">
      <c r="A1080" s="280"/>
      <c r="B1080" s="281"/>
      <c r="C1080" s="281"/>
      <c r="D1080" s="281"/>
      <c r="E1080" s="284"/>
      <c r="F1080" s="281"/>
      <c r="G1080" s="281"/>
      <c r="H1080" s="283"/>
    </row>
    <row r="1081" spans="1:9" s="276" customFormat="1">
      <c r="A1081" s="280" t="s">
        <v>1362</v>
      </c>
      <c r="B1081" s="281"/>
      <c r="C1081" s="281"/>
      <c r="D1081" s="951"/>
      <c r="E1081" s="951"/>
      <c r="F1081" s="282"/>
      <c r="G1081" s="282"/>
      <c r="H1081" s="278"/>
      <c r="I1081" s="279"/>
    </row>
    <row r="1082" spans="1:9" s="276" customFormat="1">
      <c r="A1082" s="283" t="s">
        <v>1363</v>
      </c>
      <c r="B1082" s="281"/>
      <c r="C1082" s="281"/>
      <c r="D1082" s="281"/>
      <c r="E1082" s="284"/>
      <c r="F1082" s="282"/>
      <c r="G1082" s="282" t="s">
        <v>1374</v>
      </c>
      <c r="H1082" s="278"/>
      <c r="I1082" s="279"/>
    </row>
    <row r="1083" spans="1:9" s="276" customFormat="1" ht="15.75" thickBot="1">
      <c r="A1083" s="280" t="s">
        <v>1375</v>
      </c>
      <c r="B1083" s="285"/>
      <c r="C1083" s="285"/>
      <c r="D1083" s="285"/>
      <c r="E1083" s="286"/>
      <c r="F1083" s="285"/>
      <c r="G1083" s="285"/>
      <c r="H1083" s="278"/>
      <c r="I1083" s="279"/>
    </row>
    <row r="1084" spans="1:9" s="276" customFormat="1">
      <c r="A1084" s="287"/>
      <c r="B1084" s="281"/>
      <c r="C1084" s="281"/>
      <c r="D1084" s="281"/>
      <c r="E1084" s="288"/>
      <c r="F1084" s="289"/>
      <c r="G1084" s="289"/>
      <c r="H1084" s="278"/>
    </row>
    <row r="1085" spans="1:9" s="276" customFormat="1">
      <c r="A1085" s="290" t="s">
        <v>792</v>
      </c>
      <c r="B1085" s="282"/>
      <c r="C1085" s="951" t="s">
        <v>1376</v>
      </c>
      <c r="D1085" s="951"/>
      <c r="E1085" s="291" t="s">
        <v>1214</v>
      </c>
      <c r="F1085" s="282" t="s">
        <v>1215</v>
      </c>
      <c r="G1085" s="282"/>
      <c r="H1085" s="278"/>
    </row>
    <row r="1086" spans="1:9" s="276" customFormat="1">
      <c r="A1086" s="290"/>
      <c r="B1086" s="282"/>
      <c r="C1086" s="951"/>
      <c r="D1086" s="951"/>
      <c r="E1086" s="291" t="s">
        <v>1216</v>
      </c>
      <c r="F1086" s="282" t="s">
        <v>1217</v>
      </c>
      <c r="G1086" s="282" t="s">
        <v>1218</v>
      </c>
      <c r="H1086" s="278"/>
    </row>
    <row r="1087" spans="1:9" s="276" customFormat="1">
      <c r="A1087" s="280"/>
      <c r="B1087" s="282"/>
      <c r="C1087" s="951"/>
      <c r="D1087" s="951"/>
      <c r="E1087" s="291" t="s">
        <v>1219</v>
      </c>
      <c r="F1087" s="282" t="s">
        <v>1220</v>
      </c>
      <c r="G1087" s="282" t="s">
        <v>1221</v>
      </c>
      <c r="H1087" s="278"/>
    </row>
    <row r="1088" spans="1:9" s="276" customFormat="1">
      <c r="A1088" s="280"/>
      <c r="B1088" s="282"/>
      <c r="C1088" s="952"/>
      <c r="D1088" s="952"/>
      <c r="E1088" s="284" t="s">
        <v>1222</v>
      </c>
      <c r="F1088" s="282" t="s">
        <v>1223</v>
      </c>
      <c r="G1088" s="282" t="s">
        <v>1224</v>
      </c>
      <c r="H1088" s="278"/>
    </row>
    <row r="1089" spans="1:9" s="276" customFormat="1" ht="30">
      <c r="A1089" s="292" t="s">
        <v>1377</v>
      </c>
      <c r="B1089" s="293" t="s">
        <v>1225</v>
      </c>
      <c r="C1089" s="293" t="s">
        <v>1378</v>
      </c>
      <c r="D1089" s="282" t="s">
        <v>1226</v>
      </c>
      <c r="E1089" s="284" t="s">
        <v>1227</v>
      </c>
      <c r="F1089" s="294" t="s">
        <v>1228</v>
      </c>
      <c r="G1089" s="294" t="s">
        <v>1229</v>
      </c>
      <c r="H1089" s="278"/>
    </row>
    <row r="1090" spans="1:9" s="276" customFormat="1">
      <c r="A1090" s="295"/>
      <c r="B1090" s="296" t="s">
        <v>1230</v>
      </c>
      <c r="C1090" s="296" t="s">
        <v>1231</v>
      </c>
      <c r="D1090" s="281" t="s">
        <v>1232</v>
      </c>
      <c r="E1090" s="284" t="s">
        <v>1233</v>
      </c>
      <c r="F1090" s="294" t="s">
        <v>1234</v>
      </c>
      <c r="G1090" s="294" t="s">
        <v>1235</v>
      </c>
      <c r="H1090" s="278"/>
    </row>
    <row r="1091" spans="1:9" s="276" customFormat="1">
      <c r="A1091" s="297"/>
      <c r="B1091" s="298"/>
      <c r="C1091" s="298"/>
      <c r="D1091" s="298"/>
      <c r="E1091" s="299"/>
      <c r="F1091" s="298"/>
      <c r="G1091" s="298"/>
      <c r="H1091" s="278"/>
    </row>
    <row r="1092" spans="1:9">
      <c r="A1092" s="276" t="s">
        <v>1379</v>
      </c>
      <c r="B1092" s="300">
        <v>243942052</v>
      </c>
      <c r="C1092" s="300">
        <v>163330020</v>
      </c>
      <c r="D1092" s="300">
        <v>42490255</v>
      </c>
      <c r="E1092" s="308">
        <v>8015980</v>
      </c>
      <c r="F1092" s="300">
        <v>30105797</v>
      </c>
      <c r="G1092" s="281" t="s">
        <v>799</v>
      </c>
      <c r="H1092" s="283"/>
      <c r="I1092" s="276"/>
    </row>
    <row r="1093" spans="1:9">
      <c r="A1093" s="276" t="s">
        <v>1236</v>
      </c>
      <c r="B1093" s="284">
        <v>707730</v>
      </c>
      <c r="C1093" s="284">
        <v>639905</v>
      </c>
      <c r="D1093" s="300">
        <v>1080</v>
      </c>
      <c r="E1093" s="308">
        <v>38670</v>
      </c>
      <c r="F1093" s="300">
        <v>28075</v>
      </c>
      <c r="G1093" s="281" t="s">
        <v>799</v>
      </c>
      <c r="H1093" s="283"/>
      <c r="I1093" s="276"/>
    </row>
    <row r="1094" spans="1:9">
      <c r="A1094" s="276" t="s">
        <v>1237</v>
      </c>
      <c r="B1094" s="284">
        <v>707730</v>
      </c>
      <c r="C1094" s="284">
        <v>639905</v>
      </c>
      <c r="D1094" s="300">
        <v>1080</v>
      </c>
      <c r="E1094" s="308">
        <v>38670</v>
      </c>
      <c r="F1094" s="300">
        <v>28075</v>
      </c>
      <c r="G1094" s="281" t="s">
        <v>799</v>
      </c>
      <c r="H1094" s="283"/>
      <c r="I1094" s="276"/>
    </row>
    <row r="1095" spans="1:9" ht="14.25">
      <c r="A1095" s="279" t="s">
        <v>1238</v>
      </c>
      <c r="B1095" s="284">
        <v>707730</v>
      </c>
      <c r="C1095" s="284">
        <v>639905</v>
      </c>
      <c r="D1095" s="284">
        <v>1080</v>
      </c>
      <c r="E1095" s="284">
        <v>38670</v>
      </c>
      <c r="F1095" s="284">
        <v>28075</v>
      </c>
      <c r="G1095" s="281" t="s">
        <v>799</v>
      </c>
      <c r="H1095" s="283"/>
    </row>
    <row r="1096" spans="1:9">
      <c r="A1096" s="276" t="s">
        <v>1380</v>
      </c>
      <c r="B1096" s="300">
        <v>16430521</v>
      </c>
      <c r="C1096" s="300">
        <v>13797931</v>
      </c>
      <c r="D1096" s="300">
        <v>371469</v>
      </c>
      <c r="E1096" s="308">
        <v>702670</v>
      </c>
      <c r="F1096" s="300">
        <v>1558451</v>
      </c>
      <c r="G1096" s="281" t="s">
        <v>799</v>
      </c>
      <c r="H1096" s="283"/>
    </row>
    <row r="1097" spans="1:9">
      <c r="A1097" s="276" t="s">
        <v>1239</v>
      </c>
      <c r="B1097" s="300">
        <v>9544519</v>
      </c>
      <c r="C1097" s="300">
        <v>9191525</v>
      </c>
      <c r="D1097" s="300">
        <v>13142</v>
      </c>
      <c r="E1097" s="308">
        <v>189145</v>
      </c>
      <c r="F1097" s="300">
        <v>150707</v>
      </c>
      <c r="G1097" s="281" t="s">
        <v>799</v>
      </c>
      <c r="H1097" s="283"/>
    </row>
    <row r="1098" spans="1:9" ht="14.25">
      <c r="A1098" s="279" t="s">
        <v>1240</v>
      </c>
      <c r="B1098" s="284">
        <v>3604404</v>
      </c>
      <c r="C1098" s="284">
        <v>3446773</v>
      </c>
      <c r="D1098" s="284">
        <v>765</v>
      </c>
      <c r="E1098" s="284">
        <v>58338</v>
      </c>
      <c r="F1098" s="284">
        <v>98528</v>
      </c>
      <c r="G1098" s="281" t="s">
        <v>799</v>
      </c>
      <c r="H1098" s="283"/>
    </row>
    <row r="1099" spans="1:9" ht="14.25">
      <c r="A1099" s="279" t="s">
        <v>1241</v>
      </c>
      <c r="B1099" s="284">
        <v>3616532</v>
      </c>
      <c r="C1099" s="284">
        <v>3487679</v>
      </c>
      <c r="D1099" s="284">
        <v>1108</v>
      </c>
      <c r="E1099" s="284">
        <v>93275</v>
      </c>
      <c r="F1099" s="284">
        <v>34470</v>
      </c>
      <c r="G1099" s="281" t="s">
        <v>799</v>
      </c>
      <c r="H1099" s="283"/>
    </row>
    <row r="1100" spans="1:9" ht="14.25">
      <c r="A1100" s="279" t="s">
        <v>1242</v>
      </c>
      <c r="B1100" s="284">
        <v>2323583</v>
      </c>
      <c r="C1100" s="284">
        <v>2257073</v>
      </c>
      <c r="D1100" s="284">
        <v>11269</v>
      </c>
      <c r="E1100" s="284">
        <v>37532</v>
      </c>
      <c r="F1100" s="284">
        <v>17709</v>
      </c>
      <c r="G1100" s="281" t="s">
        <v>799</v>
      </c>
      <c r="H1100" s="283"/>
    </row>
    <row r="1101" spans="1:9">
      <c r="A1101" s="276" t="s">
        <v>1243</v>
      </c>
      <c r="B1101" s="300">
        <v>6886002</v>
      </c>
      <c r="C1101" s="300">
        <v>4606406</v>
      </c>
      <c r="D1101" s="300">
        <v>358327</v>
      </c>
      <c r="E1101" s="308">
        <v>513525</v>
      </c>
      <c r="F1101" s="300">
        <v>1407744</v>
      </c>
      <c r="G1101" s="281" t="s">
        <v>799</v>
      </c>
      <c r="H1101" s="283"/>
    </row>
    <row r="1102" spans="1:9" ht="14.25">
      <c r="A1102" s="279" t="s">
        <v>1244</v>
      </c>
      <c r="B1102" s="284">
        <v>4090593</v>
      </c>
      <c r="C1102" s="284">
        <v>2712420</v>
      </c>
      <c r="D1102" s="284">
        <v>153403</v>
      </c>
      <c r="E1102" s="284">
        <v>311825</v>
      </c>
      <c r="F1102" s="284">
        <v>912945</v>
      </c>
      <c r="G1102" s="281" t="s">
        <v>799</v>
      </c>
      <c r="H1102" s="283"/>
    </row>
    <row r="1103" spans="1:9" ht="14.25">
      <c r="A1103" s="279" t="s">
        <v>1245</v>
      </c>
      <c r="B1103" s="284">
        <v>2795409</v>
      </c>
      <c r="C1103" s="284">
        <v>1893986</v>
      </c>
      <c r="D1103" s="284">
        <v>204924</v>
      </c>
      <c r="E1103" s="284">
        <v>201700</v>
      </c>
      <c r="F1103" s="284">
        <v>494799</v>
      </c>
      <c r="G1103" s="281" t="s">
        <v>799</v>
      </c>
      <c r="H1103" s="283"/>
    </row>
    <row r="1104" spans="1:9">
      <c r="A1104" s="276" t="s">
        <v>1381</v>
      </c>
      <c r="B1104" s="300">
        <v>28397615</v>
      </c>
      <c r="C1104" s="300">
        <v>17735889</v>
      </c>
      <c r="D1104" s="300">
        <v>1605429</v>
      </c>
      <c r="E1104" s="308">
        <v>1461466</v>
      </c>
      <c r="F1104" s="300">
        <v>7594831</v>
      </c>
      <c r="G1104" s="281" t="s">
        <v>799</v>
      </c>
      <c r="H1104" s="283"/>
    </row>
    <row r="1105" spans="1:8">
      <c r="A1105" s="276" t="s">
        <v>1246</v>
      </c>
      <c r="B1105" s="300">
        <v>3490996</v>
      </c>
      <c r="C1105" s="300">
        <v>1629190</v>
      </c>
      <c r="D1105" s="300">
        <v>44093</v>
      </c>
      <c r="E1105" s="308">
        <v>411486</v>
      </c>
      <c r="F1105" s="300">
        <v>1406227</v>
      </c>
      <c r="G1105" s="281" t="s">
        <v>799</v>
      </c>
      <c r="H1105" s="283"/>
    </row>
    <row r="1106" spans="1:8" ht="14.25">
      <c r="A1106" s="279" t="s">
        <v>1247</v>
      </c>
      <c r="B1106" s="284">
        <v>3490996</v>
      </c>
      <c r="C1106" s="284">
        <v>1629190</v>
      </c>
      <c r="D1106" s="284">
        <v>44093</v>
      </c>
      <c r="E1106" s="284">
        <v>411486</v>
      </c>
      <c r="F1106" s="284">
        <v>1406227</v>
      </c>
      <c r="G1106" s="281" t="s">
        <v>799</v>
      </c>
      <c r="H1106" s="283"/>
    </row>
    <row r="1107" spans="1:8">
      <c r="A1107" s="276" t="s">
        <v>1248</v>
      </c>
      <c r="B1107" s="300">
        <v>9767231</v>
      </c>
      <c r="C1107" s="300">
        <v>4985420</v>
      </c>
      <c r="D1107" s="300">
        <v>232786</v>
      </c>
      <c r="E1107" s="308">
        <v>483799</v>
      </c>
      <c r="F1107" s="300">
        <v>4065226</v>
      </c>
      <c r="G1107" s="281" t="s">
        <v>799</v>
      </c>
      <c r="H1107" s="283"/>
    </row>
    <row r="1108" spans="1:8" ht="14.25">
      <c r="A1108" s="279" t="s">
        <v>1249</v>
      </c>
      <c r="B1108" s="284">
        <v>3755028</v>
      </c>
      <c r="C1108" s="284">
        <v>1505834</v>
      </c>
      <c r="D1108" s="284">
        <v>25518</v>
      </c>
      <c r="E1108" s="284">
        <v>115893</v>
      </c>
      <c r="F1108" s="284">
        <v>2107783</v>
      </c>
      <c r="G1108" s="281" t="s">
        <v>799</v>
      </c>
      <c r="H1108" s="283"/>
    </row>
    <row r="1109" spans="1:8" ht="14.25">
      <c r="A1109" s="279" t="s">
        <v>1250</v>
      </c>
      <c r="B1109" s="284">
        <v>3675430</v>
      </c>
      <c r="C1109" s="284">
        <v>2596671</v>
      </c>
      <c r="D1109" s="284">
        <v>121338</v>
      </c>
      <c r="E1109" s="284">
        <v>146120</v>
      </c>
      <c r="F1109" s="284">
        <v>811301</v>
      </c>
      <c r="G1109" s="281" t="s">
        <v>799</v>
      </c>
      <c r="H1109" s="283"/>
    </row>
    <row r="1110" spans="1:8" ht="14.25">
      <c r="A1110" s="279" t="s">
        <v>1251</v>
      </c>
      <c r="B1110" s="284">
        <v>2336773</v>
      </c>
      <c r="C1110" s="284">
        <v>882915</v>
      </c>
      <c r="D1110" s="284">
        <v>85930</v>
      </c>
      <c r="E1110" s="284">
        <v>221786</v>
      </c>
      <c r="F1110" s="284">
        <v>1146142</v>
      </c>
      <c r="G1110" s="281" t="s">
        <v>799</v>
      </c>
      <c r="H1110" s="283"/>
    </row>
    <row r="1111" spans="1:8">
      <c r="A1111" s="276" t="s">
        <v>1252</v>
      </c>
      <c r="B1111" s="284">
        <v>0</v>
      </c>
      <c r="C1111" s="284"/>
      <c r="D1111" s="300"/>
      <c r="E1111" s="308"/>
      <c r="F1111" s="300"/>
      <c r="G1111" s="281" t="s">
        <v>799</v>
      </c>
      <c r="H1111" s="283"/>
    </row>
    <row r="1112" spans="1:8">
      <c r="A1112" s="276" t="s">
        <v>1253</v>
      </c>
      <c r="B1112" s="300">
        <v>15139388</v>
      </c>
      <c r="C1112" s="300">
        <v>11121279</v>
      </c>
      <c r="D1112" s="300">
        <v>1328550</v>
      </c>
      <c r="E1112" s="308">
        <v>566181</v>
      </c>
      <c r="F1112" s="300">
        <v>2123378</v>
      </c>
      <c r="G1112" s="281" t="s">
        <v>799</v>
      </c>
      <c r="H1112" s="283"/>
    </row>
    <row r="1113" spans="1:8" ht="14.25">
      <c r="A1113" s="279" t="s">
        <v>1254</v>
      </c>
      <c r="B1113" s="284">
        <v>4822608</v>
      </c>
      <c r="C1113" s="284">
        <v>2547044</v>
      </c>
      <c r="D1113" s="309">
        <v>131396</v>
      </c>
      <c r="E1113" s="309">
        <v>349263</v>
      </c>
      <c r="F1113" s="309">
        <v>1794905</v>
      </c>
      <c r="G1113" s="281" t="s">
        <v>799</v>
      </c>
      <c r="H1113" s="283"/>
    </row>
    <row r="1114" spans="1:8" ht="14.25">
      <c r="A1114" s="279" t="s">
        <v>1255</v>
      </c>
      <c r="B1114" s="284">
        <v>4893713</v>
      </c>
      <c r="C1114" s="284">
        <v>3954919</v>
      </c>
      <c r="D1114" s="309">
        <v>692592</v>
      </c>
      <c r="E1114" s="309">
        <v>78309</v>
      </c>
      <c r="F1114" s="309">
        <v>167893</v>
      </c>
      <c r="G1114" s="281" t="s">
        <v>799</v>
      </c>
      <c r="H1114" s="283"/>
    </row>
    <row r="1115" spans="1:8" ht="14.25">
      <c r="A1115" s="279" t="s">
        <v>1256</v>
      </c>
      <c r="B1115" s="284">
        <v>3219059</v>
      </c>
      <c r="C1115" s="284">
        <v>2578126</v>
      </c>
      <c r="D1115" s="309">
        <v>489984</v>
      </c>
      <c r="E1115" s="309">
        <v>71421</v>
      </c>
      <c r="F1115" s="309">
        <v>79528</v>
      </c>
      <c r="G1115" s="281" t="s">
        <v>799</v>
      </c>
      <c r="H1115" s="283"/>
    </row>
    <row r="1116" spans="1:8" ht="14.25">
      <c r="A1116" s="279" t="s">
        <v>1257</v>
      </c>
      <c r="B1116" s="284">
        <v>2204008</v>
      </c>
      <c r="C1116" s="284">
        <v>2041190</v>
      </c>
      <c r="D1116" s="309">
        <v>14578</v>
      </c>
      <c r="E1116" s="309">
        <v>67188</v>
      </c>
      <c r="F1116" s="309">
        <v>81052</v>
      </c>
      <c r="G1116" s="281" t="s">
        <v>799</v>
      </c>
      <c r="H1116" s="283"/>
    </row>
    <row r="1117" spans="1:8">
      <c r="A1117" s="276" t="s">
        <v>1382</v>
      </c>
      <c r="B1117" s="300">
        <v>13291944</v>
      </c>
      <c r="C1117" s="300">
        <v>8284421</v>
      </c>
      <c r="D1117" s="300">
        <v>1644180</v>
      </c>
      <c r="E1117" s="308">
        <v>743011</v>
      </c>
      <c r="F1117" s="300">
        <v>2620332</v>
      </c>
      <c r="G1117" s="281" t="s">
        <v>799</v>
      </c>
      <c r="H1117" s="283"/>
    </row>
    <row r="1118" spans="1:8">
      <c r="A1118" s="276" t="s">
        <v>1258</v>
      </c>
      <c r="B1118" s="300">
        <v>8644069</v>
      </c>
      <c r="C1118" s="300">
        <v>5703122</v>
      </c>
      <c r="D1118" s="300">
        <v>1398888</v>
      </c>
      <c r="E1118" s="308">
        <v>601476</v>
      </c>
      <c r="F1118" s="300">
        <v>940583</v>
      </c>
      <c r="G1118" s="281" t="s">
        <v>799</v>
      </c>
      <c r="H1118" s="283"/>
    </row>
    <row r="1119" spans="1:8" ht="14.25">
      <c r="A1119" s="279" t="s">
        <v>1259</v>
      </c>
      <c r="B1119" s="284">
        <v>3230785</v>
      </c>
      <c r="C1119" s="284">
        <v>1832022</v>
      </c>
      <c r="D1119" s="309">
        <v>176889</v>
      </c>
      <c r="E1119" s="309">
        <v>434706</v>
      </c>
      <c r="F1119" s="309">
        <v>787168</v>
      </c>
      <c r="G1119" s="281" t="s">
        <v>799</v>
      </c>
      <c r="H1119" s="283"/>
    </row>
    <row r="1120" spans="1:8" ht="14.25">
      <c r="A1120" s="279" t="s">
        <v>1260</v>
      </c>
      <c r="B1120" s="284">
        <v>4583446</v>
      </c>
      <c r="C1120" s="284">
        <v>3356747</v>
      </c>
      <c r="D1120" s="309">
        <v>1093667</v>
      </c>
      <c r="E1120" s="309">
        <v>89757</v>
      </c>
      <c r="F1120" s="309">
        <v>43275</v>
      </c>
      <c r="G1120" s="281" t="s">
        <v>799</v>
      </c>
      <c r="H1120" s="283"/>
    </row>
    <row r="1121" spans="1:8" ht="14.25">
      <c r="A1121" s="279" t="s">
        <v>1261</v>
      </c>
      <c r="B1121" s="284">
        <v>829838</v>
      </c>
      <c r="C1121" s="284">
        <v>514353</v>
      </c>
      <c r="D1121" s="309">
        <v>128332</v>
      </c>
      <c r="E1121" s="309">
        <v>77013</v>
      </c>
      <c r="F1121" s="309">
        <v>110140</v>
      </c>
      <c r="G1121" s="281" t="s">
        <v>799</v>
      </c>
      <c r="H1121" s="283"/>
    </row>
    <row r="1122" spans="1:8">
      <c r="A1122" s="276" t="s">
        <v>1262</v>
      </c>
      <c r="B1122" s="300">
        <v>4647875</v>
      </c>
      <c r="C1122" s="300">
        <v>2581299</v>
      </c>
      <c r="D1122" s="300">
        <v>245292</v>
      </c>
      <c r="E1122" s="308">
        <v>141535</v>
      </c>
      <c r="F1122" s="300">
        <v>1679749</v>
      </c>
      <c r="G1122" s="281" t="s">
        <v>799</v>
      </c>
      <c r="H1122" s="283"/>
    </row>
    <row r="1123" spans="1:8" ht="14.25">
      <c r="A1123" s="279" t="s">
        <v>1263</v>
      </c>
      <c r="B1123" s="284">
        <v>876942</v>
      </c>
      <c r="C1123" s="284">
        <v>664409</v>
      </c>
      <c r="D1123" s="309">
        <v>50164</v>
      </c>
      <c r="E1123" s="309">
        <v>34078</v>
      </c>
      <c r="F1123" s="309">
        <v>128291</v>
      </c>
      <c r="G1123" s="281" t="s">
        <v>799</v>
      </c>
      <c r="H1123" s="283"/>
    </row>
    <row r="1124" spans="1:8" ht="14.25">
      <c r="A1124" s="279" t="s">
        <v>1264</v>
      </c>
      <c r="B1124" s="284">
        <v>1782562</v>
      </c>
      <c r="C1124" s="284">
        <v>894628</v>
      </c>
      <c r="D1124" s="309">
        <v>3027</v>
      </c>
      <c r="E1124" s="309">
        <v>82453</v>
      </c>
      <c r="F1124" s="309">
        <v>802454</v>
      </c>
      <c r="G1124" s="281" t="s">
        <v>799</v>
      </c>
      <c r="H1124" s="283"/>
    </row>
    <row r="1125" spans="1:8" ht="14.25">
      <c r="A1125" s="279" t="s">
        <v>1265</v>
      </c>
      <c r="B1125" s="284">
        <v>720466</v>
      </c>
      <c r="C1125" s="284">
        <v>80883</v>
      </c>
      <c r="D1125" s="309">
        <v>5597</v>
      </c>
      <c r="E1125" s="309">
        <v>5014</v>
      </c>
      <c r="F1125" s="309">
        <v>628972</v>
      </c>
      <c r="G1125" s="281" t="s">
        <v>799</v>
      </c>
      <c r="H1125" s="283"/>
    </row>
    <row r="1126" spans="1:8" ht="14.25">
      <c r="A1126" s="279" t="s">
        <v>1266</v>
      </c>
      <c r="B1126" s="284">
        <v>1124217</v>
      </c>
      <c r="C1126" s="284">
        <v>908865</v>
      </c>
      <c r="D1126" s="309">
        <v>165019</v>
      </c>
      <c r="E1126" s="309">
        <v>11425</v>
      </c>
      <c r="F1126" s="309">
        <v>38908</v>
      </c>
      <c r="G1126" s="281" t="s">
        <v>799</v>
      </c>
      <c r="H1126" s="283"/>
    </row>
    <row r="1127" spans="1:8" ht="14.25">
      <c r="A1127" s="279" t="s">
        <v>1267</v>
      </c>
      <c r="B1127" s="284">
        <v>143688</v>
      </c>
      <c r="C1127" s="284">
        <v>32514</v>
      </c>
      <c r="D1127" s="309">
        <v>21485</v>
      </c>
      <c r="E1127" s="309">
        <v>8565</v>
      </c>
      <c r="F1127" s="309">
        <v>81124</v>
      </c>
      <c r="G1127" s="281" t="s">
        <v>799</v>
      </c>
      <c r="H1127" s="283"/>
    </row>
    <row r="1128" spans="1:8">
      <c r="A1128" s="276" t="s">
        <v>1383</v>
      </c>
      <c r="B1128" s="300">
        <v>34973049</v>
      </c>
      <c r="C1128" s="300">
        <v>21832646</v>
      </c>
      <c r="D1128" s="300">
        <v>11445453</v>
      </c>
      <c r="E1128" s="308">
        <v>768899</v>
      </c>
      <c r="F1128" s="300">
        <v>926051</v>
      </c>
      <c r="G1128" s="281" t="s">
        <v>799</v>
      </c>
      <c r="H1128" s="283"/>
    </row>
    <row r="1129" spans="1:8">
      <c r="A1129" s="276" t="s">
        <v>1268</v>
      </c>
      <c r="B1129" s="300">
        <v>11555034</v>
      </c>
      <c r="C1129" s="300">
        <v>7686798</v>
      </c>
      <c r="D1129" s="300">
        <v>3146567</v>
      </c>
      <c r="E1129" s="308">
        <v>466794</v>
      </c>
      <c r="F1129" s="300">
        <v>254875</v>
      </c>
      <c r="G1129" s="281" t="s">
        <v>799</v>
      </c>
      <c r="H1129" s="283"/>
    </row>
    <row r="1130" spans="1:8" ht="14.25">
      <c r="A1130" s="279" t="s">
        <v>1269</v>
      </c>
      <c r="B1130" s="284">
        <v>11555034</v>
      </c>
      <c r="C1130" s="284">
        <v>7686798</v>
      </c>
      <c r="D1130" s="309">
        <v>3146567</v>
      </c>
      <c r="E1130" s="309">
        <v>466794</v>
      </c>
      <c r="F1130" s="309">
        <v>254875</v>
      </c>
      <c r="G1130" s="281" t="s">
        <v>799</v>
      </c>
      <c r="H1130" s="283"/>
    </row>
    <row r="1131" spans="1:8">
      <c r="A1131" s="276" t="s">
        <v>1270</v>
      </c>
      <c r="B1131" s="300">
        <v>23418015</v>
      </c>
      <c r="C1131" s="300">
        <v>14145848</v>
      </c>
      <c r="D1131" s="300">
        <v>8298886</v>
      </c>
      <c r="E1131" s="308">
        <v>302105</v>
      </c>
      <c r="F1131" s="300">
        <v>671176</v>
      </c>
      <c r="G1131" s="281" t="s">
        <v>799</v>
      </c>
      <c r="H1131" s="283"/>
    </row>
    <row r="1132" spans="1:8" ht="14.25">
      <c r="A1132" s="279" t="s">
        <v>1271</v>
      </c>
      <c r="B1132" s="284">
        <v>20769209</v>
      </c>
      <c r="C1132" s="284">
        <v>12174314</v>
      </c>
      <c r="D1132" s="309">
        <v>8064840</v>
      </c>
      <c r="E1132" s="309">
        <v>172418</v>
      </c>
      <c r="F1132" s="309">
        <v>357637</v>
      </c>
      <c r="G1132" s="281" t="s">
        <v>799</v>
      </c>
      <c r="H1132" s="283"/>
    </row>
    <row r="1133" spans="1:8" ht="14.25">
      <c r="A1133" s="279" t="s">
        <v>1272</v>
      </c>
      <c r="B1133" s="284">
        <v>2648806</v>
      </c>
      <c r="C1133" s="284">
        <v>1971534</v>
      </c>
      <c r="D1133" s="309">
        <v>234046</v>
      </c>
      <c r="E1133" s="309">
        <v>129687</v>
      </c>
      <c r="F1133" s="309">
        <v>313539</v>
      </c>
      <c r="G1133" s="281" t="s">
        <v>799</v>
      </c>
      <c r="H1133" s="283"/>
    </row>
    <row r="1134" spans="1:8">
      <c r="A1134" s="276" t="s">
        <v>1384</v>
      </c>
      <c r="B1134" s="300">
        <v>24648042</v>
      </c>
      <c r="C1134" s="300">
        <v>17200070</v>
      </c>
      <c r="D1134" s="300">
        <v>1306594</v>
      </c>
      <c r="E1134" s="308">
        <v>1729635</v>
      </c>
      <c r="F1134" s="300">
        <v>4411743</v>
      </c>
      <c r="G1134" s="281" t="s">
        <v>799</v>
      </c>
      <c r="H1134" s="283"/>
    </row>
    <row r="1135" spans="1:8">
      <c r="A1135" s="276" t="s">
        <v>1273</v>
      </c>
      <c r="B1135" s="300">
        <v>7366481</v>
      </c>
      <c r="C1135" s="300">
        <v>4808748</v>
      </c>
      <c r="D1135" s="300">
        <v>836447</v>
      </c>
      <c r="E1135" s="308">
        <v>558005</v>
      </c>
      <c r="F1135" s="300">
        <v>1163281</v>
      </c>
      <c r="G1135" s="281" t="s">
        <v>799</v>
      </c>
      <c r="H1135" s="283"/>
    </row>
    <row r="1136" spans="1:8" ht="14.25">
      <c r="A1136" s="279" t="s">
        <v>1274</v>
      </c>
      <c r="B1136" s="284">
        <v>3672513</v>
      </c>
      <c r="C1136" s="284">
        <v>2206217</v>
      </c>
      <c r="D1136" s="309">
        <v>381919</v>
      </c>
      <c r="E1136" s="309">
        <v>451804</v>
      </c>
      <c r="F1136" s="309">
        <v>632573</v>
      </c>
      <c r="G1136" s="281" t="s">
        <v>799</v>
      </c>
      <c r="H1136" s="283"/>
    </row>
    <row r="1137" spans="1:8" ht="14.25">
      <c r="A1137" s="279" t="s">
        <v>1275</v>
      </c>
      <c r="B1137" s="284">
        <v>2057821</v>
      </c>
      <c r="C1137" s="284">
        <v>1286669</v>
      </c>
      <c r="D1137" s="309">
        <v>351215</v>
      </c>
      <c r="E1137" s="309">
        <v>51281</v>
      </c>
      <c r="F1137" s="309">
        <v>368656</v>
      </c>
      <c r="G1137" s="281" t="s">
        <v>799</v>
      </c>
      <c r="H1137" s="283"/>
    </row>
    <row r="1138" spans="1:8" ht="14.25">
      <c r="A1138" s="279" t="s">
        <v>1276</v>
      </c>
      <c r="B1138" s="284">
        <v>1636147</v>
      </c>
      <c r="C1138" s="284">
        <v>1315862</v>
      </c>
      <c r="D1138" s="309">
        <v>103313</v>
      </c>
      <c r="E1138" s="309">
        <v>54920</v>
      </c>
      <c r="F1138" s="309">
        <v>162052</v>
      </c>
      <c r="G1138" s="281" t="s">
        <v>799</v>
      </c>
      <c r="H1138" s="283"/>
    </row>
    <row r="1139" spans="1:8">
      <c r="A1139" s="276" t="s">
        <v>1277</v>
      </c>
      <c r="B1139" s="300">
        <v>9302941</v>
      </c>
      <c r="C1139" s="300">
        <v>6535582</v>
      </c>
      <c r="D1139" s="300">
        <v>354490</v>
      </c>
      <c r="E1139" s="308">
        <v>663367</v>
      </c>
      <c r="F1139" s="300">
        <v>1749502</v>
      </c>
      <c r="G1139" s="281" t="s">
        <v>799</v>
      </c>
      <c r="H1139" s="283"/>
    </row>
    <row r="1140" spans="1:8" ht="14.25">
      <c r="A1140" s="279" t="s">
        <v>1278</v>
      </c>
      <c r="B1140" s="284">
        <v>5506353</v>
      </c>
      <c r="C1140" s="284">
        <v>4528357</v>
      </c>
      <c r="D1140" s="309">
        <v>75954</v>
      </c>
      <c r="E1140" s="309">
        <v>319428</v>
      </c>
      <c r="F1140" s="309">
        <v>582614</v>
      </c>
      <c r="G1140" s="281" t="s">
        <v>799</v>
      </c>
      <c r="H1140" s="283"/>
    </row>
    <row r="1141" spans="1:8" ht="14.25">
      <c r="A1141" s="279" t="s">
        <v>1279</v>
      </c>
      <c r="B1141" s="284">
        <v>3796588</v>
      </c>
      <c r="C1141" s="284">
        <v>2007225</v>
      </c>
      <c r="D1141" s="309">
        <v>278536</v>
      </c>
      <c r="E1141" s="309">
        <v>343939</v>
      </c>
      <c r="F1141" s="309">
        <v>1166888</v>
      </c>
      <c r="G1141" s="281" t="s">
        <v>799</v>
      </c>
      <c r="H1141" s="283"/>
    </row>
    <row r="1142" spans="1:8">
      <c r="A1142" s="276" t="s">
        <v>1280</v>
      </c>
      <c r="B1142" s="300">
        <v>7978620</v>
      </c>
      <c r="C1142" s="300">
        <v>5855740</v>
      </c>
      <c r="D1142" s="300">
        <v>115657</v>
      </c>
      <c r="E1142" s="308">
        <v>508263</v>
      </c>
      <c r="F1142" s="300">
        <v>1498960</v>
      </c>
      <c r="G1142" s="281" t="s">
        <v>799</v>
      </c>
      <c r="H1142" s="283"/>
    </row>
    <row r="1143" spans="1:8" ht="14.25">
      <c r="A1143" s="279" t="s">
        <v>1281</v>
      </c>
      <c r="B1143" s="284">
        <v>2731145</v>
      </c>
      <c r="C1143" s="284">
        <v>1582253</v>
      </c>
      <c r="D1143" s="309" t="s">
        <v>799</v>
      </c>
      <c r="E1143" s="309">
        <v>366105</v>
      </c>
      <c r="F1143" s="309">
        <v>782787</v>
      </c>
      <c r="G1143" s="281" t="s">
        <v>799</v>
      </c>
      <c r="H1143" s="283"/>
    </row>
    <row r="1144" spans="1:8" ht="14.25">
      <c r="A1144" s="279" t="s">
        <v>1282</v>
      </c>
      <c r="B1144" s="284">
        <v>3583093</v>
      </c>
      <c r="C1144" s="284">
        <v>2785341</v>
      </c>
      <c r="D1144" s="309">
        <v>115185</v>
      </c>
      <c r="E1144" s="309">
        <v>98628</v>
      </c>
      <c r="F1144" s="309">
        <v>583939</v>
      </c>
      <c r="G1144" s="281" t="s">
        <v>799</v>
      </c>
      <c r="H1144" s="283"/>
    </row>
    <row r="1145" spans="1:8" ht="14.25">
      <c r="A1145" s="279" t="s">
        <v>1283</v>
      </c>
      <c r="B1145" s="284">
        <v>1664382</v>
      </c>
      <c r="C1145" s="284">
        <v>1488146</v>
      </c>
      <c r="D1145" s="309">
        <v>472</v>
      </c>
      <c r="E1145" s="309">
        <v>43530</v>
      </c>
      <c r="F1145" s="309">
        <v>132234</v>
      </c>
      <c r="G1145" s="281" t="s">
        <v>799</v>
      </c>
      <c r="H1145" s="283"/>
    </row>
    <row r="1146" spans="1:8">
      <c r="A1146" s="276" t="s">
        <v>1385</v>
      </c>
      <c r="B1146" s="300">
        <v>39934392</v>
      </c>
      <c r="C1146" s="300">
        <v>24847976</v>
      </c>
      <c r="D1146" s="300">
        <v>13683900</v>
      </c>
      <c r="E1146" s="308">
        <v>513987</v>
      </c>
      <c r="F1146" s="300">
        <v>888529</v>
      </c>
      <c r="G1146" s="281" t="s">
        <v>799</v>
      </c>
      <c r="H1146" s="283"/>
    </row>
    <row r="1147" spans="1:8">
      <c r="A1147" s="276" t="s">
        <v>1284</v>
      </c>
      <c r="B1147" s="284">
        <v>0</v>
      </c>
      <c r="C1147" s="284"/>
      <c r="D1147" s="300"/>
      <c r="E1147" s="308"/>
      <c r="F1147" s="300"/>
      <c r="G1147" s="281" t="s">
        <v>799</v>
      </c>
      <c r="H1147" s="283"/>
    </row>
    <row r="1148" spans="1:8">
      <c r="A1148" s="276" t="s">
        <v>1285</v>
      </c>
      <c r="B1148" s="300">
        <v>16918000</v>
      </c>
      <c r="C1148" s="300">
        <v>11369796</v>
      </c>
      <c r="D1148" s="300">
        <v>4541242</v>
      </c>
      <c r="E1148" s="308">
        <v>350171</v>
      </c>
      <c r="F1148" s="300">
        <v>656791</v>
      </c>
      <c r="G1148" s="281" t="s">
        <v>799</v>
      </c>
      <c r="H1148" s="283"/>
    </row>
    <row r="1149" spans="1:8" ht="14.25">
      <c r="A1149" s="279" t="s">
        <v>1286</v>
      </c>
      <c r="B1149" s="284">
        <v>2901869</v>
      </c>
      <c r="C1149" s="284">
        <v>1819577</v>
      </c>
      <c r="D1149" s="309">
        <v>1029838</v>
      </c>
      <c r="E1149" s="309">
        <v>23678</v>
      </c>
      <c r="F1149" s="309">
        <v>28776</v>
      </c>
      <c r="G1149" s="281" t="s">
        <v>799</v>
      </c>
      <c r="H1149" s="283"/>
    </row>
    <row r="1150" spans="1:8" ht="14.25">
      <c r="A1150" s="279" t="s">
        <v>1287</v>
      </c>
      <c r="B1150" s="284">
        <v>4126526</v>
      </c>
      <c r="C1150" s="284">
        <v>2572041</v>
      </c>
      <c r="D1150" s="309">
        <v>1397476</v>
      </c>
      <c r="E1150" s="309">
        <v>93789</v>
      </c>
      <c r="F1150" s="309">
        <v>63220</v>
      </c>
      <c r="G1150" s="281" t="s">
        <v>799</v>
      </c>
      <c r="H1150" s="283"/>
    </row>
    <row r="1151" spans="1:8" ht="14.25">
      <c r="A1151" s="279" t="s">
        <v>1288</v>
      </c>
      <c r="B1151" s="284">
        <v>2670903</v>
      </c>
      <c r="C1151" s="284">
        <v>1594883</v>
      </c>
      <c r="D1151" s="309">
        <v>727530</v>
      </c>
      <c r="E1151" s="309">
        <v>54490</v>
      </c>
      <c r="F1151" s="309">
        <v>294000</v>
      </c>
      <c r="G1151" s="281" t="s">
        <v>799</v>
      </c>
      <c r="H1151" s="283"/>
    </row>
    <row r="1152" spans="1:8" ht="14.25">
      <c r="A1152" s="279" t="s">
        <v>1289</v>
      </c>
      <c r="B1152" s="284">
        <v>3241593</v>
      </c>
      <c r="C1152" s="284">
        <v>2333179</v>
      </c>
      <c r="D1152" s="309">
        <v>514699</v>
      </c>
      <c r="E1152" s="309">
        <v>151336</v>
      </c>
      <c r="F1152" s="309">
        <v>242379</v>
      </c>
      <c r="G1152" s="281" t="s">
        <v>799</v>
      </c>
      <c r="H1152" s="283"/>
    </row>
    <row r="1153" spans="1:8" ht="14.25">
      <c r="A1153" s="279" t="s">
        <v>1290</v>
      </c>
      <c r="B1153" s="284">
        <v>3977109</v>
      </c>
      <c r="C1153" s="284">
        <v>3050116</v>
      </c>
      <c r="D1153" s="309">
        <v>871699</v>
      </c>
      <c r="E1153" s="309">
        <v>26878</v>
      </c>
      <c r="F1153" s="309">
        <v>28416</v>
      </c>
      <c r="G1153" s="281" t="s">
        <v>799</v>
      </c>
      <c r="H1153" s="283"/>
    </row>
    <row r="1154" spans="1:8">
      <c r="A1154" s="276" t="s">
        <v>1291</v>
      </c>
      <c r="B1154" s="300">
        <v>23016392</v>
      </c>
      <c r="C1154" s="300">
        <v>13478180</v>
      </c>
      <c r="D1154" s="300">
        <v>9142658</v>
      </c>
      <c r="E1154" s="308">
        <v>163816</v>
      </c>
      <c r="F1154" s="300">
        <v>231738</v>
      </c>
      <c r="G1154" s="281" t="s">
        <v>799</v>
      </c>
      <c r="H1154" s="283"/>
    </row>
    <row r="1155" spans="1:8" ht="14.25">
      <c r="A1155" s="279" t="s">
        <v>1292</v>
      </c>
      <c r="B1155" s="284">
        <v>6032063</v>
      </c>
      <c r="C1155" s="284">
        <v>3823666</v>
      </c>
      <c r="D1155" s="309">
        <v>1942579</v>
      </c>
      <c r="E1155" s="309">
        <v>119770</v>
      </c>
      <c r="F1155" s="309">
        <v>146048</v>
      </c>
      <c r="G1155" s="281" t="s">
        <v>799</v>
      </c>
      <c r="H1155" s="283"/>
    </row>
    <row r="1156" spans="1:8" ht="14.25">
      <c r="A1156" s="279" t="s">
        <v>1293</v>
      </c>
      <c r="B1156" s="284">
        <v>9588755</v>
      </c>
      <c r="C1156" s="284">
        <v>4751984</v>
      </c>
      <c r="D1156" s="309">
        <v>4802677</v>
      </c>
      <c r="E1156" s="309">
        <v>7015</v>
      </c>
      <c r="F1156" s="309">
        <v>27079</v>
      </c>
      <c r="G1156" s="281" t="s">
        <v>799</v>
      </c>
      <c r="H1156" s="283"/>
    </row>
    <row r="1157" spans="1:8" ht="14.25">
      <c r="A1157" s="279" t="s">
        <v>1294</v>
      </c>
      <c r="B1157" s="284">
        <v>7395574</v>
      </c>
      <c r="C1157" s="284">
        <v>4902530</v>
      </c>
      <c r="D1157" s="309">
        <v>2397402</v>
      </c>
      <c r="E1157" s="309">
        <v>37031</v>
      </c>
      <c r="F1157" s="309">
        <v>58611</v>
      </c>
      <c r="G1157" s="281" t="s">
        <v>799</v>
      </c>
      <c r="H1157" s="283"/>
    </row>
    <row r="1158" spans="1:8">
      <c r="A1158" s="276" t="s">
        <v>1386</v>
      </c>
      <c r="B1158" s="300">
        <v>21263909</v>
      </c>
      <c r="C1158" s="300">
        <v>14498218</v>
      </c>
      <c r="D1158" s="300">
        <v>4105626</v>
      </c>
      <c r="E1158" s="308">
        <v>981429</v>
      </c>
      <c r="F1158" s="300">
        <v>1678636</v>
      </c>
      <c r="G1158" s="281" t="s">
        <v>799</v>
      </c>
      <c r="H1158" s="283"/>
    </row>
    <row r="1159" spans="1:8">
      <c r="A1159" s="276" t="s">
        <v>1295</v>
      </c>
      <c r="B1159" s="300">
        <v>1634929</v>
      </c>
      <c r="C1159" s="300">
        <v>1022912</v>
      </c>
      <c r="D1159" s="300">
        <v>258290</v>
      </c>
      <c r="E1159" s="308">
        <v>52775</v>
      </c>
      <c r="F1159" s="300">
        <v>300952</v>
      </c>
      <c r="G1159" s="281" t="s">
        <v>799</v>
      </c>
      <c r="H1159" s="283"/>
    </row>
    <row r="1160" spans="1:8" ht="14.25">
      <c r="A1160" s="279" t="s">
        <v>1296</v>
      </c>
      <c r="B1160" s="284">
        <v>623858</v>
      </c>
      <c r="C1160" s="284">
        <v>347779</v>
      </c>
      <c r="D1160" s="309">
        <v>1190</v>
      </c>
      <c r="E1160" s="309">
        <v>24215</v>
      </c>
      <c r="F1160" s="309">
        <v>250674</v>
      </c>
      <c r="G1160" s="281" t="s">
        <v>799</v>
      </c>
      <c r="H1160" s="283"/>
    </row>
    <row r="1161" spans="1:8" ht="14.25">
      <c r="A1161" s="279" t="s">
        <v>1297</v>
      </c>
      <c r="B1161" s="284">
        <v>511730</v>
      </c>
      <c r="C1161" s="284">
        <v>264088</v>
      </c>
      <c r="D1161" s="309">
        <v>230000</v>
      </c>
      <c r="E1161" s="309">
        <v>12071</v>
      </c>
      <c r="F1161" s="309">
        <v>5571</v>
      </c>
      <c r="G1161" s="281" t="s">
        <v>799</v>
      </c>
      <c r="H1161" s="283"/>
    </row>
    <row r="1162" spans="1:8" ht="14.25">
      <c r="A1162" s="279" t="s">
        <v>1298</v>
      </c>
      <c r="B1162" s="284">
        <v>499341</v>
      </c>
      <c r="C1162" s="284">
        <v>411045</v>
      </c>
      <c r="D1162" s="309">
        <v>27100</v>
      </c>
      <c r="E1162" s="309">
        <v>16489</v>
      </c>
      <c r="F1162" s="309">
        <v>44707</v>
      </c>
      <c r="G1162" s="281" t="s">
        <v>799</v>
      </c>
      <c r="H1162" s="283"/>
    </row>
    <row r="1163" spans="1:8">
      <c r="A1163" s="276" t="s">
        <v>1299</v>
      </c>
      <c r="B1163" s="300">
        <v>4529330</v>
      </c>
      <c r="C1163" s="300">
        <v>2994658</v>
      </c>
      <c r="D1163" s="300">
        <v>1230123</v>
      </c>
      <c r="E1163" s="308">
        <v>152153</v>
      </c>
      <c r="F1163" s="300">
        <v>152396</v>
      </c>
      <c r="G1163" s="281" t="s">
        <v>799</v>
      </c>
      <c r="H1163" s="283"/>
    </row>
    <row r="1164" spans="1:8" ht="14.25">
      <c r="A1164" s="279" t="s">
        <v>1300</v>
      </c>
      <c r="B1164" s="284">
        <v>1701667</v>
      </c>
      <c r="C1164" s="284">
        <v>1211267</v>
      </c>
      <c r="D1164" s="309">
        <v>325971</v>
      </c>
      <c r="E1164" s="309">
        <v>62863</v>
      </c>
      <c r="F1164" s="309">
        <v>101566</v>
      </c>
      <c r="G1164" s="281" t="s">
        <v>799</v>
      </c>
      <c r="H1164" s="283"/>
    </row>
    <row r="1165" spans="1:8" ht="14.25">
      <c r="A1165" s="279" t="s">
        <v>1301</v>
      </c>
      <c r="B1165" s="284">
        <v>1903893</v>
      </c>
      <c r="C1165" s="284">
        <v>1209464</v>
      </c>
      <c r="D1165" s="309">
        <v>612891</v>
      </c>
      <c r="E1165" s="309">
        <v>58800</v>
      </c>
      <c r="F1165" s="309">
        <v>22738</v>
      </c>
      <c r="G1165" s="281" t="s">
        <v>799</v>
      </c>
      <c r="H1165" s="283"/>
    </row>
    <row r="1166" spans="1:8" ht="14.25">
      <c r="A1166" s="279" t="s">
        <v>1302</v>
      </c>
      <c r="B1166" s="284">
        <v>923770</v>
      </c>
      <c r="C1166" s="284">
        <v>573927</v>
      </c>
      <c r="D1166" s="309">
        <v>291261</v>
      </c>
      <c r="E1166" s="309">
        <v>30490</v>
      </c>
      <c r="F1166" s="309">
        <v>28092</v>
      </c>
      <c r="G1166" s="281" t="s">
        <v>799</v>
      </c>
      <c r="H1166" s="283"/>
    </row>
    <row r="1167" spans="1:8">
      <c r="A1167" s="276" t="s">
        <v>1303</v>
      </c>
      <c r="B1167" s="300">
        <v>15099650</v>
      </c>
      <c r="C1167" s="300">
        <v>10480648</v>
      </c>
      <c r="D1167" s="300">
        <v>2617213</v>
      </c>
      <c r="E1167" s="308">
        <v>776501</v>
      </c>
      <c r="F1167" s="300">
        <v>1225288</v>
      </c>
      <c r="G1167" s="281" t="s">
        <v>799</v>
      </c>
      <c r="H1167" s="283"/>
    </row>
    <row r="1168" spans="1:8" ht="14.25">
      <c r="A1168" s="279" t="s">
        <v>1304</v>
      </c>
      <c r="B1168" s="284">
        <v>3792665</v>
      </c>
      <c r="C1168" s="284">
        <v>2373564</v>
      </c>
      <c r="D1168" s="309">
        <v>160471</v>
      </c>
      <c r="E1168" s="309">
        <v>337885</v>
      </c>
      <c r="F1168" s="309">
        <v>920745</v>
      </c>
      <c r="G1168" s="281" t="s">
        <v>799</v>
      </c>
      <c r="H1168" s="283"/>
    </row>
    <row r="1169" spans="1:8" ht="14.25">
      <c r="A1169" s="279" t="s">
        <v>1305</v>
      </c>
      <c r="B1169" s="284">
        <v>3041795</v>
      </c>
      <c r="C1169" s="284">
        <v>2410323</v>
      </c>
      <c r="D1169" s="309">
        <v>292856</v>
      </c>
      <c r="E1169" s="309">
        <v>195125</v>
      </c>
      <c r="F1169" s="309">
        <v>143491</v>
      </c>
      <c r="G1169" s="281" t="s">
        <v>799</v>
      </c>
      <c r="H1169" s="283"/>
    </row>
    <row r="1170" spans="1:8" ht="14.25">
      <c r="A1170" s="279" t="s">
        <v>1306</v>
      </c>
      <c r="B1170" s="284">
        <v>6094791</v>
      </c>
      <c r="C1170" s="284">
        <v>3892348</v>
      </c>
      <c r="D1170" s="309">
        <v>2005143</v>
      </c>
      <c r="E1170" s="309">
        <v>87285</v>
      </c>
      <c r="F1170" s="309">
        <v>110015</v>
      </c>
      <c r="G1170" s="281" t="s">
        <v>799</v>
      </c>
      <c r="H1170" s="283"/>
    </row>
    <row r="1171" spans="1:8" ht="14.25">
      <c r="A1171" s="279" t="s">
        <v>1307</v>
      </c>
      <c r="B1171" s="284">
        <v>2170399</v>
      </c>
      <c r="C1171" s="284">
        <v>1804413</v>
      </c>
      <c r="D1171" s="309">
        <v>158743</v>
      </c>
      <c r="E1171" s="309">
        <v>156206</v>
      </c>
      <c r="F1171" s="309">
        <v>51037</v>
      </c>
      <c r="G1171" s="281" t="s">
        <v>799</v>
      </c>
      <c r="H1171" s="283"/>
    </row>
    <row r="1172" spans="1:8">
      <c r="A1172" s="276" t="s">
        <v>1387</v>
      </c>
      <c r="B1172" s="300">
        <v>6644942</v>
      </c>
      <c r="C1172" s="300">
        <v>1394417</v>
      </c>
      <c r="D1172" s="300">
        <v>372168</v>
      </c>
      <c r="E1172" s="308">
        <v>93546</v>
      </c>
      <c r="F1172" s="300">
        <v>4784811</v>
      </c>
      <c r="G1172" s="281" t="s">
        <v>799</v>
      </c>
      <c r="H1172" s="283"/>
    </row>
    <row r="1173" spans="1:8">
      <c r="A1173" s="276" t="s">
        <v>1308</v>
      </c>
      <c r="B1173" s="284">
        <v>0</v>
      </c>
      <c r="C1173" s="284"/>
      <c r="E1173" s="309"/>
      <c r="G1173" s="281" t="s">
        <v>799</v>
      </c>
      <c r="H1173" s="283"/>
    </row>
    <row r="1174" spans="1:8">
      <c r="A1174" s="276" t="s">
        <v>1309</v>
      </c>
      <c r="B1174" s="300">
        <v>6644942</v>
      </c>
      <c r="C1174" s="300">
        <v>1394417</v>
      </c>
      <c r="D1174" s="300">
        <v>372168</v>
      </c>
      <c r="E1174" s="308">
        <v>93546</v>
      </c>
      <c r="F1174" s="300">
        <v>4784811</v>
      </c>
      <c r="G1174" s="281" t="s">
        <v>799</v>
      </c>
      <c r="H1174" s="283"/>
    </row>
    <row r="1175" spans="1:8" ht="14.25">
      <c r="A1175" s="279" t="s">
        <v>1310</v>
      </c>
      <c r="B1175" s="284">
        <v>1041944</v>
      </c>
      <c r="C1175" s="284">
        <v>226934</v>
      </c>
      <c r="D1175" s="309" t="s">
        <v>799</v>
      </c>
      <c r="E1175" s="309">
        <v>26838</v>
      </c>
      <c r="F1175" s="309">
        <v>788172</v>
      </c>
      <c r="G1175" s="281" t="s">
        <v>799</v>
      </c>
      <c r="H1175" s="283"/>
    </row>
    <row r="1176" spans="1:8" ht="14.25">
      <c r="A1176" s="279" t="s">
        <v>1311</v>
      </c>
      <c r="B1176" s="284">
        <v>2342381</v>
      </c>
      <c r="C1176" s="284">
        <v>278075</v>
      </c>
      <c r="D1176" s="309">
        <v>40025</v>
      </c>
      <c r="E1176" s="309">
        <v>12962</v>
      </c>
      <c r="F1176" s="309">
        <v>2011319</v>
      </c>
      <c r="G1176" s="281" t="s">
        <v>799</v>
      </c>
      <c r="H1176" s="283"/>
    </row>
    <row r="1177" spans="1:8" ht="14.25">
      <c r="A1177" s="279" t="s">
        <v>1312</v>
      </c>
      <c r="B1177" s="284">
        <v>1591949</v>
      </c>
      <c r="C1177" s="284">
        <v>295689</v>
      </c>
      <c r="D1177" s="309">
        <v>64370</v>
      </c>
      <c r="E1177" s="309">
        <v>21275</v>
      </c>
      <c r="F1177" s="309">
        <v>1210615</v>
      </c>
      <c r="G1177" s="281" t="s">
        <v>799</v>
      </c>
      <c r="H1177" s="283"/>
    </row>
    <row r="1178" spans="1:8" ht="14.25">
      <c r="A1178" s="279" t="s">
        <v>1313</v>
      </c>
      <c r="B1178" s="284">
        <v>546668</v>
      </c>
      <c r="C1178" s="284">
        <v>5671</v>
      </c>
      <c r="D1178" s="309" t="s">
        <v>799</v>
      </c>
      <c r="E1178" s="309">
        <v>3806</v>
      </c>
      <c r="F1178" s="309">
        <v>537191</v>
      </c>
      <c r="G1178" s="281" t="s">
        <v>799</v>
      </c>
      <c r="H1178" s="283"/>
    </row>
    <row r="1179" spans="1:8" ht="14.25">
      <c r="A1179" s="279" t="s">
        <v>1314</v>
      </c>
      <c r="B1179" s="284">
        <v>366332</v>
      </c>
      <c r="C1179" s="284">
        <v>119302</v>
      </c>
      <c r="D1179" s="309">
        <v>4471</v>
      </c>
      <c r="E1179" s="309">
        <v>20735</v>
      </c>
      <c r="F1179" s="309">
        <v>221824</v>
      </c>
      <c r="G1179" s="281" t="s">
        <v>799</v>
      </c>
      <c r="H1179" s="283"/>
    </row>
    <row r="1180" spans="1:8" ht="14.25">
      <c r="A1180" s="279" t="s">
        <v>1315</v>
      </c>
      <c r="B1180" s="284">
        <v>755668</v>
      </c>
      <c r="C1180" s="284">
        <v>468746</v>
      </c>
      <c r="D1180" s="309">
        <v>263302</v>
      </c>
      <c r="E1180" s="309">
        <v>7930</v>
      </c>
      <c r="F1180" s="309">
        <v>15690</v>
      </c>
      <c r="G1180" s="281" t="s">
        <v>799</v>
      </c>
      <c r="H1180" s="283"/>
    </row>
    <row r="1181" spans="1:8">
      <c r="A1181" s="276" t="s">
        <v>1388</v>
      </c>
      <c r="B1181" s="300">
        <v>12638761</v>
      </c>
      <c r="C1181" s="300">
        <v>9315984</v>
      </c>
      <c r="D1181" s="300">
        <v>3150075</v>
      </c>
      <c r="E1181" s="308">
        <v>75746</v>
      </c>
      <c r="F1181" s="300">
        <v>96956</v>
      </c>
      <c r="G1181" s="281" t="s">
        <v>799</v>
      </c>
      <c r="H1181" s="283"/>
    </row>
    <row r="1182" spans="1:8">
      <c r="A1182" s="276" t="s">
        <v>1316</v>
      </c>
      <c r="B1182" s="300">
        <v>5578980</v>
      </c>
      <c r="C1182" s="300">
        <v>3920012</v>
      </c>
      <c r="D1182" s="300">
        <v>1566395</v>
      </c>
      <c r="E1182" s="308">
        <v>40162</v>
      </c>
      <c r="F1182" s="300">
        <v>52411</v>
      </c>
      <c r="G1182" s="281" t="s">
        <v>799</v>
      </c>
      <c r="H1182" s="283"/>
    </row>
    <row r="1183" spans="1:8" ht="14.25">
      <c r="A1183" s="279" t="s">
        <v>1317</v>
      </c>
      <c r="B1183" s="284">
        <v>3458258</v>
      </c>
      <c r="C1183" s="284">
        <v>2315103</v>
      </c>
      <c r="D1183" s="309">
        <v>1118895</v>
      </c>
      <c r="E1183" s="309">
        <v>8169</v>
      </c>
      <c r="F1183" s="309">
        <v>16091</v>
      </c>
      <c r="G1183" s="281" t="s">
        <v>799</v>
      </c>
      <c r="H1183" s="283"/>
    </row>
    <row r="1184" spans="1:8" ht="14.25">
      <c r="A1184" s="279" t="s">
        <v>1318</v>
      </c>
      <c r="B1184" s="284">
        <v>1452869</v>
      </c>
      <c r="C1184" s="284">
        <v>982080</v>
      </c>
      <c r="D1184" s="309">
        <v>405750</v>
      </c>
      <c r="E1184" s="309">
        <v>30327</v>
      </c>
      <c r="F1184" s="309">
        <v>34712</v>
      </c>
      <c r="G1184" s="281" t="s">
        <v>799</v>
      </c>
      <c r="H1184" s="283"/>
    </row>
    <row r="1185" spans="1:8" ht="14.25">
      <c r="A1185" s="279" t="s">
        <v>1319</v>
      </c>
      <c r="B1185" s="284">
        <v>667853</v>
      </c>
      <c r="C1185" s="284">
        <v>622829</v>
      </c>
      <c r="D1185" s="309">
        <v>41750</v>
      </c>
      <c r="E1185" s="309">
        <v>1666</v>
      </c>
      <c r="F1185" s="309">
        <v>1608</v>
      </c>
      <c r="G1185" s="281" t="s">
        <v>799</v>
      </c>
      <c r="H1185" s="283"/>
    </row>
    <row r="1186" spans="1:8">
      <c r="A1186" s="276" t="s">
        <v>1320</v>
      </c>
      <c r="B1186" s="300">
        <v>7059781</v>
      </c>
      <c r="C1186" s="300">
        <v>5395972</v>
      </c>
      <c r="D1186" s="300">
        <v>1583680</v>
      </c>
      <c r="E1186" s="308">
        <v>35584</v>
      </c>
      <c r="F1186" s="300">
        <v>44545</v>
      </c>
      <c r="G1186" s="281" t="s">
        <v>799</v>
      </c>
      <c r="H1186" s="283"/>
    </row>
    <row r="1187" spans="1:8" ht="14.25">
      <c r="A1187" s="279" t="s">
        <v>1321</v>
      </c>
      <c r="B1187" s="284">
        <v>3491364</v>
      </c>
      <c r="C1187" s="284">
        <v>2477856</v>
      </c>
      <c r="D1187" s="309">
        <v>1003629</v>
      </c>
      <c r="E1187" s="309">
        <v>9125</v>
      </c>
      <c r="F1187" s="309">
        <v>754</v>
      </c>
      <c r="G1187" s="281" t="s">
        <v>799</v>
      </c>
      <c r="H1187" s="283"/>
    </row>
    <row r="1188" spans="1:8" ht="14.25">
      <c r="A1188" s="279" t="s">
        <v>1322</v>
      </c>
      <c r="B1188" s="284">
        <v>2368382</v>
      </c>
      <c r="C1188" s="284">
        <v>2032845</v>
      </c>
      <c r="D1188" s="309">
        <v>328702</v>
      </c>
      <c r="E1188" s="309" t="s">
        <v>799</v>
      </c>
      <c r="F1188" s="309">
        <v>6835</v>
      </c>
      <c r="G1188" s="281" t="s">
        <v>799</v>
      </c>
      <c r="H1188" s="283"/>
    </row>
    <row r="1189" spans="1:8" ht="14.25">
      <c r="A1189" s="279" t="s">
        <v>1323</v>
      </c>
      <c r="B1189" s="284">
        <v>801142</v>
      </c>
      <c r="C1189" s="284">
        <v>501596</v>
      </c>
      <c r="D1189" s="309">
        <v>236922</v>
      </c>
      <c r="E1189" s="309">
        <v>26360</v>
      </c>
      <c r="F1189" s="309">
        <v>36264</v>
      </c>
      <c r="G1189" s="281" t="s">
        <v>799</v>
      </c>
      <c r="H1189" s="283"/>
    </row>
    <row r="1190" spans="1:8" ht="14.25">
      <c r="A1190" s="279" t="s">
        <v>1324</v>
      </c>
      <c r="B1190" s="284">
        <v>398893</v>
      </c>
      <c r="C1190" s="284">
        <v>383675</v>
      </c>
      <c r="D1190" s="309">
        <v>14427</v>
      </c>
      <c r="E1190" s="309">
        <v>99</v>
      </c>
      <c r="F1190" s="309">
        <v>692</v>
      </c>
      <c r="G1190" s="281" t="s">
        <v>799</v>
      </c>
      <c r="H1190" s="283"/>
    </row>
    <row r="1191" spans="1:8">
      <c r="A1191" s="276" t="s">
        <v>1389</v>
      </c>
      <c r="B1191" s="300">
        <v>12888074</v>
      </c>
      <c r="C1191" s="300">
        <v>8585362</v>
      </c>
      <c r="D1191" s="300">
        <v>2908859</v>
      </c>
      <c r="E1191" s="308">
        <v>180317</v>
      </c>
      <c r="F1191" s="300">
        <v>1213536</v>
      </c>
      <c r="G1191" s="281" t="s">
        <v>799</v>
      </c>
      <c r="H1191" s="283"/>
    </row>
    <row r="1192" spans="1:8">
      <c r="A1192" s="276" t="s">
        <v>1325</v>
      </c>
      <c r="B1192" s="300">
        <v>5691655</v>
      </c>
      <c r="C1192" s="300">
        <v>2983814</v>
      </c>
      <c r="D1192" s="300">
        <v>1481792</v>
      </c>
      <c r="E1192" s="308">
        <v>116452</v>
      </c>
      <c r="F1192" s="300">
        <v>1109597</v>
      </c>
      <c r="G1192" s="281" t="s">
        <v>799</v>
      </c>
      <c r="H1192" s="283"/>
    </row>
    <row r="1193" spans="1:8" ht="14.25">
      <c r="A1193" s="279" t="s">
        <v>1326</v>
      </c>
      <c r="B1193" s="284">
        <v>3189373</v>
      </c>
      <c r="C1193" s="284">
        <v>1323733</v>
      </c>
      <c r="D1193" s="309">
        <v>999837</v>
      </c>
      <c r="E1193" s="309">
        <v>48995</v>
      </c>
      <c r="F1193" s="309">
        <v>816808</v>
      </c>
      <c r="G1193" s="281" t="s">
        <v>799</v>
      </c>
      <c r="H1193" s="283"/>
    </row>
    <row r="1194" spans="1:8" ht="14.25">
      <c r="A1194" s="279" t="s">
        <v>1327</v>
      </c>
      <c r="B1194" s="284">
        <v>1619253</v>
      </c>
      <c r="C1194" s="284">
        <v>1056111</v>
      </c>
      <c r="D1194" s="309">
        <v>269515</v>
      </c>
      <c r="E1194" s="309">
        <v>48972</v>
      </c>
      <c r="F1194" s="309">
        <v>244655</v>
      </c>
      <c r="G1194" s="281" t="s">
        <v>799</v>
      </c>
      <c r="H1194" s="283"/>
    </row>
    <row r="1195" spans="1:8" ht="14.25">
      <c r="A1195" s="279" t="s">
        <v>1328</v>
      </c>
      <c r="B1195" s="284">
        <v>355659</v>
      </c>
      <c r="C1195" s="284">
        <v>236664</v>
      </c>
      <c r="D1195" s="309">
        <v>75150</v>
      </c>
      <c r="E1195" s="309">
        <v>15092</v>
      </c>
      <c r="F1195" s="309">
        <v>28753</v>
      </c>
      <c r="G1195" s="281" t="s">
        <v>799</v>
      </c>
      <c r="H1195" s="283"/>
    </row>
    <row r="1196" spans="1:8" ht="14.25">
      <c r="A1196" s="279" t="s">
        <v>1329</v>
      </c>
      <c r="B1196" s="284">
        <v>527370</v>
      </c>
      <c r="C1196" s="284">
        <v>367306</v>
      </c>
      <c r="D1196" s="309">
        <v>137290</v>
      </c>
      <c r="E1196" s="309">
        <v>3393</v>
      </c>
      <c r="F1196" s="309">
        <v>19381</v>
      </c>
      <c r="G1196" s="281" t="s">
        <v>799</v>
      </c>
      <c r="H1196" s="283"/>
    </row>
    <row r="1197" spans="1:8">
      <c r="A1197" s="276" t="s">
        <v>1330</v>
      </c>
      <c r="B1197" s="300">
        <v>7196419</v>
      </c>
      <c r="C1197" s="300">
        <v>5601548</v>
      </c>
      <c r="D1197" s="300">
        <v>1427067</v>
      </c>
      <c r="E1197" s="308">
        <v>63865</v>
      </c>
      <c r="F1197" s="300">
        <v>103939</v>
      </c>
      <c r="G1197" s="281" t="s">
        <v>799</v>
      </c>
      <c r="H1197" s="283"/>
    </row>
    <row r="1198" spans="1:8" ht="14.25">
      <c r="A1198" s="279" t="s">
        <v>1331</v>
      </c>
      <c r="B1198" s="284">
        <v>3032486</v>
      </c>
      <c r="C1198" s="284">
        <v>2204170</v>
      </c>
      <c r="D1198" s="309">
        <v>775880</v>
      </c>
      <c r="E1198" s="309">
        <v>12675</v>
      </c>
      <c r="F1198" s="309">
        <v>39761</v>
      </c>
      <c r="G1198" s="281" t="s">
        <v>799</v>
      </c>
      <c r="H1198" s="283"/>
    </row>
    <row r="1199" spans="1:8" ht="14.25">
      <c r="A1199" s="279" t="s">
        <v>1332</v>
      </c>
      <c r="B1199" s="284">
        <v>2774194</v>
      </c>
      <c r="C1199" s="284">
        <v>2246601</v>
      </c>
      <c r="D1199" s="309">
        <v>488007</v>
      </c>
      <c r="E1199" s="309">
        <v>31916</v>
      </c>
      <c r="F1199" s="309">
        <v>7670</v>
      </c>
      <c r="G1199" s="281" t="s">
        <v>799</v>
      </c>
      <c r="H1199" s="283"/>
    </row>
    <row r="1200" spans="1:8" ht="14.25">
      <c r="A1200" s="279" t="s">
        <v>1333</v>
      </c>
      <c r="B1200" s="284">
        <v>997249</v>
      </c>
      <c r="C1200" s="284">
        <v>826542</v>
      </c>
      <c r="D1200" s="309">
        <v>144680</v>
      </c>
      <c r="E1200" s="309">
        <v>6756</v>
      </c>
      <c r="F1200" s="309">
        <v>19271</v>
      </c>
      <c r="G1200" s="281" t="s">
        <v>799</v>
      </c>
      <c r="H1200" s="283"/>
    </row>
    <row r="1201" spans="1:8" ht="14.25">
      <c r="A1201" s="279" t="s">
        <v>1334</v>
      </c>
      <c r="B1201" s="284">
        <v>392490</v>
      </c>
      <c r="C1201" s="284">
        <v>324235</v>
      </c>
      <c r="D1201" s="309">
        <v>18500</v>
      </c>
      <c r="E1201" s="309">
        <v>12518</v>
      </c>
      <c r="F1201" s="309">
        <v>37237</v>
      </c>
      <c r="G1201" s="281" t="s">
        <v>799</v>
      </c>
      <c r="H1201" s="283"/>
    </row>
    <row r="1202" spans="1:8">
      <c r="A1202" s="276" t="s">
        <v>1390</v>
      </c>
      <c r="B1202" s="300">
        <v>32123073</v>
      </c>
      <c r="C1202" s="300">
        <v>25197201</v>
      </c>
      <c r="D1202" s="300">
        <v>1895422</v>
      </c>
      <c r="E1202" s="308">
        <v>726604</v>
      </c>
      <c r="F1202" s="300">
        <v>4303846</v>
      </c>
      <c r="G1202" s="281" t="s">
        <v>799</v>
      </c>
      <c r="H1202" s="283"/>
    </row>
    <row r="1203" spans="1:8">
      <c r="A1203" s="276" t="s">
        <v>1335</v>
      </c>
      <c r="B1203" s="300">
        <v>6551289</v>
      </c>
      <c r="C1203" s="300">
        <v>3978504</v>
      </c>
      <c r="D1203" s="300">
        <v>75783</v>
      </c>
      <c r="E1203" s="308">
        <v>242778</v>
      </c>
      <c r="F1203" s="300">
        <v>2254224</v>
      </c>
      <c r="G1203" s="281" t="s">
        <v>799</v>
      </c>
      <c r="H1203" s="283"/>
    </row>
    <row r="1204" spans="1:8" ht="14.25">
      <c r="A1204" s="279" t="s">
        <v>1336</v>
      </c>
      <c r="B1204" s="284">
        <v>3088599</v>
      </c>
      <c r="C1204" s="284">
        <v>1473291</v>
      </c>
      <c r="D1204" s="309">
        <v>70193</v>
      </c>
      <c r="E1204" s="309">
        <v>61509</v>
      </c>
      <c r="F1204" s="309">
        <v>1483606</v>
      </c>
      <c r="G1204" s="281" t="s">
        <v>799</v>
      </c>
      <c r="H1204" s="283"/>
    </row>
    <row r="1205" spans="1:8" ht="14.25">
      <c r="A1205" s="279" t="s">
        <v>1337</v>
      </c>
      <c r="B1205" s="284">
        <v>2463392</v>
      </c>
      <c r="C1205" s="284">
        <v>2026840</v>
      </c>
      <c r="D1205" s="309">
        <v>5590</v>
      </c>
      <c r="E1205" s="309">
        <v>45252</v>
      </c>
      <c r="F1205" s="309">
        <v>385710</v>
      </c>
      <c r="G1205" s="281" t="s">
        <v>799</v>
      </c>
      <c r="H1205" s="283"/>
    </row>
    <row r="1206" spans="1:8" ht="14.25">
      <c r="A1206" s="279" t="s">
        <v>1338</v>
      </c>
      <c r="B1206" s="284">
        <v>999298</v>
      </c>
      <c r="C1206" s="284">
        <v>478373</v>
      </c>
      <c r="D1206" s="309">
        <v>0</v>
      </c>
      <c r="E1206" s="309">
        <v>136017</v>
      </c>
      <c r="F1206" s="309">
        <v>384908</v>
      </c>
      <c r="G1206" s="281" t="s">
        <v>799</v>
      </c>
      <c r="H1206" s="283"/>
    </row>
    <row r="1207" spans="1:8">
      <c r="A1207" s="276" t="s">
        <v>1339</v>
      </c>
      <c r="B1207" s="300">
        <v>18704300</v>
      </c>
      <c r="C1207" s="300">
        <v>15412660</v>
      </c>
      <c r="D1207" s="300">
        <v>1653432</v>
      </c>
      <c r="E1207" s="308">
        <v>337144</v>
      </c>
      <c r="F1207" s="300">
        <v>1301064</v>
      </c>
      <c r="G1207" s="281" t="s">
        <v>799</v>
      </c>
      <c r="H1207" s="283"/>
    </row>
    <row r="1208" spans="1:8" ht="14.25">
      <c r="A1208" s="279" t="s">
        <v>1340</v>
      </c>
      <c r="B1208" s="284">
        <v>12591457</v>
      </c>
      <c r="C1208" s="284">
        <v>9951744</v>
      </c>
      <c r="D1208" s="309">
        <v>1423814</v>
      </c>
      <c r="E1208" s="309">
        <v>178284</v>
      </c>
      <c r="F1208" s="309">
        <v>1037615</v>
      </c>
      <c r="G1208" s="281" t="s">
        <v>799</v>
      </c>
      <c r="H1208" s="283"/>
    </row>
    <row r="1209" spans="1:8" ht="14.25">
      <c r="A1209" s="279" t="s">
        <v>1341</v>
      </c>
      <c r="B1209" s="284">
        <v>6112843</v>
      </c>
      <c r="C1209" s="284">
        <v>5460916</v>
      </c>
      <c r="D1209" s="309">
        <v>229618</v>
      </c>
      <c r="E1209" s="309">
        <v>158860</v>
      </c>
      <c r="F1209" s="309">
        <v>263449</v>
      </c>
      <c r="G1209" s="281" t="s">
        <v>799</v>
      </c>
      <c r="H1209" s="283"/>
    </row>
    <row r="1210" spans="1:8">
      <c r="A1210" s="276" t="s">
        <v>1342</v>
      </c>
      <c r="B1210" s="300">
        <v>6867484</v>
      </c>
      <c r="C1210" s="300">
        <v>5806037</v>
      </c>
      <c r="D1210" s="300">
        <v>166207</v>
      </c>
      <c r="E1210" s="308">
        <v>146682</v>
      </c>
      <c r="F1210" s="300">
        <v>748558</v>
      </c>
      <c r="G1210" s="281" t="s">
        <v>799</v>
      </c>
      <c r="H1210" s="283"/>
    </row>
    <row r="1211" spans="1:8" ht="14.25">
      <c r="A1211" s="279" t="s">
        <v>1343</v>
      </c>
      <c r="B1211" s="284">
        <v>3608178</v>
      </c>
      <c r="C1211" s="284">
        <v>3010938</v>
      </c>
      <c r="D1211" s="309">
        <v>105538</v>
      </c>
      <c r="E1211" s="309">
        <v>89186</v>
      </c>
      <c r="F1211" s="309">
        <v>402516</v>
      </c>
      <c r="G1211" s="281" t="s">
        <v>799</v>
      </c>
      <c r="H1211" s="283"/>
    </row>
    <row r="1212" spans="1:8" ht="14.25">
      <c r="A1212" s="279" t="s">
        <v>1344</v>
      </c>
      <c r="B1212" s="284">
        <v>1255372</v>
      </c>
      <c r="C1212" s="284">
        <v>1107835</v>
      </c>
      <c r="D1212" s="309">
        <v>21578</v>
      </c>
      <c r="E1212" s="309">
        <v>34561</v>
      </c>
      <c r="F1212" s="309">
        <v>91398</v>
      </c>
      <c r="G1212" s="281" t="s">
        <v>799</v>
      </c>
      <c r="H1212" s="283"/>
    </row>
    <row r="1213" spans="1:8" ht="14.25">
      <c r="A1213" s="283" t="s">
        <v>1345</v>
      </c>
      <c r="B1213" s="284">
        <v>1038029</v>
      </c>
      <c r="C1213" s="284">
        <v>983012</v>
      </c>
      <c r="D1213" s="284">
        <v>32761</v>
      </c>
      <c r="E1213" s="284">
        <v>6234</v>
      </c>
      <c r="F1213" s="284">
        <v>16022</v>
      </c>
      <c r="G1213" s="281" t="s">
        <v>799</v>
      </c>
      <c r="H1213" s="283"/>
    </row>
    <row r="1214" spans="1:8" ht="14.25">
      <c r="A1214" s="283" t="s">
        <v>1346</v>
      </c>
      <c r="B1214" s="284">
        <v>965905</v>
      </c>
      <c r="C1214" s="284">
        <v>704252</v>
      </c>
      <c r="D1214" s="284">
        <v>6330</v>
      </c>
      <c r="E1214" s="284">
        <v>16701</v>
      </c>
      <c r="F1214" s="284">
        <v>238622</v>
      </c>
      <c r="G1214" s="281" t="s">
        <v>799</v>
      </c>
      <c r="H1214" s="283"/>
    </row>
    <row r="1215" spans="1:8" thickBot="1">
      <c r="A1215" s="310"/>
      <c r="B1215" s="311"/>
      <c r="C1215" s="286"/>
      <c r="D1215" s="286"/>
      <c r="E1215" s="286"/>
      <c r="F1215" s="286"/>
      <c r="G1215" s="285"/>
      <c r="H1215" s="283"/>
    </row>
    <row r="1216" spans="1:8" ht="14.25">
      <c r="A1216" s="283"/>
      <c r="B1216" s="306"/>
      <c r="C1216" s="284"/>
      <c r="D1216" s="284"/>
      <c r="E1216" s="284"/>
      <c r="F1216" s="284"/>
      <c r="G1216" s="281"/>
      <c r="H1216" s="283"/>
    </row>
    <row r="1217" spans="1:9" ht="14.25">
      <c r="A1217" s="283"/>
      <c r="B1217" s="306"/>
      <c r="C1217" s="284"/>
      <c r="D1217" s="284"/>
      <c r="E1217" s="284"/>
      <c r="F1217" s="284"/>
      <c r="G1217" s="281"/>
      <c r="H1217" s="283"/>
    </row>
    <row r="1218" spans="1:9" s="276" customFormat="1">
      <c r="A1218" s="280" t="s">
        <v>1364</v>
      </c>
      <c r="B1218" s="281"/>
      <c r="C1218" s="281"/>
      <c r="D1218" s="951"/>
      <c r="E1218" s="951"/>
      <c r="F1218" s="282"/>
      <c r="G1218" s="282"/>
      <c r="H1218" s="278"/>
      <c r="I1218" s="279"/>
    </row>
    <row r="1219" spans="1:9" s="276" customFormat="1">
      <c r="A1219" s="283" t="s">
        <v>1365</v>
      </c>
      <c r="B1219" s="281"/>
      <c r="C1219" s="281"/>
      <c r="D1219" s="281"/>
      <c r="E1219" s="284"/>
      <c r="F1219" s="282"/>
      <c r="G1219" s="282" t="s">
        <v>1374</v>
      </c>
      <c r="H1219" s="278"/>
      <c r="I1219" s="279"/>
    </row>
    <row r="1220" spans="1:9" s="276" customFormat="1" ht="15.75" thickBot="1">
      <c r="A1220" s="280" t="s">
        <v>1375</v>
      </c>
      <c r="B1220" s="285"/>
      <c r="C1220" s="285"/>
      <c r="D1220" s="285"/>
      <c r="E1220" s="286"/>
      <c r="F1220" s="285"/>
      <c r="G1220" s="285"/>
      <c r="H1220" s="278"/>
      <c r="I1220" s="279"/>
    </row>
    <row r="1221" spans="1:9" s="276" customFormat="1">
      <c r="A1221" s="287"/>
      <c r="B1221" s="281"/>
      <c r="C1221" s="281"/>
      <c r="D1221" s="281"/>
      <c r="E1221" s="288"/>
      <c r="F1221" s="289"/>
      <c r="G1221" s="289"/>
      <c r="H1221" s="278"/>
    </row>
    <row r="1222" spans="1:9" s="276" customFormat="1">
      <c r="A1222" s="290" t="s">
        <v>792</v>
      </c>
      <c r="B1222" s="282"/>
      <c r="C1222" s="951" t="s">
        <v>1376</v>
      </c>
      <c r="D1222" s="951"/>
      <c r="E1222" s="291" t="s">
        <v>1214</v>
      </c>
      <c r="F1222" s="282" t="s">
        <v>1215</v>
      </c>
      <c r="G1222" s="282"/>
      <c r="H1222" s="278"/>
    </row>
    <row r="1223" spans="1:9" s="276" customFormat="1">
      <c r="A1223" s="290"/>
      <c r="B1223" s="282"/>
      <c r="C1223" s="951"/>
      <c r="D1223" s="951"/>
      <c r="E1223" s="291" t="s">
        <v>1216</v>
      </c>
      <c r="F1223" s="282" t="s">
        <v>1217</v>
      </c>
      <c r="G1223" s="282" t="s">
        <v>1218</v>
      </c>
      <c r="H1223" s="278"/>
    </row>
    <row r="1224" spans="1:9" s="276" customFormat="1">
      <c r="A1224" s="280"/>
      <c r="B1224" s="282"/>
      <c r="C1224" s="951"/>
      <c r="D1224" s="951"/>
      <c r="E1224" s="291" t="s">
        <v>1219</v>
      </c>
      <c r="F1224" s="282" t="s">
        <v>1220</v>
      </c>
      <c r="G1224" s="282" t="s">
        <v>1221</v>
      </c>
      <c r="H1224" s="278"/>
    </row>
    <row r="1225" spans="1:9" s="276" customFormat="1">
      <c r="A1225" s="280"/>
      <c r="B1225" s="282"/>
      <c r="C1225" s="952"/>
      <c r="D1225" s="952"/>
      <c r="E1225" s="284" t="s">
        <v>1222</v>
      </c>
      <c r="F1225" s="282" t="s">
        <v>1223</v>
      </c>
      <c r="G1225" s="282" t="s">
        <v>1224</v>
      </c>
      <c r="H1225" s="278"/>
    </row>
    <row r="1226" spans="1:9" s="276" customFormat="1" ht="30">
      <c r="A1226" s="292" t="s">
        <v>1377</v>
      </c>
      <c r="B1226" s="293" t="s">
        <v>1225</v>
      </c>
      <c r="C1226" s="293" t="s">
        <v>1378</v>
      </c>
      <c r="D1226" s="282" t="s">
        <v>1226</v>
      </c>
      <c r="E1226" s="284" t="s">
        <v>1227</v>
      </c>
      <c r="F1226" s="294" t="s">
        <v>1228</v>
      </c>
      <c r="G1226" s="294" t="s">
        <v>1229</v>
      </c>
      <c r="H1226" s="278"/>
    </row>
    <row r="1227" spans="1:9" s="276" customFormat="1">
      <c r="A1227" s="295"/>
      <c r="B1227" s="296" t="s">
        <v>1230</v>
      </c>
      <c r="C1227" s="296" t="s">
        <v>1231</v>
      </c>
      <c r="D1227" s="281" t="s">
        <v>1232</v>
      </c>
      <c r="E1227" s="284" t="s">
        <v>1233</v>
      </c>
      <c r="F1227" s="294" t="s">
        <v>1234</v>
      </c>
      <c r="G1227" s="294" t="s">
        <v>1235</v>
      </c>
      <c r="H1227" s="278"/>
    </row>
    <row r="1228" spans="1:9" s="276" customFormat="1">
      <c r="A1228" s="297"/>
      <c r="B1228" s="298"/>
      <c r="C1228" s="298"/>
      <c r="D1228" s="298"/>
      <c r="E1228" s="299"/>
      <c r="F1228" s="298"/>
      <c r="G1228" s="298"/>
      <c r="H1228" s="278"/>
    </row>
    <row r="1229" spans="1:9">
      <c r="A1229" s="304" t="s">
        <v>792</v>
      </c>
      <c r="B1229" s="281"/>
      <c r="C1229" s="281"/>
      <c r="D1229" s="281"/>
      <c r="E1229" s="284"/>
      <c r="F1229" s="281"/>
      <c r="G1229" s="281"/>
      <c r="H1229" s="283"/>
      <c r="I1229" s="276"/>
    </row>
    <row r="1230" spans="1:9">
      <c r="A1230" s="276" t="s">
        <v>1379</v>
      </c>
      <c r="B1230" s="300">
        <v>242946808</v>
      </c>
      <c r="C1230" s="300">
        <v>162174208</v>
      </c>
      <c r="D1230" s="300">
        <v>43229628</v>
      </c>
      <c r="E1230" s="308">
        <v>8113128</v>
      </c>
      <c r="F1230" s="300">
        <v>29429844</v>
      </c>
      <c r="G1230" s="281" t="s">
        <v>799</v>
      </c>
      <c r="H1230" s="283"/>
      <c r="I1230" s="276"/>
    </row>
    <row r="1231" spans="1:9">
      <c r="A1231" s="276" t="s">
        <v>1236</v>
      </c>
      <c r="B1231" s="300">
        <v>700997</v>
      </c>
      <c r="C1231" s="300">
        <v>632441</v>
      </c>
      <c r="D1231" s="300" t="s">
        <v>799</v>
      </c>
      <c r="E1231" s="308">
        <v>40254</v>
      </c>
      <c r="F1231" s="300">
        <v>28302</v>
      </c>
      <c r="G1231" s="281" t="s">
        <v>799</v>
      </c>
      <c r="H1231" s="283"/>
      <c r="I1231" s="276"/>
    </row>
    <row r="1232" spans="1:9">
      <c r="A1232" s="276" t="s">
        <v>1237</v>
      </c>
      <c r="B1232" s="300">
        <v>700997</v>
      </c>
      <c r="C1232" s="300">
        <v>632441</v>
      </c>
      <c r="D1232" s="300" t="s">
        <v>799</v>
      </c>
      <c r="E1232" s="308">
        <v>40254</v>
      </c>
      <c r="F1232" s="300">
        <v>28302</v>
      </c>
      <c r="G1232" s="281" t="s">
        <v>799</v>
      </c>
      <c r="H1232" s="283"/>
    </row>
    <row r="1233" spans="1:8" ht="14.25">
      <c r="A1233" s="279" t="s">
        <v>1238</v>
      </c>
      <c r="B1233" s="274">
        <v>700997</v>
      </c>
      <c r="C1233" s="309">
        <v>632441</v>
      </c>
      <c r="D1233" s="309" t="s">
        <v>799</v>
      </c>
      <c r="E1233" s="309">
        <v>40254</v>
      </c>
      <c r="F1233" s="309">
        <v>28302</v>
      </c>
      <c r="G1233" s="281" t="s">
        <v>799</v>
      </c>
      <c r="H1233" s="283"/>
    </row>
    <row r="1234" spans="1:8">
      <c r="A1234" s="276" t="s">
        <v>1380</v>
      </c>
      <c r="B1234" s="300">
        <v>16149547</v>
      </c>
      <c r="C1234" s="300">
        <v>13631753</v>
      </c>
      <c r="D1234" s="300">
        <v>252918</v>
      </c>
      <c r="E1234" s="308">
        <v>735812</v>
      </c>
      <c r="F1234" s="300">
        <v>1529064</v>
      </c>
      <c r="G1234" s="281" t="s">
        <v>799</v>
      </c>
      <c r="H1234" s="283"/>
    </row>
    <row r="1235" spans="1:8">
      <c r="A1235" s="276" t="s">
        <v>1239</v>
      </c>
      <c r="B1235" s="300">
        <v>9296448</v>
      </c>
      <c r="C1235" s="300">
        <v>8931850</v>
      </c>
      <c r="D1235" s="300">
        <v>11513</v>
      </c>
      <c r="E1235" s="308">
        <v>210292</v>
      </c>
      <c r="F1235" s="300">
        <v>142793</v>
      </c>
      <c r="G1235" s="281" t="s">
        <v>799</v>
      </c>
      <c r="H1235" s="283"/>
    </row>
    <row r="1236" spans="1:8" ht="14.25">
      <c r="A1236" s="279" t="s">
        <v>1240</v>
      </c>
      <c r="B1236" s="274">
        <v>3558712</v>
      </c>
      <c r="C1236" s="309">
        <v>3399827</v>
      </c>
      <c r="D1236" s="309" t="s">
        <v>799</v>
      </c>
      <c r="E1236" s="309">
        <v>66186</v>
      </c>
      <c r="F1236" s="309">
        <v>92699</v>
      </c>
      <c r="G1236" s="281" t="s">
        <v>799</v>
      </c>
      <c r="H1236" s="283"/>
    </row>
    <row r="1237" spans="1:8" ht="14.25">
      <c r="A1237" s="279" t="s">
        <v>1241</v>
      </c>
      <c r="B1237" s="274">
        <v>3432274</v>
      </c>
      <c r="C1237" s="309">
        <v>3294847</v>
      </c>
      <c r="D1237" s="309" t="s">
        <v>799</v>
      </c>
      <c r="E1237" s="309">
        <v>103919</v>
      </c>
      <c r="F1237" s="309">
        <v>33508</v>
      </c>
      <c r="G1237" s="281" t="s">
        <v>799</v>
      </c>
      <c r="H1237" s="283"/>
    </row>
    <row r="1238" spans="1:8" ht="14.25">
      <c r="A1238" s="279" t="s">
        <v>1242</v>
      </c>
      <c r="B1238" s="274">
        <v>2305462</v>
      </c>
      <c r="C1238" s="309">
        <v>2237176</v>
      </c>
      <c r="D1238" s="309">
        <v>11513</v>
      </c>
      <c r="E1238" s="309">
        <v>40187</v>
      </c>
      <c r="F1238" s="309">
        <v>16586</v>
      </c>
      <c r="G1238" s="281" t="s">
        <v>799</v>
      </c>
      <c r="H1238" s="283"/>
    </row>
    <row r="1239" spans="1:8">
      <c r="A1239" s="276" t="s">
        <v>1243</v>
      </c>
      <c r="B1239" s="300">
        <v>6853099</v>
      </c>
      <c r="C1239" s="300">
        <v>4699903</v>
      </c>
      <c r="D1239" s="300">
        <v>241405</v>
      </c>
      <c r="E1239" s="308">
        <v>525520</v>
      </c>
      <c r="F1239" s="300">
        <v>1386271</v>
      </c>
      <c r="G1239" s="281" t="s">
        <v>799</v>
      </c>
      <c r="H1239" s="283"/>
    </row>
    <row r="1240" spans="1:8" ht="14.25">
      <c r="A1240" s="279" t="s">
        <v>1244</v>
      </c>
      <c r="B1240" s="274">
        <v>4217385</v>
      </c>
      <c r="C1240" s="309">
        <v>2930679</v>
      </c>
      <c r="D1240" s="309">
        <v>39470</v>
      </c>
      <c r="E1240" s="309">
        <v>337248</v>
      </c>
      <c r="F1240" s="309">
        <v>909988</v>
      </c>
      <c r="G1240" s="281" t="s">
        <v>799</v>
      </c>
      <c r="H1240" s="283"/>
    </row>
    <row r="1241" spans="1:8" ht="14.25">
      <c r="A1241" s="279" t="s">
        <v>1245</v>
      </c>
      <c r="B1241" s="274">
        <v>2635714</v>
      </c>
      <c r="C1241" s="309">
        <v>1769224</v>
      </c>
      <c r="D1241" s="309">
        <v>201935</v>
      </c>
      <c r="E1241" s="309">
        <v>188272</v>
      </c>
      <c r="F1241" s="309">
        <v>476283</v>
      </c>
      <c r="G1241" s="281" t="s">
        <v>799</v>
      </c>
      <c r="H1241" s="283"/>
    </row>
    <row r="1242" spans="1:8">
      <c r="A1242" s="276" t="s">
        <v>1381</v>
      </c>
      <c r="B1242" s="300">
        <v>27919443</v>
      </c>
      <c r="C1242" s="300">
        <v>17659208</v>
      </c>
      <c r="D1242" s="300">
        <v>1322298</v>
      </c>
      <c r="E1242" s="308">
        <v>1446709</v>
      </c>
      <c r="F1242" s="300">
        <v>7491228</v>
      </c>
      <c r="G1242" s="281" t="s">
        <v>799</v>
      </c>
      <c r="H1242" s="283"/>
    </row>
    <row r="1243" spans="1:8">
      <c r="A1243" s="276" t="s">
        <v>1246</v>
      </c>
      <c r="B1243" s="274">
        <v>3475357</v>
      </c>
      <c r="C1243" s="300">
        <v>1611179</v>
      </c>
      <c r="D1243" s="300">
        <v>44320</v>
      </c>
      <c r="E1243" s="308">
        <v>415370</v>
      </c>
      <c r="F1243" s="300">
        <v>1404488</v>
      </c>
      <c r="G1243" s="281" t="s">
        <v>799</v>
      </c>
      <c r="H1243" s="283"/>
    </row>
    <row r="1244" spans="1:8" ht="14.25">
      <c r="A1244" s="279" t="s">
        <v>1247</v>
      </c>
      <c r="B1244" s="274">
        <v>3475357</v>
      </c>
      <c r="C1244" s="309">
        <v>1611179</v>
      </c>
      <c r="D1244" s="309">
        <v>44320</v>
      </c>
      <c r="E1244" s="309">
        <v>415370</v>
      </c>
      <c r="F1244" s="309">
        <v>1404488</v>
      </c>
      <c r="G1244" s="281" t="s">
        <v>799</v>
      </c>
      <c r="H1244" s="283"/>
    </row>
    <row r="1245" spans="1:8">
      <c r="A1245" s="276" t="s">
        <v>1248</v>
      </c>
      <c r="B1245" s="300">
        <v>9839543</v>
      </c>
      <c r="C1245" s="300">
        <v>5130611</v>
      </c>
      <c r="D1245" s="300">
        <v>222472</v>
      </c>
      <c r="E1245" s="308">
        <v>468736</v>
      </c>
      <c r="F1245" s="300">
        <v>4017724</v>
      </c>
      <c r="G1245" s="281" t="s">
        <v>799</v>
      </c>
      <c r="H1245" s="283"/>
    </row>
    <row r="1246" spans="1:8" ht="14.25">
      <c r="A1246" s="279" t="s">
        <v>1249</v>
      </c>
      <c r="B1246" s="274">
        <v>3906085</v>
      </c>
      <c r="C1246" s="309">
        <v>1657419</v>
      </c>
      <c r="D1246" s="309">
        <v>22642</v>
      </c>
      <c r="E1246" s="309">
        <v>117511</v>
      </c>
      <c r="F1246" s="309">
        <v>2108513</v>
      </c>
      <c r="G1246" s="281" t="s">
        <v>799</v>
      </c>
      <c r="H1246" s="283"/>
    </row>
    <row r="1247" spans="1:8" ht="14.25">
      <c r="A1247" s="279" t="s">
        <v>1250</v>
      </c>
      <c r="B1247" s="274">
        <v>3589495</v>
      </c>
      <c r="C1247" s="309">
        <v>2538416</v>
      </c>
      <c r="D1247" s="309">
        <v>113153</v>
      </c>
      <c r="E1247" s="309">
        <v>145782</v>
      </c>
      <c r="F1247" s="309">
        <v>792144</v>
      </c>
      <c r="G1247" s="281" t="s">
        <v>799</v>
      </c>
      <c r="H1247" s="283"/>
    </row>
    <row r="1248" spans="1:8" ht="14.25">
      <c r="A1248" s="279" t="s">
        <v>1251</v>
      </c>
      <c r="B1248" s="274">
        <v>2343963</v>
      </c>
      <c r="C1248" s="309">
        <v>934776</v>
      </c>
      <c r="D1248" s="309">
        <v>86677</v>
      </c>
      <c r="E1248" s="309">
        <v>205443</v>
      </c>
      <c r="F1248" s="309">
        <v>1117067</v>
      </c>
      <c r="G1248" s="281" t="s">
        <v>799</v>
      </c>
      <c r="H1248" s="283"/>
    </row>
    <row r="1249" spans="1:8">
      <c r="A1249" s="276" t="s">
        <v>1252</v>
      </c>
      <c r="B1249" s="300">
        <v>0</v>
      </c>
      <c r="C1249" s="300"/>
      <c r="D1249" s="300"/>
      <c r="E1249" s="308"/>
      <c r="F1249" s="300"/>
      <c r="G1249" s="281" t="s">
        <v>799</v>
      </c>
      <c r="H1249" s="283"/>
    </row>
    <row r="1250" spans="1:8">
      <c r="A1250" s="276" t="s">
        <v>1253</v>
      </c>
      <c r="B1250" s="300">
        <v>14604543</v>
      </c>
      <c r="C1250" s="300">
        <v>10917418</v>
      </c>
      <c r="D1250" s="300">
        <v>1055506</v>
      </c>
      <c r="E1250" s="308">
        <v>562603</v>
      </c>
      <c r="F1250" s="300">
        <v>2069016</v>
      </c>
      <c r="G1250" s="281" t="s">
        <v>799</v>
      </c>
      <c r="H1250" s="283"/>
    </row>
    <row r="1251" spans="1:8" ht="14.25">
      <c r="A1251" s="279" t="s">
        <v>1254</v>
      </c>
      <c r="B1251" s="274">
        <v>4955223</v>
      </c>
      <c r="C1251" s="309">
        <v>2713885</v>
      </c>
      <c r="D1251" s="309">
        <v>138002</v>
      </c>
      <c r="E1251" s="309">
        <v>342811</v>
      </c>
      <c r="F1251" s="309">
        <v>1760525</v>
      </c>
      <c r="G1251" s="281" t="s">
        <v>799</v>
      </c>
      <c r="H1251" s="283"/>
    </row>
    <row r="1252" spans="1:8" ht="14.25">
      <c r="A1252" s="279" t="s">
        <v>1255</v>
      </c>
      <c r="B1252" s="274">
        <v>4332627</v>
      </c>
      <c r="C1252" s="309">
        <v>3652890</v>
      </c>
      <c r="D1252" s="309">
        <v>437221</v>
      </c>
      <c r="E1252" s="309">
        <v>79989</v>
      </c>
      <c r="F1252" s="309">
        <v>162527</v>
      </c>
      <c r="G1252" s="281" t="s">
        <v>799</v>
      </c>
      <c r="H1252" s="283"/>
    </row>
    <row r="1253" spans="1:8" ht="14.25">
      <c r="A1253" s="279" t="s">
        <v>1256</v>
      </c>
      <c r="B1253" s="274">
        <v>3233008</v>
      </c>
      <c r="C1253" s="309">
        <v>2643374</v>
      </c>
      <c r="D1253" s="309">
        <v>456183</v>
      </c>
      <c r="E1253" s="309">
        <v>67958</v>
      </c>
      <c r="F1253" s="309">
        <v>65493</v>
      </c>
      <c r="G1253" s="281" t="s">
        <v>799</v>
      </c>
      <c r="H1253" s="283"/>
    </row>
    <row r="1254" spans="1:8" ht="14.25">
      <c r="A1254" s="279" t="s">
        <v>1257</v>
      </c>
      <c r="B1254" s="274">
        <v>2083685</v>
      </c>
      <c r="C1254" s="309">
        <v>1907269</v>
      </c>
      <c r="D1254" s="309">
        <v>24100</v>
      </c>
      <c r="E1254" s="309">
        <v>71845</v>
      </c>
      <c r="F1254" s="309">
        <v>80471</v>
      </c>
      <c r="G1254" s="281" t="s">
        <v>799</v>
      </c>
      <c r="H1254" s="283"/>
    </row>
    <row r="1255" spans="1:8">
      <c r="A1255" s="276" t="s">
        <v>1382</v>
      </c>
      <c r="B1255" s="300">
        <v>14186874</v>
      </c>
      <c r="C1255" s="300">
        <v>8483663</v>
      </c>
      <c r="D1255" s="300">
        <v>2259066</v>
      </c>
      <c r="E1255" s="308">
        <v>799615</v>
      </c>
      <c r="F1255" s="300">
        <v>2644530</v>
      </c>
      <c r="G1255" s="281" t="s">
        <v>799</v>
      </c>
      <c r="H1255" s="283"/>
    </row>
    <row r="1256" spans="1:8">
      <c r="A1256" s="276" t="s">
        <v>1258</v>
      </c>
      <c r="B1256" s="300">
        <v>9349690</v>
      </c>
      <c r="C1256" s="300">
        <v>5737964</v>
      </c>
      <c r="D1256" s="300">
        <v>2004534</v>
      </c>
      <c r="E1256" s="308">
        <v>642376</v>
      </c>
      <c r="F1256" s="300">
        <v>964816</v>
      </c>
      <c r="G1256" s="281" t="s">
        <v>799</v>
      </c>
      <c r="H1256" s="283"/>
    </row>
    <row r="1257" spans="1:8" ht="14.25">
      <c r="A1257" s="279" t="s">
        <v>1259</v>
      </c>
      <c r="B1257" s="274">
        <v>3335360</v>
      </c>
      <c r="C1257" s="309">
        <v>1864462</v>
      </c>
      <c r="D1257" s="309">
        <v>180162</v>
      </c>
      <c r="E1257" s="309">
        <v>482843</v>
      </c>
      <c r="F1257" s="309">
        <v>807893</v>
      </c>
      <c r="G1257" s="281" t="s">
        <v>799</v>
      </c>
      <c r="H1257" s="283"/>
    </row>
    <row r="1258" spans="1:8" ht="14.25">
      <c r="A1258" s="279" t="s">
        <v>1260</v>
      </c>
      <c r="B1258" s="274">
        <v>5129697</v>
      </c>
      <c r="C1258" s="309">
        <v>3317459</v>
      </c>
      <c r="D1258" s="309">
        <v>1689359</v>
      </c>
      <c r="E1258" s="309">
        <v>80403</v>
      </c>
      <c r="F1258" s="309">
        <v>42476</v>
      </c>
      <c r="G1258" s="281" t="s">
        <v>799</v>
      </c>
      <c r="H1258" s="283"/>
    </row>
    <row r="1259" spans="1:8" ht="14.25">
      <c r="A1259" s="279" t="s">
        <v>1261</v>
      </c>
      <c r="B1259" s="274">
        <v>884633</v>
      </c>
      <c r="C1259" s="309">
        <v>556043</v>
      </c>
      <c r="D1259" s="309">
        <v>135013</v>
      </c>
      <c r="E1259" s="309">
        <v>79130</v>
      </c>
      <c r="F1259" s="309">
        <v>114447</v>
      </c>
      <c r="G1259" s="281" t="s">
        <v>799</v>
      </c>
      <c r="H1259" s="283"/>
    </row>
    <row r="1260" spans="1:8">
      <c r="A1260" s="276" t="s">
        <v>1262</v>
      </c>
      <c r="B1260" s="300">
        <v>4837184</v>
      </c>
      <c r="C1260" s="300">
        <v>2745699</v>
      </c>
      <c r="D1260" s="300">
        <v>254532</v>
      </c>
      <c r="E1260" s="308">
        <v>157239</v>
      </c>
      <c r="F1260" s="300">
        <v>1679714</v>
      </c>
      <c r="G1260" s="281" t="s">
        <v>799</v>
      </c>
      <c r="H1260" s="283"/>
    </row>
    <row r="1261" spans="1:8" ht="14.25">
      <c r="A1261" s="279" t="s">
        <v>1263</v>
      </c>
      <c r="B1261" s="274">
        <v>876806</v>
      </c>
      <c r="C1261" s="309">
        <v>667808</v>
      </c>
      <c r="D1261" s="309">
        <v>50426</v>
      </c>
      <c r="E1261" s="309">
        <v>30354</v>
      </c>
      <c r="F1261" s="309">
        <v>128218</v>
      </c>
      <c r="G1261" s="281" t="s">
        <v>799</v>
      </c>
      <c r="H1261" s="283"/>
    </row>
    <row r="1262" spans="1:8" ht="14.25">
      <c r="A1262" s="279" t="s">
        <v>1264</v>
      </c>
      <c r="B1262" s="274">
        <v>1884370</v>
      </c>
      <c r="C1262" s="309">
        <v>978251</v>
      </c>
      <c r="D1262" s="309">
        <v>3190</v>
      </c>
      <c r="E1262" s="309">
        <v>92770</v>
      </c>
      <c r="F1262" s="309">
        <v>810159</v>
      </c>
      <c r="G1262" s="281" t="s">
        <v>799</v>
      </c>
      <c r="H1262" s="283"/>
    </row>
    <row r="1263" spans="1:8" ht="14.25">
      <c r="A1263" s="279" t="s">
        <v>1265</v>
      </c>
      <c r="B1263" s="274">
        <v>860221</v>
      </c>
      <c r="C1263" s="309">
        <v>217829</v>
      </c>
      <c r="D1263" s="309">
        <v>1440</v>
      </c>
      <c r="E1263" s="309">
        <v>12139</v>
      </c>
      <c r="F1263" s="309">
        <v>628813</v>
      </c>
      <c r="G1263" s="281" t="s">
        <v>799</v>
      </c>
      <c r="H1263" s="283"/>
    </row>
    <row r="1264" spans="1:8" ht="14.25">
      <c r="A1264" s="279" t="s">
        <v>1266</v>
      </c>
      <c r="B1264" s="274">
        <v>1091852</v>
      </c>
      <c r="C1264" s="309">
        <v>851431</v>
      </c>
      <c r="D1264" s="309">
        <v>188900</v>
      </c>
      <c r="E1264" s="309">
        <v>13830</v>
      </c>
      <c r="F1264" s="309">
        <v>37691</v>
      </c>
      <c r="G1264" s="281" t="s">
        <v>799</v>
      </c>
      <c r="H1264" s="283"/>
    </row>
    <row r="1265" spans="1:8" ht="14.25">
      <c r="A1265" s="279" t="s">
        <v>1267</v>
      </c>
      <c r="B1265" s="274">
        <v>123935</v>
      </c>
      <c r="C1265" s="309">
        <v>30380</v>
      </c>
      <c r="D1265" s="309">
        <v>10576</v>
      </c>
      <c r="E1265" s="309">
        <v>8146</v>
      </c>
      <c r="F1265" s="309">
        <v>74833</v>
      </c>
      <c r="G1265" s="281" t="s">
        <v>799</v>
      </c>
      <c r="H1265" s="283"/>
    </row>
    <row r="1266" spans="1:8">
      <c r="A1266" s="276" t="s">
        <v>1383</v>
      </c>
      <c r="B1266" s="300">
        <v>35669583</v>
      </c>
      <c r="C1266" s="300">
        <v>21741443</v>
      </c>
      <c r="D1266" s="300">
        <v>12015554</v>
      </c>
      <c r="E1266" s="308">
        <v>858503</v>
      </c>
      <c r="F1266" s="300">
        <v>1054083</v>
      </c>
      <c r="G1266" s="281" t="s">
        <v>799</v>
      </c>
      <c r="H1266" s="283"/>
    </row>
    <row r="1267" spans="1:8">
      <c r="A1267" s="276" t="s">
        <v>1268</v>
      </c>
      <c r="B1267" s="300">
        <v>11795205</v>
      </c>
      <c r="C1267" s="300">
        <v>7877277</v>
      </c>
      <c r="D1267" s="300">
        <v>3176118</v>
      </c>
      <c r="E1267" s="308">
        <v>476573</v>
      </c>
      <c r="F1267" s="300">
        <v>265237</v>
      </c>
      <c r="G1267" s="281" t="s">
        <v>799</v>
      </c>
      <c r="H1267" s="283"/>
    </row>
    <row r="1268" spans="1:8" ht="14.25">
      <c r="A1268" s="279" t="s">
        <v>1269</v>
      </c>
      <c r="B1268" s="274">
        <v>11795205</v>
      </c>
      <c r="C1268" s="309">
        <v>7877277</v>
      </c>
      <c r="D1268" s="309">
        <v>3176118</v>
      </c>
      <c r="E1268" s="309">
        <v>476573</v>
      </c>
      <c r="F1268" s="309">
        <v>265237</v>
      </c>
      <c r="G1268" s="281" t="s">
        <v>799</v>
      </c>
      <c r="H1268" s="283"/>
    </row>
    <row r="1269" spans="1:8">
      <c r="A1269" s="276" t="s">
        <v>1270</v>
      </c>
      <c r="B1269" s="300">
        <v>23874378</v>
      </c>
      <c r="C1269" s="300">
        <v>13864166</v>
      </c>
      <c r="D1269" s="300">
        <v>8839436</v>
      </c>
      <c r="E1269" s="308">
        <v>381930</v>
      </c>
      <c r="F1269" s="300">
        <v>788846</v>
      </c>
      <c r="G1269" s="281" t="s">
        <v>799</v>
      </c>
      <c r="H1269" s="283"/>
    </row>
    <row r="1270" spans="1:8" ht="14.25">
      <c r="A1270" s="279" t="s">
        <v>1271</v>
      </c>
      <c r="B1270" s="274">
        <v>21106854</v>
      </c>
      <c r="C1270" s="309">
        <v>11873955</v>
      </c>
      <c r="D1270" s="309">
        <v>8619000</v>
      </c>
      <c r="E1270" s="309">
        <v>213011</v>
      </c>
      <c r="F1270" s="309">
        <v>400888</v>
      </c>
      <c r="G1270" s="281" t="s">
        <v>799</v>
      </c>
      <c r="H1270" s="283"/>
    </row>
    <row r="1271" spans="1:8" ht="14.25">
      <c r="A1271" s="279" t="s">
        <v>1272</v>
      </c>
      <c r="B1271" s="274">
        <v>2767524</v>
      </c>
      <c r="C1271" s="309">
        <v>1990211</v>
      </c>
      <c r="D1271" s="309">
        <v>220436</v>
      </c>
      <c r="E1271" s="309">
        <v>168919</v>
      </c>
      <c r="F1271" s="309">
        <v>387958</v>
      </c>
      <c r="G1271" s="281" t="s">
        <v>799</v>
      </c>
      <c r="H1271" s="283"/>
    </row>
    <row r="1272" spans="1:8">
      <c r="A1272" s="276" t="s">
        <v>1384</v>
      </c>
      <c r="B1272" s="300">
        <v>24197324</v>
      </c>
      <c r="C1272" s="300">
        <v>16874018</v>
      </c>
      <c r="D1272" s="300">
        <v>1290980</v>
      </c>
      <c r="E1272" s="308">
        <v>1764799</v>
      </c>
      <c r="F1272" s="300">
        <v>4267527</v>
      </c>
      <c r="G1272" s="281" t="s">
        <v>799</v>
      </c>
      <c r="H1272" s="283"/>
    </row>
    <row r="1273" spans="1:8">
      <c r="A1273" s="276" t="s">
        <v>1273</v>
      </c>
      <c r="B1273" s="300">
        <v>7121488</v>
      </c>
      <c r="C1273" s="300">
        <v>4616344</v>
      </c>
      <c r="D1273" s="300">
        <v>839547</v>
      </c>
      <c r="E1273" s="308">
        <v>561715</v>
      </c>
      <c r="F1273" s="300">
        <v>1103882</v>
      </c>
      <c r="G1273" s="281" t="s">
        <v>799</v>
      </c>
      <c r="H1273" s="283"/>
    </row>
    <row r="1274" spans="1:8" ht="14.25">
      <c r="A1274" s="279" t="s">
        <v>1274</v>
      </c>
      <c r="B1274" s="274">
        <v>3566431</v>
      </c>
      <c r="C1274" s="309">
        <v>2119885</v>
      </c>
      <c r="D1274" s="309">
        <v>376057</v>
      </c>
      <c r="E1274" s="309">
        <v>452275</v>
      </c>
      <c r="F1274" s="309">
        <v>618214</v>
      </c>
      <c r="G1274" s="281" t="s">
        <v>799</v>
      </c>
      <c r="H1274" s="283"/>
    </row>
    <row r="1275" spans="1:8" ht="14.25">
      <c r="A1275" s="279" t="s">
        <v>1275</v>
      </c>
      <c r="B1275" s="274">
        <v>1988558</v>
      </c>
      <c r="C1275" s="309">
        <v>1227762</v>
      </c>
      <c r="D1275" s="309">
        <v>349747</v>
      </c>
      <c r="E1275" s="309">
        <v>50745</v>
      </c>
      <c r="F1275" s="309">
        <v>360304</v>
      </c>
      <c r="G1275" s="281" t="s">
        <v>799</v>
      </c>
      <c r="H1275" s="283"/>
    </row>
    <row r="1276" spans="1:8" ht="14.25">
      <c r="A1276" s="279" t="s">
        <v>1276</v>
      </c>
      <c r="B1276" s="274">
        <v>1566499</v>
      </c>
      <c r="C1276" s="309">
        <v>1268697</v>
      </c>
      <c r="D1276" s="309">
        <v>113743</v>
      </c>
      <c r="E1276" s="309">
        <v>58695</v>
      </c>
      <c r="F1276" s="309">
        <v>125364</v>
      </c>
      <c r="G1276" s="281" t="s">
        <v>799</v>
      </c>
      <c r="H1276" s="283"/>
    </row>
    <row r="1277" spans="1:8">
      <c r="A1277" s="276" t="s">
        <v>1277</v>
      </c>
      <c r="B1277" s="300">
        <v>9484545</v>
      </c>
      <c r="C1277" s="300">
        <v>6758346</v>
      </c>
      <c r="D1277" s="300">
        <v>320441</v>
      </c>
      <c r="E1277" s="308">
        <v>695743</v>
      </c>
      <c r="F1277" s="300">
        <v>1710015</v>
      </c>
      <c r="G1277" s="281" t="s">
        <v>799</v>
      </c>
      <c r="H1277" s="283"/>
    </row>
    <row r="1278" spans="1:8" ht="14.25">
      <c r="A1278" s="279" t="s">
        <v>1278</v>
      </c>
      <c r="B1278" s="274">
        <v>5609274</v>
      </c>
      <c r="C1278" s="309">
        <v>4663473</v>
      </c>
      <c r="D1278" s="309">
        <v>76159</v>
      </c>
      <c r="E1278" s="309">
        <v>328378</v>
      </c>
      <c r="F1278" s="309">
        <v>541264</v>
      </c>
      <c r="G1278" s="281" t="s">
        <v>799</v>
      </c>
      <c r="H1278" s="283"/>
    </row>
    <row r="1279" spans="1:8" ht="14.25">
      <c r="A1279" s="279" t="s">
        <v>1279</v>
      </c>
      <c r="B1279" s="274">
        <v>3875271</v>
      </c>
      <c r="C1279" s="309">
        <v>2094873</v>
      </c>
      <c r="D1279" s="309">
        <v>244282</v>
      </c>
      <c r="E1279" s="309">
        <v>367365</v>
      </c>
      <c r="F1279" s="309">
        <v>1168751</v>
      </c>
      <c r="G1279" s="281" t="s">
        <v>799</v>
      </c>
      <c r="H1279" s="283"/>
    </row>
    <row r="1280" spans="1:8">
      <c r="A1280" s="276" t="s">
        <v>1280</v>
      </c>
      <c r="B1280" s="300">
        <v>7591291</v>
      </c>
      <c r="C1280" s="300">
        <v>5499328</v>
      </c>
      <c r="D1280" s="300">
        <v>130992</v>
      </c>
      <c r="E1280" s="308">
        <v>507341</v>
      </c>
      <c r="F1280" s="300">
        <v>1453630</v>
      </c>
      <c r="G1280" s="281" t="s">
        <v>799</v>
      </c>
      <c r="H1280" s="283"/>
    </row>
    <row r="1281" spans="1:8" ht="14.25">
      <c r="A1281" s="279" t="s">
        <v>1281</v>
      </c>
      <c r="B1281" s="274">
        <v>2644182</v>
      </c>
      <c r="C1281" s="309">
        <v>1511587</v>
      </c>
      <c r="D1281" s="309" t="s">
        <v>799</v>
      </c>
      <c r="E1281" s="309">
        <v>365504</v>
      </c>
      <c r="F1281" s="309">
        <v>767091</v>
      </c>
      <c r="G1281" s="281" t="s">
        <v>799</v>
      </c>
      <c r="H1281" s="283"/>
    </row>
    <row r="1282" spans="1:8" ht="14.25">
      <c r="A1282" s="279" t="s">
        <v>1282</v>
      </c>
      <c r="B1282" s="274">
        <v>3524258</v>
      </c>
      <c r="C1282" s="309">
        <v>2737516</v>
      </c>
      <c r="D1282" s="309">
        <v>130232</v>
      </c>
      <c r="E1282" s="309">
        <v>95484</v>
      </c>
      <c r="F1282" s="309">
        <v>561026</v>
      </c>
      <c r="G1282" s="281" t="s">
        <v>799</v>
      </c>
      <c r="H1282" s="283"/>
    </row>
    <row r="1283" spans="1:8" ht="14.25">
      <c r="A1283" s="279" t="s">
        <v>1283</v>
      </c>
      <c r="B1283" s="274">
        <v>1422851</v>
      </c>
      <c r="C1283" s="309">
        <v>1250225</v>
      </c>
      <c r="D1283" s="309">
        <v>760</v>
      </c>
      <c r="E1283" s="309">
        <v>46353</v>
      </c>
      <c r="F1283" s="309">
        <v>125513</v>
      </c>
      <c r="G1283" s="281" t="s">
        <v>799</v>
      </c>
      <c r="H1283" s="283"/>
    </row>
    <row r="1284" spans="1:8">
      <c r="A1284" s="276" t="s">
        <v>1385</v>
      </c>
      <c r="B1284" s="300">
        <v>39388042</v>
      </c>
      <c r="C1284" s="300">
        <v>24107399</v>
      </c>
      <c r="D1284" s="300">
        <v>13962608</v>
      </c>
      <c r="E1284" s="308">
        <v>432832</v>
      </c>
      <c r="F1284" s="300">
        <v>885203</v>
      </c>
      <c r="G1284" s="281" t="s">
        <v>799</v>
      </c>
      <c r="H1284" s="283"/>
    </row>
    <row r="1285" spans="1:8">
      <c r="A1285" s="276" t="s">
        <v>1284</v>
      </c>
      <c r="B1285" s="300">
        <v>0</v>
      </c>
      <c r="C1285" s="300"/>
      <c r="D1285" s="300"/>
      <c r="E1285" s="308"/>
      <c r="F1285" s="300"/>
      <c r="G1285" s="281" t="s">
        <v>799</v>
      </c>
      <c r="H1285" s="283"/>
    </row>
    <row r="1286" spans="1:8">
      <c r="A1286" s="276" t="s">
        <v>1285</v>
      </c>
      <c r="B1286" s="300">
        <v>16244145</v>
      </c>
      <c r="C1286" s="300">
        <v>10767105</v>
      </c>
      <c r="D1286" s="300">
        <v>4512289</v>
      </c>
      <c r="E1286" s="308">
        <v>303907</v>
      </c>
      <c r="F1286" s="300">
        <v>660844</v>
      </c>
      <c r="G1286" s="281" t="s">
        <v>799</v>
      </c>
      <c r="H1286" s="283"/>
    </row>
    <row r="1287" spans="1:8" ht="14.25">
      <c r="A1287" s="279" t="s">
        <v>1286</v>
      </c>
      <c r="B1287" s="274">
        <v>2837138</v>
      </c>
      <c r="C1287" s="309">
        <v>1860802</v>
      </c>
      <c r="D1287" s="309">
        <v>916246</v>
      </c>
      <c r="E1287" s="309">
        <v>29252</v>
      </c>
      <c r="F1287" s="309">
        <v>30838</v>
      </c>
      <c r="G1287" s="281" t="s">
        <v>799</v>
      </c>
      <c r="H1287" s="283"/>
    </row>
    <row r="1288" spans="1:8" ht="14.25">
      <c r="A1288" s="279" t="s">
        <v>1287</v>
      </c>
      <c r="B1288" s="274">
        <v>4058668</v>
      </c>
      <c r="C1288" s="309">
        <v>2653916</v>
      </c>
      <c r="D1288" s="309">
        <v>1252720</v>
      </c>
      <c r="E1288" s="309">
        <v>93261</v>
      </c>
      <c r="F1288" s="309">
        <v>58771</v>
      </c>
      <c r="G1288" s="281" t="s">
        <v>799</v>
      </c>
      <c r="H1288" s="283"/>
    </row>
    <row r="1289" spans="1:8" ht="14.25">
      <c r="A1289" s="279" t="s">
        <v>1288</v>
      </c>
      <c r="B1289" s="274">
        <v>2640099</v>
      </c>
      <c r="C1289" s="309">
        <v>1536989</v>
      </c>
      <c r="D1289" s="309">
        <v>758100</v>
      </c>
      <c r="E1289" s="309">
        <v>52940</v>
      </c>
      <c r="F1289" s="309">
        <v>292070</v>
      </c>
      <c r="G1289" s="281" t="s">
        <v>799</v>
      </c>
      <c r="H1289" s="283"/>
    </row>
    <row r="1290" spans="1:8" ht="14.25">
      <c r="A1290" s="279" t="s">
        <v>1289</v>
      </c>
      <c r="B1290" s="274">
        <v>3209520</v>
      </c>
      <c r="C1290" s="309">
        <v>2157167</v>
      </c>
      <c r="D1290" s="309">
        <v>702950</v>
      </c>
      <c r="E1290" s="309">
        <v>99059</v>
      </c>
      <c r="F1290" s="309">
        <v>250344</v>
      </c>
      <c r="G1290" s="281" t="s">
        <v>799</v>
      </c>
      <c r="H1290" s="283"/>
    </row>
    <row r="1291" spans="1:8" ht="14.25">
      <c r="A1291" s="279" t="s">
        <v>1290</v>
      </c>
      <c r="B1291" s="274">
        <v>3498720</v>
      </c>
      <c r="C1291" s="309">
        <v>2558231</v>
      </c>
      <c r="D1291" s="309">
        <v>882273</v>
      </c>
      <c r="E1291" s="309">
        <v>29395</v>
      </c>
      <c r="F1291" s="309">
        <v>28821</v>
      </c>
      <c r="G1291" s="281" t="s">
        <v>799</v>
      </c>
      <c r="H1291" s="283"/>
    </row>
    <row r="1292" spans="1:8">
      <c r="A1292" s="276" t="s">
        <v>1291</v>
      </c>
      <c r="B1292" s="300">
        <v>23143897</v>
      </c>
      <c r="C1292" s="300">
        <v>13340294</v>
      </c>
      <c r="D1292" s="300">
        <v>9450319</v>
      </c>
      <c r="E1292" s="308">
        <v>128925</v>
      </c>
      <c r="F1292" s="300">
        <v>224359</v>
      </c>
      <c r="G1292" s="281" t="s">
        <v>799</v>
      </c>
      <c r="H1292" s="283"/>
    </row>
    <row r="1293" spans="1:8" ht="14.25">
      <c r="A1293" s="279" t="s">
        <v>1292</v>
      </c>
      <c r="B1293" s="274">
        <v>6097162</v>
      </c>
      <c r="C1293" s="309">
        <v>3786111</v>
      </c>
      <c r="D1293" s="309">
        <v>2078610</v>
      </c>
      <c r="E1293" s="309">
        <v>95075</v>
      </c>
      <c r="F1293" s="309">
        <v>137366</v>
      </c>
      <c r="G1293" s="281" t="s">
        <v>799</v>
      </c>
      <c r="H1293" s="283"/>
    </row>
    <row r="1294" spans="1:8" ht="14.25">
      <c r="A1294" s="279" t="s">
        <v>1293</v>
      </c>
      <c r="B1294" s="274">
        <v>10593580</v>
      </c>
      <c r="C1294" s="309">
        <v>4831398</v>
      </c>
      <c r="D1294" s="309">
        <v>5730489</v>
      </c>
      <c r="E1294" s="309">
        <v>7442</v>
      </c>
      <c r="F1294" s="309">
        <v>24251</v>
      </c>
      <c r="G1294" s="281" t="s">
        <v>799</v>
      </c>
      <c r="H1294" s="283"/>
    </row>
    <row r="1295" spans="1:8" ht="14.25">
      <c r="A1295" s="279" t="s">
        <v>1294</v>
      </c>
      <c r="B1295" s="274">
        <v>6453155</v>
      </c>
      <c r="C1295" s="309">
        <v>4722785</v>
      </c>
      <c r="D1295" s="309">
        <v>1641220</v>
      </c>
      <c r="E1295" s="309">
        <v>26408</v>
      </c>
      <c r="F1295" s="309">
        <v>62742</v>
      </c>
      <c r="G1295" s="281" t="s">
        <v>799</v>
      </c>
      <c r="H1295" s="283"/>
    </row>
    <row r="1296" spans="1:8">
      <c r="A1296" s="276" t="s">
        <v>1386</v>
      </c>
      <c r="B1296" s="300">
        <v>21131123</v>
      </c>
      <c r="C1296" s="300">
        <v>14788382</v>
      </c>
      <c r="D1296" s="300">
        <v>3655039</v>
      </c>
      <c r="E1296" s="308">
        <v>974465</v>
      </c>
      <c r="F1296" s="300">
        <v>1713237</v>
      </c>
      <c r="G1296" s="281" t="s">
        <v>799</v>
      </c>
      <c r="H1296" s="283"/>
    </row>
    <row r="1297" spans="1:8">
      <c r="A1297" s="276" t="s">
        <v>1295</v>
      </c>
      <c r="B1297" s="300">
        <v>1715009</v>
      </c>
      <c r="C1297" s="300">
        <v>1091264</v>
      </c>
      <c r="D1297" s="300">
        <v>262987</v>
      </c>
      <c r="E1297" s="308">
        <v>52462</v>
      </c>
      <c r="F1297" s="300">
        <v>308296</v>
      </c>
      <c r="G1297" s="281" t="s">
        <v>799</v>
      </c>
      <c r="H1297" s="283"/>
    </row>
    <row r="1298" spans="1:8" ht="14.25">
      <c r="A1298" s="279" t="s">
        <v>1296</v>
      </c>
      <c r="B1298" s="274">
        <v>686710</v>
      </c>
      <c r="C1298" s="309">
        <v>405584</v>
      </c>
      <c r="D1298" s="309">
        <v>6387</v>
      </c>
      <c r="E1298" s="309">
        <v>24068</v>
      </c>
      <c r="F1298" s="309">
        <v>250671</v>
      </c>
      <c r="G1298" s="281" t="s">
        <v>799</v>
      </c>
      <c r="H1298" s="283"/>
    </row>
    <row r="1299" spans="1:8" ht="14.25">
      <c r="A1299" s="279" t="s">
        <v>1297</v>
      </c>
      <c r="B1299" s="274">
        <v>529664</v>
      </c>
      <c r="C1299" s="309">
        <v>282640</v>
      </c>
      <c r="D1299" s="309">
        <v>229500</v>
      </c>
      <c r="E1299" s="309">
        <v>12075</v>
      </c>
      <c r="F1299" s="309">
        <v>5449</v>
      </c>
      <c r="G1299" s="281" t="s">
        <v>799</v>
      </c>
      <c r="H1299" s="283"/>
    </row>
    <row r="1300" spans="1:8" ht="14.25">
      <c r="A1300" s="279" t="s">
        <v>1298</v>
      </c>
      <c r="B1300" s="274">
        <v>498635</v>
      </c>
      <c r="C1300" s="309">
        <v>403040</v>
      </c>
      <c r="D1300" s="309">
        <v>27100</v>
      </c>
      <c r="E1300" s="309">
        <v>16319</v>
      </c>
      <c r="F1300" s="309">
        <v>52176</v>
      </c>
      <c r="G1300" s="281" t="s">
        <v>799</v>
      </c>
      <c r="H1300" s="283"/>
    </row>
    <row r="1301" spans="1:8">
      <c r="A1301" s="276" t="s">
        <v>1299</v>
      </c>
      <c r="B1301" s="300">
        <v>4730152</v>
      </c>
      <c r="C1301" s="300">
        <v>3213953</v>
      </c>
      <c r="D1301" s="300">
        <v>1189616</v>
      </c>
      <c r="E1301" s="308">
        <v>169168</v>
      </c>
      <c r="F1301" s="300">
        <v>157415</v>
      </c>
      <c r="G1301" s="281" t="s">
        <v>799</v>
      </c>
      <c r="H1301" s="283"/>
    </row>
    <row r="1302" spans="1:8" ht="14.25">
      <c r="A1302" s="279" t="s">
        <v>1300</v>
      </c>
      <c r="B1302" s="274">
        <v>1885803</v>
      </c>
      <c r="C1302" s="309">
        <v>1378878</v>
      </c>
      <c r="D1302" s="309">
        <v>332974</v>
      </c>
      <c r="E1302" s="309">
        <v>67959</v>
      </c>
      <c r="F1302" s="309">
        <v>105992</v>
      </c>
      <c r="G1302" s="281" t="s">
        <v>799</v>
      </c>
      <c r="H1302" s="283"/>
    </row>
    <row r="1303" spans="1:8" ht="14.25">
      <c r="A1303" s="279" t="s">
        <v>1301</v>
      </c>
      <c r="B1303" s="274">
        <v>1857007</v>
      </c>
      <c r="C1303" s="309">
        <v>1199554</v>
      </c>
      <c r="D1303" s="309">
        <v>566834</v>
      </c>
      <c r="E1303" s="309">
        <v>67969</v>
      </c>
      <c r="F1303" s="309">
        <v>22650</v>
      </c>
      <c r="G1303" s="281" t="s">
        <v>799</v>
      </c>
      <c r="H1303" s="283"/>
    </row>
    <row r="1304" spans="1:8" ht="14.25">
      <c r="A1304" s="279" t="s">
        <v>1302</v>
      </c>
      <c r="B1304" s="274">
        <v>987342</v>
      </c>
      <c r="C1304" s="309">
        <v>635521</v>
      </c>
      <c r="D1304" s="309">
        <v>289808</v>
      </c>
      <c r="E1304" s="309">
        <v>33240</v>
      </c>
      <c r="F1304" s="309">
        <v>28773</v>
      </c>
      <c r="G1304" s="281" t="s">
        <v>799</v>
      </c>
      <c r="H1304" s="283"/>
    </row>
    <row r="1305" spans="1:8">
      <c r="A1305" s="276" t="s">
        <v>1303</v>
      </c>
      <c r="B1305" s="300">
        <v>14685962</v>
      </c>
      <c r="C1305" s="300">
        <v>10483165</v>
      </c>
      <c r="D1305" s="300">
        <v>2202436</v>
      </c>
      <c r="E1305" s="308">
        <v>752835</v>
      </c>
      <c r="F1305" s="300">
        <v>1247526</v>
      </c>
      <c r="G1305" s="281" t="s">
        <v>799</v>
      </c>
      <c r="H1305" s="283"/>
    </row>
    <row r="1306" spans="1:8" ht="14.25">
      <c r="A1306" s="279" t="s">
        <v>1304</v>
      </c>
      <c r="B1306" s="274">
        <v>3916862</v>
      </c>
      <c r="C1306" s="309">
        <v>2510039</v>
      </c>
      <c r="D1306" s="309">
        <v>142842</v>
      </c>
      <c r="E1306" s="309">
        <v>319455</v>
      </c>
      <c r="F1306" s="309">
        <v>944526</v>
      </c>
      <c r="G1306" s="281" t="s">
        <v>799</v>
      </c>
      <c r="H1306" s="283"/>
    </row>
    <row r="1307" spans="1:8" ht="14.25">
      <c r="A1307" s="279" t="s">
        <v>1305</v>
      </c>
      <c r="B1307" s="274">
        <v>2984511</v>
      </c>
      <c r="C1307" s="309">
        <v>2349000</v>
      </c>
      <c r="D1307" s="309">
        <v>294952</v>
      </c>
      <c r="E1307" s="309">
        <v>199450</v>
      </c>
      <c r="F1307" s="309">
        <v>141109</v>
      </c>
      <c r="G1307" s="281" t="s">
        <v>799</v>
      </c>
      <c r="H1307" s="283"/>
    </row>
    <row r="1308" spans="1:8" ht="14.25">
      <c r="A1308" s="279" t="s">
        <v>1306</v>
      </c>
      <c r="B1308" s="274">
        <v>5625164</v>
      </c>
      <c r="C1308" s="309">
        <v>3824401</v>
      </c>
      <c r="D1308" s="309">
        <v>1601304</v>
      </c>
      <c r="E1308" s="309">
        <v>85803</v>
      </c>
      <c r="F1308" s="309">
        <v>113656</v>
      </c>
      <c r="G1308" s="281" t="s">
        <v>799</v>
      </c>
      <c r="H1308" s="283"/>
    </row>
    <row r="1309" spans="1:8" ht="14.25">
      <c r="A1309" s="279" t="s">
        <v>1307</v>
      </c>
      <c r="B1309" s="274">
        <v>2159425</v>
      </c>
      <c r="C1309" s="309">
        <v>1799725</v>
      </c>
      <c r="D1309" s="309">
        <v>163338</v>
      </c>
      <c r="E1309" s="309">
        <v>148127</v>
      </c>
      <c r="F1309" s="309">
        <v>48235</v>
      </c>
      <c r="G1309" s="281" t="s">
        <v>799</v>
      </c>
      <c r="H1309" s="283"/>
    </row>
    <row r="1310" spans="1:8">
      <c r="A1310" s="276" t="s">
        <v>1387</v>
      </c>
      <c r="B1310" s="300">
        <v>6404042</v>
      </c>
      <c r="C1310" s="300">
        <v>1484934</v>
      </c>
      <c r="D1310" s="300">
        <v>330994</v>
      </c>
      <c r="E1310" s="308">
        <v>93263</v>
      </c>
      <c r="F1310" s="300">
        <v>4494851</v>
      </c>
      <c r="G1310" s="281" t="s">
        <v>799</v>
      </c>
      <c r="H1310" s="283"/>
    </row>
    <row r="1311" spans="1:8">
      <c r="A1311" s="276" t="s">
        <v>1308</v>
      </c>
      <c r="B1311" s="300">
        <v>0</v>
      </c>
      <c r="E1311" s="309"/>
      <c r="G1311" s="281" t="s">
        <v>799</v>
      </c>
      <c r="H1311" s="283"/>
    </row>
    <row r="1312" spans="1:8">
      <c r="A1312" s="276" t="s">
        <v>1309</v>
      </c>
      <c r="B1312" s="300">
        <v>6404042</v>
      </c>
      <c r="C1312" s="300">
        <v>1484934</v>
      </c>
      <c r="D1312" s="300">
        <v>330994</v>
      </c>
      <c r="E1312" s="308">
        <v>93263</v>
      </c>
      <c r="F1312" s="300">
        <v>4494851</v>
      </c>
      <c r="G1312" s="281" t="s">
        <v>799</v>
      </c>
      <c r="H1312" s="283"/>
    </row>
    <row r="1313" spans="1:8" ht="14.25">
      <c r="A1313" s="279" t="s">
        <v>1310</v>
      </c>
      <c r="B1313" s="274">
        <v>1018252</v>
      </c>
      <c r="C1313" s="309">
        <v>284611</v>
      </c>
      <c r="D1313" s="309" t="s">
        <v>799</v>
      </c>
      <c r="E1313" s="309">
        <v>25833</v>
      </c>
      <c r="F1313" s="309">
        <v>707808</v>
      </c>
      <c r="G1313" s="281" t="s">
        <v>799</v>
      </c>
      <c r="H1313" s="283"/>
    </row>
    <row r="1314" spans="1:8" ht="14.25">
      <c r="A1314" s="279" t="s">
        <v>1311</v>
      </c>
      <c r="B1314" s="274">
        <v>2363338</v>
      </c>
      <c r="C1314" s="309">
        <v>319037</v>
      </c>
      <c r="D1314" s="309">
        <v>63226</v>
      </c>
      <c r="E1314" s="309">
        <v>13111</v>
      </c>
      <c r="F1314" s="309">
        <v>1967964</v>
      </c>
      <c r="G1314" s="281" t="s">
        <v>799</v>
      </c>
      <c r="H1314" s="283"/>
    </row>
    <row r="1315" spans="1:8" ht="14.25">
      <c r="A1315" s="279" t="s">
        <v>1312</v>
      </c>
      <c r="B1315" s="274">
        <v>1479827</v>
      </c>
      <c r="C1315" s="309">
        <v>321557</v>
      </c>
      <c r="D1315" s="309">
        <v>65870</v>
      </c>
      <c r="E1315" s="309">
        <v>29608</v>
      </c>
      <c r="F1315" s="309">
        <v>1062792</v>
      </c>
      <c r="G1315" s="281" t="s">
        <v>799</v>
      </c>
      <c r="H1315" s="283"/>
    </row>
    <row r="1316" spans="1:8" ht="14.25">
      <c r="A1316" s="279" t="s">
        <v>1313</v>
      </c>
      <c r="B1316" s="274">
        <v>548052</v>
      </c>
      <c r="C1316" s="309">
        <v>7152</v>
      </c>
      <c r="D1316" s="309" t="s">
        <v>799</v>
      </c>
      <c r="E1316" s="309">
        <v>3819</v>
      </c>
      <c r="F1316" s="309">
        <v>537081</v>
      </c>
      <c r="G1316" s="281" t="s">
        <v>799</v>
      </c>
      <c r="H1316" s="283"/>
    </row>
    <row r="1317" spans="1:8" ht="14.25">
      <c r="A1317" s="279" t="s">
        <v>1314</v>
      </c>
      <c r="B1317" s="274">
        <v>301178</v>
      </c>
      <c r="C1317" s="309">
        <v>78988</v>
      </c>
      <c r="D1317" s="309">
        <v>2124</v>
      </c>
      <c r="E1317" s="309">
        <v>12401</v>
      </c>
      <c r="F1317" s="309">
        <v>207665</v>
      </c>
      <c r="G1317" s="281" t="s">
        <v>799</v>
      </c>
      <c r="H1317" s="283"/>
    </row>
    <row r="1318" spans="1:8" ht="14.25">
      <c r="A1318" s="279" t="s">
        <v>1315</v>
      </c>
      <c r="B1318" s="274">
        <v>693395</v>
      </c>
      <c r="C1318" s="309">
        <v>473589</v>
      </c>
      <c r="D1318" s="309">
        <v>199774</v>
      </c>
      <c r="E1318" s="309">
        <v>8491</v>
      </c>
      <c r="F1318" s="309">
        <v>11541</v>
      </c>
      <c r="G1318" s="281" t="s">
        <v>799</v>
      </c>
      <c r="H1318" s="283"/>
    </row>
    <row r="1319" spans="1:8">
      <c r="A1319" s="276" t="s">
        <v>1388</v>
      </c>
      <c r="B1319" s="300">
        <v>13262834</v>
      </c>
      <c r="C1319" s="300">
        <v>9856869</v>
      </c>
      <c r="D1319" s="300">
        <v>3236818</v>
      </c>
      <c r="E1319" s="308">
        <v>81316</v>
      </c>
      <c r="F1319" s="300">
        <v>87831</v>
      </c>
      <c r="G1319" s="281" t="s">
        <v>799</v>
      </c>
      <c r="H1319" s="283"/>
    </row>
    <row r="1320" spans="1:8">
      <c r="A1320" s="276" t="s">
        <v>1316</v>
      </c>
      <c r="B1320" s="300">
        <v>5871520</v>
      </c>
      <c r="C1320" s="300">
        <v>4163349</v>
      </c>
      <c r="D1320" s="300">
        <v>1605095</v>
      </c>
      <c r="E1320" s="308">
        <v>48975</v>
      </c>
      <c r="F1320" s="300">
        <v>54101</v>
      </c>
      <c r="G1320" s="281" t="s">
        <v>799</v>
      </c>
      <c r="H1320" s="283"/>
    </row>
    <row r="1321" spans="1:8" ht="14.25">
      <c r="A1321" s="279" t="s">
        <v>1317</v>
      </c>
      <c r="B1321" s="274">
        <v>3593034</v>
      </c>
      <c r="C1321" s="309">
        <v>2433839</v>
      </c>
      <c r="D1321" s="309">
        <v>1127800</v>
      </c>
      <c r="E1321" s="309">
        <v>13832</v>
      </c>
      <c r="F1321" s="309">
        <v>17563</v>
      </c>
      <c r="G1321" s="281" t="s">
        <v>799</v>
      </c>
      <c r="H1321" s="283"/>
    </row>
    <row r="1322" spans="1:8" ht="14.25">
      <c r="A1322" s="279" t="s">
        <v>1318</v>
      </c>
      <c r="B1322" s="274">
        <v>1631846</v>
      </c>
      <c r="C1322" s="309">
        <v>1118548</v>
      </c>
      <c r="D1322" s="309">
        <v>445000</v>
      </c>
      <c r="E1322" s="309">
        <v>33743</v>
      </c>
      <c r="F1322" s="309">
        <v>34555</v>
      </c>
      <c r="G1322" s="281" t="s">
        <v>799</v>
      </c>
      <c r="H1322" s="283"/>
    </row>
    <row r="1323" spans="1:8" ht="14.25">
      <c r="A1323" s="279" t="s">
        <v>1319</v>
      </c>
      <c r="B1323" s="274">
        <v>646640</v>
      </c>
      <c r="C1323" s="309">
        <v>610962</v>
      </c>
      <c r="D1323" s="309">
        <v>32295</v>
      </c>
      <c r="E1323" s="309">
        <v>1400</v>
      </c>
      <c r="F1323" s="309">
        <v>1983</v>
      </c>
      <c r="G1323" s="281" t="s">
        <v>799</v>
      </c>
      <c r="H1323" s="283"/>
    </row>
    <row r="1324" spans="1:8">
      <c r="A1324" s="276" t="s">
        <v>1320</v>
      </c>
      <c r="B1324" s="300">
        <v>7391314</v>
      </c>
      <c r="C1324" s="300">
        <v>5693520</v>
      </c>
      <c r="D1324" s="300">
        <v>1631723</v>
      </c>
      <c r="E1324" s="308">
        <v>32341</v>
      </c>
      <c r="F1324" s="300">
        <v>33730</v>
      </c>
      <c r="G1324" s="281" t="s">
        <v>799</v>
      </c>
      <c r="H1324" s="283"/>
    </row>
    <row r="1325" spans="1:8" ht="14.25">
      <c r="A1325" s="279" t="s">
        <v>1321</v>
      </c>
      <c r="B1325" s="274">
        <v>3445869</v>
      </c>
      <c r="C1325" s="309">
        <v>2480776</v>
      </c>
      <c r="D1325" s="309">
        <v>958669</v>
      </c>
      <c r="E1325" s="309">
        <v>5965</v>
      </c>
      <c r="F1325" s="309">
        <v>459</v>
      </c>
      <c r="G1325" s="281" t="s">
        <v>799</v>
      </c>
      <c r="H1325" s="283"/>
    </row>
    <row r="1326" spans="1:8" ht="14.25">
      <c r="A1326" s="279" t="s">
        <v>1322</v>
      </c>
      <c r="B1326" s="274">
        <v>2442962</v>
      </c>
      <c r="C1326" s="309">
        <v>2045671</v>
      </c>
      <c r="D1326" s="309">
        <v>389200</v>
      </c>
      <c r="E1326" s="309" t="s">
        <v>799</v>
      </c>
      <c r="F1326" s="309">
        <v>8091</v>
      </c>
      <c r="G1326" s="281" t="s">
        <v>799</v>
      </c>
      <c r="H1326" s="283"/>
    </row>
    <row r="1327" spans="1:8" ht="14.25">
      <c r="A1327" s="279" t="s">
        <v>1323</v>
      </c>
      <c r="B1327" s="274">
        <v>789868</v>
      </c>
      <c r="C1327" s="309">
        <v>557842</v>
      </c>
      <c r="D1327" s="309">
        <v>181442</v>
      </c>
      <c r="E1327" s="309">
        <v>26126</v>
      </c>
      <c r="F1327" s="309">
        <v>24458</v>
      </c>
      <c r="G1327" s="281" t="s">
        <v>799</v>
      </c>
      <c r="H1327" s="283"/>
    </row>
    <row r="1328" spans="1:8" ht="14.25">
      <c r="A1328" s="279" t="s">
        <v>1324</v>
      </c>
      <c r="B1328" s="274">
        <v>712615</v>
      </c>
      <c r="C1328" s="309">
        <v>609231</v>
      </c>
      <c r="D1328" s="309">
        <v>102412</v>
      </c>
      <c r="E1328" s="309">
        <v>250</v>
      </c>
      <c r="F1328" s="309">
        <v>722</v>
      </c>
      <c r="G1328" s="281" t="s">
        <v>799</v>
      </c>
      <c r="H1328" s="283"/>
    </row>
    <row r="1329" spans="1:8">
      <c r="A1329" s="276" t="s">
        <v>1389</v>
      </c>
      <c r="B1329" s="300">
        <v>12593210</v>
      </c>
      <c r="C1329" s="300">
        <v>8432604</v>
      </c>
      <c r="D1329" s="300">
        <v>2791421</v>
      </c>
      <c r="E1329" s="308">
        <v>180468</v>
      </c>
      <c r="F1329" s="300">
        <v>1188717</v>
      </c>
      <c r="G1329" s="281" t="s">
        <v>799</v>
      </c>
      <c r="H1329" s="283"/>
    </row>
    <row r="1330" spans="1:8">
      <c r="A1330" s="276" t="s">
        <v>1325</v>
      </c>
      <c r="B1330" s="300">
        <v>5486674</v>
      </c>
      <c r="C1330" s="300">
        <v>3053327</v>
      </c>
      <c r="D1330" s="300">
        <v>1237493</v>
      </c>
      <c r="E1330" s="308">
        <v>112003</v>
      </c>
      <c r="F1330" s="300">
        <v>1083851</v>
      </c>
      <c r="G1330" s="281" t="s">
        <v>799</v>
      </c>
      <c r="H1330" s="283"/>
    </row>
    <row r="1331" spans="1:8" ht="14.25">
      <c r="A1331" s="279" t="s">
        <v>1326</v>
      </c>
      <c r="B1331" s="274">
        <v>3169857</v>
      </c>
      <c r="C1331" s="309">
        <v>1351084</v>
      </c>
      <c r="D1331" s="309">
        <v>964500</v>
      </c>
      <c r="E1331" s="309">
        <v>47820</v>
      </c>
      <c r="F1331" s="309">
        <v>806453</v>
      </c>
      <c r="G1331" s="281" t="s">
        <v>799</v>
      </c>
      <c r="H1331" s="283"/>
    </row>
    <row r="1332" spans="1:8" ht="14.25">
      <c r="A1332" s="279" t="s">
        <v>1327</v>
      </c>
      <c r="B1332" s="274">
        <v>1378074</v>
      </c>
      <c r="C1332" s="309">
        <v>1060218</v>
      </c>
      <c r="D1332" s="309">
        <v>42905</v>
      </c>
      <c r="E1332" s="309">
        <v>43527</v>
      </c>
      <c r="F1332" s="309">
        <v>231424</v>
      </c>
      <c r="G1332" s="281" t="s">
        <v>799</v>
      </c>
      <c r="H1332" s="283"/>
    </row>
    <row r="1333" spans="1:8" ht="14.25">
      <c r="A1333" s="279" t="s">
        <v>1328</v>
      </c>
      <c r="B1333" s="274">
        <v>377279</v>
      </c>
      <c r="C1333" s="309">
        <v>247024</v>
      </c>
      <c r="D1333" s="309">
        <v>87100</v>
      </c>
      <c r="E1333" s="309">
        <v>14844</v>
      </c>
      <c r="F1333" s="309">
        <v>28311</v>
      </c>
      <c r="G1333" s="281" t="s">
        <v>799</v>
      </c>
      <c r="H1333" s="283"/>
    </row>
    <row r="1334" spans="1:8" ht="14.25">
      <c r="A1334" s="279" t="s">
        <v>1329</v>
      </c>
      <c r="B1334" s="274">
        <v>561464</v>
      </c>
      <c r="C1334" s="309">
        <v>395001</v>
      </c>
      <c r="D1334" s="309">
        <v>142988</v>
      </c>
      <c r="E1334" s="309">
        <v>5812</v>
      </c>
      <c r="F1334" s="309">
        <v>17663</v>
      </c>
      <c r="G1334" s="281" t="s">
        <v>799</v>
      </c>
      <c r="H1334" s="283"/>
    </row>
    <row r="1335" spans="1:8">
      <c r="A1335" s="276" t="s">
        <v>1330</v>
      </c>
      <c r="B1335" s="300">
        <v>7106536</v>
      </c>
      <c r="C1335" s="300">
        <v>5379277</v>
      </c>
      <c r="D1335" s="300">
        <v>1553928</v>
      </c>
      <c r="E1335" s="308">
        <v>68465</v>
      </c>
      <c r="F1335" s="300">
        <v>104866</v>
      </c>
      <c r="G1335" s="281" t="s">
        <v>799</v>
      </c>
      <c r="H1335" s="283"/>
    </row>
    <row r="1336" spans="1:8" ht="14.25">
      <c r="A1336" s="279" t="s">
        <v>1331</v>
      </c>
      <c r="B1336" s="274">
        <v>2675683</v>
      </c>
      <c r="C1336" s="309">
        <v>2010584</v>
      </c>
      <c r="D1336" s="309">
        <v>608512</v>
      </c>
      <c r="E1336" s="309">
        <v>13366</v>
      </c>
      <c r="F1336" s="309">
        <v>43221</v>
      </c>
      <c r="G1336" s="281" t="s">
        <v>799</v>
      </c>
      <c r="H1336" s="283"/>
    </row>
    <row r="1337" spans="1:8" ht="14.25">
      <c r="A1337" s="279" t="s">
        <v>1332</v>
      </c>
      <c r="B1337" s="274">
        <v>2848732</v>
      </c>
      <c r="C1337" s="309">
        <v>2242726</v>
      </c>
      <c r="D1337" s="309">
        <v>571666</v>
      </c>
      <c r="E1337" s="309">
        <v>28503</v>
      </c>
      <c r="F1337" s="309">
        <v>5837</v>
      </c>
      <c r="G1337" s="281" t="s">
        <v>799</v>
      </c>
      <c r="H1337" s="283"/>
    </row>
    <row r="1338" spans="1:8" ht="14.25">
      <c r="A1338" s="279" t="s">
        <v>1333</v>
      </c>
      <c r="B1338" s="274">
        <v>1157306</v>
      </c>
      <c r="C1338" s="309">
        <v>776023</v>
      </c>
      <c r="D1338" s="309">
        <v>354750</v>
      </c>
      <c r="E1338" s="309">
        <v>7937</v>
      </c>
      <c r="F1338" s="309">
        <v>18596</v>
      </c>
      <c r="G1338" s="281" t="s">
        <v>799</v>
      </c>
      <c r="H1338" s="283"/>
    </row>
    <row r="1339" spans="1:8" ht="14.25">
      <c r="A1339" s="279" t="s">
        <v>1334</v>
      </c>
      <c r="B1339" s="274">
        <v>424815</v>
      </c>
      <c r="C1339" s="309">
        <v>349944</v>
      </c>
      <c r="D1339" s="309">
        <v>19000</v>
      </c>
      <c r="E1339" s="309">
        <v>18659</v>
      </c>
      <c r="F1339" s="309">
        <v>37212</v>
      </c>
      <c r="G1339" s="281" t="s">
        <v>799</v>
      </c>
      <c r="H1339" s="283"/>
    </row>
    <row r="1340" spans="1:8">
      <c r="A1340" s="276" t="s">
        <v>1390</v>
      </c>
      <c r="B1340" s="300">
        <v>31343789</v>
      </c>
      <c r="C1340" s="300">
        <v>24481494</v>
      </c>
      <c r="D1340" s="300">
        <v>2111932</v>
      </c>
      <c r="E1340" s="308">
        <v>705092</v>
      </c>
      <c r="F1340" s="300">
        <v>4045271</v>
      </c>
      <c r="G1340" s="281" t="s">
        <v>799</v>
      </c>
      <c r="H1340" s="283"/>
    </row>
    <row r="1341" spans="1:8">
      <c r="A1341" s="276" t="s">
        <v>1335</v>
      </c>
      <c r="B1341" s="300">
        <v>6670937</v>
      </c>
      <c r="C1341" s="300">
        <v>4080111</v>
      </c>
      <c r="D1341" s="300">
        <v>139528</v>
      </c>
      <c r="E1341" s="308">
        <v>233035</v>
      </c>
      <c r="F1341" s="300">
        <v>2218263</v>
      </c>
      <c r="G1341" s="281" t="s">
        <v>799</v>
      </c>
      <c r="H1341" s="283"/>
    </row>
    <row r="1342" spans="1:8" ht="14.25">
      <c r="A1342" s="279" t="s">
        <v>1336</v>
      </c>
      <c r="B1342" s="274">
        <v>3103401</v>
      </c>
      <c r="C1342" s="309">
        <v>1481459</v>
      </c>
      <c r="D1342" s="309">
        <v>106633</v>
      </c>
      <c r="E1342" s="309">
        <v>63084</v>
      </c>
      <c r="F1342" s="309">
        <v>1452225</v>
      </c>
      <c r="G1342" s="281" t="s">
        <v>799</v>
      </c>
      <c r="H1342" s="283"/>
    </row>
    <row r="1343" spans="1:8" ht="14.25">
      <c r="A1343" s="279" t="s">
        <v>1337</v>
      </c>
      <c r="B1343" s="274">
        <v>2589199</v>
      </c>
      <c r="C1343" s="309">
        <v>2158606</v>
      </c>
      <c r="D1343" s="309">
        <v>3000</v>
      </c>
      <c r="E1343" s="309">
        <v>44962</v>
      </c>
      <c r="F1343" s="309">
        <v>382631</v>
      </c>
      <c r="G1343" s="281" t="s">
        <v>799</v>
      </c>
      <c r="H1343" s="283"/>
    </row>
    <row r="1344" spans="1:8" ht="14.25">
      <c r="A1344" s="279" t="s">
        <v>1338</v>
      </c>
      <c r="B1344" s="274">
        <v>978337</v>
      </c>
      <c r="C1344" s="309">
        <v>440046</v>
      </c>
      <c r="D1344" s="309">
        <v>29895</v>
      </c>
      <c r="E1344" s="309">
        <v>124989</v>
      </c>
      <c r="F1344" s="309">
        <v>383407</v>
      </c>
      <c r="G1344" s="281" t="s">
        <v>799</v>
      </c>
      <c r="H1344" s="283"/>
    </row>
    <row r="1345" spans="1:9">
      <c r="A1345" s="276" t="s">
        <v>1339</v>
      </c>
      <c r="B1345" s="300">
        <v>17538300</v>
      </c>
      <c r="C1345" s="300">
        <v>14580249</v>
      </c>
      <c r="D1345" s="300">
        <v>1318996</v>
      </c>
      <c r="E1345" s="308">
        <v>340014</v>
      </c>
      <c r="F1345" s="300">
        <v>1299041</v>
      </c>
      <c r="G1345" s="281" t="s">
        <v>799</v>
      </c>
      <c r="H1345" s="283"/>
    </row>
    <row r="1346" spans="1:9" ht="14.25">
      <c r="A1346" s="279" t="s">
        <v>1340</v>
      </c>
      <c r="B1346" s="274">
        <v>11827769</v>
      </c>
      <c r="C1346" s="309">
        <v>9526814</v>
      </c>
      <c r="D1346" s="309">
        <v>1052736</v>
      </c>
      <c r="E1346" s="309">
        <v>202905</v>
      </c>
      <c r="F1346" s="309">
        <v>1045314</v>
      </c>
      <c r="G1346" s="281" t="s">
        <v>799</v>
      </c>
      <c r="H1346" s="283"/>
    </row>
    <row r="1347" spans="1:9" ht="14.25">
      <c r="A1347" s="279" t="s">
        <v>1341</v>
      </c>
      <c r="B1347" s="274">
        <v>5710531</v>
      </c>
      <c r="C1347" s="309">
        <v>5053435</v>
      </c>
      <c r="D1347" s="309">
        <v>266260</v>
      </c>
      <c r="E1347" s="309">
        <v>137109</v>
      </c>
      <c r="F1347" s="309">
        <v>253727</v>
      </c>
      <c r="G1347" s="281" t="s">
        <v>799</v>
      </c>
      <c r="H1347" s="283"/>
    </row>
    <row r="1348" spans="1:9">
      <c r="A1348" s="276" t="s">
        <v>1342</v>
      </c>
      <c r="B1348" s="300">
        <v>7134552</v>
      </c>
      <c r="C1348" s="300">
        <v>5821134</v>
      </c>
      <c r="D1348" s="300">
        <v>653408</v>
      </c>
      <c r="E1348" s="308">
        <v>132043</v>
      </c>
      <c r="F1348" s="300">
        <v>527967</v>
      </c>
      <c r="G1348" s="281" t="s">
        <v>799</v>
      </c>
      <c r="H1348" s="283"/>
    </row>
    <row r="1349" spans="1:9" ht="14.25">
      <c r="A1349" s="279" t="s">
        <v>1343</v>
      </c>
      <c r="B1349" s="274">
        <v>3610708</v>
      </c>
      <c r="C1349" s="309">
        <v>2777684</v>
      </c>
      <c r="D1349" s="309">
        <v>528458</v>
      </c>
      <c r="E1349" s="309">
        <v>93162</v>
      </c>
      <c r="F1349" s="309">
        <v>211404</v>
      </c>
      <c r="G1349" s="281" t="s">
        <v>799</v>
      </c>
      <c r="H1349" s="283"/>
    </row>
    <row r="1350" spans="1:9" ht="14.25">
      <c r="A1350" s="279" t="s">
        <v>1344</v>
      </c>
      <c r="B1350" s="274">
        <v>1118700</v>
      </c>
      <c r="C1350" s="309">
        <v>974487</v>
      </c>
      <c r="D1350" s="309">
        <v>66500</v>
      </c>
      <c r="E1350" s="309">
        <v>10526</v>
      </c>
      <c r="F1350" s="309">
        <v>67187</v>
      </c>
      <c r="G1350" s="281" t="s">
        <v>799</v>
      </c>
      <c r="H1350" s="283"/>
    </row>
    <row r="1351" spans="1:9" ht="14.25">
      <c r="A1351" s="279" t="s">
        <v>1345</v>
      </c>
      <c r="B1351" s="274">
        <v>1166379</v>
      </c>
      <c r="C1351" s="309">
        <v>1096696</v>
      </c>
      <c r="D1351" s="309">
        <v>42200</v>
      </c>
      <c r="E1351" s="309">
        <v>13290</v>
      </c>
      <c r="F1351" s="309">
        <v>14193</v>
      </c>
      <c r="G1351" s="281" t="s">
        <v>799</v>
      </c>
      <c r="H1351" s="283"/>
    </row>
    <row r="1352" spans="1:9" ht="14.25">
      <c r="A1352" s="283" t="s">
        <v>1346</v>
      </c>
      <c r="B1352" s="306">
        <v>1238765</v>
      </c>
      <c r="C1352" s="284">
        <v>972267</v>
      </c>
      <c r="D1352" s="284">
        <v>16250</v>
      </c>
      <c r="E1352" s="284">
        <v>15065</v>
      </c>
      <c r="F1352" s="284">
        <v>235183</v>
      </c>
      <c r="G1352" s="281" t="s">
        <v>799</v>
      </c>
      <c r="H1352" s="283"/>
    </row>
    <row r="1353" spans="1:9" thickBot="1">
      <c r="A1353" s="310"/>
      <c r="B1353" s="311"/>
      <c r="C1353" s="286"/>
      <c r="D1353" s="286"/>
      <c r="E1353" s="286"/>
      <c r="F1353" s="286"/>
      <c r="G1353" s="285"/>
      <c r="H1353" s="312"/>
    </row>
    <row r="1354" spans="1:9" ht="14.25">
      <c r="A1354" s="283"/>
      <c r="B1354" s="306"/>
      <c r="C1354" s="284"/>
      <c r="D1354" s="284"/>
      <c r="E1354" s="284"/>
      <c r="F1354" s="284"/>
      <c r="G1354" s="281"/>
      <c r="H1354" s="312"/>
    </row>
    <row r="1355" spans="1:9" ht="14.25">
      <c r="A1355" s="283"/>
      <c r="B1355" s="306"/>
      <c r="C1355" s="284"/>
      <c r="D1355" s="284"/>
      <c r="E1355" s="284"/>
      <c r="F1355" s="284"/>
      <c r="G1355" s="281"/>
      <c r="H1355" s="312"/>
    </row>
    <row r="1356" spans="1:9" s="276" customFormat="1">
      <c r="A1356" s="280" t="s">
        <v>1366</v>
      </c>
      <c r="B1356" s="281"/>
      <c r="C1356" s="281"/>
      <c r="D1356" s="951"/>
      <c r="E1356" s="951"/>
      <c r="F1356" s="282"/>
      <c r="G1356" s="282"/>
      <c r="H1356" s="278"/>
      <c r="I1356" s="279"/>
    </row>
    <row r="1357" spans="1:9" s="276" customFormat="1">
      <c r="A1357" s="283" t="s">
        <v>1367</v>
      </c>
      <c r="B1357" s="281"/>
      <c r="C1357" s="281"/>
      <c r="D1357" s="281"/>
      <c r="E1357" s="284"/>
      <c r="F1357" s="282"/>
      <c r="G1357" s="282" t="s">
        <v>1374</v>
      </c>
      <c r="H1357" s="278"/>
      <c r="I1357" s="279"/>
    </row>
    <row r="1358" spans="1:9" s="276" customFormat="1" ht="15.75" thickBot="1">
      <c r="A1358" s="280" t="s">
        <v>1375</v>
      </c>
      <c r="B1358" s="285"/>
      <c r="C1358" s="285"/>
      <c r="D1358" s="285"/>
      <c r="E1358" s="286"/>
      <c r="F1358" s="285"/>
      <c r="G1358" s="285"/>
      <c r="H1358" s="278"/>
      <c r="I1358" s="279"/>
    </row>
    <row r="1359" spans="1:9" s="276" customFormat="1">
      <c r="A1359" s="287"/>
      <c r="B1359" s="281"/>
      <c r="C1359" s="281"/>
      <c r="D1359" s="281"/>
      <c r="E1359" s="288"/>
      <c r="F1359" s="289"/>
      <c r="G1359" s="289"/>
      <c r="H1359" s="278"/>
    </row>
    <row r="1360" spans="1:9" s="276" customFormat="1">
      <c r="A1360" s="290" t="s">
        <v>792</v>
      </c>
      <c r="B1360" s="282"/>
      <c r="C1360" s="951" t="s">
        <v>1376</v>
      </c>
      <c r="D1360" s="951"/>
      <c r="E1360" s="291" t="s">
        <v>1214</v>
      </c>
      <c r="F1360" s="282" t="s">
        <v>1215</v>
      </c>
      <c r="G1360" s="282"/>
      <c r="H1360" s="278"/>
    </row>
    <row r="1361" spans="1:9" s="276" customFormat="1">
      <c r="A1361" s="290"/>
      <c r="B1361" s="282"/>
      <c r="C1361" s="951"/>
      <c r="D1361" s="951"/>
      <c r="E1361" s="291" t="s">
        <v>1216</v>
      </c>
      <c r="F1361" s="282" t="s">
        <v>1217</v>
      </c>
      <c r="G1361" s="282" t="s">
        <v>1218</v>
      </c>
      <c r="H1361" s="278"/>
    </row>
    <row r="1362" spans="1:9" s="276" customFormat="1">
      <c r="A1362" s="280"/>
      <c r="B1362" s="282"/>
      <c r="C1362" s="951"/>
      <c r="D1362" s="951"/>
      <c r="E1362" s="291" t="s">
        <v>1219</v>
      </c>
      <c r="F1362" s="282" t="s">
        <v>1220</v>
      </c>
      <c r="G1362" s="282" t="s">
        <v>1221</v>
      </c>
      <c r="H1362" s="278"/>
    </row>
    <row r="1363" spans="1:9" s="276" customFormat="1">
      <c r="A1363" s="280"/>
      <c r="B1363" s="282"/>
      <c r="C1363" s="952"/>
      <c r="D1363" s="952"/>
      <c r="E1363" s="284" t="s">
        <v>1222</v>
      </c>
      <c r="F1363" s="282" t="s">
        <v>1223</v>
      </c>
      <c r="G1363" s="282" t="s">
        <v>1224</v>
      </c>
      <c r="H1363" s="278"/>
    </row>
    <row r="1364" spans="1:9" s="276" customFormat="1" ht="30">
      <c r="A1364" s="292" t="s">
        <v>1377</v>
      </c>
      <c r="B1364" s="293" t="s">
        <v>1225</v>
      </c>
      <c r="C1364" s="293" t="s">
        <v>1378</v>
      </c>
      <c r="D1364" s="282" t="s">
        <v>1226</v>
      </c>
      <c r="E1364" s="284" t="s">
        <v>1227</v>
      </c>
      <c r="F1364" s="294" t="s">
        <v>1228</v>
      </c>
      <c r="G1364" s="294" t="s">
        <v>1229</v>
      </c>
      <c r="H1364" s="278"/>
    </row>
    <row r="1365" spans="1:9" s="276" customFormat="1">
      <c r="A1365" s="295"/>
      <c r="B1365" s="296" t="s">
        <v>1230</v>
      </c>
      <c r="C1365" s="296" t="s">
        <v>1231</v>
      </c>
      <c r="D1365" s="281" t="s">
        <v>1232</v>
      </c>
      <c r="E1365" s="284" t="s">
        <v>1233</v>
      </c>
      <c r="F1365" s="294" t="s">
        <v>1234</v>
      </c>
      <c r="G1365" s="294" t="s">
        <v>1235</v>
      </c>
      <c r="H1365" s="278"/>
    </row>
    <row r="1366" spans="1:9" s="276" customFormat="1">
      <c r="A1366" s="297"/>
      <c r="B1366" s="298"/>
      <c r="C1366" s="298"/>
      <c r="D1366" s="298"/>
      <c r="E1366" s="299"/>
      <c r="F1366" s="298"/>
      <c r="G1366" s="298"/>
      <c r="H1366" s="278"/>
    </row>
    <row r="1367" spans="1:9">
      <c r="A1367" s="292" t="s">
        <v>792</v>
      </c>
      <c r="B1367" s="281"/>
      <c r="C1367" s="313"/>
      <c r="D1367" s="281"/>
      <c r="E1367" s="284"/>
      <c r="F1367" s="314"/>
      <c r="G1367" s="281"/>
      <c r="H1367" s="283"/>
      <c r="I1367" s="276"/>
    </row>
    <row r="1368" spans="1:9">
      <c r="A1368" s="276" t="s">
        <v>1379</v>
      </c>
      <c r="B1368" s="300">
        <v>245052225</v>
      </c>
      <c r="C1368" s="300">
        <v>164602571</v>
      </c>
      <c r="D1368" s="300">
        <v>42591897</v>
      </c>
      <c r="E1368" s="308">
        <v>8357953</v>
      </c>
      <c r="F1368" s="300">
        <v>29499804</v>
      </c>
      <c r="G1368" s="281" t="s">
        <v>799</v>
      </c>
      <c r="H1368" s="283"/>
      <c r="I1368" s="276"/>
    </row>
    <row r="1369" spans="1:9">
      <c r="A1369" s="276" t="s">
        <v>1236</v>
      </c>
      <c r="B1369" s="300">
        <v>747047</v>
      </c>
      <c r="C1369" s="300">
        <v>683912</v>
      </c>
      <c r="D1369" s="300" t="s">
        <v>799</v>
      </c>
      <c r="E1369" s="308">
        <v>38310</v>
      </c>
      <c r="F1369" s="300">
        <v>24825</v>
      </c>
      <c r="G1369" s="281" t="s">
        <v>799</v>
      </c>
      <c r="H1369" s="283"/>
      <c r="I1369" s="276"/>
    </row>
    <row r="1370" spans="1:9">
      <c r="A1370" s="276" t="s">
        <v>1237</v>
      </c>
      <c r="B1370" s="300">
        <v>747047</v>
      </c>
      <c r="C1370" s="300">
        <v>683912</v>
      </c>
      <c r="D1370" s="300" t="s">
        <v>799</v>
      </c>
      <c r="E1370" s="308">
        <v>38310</v>
      </c>
      <c r="F1370" s="300">
        <v>24825</v>
      </c>
      <c r="G1370" s="281" t="s">
        <v>799</v>
      </c>
      <c r="H1370" s="283"/>
    </row>
    <row r="1371" spans="1:9" ht="14.25">
      <c r="A1371" s="279" t="s">
        <v>1238</v>
      </c>
      <c r="B1371" s="274">
        <v>747047</v>
      </c>
      <c r="C1371" s="274">
        <v>683912</v>
      </c>
      <c r="D1371" s="274" t="s">
        <v>799</v>
      </c>
      <c r="E1371" s="315">
        <v>38310</v>
      </c>
      <c r="F1371" s="274">
        <v>24825</v>
      </c>
      <c r="G1371" s="281" t="s">
        <v>799</v>
      </c>
      <c r="H1371" s="283"/>
    </row>
    <row r="1372" spans="1:9">
      <c r="A1372" s="276" t="s">
        <v>1380</v>
      </c>
      <c r="B1372" s="300">
        <v>16403522</v>
      </c>
      <c r="C1372" s="300">
        <v>13911522</v>
      </c>
      <c r="D1372" s="300">
        <v>227599</v>
      </c>
      <c r="E1372" s="308">
        <v>765233</v>
      </c>
      <c r="F1372" s="300">
        <v>1499168</v>
      </c>
      <c r="G1372" s="281" t="s">
        <v>799</v>
      </c>
      <c r="H1372" s="283"/>
    </row>
    <row r="1373" spans="1:9">
      <c r="A1373" s="276" t="s">
        <v>1239</v>
      </c>
      <c r="B1373" s="300">
        <v>9511466</v>
      </c>
      <c r="C1373" s="300">
        <v>9137569</v>
      </c>
      <c r="D1373" s="300">
        <v>10374</v>
      </c>
      <c r="E1373" s="308">
        <v>223527</v>
      </c>
      <c r="F1373" s="300">
        <v>139996</v>
      </c>
      <c r="G1373" s="281" t="s">
        <v>799</v>
      </c>
      <c r="H1373" s="283"/>
    </row>
    <row r="1374" spans="1:9" ht="14.25">
      <c r="A1374" s="279" t="s">
        <v>1240</v>
      </c>
      <c r="B1374" s="274">
        <v>3661125</v>
      </c>
      <c r="C1374" s="274">
        <v>3496719</v>
      </c>
      <c r="D1374" s="274" t="s">
        <v>799</v>
      </c>
      <c r="E1374" s="315">
        <v>71933</v>
      </c>
      <c r="F1374" s="274">
        <v>92473</v>
      </c>
      <c r="G1374" s="281" t="s">
        <v>799</v>
      </c>
      <c r="H1374" s="283"/>
    </row>
    <row r="1375" spans="1:9" ht="14.25">
      <c r="A1375" s="279" t="s">
        <v>1241</v>
      </c>
      <c r="B1375" s="274">
        <v>3503810</v>
      </c>
      <c r="C1375" s="274">
        <v>3359380</v>
      </c>
      <c r="D1375" s="274" t="s">
        <v>799</v>
      </c>
      <c r="E1375" s="315">
        <v>111054</v>
      </c>
      <c r="F1375" s="274">
        <v>33376</v>
      </c>
      <c r="G1375" s="281" t="s">
        <v>799</v>
      </c>
      <c r="H1375" s="283"/>
    </row>
    <row r="1376" spans="1:9" ht="14.25">
      <c r="A1376" s="279" t="s">
        <v>1242</v>
      </c>
      <c r="B1376" s="274">
        <v>2346531</v>
      </c>
      <c r="C1376" s="274">
        <v>2281470</v>
      </c>
      <c r="D1376" s="274">
        <v>10374</v>
      </c>
      <c r="E1376" s="315">
        <v>40540</v>
      </c>
      <c r="F1376" s="274">
        <v>14147</v>
      </c>
      <c r="G1376" s="281" t="s">
        <v>799</v>
      </c>
      <c r="H1376" s="283"/>
    </row>
    <row r="1377" spans="1:8">
      <c r="A1377" s="276" t="s">
        <v>1243</v>
      </c>
      <c r="B1377" s="300">
        <v>6892056</v>
      </c>
      <c r="C1377" s="300">
        <v>4773953</v>
      </c>
      <c r="D1377" s="300">
        <v>217225</v>
      </c>
      <c r="E1377" s="308">
        <v>541706</v>
      </c>
      <c r="F1377" s="300">
        <v>1359172</v>
      </c>
      <c r="G1377" s="281" t="s">
        <v>799</v>
      </c>
      <c r="H1377" s="283"/>
    </row>
    <row r="1378" spans="1:8" ht="14.25">
      <c r="A1378" s="279" t="s">
        <v>1244</v>
      </c>
      <c r="B1378" s="274">
        <v>4252427</v>
      </c>
      <c r="C1378" s="274">
        <v>2965563</v>
      </c>
      <c r="D1378" s="274">
        <v>33905</v>
      </c>
      <c r="E1378" s="315">
        <v>346605</v>
      </c>
      <c r="F1378" s="274">
        <v>906354</v>
      </c>
      <c r="G1378" s="281" t="s">
        <v>799</v>
      </c>
      <c r="H1378" s="283"/>
    </row>
    <row r="1379" spans="1:8" ht="14.25">
      <c r="A1379" s="279" t="s">
        <v>1245</v>
      </c>
      <c r="B1379" s="274">
        <v>2639629</v>
      </c>
      <c r="C1379" s="274">
        <v>1808390</v>
      </c>
      <c r="D1379" s="274">
        <v>183320</v>
      </c>
      <c r="E1379" s="315">
        <v>195101</v>
      </c>
      <c r="F1379" s="274">
        <v>452818</v>
      </c>
      <c r="G1379" s="281" t="s">
        <v>799</v>
      </c>
      <c r="H1379" s="283"/>
    </row>
    <row r="1380" spans="1:8">
      <c r="A1380" s="276" t="s">
        <v>1381</v>
      </c>
      <c r="B1380" s="300">
        <v>28932221</v>
      </c>
      <c r="C1380" s="300">
        <v>18085034</v>
      </c>
      <c r="D1380" s="300">
        <v>1948529</v>
      </c>
      <c r="E1380" s="308">
        <v>1484740</v>
      </c>
      <c r="F1380" s="300">
        <v>7413918</v>
      </c>
      <c r="G1380" s="281" t="s">
        <v>799</v>
      </c>
      <c r="H1380" s="283"/>
    </row>
    <row r="1381" spans="1:8">
      <c r="A1381" s="276" t="s">
        <v>1246</v>
      </c>
      <c r="B1381" s="274">
        <v>3461723</v>
      </c>
      <c r="C1381" s="300">
        <v>1608044</v>
      </c>
      <c r="D1381" s="300">
        <v>43730</v>
      </c>
      <c r="E1381" s="308">
        <v>418628</v>
      </c>
      <c r="F1381" s="300">
        <v>1391321</v>
      </c>
      <c r="G1381" s="281" t="s">
        <v>799</v>
      </c>
      <c r="H1381" s="283"/>
    </row>
    <row r="1382" spans="1:8" ht="14.25">
      <c r="A1382" s="279" t="s">
        <v>1247</v>
      </c>
      <c r="B1382" s="274">
        <v>3461723</v>
      </c>
      <c r="C1382" s="274">
        <v>1608044</v>
      </c>
      <c r="D1382" s="274">
        <v>43730</v>
      </c>
      <c r="E1382" s="315">
        <v>418628</v>
      </c>
      <c r="F1382" s="274">
        <v>1391321</v>
      </c>
      <c r="G1382" s="281" t="s">
        <v>799</v>
      </c>
      <c r="H1382" s="283"/>
    </row>
    <row r="1383" spans="1:8">
      <c r="A1383" s="276" t="s">
        <v>1248</v>
      </c>
      <c r="B1383" s="300">
        <v>9768496</v>
      </c>
      <c r="C1383" s="300">
        <v>5101374</v>
      </c>
      <c r="D1383" s="300">
        <v>203776</v>
      </c>
      <c r="E1383" s="308">
        <v>477816</v>
      </c>
      <c r="F1383" s="300">
        <v>3985530</v>
      </c>
      <c r="G1383" s="281" t="s">
        <v>799</v>
      </c>
      <c r="H1383" s="283"/>
    </row>
    <row r="1384" spans="1:8" ht="14.25">
      <c r="A1384" s="279" t="s">
        <v>1249</v>
      </c>
      <c r="B1384" s="274">
        <v>3792280</v>
      </c>
      <c r="C1384" s="274">
        <v>1571694</v>
      </c>
      <c r="D1384" s="274">
        <v>19616</v>
      </c>
      <c r="E1384" s="315">
        <v>108391</v>
      </c>
      <c r="F1384" s="274">
        <v>2092579</v>
      </c>
      <c r="G1384" s="281" t="s">
        <v>799</v>
      </c>
      <c r="H1384" s="283"/>
    </row>
    <row r="1385" spans="1:8" ht="14.25">
      <c r="A1385" s="279" t="s">
        <v>1250</v>
      </c>
      <c r="B1385" s="274">
        <v>3589098</v>
      </c>
      <c r="C1385" s="274">
        <v>2546132</v>
      </c>
      <c r="D1385" s="274">
        <v>111676</v>
      </c>
      <c r="E1385" s="315">
        <v>145285</v>
      </c>
      <c r="F1385" s="274">
        <v>786005</v>
      </c>
      <c r="G1385" s="281" t="s">
        <v>799</v>
      </c>
      <c r="H1385" s="283"/>
    </row>
    <row r="1386" spans="1:8" ht="14.25">
      <c r="A1386" s="279" t="s">
        <v>1251</v>
      </c>
      <c r="B1386" s="274">
        <v>2387118</v>
      </c>
      <c r="C1386" s="274">
        <v>983548</v>
      </c>
      <c r="D1386" s="274">
        <v>72484</v>
      </c>
      <c r="E1386" s="315">
        <v>224140</v>
      </c>
      <c r="F1386" s="274">
        <v>1106946</v>
      </c>
      <c r="G1386" s="281" t="s">
        <v>799</v>
      </c>
      <c r="H1386" s="283"/>
    </row>
    <row r="1387" spans="1:8">
      <c r="A1387" s="276" t="s">
        <v>1252</v>
      </c>
      <c r="B1387" s="300">
        <v>0</v>
      </c>
      <c r="C1387" s="300"/>
      <c r="D1387" s="300"/>
      <c r="E1387" s="308"/>
      <c r="F1387" s="300"/>
      <c r="G1387" s="281" t="s">
        <v>799</v>
      </c>
      <c r="H1387" s="283"/>
    </row>
    <row r="1388" spans="1:8">
      <c r="A1388" s="276" t="s">
        <v>1253</v>
      </c>
      <c r="B1388" s="300">
        <v>15702002</v>
      </c>
      <c r="C1388" s="300">
        <v>11375616</v>
      </c>
      <c r="D1388" s="300">
        <v>1701023</v>
      </c>
      <c r="E1388" s="308">
        <v>588296</v>
      </c>
      <c r="F1388" s="300">
        <v>2037067</v>
      </c>
      <c r="G1388" s="281" t="s">
        <v>799</v>
      </c>
      <c r="H1388" s="283"/>
    </row>
    <row r="1389" spans="1:8" ht="14.25">
      <c r="A1389" s="279" t="s">
        <v>1254</v>
      </c>
      <c r="B1389" s="274">
        <v>4959218</v>
      </c>
      <c r="C1389" s="274">
        <v>2758667</v>
      </c>
      <c r="D1389" s="274">
        <v>105160</v>
      </c>
      <c r="E1389" s="315">
        <v>364732</v>
      </c>
      <c r="F1389" s="274">
        <v>1730659</v>
      </c>
      <c r="G1389" s="281" t="s">
        <v>799</v>
      </c>
      <c r="H1389" s="283"/>
    </row>
    <row r="1390" spans="1:8" ht="14.25">
      <c r="A1390" s="279" t="s">
        <v>1255</v>
      </c>
      <c r="B1390" s="274">
        <v>5239853</v>
      </c>
      <c r="C1390" s="274">
        <v>3889990</v>
      </c>
      <c r="D1390" s="274">
        <v>1108967</v>
      </c>
      <c r="E1390" s="315">
        <v>80856</v>
      </c>
      <c r="F1390" s="274">
        <v>160040</v>
      </c>
      <c r="G1390" s="281" t="s">
        <v>799</v>
      </c>
      <c r="H1390" s="283"/>
    </row>
    <row r="1391" spans="1:8" ht="14.25">
      <c r="A1391" s="279" t="s">
        <v>1256</v>
      </c>
      <c r="B1391" s="274">
        <v>3470903</v>
      </c>
      <c r="C1391" s="274">
        <v>2863610</v>
      </c>
      <c r="D1391" s="274">
        <v>470502</v>
      </c>
      <c r="E1391" s="315">
        <v>70467</v>
      </c>
      <c r="F1391" s="274">
        <v>66324</v>
      </c>
      <c r="G1391" s="281" t="s">
        <v>799</v>
      </c>
      <c r="H1391" s="283"/>
    </row>
    <row r="1392" spans="1:8" ht="14.25">
      <c r="A1392" s="279" t="s">
        <v>1257</v>
      </c>
      <c r="B1392" s="274">
        <v>2032028</v>
      </c>
      <c r="C1392" s="274">
        <v>1863349</v>
      </c>
      <c r="D1392" s="274">
        <v>16394</v>
      </c>
      <c r="E1392" s="315">
        <v>72241</v>
      </c>
      <c r="F1392" s="274">
        <v>80044</v>
      </c>
      <c r="G1392" s="281" t="s">
        <v>799</v>
      </c>
      <c r="H1392" s="283"/>
    </row>
    <row r="1393" spans="1:8">
      <c r="A1393" s="276" t="s">
        <v>1382</v>
      </c>
      <c r="B1393" s="300">
        <v>14736992</v>
      </c>
      <c r="C1393" s="300">
        <v>9021508</v>
      </c>
      <c r="D1393" s="300">
        <v>2307550</v>
      </c>
      <c r="E1393" s="308">
        <v>816566</v>
      </c>
      <c r="F1393" s="300">
        <v>2591368</v>
      </c>
      <c r="G1393" s="281" t="s">
        <v>799</v>
      </c>
      <c r="H1393" s="283"/>
    </row>
    <row r="1394" spans="1:8">
      <c r="A1394" s="276" t="s">
        <v>1258</v>
      </c>
      <c r="B1394" s="300">
        <v>9693441</v>
      </c>
      <c r="C1394" s="300">
        <v>6110512</v>
      </c>
      <c r="D1394" s="300">
        <v>1988937</v>
      </c>
      <c r="E1394" s="308">
        <v>649251</v>
      </c>
      <c r="F1394" s="300">
        <v>944741</v>
      </c>
      <c r="G1394" s="281" t="s">
        <v>799</v>
      </c>
      <c r="H1394" s="283"/>
    </row>
    <row r="1395" spans="1:8" ht="14.25">
      <c r="A1395" s="279" t="s">
        <v>1259</v>
      </c>
      <c r="B1395" s="274">
        <v>3380760</v>
      </c>
      <c r="C1395" s="274">
        <v>1916982</v>
      </c>
      <c r="D1395" s="274">
        <v>188523</v>
      </c>
      <c r="E1395" s="315">
        <v>480915</v>
      </c>
      <c r="F1395" s="274">
        <v>794340</v>
      </c>
      <c r="G1395" s="281" t="s">
        <v>799</v>
      </c>
      <c r="H1395" s="283"/>
    </row>
    <row r="1396" spans="1:8" ht="14.25">
      <c r="A1396" s="279" t="s">
        <v>1260</v>
      </c>
      <c r="B1396" s="274">
        <v>5425879</v>
      </c>
      <c r="C1396" s="274">
        <v>3628726</v>
      </c>
      <c r="D1396" s="274">
        <v>1670375</v>
      </c>
      <c r="E1396" s="315">
        <v>89553</v>
      </c>
      <c r="F1396" s="274">
        <v>37225</v>
      </c>
      <c r="G1396" s="281" t="s">
        <v>799</v>
      </c>
      <c r="H1396" s="283"/>
    </row>
    <row r="1397" spans="1:8" ht="14.25">
      <c r="A1397" s="279" t="s">
        <v>1261</v>
      </c>
      <c r="B1397" s="274">
        <v>886802</v>
      </c>
      <c r="C1397" s="274">
        <v>564804</v>
      </c>
      <c r="D1397" s="274">
        <v>130039</v>
      </c>
      <c r="E1397" s="315">
        <v>78783</v>
      </c>
      <c r="F1397" s="274">
        <v>113176</v>
      </c>
      <c r="G1397" s="281" t="s">
        <v>799</v>
      </c>
      <c r="H1397" s="283"/>
    </row>
    <row r="1398" spans="1:8">
      <c r="A1398" s="276" t="s">
        <v>1262</v>
      </c>
      <c r="B1398" s="300">
        <v>5043551</v>
      </c>
      <c r="C1398" s="300">
        <v>2910996</v>
      </c>
      <c r="D1398" s="300">
        <v>318613</v>
      </c>
      <c r="E1398" s="308">
        <v>167315</v>
      </c>
      <c r="F1398" s="300">
        <v>1646627</v>
      </c>
      <c r="G1398" s="281" t="s">
        <v>799</v>
      </c>
      <c r="H1398" s="283"/>
    </row>
    <row r="1399" spans="1:8" ht="14.25">
      <c r="A1399" s="279" t="s">
        <v>1263</v>
      </c>
      <c r="B1399" s="274">
        <v>924359</v>
      </c>
      <c r="C1399" s="274">
        <v>683945</v>
      </c>
      <c r="D1399" s="306">
        <v>83371</v>
      </c>
      <c r="E1399" s="315">
        <v>30523</v>
      </c>
      <c r="F1399" s="274">
        <v>126520</v>
      </c>
      <c r="G1399" s="281" t="s">
        <v>799</v>
      </c>
      <c r="H1399" s="283"/>
    </row>
    <row r="1400" spans="1:8" ht="14.25">
      <c r="A1400" s="279" t="s">
        <v>1264</v>
      </c>
      <c r="B1400" s="274">
        <v>1873192</v>
      </c>
      <c r="C1400" s="274">
        <v>969088</v>
      </c>
      <c r="D1400" s="274">
        <v>405</v>
      </c>
      <c r="E1400" s="315">
        <v>100360</v>
      </c>
      <c r="F1400" s="274">
        <v>803339</v>
      </c>
      <c r="G1400" s="281" t="s">
        <v>799</v>
      </c>
      <c r="H1400" s="283"/>
    </row>
    <row r="1401" spans="1:8" ht="14.25">
      <c r="A1401" s="279" t="s">
        <v>1265</v>
      </c>
      <c r="B1401" s="274">
        <v>846821</v>
      </c>
      <c r="C1401" s="306">
        <v>204824</v>
      </c>
      <c r="D1401" s="306">
        <v>226</v>
      </c>
      <c r="E1401" s="315">
        <v>12813</v>
      </c>
      <c r="F1401" s="306">
        <v>628958</v>
      </c>
      <c r="G1401" s="281" t="s">
        <v>799</v>
      </c>
      <c r="H1401" s="283"/>
    </row>
    <row r="1402" spans="1:8" ht="14.25">
      <c r="A1402" s="279" t="s">
        <v>1266</v>
      </c>
      <c r="B1402" s="274">
        <v>1283526</v>
      </c>
      <c r="C1402" s="274">
        <v>1023359</v>
      </c>
      <c r="D1402" s="274">
        <v>215750</v>
      </c>
      <c r="E1402" s="315">
        <v>15208</v>
      </c>
      <c r="F1402" s="274">
        <v>29209</v>
      </c>
      <c r="G1402" s="281" t="s">
        <v>799</v>
      </c>
      <c r="H1402" s="283"/>
    </row>
    <row r="1403" spans="1:8" ht="14.25">
      <c r="A1403" s="279" t="s">
        <v>1267</v>
      </c>
      <c r="B1403" s="274">
        <v>115653</v>
      </c>
      <c r="C1403" s="274">
        <v>29780</v>
      </c>
      <c r="D1403" s="274">
        <v>18861</v>
      </c>
      <c r="E1403" s="315">
        <v>8411</v>
      </c>
      <c r="F1403" s="274">
        <v>58601</v>
      </c>
      <c r="G1403" s="281" t="s">
        <v>799</v>
      </c>
      <c r="H1403" s="283"/>
    </row>
    <row r="1404" spans="1:8">
      <c r="A1404" s="276" t="s">
        <v>1383</v>
      </c>
      <c r="B1404" s="300">
        <v>36016679</v>
      </c>
      <c r="C1404" s="300">
        <v>21911161</v>
      </c>
      <c r="D1404" s="300">
        <v>12316654</v>
      </c>
      <c r="E1404" s="308">
        <v>839956</v>
      </c>
      <c r="F1404" s="300">
        <v>948908</v>
      </c>
      <c r="G1404" s="281" t="s">
        <v>799</v>
      </c>
      <c r="H1404" s="283"/>
    </row>
    <row r="1405" spans="1:8">
      <c r="A1405" s="276" t="s">
        <v>1268</v>
      </c>
      <c r="B1405" s="300">
        <v>11964966</v>
      </c>
      <c r="C1405" s="300">
        <v>7988590</v>
      </c>
      <c r="D1405" s="300">
        <v>3317061</v>
      </c>
      <c r="E1405" s="308">
        <v>438078</v>
      </c>
      <c r="F1405" s="300">
        <v>221237</v>
      </c>
      <c r="G1405" s="281" t="s">
        <v>799</v>
      </c>
      <c r="H1405" s="283"/>
    </row>
    <row r="1406" spans="1:8" ht="14.25">
      <c r="A1406" s="279" t="s">
        <v>1269</v>
      </c>
      <c r="B1406" s="274">
        <v>11964966</v>
      </c>
      <c r="C1406" s="274">
        <v>7988590</v>
      </c>
      <c r="D1406" s="274">
        <v>3317061</v>
      </c>
      <c r="E1406" s="315">
        <v>438078</v>
      </c>
      <c r="F1406" s="274">
        <v>221237</v>
      </c>
      <c r="G1406" s="281" t="s">
        <v>799</v>
      </c>
      <c r="H1406" s="283"/>
    </row>
    <row r="1407" spans="1:8">
      <c r="A1407" s="276" t="s">
        <v>1270</v>
      </c>
      <c r="B1407" s="300">
        <v>24051713</v>
      </c>
      <c r="C1407" s="300">
        <v>13922571</v>
      </c>
      <c r="D1407" s="300">
        <v>8999593</v>
      </c>
      <c r="E1407" s="308">
        <v>401878</v>
      </c>
      <c r="F1407" s="300">
        <v>727671</v>
      </c>
      <c r="G1407" s="281" t="s">
        <v>799</v>
      </c>
      <c r="H1407" s="283"/>
    </row>
    <row r="1408" spans="1:8" ht="14.25">
      <c r="A1408" s="279" t="s">
        <v>1271</v>
      </c>
      <c r="B1408" s="274">
        <v>21168788</v>
      </c>
      <c r="C1408" s="274">
        <v>11921200</v>
      </c>
      <c r="D1408" s="274">
        <v>8676548</v>
      </c>
      <c r="E1408" s="315">
        <v>230052</v>
      </c>
      <c r="F1408" s="274">
        <v>340988</v>
      </c>
      <c r="G1408" s="281" t="s">
        <v>799</v>
      </c>
      <c r="H1408" s="283"/>
    </row>
    <row r="1409" spans="1:8" ht="14.25">
      <c r="A1409" s="279" t="s">
        <v>1272</v>
      </c>
      <c r="B1409" s="274">
        <v>2882925</v>
      </c>
      <c r="C1409" s="274">
        <v>2001371</v>
      </c>
      <c r="D1409" s="274">
        <v>323045</v>
      </c>
      <c r="E1409" s="315">
        <v>171826</v>
      </c>
      <c r="F1409" s="274">
        <v>386683</v>
      </c>
      <c r="G1409" s="281" t="s">
        <v>799</v>
      </c>
      <c r="H1409" s="283"/>
    </row>
    <row r="1410" spans="1:8">
      <c r="A1410" s="276" t="s">
        <v>1384</v>
      </c>
      <c r="B1410" s="300">
        <v>24410932</v>
      </c>
      <c r="C1410" s="300">
        <v>17033434</v>
      </c>
      <c r="D1410" s="300">
        <v>1498147</v>
      </c>
      <c r="E1410" s="308">
        <v>1769433</v>
      </c>
      <c r="F1410" s="300">
        <v>4109918</v>
      </c>
      <c r="G1410" s="281" t="s">
        <v>799</v>
      </c>
      <c r="H1410" s="283"/>
    </row>
    <row r="1411" spans="1:8">
      <c r="A1411" s="276" t="s">
        <v>1273</v>
      </c>
      <c r="B1411" s="300">
        <v>7181174</v>
      </c>
      <c r="C1411" s="300">
        <v>4704521</v>
      </c>
      <c r="D1411" s="300">
        <v>854968</v>
      </c>
      <c r="E1411" s="308">
        <v>580604</v>
      </c>
      <c r="F1411" s="300">
        <v>1041081</v>
      </c>
      <c r="G1411" s="281" t="s">
        <v>799</v>
      </c>
      <c r="H1411" s="283"/>
    </row>
    <row r="1412" spans="1:8" ht="14.25">
      <c r="A1412" s="279" t="s">
        <v>1274</v>
      </c>
      <c r="B1412" s="274">
        <v>3732153</v>
      </c>
      <c r="C1412" s="274">
        <v>2245727</v>
      </c>
      <c r="D1412" s="274">
        <v>420855</v>
      </c>
      <c r="E1412" s="315">
        <v>471796</v>
      </c>
      <c r="F1412" s="274">
        <v>593775</v>
      </c>
      <c r="G1412" s="281" t="s">
        <v>799</v>
      </c>
      <c r="H1412" s="283"/>
    </row>
    <row r="1413" spans="1:8" ht="14.25">
      <c r="A1413" s="279" t="s">
        <v>1275</v>
      </c>
      <c r="B1413" s="274">
        <v>1814452</v>
      </c>
      <c r="C1413" s="274">
        <v>1123487</v>
      </c>
      <c r="D1413" s="274">
        <v>312039</v>
      </c>
      <c r="E1413" s="315">
        <v>48723</v>
      </c>
      <c r="F1413" s="274">
        <v>330203</v>
      </c>
      <c r="G1413" s="281" t="s">
        <v>799</v>
      </c>
      <c r="H1413" s="283"/>
    </row>
    <row r="1414" spans="1:8" ht="14.25">
      <c r="A1414" s="279" t="s">
        <v>1276</v>
      </c>
      <c r="B1414" s="274">
        <v>1634569</v>
      </c>
      <c r="C1414" s="274">
        <v>1335307</v>
      </c>
      <c r="D1414" s="274">
        <v>122074</v>
      </c>
      <c r="E1414" s="315">
        <v>60085</v>
      </c>
      <c r="F1414" s="274">
        <v>117103</v>
      </c>
      <c r="G1414" s="281" t="s">
        <v>799</v>
      </c>
      <c r="H1414" s="283"/>
    </row>
    <row r="1415" spans="1:8">
      <c r="A1415" s="276" t="s">
        <v>1277</v>
      </c>
      <c r="B1415" s="300">
        <v>9404704</v>
      </c>
      <c r="C1415" s="300">
        <v>6680606</v>
      </c>
      <c r="D1415" s="300">
        <v>344994</v>
      </c>
      <c r="E1415" s="308">
        <v>687984</v>
      </c>
      <c r="F1415" s="300">
        <v>1691120</v>
      </c>
      <c r="G1415" s="281" t="s">
        <v>799</v>
      </c>
      <c r="H1415" s="283"/>
    </row>
    <row r="1416" spans="1:8" ht="14.25">
      <c r="A1416" s="279" t="s">
        <v>1278</v>
      </c>
      <c r="B1416" s="274">
        <v>5554267</v>
      </c>
      <c r="C1416" s="274">
        <v>4619870</v>
      </c>
      <c r="D1416" s="274">
        <v>78383</v>
      </c>
      <c r="E1416" s="315">
        <v>320589</v>
      </c>
      <c r="F1416" s="274">
        <v>535425</v>
      </c>
      <c r="G1416" s="281" t="s">
        <v>799</v>
      </c>
      <c r="H1416" s="283"/>
    </row>
    <row r="1417" spans="1:8" ht="14.25">
      <c r="A1417" s="279" t="s">
        <v>1279</v>
      </c>
      <c r="B1417" s="274">
        <v>3850437</v>
      </c>
      <c r="C1417" s="274">
        <v>2060736</v>
      </c>
      <c r="D1417" s="274">
        <v>266611</v>
      </c>
      <c r="E1417" s="315">
        <v>367395</v>
      </c>
      <c r="F1417" s="274">
        <v>1155695</v>
      </c>
      <c r="G1417" s="281" t="s">
        <v>799</v>
      </c>
      <c r="H1417" s="283"/>
    </row>
    <row r="1418" spans="1:8">
      <c r="A1418" s="276" t="s">
        <v>1280</v>
      </c>
      <c r="B1418" s="300">
        <v>7825054</v>
      </c>
      <c r="C1418" s="300">
        <v>5648307</v>
      </c>
      <c r="D1418" s="300">
        <v>298185</v>
      </c>
      <c r="E1418" s="308">
        <v>500845</v>
      </c>
      <c r="F1418" s="300">
        <v>1377717</v>
      </c>
      <c r="G1418" s="281" t="s">
        <v>799</v>
      </c>
      <c r="H1418" s="283"/>
    </row>
    <row r="1419" spans="1:8" ht="14.25">
      <c r="A1419" s="279" t="s">
        <v>1281</v>
      </c>
      <c r="B1419" s="274">
        <v>2670853</v>
      </c>
      <c r="C1419" s="274">
        <v>1562822</v>
      </c>
      <c r="D1419" s="274" t="s">
        <v>799</v>
      </c>
      <c r="E1419" s="315">
        <v>368555</v>
      </c>
      <c r="F1419" s="274">
        <v>739476</v>
      </c>
      <c r="G1419" s="281" t="s">
        <v>799</v>
      </c>
      <c r="H1419" s="283"/>
    </row>
    <row r="1420" spans="1:8" ht="14.25">
      <c r="A1420" s="279" t="s">
        <v>1282</v>
      </c>
      <c r="B1420" s="274">
        <v>3662511</v>
      </c>
      <c r="C1420" s="274">
        <v>2764184</v>
      </c>
      <c r="D1420" s="274">
        <v>296422</v>
      </c>
      <c r="E1420" s="315">
        <v>85171</v>
      </c>
      <c r="F1420" s="274">
        <v>516734</v>
      </c>
      <c r="G1420" s="281" t="s">
        <v>799</v>
      </c>
      <c r="H1420" s="283"/>
    </row>
    <row r="1421" spans="1:8" ht="14.25">
      <c r="A1421" s="279" t="s">
        <v>1283</v>
      </c>
      <c r="B1421" s="274">
        <v>1491690</v>
      </c>
      <c r="C1421" s="274">
        <v>1321301</v>
      </c>
      <c r="D1421" s="274">
        <v>1763</v>
      </c>
      <c r="E1421" s="315">
        <v>47119</v>
      </c>
      <c r="F1421" s="274">
        <v>121507</v>
      </c>
      <c r="G1421" s="281" t="s">
        <v>799</v>
      </c>
      <c r="H1421" s="283"/>
    </row>
    <row r="1422" spans="1:8">
      <c r="A1422" s="276" t="s">
        <v>1385</v>
      </c>
      <c r="B1422" s="300">
        <v>35390118</v>
      </c>
      <c r="C1422" s="300">
        <v>23364467</v>
      </c>
      <c r="D1422" s="300">
        <v>10713928</v>
      </c>
      <c r="E1422" s="308">
        <v>431687</v>
      </c>
      <c r="F1422" s="300">
        <v>880036</v>
      </c>
      <c r="G1422" s="281" t="s">
        <v>799</v>
      </c>
      <c r="H1422" s="283"/>
    </row>
    <row r="1423" spans="1:8">
      <c r="A1423" s="276" t="s">
        <v>1284</v>
      </c>
      <c r="B1423" s="300">
        <v>0</v>
      </c>
      <c r="C1423" s="300"/>
      <c r="D1423" s="300"/>
      <c r="E1423" s="308"/>
      <c r="F1423" s="300"/>
      <c r="G1423" s="281" t="s">
        <v>799</v>
      </c>
      <c r="H1423" s="283"/>
    </row>
    <row r="1424" spans="1:8">
      <c r="A1424" s="276" t="s">
        <v>1285</v>
      </c>
      <c r="B1424" s="300">
        <v>16494201</v>
      </c>
      <c r="C1424" s="300">
        <v>10755907</v>
      </c>
      <c r="D1424" s="300">
        <v>4806449</v>
      </c>
      <c r="E1424" s="308">
        <v>275452</v>
      </c>
      <c r="F1424" s="300">
        <v>656393</v>
      </c>
      <c r="G1424" s="281" t="s">
        <v>799</v>
      </c>
      <c r="H1424" s="283"/>
    </row>
    <row r="1425" spans="1:8" ht="14.25">
      <c r="A1425" s="279" t="s">
        <v>1286</v>
      </c>
      <c r="B1425" s="274">
        <v>2917118</v>
      </c>
      <c r="C1425" s="274">
        <v>1850106</v>
      </c>
      <c r="D1425" s="274">
        <v>1007282</v>
      </c>
      <c r="E1425" s="315">
        <v>29268</v>
      </c>
      <c r="F1425" s="274">
        <v>30462</v>
      </c>
      <c r="G1425" s="281" t="s">
        <v>799</v>
      </c>
      <c r="H1425" s="283"/>
    </row>
    <row r="1426" spans="1:8" ht="14.25">
      <c r="A1426" s="279" t="s">
        <v>1287</v>
      </c>
      <c r="B1426" s="274">
        <v>3960723</v>
      </c>
      <c r="C1426" s="274">
        <v>2554037</v>
      </c>
      <c r="D1426" s="274">
        <v>1254313</v>
      </c>
      <c r="E1426" s="315">
        <v>92271</v>
      </c>
      <c r="F1426" s="274">
        <v>60102</v>
      </c>
      <c r="G1426" s="281" t="s">
        <v>799</v>
      </c>
      <c r="H1426" s="283"/>
    </row>
    <row r="1427" spans="1:8" ht="14.25">
      <c r="A1427" s="279" t="s">
        <v>1288</v>
      </c>
      <c r="B1427" s="274">
        <v>2638054</v>
      </c>
      <c r="C1427" s="274">
        <v>1542094</v>
      </c>
      <c r="D1427" s="274">
        <v>755860</v>
      </c>
      <c r="E1427" s="315">
        <v>50480</v>
      </c>
      <c r="F1427" s="274">
        <v>289620</v>
      </c>
      <c r="G1427" s="281" t="s">
        <v>799</v>
      </c>
      <c r="H1427" s="283"/>
    </row>
    <row r="1428" spans="1:8" ht="14.25">
      <c r="A1428" s="279" t="s">
        <v>1289</v>
      </c>
      <c r="B1428" s="274">
        <v>3304601</v>
      </c>
      <c r="C1428" s="274">
        <v>2245626</v>
      </c>
      <c r="D1428" s="274">
        <v>738334</v>
      </c>
      <c r="E1428" s="315">
        <v>69882</v>
      </c>
      <c r="F1428" s="274">
        <v>250759</v>
      </c>
      <c r="G1428" s="281" t="s">
        <v>799</v>
      </c>
      <c r="H1428" s="283"/>
    </row>
    <row r="1429" spans="1:8" ht="14.25">
      <c r="A1429" s="279" t="s">
        <v>1290</v>
      </c>
      <c r="B1429" s="274">
        <v>3673705</v>
      </c>
      <c r="C1429" s="274">
        <v>2564044</v>
      </c>
      <c r="D1429" s="306">
        <v>1050660</v>
      </c>
      <c r="E1429" s="315">
        <v>33551</v>
      </c>
      <c r="F1429" s="274">
        <v>25450</v>
      </c>
      <c r="G1429" s="281" t="s">
        <v>799</v>
      </c>
      <c r="H1429" s="283"/>
    </row>
    <row r="1430" spans="1:8">
      <c r="A1430" s="276" t="s">
        <v>1291</v>
      </c>
      <c r="B1430" s="300">
        <v>18895917</v>
      </c>
      <c r="C1430" s="300">
        <v>12608560</v>
      </c>
      <c r="D1430" s="300">
        <v>5907479</v>
      </c>
      <c r="E1430" s="308">
        <v>156235</v>
      </c>
      <c r="F1430" s="300">
        <v>223643</v>
      </c>
      <c r="G1430" s="281" t="s">
        <v>799</v>
      </c>
      <c r="H1430" s="283"/>
    </row>
    <row r="1431" spans="1:8" ht="14.25">
      <c r="A1431" s="279" t="s">
        <v>1292</v>
      </c>
      <c r="B1431" s="274">
        <v>6097623</v>
      </c>
      <c r="C1431" s="274">
        <v>3681377</v>
      </c>
      <c r="D1431" s="274">
        <v>2173945</v>
      </c>
      <c r="E1431" s="315">
        <v>108544</v>
      </c>
      <c r="F1431" s="274">
        <v>133757</v>
      </c>
      <c r="G1431" s="281" t="s">
        <v>799</v>
      </c>
      <c r="H1431" s="283"/>
    </row>
    <row r="1432" spans="1:8" ht="14.25">
      <c r="A1432" s="279" t="s">
        <v>1293</v>
      </c>
      <c r="B1432" s="274">
        <v>5528607</v>
      </c>
      <c r="C1432" s="274">
        <v>3929484</v>
      </c>
      <c r="D1432" s="274">
        <v>1568000</v>
      </c>
      <c r="E1432" s="315">
        <v>6578</v>
      </c>
      <c r="F1432" s="274">
        <v>24545</v>
      </c>
      <c r="G1432" s="281" t="s">
        <v>799</v>
      </c>
      <c r="H1432" s="283"/>
    </row>
    <row r="1433" spans="1:8" ht="14.25">
      <c r="A1433" s="279" t="s">
        <v>1294</v>
      </c>
      <c r="B1433" s="274">
        <v>7269687</v>
      </c>
      <c r="C1433" s="274">
        <v>4997699</v>
      </c>
      <c r="D1433" s="274">
        <v>2165534</v>
      </c>
      <c r="E1433" s="315">
        <v>41113</v>
      </c>
      <c r="F1433" s="274">
        <v>65341</v>
      </c>
      <c r="G1433" s="281" t="s">
        <v>799</v>
      </c>
      <c r="H1433" s="283"/>
    </row>
    <row r="1434" spans="1:8">
      <c r="A1434" s="276" t="s">
        <v>1386</v>
      </c>
      <c r="B1434" s="300">
        <v>21589006</v>
      </c>
      <c r="C1434" s="300">
        <v>15478419</v>
      </c>
      <c r="D1434" s="300">
        <v>3366509</v>
      </c>
      <c r="E1434" s="308">
        <v>1006336</v>
      </c>
      <c r="F1434" s="300">
        <v>1737742</v>
      </c>
      <c r="G1434" s="281" t="s">
        <v>799</v>
      </c>
      <c r="H1434" s="283"/>
    </row>
    <row r="1435" spans="1:8">
      <c r="A1435" s="276" t="s">
        <v>1295</v>
      </c>
      <c r="B1435" s="300">
        <v>1701493</v>
      </c>
      <c r="C1435" s="300">
        <v>1077849</v>
      </c>
      <c r="D1435" s="300">
        <v>263600</v>
      </c>
      <c r="E1435" s="308">
        <v>52953</v>
      </c>
      <c r="F1435" s="300">
        <v>307091</v>
      </c>
      <c r="G1435" s="281" t="s">
        <v>799</v>
      </c>
      <c r="H1435" s="283"/>
    </row>
    <row r="1436" spans="1:8" ht="14.25">
      <c r="A1436" s="279" t="s">
        <v>1296</v>
      </c>
      <c r="B1436" s="274">
        <v>662101</v>
      </c>
      <c r="C1436" s="274">
        <v>387627</v>
      </c>
      <c r="D1436" s="274" t="s">
        <v>799</v>
      </c>
      <c r="E1436" s="315">
        <v>24153</v>
      </c>
      <c r="F1436" s="274">
        <v>250321</v>
      </c>
      <c r="G1436" s="281" t="s">
        <v>799</v>
      </c>
      <c r="H1436" s="283"/>
    </row>
    <row r="1437" spans="1:8" ht="14.25">
      <c r="A1437" s="279" t="s">
        <v>1297</v>
      </c>
      <c r="B1437" s="274">
        <v>540153</v>
      </c>
      <c r="C1437" s="274">
        <v>286269</v>
      </c>
      <c r="D1437" s="274">
        <v>236500</v>
      </c>
      <c r="E1437" s="315">
        <v>12569</v>
      </c>
      <c r="F1437" s="274">
        <v>4815</v>
      </c>
      <c r="G1437" s="281" t="s">
        <v>799</v>
      </c>
      <c r="H1437" s="283"/>
    </row>
    <row r="1438" spans="1:8" ht="14.25">
      <c r="A1438" s="279" t="s">
        <v>1298</v>
      </c>
      <c r="B1438" s="274">
        <v>499239</v>
      </c>
      <c r="C1438" s="274">
        <v>403953</v>
      </c>
      <c r="D1438" s="274">
        <v>27100</v>
      </c>
      <c r="E1438" s="315">
        <v>16231</v>
      </c>
      <c r="F1438" s="274">
        <v>51955</v>
      </c>
      <c r="G1438" s="281" t="s">
        <v>799</v>
      </c>
      <c r="H1438" s="283"/>
    </row>
    <row r="1439" spans="1:8">
      <c r="A1439" s="276" t="s">
        <v>1299</v>
      </c>
      <c r="B1439" s="300">
        <v>4929896</v>
      </c>
      <c r="C1439" s="300">
        <v>3390034</v>
      </c>
      <c r="D1439" s="300">
        <v>1209734</v>
      </c>
      <c r="E1439" s="308">
        <v>169362</v>
      </c>
      <c r="F1439" s="300">
        <v>160766</v>
      </c>
      <c r="G1439" s="281" t="s">
        <v>799</v>
      </c>
      <c r="H1439" s="283"/>
    </row>
    <row r="1440" spans="1:8" ht="14.25">
      <c r="A1440" s="279" t="s">
        <v>1300</v>
      </c>
      <c r="B1440" s="274">
        <v>1971932</v>
      </c>
      <c r="C1440" s="274">
        <v>1473185</v>
      </c>
      <c r="D1440" s="274">
        <v>317731</v>
      </c>
      <c r="E1440" s="315">
        <v>72065</v>
      </c>
      <c r="F1440" s="274">
        <v>108951</v>
      </c>
      <c r="G1440" s="281" t="s">
        <v>799</v>
      </c>
      <c r="H1440" s="283"/>
    </row>
    <row r="1441" spans="1:8" ht="14.25">
      <c r="A1441" s="279" t="s">
        <v>1301</v>
      </c>
      <c r="B1441" s="274">
        <v>1910589</v>
      </c>
      <c r="C1441" s="274">
        <v>1220776</v>
      </c>
      <c r="D1441" s="274">
        <v>603531</v>
      </c>
      <c r="E1441" s="315">
        <v>63252</v>
      </c>
      <c r="F1441" s="274">
        <v>23030</v>
      </c>
      <c r="G1441" s="281" t="s">
        <v>799</v>
      </c>
      <c r="H1441" s="283"/>
    </row>
    <row r="1442" spans="1:8" ht="14.25">
      <c r="A1442" s="279" t="s">
        <v>1302</v>
      </c>
      <c r="B1442" s="274">
        <v>1047375</v>
      </c>
      <c r="C1442" s="274">
        <v>696073</v>
      </c>
      <c r="D1442" s="274">
        <v>288472</v>
      </c>
      <c r="E1442" s="315">
        <v>34045</v>
      </c>
      <c r="F1442" s="274">
        <v>28785</v>
      </c>
      <c r="G1442" s="281" t="s">
        <v>799</v>
      </c>
      <c r="H1442" s="283"/>
    </row>
    <row r="1443" spans="1:8">
      <c r="A1443" s="276" t="s">
        <v>1303</v>
      </c>
      <c r="B1443" s="300">
        <v>14957617</v>
      </c>
      <c r="C1443" s="300">
        <v>11010536</v>
      </c>
      <c r="D1443" s="300">
        <v>1893175</v>
      </c>
      <c r="E1443" s="308">
        <v>784021</v>
      </c>
      <c r="F1443" s="300">
        <v>1269885</v>
      </c>
      <c r="G1443" s="281" t="s">
        <v>799</v>
      </c>
      <c r="H1443" s="283"/>
    </row>
    <row r="1444" spans="1:8" ht="14.25">
      <c r="A1444" s="279" t="s">
        <v>1304</v>
      </c>
      <c r="B1444" s="274">
        <v>4080507</v>
      </c>
      <c r="C1444" s="274">
        <v>2672426</v>
      </c>
      <c r="D1444" s="274">
        <v>130207</v>
      </c>
      <c r="E1444" s="315">
        <v>312637</v>
      </c>
      <c r="F1444" s="274">
        <v>965237</v>
      </c>
      <c r="G1444" s="281" t="s">
        <v>799</v>
      </c>
      <c r="H1444" s="283"/>
    </row>
    <row r="1445" spans="1:8" ht="14.25">
      <c r="A1445" s="279" t="s">
        <v>1305</v>
      </c>
      <c r="B1445" s="274">
        <v>3014697</v>
      </c>
      <c r="C1445" s="274">
        <v>2392314</v>
      </c>
      <c r="D1445" s="274">
        <v>281894</v>
      </c>
      <c r="E1445" s="315">
        <v>199410</v>
      </c>
      <c r="F1445" s="274">
        <v>141079</v>
      </c>
      <c r="G1445" s="281" t="s">
        <v>799</v>
      </c>
      <c r="H1445" s="283"/>
    </row>
    <row r="1446" spans="1:8" ht="14.25">
      <c r="A1446" s="279" t="s">
        <v>1306</v>
      </c>
      <c r="B1446" s="274">
        <v>5663883</v>
      </c>
      <c r="C1446" s="274">
        <v>4140200</v>
      </c>
      <c r="D1446" s="274">
        <v>1303870</v>
      </c>
      <c r="E1446" s="315">
        <v>103294</v>
      </c>
      <c r="F1446" s="274">
        <v>116519</v>
      </c>
      <c r="G1446" s="281" t="s">
        <v>799</v>
      </c>
      <c r="H1446" s="283"/>
    </row>
    <row r="1447" spans="1:8" ht="14.25">
      <c r="A1447" s="279" t="s">
        <v>1307</v>
      </c>
      <c r="B1447" s="274">
        <v>2198530</v>
      </c>
      <c r="C1447" s="274">
        <v>1805596</v>
      </c>
      <c r="D1447" s="274">
        <v>177204</v>
      </c>
      <c r="E1447" s="315">
        <v>168680</v>
      </c>
      <c r="F1447" s="274">
        <v>47050</v>
      </c>
      <c r="G1447" s="281" t="s">
        <v>799</v>
      </c>
      <c r="H1447" s="283"/>
    </row>
    <row r="1448" spans="1:8">
      <c r="A1448" s="276" t="s">
        <v>1387</v>
      </c>
      <c r="B1448" s="300">
        <v>6774917</v>
      </c>
      <c r="C1448" s="300">
        <v>1644113</v>
      </c>
      <c r="D1448" s="300">
        <v>338590</v>
      </c>
      <c r="E1448" s="308">
        <v>103522</v>
      </c>
      <c r="F1448" s="300">
        <v>4688692</v>
      </c>
      <c r="G1448" s="281" t="s">
        <v>799</v>
      </c>
      <c r="H1448" s="283"/>
    </row>
    <row r="1449" spans="1:8">
      <c r="A1449" s="276" t="s">
        <v>1308</v>
      </c>
      <c r="B1449" s="300">
        <v>0</v>
      </c>
      <c r="E1449" s="309"/>
      <c r="G1449" s="281" t="s">
        <v>799</v>
      </c>
      <c r="H1449" s="283"/>
    </row>
    <row r="1450" spans="1:8">
      <c r="A1450" s="276" t="s">
        <v>1309</v>
      </c>
      <c r="B1450" s="300">
        <v>6774917</v>
      </c>
      <c r="C1450" s="300">
        <v>1644113</v>
      </c>
      <c r="D1450" s="300">
        <v>338590</v>
      </c>
      <c r="E1450" s="308">
        <v>103522</v>
      </c>
      <c r="F1450" s="300">
        <v>4688692</v>
      </c>
      <c r="G1450" s="281" t="s">
        <v>799</v>
      </c>
      <c r="H1450" s="283"/>
    </row>
    <row r="1451" spans="1:8" ht="14.25">
      <c r="A1451" s="279" t="s">
        <v>1310</v>
      </c>
      <c r="B1451" s="274">
        <v>1020292</v>
      </c>
      <c r="C1451" s="274">
        <v>307657</v>
      </c>
      <c r="D1451" s="274" t="s">
        <v>799</v>
      </c>
      <c r="E1451" s="315">
        <v>24480</v>
      </c>
      <c r="F1451" s="274">
        <v>688155</v>
      </c>
      <c r="G1451" s="281" t="s">
        <v>799</v>
      </c>
      <c r="H1451" s="283"/>
    </row>
    <row r="1452" spans="1:8" ht="14.25">
      <c r="A1452" s="279" t="s">
        <v>1311</v>
      </c>
      <c r="B1452" s="274">
        <v>2605303</v>
      </c>
      <c r="C1452" s="274">
        <v>378775</v>
      </c>
      <c r="D1452" s="274">
        <v>62226</v>
      </c>
      <c r="E1452" s="315">
        <v>18099</v>
      </c>
      <c r="F1452" s="274">
        <v>2146203</v>
      </c>
      <c r="G1452" s="281" t="s">
        <v>799</v>
      </c>
      <c r="H1452" s="283"/>
    </row>
    <row r="1453" spans="1:8" ht="14.25">
      <c r="A1453" s="279" t="s">
        <v>1312</v>
      </c>
      <c r="B1453" s="274">
        <v>1478823</v>
      </c>
      <c r="C1453" s="274">
        <v>322581</v>
      </c>
      <c r="D1453" s="274">
        <v>65870</v>
      </c>
      <c r="E1453" s="315">
        <v>29719</v>
      </c>
      <c r="F1453" s="274">
        <v>1060653</v>
      </c>
      <c r="G1453" s="281" t="s">
        <v>799</v>
      </c>
      <c r="H1453" s="283"/>
    </row>
    <row r="1454" spans="1:8" ht="14.25">
      <c r="A1454" s="279" t="s">
        <v>1313</v>
      </c>
      <c r="B1454" s="274">
        <v>547199</v>
      </c>
      <c r="C1454" s="274">
        <v>6754</v>
      </c>
      <c r="D1454" s="274" t="s">
        <v>799</v>
      </c>
      <c r="E1454" s="315">
        <v>3922</v>
      </c>
      <c r="F1454" s="274">
        <v>536523</v>
      </c>
      <c r="G1454" s="281" t="s">
        <v>799</v>
      </c>
      <c r="H1454" s="283"/>
    </row>
    <row r="1455" spans="1:8" ht="14.25">
      <c r="A1455" s="279" t="s">
        <v>1314</v>
      </c>
      <c r="B1455" s="274">
        <v>415754</v>
      </c>
      <c r="C1455" s="274">
        <v>149050</v>
      </c>
      <c r="D1455" s="274">
        <v>4124</v>
      </c>
      <c r="E1455" s="315">
        <v>18958</v>
      </c>
      <c r="F1455" s="274">
        <v>243622</v>
      </c>
      <c r="G1455" s="281" t="s">
        <v>799</v>
      </c>
      <c r="H1455" s="283"/>
    </row>
    <row r="1456" spans="1:8" ht="14.25">
      <c r="A1456" s="279" t="s">
        <v>1315</v>
      </c>
      <c r="B1456" s="274">
        <v>707546</v>
      </c>
      <c r="C1456" s="274">
        <v>479296</v>
      </c>
      <c r="D1456" s="274">
        <v>206370</v>
      </c>
      <c r="E1456" s="315">
        <v>8344</v>
      </c>
      <c r="F1456" s="274">
        <v>13536</v>
      </c>
      <c r="G1456" s="281" t="s">
        <v>799</v>
      </c>
      <c r="H1456" s="283"/>
    </row>
    <row r="1457" spans="1:8">
      <c r="A1457" s="276" t="s">
        <v>1388</v>
      </c>
      <c r="B1457" s="300">
        <v>14594950</v>
      </c>
      <c r="C1457" s="300">
        <v>10644967</v>
      </c>
      <c r="D1457" s="300">
        <v>3779802</v>
      </c>
      <c r="E1457" s="308">
        <v>81615</v>
      </c>
      <c r="F1457" s="300">
        <v>88566</v>
      </c>
      <c r="G1457" s="281" t="s">
        <v>799</v>
      </c>
      <c r="H1457" s="283"/>
    </row>
    <row r="1458" spans="1:8">
      <c r="A1458" s="276" t="s">
        <v>1316</v>
      </c>
      <c r="B1458" s="300">
        <v>6725080</v>
      </c>
      <c r="C1458" s="300">
        <v>4511462</v>
      </c>
      <c r="D1458" s="300">
        <v>2111432</v>
      </c>
      <c r="E1458" s="308">
        <v>48403</v>
      </c>
      <c r="F1458" s="300">
        <v>53783</v>
      </c>
      <c r="G1458" s="281" t="s">
        <v>799</v>
      </c>
      <c r="H1458" s="283"/>
    </row>
    <row r="1459" spans="1:8" ht="14.25">
      <c r="A1459" s="279" t="s">
        <v>1317</v>
      </c>
      <c r="B1459" s="274">
        <v>4134595</v>
      </c>
      <c r="C1459" s="274">
        <v>2768957</v>
      </c>
      <c r="D1459" s="274">
        <v>1336137</v>
      </c>
      <c r="E1459" s="315">
        <v>12625</v>
      </c>
      <c r="F1459" s="274">
        <v>16876</v>
      </c>
      <c r="G1459" s="281" t="s">
        <v>799</v>
      </c>
      <c r="H1459" s="283"/>
    </row>
    <row r="1460" spans="1:8" ht="14.25">
      <c r="A1460" s="279" t="s">
        <v>1318</v>
      </c>
      <c r="B1460" s="274">
        <v>1647818</v>
      </c>
      <c r="C1460" s="274">
        <v>1135000</v>
      </c>
      <c r="D1460" s="274">
        <v>443765</v>
      </c>
      <c r="E1460" s="315">
        <v>34006</v>
      </c>
      <c r="F1460" s="274">
        <v>35047</v>
      </c>
      <c r="G1460" s="281" t="s">
        <v>799</v>
      </c>
      <c r="H1460" s="283"/>
    </row>
    <row r="1461" spans="1:8" ht="14.25">
      <c r="A1461" s="279" t="s">
        <v>1319</v>
      </c>
      <c r="B1461" s="274">
        <v>942667</v>
      </c>
      <c r="C1461" s="274">
        <v>607505</v>
      </c>
      <c r="D1461" s="274">
        <v>331530</v>
      </c>
      <c r="E1461" s="315">
        <v>1772</v>
      </c>
      <c r="F1461" s="274">
        <v>1860</v>
      </c>
      <c r="G1461" s="281" t="s">
        <v>799</v>
      </c>
      <c r="H1461" s="283"/>
    </row>
    <row r="1462" spans="1:8">
      <c r="A1462" s="276" t="s">
        <v>1320</v>
      </c>
      <c r="B1462" s="300">
        <v>7869870</v>
      </c>
      <c r="C1462" s="300">
        <v>6133505</v>
      </c>
      <c r="D1462" s="300">
        <v>1668370</v>
      </c>
      <c r="E1462" s="308">
        <v>33212</v>
      </c>
      <c r="F1462" s="300">
        <v>34783</v>
      </c>
      <c r="G1462" s="281" t="s">
        <v>799</v>
      </c>
      <c r="H1462" s="283"/>
    </row>
    <row r="1463" spans="1:8" ht="14.25">
      <c r="A1463" s="279" t="s">
        <v>1321</v>
      </c>
      <c r="B1463" s="274">
        <v>3321058</v>
      </c>
      <c r="C1463" s="274">
        <v>2499615</v>
      </c>
      <c r="D1463" s="274">
        <v>815594</v>
      </c>
      <c r="E1463" s="315">
        <v>5400</v>
      </c>
      <c r="F1463" s="274">
        <v>449</v>
      </c>
      <c r="G1463" s="281" t="s">
        <v>799</v>
      </c>
      <c r="H1463" s="283"/>
    </row>
    <row r="1464" spans="1:8" ht="14.25">
      <c r="A1464" s="279" t="s">
        <v>1322</v>
      </c>
      <c r="B1464" s="274">
        <v>3080837</v>
      </c>
      <c r="C1464" s="274">
        <v>2497813</v>
      </c>
      <c r="D1464" s="274">
        <v>573655</v>
      </c>
      <c r="E1464" s="315" t="s">
        <v>799</v>
      </c>
      <c r="F1464" s="274">
        <v>9369</v>
      </c>
      <c r="G1464" s="281" t="s">
        <v>799</v>
      </c>
      <c r="H1464" s="283"/>
    </row>
    <row r="1465" spans="1:8" ht="14.25">
      <c r="A1465" s="279" t="s">
        <v>1323</v>
      </c>
      <c r="B1465" s="274">
        <v>770550</v>
      </c>
      <c r="C1465" s="274">
        <v>544203</v>
      </c>
      <c r="D1465" s="274">
        <v>175442</v>
      </c>
      <c r="E1465" s="315">
        <v>27532</v>
      </c>
      <c r="F1465" s="274">
        <v>23373</v>
      </c>
      <c r="G1465" s="281" t="s">
        <v>799</v>
      </c>
      <c r="H1465" s="283"/>
    </row>
    <row r="1466" spans="1:8" ht="14.25">
      <c r="A1466" s="279" t="s">
        <v>1324</v>
      </c>
      <c r="B1466" s="274">
        <v>697425</v>
      </c>
      <c r="C1466" s="274">
        <v>591874</v>
      </c>
      <c r="D1466" s="274">
        <v>103679</v>
      </c>
      <c r="E1466" s="315">
        <v>280</v>
      </c>
      <c r="F1466" s="274">
        <v>1592</v>
      </c>
      <c r="G1466" s="281" t="s">
        <v>799</v>
      </c>
      <c r="H1466" s="283"/>
    </row>
    <row r="1467" spans="1:8">
      <c r="A1467" s="276" t="s">
        <v>1389</v>
      </c>
      <c r="B1467" s="300">
        <v>13775284</v>
      </c>
      <c r="C1467" s="300">
        <v>8731688</v>
      </c>
      <c r="D1467" s="300">
        <v>3646860</v>
      </c>
      <c r="E1467" s="308">
        <v>181608</v>
      </c>
      <c r="F1467" s="300">
        <v>1215128</v>
      </c>
      <c r="G1467" s="281" t="s">
        <v>799</v>
      </c>
      <c r="H1467" s="283"/>
    </row>
    <row r="1468" spans="1:8">
      <c r="A1468" s="276" t="s">
        <v>1325</v>
      </c>
      <c r="B1468" s="300">
        <v>6394890</v>
      </c>
      <c r="C1468" s="300">
        <v>3164143</v>
      </c>
      <c r="D1468" s="300">
        <v>1997717</v>
      </c>
      <c r="E1468" s="308">
        <v>117180</v>
      </c>
      <c r="F1468" s="300">
        <v>1115850</v>
      </c>
      <c r="G1468" s="281" t="s">
        <v>799</v>
      </c>
      <c r="H1468" s="283"/>
    </row>
    <row r="1469" spans="1:8" ht="14.25">
      <c r="A1469" s="279" t="s">
        <v>1326</v>
      </c>
      <c r="B1469" s="274">
        <v>3258059</v>
      </c>
      <c r="C1469" s="274">
        <v>1429692</v>
      </c>
      <c r="D1469" s="274">
        <v>982666</v>
      </c>
      <c r="E1469" s="315">
        <v>50610</v>
      </c>
      <c r="F1469" s="274">
        <v>795091</v>
      </c>
      <c r="G1469" s="281" t="s">
        <v>799</v>
      </c>
      <c r="H1469" s="283"/>
    </row>
    <row r="1470" spans="1:8" ht="14.25">
      <c r="A1470" s="279" t="s">
        <v>1327</v>
      </c>
      <c r="B1470" s="274">
        <v>1905983</v>
      </c>
      <c r="C1470" s="274">
        <v>1153262</v>
      </c>
      <c r="D1470" s="274">
        <v>431850</v>
      </c>
      <c r="E1470" s="315">
        <v>44410</v>
      </c>
      <c r="F1470" s="274">
        <v>276461</v>
      </c>
      <c r="G1470" s="281" t="s">
        <v>799</v>
      </c>
      <c r="H1470" s="283"/>
    </row>
    <row r="1471" spans="1:8" ht="14.25">
      <c r="A1471" s="279" t="s">
        <v>1328</v>
      </c>
      <c r="B1471" s="274">
        <v>380451</v>
      </c>
      <c r="C1471" s="274">
        <v>243542</v>
      </c>
      <c r="D1471" s="274">
        <v>93721</v>
      </c>
      <c r="E1471" s="315">
        <v>16147</v>
      </c>
      <c r="F1471" s="274">
        <v>27041</v>
      </c>
      <c r="G1471" s="281" t="s">
        <v>799</v>
      </c>
      <c r="H1471" s="283"/>
    </row>
    <row r="1472" spans="1:8" ht="14.25">
      <c r="A1472" s="279" t="s">
        <v>1329</v>
      </c>
      <c r="B1472" s="274">
        <v>850397</v>
      </c>
      <c r="C1472" s="274">
        <v>337647</v>
      </c>
      <c r="D1472" s="274">
        <v>489480</v>
      </c>
      <c r="E1472" s="315">
        <v>6013</v>
      </c>
      <c r="F1472" s="274">
        <v>17257</v>
      </c>
      <c r="G1472" s="281" t="s">
        <v>799</v>
      </c>
      <c r="H1472" s="283"/>
    </row>
    <row r="1473" spans="1:8">
      <c r="A1473" s="276" t="s">
        <v>1330</v>
      </c>
      <c r="B1473" s="300">
        <v>7380394</v>
      </c>
      <c r="C1473" s="300">
        <v>5567545</v>
      </c>
      <c r="D1473" s="300">
        <v>1649143</v>
      </c>
      <c r="E1473" s="308">
        <v>64428</v>
      </c>
      <c r="F1473" s="300">
        <v>99278</v>
      </c>
      <c r="G1473" s="281" t="s">
        <v>799</v>
      </c>
      <c r="H1473" s="283"/>
    </row>
    <row r="1474" spans="1:8" ht="14.25">
      <c r="A1474" s="279" t="s">
        <v>1331</v>
      </c>
      <c r="B1474" s="274">
        <v>2894483</v>
      </c>
      <c r="C1474" s="274">
        <v>2096788</v>
      </c>
      <c r="D1474" s="274">
        <v>743289</v>
      </c>
      <c r="E1474" s="315">
        <v>12954</v>
      </c>
      <c r="F1474" s="274">
        <v>41452</v>
      </c>
      <c r="G1474" s="281" t="s">
        <v>799</v>
      </c>
      <c r="H1474" s="283"/>
    </row>
    <row r="1475" spans="1:8" ht="14.25">
      <c r="A1475" s="279" t="s">
        <v>1332</v>
      </c>
      <c r="B1475" s="274">
        <v>2806774</v>
      </c>
      <c r="C1475" s="274">
        <v>2287171</v>
      </c>
      <c r="D1475" s="274">
        <v>490724</v>
      </c>
      <c r="E1475" s="315">
        <v>23452</v>
      </c>
      <c r="F1475" s="274">
        <v>5427</v>
      </c>
      <c r="G1475" s="281" t="s">
        <v>799</v>
      </c>
      <c r="H1475" s="283"/>
    </row>
    <row r="1476" spans="1:8" ht="14.25">
      <c r="A1476" s="279" t="s">
        <v>1333</v>
      </c>
      <c r="B1476" s="274">
        <v>1207584</v>
      </c>
      <c r="C1476" s="274">
        <v>786384</v>
      </c>
      <c r="D1476" s="274">
        <v>395630</v>
      </c>
      <c r="E1476" s="315">
        <v>7554</v>
      </c>
      <c r="F1476" s="274">
        <v>18016</v>
      </c>
      <c r="G1476" s="281" t="s">
        <v>799</v>
      </c>
      <c r="H1476" s="283"/>
    </row>
    <row r="1477" spans="1:8" ht="14.25">
      <c r="A1477" s="279" t="s">
        <v>1334</v>
      </c>
      <c r="B1477" s="274">
        <v>471553</v>
      </c>
      <c r="C1477" s="274">
        <v>397202</v>
      </c>
      <c r="D1477" s="274">
        <v>19500</v>
      </c>
      <c r="E1477" s="315">
        <v>20468</v>
      </c>
      <c r="F1477" s="274">
        <v>34383</v>
      </c>
      <c r="G1477" s="281" t="s">
        <v>799</v>
      </c>
      <c r="H1477" s="283"/>
    </row>
    <row r="1478" spans="1:8">
      <c r="A1478" s="276" t="s">
        <v>1390</v>
      </c>
      <c r="B1478" s="300">
        <v>31680557</v>
      </c>
      <c r="C1478" s="300">
        <v>24092346</v>
      </c>
      <c r="D1478" s="300">
        <v>2447729</v>
      </c>
      <c r="E1478" s="308">
        <v>838947</v>
      </c>
      <c r="F1478" s="300">
        <v>4301535</v>
      </c>
      <c r="G1478" s="281" t="s">
        <v>799</v>
      </c>
      <c r="H1478" s="283"/>
    </row>
    <row r="1479" spans="1:8">
      <c r="A1479" s="276" t="s">
        <v>1335</v>
      </c>
      <c r="B1479" s="300">
        <v>6986433</v>
      </c>
      <c r="C1479" s="300">
        <v>4311653</v>
      </c>
      <c r="D1479" s="300">
        <v>138499</v>
      </c>
      <c r="E1479" s="308">
        <v>241416</v>
      </c>
      <c r="F1479" s="300">
        <v>2294865</v>
      </c>
      <c r="G1479" s="281" t="s">
        <v>799</v>
      </c>
      <c r="H1479" s="283"/>
    </row>
    <row r="1480" spans="1:8" ht="14.25">
      <c r="A1480" s="279" t="s">
        <v>1336</v>
      </c>
      <c r="B1480" s="274">
        <v>3243818</v>
      </c>
      <c r="C1480" s="274">
        <v>1527920</v>
      </c>
      <c r="D1480" s="274">
        <v>105829</v>
      </c>
      <c r="E1480" s="315">
        <v>75185</v>
      </c>
      <c r="F1480" s="274">
        <v>1534884</v>
      </c>
      <c r="G1480" s="281" t="s">
        <v>799</v>
      </c>
      <c r="H1480" s="283"/>
    </row>
    <row r="1481" spans="1:8" ht="14.25">
      <c r="A1481" s="279" t="s">
        <v>1337</v>
      </c>
      <c r="B1481" s="274">
        <v>2769004</v>
      </c>
      <c r="C1481" s="274">
        <v>2347383</v>
      </c>
      <c r="D1481" s="274">
        <v>3000</v>
      </c>
      <c r="E1481" s="315">
        <v>41837</v>
      </c>
      <c r="F1481" s="274">
        <v>376784</v>
      </c>
      <c r="G1481" s="281" t="s">
        <v>799</v>
      </c>
      <c r="H1481" s="283"/>
    </row>
    <row r="1482" spans="1:8" ht="14.25">
      <c r="A1482" s="279" t="s">
        <v>1338</v>
      </c>
      <c r="B1482" s="274">
        <v>973611</v>
      </c>
      <c r="C1482" s="274">
        <v>436350</v>
      </c>
      <c r="D1482" s="274">
        <v>29670</v>
      </c>
      <c r="E1482" s="315">
        <v>124394</v>
      </c>
      <c r="F1482" s="274">
        <v>383197</v>
      </c>
      <c r="G1482" s="281" t="s">
        <v>799</v>
      </c>
      <c r="H1482" s="283"/>
    </row>
    <row r="1483" spans="1:8">
      <c r="A1483" s="276" t="s">
        <v>1339</v>
      </c>
      <c r="B1483" s="300">
        <v>17775122</v>
      </c>
      <c r="C1483" s="300">
        <v>14377469</v>
      </c>
      <c r="D1483" s="300">
        <v>1580266</v>
      </c>
      <c r="E1483" s="308">
        <v>436716</v>
      </c>
      <c r="F1483" s="300">
        <v>1380671</v>
      </c>
      <c r="G1483" s="281" t="s">
        <v>799</v>
      </c>
      <c r="H1483" s="283"/>
    </row>
    <row r="1484" spans="1:8" ht="14.25">
      <c r="A1484" s="279" t="s">
        <v>1340</v>
      </c>
      <c r="B1484" s="274">
        <v>11493442</v>
      </c>
      <c r="C1484" s="274">
        <v>8981595</v>
      </c>
      <c r="D1484" s="274">
        <v>1189606</v>
      </c>
      <c r="E1484" s="315">
        <v>226947</v>
      </c>
      <c r="F1484" s="274">
        <v>1095294</v>
      </c>
      <c r="G1484" s="281" t="s">
        <v>799</v>
      </c>
      <c r="H1484" s="283"/>
    </row>
    <row r="1485" spans="1:8" ht="14.25">
      <c r="A1485" s="279" t="s">
        <v>1341</v>
      </c>
      <c r="B1485" s="274">
        <v>6281680</v>
      </c>
      <c r="C1485" s="274">
        <v>5395874</v>
      </c>
      <c r="D1485" s="274">
        <v>390660</v>
      </c>
      <c r="E1485" s="315">
        <v>209769</v>
      </c>
      <c r="F1485" s="274">
        <v>285377</v>
      </c>
      <c r="G1485" s="281" t="s">
        <v>799</v>
      </c>
      <c r="H1485" s="283"/>
    </row>
    <row r="1486" spans="1:8">
      <c r="A1486" s="276" t="s">
        <v>1342</v>
      </c>
      <c r="B1486" s="300">
        <v>6919002</v>
      </c>
      <c r="C1486" s="300">
        <v>5403224</v>
      </c>
      <c r="D1486" s="300">
        <v>728964</v>
      </c>
      <c r="E1486" s="308">
        <v>160815</v>
      </c>
      <c r="F1486" s="300">
        <v>625999</v>
      </c>
      <c r="G1486" s="281" t="s">
        <v>799</v>
      </c>
      <c r="H1486" s="283"/>
    </row>
    <row r="1487" spans="1:8" ht="14.25">
      <c r="A1487" s="279" t="s">
        <v>1343</v>
      </c>
      <c r="B1487" s="274">
        <v>3693790</v>
      </c>
      <c r="C1487" s="274">
        <v>2820356</v>
      </c>
      <c r="D1487" s="274">
        <v>565347</v>
      </c>
      <c r="E1487" s="315">
        <v>83342</v>
      </c>
      <c r="F1487" s="274">
        <v>224745</v>
      </c>
      <c r="G1487" s="281" t="s">
        <v>799</v>
      </c>
      <c r="H1487" s="283"/>
    </row>
    <row r="1488" spans="1:8" ht="14.25">
      <c r="A1488" s="279" t="s">
        <v>1344</v>
      </c>
      <c r="B1488" s="274">
        <v>1087426</v>
      </c>
      <c r="C1488" s="274">
        <v>862228</v>
      </c>
      <c r="D1488" s="274">
        <v>104031</v>
      </c>
      <c r="E1488" s="315">
        <v>51485</v>
      </c>
      <c r="F1488" s="274">
        <v>69682</v>
      </c>
      <c r="G1488" s="281" t="s">
        <v>799</v>
      </c>
      <c r="H1488" s="283"/>
    </row>
    <row r="1489" spans="1:9" ht="14.25">
      <c r="A1489" s="279" t="s">
        <v>1345</v>
      </c>
      <c r="B1489" s="274">
        <v>991291</v>
      </c>
      <c r="C1489" s="274">
        <v>937101</v>
      </c>
      <c r="D1489" s="274">
        <v>43986</v>
      </c>
      <c r="E1489" s="315">
        <v>5783</v>
      </c>
      <c r="F1489" s="274">
        <v>4421</v>
      </c>
      <c r="G1489" s="281" t="s">
        <v>799</v>
      </c>
      <c r="H1489" s="283"/>
    </row>
    <row r="1490" spans="1:9" ht="14.25">
      <c r="A1490" s="283" t="s">
        <v>1346</v>
      </c>
      <c r="B1490" s="306">
        <v>1146495</v>
      </c>
      <c r="C1490" s="306">
        <v>783539</v>
      </c>
      <c r="D1490" s="306">
        <v>15600</v>
      </c>
      <c r="E1490" s="316">
        <v>20205</v>
      </c>
      <c r="F1490" s="306">
        <v>327151</v>
      </c>
      <c r="G1490" s="281" t="s">
        <v>799</v>
      </c>
      <c r="H1490" s="283"/>
    </row>
    <row r="1491" spans="1:9" thickBot="1">
      <c r="A1491" s="310"/>
      <c r="B1491" s="311"/>
      <c r="C1491" s="311"/>
      <c r="D1491" s="311"/>
      <c r="E1491" s="317"/>
      <c r="F1491" s="311"/>
      <c r="G1491" s="285"/>
      <c r="H1491" s="283"/>
    </row>
    <row r="1492" spans="1:9" ht="14.25">
      <c r="A1492" s="283"/>
      <c r="B1492" s="306"/>
      <c r="C1492" s="306"/>
      <c r="D1492" s="306"/>
      <c r="E1492" s="316"/>
      <c r="F1492" s="306"/>
      <c r="G1492" s="281"/>
      <c r="H1492" s="283"/>
    </row>
    <row r="1493" spans="1:9" ht="14.25">
      <c r="A1493" s="283"/>
      <c r="B1493" s="306"/>
      <c r="C1493" s="306"/>
      <c r="D1493" s="306"/>
      <c r="E1493" s="316"/>
      <c r="F1493" s="306"/>
      <c r="G1493" s="281"/>
      <c r="H1493" s="283"/>
    </row>
    <row r="1494" spans="1:9" s="276" customFormat="1">
      <c r="A1494" s="280" t="s">
        <v>1368</v>
      </c>
      <c r="B1494" s="281"/>
      <c r="C1494" s="281"/>
      <c r="D1494" s="951"/>
      <c r="E1494" s="951"/>
      <c r="F1494" s="282"/>
      <c r="G1494" s="282"/>
      <c r="H1494" s="278"/>
      <c r="I1494" s="279"/>
    </row>
    <row r="1495" spans="1:9" s="276" customFormat="1">
      <c r="A1495" s="283" t="s">
        <v>1369</v>
      </c>
      <c r="B1495" s="281"/>
      <c r="C1495" s="281"/>
      <c r="D1495" s="281"/>
      <c r="E1495" s="284"/>
      <c r="F1495" s="282"/>
      <c r="G1495" s="282" t="s">
        <v>1374</v>
      </c>
      <c r="H1495" s="278"/>
      <c r="I1495" s="279"/>
    </row>
    <row r="1496" spans="1:9" s="276" customFormat="1" ht="15.75" thickBot="1">
      <c r="A1496" s="280" t="s">
        <v>1375</v>
      </c>
      <c r="B1496" s="285"/>
      <c r="C1496" s="285"/>
      <c r="D1496" s="285"/>
      <c r="E1496" s="286"/>
      <c r="F1496" s="285"/>
      <c r="G1496" s="285"/>
      <c r="H1496" s="278"/>
      <c r="I1496" s="279"/>
    </row>
    <row r="1497" spans="1:9" s="276" customFormat="1">
      <c r="A1497" s="287"/>
      <c r="B1497" s="281"/>
      <c r="C1497" s="281"/>
      <c r="D1497" s="281"/>
      <c r="E1497" s="288"/>
      <c r="F1497" s="289"/>
      <c r="G1497" s="289"/>
      <c r="H1497" s="278"/>
    </row>
    <row r="1498" spans="1:9" s="276" customFormat="1">
      <c r="A1498" s="290" t="s">
        <v>792</v>
      </c>
      <c r="B1498" s="282"/>
      <c r="C1498" s="951" t="s">
        <v>1376</v>
      </c>
      <c r="D1498" s="951"/>
      <c r="E1498" s="291" t="s">
        <v>1214</v>
      </c>
      <c r="F1498" s="282" t="s">
        <v>1215</v>
      </c>
      <c r="G1498" s="282"/>
      <c r="H1498" s="278"/>
    </row>
    <row r="1499" spans="1:9" s="276" customFormat="1">
      <c r="A1499" s="290"/>
      <c r="B1499" s="282"/>
      <c r="C1499" s="951"/>
      <c r="D1499" s="951"/>
      <c r="E1499" s="291" t="s">
        <v>1216</v>
      </c>
      <c r="F1499" s="282" t="s">
        <v>1217</v>
      </c>
      <c r="G1499" s="282" t="s">
        <v>1218</v>
      </c>
      <c r="H1499" s="278"/>
    </row>
    <row r="1500" spans="1:9" s="276" customFormat="1">
      <c r="A1500" s="280"/>
      <c r="B1500" s="282"/>
      <c r="C1500" s="951"/>
      <c r="D1500" s="951"/>
      <c r="E1500" s="291" t="s">
        <v>1219</v>
      </c>
      <c r="F1500" s="282" t="s">
        <v>1220</v>
      </c>
      <c r="G1500" s="282" t="s">
        <v>1221</v>
      </c>
      <c r="H1500" s="278"/>
    </row>
    <row r="1501" spans="1:9" s="276" customFormat="1">
      <c r="A1501" s="280"/>
      <c r="B1501" s="282"/>
      <c r="C1501" s="952"/>
      <c r="D1501" s="952"/>
      <c r="E1501" s="284" t="s">
        <v>1222</v>
      </c>
      <c r="F1501" s="282" t="s">
        <v>1223</v>
      </c>
      <c r="G1501" s="282" t="s">
        <v>1224</v>
      </c>
      <c r="H1501" s="278"/>
    </row>
    <row r="1502" spans="1:9" s="276" customFormat="1" ht="30">
      <c r="A1502" s="292" t="s">
        <v>1377</v>
      </c>
      <c r="B1502" s="293" t="s">
        <v>1225</v>
      </c>
      <c r="C1502" s="293" t="s">
        <v>1378</v>
      </c>
      <c r="D1502" s="282" t="s">
        <v>1226</v>
      </c>
      <c r="E1502" s="284" t="s">
        <v>1227</v>
      </c>
      <c r="F1502" s="294" t="s">
        <v>1228</v>
      </c>
      <c r="G1502" s="294" t="s">
        <v>1229</v>
      </c>
      <c r="H1502" s="278"/>
    </row>
    <row r="1503" spans="1:9" s="276" customFormat="1">
      <c r="A1503" s="295"/>
      <c r="B1503" s="296" t="s">
        <v>1230</v>
      </c>
      <c r="C1503" s="296" t="s">
        <v>1231</v>
      </c>
      <c r="D1503" s="281" t="s">
        <v>1232</v>
      </c>
      <c r="E1503" s="284" t="s">
        <v>1233</v>
      </c>
      <c r="F1503" s="294" t="s">
        <v>1234</v>
      </c>
      <c r="G1503" s="294" t="s">
        <v>1235</v>
      </c>
      <c r="H1503" s="278"/>
    </row>
    <row r="1504" spans="1:9" s="276" customFormat="1">
      <c r="A1504" s="297"/>
      <c r="B1504" s="298"/>
      <c r="C1504" s="298"/>
      <c r="D1504" s="298"/>
      <c r="E1504" s="299"/>
      <c r="F1504" s="298"/>
      <c r="G1504" s="298"/>
      <c r="H1504" s="278"/>
    </row>
    <row r="1505" spans="1:9">
      <c r="A1505" s="292" t="s">
        <v>792</v>
      </c>
      <c r="B1505" s="281"/>
      <c r="C1505" s="313"/>
      <c r="D1505" s="281"/>
      <c r="E1505" s="284"/>
      <c r="F1505" s="314"/>
      <c r="G1505" s="281"/>
      <c r="H1505" s="283"/>
      <c r="I1505" s="276"/>
    </row>
    <row r="1506" spans="1:9">
      <c r="A1506" s="276" t="s">
        <v>1379</v>
      </c>
      <c r="B1506" s="300">
        <v>248873935</v>
      </c>
      <c r="C1506" s="300">
        <v>169449599</v>
      </c>
      <c r="D1506" s="300">
        <v>42189473</v>
      </c>
      <c r="E1506" s="308">
        <v>8147859</v>
      </c>
      <c r="F1506" s="300">
        <v>29087004</v>
      </c>
      <c r="G1506" s="281" t="s">
        <v>799</v>
      </c>
      <c r="H1506" s="283"/>
      <c r="I1506" s="276"/>
    </row>
    <row r="1507" spans="1:9">
      <c r="A1507" s="276" t="s">
        <v>1236</v>
      </c>
      <c r="B1507" s="300">
        <v>744477</v>
      </c>
      <c r="C1507" s="300">
        <v>681360</v>
      </c>
      <c r="D1507" s="300" t="s">
        <v>799</v>
      </c>
      <c r="E1507" s="308">
        <v>38287</v>
      </c>
      <c r="F1507" s="300">
        <v>24830</v>
      </c>
      <c r="G1507" s="281" t="s">
        <v>799</v>
      </c>
      <c r="H1507" s="283"/>
      <c r="I1507" s="276"/>
    </row>
    <row r="1508" spans="1:9">
      <c r="A1508" s="276" t="s">
        <v>1237</v>
      </c>
      <c r="B1508" s="300">
        <v>744477</v>
      </c>
      <c r="C1508" s="300">
        <v>681360</v>
      </c>
      <c r="D1508" s="300" t="s">
        <v>799</v>
      </c>
      <c r="E1508" s="308">
        <v>38287</v>
      </c>
      <c r="F1508" s="300">
        <v>24830</v>
      </c>
      <c r="G1508" s="281" t="s">
        <v>799</v>
      </c>
      <c r="H1508" s="283"/>
    </row>
    <row r="1509" spans="1:9" ht="14.25">
      <c r="A1509" s="279" t="s">
        <v>1238</v>
      </c>
      <c r="B1509" s="274">
        <v>744477</v>
      </c>
      <c r="C1509" s="274">
        <v>681360</v>
      </c>
      <c r="D1509" s="274" t="s">
        <v>799</v>
      </c>
      <c r="E1509" s="315">
        <v>38287</v>
      </c>
      <c r="F1509" s="274">
        <v>24830</v>
      </c>
      <c r="G1509" s="281" t="s">
        <v>799</v>
      </c>
      <c r="H1509" s="283"/>
    </row>
    <row r="1510" spans="1:9">
      <c r="A1510" s="276" t="s">
        <v>1380</v>
      </c>
      <c r="B1510" s="300">
        <v>16264376</v>
      </c>
      <c r="C1510" s="300">
        <v>13802924</v>
      </c>
      <c r="D1510" s="300">
        <v>218024</v>
      </c>
      <c r="E1510" s="308">
        <v>763751</v>
      </c>
      <c r="F1510" s="300">
        <v>1479677</v>
      </c>
      <c r="G1510" s="281" t="s">
        <v>799</v>
      </c>
      <c r="H1510" s="283"/>
    </row>
    <row r="1511" spans="1:9">
      <c r="A1511" s="276" t="s">
        <v>1239</v>
      </c>
      <c r="B1511" s="300">
        <v>9376197</v>
      </c>
      <c r="C1511" s="300">
        <v>9004659</v>
      </c>
      <c r="D1511" s="300">
        <v>5419</v>
      </c>
      <c r="E1511" s="308">
        <v>229385</v>
      </c>
      <c r="F1511" s="300">
        <v>136734</v>
      </c>
      <c r="G1511" s="281" t="s">
        <v>799</v>
      </c>
      <c r="H1511" s="283"/>
    </row>
    <row r="1512" spans="1:9" ht="14.25">
      <c r="A1512" s="279" t="s">
        <v>1240</v>
      </c>
      <c r="B1512" s="274">
        <v>3578475</v>
      </c>
      <c r="C1512" s="274">
        <v>3403202</v>
      </c>
      <c r="D1512" s="274" t="s">
        <v>799</v>
      </c>
      <c r="E1512" s="315">
        <v>83242</v>
      </c>
      <c r="F1512" s="274">
        <v>92031</v>
      </c>
      <c r="G1512" s="281" t="s">
        <v>799</v>
      </c>
      <c r="H1512" s="283"/>
    </row>
    <row r="1513" spans="1:9" ht="14.25">
      <c r="A1513" s="279" t="s">
        <v>1241</v>
      </c>
      <c r="B1513" s="274">
        <v>3504537</v>
      </c>
      <c r="C1513" s="274">
        <v>3368376</v>
      </c>
      <c r="D1513" s="274">
        <v>50</v>
      </c>
      <c r="E1513" s="315">
        <v>104215</v>
      </c>
      <c r="F1513" s="274">
        <v>31896</v>
      </c>
      <c r="G1513" s="281" t="s">
        <v>799</v>
      </c>
      <c r="H1513" s="283"/>
    </row>
    <row r="1514" spans="1:9" ht="14.25">
      <c r="A1514" s="279" t="s">
        <v>1242</v>
      </c>
      <c r="B1514" s="274">
        <v>2293185</v>
      </c>
      <c r="C1514" s="274">
        <v>2233081</v>
      </c>
      <c r="D1514" s="274">
        <v>5369</v>
      </c>
      <c r="E1514" s="315">
        <v>41928</v>
      </c>
      <c r="F1514" s="274">
        <v>12807</v>
      </c>
      <c r="G1514" s="281" t="s">
        <v>799</v>
      </c>
      <c r="H1514" s="283"/>
    </row>
    <row r="1515" spans="1:9">
      <c r="A1515" s="276" t="s">
        <v>1243</v>
      </c>
      <c r="B1515" s="300">
        <v>6888179</v>
      </c>
      <c r="C1515" s="300">
        <v>4798265</v>
      </c>
      <c r="D1515" s="300">
        <v>212605</v>
      </c>
      <c r="E1515" s="308">
        <v>534366</v>
      </c>
      <c r="F1515" s="300">
        <v>1342943</v>
      </c>
      <c r="G1515" s="281" t="s">
        <v>799</v>
      </c>
      <c r="H1515" s="283"/>
    </row>
    <row r="1516" spans="1:9" ht="14.25">
      <c r="A1516" s="279" t="s">
        <v>1244</v>
      </c>
      <c r="B1516" s="274">
        <v>4243189</v>
      </c>
      <c r="C1516" s="274">
        <v>2965713</v>
      </c>
      <c r="D1516" s="274">
        <v>28940</v>
      </c>
      <c r="E1516" s="315">
        <v>346182</v>
      </c>
      <c r="F1516" s="274">
        <v>902354</v>
      </c>
      <c r="G1516" s="281" t="s">
        <v>799</v>
      </c>
      <c r="H1516" s="283"/>
    </row>
    <row r="1517" spans="1:9" ht="14.25">
      <c r="A1517" s="279" t="s">
        <v>1245</v>
      </c>
      <c r="B1517" s="274">
        <v>2644990</v>
      </c>
      <c r="C1517" s="274">
        <v>1832552</v>
      </c>
      <c r="D1517" s="274">
        <v>183665</v>
      </c>
      <c r="E1517" s="315">
        <v>188184</v>
      </c>
      <c r="F1517" s="274">
        <v>440589</v>
      </c>
      <c r="G1517" s="281" t="s">
        <v>799</v>
      </c>
      <c r="H1517" s="283"/>
    </row>
    <row r="1518" spans="1:9">
      <c r="A1518" s="276" t="s">
        <v>1381</v>
      </c>
      <c r="B1518" s="300">
        <v>29257861</v>
      </c>
      <c r="C1518" s="300">
        <v>18549169</v>
      </c>
      <c r="D1518" s="300">
        <v>1947183</v>
      </c>
      <c r="E1518" s="308">
        <v>1433685</v>
      </c>
      <c r="F1518" s="300">
        <v>7327824</v>
      </c>
      <c r="G1518" s="281" t="s">
        <v>799</v>
      </c>
      <c r="H1518" s="283"/>
    </row>
    <row r="1519" spans="1:9">
      <c r="A1519" s="276" t="s">
        <v>1246</v>
      </c>
      <c r="B1519" s="300">
        <v>3440410</v>
      </c>
      <c r="C1519" s="300">
        <v>1618971</v>
      </c>
      <c r="D1519" s="300">
        <v>30085</v>
      </c>
      <c r="E1519" s="308">
        <v>396133</v>
      </c>
      <c r="F1519" s="300">
        <v>1395221</v>
      </c>
      <c r="G1519" s="281" t="s">
        <v>799</v>
      </c>
      <c r="H1519" s="283"/>
    </row>
    <row r="1520" spans="1:9" ht="14.25">
      <c r="A1520" s="279" t="s">
        <v>1247</v>
      </c>
      <c r="B1520" s="274">
        <v>3440410</v>
      </c>
      <c r="C1520" s="274">
        <v>1618971</v>
      </c>
      <c r="D1520" s="274">
        <v>30085</v>
      </c>
      <c r="E1520" s="315">
        <v>396133</v>
      </c>
      <c r="F1520" s="274">
        <v>1395221</v>
      </c>
      <c r="G1520" s="281" t="s">
        <v>799</v>
      </c>
      <c r="H1520" s="283"/>
    </row>
    <row r="1521" spans="1:8">
      <c r="A1521" s="276" t="s">
        <v>1248</v>
      </c>
      <c r="B1521" s="300">
        <v>9797648</v>
      </c>
      <c r="C1521" s="300">
        <v>5149754</v>
      </c>
      <c r="D1521" s="300">
        <v>201386</v>
      </c>
      <c r="E1521" s="308">
        <v>478222</v>
      </c>
      <c r="F1521" s="300">
        <v>3968286</v>
      </c>
      <c r="G1521" s="281" t="s">
        <v>799</v>
      </c>
      <c r="H1521" s="283"/>
    </row>
    <row r="1522" spans="1:8" ht="14.25">
      <c r="A1522" s="279" t="s">
        <v>1249</v>
      </c>
      <c r="B1522" s="274">
        <v>3840430</v>
      </c>
      <c r="C1522" s="274">
        <v>1555659</v>
      </c>
      <c r="D1522" s="274">
        <v>19900</v>
      </c>
      <c r="E1522" s="315">
        <v>114057</v>
      </c>
      <c r="F1522" s="274">
        <v>2150814</v>
      </c>
      <c r="G1522" s="281" t="s">
        <v>799</v>
      </c>
      <c r="H1522" s="283"/>
    </row>
    <row r="1523" spans="1:8" ht="14.25">
      <c r="A1523" s="279" t="s">
        <v>1250</v>
      </c>
      <c r="B1523" s="274">
        <v>3644914</v>
      </c>
      <c r="C1523" s="274">
        <v>2620741</v>
      </c>
      <c r="D1523" s="274">
        <v>136918</v>
      </c>
      <c r="E1523" s="315">
        <v>139613</v>
      </c>
      <c r="F1523" s="274">
        <v>747642</v>
      </c>
      <c r="G1523" s="281" t="s">
        <v>799</v>
      </c>
      <c r="H1523" s="283"/>
    </row>
    <row r="1524" spans="1:8" ht="14.25">
      <c r="A1524" s="279" t="s">
        <v>1251</v>
      </c>
      <c r="B1524" s="274">
        <v>2312304</v>
      </c>
      <c r="C1524" s="274">
        <v>973354</v>
      </c>
      <c r="D1524" s="274">
        <v>44568</v>
      </c>
      <c r="E1524" s="315">
        <v>224552</v>
      </c>
      <c r="F1524" s="274">
        <v>1069830</v>
      </c>
      <c r="G1524" s="281" t="s">
        <v>799</v>
      </c>
      <c r="H1524" s="283"/>
    </row>
    <row r="1525" spans="1:8">
      <c r="A1525" s="276" t="s">
        <v>1252</v>
      </c>
      <c r="B1525" s="274"/>
      <c r="C1525" s="300"/>
      <c r="D1525" s="300"/>
      <c r="E1525" s="308"/>
      <c r="F1525" s="300"/>
      <c r="G1525" s="281" t="s">
        <v>799</v>
      </c>
      <c r="H1525" s="283"/>
    </row>
    <row r="1526" spans="1:8">
      <c r="A1526" s="276" t="s">
        <v>1253</v>
      </c>
      <c r="B1526" s="300">
        <v>16019803</v>
      </c>
      <c r="C1526" s="300">
        <v>11780444</v>
      </c>
      <c r="D1526" s="300">
        <v>1715712</v>
      </c>
      <c r="E1526" s="308">
        <v>559330</v>
      </c>
      <c r="F1526" s="300">
        <v>1964317</v>
      </c>
      <c r="G1526" s="281" t="s">
        <v>799</v>
      </c>
      <c r="H1526" s="283"/>
    </row>
    <row r="1527" spans="1:8" ht="14.25">
      <c r="A1527" s="279" t="s">
        <v>1254</v>
      </c>
      <c r="B1527" s="274">
        <v>4963694</v>
      </c>
      <c r="C1527" s="274">
        <v>2819688</v>
      </c>
      <c r="D1527" s="274">
        <v>139554</v>
      </c>
      <c r="E1527" s="315">
        <v>339101</v>
      </c>
      <c r="F1527" s="274">
        <v>1665351</v>
      </c>
      <c r="G1527" s="281" t="s">
        <v>799</v>
      </c>
      <c r="H1527" s="283"/>
    </row>
    <row r="1528" spans="1:8" ht="14.25">
      <c r="A1528" s="279" t="s">
        <v>1255</v>
      </c>
      <c r="B1528" s="274">
        <v>5386752</v>
      </c>
      <c r="C1528" s="274">
        <v>4171253</v>
      </c>
      <c r="D1528" s="274">
        <v>978370</v>
      </c>
      <c r="E1528" s="315">
        <v>79481</v>
      </c>
      <c r="F1528" s="274">
        <v>157648</v>
      </c>
      <c r="G1528" s="281" t="s">
        <v>799</v>
      </c>
      <c r="H1528" s="283"/>
    </row>
    <row r="1529" spans="1:8" ht="14.25">
      <c r="A1529" s="279" t="s">
        <v>1256</v>
      </c>
      <c r="B1529" s="274">
        <v>3507200</v>
      </c>
      <c r="C1529" s="274">
        <v>2873230</v>
      </c>
      <c r="D1529" s="274">
        <v>501088</v>
      </c>
      <c r="E1529" s="315">
        <v>69801</v>
      </c>
      <c r="F1529" s="274">
        <v>63081</v>
      </c>
      <c r="G1529" s="281" t="s">
        <v>799</v>
      </c>
      <c r="H1529" s="283"/>
    </row>
    <row r="1530" spans="1:8" ht="14.25">
      <c r="A1530" s="279" t="s">
        <v>1257</v>
      </c>
      <c r="B1530" s="274">
        <v>2162157</v>
      </c>
      <c r="C1530" s="274">
        <v>1916273</v>
      </c>
      <c r="D1530" s="274">
        <v>96700</v>
      </c>
      <c r="E1530" s="315">
        <v>70947</v>
      </c>
      <c r="F1530" s="274">
        <v>78237</v>
      </c>
      <c r="G1530" s="281" t="s">
        <v>799</v>
      </c>
      <c r="H1530" s="283"/>
    </row>
    <row r="1531" spans="1:8">
      <c r="A1531" s="276" t="s">
        <v>1382</v>
      </c>
      <c r="B1531" s="300">
        <v>14622493</v>
      </c>
      <c r="C1531" s="300">
        <v>8982266</v>
      </c>
      <c r="D1531" s="300">
        <v>2294926</v>
      </c>
      <c r="E1531" s="308">
        <v>790238</v>
      </c>
      <c r="F1531" s="300">
        <v>2555063</v>
      </c>
      <c r="G1531" s="281" t="s">
        <v>799</v>
      </c>
      <c r="H1531" s="283"/>
    </row>
    <row r="1532" spans="1:8">
      <c r="A1532" s="276" t="s">
        <v>1258</v>
      </c>
      <c r="B1532" s="300">
        <v>9674065</v>
      </c>
      <c r="C1532" s="300">
        <v>6138117</v>
      </c>
      <c r="D1532" s="300">
        <v>1988935</v>
      </c>
      <c r="E1532" s="308">
        <v>626493</v>
      </c>
      <c r="F1532" s="300">
        <v>920520</v>
      </c>
      <c r="G1532" s="281" t="s">
        <v>799</v>
      </c>
      <c r="H1532" s="283"/>
    </row>
    <row r="1533" spans="1:8" ht="14.25">
      <c r="A1533" s="279" t="s">
        <v>1259</v>
      </c>
      <c r="B1533" s="274">
        <v>3316314</v>
      </c>
      <c r="C1533" s="274">
        <v>1886419</v>
      </c>
      <c r="D1533" s="274">
        <v>192467</v>
      </c>
      <c r="E1533" s="315">
        <v>465307</v>
      </c>
      <c r="F1533" s="274">
        <v>772121</v>
      </c>
      <c r="G1533" s="281" t="s">
        <v>799</v>
      </c>
      <c r="H1533" s="283"/>
    </row>
    <row r="1534" spans="1:8" ht="14.25">
      <c r="A1534" s="279" t="s">
        <v>1260</v>
      </c>
      <c r="B1534" s="274">
        <v>5464082</v>
      </c>
      <c r="C1534" s="274">
        <v>3672830</v>
      </c>
      <c r="D1534" s="274">
        <v>1667698</v>
      </c>
      <c r="E1534" s="315">
        <v>86179</v>
      </c>
      <c r="F1534" s="274">
        <v>37375</v>
      </c>
      <c r="G1534" s="281" t="s">
        <v>799</v>
      </c>
      <c r="H1534" s="283"/>
    </row>
    <row r="1535" spans="1:8" ht="14.25">
      <c r="A1535" s="279" t="s">
        <v>1261</v>
      </c>
      <c r="B1535" s="274">
        <v>893669</v>
      </c>
      <c r="C1535" s="274">
        <v>578868</v>
      </c>
      <c r="D1535" s="274">
        <v>128770</v>
      </c>
      <c r="E1535" s="315">
        <v>75007</v>
      </c>
      <c r="F1535" s="274">
        <v>111024</v>
      </c>
      <c r="G1535" s="281" t="s">
        <v>799</v>
      </c>
      <c r="H1535" s="283"/>
    </row>
    <row r="1536" spans="1:8">
      <c r="A1536" s="276" t="s">
        <v>1262</v>
      </c>
      <c r="B1536" s="300">
        <v>4948428</v>
      </c>
      <c r="C1536" s="300">
        <v>2844149</v>
      </c>
      <c r="D1536" s="300">
        <v>305991</v>
      </c>
      <c r="E1536" s="308">
        <v>163745</v>
      </c>
      <c r="F1536" s="300">
        <v>1634543</v>
      </c>
      <c r="G1536" s="281" t="s">
        <v>799</v>
      </c>
      <c r="H1536" s="283"/>
    </row>
    <row r="1537" spans="1:8" ht="14.25">
      <c r="A1537" s="279" t="s">
        <v>1263</v>
      </c>
      <c r="B1537" s="274">
        <v>909098</v>
      </c>
      <c r="C1537" s="274">
        <v>682187</v>
      </c>
      <c r="D1537" s="306">
        <v>73754</v>
      </c>
      <c r="E1537" s="315">
        <v>29140</v>
      </c>
      <c r="F1537" s="274">
        <v>124017</v>
      </c>
      <c r="G1537" s="281" t="s">
        <v>799</v>
      </c>
      <c r="H1537" s="283"/>
    </row>
    <row r="1538" spans="1:8" ht="14.25">
      <c r="A1538" s="279" t="s">
        <v>1264</v>
      </c>
      <c r="B1538" s="274">
        <v>1825395</v>
      </c>
      <c r="C1538" s="274">
        <v>932653</v>
      </c>
      <c r="D1538" s="274" t="s">
        <v>799</v>
      </c>
      <c r="E1538" s="315">
        <v>99068</v>
      </c>
      <c r="F1538" s="274">
        <v>793674</v>
      </c>
      <c r="G1538" s="281" t="s">
        <v>799</v>
      </c>
      <c r="H1538" s="283"/>
    </row>
    <row r="1539" spans="1:8" ht="14.25">
      <c r="A1539" s="279" t="s">
        <v>1265</v>
      </c>
      <c r="B1539" s="274">
        <v>843217</v>
      </c>
      <c r="C1539" s="306">
        <v>204774</v>
      </c>
      <c r="D1539" s="306">
        <v>226</v>
      </c>
      <c r="E1539" s="315">
        <v>12619</v>
      </c>
      <c r="F1539" s="306">
        <v>625598</v>
      </c>
      <c r="G1539" s="281" t="s">
        <v>799</v>
      </c>
      <c r="H1539" s="283"/>
    </row>
    <row r="1540" spans="1:8" ht="14.25">
      <c r="A1540" s="279" t="s">
        <v>1266</v>
      </c>
      <c r="B1540" s="274">
        <v>1255109</v>
      </c>
      <c r="C1540" s="274">
        <v>995130</v>
      </c>
      <c r="D1540" s="274">
        <v>214950</v>
      </c>
      <c r="E1540" s="315">
        <v>15157</v>
      </c>
      <c r="F1540" s="274">
        <v>29872</v>
      </c>
      <c r="G1540" s="281" t="s">
        <v>799</v>
      </c>
      <c r="H1540" s="283"/>
    </row>
    <row r="1541" spans="1:8" ht="14.25">
      <c r="A1541" s="279" t="s">
        <v>1267</v>
      </c>
      <c r="B1541" s="274">
        <v>115609</v>
      </c>
      <c r="C1541" s="274">
        <v>29405</v>
      </c>
      <c r="D1541" s="274">
        <v>17061</v>
      </c>
      <c r="E1541" s="315">
        <v>7761</v>
      </c>
      <c r="F1541" s="274">
        <v>61382</v>
      </c>
      <c r="G1541" s="281" t="s">
        <v>799</v>
      </c>
      <c r="H1541" s="283"/>
    </row>
    <row r="1542" spans="1:8">
      <c r="A1542" s="276" t="s">
        <v>1383</v>
      </c>
      <c r="B1542" s="300">
        <v>36721183</v>
      </c>
      <c r="C1542" s="300">
        <v>23274525</v>
      </c>
      <c r="D1542" s="300">
        <v>11629967</v>
      </c>
      <c r="E1542" s="308">
        <v>830248</v>
      </c>
      <c r="F1542" s="300">
        <v>986443</v>
      </c>
      <c r="G1542" s="281" t="s">
        <v>799</v>
      </c>
      <c r="H1542" s="283"/>
    </row>
    <row r="1543" spans="1:8">
      <c r="A1543" s="276" t="s">
        <v>1268</v>
      </c>
      <c r="B1543" s="300">
        <v>12053372</v>
      </c>
      <c r="C1543" s="300">
        <v>8144010</v>
      </c>
      <c r="D1543" s="300">
        <v>3238396</v>
      </c>
      <c r="E1543" s="308">
        <v>433151</v>
      </c>
      <c r="F1543" s="300">
        <v>237815</v>
      </c>
      <c r="G1543" s="281" t="s">
        <v>799</v>
      </c>
      <c r="H1543" s="283"/>
    </row>
    <row r="1544" spans="1:8" ht="14.25">
      <c r="A1544" s="279" t="s">
        <v>1269</v>
      </c>
      <c r="B1544" s="274">
        <v>12053372</v>
      </c>
      <c r="C1544" s="274">
        <v>8144010</v>
      </c>
      <c r="D1544" s="274">
        <v>3238396</v>
      </c>
      <c r="E1544" s="315">
        <v>433151</v>
      </c>
      <c r="F1544" s="274">
        <v>237815</v>
      </c>
      <c r="G1544" s="281" t="s">
        <v>799</v>
      </c>
      <c r="H1544" s="283"/>
    </row>
    <row r="1545" spans="1:8">
      <c r="A1545" s="276" t="s">
        <v>1270</v>
      </c>
      <c r="B1545" s="300">
        <v>24667811</v>
      </c>
      <c r="C1545" s="300">
        <v>15130515</v>
      </c>
      <c r="D1545" s="300">
        <v>8391571</v>
      </c>
      <c r="E1545" s="308">
        <v>397097</v>
      </c>
      <c r="F1545" s="300">
        <v>748628</v>
      </c>
      <c r="G1545" s="281" t="s">
        <v>799</v>
      </c>
      <c r="H1545" s="283"/>
    </row>
    <row r="1546" spans="1:8" ht="14.25">
      <c r="A1546" s="279" t="s">
        <v>1271</v>
      </c>
      <c r="B1546" s="274">
        <v>21408165</v>
      </c>
      <c r="C1546" s="274">
        <v>12642925</v>
      </c>
      <c r="D1546" s="274">
        <v>8172768</v>
      </c>
      <c r="E1546" s="315">
        <v>229492</v>
      </c>
      <c r="F1546" s="274">
        <v>362980</v>
      </c>
      <c r="G1546" s="281" t="s">
        <v>799</v>
      </c>
      <c r="H1546" s="283"/>
    </row>
    <row r="1547" spans="1:8" ht="14.25">
      <c r="A1547" s="279" t="s">
        <v>1272</v>
      </c>
      <c r="B1547" s="274">
        <v>3259646</v>
      </c>
      <c r="C1547" s="274">
        <v>2487590</v>
      </c>
      <c r="D1547" s="274">
        <v>218803</v>
      </c>
      <c r="E1547" s="315">
        <v>167605</v>
      </c>
      <c r="F1547" s="274">
        <v>385648</v>
      </c>
      <c r="G1547" s="281" t="s">
        <v>799</v>
      </c>
      <c r="H1547" s="283"/>
    </row>
    <row r="1548" spans="1:8">
      <c r="A1548" s="276" t="s">
        <v>1384</v>
      </c>
      <c r="B1548" s="300">
        <v>24643529</v>
      </c>
      <c r="C1548" s="300">
        <v>17462183</v>
      </c>
      <c r="D1548" s="300">
        <v>1588460</v>
      </c>
      <c r="E1548" s="308">
        <v>1682757</v>
      </c>
      <c r="F1548" s="300">
        <v>3910129</v>
      </c>
      <c r="G1548" s="281" t="s">
        <v>799</v>
      </c>
      <c r="H1548" s="283"/>
    </row>
    <row r="1549" spans="1:8">
      <c r="A1549" s="276" t="s">
        <v>1273</v>
      </c>
      <c r="B1549" s="300">
        <v>7201203</v>
      </c>
      <c r="C1549" s="300">
        <v>4784398</v>
      </c>
      <c r="D1549" s="300">
        <v>873356</v>
      </c>
      <c r="E1549" s="308">
        <v>543856</v>
      </c>
      <c r="F1549" s="300">
        <v>999593</v>
      </c>
      <c r="G1549" s="281" t="s">
        <v>799</v>
      </c>
      <c r="H1549" s="283"/>
    </row>
    <row r="1550" spans="1:8" ht="14.25">
      <c r="A1550" s="279" t="s">
        <v>1274</v>
      </c>
      <c r="B1550" s="274">
        <v>3726759</v>
      </c>
      <c r="C1550" s="274">
        <v>2240160</v>
      </c>
      <c r="D1550" s="274">
        <v>485775</v>
      </c>
      <c r="E1550" s="315">
        <v>438604</v>
      </c>
      <c r="F1550" s="274">
        <v>562220</v>
      </c>
      <c r="G1550" s="281" t="s">
        <v>799</v>
      </c>
      <c r="H1550" s="283"/>
    </row>
    <row r="1551" spans="1:8" ht="14.25">
      <c r="A1551" s="279" t="s">
        <v>1275</v>
      </c>
      <c r="B1551" s="274">
        <v>1761331</v>
      </c>
      <c r="C1551" s="274">
        <v>1135242</v>
      </c>
      <c r="D1551" s="274">
        <v>253047</v>
      </c>
      <c r="E1551" s="315">
        <v>50390</v>
      </c>
      <c r="F1551" s="274">
        <v>322652</v>
      </c>
      <c r="G1551" s="281" t="s">
        <v>799</v>
      </c>
      <c r="H1551" s="283"/>
    </row>
    <row r="1552" spans="1:8" ht="14.25">
      <c r="A1552" s="279" t="s">
        <v>1276</v>
      </c>
      <c r="B1552" s="274">
        <v>1713113</v>
      </c>
      <c r="C1552" s="274">
        <v>1408996</v>
      </c>
      <c r="D1552" s="274">
        <v>134534</v>
      </c>
      <c r="E1552" s="315">
        <v>54862</v>
      </c>
      <c r="F1552" s="274">
        <v>114721</v>
      </c>
      <c r="G1552" s="281" t="s">
        <v>799</v>
      </c>
      <c r="H1552" s="283"/>
    </row>
    <row r="1553" spans="1:8">
      <c r="A1553" s="276" t="s">
        <v>1277</v>
      </c>
      <c r="B1553" s="300">
        <v>9480629</v>
      </c>
      <c r="C1553" s="300">
        <v>6921590</v>
      </c>
      <c r="D1553" s="300">
        <v>336766</v>
      </c>
      <c r="E1553" s="308">
        <v>645225</v>
      </c>
      <c r="F1553" s="300">
        <v>1577048</v>
      </c>
      <c r="G1553" s="281" t="s">
        <v>799</v>
      </c>
      <c r="H1553" s="283"/>
    </row>
    <row r="1554" spans="1:8" ht="14.25">
      <c r="A1554" s="279" t="s">
        <v>1278</v>
      </c>
      <c r="B1554" s="274">
        <v>5542654</v>
      </c>
      <c r="C1554" s="274">
        <v>4697768</v>
      </c>
      <c r="D1554" s="274">
        <v>51350</v>
      </c>
      <c r="E1554" s="315">
        <v>284929</v>
      </c>
      <c r="F1554" s="274">
        <v>508607</v>
      </c>
      <c r="G1554" s="281" t="s">
        <v>799</v>
      </c>
      <c r="H1554" s="283"/>
    </row>
    <row r="1555" spans="1:8" ht="14.25">
      <c r="A1555" s="279" t="s">
        <v>1279</v>
      </c>
      <c r="B1555" s="274">
        <v>3937975</v>
      </c>
      <c r="C1555" s="274">
        <v>2223822</v>
      </c>
      <c r="D1555" s="274">
        <v>285416</v>
      </c>
      <c r="E1555" s="315">
        <v>360296</v>
      </c>
      <c r="F1555" s="274">
        <v>1068441</v>
      </c>
      <c r="G1555" s="281" t="s">
        <v>799</v>
      </c>
      <c r="H1555" s="283"/>
    </row>
    <row r="1556" spans="1:8">
      <c r="A1556" s="276" t="s">
        <v>1280</v>
      </c>
      <c r="B1556" s="300">
        <v>7961697</v>
      </c>
      <c r="C1556" s="300">
        <v>5756195</v>
      </c>
      <c r="D1556" s="300">
        <v>378338</v>
      </c>
      <c r="E1556" s="308">
        <v>493676</v>
      </c>
      <c r="F1556" s="300">
        <v>1333488</v>
      </c>
      <c r="G1556" s="281" t="s">
        <v>799</v>
      </c>
      <c r="H1556" s="283"/>
    </row>
    <row r="1557" spans="1:8" ht="14.25">
      <c r="A1557" s="279" t="s">
        <v>1281</v>
      </c>
      <c r="B1557" s="274">
        <v>2641716</v>
      </c>
      <c r="C1557" s="274">
        <v>1543282</v>
      </c>
      <c r="D1557" s="274">
        <v>3050</v>
      </c>
      <c r="E1557" s="315">
        <v>365052</v>
      </c>
      <c r="F1557" s="274">
        <v>730332</v>
      </c>
      <c r="G1557" s="281" t="s">
        <v>799</v>
      </c>
      <c r="H1557" s="283"/>
    </row>
    <row r="1558" spans="1:8" ht="14.25">
      <c r="A1558" s="279" t="s">
        <v>1282</v>
      </c>
      <c r="B1558" s="274">
        <v>3804376</v>
      </c>
      <c r="C1558" s="274">
        <v>2852180</v>
      </c>
      <c r="D1558" s="274">
        <v>371511</v>
      </c>
      <c r="E1558" s="315">
        <v>83646</v>
      </c>
      <c r="F1558" s="274">
        <v>497039</v>
      </c>
      <c r="G1558" s="281" t="s">
        <v>799</v>
      </c>
      <c r="H1558" s="283"/>
    </row>
    <row r="1559" spans="1:8" ht="14.25">
      <c r="A1559" s="279" t="s">
        <v>1283</v>
      </c>
      <c r="B1559" s="274">
        <v>1515605</v>
      </c>
      <c r="C1559" s="274">
        <v>1360733</v>
      </c>
      <c r="D1559" s="274">
        <v>3777</v>
      </c>
      <c r="E1559" s="315">
        <v>44978</v>
      </c>
      <c r="F1559" s="274">
        <v>106117</v>
      </c>
      <c r="G1559" s="281" t="s">
        <v>799</v>
      </c>
      <c r="H1559" s="283"/>
    </row>
    <row r="1560" spans="1:8">
      <c r="A1560" s="276" t="s">
        <v>1385</v>
      </c>
      <c r="B1560" s="300">
        <v>37486192</v>
      </c>
      <c r="C1560" s="300">
        <v>24747761</v>
      </c>
      <c r="D1560" s="300">
        <v>11442515</v>
      </c>
      <c r="E1560" s="308">
        <v>402904</v>
      </c>
      <c r="F1560" s="300">
        <v>893012</v>
      </c>
      <c r="G1560" s="281" t="s">
        <v>799</v>
      </c>
      <c r="H1560" s="283"/>
    </row>
    <row r="1561" spans="1:8">
      <c r="A1561" s="276" t="s">
        <v>1284</v>
      </c>
      <c r="B1561" s="300"/>
      <c r="C1561" s="300"/>
      <c r="D1561" s="300"/>
      <c r="E1561" s="308"/>
      <c r="F1561" s="300"/>
      <c r="G1561" s="281" t="s">
        <v>799</v>
      </c>
      <c r="H1561" s="283"/>
    </row>
    <row r="1562" spans="1:8">
      <c r="A1562" s="276" t="s">
        <v>1285</v>
      </c>
      <c r="B1562" s="300">
        <v>17208851</v>
      </c>
      <c r="C1562" s="300">
        <v>11460329</v>
      </c>
      <c r="D1562" s="300">
        <v>4836987</v>
      </c>
      <c r="E1562" s="308">
        <v>246366</v>
      </c>
      <c r="F1562" s="300">
        <v>665169</v>
      </c>
      <c r="G1562" s="281" t="s">
        <v>799</v>
      </c>
      <c r="H1562" s="283"/>
    </row>
    <row r="1563" spans="1:8" ht="14.25">
      <c r="A1563" s="279" t="s">
        <v>1286</v>
      </c>
      <c r="B1563" s="274">
        <v>2868371</v>
      </c>
      <c r="C1563" s="274">
        <v>1894296</v>
      </c>
      <c r="D1563" s="274">
        <v>908885</v>
      </c>
      <c r="E1563" s="315">
        <v>34294</v>
      </c>
      <c r="F1563" s="274">
        <v>30896</v>
      </c>
      <c r="G1563" s="281" t="s">
        <v>799</v>
      </c>
      <c r="H1563" s="283"/>
    </row>
    <row r="1564" spans="1:8" ht="14.25">
      <c r="A1564" s="279" t="s">
        <v>1287</v>
      </c>
      <c r="B1564" s="274">
        <v>4260135</v>
      </c>
      <c r="C1564" s="274">
        <v>2816631</v>
      </c>
      <c r="D1564" s="274">
        <v>1295000</v>
      </c>
      <c r="E1564" s="315">
        <v>78862</v>
      </c>
      <c r="F1564" s="274">
        <v>69642</v>
      </c>
      <c r="G1564" s="281" t="s">
        <v>799</v>
      </c>
      <c r="H1564" s="283"/>
    </row>
    <row r="1565" spans="1:8" ht="14.25">
      <c r="A1565" s="279" t="s">
        <v>1288</v>
      </c>
      <c r="B1565" s="274">
        <v>2651332</v>
      </c>
      <c r="C1565" s="274">
        <v>1628382</v>
      </c>
      <c r="D1565" s="274">
        <v>688210</v>
      </c>
      <c r="E1565" s="315">
        <v>48490</v>
      </c>
      <c r="F1565" s="274">
        <v>286250</v>
      </c>
      <c r="G1565" s="281" t="s">
        <v>799</v>
      </c>
      <c r="H1565" s="283"/>
    </row>
    <row r="1566" spans="1:8" ht="14.25">
      <c r="A1566" s="279" t="s">
        <v>1289</v>
      </c>
      <c r="B1566" s="274">
        <v>3304208</v>
      </c>
      <c r="C1566" s="274">
        <v>2350916</v>
      </c>
      <c r="D1566" s="274">
        <v>638572</v>
      </c>
      <c r="E1566" s="315">
        <v>62092</v>
      </c>
      <c r="F1566" s="274">
        <v>252628</v>
      </c>
      <c r="G1566" s="281" t="s">
        <v>799</v>
      </c>
      <c r="H1566" s="283"/>
    </row>
    <row r="1567" spans="1:8" ht="14.25">
      <c r="A1567" s="279" t="s">
        <v>1290</v>
      </c>
      <c r="B1567" s="274">
        <v>4124805</v>
      </c>
      <c r="C1567" s="274">
        <v>2770104</v>
      </c>
      <c r="D1567" s="306">
        <v>1306320</v>
      </c>
      <c r="E1567" s="315">
        <v>22628</v>
      </c>
      <c r="F1567" s="274">
        <v>25753</v>
      </c>
      <c r="G1567" s="281" t="s">
        <v>799</v>
      </c>
      <c r="H1567" s="283"/>
    </row>
    <row r="1568" spans="1:8">
      <c r="A1568" s="276" t="s">
        <v>1291</v>
      </c>
      <c r="B1568" s="300">
        <v>20277341</v>
      </c>
      <c r="C1568" s="300">
        <v>13287432</v>
      </c>
      <c r="D1568" s="300">
        <v>6605528</v>
      </c>
      <c r="E1568" s="308">
        <v>156538</v>
      </c>
      <c r="F1568" s="300">
        <v>227843</v>
      </c>
      <c r="G1568" s="281" t="s">
        <v>799</v>
      </c>
      <c r="H1568" s="283"/>
    </row>
    <row r="1569" spans="1:8" ht="14.25">
      <c r="A1569" s="279" t="s">
        <v>1292</v>
      </c>
      <c r="B1569" s="274">
        <v>6167916</v>
      </c>
      <c r="C1569" s="274">
        <v>3576443</v>
      </c>
      <c r="D1569" s="274">
        <v>2354251</v>
      </c>
      <c r="E1569" s="315">
        <v>104313</v>
      </c>
      <c r="F1569" s="274">
        <v>132909</v>
      </c>
      <c r="G1569" s="281" t="s">
        <v>799</v>
      </c>
      <c r="H1569" s="283"/>
    </row>
    <row r="1570" spans="1:8" ht="14.25">
      <c r="A1570" s="279" t="s">
        <v>1293</v>
      </c>
      <c r="B1570" s="274">
        <v>6797522</v>
      </c>
      <c r="C1570" s="274">
        <v>4638313</v>
      </c>
      <c r="D1570" s="274">
        <v>2125500</v>
      </c>
      <c r="E1570" s="315">
        <v>8782</v>
      </c>
      <c r="F1570" s="274">
        <v>24927</v>
      </c>
      <c r="G1570" s="281" t="s">
        <v>799</v>
      </c>
      <c r="H1570" s="283"/>
    </row>
    <row r="1571" spans="1:8" ht="14.25">
      <c r="A1571" s="279" t="s">
        <v>1294</v>
      </c>
      <c r="B1571" s="274">
        <v>7311903</v>
      </c>
      <c r="C1571" s="274">
        <v>5072676</v>
      </c>
      <c r="D1571" s="274">
        <v>2125777</v>
      </c>
      <c r="E1571" s="315">
        <v>43443</v>
      </c>
      <c r="F1571" s="274">
        <v>70007</v>
      </c>
      <c r="G1571" s="281" t="s">
        <v>799</v>
      </c>
      <c r="H1571" s="283"/>
    </row>
    <row r="1572" spans="1:8">
      <c r="A1572" s="276" t="s">
        <v>1386</v>
      </c>
      <c r="B1572" s="300">
        <v>21664335</v>
      </c>
      <c r="C1572" s="300">
        <v>15683690</v>
      </c>
      <c r="D1572" s="300">
        <v>3255431</v>
      </c>
      <c r="E1572" s="308">
        <v>997842</v>
      </c>
      <c r="F1572" s="300">
        <v>1727372</v>
      </c>
      <c r="G1572" s="281" t="s">
        <v>799</v>
      </c>
      <c r="H1572" s="283"/>
    </row>
    <row r="1573" spans="1:8">
      <c r="A1573" s="276" t="s">
        <v>1295</v>
      </c>
      <c r="B1573" s="300">
        <v>1691073</v>
      </c>
      <c r="C1573" s="300">
        <v>1056554</v>
      </c>
      <c r="D1573" s="300">
        <v>276770</v>
      </c>
      <c r="E1573" s="308">
        <v>53046</v>
      </c>
      <c r="F1573" s="300">
        <v>304703</v>
      </c>
      <c r="G1573" s="281" t="s">
        <v>799</v>
      </c>
      <c r="H1573" s="283"/>
    </row>
    <row r="1574" spans="1:8" ht="14.25">
      <c r="A1574" s="279" t="s">
        <v>1296</v>
      </c>
      <c r="B1574" s="274">
        <v>639130</v>
      </c>
      <c r="C1574" s="274">
        <v>365829</v>
      </c>
      <c r="D1574" s="274" t="s">
        <v>799</v>
      </c>
      <c r="E1574" s="315">
        <v>24060</v>
      </c>
      <c r="F1574" s="274">
        <v>249241</v>
      </c>
      <c r="G1574" s="281" t="s">
        <v>799</v>
      </c>
      <c r="H1574" s="283"/>
    </row>
    <row r="1575" spans="1:8" ht="14.25">
      <c r="A1575" s="279" t="s">
        <v>1297</v>
      </c>
      <c r="B1575" s="274">
        <v>564607</v>
      </c>
      <c r="C1575" s="274">
        <v>297848</v>
      </c>
      <c r="D1575" s="274">
        <v>249670</v>
      </c>
      <c r="E1575" s="315">
        <v>12468</v>
      </c>
      <c r="F1575" s="274">
        <v>4621</v>
      </c>
      <c r="G1575" s="281" t="s">
        <v>799</v>
      </c>
      <c r="H1575" s="283"/>
    </row>
    <row r="1576" spans="1:8" ht="14.25">
      <c r="A1576" s="279" t="s">
        <v>1298</v>
      </c>
      <c r="B1576" s="274">
        <v>487336</v>
      </c>
      <c r="C1576" s="274">
        <v>392877</v>
      </c>
      <c r="D1576" s="274">
        <v>27100</v>
      </c>
      <c r="E1576" s="315">
        <v>16518</v>
      </c>
      <c r="F1576" s="274">
        <v>50841</v>
      </c>
      <c r="G1576" s="281" t="s">
        <v>799</v>
      </c>
      <c r="H1576" s="283"/>
    </row>
    <row r="1577" spans="1:8">
      <c r="A1577" s="276" t="s">
        <v>1299</v>
      </c>
      <c r="B1577" s="300">
        <v>4979219</v>
      </c>
      <c r="C1577" s="300">
        <v>3463595</v>
      </c>
      <c r="D1577" s="300">
        <v>1184935</v>
      </c>
      <c r="E1577" s="308">
        <v>170813</v>
      </c>
      <c r="F1577" s="300">
        <v>159876</v>
      </c>
      <c r="G1577" s="281" t="s">
        <v>799</v>
      </c>
      <c r="H1577" s="283"/>
    </row>
    <row r="1578" spans="1:8" ht="14.25">
      <c r="A1578" s="279" t="s">
        <v>1300</v>
      </c>
      <c r="B1578" s="274">
        <v>1990815</v>
      </c>
      <c r="C1578" s="274">
        <v>1488520</v>
      </c>
      <c r="D1578" s="274">
        <v>321210</v>
      </c>
      <c r="E1578" s="315">
        <v>72155</v>
      </c>
      <c r="F1578" s="274">
        <v>108930</v>
      </c>
      <c r="G1578" s="281" t="s">
        <v>799</v>
      </c>
      <c r="H1578" s="283"/>
    </row>
    <row r="1579" spans="1:8" ht="14.25">
      <c r="A1579" s="279" t="s">
        <v>1301</v>
      </c>
      <c r="B1579" s="274">
        <v>1950549</v>
      </c>
      <c r="C1579" s="274">
        <v>1279489</v>
      </c>
      <c r="D1579" s="274">
        <v>585998</v>
      </c>
      <c r="E1579" s="315">
        <v>62186</v>
      </c>
      <c r="F1579" s="274">
        <v>22876</v>
      </c>
      <c r="G1579" s="281" t="s">
        <v>799</v>
      </c>
      <c r="H1579" s="283"/>
    </row>
    <row r="1580" spans="1:8" ht="14.25">
      <c r="A1580" s="279" t="s">
        <v>1302</v>
      </c>
      <c r="B1580" s="274">
        <v>1037855</v>
      </c>
      <c r="C1580" s="274">
        <v>695586</v>
      </c>
      <c r="D1580" s="274">
        <v>277727</v>
      </c>
      <c r="E1580" s="315">
        <v>36472</v>
      </c>
      <c r="F1580" s="274">
        <v>28070</v>
      </c>
      <c r="G1580" s="281" t="s">
        <v>799</v>
      </c>
      <c r="H1580" s="283"/>
    </row>
    <row r="1581" spans="1:8">
      <c r="A1581" s="276" t="s">
        <v>1303</v>
      </c>
      <c r="B1581" s="300">
        <v>14994043</v>
      </c>
      <c r="C1581" s="300">
        <v>11163541</v>
      </c>
      <c r="D1581" s="300">
        <v>1793726</v>
      </c>
      <c r="E1581" s="308">
        <v>773983</v>
      </c>
      <c r="F1581" s="300">
        <v>1262793</v>
      </c>
      <c r="G1581" s="281" t="s">
        <v>799</v>
      </c>
      <c r="H1581" s="283"/>
    </row>
    <row r="1582" spans="1:8" ht="14.25">
      <c r="A1582" s="279" t="s">
        <v>1304</v>
      </c>
      <c r="B1582" s="274">
        <v>4000606</v>
      </c>
      <c r="C1582" s="274">
        <v>2653541</v>
      </c>
      <c r="D1582" s="274">
        <v>113812</v>
      </c>
      <c r="E1582" s="315">
        <v>293557</v>
      </c>
      <c r="F1582" s="274">
        <v>939696</v>
      </c>
      <c r="G1582" s="281" t="s">
        <v>799</v>
      </c>
      <c r="H1582" s="283"/>
    </row>
    <row r="1583" spans="1:8" ht="14.25">
      <c r="A1583" s="279" t="s">
        <v>1305</v>
      </c>
      <c r="B1583" s="274">
        <v>3033125</v>
      </c>
      <c r="C1583" s="274">
        <v>2397745</v>
      </c>
      <c r="D1583" s="274">
        <v>260027</v>
      </c>
      <c r="E1583" s="315">
        <v>212726</v>
      </c>
      <c r="F1583" s="274">
        <v>162627</v>
      </c>
      <c r="G1583" s="281" t="s">
        <v>799</v>
      </c>
      <c r="H1583" s="283"/>
    </row>
    <row r="1584" spans="1:8" ht="14.25">
      <c r="A1584" s="279" t="s">
        <v>1306</v>
      </c>
      <c r="B1584" s="274">
        <v>5773885</v>
      </c>
      <c r="C1584" s="274">
        <v>4300176</v>
      </c>
      <c r="D1584" s="274">
        <v>1250070</v>
      </c>
      <c r="E1584" s="315">
        <v>108114</v>
      </c>
      <c r="F1584" s="274">
        <v>115525</v>
      </c>
      <c r="G1584" s="281" t="s">
        <v>799</v>
      </c>
      <c r="H1584" s="283"/>
    </row>
    <row r="1585" spans="1:8" ht="14.25">
      <c r="A1585" s="279" t="s">
        <v>1307</v>
      </c>
      <c r="B1585" s="274">
        <v>2186427</v>
      </c>
      <c r="C1585" s="274">
        <v>1812079</v>
      </c>
      <c r="D1585" s="274">
        <v>169817</v>
      </c>
      <c r="E1585" s="315">
        <v>159586</v>
      </c>
      <c r="F1585" s="274">
        <v>44945</v>
      </c>
      <c r="G1585" s="281" t="s">
        <v>799</v>
      </c>
      <c r="H1585" s="283"/>
    </row>
    <row r="1586" spans="1:8">
      <c r="A1586" s="276" t="s">
        <v>1387</v>
      </c>
      <c r="B1586" s="300">
        <v>6781125</v>
      </c>
      <c r="C1586" s="300">
        <v>1603217</v>
      </c>
      <c r="D1586" s="300">
        <v>335295</v>
      </c>
      <c r="E1586" s="308">
        <v>99567</v>
      </c>
      <c r="F1586" s="300">
        <v>4743046</v>
      </c>
      <c r="G1586" s="281" t="s">
        <v>799</v>
      </c>
      <c r="H1586" s="283"/>
    </row>
    <row r="1587" spans="1:8">
      <c r="A1587" s="276" t="s">
        <v>1308</v>
      </c>
      <c r="E1587" s="309"/>
      <c r="G1587" s="281" t="s">
        <v>799</v>
      </c>
      <c r="H1587" s="283"/>
    </row>
    <row r="1588" spans="1:8">
      <c r="A1588" s="276" t="s">
        <v>1309</v>
      </c>
      <c r="B1588" s="300">
        <v>6781125</v>
      </c>
      <c r="C1588" s="300">
        <v>1603217</v>
      </c>
      <c r="D1588" s="300">
        <v>335295</v>
      </c>
      <c r="E1588" s="308">
        <v>99567</v>
      </c>
      <c r="F1588" s="300">
        <v>4743046</v>
      </c>
      <c r="G1588" s="281" t="s">
        <v>799</v>
      </c>
      <c r="H1588" s="283"/>
    </row>
    <row r="1589" spans="1:8" ht="14.25">
      <c r="A1589" s="279" t="s">
        <v>1310</v>
      </c>
      <c r="B1589" s="274">
        <v>1005680</v>
      </c>
      <c r="C1589" s="274">
        <v>290348</v>
      </c>
      <c r="D1589" s="274" t="s">
        <v>799</v>
      </c>
      <c r="E1589" s="315">
        <v>24604</v>
      </c>
      <c r="F1589" s="274">
        <v>690728</v>
      </c>
      <c r="G1589" s="281" t="s">
        <v>799</v>
      </c>
      <c r="H1589" s="283"/>
    </row>
    <row r="1590" spans="1:8" ht="14.25">
      <c r="A1590" s="279" t="s">
        <v>1311</v>
      </c>
      <c r="B1590" s="274">
        <v>2652839</v>
      </c>
      <c r="C1590" s="274">
        <v>352080</v>
      </c>
      <c r="D1590" s="274">
        <v>62226</v>
      </c>
      <c r="E1590" s="315">
        <v>19068</v>
      </c>
      <c r="F1590" s="274">
        <v>2219465</v>
      </c>
      <c r="G1590" s="281" t="s">
        <v>799</v>
      </c>
      <c r="H1590" s="283"/>
    </row>
    <row r="1591" spans="1:8" ht="14.25">
      <c r="A1591" s="279" t="s">
        <v>1312</v>
      </c>
      <c r="B1591" s="274">
        <v>1467234</v>
      </c>
      <c r="C1591" s="274">
        <v>312891</v>
      </c>
      <c r="D1591" s="274">
        <v>65870</v>
      </c>
      <c r="E1591" s="315">
        <v>29429</v>
      </c>
      <c r="F1591" s="274">
        <v>1059044</v>
      </c>
      <c r="G1591" s="281" t="s">
        <v>799</v>
      </c>
      <c r="H1591" s="283"/>
    </row>
    <row r="1592" spans="1:8" ht="14.25">
      <c r="A1592" s="279" t="s">
        <v>1313</v>
      </c>
      <c r="B1592" s="274">
        <v>534256</v>
      </c>
      <c r="C1592" s="274">
        <v>6791</v>
      </c>
      <c r="D1592" s="274" t="s">
        <v>799</v>
      </c>
      <c r="E1592" s="315">
        <v>4237</v>
      </c>
      <c r="F1592" s="274">
        <v>523228</v>
      </c>
      <c r="G1592" s="281" t="s">
        <v>799</v>
      </c>
      <c r="H1592" s="283"/>
    </row>
    <row r="1593" spans="1:8" ht="14.25">
      <c r="A1593" s="279" t="s">
        <v>1314</v>
      </c>
      <c r="B1593" s="274">
        <v>388553</v>
      </c>
      <c r="C1593" s="274">
        <v>135641</v>
      </c>
      <c r="D1593" s="274">
        <v>2020</v>
      </c>
      <c r="E1593" s="315">
        <v>13889</v>
      </c>
      <c r="F1593" s="274">
        <v>237003</v>
      </c>
      <c r="G1593" s="281" t="s">
        <v>799</v>
      </c>
      <c r="H1593" s="283"/>
    </row>
    <row r="1594" spans="1:8" ht="14.25">
      <c r="A1594" s="279" t="s">
        <v>1315</v>
      </c>
      <c r="B1594" s="274">
        <v>732563</v>
      </c>
      <c r="C1594" s="274">
        <v>505466</v>
      </c>
      <c r="D1594" s="274">
        <v>205179</v>
      </c>
      <c r="E1594" s="315">
        <v>8340</v>
      </c>
      <c r="F1594" s="274">
        <v>13578</v>
      </c>
      <c r="G1594" s="281" t="s">
        <v>799</v>
      </c>
      <c r="H1594" s="283"/>
    </row>
    <row r="1595" spans="1:8">
      <c r="A1595" s="276" t="s">
        <v>1388</v>
      </c>
      <c r="B1595" s="300">
        <v>14499575</v>
      </c>
      <c r="C1595" s="300">
        <v>10182936</v>
      </c>
      <c r="D1595" s="300">
        <v>4144605</v>
      </c>
      <c r="E1595" s="308">
        <v>80789</v>
      </c>
      <c r="F1595" s="300">
        <v>91245</v>
      </c>
      <c r="G1595" s="281" t="s">
        <v>799</v>
      </c>
      <c r="H1595" s="283"/>
    </row>
    <row r="1596" spans="1:8">
      <c r="A1596" s="276" t="s">
        <v>1316</v>
      </c>
      <c r="B1596" s="300">
        <v>6115651</v>
      </c>
      <c r="C1596" s="300">
        <v>4398920</v>
      </c>
      <c r="D1596" s="300">
        <v>1613982</v>
      </c>
      <c r="E1596" s="308">
        <v>49393</v>
      </c>
      <c r="F1596" s="300">
        <v>53356</v>
      </c>
      <c r="G1596" s="281" t="s">
        <v>799</v>
      </c>
      <c r="H1596" s="283"/>
    </row>
    <row r="1597" spans="1:8" ht="14.25">
      <c r="A1597" s="279" t="s">
        <v>1317</v>
      </c>
      <c r="B1597" s="274">
        <v>3325080</v>
      </c>
      <c r="C1597" s="274">
        <v>2448471</v>
      </c>
      <c r="D1597" s="274">
        <v>847282</v>
      </c>
      <c r="E1597" s="315">
        <v>12802</v>
      </c>
      <c r="F1597" s="274">
        <v>16525</v>
      </c>
      <c r="G1597" s="281" t="s">
        <v>799</v>
      </c>
      <c r="H1597" s="283"/>
    </row>
    <row r="1598" spans="1:8" ht="14.25">
      <c r="A1598" s="279" t="s">
        <v>1318</v>
      </c>
      <c r="B1598" s="274">
        <v>1663165</v>
      </c>
      <c r="C1598" s="274">
        <v>1158282</v>
      </c>
      <c r="D1598" s="274">
        <v>435170</v>
      </c>
      <c r="E1598" s="315">
        <v>34742</v>
      </c>
      <c r="F1598" s="274">
        <v>34971</v>
      </c>
      <c r="G1598" s="281" t="s">
        <v>799</v>
      </c>
      <c r="H1598" s="283"/>
    </row>
    <row r="1599" spans="1:8" ht="14.25">
      <c r="A1599" s="279" t="s">
        <v>1319</v>
      </c>
      <c r="B1599" s="274">
        <v>1127406</v>
      </c>
      <c r="C1599" s="274">
        <v>792167</v>
      </c>
      <c r="D1599" s="274">
        <v>331530</v>
      </c>
      <c r="E1599" s="315">
        <v>1849</v>
      </c>
      <c r="F1599" s="274">
        <v>1860</v>
      </c>
      <c r="G1599" s="281" t="s">
        <v>799</v>
      </c>
      <c r="H1599" s="283"/>
    </row>
    <row r="1600" spans="1:8">
      <c r="A1600" s="276" t="s">
        <v>1320</v>
      </c>
      <c r="B1600" s="300">
        <v>8383924</v>
      </c>
      <c r="C1600" s="300">
        <v>5784016</v>
      </c>
      <c r="D1600" s="300">
        <v>2530623</v>
      </c>
      <c r="E1600" s="308">
        <v>31396</v>
      </c>
      <c r="F1600" s="300">
        <v>37889</v>
      </c>
      <c r="G1600" s="281" t="s">
        <v>799</v>
      </c>
      <c r="H1600" s="283"/>
    </row>
    <row r="1601" spans="1:8" ht="14.25">
      <c r="A1601" s="279" t="s">
        <v>1321</v>
      </c>
      <c r="B1601" s="274">
        <v>4009301</v>
      </c>
      <c r="C1601" s="274">
        <v>2386823</v>
      </c>
      <c r="D1601" s="274">
        <v>1617923</v>
      </c>
      <c r="E1601" s="315">
        <v>4191</v>
      </c>
      <c r="F1601" s="274">
        <v>364</v>
      </c>
      <c r="G1601" s="281" t="s">
        <v>799</v>
      </c>
      <c r="H1601" s="283"/>
    </row>
    <row r="1602" spans="1:8" ht="14.25">
      <c r="A1602" s="279" t="s">
        <v>1322</v>
      </c>
      <c r="B1602" s="274">
        <v>2901351</v>
      </c>
      <c r="C1602" s="274">
        <v>2280820</v>
      </c>
      <c r="D1602" s="274">
        <v>614000</v>
      </c>
      <c r="E1602" s="315"/>
      <c r="F1602" s="274">
        <v>6531</v>
      </c>
      <c r="G1602" s="281" t="s">
        <v>799</v>
      </c>
      <c r="H1602" s="283"/>
    </row>
    <row r="1603" spans="1:8" ht="14.25">
      <c r="A1603" s="279" t="s">
        <v>1323</v>
      </c>
      <c r="B1603" s="274">
        <v>761761</v>
      </c>
      <c r="C1603" s="274">
        <v>505839</v>
      </c>
      <c r="D1603" s="274">
        <v>199654</v>
      </c>
      <c r="E1603" s="315">
        <v>26924</v>
      </c>
      <c r="F1603" s="274">
        <v>29344</v>
      </c>
      <c r="G1603" s="281" t="s">
        <v>799</v>
      </c>
      <c r="H1603" s="283"/>
    </row>
    <row r="1604" spans="1:8" ht="14.25">
      <c r="A1604" s="279" t="s">
        <v>1324</v>
      </c>
      <c r="B1604" s="274">
        <v>711511</v>
      </c>
      <c r="C1604" s="274">
        <v>610534</v>
      </c>
      <c r="D1604" s="274">
        <v>99046</v>
      </c>
      <c r="E1604" s="315">
        <v>281</v>
      </c>
      <c r="F1604" s="274">
        <v>1650</v>
      </c>
      <c r="G1604" s="281" t="s">
        <v>799</v>
      </c>
      <c r="H1604" s="283"/>
    </row>
    <row r="1605" spans="1:8">
      <c r="A1605" s="276" t="s">
        <v>1389</v>
      </c>
      <c r="B1605" s="300">
        <v>13755109</v>
      </c>
      <c r="C1605" s="300">
        <v>9144595</v>
      </c>
      <c r="D1605" s="300">
        <v>3266749</v>
      </c>
      <c r="E1605" s="308">
        <v>203973</v>
      </c>
      <c r="F1605" s="300">
        <v>1139792</v>
      </c>
      <c r="G1605" s="281" t="s">
        <v>799</v>
      </c>
      <c r="H1605" s="283"/>
    </row>
    <row r="1606" spans="1:8">
      <c r="A1606" s="276" t="s">
        <v>1325</v>
      </c>
      <c r="B1606" s="300">
        <v>6158373</v>
      </c>
      <c r="C1606" s="300">
        <v>3351397</v>
      </c>
      <c r="D1606" s="300">
        <v>1618972</v>
      </c>
      <c r="E1606" s="308">
        <v>141014</v>
      </c>
      <c r="F1606" s="300">
        <v>1046990</v>
      </c>
      <c r="G1606" s="281" t="s">
        <v>799</v>
      </c>
      <c r="H1606" s="283"/>
    </row>
    <row r="1607" spans="1:8" ht="14.25">
      <c r="A1607" s="279" t="s">
        <v>1326</v>
      </c>
      <c r="B1607" s="274">
        <v>3375563</v>
      </c>
      <c r="C1607" s="274">
        <v>1548011</v>
      </c>
      <c r="D1607" s="274">
        <v>986515</v>
      </c>
      <c r="E1607" s="315">
        <v>54922</v>
      </c>
      <c r="F1607" s="274">
        <v>786115</v>
      </c>
      <c r="G1607" s="281" t="s">
        <v>799</v>
      </c>
      <c r="H1607" s="283"/>
    </row>
    <row r="1608" spans="1:8" ht="14.25">
      <c r="A1608" s="279" t="s">
        <v>1327</v>
      </c>
      <c r="B1608" s="274">
        <v>1914483</v>
      </c>
      <c r="C1608" s="274">
        <v>1222354</v>
      </c>
      <c r="D1608" s="274">
        <v>415625</v>
      </c>
      <c r="E1608" s="315">
        <v>47412</v>
      </c>
      <c r="F1608" s="274">
        <v>229092</v>
      </c>
      <c r="G1608" s="281" t="s">
        <v>799</v>
      </c>
      <c r="H1608" s="283"/>
    </row>
    <row r="1609" spans="1:8" ht="14.25">
      <c r="A1609" s="279" t="s">
        <v>1328</v>
      </c>
      <c r="B1609" s="274">
        <v>413788</v>
      </c>
      <c r="C1609" s="274">
        <v>251450</v>
      </c>
      <c r="D1609" s="274">
        <v>108397</v>
      </c>
      <c r="E1609" s="315">
        <v>33145</v>
      </c>
      <c r="F1609" s="274">
        <v>20796</v>
      </c>
      <c r="G1609" s="281" t="s">
        <v>799</v>
      </c>
      <c r="H1609" s="283"/>
    </row>
    <row r="1610" spans="1:8" ht="14.25">
      <c r="A1610" s="279" t="s">
        <v>1329</v>
      </c>
      <c r="B1610" s="274">
        <v>454539</v>
      </c>
      <c r="C1610" s="274">
        <v>329582</v>
      </c>
      <c r="D1610" s="274">
        <v>108435</v>
      </c>
      <c r="E1610" s="315">
        <v>5535</v>
      </c>
      <c r="F1610" s="274">
        <v>10987</v>
      </c>
      <c r="G1610" s="281" t="s">
        <v>799</v>
      </c>
      <c r="H1610" s="283"/>
    </row>
    <row r="1611" spans="1:8">
      <c r="A1611" s="276" t="s">
        <v>1330</v>
      </c>
      <c r="B1611" s="300">
        <v>7596736</v>
      </c>
      <c r="C1611" s="300">
        <v>5793198</v>
      </c>
      <c r="D1611" s="300">
        <v>1647777</v>
      </c>
      <c r="E1611" s="308">
        <v>62959</v>
      </c>
      <c r="F1611" s="300">
        <v>92802</v>
      </c>
      <c r="G1611" s="281" t="s">
        <v>799</v>
      </c>
      <c r="H1611" s="283"/>
    </row>
    <row r="1612" spans="1:8" ht="14.25">
      <c r="A1612" s="279" t="s">
        <v>1331</v>
      </c>
      <c r="B1612" s="274">
        <v>3160835</v>
      </c>
      <c r="C1612" s="274">
        <v>2359654</v>
      </c>
      <c r="D1612" s="274">
        <v>748727</v>
      </c>
      <c r="E1612" s="315">
        <v>13012</v>
      </c>
      <c r="F1612" s="274">
        <v>39442</v>
      </c>
      <c r="G1612" s="281" t="s">
        <v>799</v>
      </c>
      <c r="H1612" s="283"/>
    </row>
    <row r="1613" spans="1:8" ht="14.25">
      <c r="A1613" s="279" t="s">
        <v>1332</v>
      </c>
      <c r="B1613" s="274">
        <v>2764724</v>
      </c>
      <c r="C1613" s="274">
        <v>2256730</v>
      </c>
      <c r="D1613" s="274">
        <v>479780</v>
      </c>
      <c r="E1613" s="315">
        <v>23463</v>
      </c>
      <c r="F1613" s="274">
        <v>4751</v>
      </c>
      <c r="G1613" s="281" t="s">
        <v>799</v>
      </c>
      <c r="H1613" s="283"/>
    </row>
    <row r="1614" spans="1:8" ht="14.25">
      <c r="A1614" s="279" t="s">
        <v>1333</v>
      </c>
      <c r="B1614" s="274">
        <v>1206058</v>
      </c>
      <c r="C1614" s="274">
        <v>781444</v>
      </c>
      <c r="D1614" s="274">
        <v>400270</v>
      </c>
      <c r="E1614" s="315">
        <v>6547</v>
      </c>
      <c r="F1614" s="274">
        <v>17797</v>
      </c>
      <c r="G1614" s="281" t="s">
        <v>799</v>
      </c>
      <c r="H1614" s="283"/>
    </row>
    <row r="1615" spans="1:8" ht="14.25">
      <c r="A1615" s="279" t="s">
        <v>1334</v>
      </c>
      <c r="B1615" s="274">
        <v>465119</v>
      </c>
      <c r="C1615" s="274">
        <v>395370</v>
      </c>
      <c r="D1615" s="274">
        <v>19000</v>
      </c>
      <c r="E1615" s="315">
        <v>19937</v>
      </c>
      <c r="F1615" s="274">
        <v>30812</v>
      </c>
      <c r="G1615" s="281" t="s">
        <v>799</v>
      </c>
      <c r="H1615" s="283"/>
    </row>
    <row r="1616" spans="1:8">
      <c r="A1616" s="276" t="s">
        <v>1390</v>
      </c>
      <c r="B1616" s="300">
        <v>32433680</v>
      </c>
      <c r="C1616" s="300">
        <v>25334973</v>
      </c>
      <c r="D1616" s="300">
        <v>2066318</v>
      </c>
      <c r="E1616" s="308">
        <v>823818</v>
      </c>
      <c r="F1616" s="300">
        <v>4208571</v>
      </c>
      <c r="G1616" s="281" t="s">
        <v>799</v>
      </c>
      <c r="H1616" s="283"/>
    </row>
    <row r="1617" spans="1:8">
      <c r="A1617" s="276" t="s">
        <v>1335</v>
      </c>
      <c r="B1617" s="300">
        <v>7280153</v>
      </c>
      <c r="C1617" s="300">
        <v>4636732</v>
      </c>
      <c r="D1617" s="300">
        <v>143835</v>
      </c>
      <c r="E1617" s="308">
        <v>247281</v>
      </c>
      <c r="F1617" s="300">
        <v>2252305</v>
      </c>
      <c r="G1617" s="281" t="s">
        <v>799</v>
      </c>
      <c r="H1617" s="283"/>
    </row>
    <row r="1618" spans="1:8" ht="14.25">
      <c r="A1618" s="279" t="s">
        <v>1336</v>
      </c>
      <c r="B1618" s="274">
        <v>3507160</v>
      </c>
      <c r="C1618" s="274">
        <v>1814112</v>
      </c>
      <c r="D1618" s="274">
        <v>111100</v>
      </c>
      <c r="E1618" s="315">
        <v>84642</v>
      </c>
      <c r="F1618" s="274">
        <v>1497306</v>
      </c>
      <c r="G1618" s="281" t="s">
        <v>799</v>
      </c>
      <c r="H1618" s="283"/>
    </row>
    <row r="1619" spans="1:8" ht="14.25">
      <c r="A1619" s="279" t="s">
        <v>1337</v>
      </c>
      <c r="B1619" s="274">
        <v>2783753</v>
      </c>
      <c r="C1619" s="274">
        <v>2367353</v>
      </c>
      <c r="D1619" s="274">
        <v>3000</v>
      </c>
      <c r="E1619" s="315">
        <v>38348</v>
      </c>
      <c r="F1619" s="274">
        <v>375052</v>
      </c>
      <c r="G1619" s="281" t="s">
        <v>799</v>
      </c>
      <c r="H1619" s="283"/>
    </row>
    <row r="1620" spans="1:8" ht="14.25">
      <c r="A1620" s="279" t="s">
        <v>1338</v>
      </c>
      <c r="B1620" s="274">
        <v>989240</v>
      </c>
      <c r="C1620" s="274">
        <v>455267</v>
      </c>
      <c r="D1620" s="274">
        <v>29735</v>
      </c>
      <c r="E1620" s="315">
        <v>124291</v>
      </c>
      <c r="F1620" s="274">
        <v>379947</v>
      </c>
      <c r="G1620" s="281" t="s">
        <v>799</v>
      </c>
      <c r="H1620" s="283"/>
    </row>
    <row r="1621" spans="1:8">
      <c r="A1621" s="276" t="s">
        <v>1339</v>
      </c>
      <c r="B1621" s="300">
        <v>18219873</v>
      </c>
      <c r="C1621" s="300">
        <v>14992942</v>
      </c>
      <c r="D1621" s="300">
        <v>1485789</v>
      </c>
      <c r="E1621" s="308">
        <v>407825</v>
      </c>
      <c r="F1621" s="300">
        <v>1333317</v>
      </c>
      <c r="G1621" s="281" t="s">
        <v>799</v>
      </c>
      <c r="H1621" s="283"/>
    </row>
    <row r="1622" spans="1:8" ht="14.25">
      <c r="A1622" s="279" t="s">
        <v>1340</v>
      </c>
      <c r="B1622" s="274">
        <v>11269041</v>
      </c>
      <c r="C1622" s="274">
        <v>8899462</v>
      </c>
      <c r="D1622" s="274">
        <v>1079300</v>
      </c>
      <c r="E1622" s="315">
        <v>212977</v>
      </c>
      <c r="F1622" s="274">
        <v>1077302</v>
      </c>
      <c r="G1622" s="281" t="s">
        <v>799</v>
      </c>
      <c r="H1622" s="283"/>
    </row>
    <row r="1623" spans="1:8" ht="14.25">
      <c r="A1623" s="279" t="s">
        <v>1341</v>
      </c>
      <c r="B1623" s="274">
        <v>6950832</v>
      </c>
      <c r="C1623" s="274">
        <v>6093480</v>
      </c>
      <c r="D1623" s="274">
        <v>406489</v>
      </c>
      <c r="E1623" s="315">
        <v>194848</v>
      </c>
      <c r="F1623" s="274">
        <v>256015</v>
      </c>
      <c r="G1623" s="281" t="s">
        <v>799</v>
      </c>
      <c r="H1623" s="283"/>
    </row>
    <row r="1624" spans="1:8">
      <c r="A1624" s="276" t="s">
        <v>1342</v>
      </c>
      <c r="B1624" s="300">
        <v>6933654</v>
      </c>
      <c r="C1624" s="300">
        <v>5705299</v>
      </c>
      <c r="D1624" s="300">
        <v>436694</v>
      </c>
      <c r="E1624" s="308">
        <v>168712</v>
      </c>
      <c r="F1624" s="300">
        <v>622949</v>
      </c>
      <c r="G1624" s="281" t="s">
        <v>799</v>
      </c>
      <c r="H1624" s="283"/>
    </row>
    <row r="1625" spans="1:8" ht="14.25">
      <c r="A1625" s="279" t="s">
        <v>1343</v>
      </c>
      <c r="B1625" s="274">
        <v>3682685</v>
      </c>
      <c r="C1625" s="274">
        <v>3066106</v>
      </c>
      <c r="D1625" s="274">
        <v>307443</v>
      </c>
      <c r="E1625" s="315">
        <v>85568</v>
      </c>
      <c r="F1625" s="274">
        <v>223568</v>
      </c>
      <c r="G1625" s="281" t="s">
        <v>799</v>
      </c>
      <c r="H1625" s="283"/>
    </row>
    <row r="1626" spans="1:8" ht="14.25">
      <c r="A1626" s="279" t="s">
        <v>1344</v>
      </c>
      <c r="B1626" s="274">
        <v>1154185</v>
      </c>
      <c r="C1626" s="274">
        <v>966736</v>
      </c>
      <c r="D1626" s="274">
        <v>72781</v>
      </c>
      <c r="E1626" s="315">
        <v>55593</v>
      </c>
      <c r="F1626" s="274">
        <v>59075</v>
      </c>
      <c r="G1626" s="281" t="s">
        <v>799</v>
      </c>
      <c r="H1626" s="283"/>
    </row>
    <row r="1627" spans="1:8" ht="14.25">
      <c r="A1627" s="279" t="s">
        <v>1345</v>
      </c>
      <c r="B1627" s="274">
        <v>1059227</v>
      </c>
      <c r="C1627" s="274">
        <v>986318</v>
      </c>
      <c r="D1627" s="274">
        <v>42500</v>
      </c>
      <c r="E1627" s="315">
        <v>9120</v>
      </c>
      <c r="F1627" s="274">
        <v>21289</v>
      </c>
      <c r="G1627" s="281" t="s">
        <v>799</v>
      </c>
      <c r="H1627" s="283"/>
    </row>
    <row r="1628" spans="1:8" thickBot="1">
      <c r="A1628" s="310" t="s">
        <v>1346</v>
      </c>
      <c r="B1628" s="311">
        <v>1037557</v>
      </c>
      <c r="C1628" s="311">
        <v>686139</v>
      </c>
      <c r="D1628" s="311">
        <v>13970</v>
      </c>
      <c r="E1628" s="317">
        <v>18431</v>
      </c>
      <c r="F1628" s="311">
        <v>319017</v>
      </c>
      <c r="G1628" s="285" t="s">
        <v>799</v>
      </c>
      <c r="H1628" s="283"/>
    </row>
    <row r="1629" spans="1:8">
      <c r="A1629" s="318" t="s">
        <v>1173</v>
      </c>
      <c r="B1629" s="319"/>
      <c r="C1629" s="319"/>
      <c r="D1629" s="320" t="s">
        <v>1174</v>
      </c>
      <c r="F1629" s="321"/>
      <c r="G1629" s="321"/>
      <c r="H1629" s="312"/>
    </row>
    <row r="1630" spans="1:8">
      <c r="A1630" s="322" t="s">
        <v>1175</v>
      </c>
      <c r="B1630" s="323"/>
      <c r="C1630" s="323"/>
      <c r="D1630" s="321" t="s">
        <v>1176</v>
      </c>
      <c r="F1630" s="321"/>
      <c r="G1630" s="321"/>
      <c r="H1630" s="312"/>
    </row>
    <row r="1631" spans="1:8">
      <c r="A1631" s="322" t="s">
        <v>1370</v>
      </c>
      <c r="B1631" s="324"/>
      <c r="C1631" s="324"/>
      <c r="D1631" s="320" t="s">
        <v>1371</v>
      </c>
      <c r="F1631" s="324"/>
      <c r="G1631" s="324"/>
      <c r="H1631" s="312"/>
    </row>
    <row r="1632" spans="1:8">
      <c r="A1632" s="322" t="s">
        <v>1372</v>
      </c>
      <c r="B1632" s="324"/>
      <c r="C1632" s="324"/>
      <c r="D1632" s="325" t="s">
        <v>1373</v>
      </c>
      <c r="F1632" s="324"/>
      <c r="G1632" s="324"/>
      <c r="H1632" s="312"/>
    </row>
    <row r="1633" spans="1:8">
      <c r="A1633" s="280"/>
      <c r="B1633" s="281"/>
      <c r="C1633" s="281"/>
      <c r="D1633" s="281"/>
      <c r="E1633" s="284"/>
      <c r="F1633" s="281"/>
      <c r="G1633" s="281"/>
      <c r="H1633" s="283"/>
    </row>
    <row r="1634" spans="1:8">
      <c r="A1634" s="280"/>
      <c r="B1634" s="281"/>
      <c r="C1634" s="281"/>
      <c r="D1634" s="281"/>
      <c r="E1634" s="284"/>
      <c r="F1634" s="281"/>
      <c r="G1634" s="281"/>
      <c r="H1634" s="283"/>
    </row>
    <row r="1635" spans="1:8">
      <c r="A1635" s="280"/>
      <c r="B1635" s="281"/>
      <c r="C1635" s="281"/>
      <c r="D1635" s="281"/>
      <c r="E1635" s="284"/>
      <c r="F1635" s="281"/>
      <c r="G1635" s="281"/>
      <c r="H1635" s="283"/>
    </row>
    <row r="1636" spans="1:8">
      <c r="A1636" s="280"/>
      <c r="B1636" s="281"/>
      <c r="C1636" s="281"/>
      <c r="D1636" s="281"/>
      <c r="E1636" s="284"/>
      <c r="F1636" s="281"/>
      <c r="G1636" s="281"/>
      <c r="H1636" s="283"/>
    </row>
    <row r="1637" spans="1:8">
      <c r="A1637" s="280"/>
      <c r="B1637" s="281"/>
      <c r="C1637" s="281"/>
      <c r="D1637" s="281"/>
      <c r="E1637" s="284"/>
      <c r="F1637" s="281"/>
      <c r="G1637" s="281"/>
      <c r="H1637" s="283"/>
    </row>
    <row r="1638" spans="1:8">
      <c r="A1638" s="280"/>
      <c r="B1638" s="281"/>
      <c r="C1638" s="281"/>
      <c r="D1638" s="281"/>
      <c r="E1638" s="284"/>
      <c r="F1638" s="281"/>
      <c r="G1638" s="281"/>
      <c r="H1638" s="283"/>
    </row>
    <row r="1639" spans="1:8">
      <c r="A1639" s="280"/>
      <c r="B1639" s="281"/>
      <c r="C1639" s="281"/>
      <c r="D1639" s="281"/>
      <c r="E1639" s="284"/>
      <c r="F1639" s="281"/>
      <c r="G1639" s="281"/>
      <c r="H1639" s="283"/>
    </row>
    <row r="1640" spans="1:8">
      <c r="A1640" s="280"/>
      <c r="B1640" s="281"/>
      <c r="C1640" s="281"/>
      <c r="D1640" s="281"/>
      <c r="E1640" s="284"/>
      <c r="F1640" s="281"/>
      <c r="G1640" s="281"/>
      <c r="H1640" s="283"/>
    </row>
    <row r="1641" spans="1:8">
      <c r="A1641" s="280"/>
      <c r="B1641" s="281"/>
      <c r="C1641" s="281"/>
      <c r="D1641" s="281"/>
      <c r="E1641" s="284"/>
      <c r="F1641" s="281"/>
      <c r="G1641" s="281"/>
      <c r="H1641" s="283"/>
    </row>
    <row r="1642" spans="1:8">
      <c r="A1642" s="280"/>
      <c r="B1642" s="281"/>
      <c r="C1642" s="281"/>
      <c r="D1642" s="281"/>
      <c r="E1642" s="284"/>
      <c r="F1642" s="281"/>
      <c r="G1642" s="281"/>
      <c r="H1642" s="283"/>
    </row>
    <row r="1643" spans="1:8">
      <c r="A1643" s="280"/>
      <c r="B1643" s="281"/>
      <c r="C1643" s="281"/>
      <c r="D1643" s="281"/>
      <c r="E1643" s="284"/>
      <c r="F1643" s="281"/>
      <c r="G1643" s="281"/>
      <c r="H1643" s="283"/>
    </row>
    <row r="1644" spans="1:8">
      <c r="A1644" s="280"/>
      <c r="B1644" s="281"/>
      <c r="C1644" s="281"/>
      <c r="D1644" s="281"/>
      <c r="E1644" s="284"/>
      <c r="F1644" s="281"/>
      <c r="G1644" s="281"/>
      <c r="H1644" s="283"/>
    </row>
    <row r="1645" spans="1:8">
      <c r="A1645" s="280"/>
      <c r="B1645" s="281"/>
      <c r="C1645" s="281"/>
      <c r="D1645" s="281"/>
      <c r="E1645" s="284"/>
      <c r="F1645" s="281"/>
      <c r="G1645" s="281"/>
      <c r="H1645" s="283"/>
    </row>
    <row r="1646" spans="1:8">
      <c r="A1646" s="280"/>
      <c r="B1646" s="281"/>
      <c r="C1646" s="281"/>
      <c r="D1646" s="281"/>
      <c r="E1646" s="284"/>
      <c r="F1646" s="281"/>
      <c r="G1646" s="281"/>
      <c r="H1646" s="283"/>
    </row>
    <row r="1647" spans="1:8">
      <c r="A1647" s="280"/>
      <c r="B1647" s="281"/>
      <c r="C1647" s="281"/>
      <c r="D1647" s="281"/>
      <c r="E1647" s="284"/>
      <c r="F1647" s="281"/>
      <c r="G1647" s="281"/>
      <c r="H1647" s="283"/>
    </row>
    <row r="1648" spans="1:8">
      <c r="A1648" s="280"/>
      <c r="B1648" s="281"/>
      <c r="C1648" s="281"/>
      <c r="D1648" s="281"/>
      <c r="E1648" s="284"/>
      <c r="F1648" s="281"/>
      <c r="G1648" s="281"/>
      <c r="H1648" s="283"/>
    </row>
    <row r="1649" spans="1:8">
      <c r="A1649" s="280"/>
      <c r="B1649" s="281"/>
      <c r="C1649" s="281"/>
      <c r="D1649" s="281"/>
      <c r="E1649" s="284"/>
      <c r="F1649" s="281"/>
      <c r="G1649" s="281"/>
      <c r="H1649" s="283"/>
    </row>
  </sheetData>
  <mergeCells count="22">
    <mergeCell ref="D1356:E1356"/>
    <mergeCell ref="C1360:D1363"/>
    <mergeCell ref="D1494:E1494"/>
    <mergeCell ref="C1498:D1501"/>
    <mergeCell ref="D942:E942"/>
    <mergeCell ref="C946:D949"/>
    <mergeCell ref="D1081:E1081"/>
    <mergeCell ref="C1085:D1088"/>
    <mergeCell ref="D1218:E1218"/>
    <mergeCell ref="C1222:D1225"/>
    <mergeCell ref="C806:D809"/>
    <mergeCell ref="D103:E103"/>
    <mergeCell ref="C107:D110"/>
    <mergeCell ref="D242:E242"/>
    <mergeCell ref="C246:D249"/>
    <mergeCell ref="D381:E381"/>
    <mergeCell ref="C385:D388"/>
    <mergeCell ref="D521:E521"/>
    <mergeCell ref="C525:D528"/>
    <mergeCell ref="D662:E662"/>
    <mergeCell ref="C666:D669"/>
    <mergeCell ref="D802:E802"/>
  </mergeCells>
  <hyperlinks>
    <hyperlink ref="B1" r:id="rId1" xr:uid="{F8117482-79C4-4526-9BBC-A02C23874A34}"/>
  </hyperlinks>
  <printOptions horizontalCentered="1" gridLinesSet="0"/>
  <pageMargins left="0.98425196850393704" right="0.98425196850393704" top="1.5748031496062993" bottom="0.39370078740157483" header="0.51181102362204722" footer="0.51181102362204722"/>
  <pageSetup paperSize="9" scale="80" orientation="portrait" r:id="rId2"/>
  <headerFooter alignWithMargins="0"/>
  <rowBreaks count="11" manualBreakCount="11">
    <brk id="102" max="7" man="1"/>
    <brk id="241" max="7" man="1"/>
    <brk id="380" max="7" man="1"/>
    <brk id="519" max="7" man="1"/>
    <brk id="660" max="7" man="1"/>
    <brk id="800" max="7" man="1"/>
    <brk id="940" max="7" man="1"/>
    <brk id="1080" max="7" man="1"/>
    <brk id="1217" max="7" man="1"/>
    <brk id="1355" max="7" man="1"/>
    <brk id="1493" max="7" man="1"/>
  </rowBreaks>
  <drawing r:id="rId3"/>
  <legacyDrawing r:id="rId4"/>
  <mc:AlternateContent xmlns:mc="http://schemas.openxmlformats.org/markup-compatibility/2006">
    <mc:Choice Requires="x14">
      <controls>
        <mc:AlternateContent xmlns:mc="http://schemas.openxmlformats.org/markup-compatibility/2006">
          <mc:Choice Requires="x14">
            <control shapeId="55297" r:id="rId5" name="Button 1">
              <controlPr defaultSize="0" print="0" autoFill="0" autoPict="0" macro="[0]!Düğme1_Tıkla">
                <anchor moveWithCells="1" sizeWithCells="1">
                  <from>
                    <xdr:col>4</xdr:col>
                    <xdr:colOff>161925</xdr:colOff>
                    <xdr:row>1</xdr:row>
                    <xdr:rowOff>95250</xdr:rowOff>
                  </from>
                  <to>
                    <xdr:col>5</xdr:col>
                    <xdr:colOff>876300</xdr:colOff>
                    <xdr:row>3</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19483-4E17-468E-B99D-21D8BF5D72D9}">
  <sheetPr codeName="Sayfa36">
    <tabColor theme="0"/>
  </sheetPr>
  <dimension ref="A1:I34"/>
  <sheetViews>
    <sheetView showGridLines="0" zoomScaleNormal="100" workbookViewId="0">
      <selection activeCell="D5" sqref="D5"/>
    </sheetView>
  </sheetViews>
  <sheetFormatPr defaultRowHeight="14.25"/>
  <cols>
    <col min="1" max="1" width="14.375" style="331" bestFit="1" customWidth="1"/>
    <col min="2" max="2" width="9.375" style="331" bestFit="1" customWidth="1"/>
    <col min="3" max="3" width="10.5" style="331" bestFit="1" customWidth="1"/>
    <col min="4" max="4" width="10" style="331" bestFit="1" customWidth="1"/>
    <col min="5" max="5" width="9.125" style="331" bestFit="1" customWidth="1"/>
    <col min="6" max="6" width="22" style="331" bestFit="1" customWidth="1"/>
    <col min="7" max="7" width="10.125" style="331" bestFit="1" customWidth="1"/>
    <col min="8" max="8" width="29.75" style="331" bestFit="1" customWidth="1"/>
    <col min="9" max="9" width="2.125" style="331" customWidth="1"/>
    <col min="10" max="256" width="9" style="331"/>
    <col min="257" max="257" width="7.5" style="331" customWidth="1"/>
    <col min="258" max="258" width="9.625" style="331" customWidth="1"/>
    <col min="259" max="259" width="10.625" style="331" customWidth="1"/>
    <col min="260" max="260" width="9.125" style="331" customWidth="1"/>
    <col min="261" max="261" width="9.375" style="331" customWidth="1"/>
    <col min="262" max="262" width="10" style="331" customWidth="1"/>
    <col min="263" max="263" width="11" style="331" customWidth="1"/>
    <col min="264" max="264" width="10.5" style="331" customWidth="1"/>
    <col min="265" max="265" width="2.125" style="331" customWidth="1"/>
    <col min="266" max="512" width="9" style="331"/>
    <col min="513" max="513" width="7.5" style="331" customWidth="1"/>
    <col min="514" max="514" width="9.625" style="331" customWidth="1"/>
    <col min="515" max="515" width="10.625" style="331" customWidth="1"/>
    <col min="516" max="516" width="9.125" style="331" customWidth="1"/>
    <col min="517" max="517" width="9.375" style="331" customWidth="1"/>
    <col min="518" max="518" width="10" style="331" customWidth="1"/>
    <col min="519" max="519" width="11" style="331" customWidth="1"/>
    <col min="520" max="520" width="10.5" style="331" customWidth="1"/>
    <col min="521" max="521" width="2.125" style="331" customWidth="1"/>
    <col min="522" max="768" width="9" style="331"/>
    <col min="769" max="769" width="7.5" style="331" customWidth="1"/>
    <col min="770" max="770" width="9.625" style="331" customWidth="1"/>
    <col min="771" max="771" width="10.625" style="331" customWidth="1"/>
    <col min="772" max="772" width="9.125" style="331" customWidth="1"/>
    <col min="773" max="773" width="9.375" style="331" customWidth="1"/>
    <col min="774" max="774" width="10" style="331" customWidth="1"/>
    <col min="775" max="775" width="11" style="331" customWidth="1"/>
    <col min="776" max="776" width="10.5" style="331" customWidth="1"/>
    <col min="777" max="777" width="2.125" style="331" customWidth="1"/>
    <col min="778" max="1024" width="9" style="331"/>
    <col min="1025" max="1025" width="7.5" style="331" customWidth="1"/>
    <col min="1026" max="1026" width="9.625" style="331" customWidth="1"/>
    <col min="1027" max="1027" width="10.625" style="331" customWidth="1"/>
    <col min="1028" max="1028" width="9.125" style="331" customWidth="1"/>
    <col min="1029" max="1029" width="9.375" style="331" customWidth="1"/>
    <col min="1030" max="1030" width="10" style="331" customWidth="1"/>
    <col min="1031" max="1031" width="11" style="331" customWidth="1"/>
    <col min="1032" max="1032" width="10.5" style="331" customWidth="1"/>
    <col min="1033" max="1033" width="2.125" style="331" customWidth="1"/>
    <col min="1034" max="1280" width="9" style="331"/>
    <col min="1281" max="1281" width="7.5" style="331" customWidth="1"/>
    <col min="1282" max="1282" width="9.625" style="331" customWidth="1"/>
    <col min="1283" max="1283" width="10.625" style="331" customWidth="1"/>
    <col min="1284" max="1284" width="9.125" style="331" customWidth="1"/>
    <col min="1285" max="1285" width="9.375" style="331" customWidth="1"/>
    <col min="1286" max="1286" width="10" style="331" customWidth="1"/>
    <col min="1287" max="1287" width="11" style="331" customWidth="1"/>
    <col min="1288" max="1288" width="10.5" style="331" customWidth="1"/>
    <col min="1289" max="1289" width="2.125" style="331" customWidth="1"/>
    <col min="1290" max="1536" width="9" style="331"/>
    <col min="1537" max="1537" width="7.5" style="331" customWidth="1"/>
    <col min="1538" max="1538" width="9.625" style="331" customWidth="1"/>
    <col min="1539" max="1539" width="10.625" style="331" customWidth="1"/>
    <col min="1540" max="1540" width="9.125" style="331" customWidth="1"/>
    <col min="1541" max="1541" width="9.375" style="331" customWidth="1"/>
    <col min="1542" max="1542" width="10" style="331" customWidth="1"/>
    <col min="1543" max="1543" width="11" style="331" customWidth="1"/>
    <col min="1544" max="1544" width="10.5" style="331" customWidth="1"/>
    <col min="1545" max="1545" width="2.125" style="331" customWidth="1"/>
    <col min="1546" max="1792" width="9" style="331"/>
    <col min="1793" max="1793" width="7.5" style="331" customWidth="1"/>
    <col min="1794" max="1794" width="9.625" style="331" customWidth="1"/>
    <col min="1795" max="1795" width="10.625" style="331" customWidth="1"/>
    <col min="1796" max="1796" width="9.125" style="331" customWidth="1"/>
    <col min="1797" max="1797" width="9.375" style="331" customWidth="1"/>
    <col min="1798" max="1798" width="10" style="331" customWidth="1"/>
    <col min="1799" max="1799" width="11" style="331" customWidth="1"/>
    <col min="1800" max="1800" width="10.5" style="331" customWidth="1"/>
    <col min="1801" max="1801" width="2.125" style="331" customWidth="1"/>
    <col min="1802" max="2048" width="9" style="331"/>
    <col min="2049" max="2049" width="7.5" style="331" customWidth="1"/>
    <col min="2050" max="2050" width="9.625" style="331" customWidth="1"/>
    <col min="2051" max="2051" width="10.625" style="331" customWidth="1"/>
    <col min="2052" max="2052" width="9.125" style="331" customWidth="1"/>
    <col min="2053" max="2053" width="9.375" style="331" customWidth="1"/>
    <col min="2054" max="2054" width="10" style="331" customWidth="1"/>
    <col min="2055" max="2055" width="11" style="331" customWidth="1"/>
    <col min="2056" max="2056" width="10.5" style="331" customWidth="1"/>
    <col min="2057" max="2057" width="2.125" style="331" customWidth="1"/>
    <col min="2058" max="2304" width="9" style="331"/>
    <col min="2305" max="2305" width="7.5" style="331" customWidth="1"/>
    <col min="2306" max="2306" width="9.625" style="331" customWidth="1"/>
    <col min="2307" max="2307" width="10.625" style="331" customWidth="1"/>
    <col min="2308" max="2308" width="9.125" style="331" customWidth="1"/>
    <col min="2309" max="2309" width="9.375" style="331" customWidth="1"/>
    <col min="2310" max="2310" width="10" style="331" customWidth="1"/>
    <col min="2311" max="2311" width="11" style="331" customWidth="1"/>
    <col min="2312" max="2312" width="10.5" style="331" customWidth="1"/>
    <col min="2313" max="2313" width="2.125" style="331" customWidth="1"/>
    <col min="2314" max="2560" width="9" style="331"/>
    <col min="2561" max="2561" width="7.5" style="331" customWidth="1"/>
    <col min="2562" max="2562" width="9.625" style="331" customWidth="1"/>
    <col min="2563" max="2563" width="10.625" style="331" customWidth="1"/>
    <col min="2564" max="2564" width="9.125" style="331" customWidth="1"/>
    <col min="2565" max="2565" width="9.375" style="331" customWidth="1"/>
    <col min="2566" max="2566" width="10" style="331" customWidth="1"/>
    <col min="2567" max="2567" width="11" style="331" customWidth="1"/>
    <col min="2568" max="2568" width="10.5" style="331" customWidth="1"/>
    <col min="2569" max="2569" width="2.125" style="331" customWidth="1"/>
    <col min="2570" max="2816" width="9" style="331"/>
    <col min="2817" max="2817" width="7.5" style="331" customWidth="1"/>
    <col min="2818" max="2818" width="9.625" style="331" customWidth="1"/>
    <col min="2819" max="2819" width="10.625" style="331" customWidth="1"/>
    <col min="2820" max="2820" width="9.125" style="331" customWidth="1"/>
    <col min="2821" max="2821" width="9.375" style="331" customWidth="1"/>
    <col min="2822" max="2822" width="10" style="331" customWidth="1"/>
    <col min="2823" max="2823" width="11" style="331" customWidth="1"/>
    <col min="2824" max="2824" width="10.5" style="331" customWidth="1"/>
    <col min="2825" max="2825" width="2.125" style="331" customWidth="1"/>
    <col min="2826" max="3072" width="9" style="331"/>
    <col min="3073" max="3073" width="7.5" style="331" customWidth="1"/>
    <col min="3074" max="3074" width="9.625" style="331" customWidth="1"/>
    <col min="3075" max="3075" width="10.625" style="331" customWidth="1"/>
    <col min="3076" max="3076" width="9.125" style="331" customWidth="1"/>
    <col min="3077" max="3077" width="9.375" style="331" customWidth="1"/>
    <col min="3078" max="3078" width="10" style="331" customWidth="1"/>
    <col min="3079" max="3079" width="11" style="331" customWidth="1"/>
    <col min="3080" max="3080" width="10.5" style="331" customWidth="1"/>
    <col min="3081" max="3081" width="2.125" style="331" customWidth="1"/>
    <col min="3082" max="3328" width="9" style="331"/>
    <col min="3329" max="3329" width="7.5" style="331" customWidth="1"/>
    <col min="3330" max="3330" width="9.625" style="331" customWidth="1"/>
    <col min="3331" max="3331" width="10.625" style="331" customWidth="1"/>
    <col min="3332" max="3332" width="9.125" style="331" customWidth="1"/>
    <col min="3333" max="3333" width="9.375" style="331" customWidth="1"/>
    <col min="3334" max="3334" width="10" style="331" customWidth="1"/>
    <col min="3335" max="3335" width="11" style="331" customWidth="1"/>
    <col min="3336" max="3336" width="10.5" style="331" customWidth="1"/>
    <col min="3337" max="3337" width="2.125" style="331" customWidth="1"/>
    <col min="3338" max="3584" width="9" style="331"/>
    <col min="3585" max="3585" width="7.5" style="331" customWidth="1"/>
    <col min="3586" max="3586" width="9.625" style="331" customWidth="1"/>
    <col min="3587" max="3587" width="10.625" style="331" customWidth="1"/>
    <col min="3588" max="3588" width="9.125" style="331" customWidth="1"/>
    <col min="3589" max="3589" width="9.375" style="331" customWidth="1"/>
    <col min="3590" max="3590" width="10" style="331" customWidth="1"/>
    <col min="3591" max="3591" width="11" style="331" customWidth="1"/>
    <col min="3592" max="3592" width="10.5" style="331" customWidth="1"/>
    <col min="3593" max="3593" width="2.125" style="331" customWidth="1"/>
    <col min="3594" max="3840" width="9" style="331"/>
    <col min="3841" max="3841" width="7.5" style="331" customWidth="1"/>
    <col min="3842" max="3842" width="9.625" style="331" customWidth="1"/>
    <col min="3843" max="3843" width="10.625" style="331" customWidth="1"/>
    <col min="3844" max="3844" width="9.125" style="331" customWidth="1"/>
    <col min="3845" max="3845" width="9.375" style="331" customWidth="1"/>
    <col min="3846" max="3846" width="10" style="331" customWidth="1"/>
    <col min="3847" max="3847" width="11" style="331" customWidth="1"/>
    <col min="3848" max="3848" width="10.5" style="331" customWidth="1"/>
    <col min="3849" max="3849" width="2.125" style="331" customWidth="1"/>
    <col min="3850" max="4096" width="9" style="331"/>
    <col min="4097" max="4097" width="7.5" style="331" customWidth="1"/>
    <col min="4098" max="4098" width="9.625" style="331" customWidth="1"/>
    <col min="4099" max="4099" width="10.625" style="331" customWidth="1"/>
    <col min="4100" max="4100" width="9.125" style="331" customWidth="1"/>
    <col min="4101" max="4101" width="9.375" style="331" customWidth="1"/>
    <col min="4102" max="4102" width="10" style="331" customWidth="1"/>
    <col min="4103" max="4103" width="11" style="331" customWidth="1"/>
    <col min="4104" max="4104" width="10.5" style="331" customWidth="1"/>
    <col min="4105" max="4105" width="2.125" style="331" customWidth="1"/>
    <col min="4106" max="4352" width="9" style="331"/>
    <col min="4353" max="4353" width="7.5" style="331" customWidth="1"/>
    <col min="4354" max="4354" width="9.625" style="331" customWidth="1"/>
    <col min="4355" max="4355" width="10.625" style="331" customWidth="1"/>
    <col min="4356" max="4356" width="9.125" style="331" customWidth="1"/>
    <col min="4357" max="4357" width="9.375" style="331" customWidth="1"/>
    <col min="4358" max="4358" width="10" style="331" customWidth="1"/>
    <col min="4359" max="4359" width="11" style="331" customWidth="1"/>
    <col min="4360" max="4360" width="10.5" style="331" customWidth="1"/>
    <col min="4361" max="4361" width="2.125" style="331" customWidth="1"/>
    <col min="4362" max="4608" width="9" style="331"/>
    <col min="4609" max="4609" width="7.5" style="331" customWidth="1"/>
    <col min="4610" max="4610" width="9.625" style="331" customWidth="1"/>
    <col min="4611" max="4611" width="10.625" style="331" customWidth="1"/>
    <col min="4612" max="4612" width="9.125" style="331" customWidth="1"/>
    <col min="4613" max="4613" width="9.375" style="331" customWidth="1"/>
    <col min="4614" max="4614" width="10" style="331" customWidth="1"/>
    <col min="4615" max="4615" width="11" style="331" customWidth="1"/>
    <col min="4616" max="4616" width="10.5" style="331" customWidth="1"/>
    <col min="4617" max="4617" width="2.125" style="331" customWidth="1"/>
    <col min="4618" max="4864" width="9" style="331"/>
    <col min="4865" max="4865" width="7.5" style="331" customWidth="1"/>
    <col min="4866" max="4866" width="9.625" style="331" customWidth="1"/>
    <col min="4867" max="4867" width="10.625" style="331" customWidth="1"/>
    <col min="4868" max="4868" width="9.125" style="331" customWidth="1"/>
    <col min="4869" max="4869" width="9.375" style="331" customWidth="1"/>
    <col min="4870" max="4870" width="10" style="331" customWidth="1"/>
    <col min="4871" max="4871" width="11" style="331" customWidth="1"/>
    <col min="4872" max="4872" width="10.5" style="331" customWidth="1"/>
    <col min="4873" max="4873" width="2.125" style="331" customWidth="1"/>
    <col min="4874" max="5120" width="9" style="331"/>
    <col min="5121" max="5121" width="7.5" style="331" customWidth="1"/>
    <col min="5122" max="5122" width="9.625" style="331" customWidth="1"/>
    <col min="5123" max="5123" width="10.625" style="331" customWidth="1"/>
    <col min="5124" max="5124" width="9.125" style="331" customWidth="1"/>
    <col min="5125" max="5125" width="9.375" style="331" customWidth="1"/>
    <col min="5126" max="5126" width="10" style="331" customWidth="1"/>
    <col min="5127" max="5127" width="11" style="331" customWidth="1"/>
    <col min="5128" max="5128" width="10.5" style="331" customWidth="1"/>
    <col min="5129" max="5129" width="2.125" style="331" customWidth="1"/>
    <col min="5130" max="5376" width="9" style="331"/>
    <col min="5377" max="5377" width="7.5" style="331" customWidth="1"/>
    <col min="5378" max="5378" width="9.625" style="331" customWidth="1"/>
    <col min="5379" max="5379" width="10.625" style="331" customWidth="1"/>
    <col min="5380" max="5380" width="9.125" style="331" customWidth="1"/>
    <col min="5381" max="5381" width="9.375" style="331" customWidth="1"/>
    <col min="5382" max="5382" width="10" style="331" customWidth="1"/>
    <col min="5383" max="5383" width="11" style="331" customWidth="1"/>
    <col min="5384" max="5384" width="10.5" style="331" customWidth="1"/>
    <col min="5385" max="5385" width="2.125" style="331" customWidth="1"/>
    <col min="5386" max="5632" width="9" style="331"/>
    <col min="5633" max="5633" width="7.5" style="331" customWidth="1"/>
    <col min="5634" max="5634" width="9.625" style="331" customWidth="1"/>
    <col min="5635" max="5635" width="10.625" style="331" customWidth="1"/>
    <col min="5636" max="5636" width="9.125" style="331" customWidth="1"/>
    <col min="5637" max="5637" width="9.375" style="331" customWidth="1"/>
    <col min="5638" max="5638" width="10" style="331" customWidth="1"/>
    <col min="5639" max="5639" width="11" style="331" customWidth="1"/>
    <col min="5640" max="5640" width="10.5" style="331" customWidth="1"/>
    <col min="5641" max="5641" width="2.125" style="331" customWidth="1"/>
    <col min="5642" max="5888" width="9" style="331"/>
    <col min="5889" max="5889" width="7.5" style="331" customWidth="1"/>
    <col min="5890" max="5890" width="9.625" style="331" customWidth="1"/>
    <col min="5891" max="5891" width="10.625" style="331" customWidth="1"/>
    <col min="5892" max="5892" width="9.125" style="331" customWidth="1"/>
    <col min="5893" max="5893" width="9.375" style="331" customWidth="1"/>
    <col min="5894" max="5894" width="10" style="331" customWidth="1"/>
    <col min="5895" max="5895" width="11" style="331" customWidth="1"/>
    <col min="5896" max="5896" width="10.5" style="331" customWidth="1"/>
    <col min="5897" max="5897" width="2.125" style="331" customWidth="1"/>
    <col min="5898" max="6144" width="9" style="331"/>
    <col min="6145" max="6145" width="7.5" style="331" customWidth="1"/>
    <col min="6146" max="6146" width="9.625" style="331" customWidth="1"/>
    <col min="6147" max="6147" width="10.625" style="331" customWidth="1"/>
    <col min="6148" max="6148" width="9.125" style="331" customWidth="1"/>
    <col min="6149" max="6149" width="9.375" style="331" customWidth="1"/>
    <col min="6150" max="6150" width="10" style="331" customWidth="1"/>
    <col min="6151" max="6151" width="11" style="331" customWidth="1"/>
    <col min="6152" max="6152" width="10.5" style="331" customWidth="1"/>
    <col min="6153" max="6153" width="2.125" style="331" customWidth="1"/>
    <col min="6154" max="6400" width="9" style="331"/>
    <col min="6401" max="6401" width="7.5" style="331" customWidth="1"/>
    <col min="6402" max="6402" width="9.625" style="331" customWidth="1"/>
    <col min="6403" max="6403" width="10.625" style="331" customWidth="1"/>
    <col min="6404" max="6404" width="9.125" style="331" customWidth="1"/>
    <col min="6405" max="6405" width="9.375" style="331" customWidth="1"/>
    <col min="6406" max="6406" width="10" style="331" customWidth="1"/>
    <col min="6407" max="6407" width="11" style="331" customWidth="1"/>
    <col min="6408" max="6408" width="10.5" style="331" customWidth="1"/>
    <col min="6409" max="6409" width="2.125" style="331" customWidth="1"/>
    <col min="6410" max="6656" width="9" style="331"/>
    <col min="6657" max="6657" width="7.5" style="331" customWidth="1"/>
    <col min="6658" max="6658" width="9.625" style="331" customWidth="1"/>
    <col min="6659" max="6659" width="10.625" style="331" customWidth="1"/>
    <col min="6660" max="6660" width="9.125" style="331" customWidth="1"/>
    <col min="6661" max="6661" width="9.375" style="331" customWidth="1"/>
    <col min="6662" max="6662" width="10" style="331" customWidth="1"/>
    <col min="6663" max="6663" width="11" style="331" customWidth="1"/>
    <col min="6664" max="6664" width="10.5" style="331" customWidth="1"/>
    <col min="6665" max="6665" width="2.125" style="331" customWidth="1"/>
    <col min="6666" max="6912" width="9" style="331"/>
    <col min="6913" max="6913" width="7.5" style="331" customWidth="1"/>
    <col min="6914" max="6914" width="9.625" style="331" customWidth="1"/>
    <col min="6915" max="6915" width="10.625" style="331" customWidth="1"/>
    <col min="6916" max="6916" width="9.125" style="331" customWidth="1"/>
    <col min="6917" max="6917" width="9.375" style="331" customWidth="1"/>
    <col min="6918" max="6918" width="10" style="331" customWidth="1"/>
    <col min="6919" max="6919" width="11" style="331" customWidth="1"/>
    <col min="6920" max="6920" width="10.5" style="331" customWidth="1"/>
    <col min="6921" max="6921" width="2.125" style="331" customWidth="1"/>
    <col min="6922" max="7168" width="9" style="331"/>
    <col min="7169" max="7169" width="7.5" style="331" customWidth="1"/>
    <col min="7170" max="7170" width="9.625" style="331" customWidth="1"/>
    <col min="7171" max="7171" width="10.625" style="331" customWidth="1"/>
    <col min="7172" max="7172" width="9.125" style="331" customWidth="1"/>
    <col min="7173" max="7173" width="9.375" style="331" customWidth="1"/>
    <col min="7174" max="7174" width="10" style="331" customWidth="1"/>
    <col min="7175" max="7175" width="11" style="331" customWidth="1"/>
    <col min="7176" max="7176" width="10.5" style="331" customWidth="1"/>
    <col min="7177" max="7177" width="2.125" style="331" customWidth="1"/>
    <col min="7178" max="7424" width="9" style="331"/>
    <col min="7425" max="7425" width="7.5" style="331" customWidth="1"/>
    <col min="7426" max="7426" width="9.625" style="331" customWidth="1"/>
    <col min="7427" max="7427" width="10.625" style="331" customWidth="1"/>
    <col min="7428" max="7428" width="9.125" style="331" customWidth="1"/>
    <col min="7429" max="7429" width="9.375" style="331" customWidth="1"/>
    <col min="7430" max="7430" width="10" style="331" customWidth="1"/>
    <col min="7431" max="7431" width="11" style="331" customWidth="1"/>
    <col min="7432" max="7432" width="10.5" style="331" customWidth="1"/>
    <col min="7433" max="7433" width="2.125" style="331" customWidth="1"/>
    <col min="7434" max="7680" width="9" style="331"/>
    <col min="7681" max="7681" width="7.5" style="331" customWidth="1"/>
    <col min="7682" max="7682" width="9.625" style="331" customWidth="1"/>
    <col min="7683" max="7683" width="10.625" style="331" customWidth="1"/>
    <col min="7684" max="7684" width="9.125" style="331" customWidth="1"/>
    <col min="7685" max="7685" width="9.375" style="331" customWidth="1"/>
    <col min="7686" max="7686" width="10" style="331" customWidth="1"/>
    <col min="7687" max="7687" width="11" style="331" customWidth="1"/>
    <col min="7688" max="7688" width="10.5" style="331" customWidth="1"/>
    <col min="7689" max="7689" width="2.125" style="331" customWidth="1"/>
    <col min="7690" max="7936" width="9" style="331"/>
    <col min="7937" max="7937" width="7.5" style="331" customWidth="1"/>
    <col min="7938" max="7938" width="9.625" style="331" customWidth="1"/>
    <col min="7939" max="7939" width="10.625" style="331" customWidth="1"/>
    <col min="7940" max="7940" width="9.125" style="331" customWidth="1"/>
    <col min="7941" max="7941" width="9.375" style="331" customWidth="1"/>
    <col min="7942" max="7942" width="10" style="331" customWidth="1"/>
    <col min="7943" max="7943" width="11" style="331" customWidth="1"/>
    <col min="7944" max="7944" width="10.5" style="331" customWidth="1"/>
    <col min="7945" max="7945" width="2.125" style="331" customWidth="1"/>
    <col min="7946" max="8192" width="9" style="331"/>
    <col min="8193" max="8193" width="7.5" style="331" customWidth="1"/>
    <col min="8194" max="8194" width="9.625" style="331" customWidth="1"/>
    <col min="8195" max="8195" width="10.625" style="331" customWidth="1"/>
    <col min="8196" max="8196" width="9.125" style="331" customWidth="1"/>
    <col min="8197" max="8197" width="9.375" style="331" customWidth="1"/>
    <col min="8198" max="8198" width="10" style="331" customWidth="1"/>
    <col min="8199" max="8199" width="11" style="331" customWidth="1"/>
    <col min="8200" max="8200" width="10.5" style="331" customWidth="1"/>
    <col min="8201" max="8201" width="2.125" style="331" customWidth="1"/>
    <col min="8202" max="8448" width="9" style="331"/>
    <col min="8449" max="8449" width="7.5" style="331" customWidth="1"/>
    <col min="8450" max="8450" width="9.625" style="331" customWidth="1"/>
    <col min="8451" max="8451" width="10.625" style="331" customWidth="1"/>
    <col min="8452" max="8452" width="9.125" style="331" customWidth="1"/>
    <col min="8453" max="8453" width="9.375" style="331" customWidth="1"/>
    <col min="8454" max="8454" width="10" style="331" customWidth="1"/>
    <col min="8455" max="8455" width="11" style="331" customWidth="1"/>
    <col min="8456" max="8456" width="10.5" style="331" customWidth="1"/>
    <col min="8457" max="8457" width="2.125" style="331" customWidth="1"/>
    <col min="8458" max="8704" width="9" style="331"/>
    <col min="8705" max="8705" width="7.5" style="331" customWidth="1"/>
    <col min="8706" max="8706" width="9.625" style="331" customWidth="1"/>
    <col min="8707" max="8707" width="10.625" style="331" customWidth="1"/>
    <col min="8708" max="8708" width="9.125" style="331" customWidth="1"/>
    <col min="8709" max="8709" width="9.375" style="331" customWidth="1"/>
    <col min="8710" max="8710" width="10" style="331" customWidth="1"/>
    <col min="8711" max="8711" width="11" style="331" customWidth="1"/>
    <col min="8712" max="8712" width="10.5" style="331" customWidth="1"/>
    <col min="8713" max="8713" width="2.125" style="331" customWidth="1"/>
    <col min="8714" max="8960" width="9" style="331"/>
    <col min="8961" max="8961" width="7.5" style="331" customWidth="1"/>
    <col min="8962" max="8962" width="9.625" style="331" customWidth="1"/>
    <col min="8963" max="8963" width="10.625" style="331" customWidth="1"/>
    <col min="8964" max="8964" width="9.125" style="331" customWidth="1"/>
    <col min="8965" max="8965" width="9.375" style="331" customWidth="1"/>
    <col min="8966" max="8966" width="10" style="331" customWidth="1"/>
    <col min="8967" max="8967" width="11" style="331" customWidth="1"/>
    <col min="8968" max="8968" width="10.5" style="331" customWidth="1"/>
    <col min="8969" max="8969" width="2.125" style="331" customWidth="1"/>
    <col min="8970" max="9216" width="9" style="331"/>
    <col min="9217" max="9217" width="7.5" style="331" customWidth="1"/>
    <col min="9218" max="9218" width="9.625" style="331" customWidth="1"/>
    <col min="9219" max="9219" width="10.625" style="331" customWidth="1"/>
    <col min="9220" max="9220" width="9.125" style="331" customWidth="1"/>
    <col min="9221" max="9221" width="9.375" style="331" customWidth="1"/>
    <col min="9222" max="9222" width="10" style="331" customWidth="1"/>
    <col min="9223" max="9223" width="11" style="331" customWidth="1"/>
    <col min="9224" max="9224" width="10.5" style="331" customWidth="1"/>
    <col min="9225" max="9225" width="2.125" style="331" customWidth="1"/>
    <col min="9226" max="9472" width="9" style="331"/>
    <col min="9473" max="9473" width="7.5" style="331" customWidth="1"/>
    <col min="9474" max="9474" width="9.625" style="331" customWidth="1"/>
    <col min="9475" max="9475" width="10.625" style="331" customWidth="1"/>
    <col min="9476" max="9476" width="9.125" style="331" customWidth="1"/>
    <col min="9477" max="9477" width="9.375" style="331" customWidth="1"/>
    <col min="9478" max="9478" width="10" style="331" customWidth="1"/>
    <col min="9479" max="9479" width="11" style="331" customWidth="1"/>
    <col min="9480" max="9480" width="10.5" style="331" customWidth="1"/>
    <col min="9481" max="9481" width="2.125" style="331" customWidth="1"/>
    <col min="9482" max="9728" width="9" style="331"/>
    <col min="9729" max="9729" width="7.5" style="331" customWidth="1"/>
    <col min="9730" max="9730" width="9.625" style="331" customWidth="1"/>
    <col min="9731" max="9731" width="10.625" style="331" customWidth="1"/>
    <col min="9732" max="9732" width="9.125" style="331" customWidth="1"/>
    <col min="9733" max="9733" width="9.375" style="331" customWidth="1"/>
    <col min="9734" max="9734" width="10" style="331" customWidth="1"/>
    <col min="9735" max="9735" width="11" style="331" customWidth="1"/>
    <col min="9736" max="9736" width="10.5" style="331" customWidth="1"/>
    <col min="9737" max="9737" width="2.125" style="331" customWidth="1"/>
    <col min="9738" max="9984" width="9" style="331"/>
    <col min="9985" max="9985" width="7.5" style="331" customWidth="1"/>
    <col min="9986" max="9986" width="9.625" style="331" customWidth="1"/>
    <col min="9987" max="9987" width="10.625" style="331" customWidth="1"/>
    <col min="9988" max="9988" width="9.125" style="331" customWidth="1"/>
    <col min="9989" max="9989" width="9.375" style="331" customWidth="1"/>
    <col min="9990" max="9990" width="10" style="331" customWidth="1"/>
    <col min="9991" max="9991" width="11" style="331" customWidth="1"/>
    <col min="9992" max="9992" width="10.5" style="331" customWidth="1"/>
    <col min="9993" max="9993" width="2.125" style="331" customWidth="1"/>
    <col min="9994" max="10240" width="9" style="331"/>
    <col min="10241" max="10241" width="7.5" style="331" customWidth="1"/>
    <col min="10242" max="10242" width="9.625" style="331" customWidth="1"/>
    <col min="10243" max="10243" width="10.625" style="331" customWidth="1"/>
    <col min="10244" max="10244" width="9.125" style="331" customWidth="1"/>
    <col min="10245" max="10245" width="9.375" style="331" customWidth="1"/>
    <col min="10246" max="10246" width="10" style="331" customWidth="1"/>
    <col min="10247" max="10247" width="11" style="331" customWidth="1"/>
    <col min="10248" max="10248" width="10.5" style="331" customWidth="1"/>
    <col min="10249" max="10249" width="2.125" style="331" customWidth="1"/>
    <col min="10250" max="10496" width="9" style="331"/>
    <col min="10497" max="10497" width="7.5" style="331" customWidth="1"/>
    <col min="10498" max="10498" width="9.625" style="331" customWidth="1"/>
    <col min="10499" max="10499" width="10.625" style="331" customWidth="1"/>
    <col min="10500" max="10500" width="9.125" style="331" customWidth="1"/>
    <col min="10501" max="10501" width="9.375" style="331" customWidth="1"/>
    <col min="10502" max="10502" width="10" style="331" customWidth="1"/>
    <col min="10503" max="10503" width="11" style="331" customWidth="1"/>
    <col min="10504" max="10504" width="10.5" style="331" customWidth="1"/>
    <col min="10505" max="10505" width="2.125" style="331" customWidth="1"/>
    <col min="10506" max="10752" width="9" style="331"/>
    <col min="10753" max="10753" width="7.5" style="331" customWidth="1"/>
    <col min="10754" max="10754" width="9.625" style="331" customWidth="1"/>
    <col min="10755" max="10755" width="10.625" style="331" customWidth="1"/>
    <col min="10756" max="10756" width="9.125" style="331" customWidth="1"/>
    <col min="10757" max="10757" width="9.375" style="331" customWidth="1"/>
    <col min="10758" max="10758" width="10" style="331" customWidth="1"/>
    <col min="10759" max="10759" width="11" style="331" customWidth="1"/>
    <col min="10760" max="10760" width="10.5" style="331" customWidth="1"/>
    <col min="10761" max="10761" width="2.125" style="331" customWidth="1"/>
    <col min="10762" max="11008" width="9" style="331"/>
    <col min="11009" max="11009" width="7.5" style="331" customWidth="1"/>
    <col min="11010" max="11010" width="9.625" style="331" customWidth="1"/>
    <col min="11011" max="11011" width="10.625" style="331" customWidth="1"/>
    <col min="11012" max="11012" width="9.125" style="331" customWidth="1"/>
    <col min="11013" max="11013" width="9.375" style="331" customWidth="1"/>
    <col min="11014" max="11014" width="10" style="331" customWidth="1"/>
    <col min="11015" max="11015" width="11" style="331" customWidth="1"/>
    <col min="11016" max="11016" width="10.5" style="331" customWidth="1"/>
    <col min="11017" max="11017" width="2.125" style="331" customWidth="1"/>
    <col min="11018" max="11264" width="9" style="331"/>
    <col min="11265" max="11265" width="7.5" style="331" customWidth="1"/>
    <col min="11266" max="11266" width="9.625" style="331" customWidth="1"/>
    <col min="11267" max="11267" width="10.625" style="331" customWidth="1"/>
    <col min="11268" max="11268" width="9.125" style="331" customWidth="1"/>
    <col min="11269" max="11269" width="9.375" style="331" customWidth="1"/>
    <col min="11270" max="11270" width="10" style="331" customWidth="1"/>
    <col min="11271" max="11271" width="11" style="331" customWidth="1"/>
    <col min="11272" max="11272" width="10.5" style="331" customWidth="1"/>
    <col min="11273" max="11273" width="2.125" style="331" customWidth="1"/>
    <col min="11274" max="11520" width="9" style="331"/>
    <col min="11521" max="11521" width="7.5" style="331" customWidth="1"/>
    <col min="11522" max="11522" width="9.625" style="331" customWidth="1"/>
    <col min="11523" max="11523" width="10.625" style="331" customWidth="1"/>
    <col min="11524" max="11524" width="9.125" style="331" customWidth="1"/>
    <col min="11525" max="11525" width="9.375" style="331" customWidth="1"/>
    <col min="11526" max="11526" width="10" style="331" customWidth="1"/>
    <col min="11527" max="11527" width="11" style="331" customWidth="1"/>
    <col min="11528" max="11528" width="10.5" style="331" customWidth="1"/>
    <col min="11529" max="11529" width="2.125" style="331" customWidth="1"/>
    <col min="11530" max="11776" width="9" style="331"/>
    <col min="11777" max="11777" width="7.5" style="331" customWidth="1"/>
    <col min="11778" max="11778" width="9.625" style="331" customWidth="1"/>
    <col min="11779" max="11779" width="10.625" style="331" customWidth="1"/>
    <col min="11780" max="11780" width="9.125" style="331" customWidth="1"/>
    <col min="11781" max="11781" width="9.375" style="331" customWidth="1"/>
    <col min="11782" max="11782" width="10" style="331" customWidth="1"/>
    <col min="11783" max="11783" width="11" style="331" customWidth="1"/>
    <col min="11784" max="11784" width="10.5" style="331" customWidth="1"/>
    <col min="11785" max="11785" width="2.125" style="331" customWidth="1"/>
    <col min="11786" max="12032" width="9" style="331"/>
    <col min="12033" max="12033" width="7.5" style="331" customWidth="1"/>
    <col min="12034" max="12034" width="9.625" style="331" customWidth="1"/>
    <col min="12035" max="12035" width="10.625" style="331" customWidth="1"/>
    <col min="12036" max="12036" width="9.125" style="331" customWidth="1"/>
    <col min="12037" max="12037" width="9.375" style="331" customWidth="1"/>
    <col min="12038" max="12038" width="10" style="331" customWidth="1"/>
    <col min="12039" max="12039" width="11" style="331" customWidth="1"/>
    <col min="12040" max="12040" width="10.5" style="331" customWidth="1"/>
    <col min="12041" max="12041" width="2.125" style="331" customWidth="1"/>
    <col min="12042" max="12288" width="9" style="331"/>
    <col min="12289" max="12289" width="7.5" style="331" customWidth="1"/>
    <col min="12290" max="12290" width="9.625" style="331" customWidth="1"/>
    <col min="12291" max="12291" width="10.625" style="331" customWidth="1"/>
    <col min="12292" max="12292" width="9.125" style="331" customWidth="1"/>
    <col min="12293" max="12293" width="9.375" style="331" customWidth="1"/>
    <col min="12294" max="12294" width="10" style="331" customWidth="1"/>
    <col min="12295" max="12295" width="11" style="331" customWidth="1"/>
    <col min="12296" max="12296" width="10.5" style="331" customWidth="1"/>
    <col min="12297" max="12297" width="2.125" style="331" customWidth="1"/>
    <col min="12298" max="12544" width="9" style="331"/>
    <col min="12545" max="12545" width="7.5" style="331" customWidth="1"/>
    <col min="12546" max="12546" width="9.625" style="331" customWidth="1"/>
    <col min="12547" max="12547" width="10.625" style="331" customWidth="1"/>
    <col min="12548" max="12548" width="9.125" style="331" customWidth="1"/>
    <col min="12549" max="12549" width="9.375" style="331" customWidth="1"/>
    <col min="12550" max="12550" width="10" style="331" customWidth="1"/>
    <col min="12551" max="12551" width="11" style="331" customWidth="1"/>
    <col min="12552" max="12552" width="10.5" style="331" customWidth="1"/>
    <col min="12553" max="12553" width="2.125" style="331" customWidth="1"/>
    <col min="12554" max="12800" width="9" style="331"/>
    <col min="12801" max="12801" width="7.5" style="331" customWidth="1"/>
    <col min="12802" max="12802" width="9.625" style="331" customWidth="1"/>
    <col min="12803" max="12803" width="10.625" style="331" customWidth="1"/>
    <col min="12804" max="12804" width="9.125" style="331" customWidth="1"/>
    <col min="12805" max="12805" width="9.375" style="331" customWidth="1"/>
    <col min="12806" max="12806" width="10" style="331" customWidth="1"/>
    <col min="12807" max="12807" width="11" style="331" customWidth="1"/>
    <col min="12808" max="12808" width="10.5" style="331" customWidth="1"/>
    <col min="12809" max="12809" width="2.125" style="331" customWidth="1"/>
    <col min="12810" max="13056" width="9" style="331"/>
    <col min="13057" max="13057" width="7.5" style="331" customWidth="1"/>
    <col min="13058" max="13058" width="9.625" style="331" customWidth="1"/>
    <col min="13059" max="13059" width="10.625" style="331" customWidth="1"/>
    <col min="13060" max="13060" width="9.125" style="331" customWidth="1"/>
    <col min="13061" max="13061" width="9.375" style="331" customWidth="1"/>
    <col min="13062" max="13062" width="10" style="331" customWidth="1"/>
    <col min="13063" max="13063" width="11" style="331" customWidth="1"/>
    <col min="13064" max="13064" width="10.5" style="331" customWidth="1"/>
    <col min="13065" max="13065" width="2.125" style="331" customWidth="1"/>
    <col min="13066" max="13312" width="9" style="331"/>
    <col min="13313" max="13313" width="7.5" style="331" customWidth="1"/>
    <col min="13314" max="13314" width="9.625" style="331" customWidth="1"/>
    <col min="13315" max="13315" width="10.625" style="331" customWidth="1"/>
    <col min="13316" max="13316" width="9.125" style="331" customWidth="1"/>
    <col min="13317" max="13317" width="9.375" style="331" customWidth="1"/>
    <col min="13318" max="13318" width="10" style="331" customWidth="1"/>
    <col min="13319" max="13319" width="11" style="331" customWidth="1"/>
    <col min="13320" max="13320" width="10.5" style="331" customWidth="1"/>
    <col min="13321" max="13321" width="2.125" style="331" customWidth="1"/>
    <col min="13322" max="13568" width="9" style="331"/>
    <col min="13569" max="13569" width="7.5" style="331" customWidth="1"/>
    <col min="13570" max="13570" width="9.625" style="331" customWidth="1"/>
    <col min="13571" max="13571" width="10.625" style="331" customWidth="1"/>
    <col min="13572" max="13572" width="9.125" style="331" customWidth="1"/>
    <col min="13573" max="13573" width="9.375" style="331" customWidth="1"/>
    <col min="13574" max="13574" width="10" style="331" customWidth="1"/>
    <col min="13575" max="13575" width="11" style="331" customWidth="1"/>
    <col min="13576" max="13576" width="10.5" style="331" customWidth="1"/>
    <col min="13577" max="13577" width="2.125" style="331" customWidth="1"/>
    <col min="13578" max="13824" width="9" style="331"/>
    <col min="13825" max="13825" width="7.5" style="331" customWidth="1"/>
    <col min="13826" max="13826" width="9.625" style="331" customWidth="1"/>
    <col min="13827" max="13827" width="10.625" style="331" customWidth="1"/>
    <col min="13828" max="13828" width="9.125" style="331" customWidth="1"/>
    <col min="13829" max="13829" width="9.375" style="331" customWidth="1"/>
    <col min="13830" max="13830" width="10" style="331" customWidth="1"/>
    <col min="13831" max="13831" width="11" style="331" customWidth="1"/>
    <col min="13832" max="13832" width="10.5" style="331" customWidth="1"/>
    <col min="13833" max="13833" width="2.125" style="331" customWidth="1"/>
    <col min="13834" max="14080" width="9" style="331"/>
    <col min="14081" max="14081" width="7.5" style="331" customWidth="1"/>
    <col min="14082" max="14082" width="9.625" style="331" customWidth="1"/>
    <col min="14083" max="14083" width="10.625" style="331" customWidth="1"/>
    <col min="14084" max="14084" width="9.125" style="331" customWidth="1"/>
    <col min="14085" max="14085" width="9.375" style="331" customWidth="1"/>
    <col min="14086" max="14086" width="10" style="331" customWidth="1"/>
    <col min="14087" max="14087" width="11" style="331" customWidth="1"/>
    <col min="14088" max="14088" width="10.5" style="331" customWidth="1"/>
    <col min="14089" max="14089" width="2.125" style="331" customWidth="1"/>
    <col min="14090" max="14336" width="9" style="331"/>
    <col min="14337" max="14337" width="7.5" style="331" customWidth="1"/>
    <col min="14338" max="14338" width="9.625" style="331" customWidth="1"/>
    <col min="14339" max="14339" width="10.625" style="331" customWidth="1"/>
    <col min="14340" max="14340" width="9.125" style="331" customWidth="1"/>
    <col min="14341" max="14341" width="9.375" style="331" customWidth="1"/>
    <col min="14342" max="14342" width="10" style="331" customWidth="1"/>
    <col min="14343" max="14343" width="11" style="331" customWidth="1"/>
    <col min="14344" max="14344" width="10.5" style="331" customWidth="1"/>
    <col min="14345" max="14345" width="2.125" style="331" customWidth="1"/>
    <col min="14346" max="14592" width="9" style="331"/>
    <col min="14593" max="14593" width="7.5" style="331" customWidth="1"/>
    <col min="14594" max="14594" width="9.625" style="331" customWidth="1"/>
    <col min="14595" max="14595" width="10.625" style="331" customWidth="1"/>
    <col min="14596" max="14596" width="9.125" style="331" customWidth="1"/>
    <col min="14597" max="14597" width="9.375" style="331" customWidth="1"/>
    <col min="14598" max="14598" width="10" style="331" customWidth="1"/>
    <col min="14599" max="14599" width="11" style="331" customWidth="1"/>
    <col min="14600" max="14600" width="10.5" style="331" customWidth="1"/>
    <col min="14601" max="14601" width="2.125" style="331" customWidth="1"/>
    <col min="14602" max="14848" width="9" style="331"/>
    <col min="14849" max="14849" width="7.5" style="331" customWidth="1"/>
    <col min="14850" max="14850" width="9.625" style="331" customWidth="1"/>
    <col min="14851" max="14851" width="10.625" style="331" customWidth="1"/>
    <col min="14852" max="14852" width="9.125" style="331" customWidth="1"/>
    <col min="14853" max="14853" width="9.375" style="331" customWidth="1"/>
    <col min="14854" max="14854" width="10" style="331" customWidth="1"/>
    <col min="14855" max="14855" width="11" style="331" customWidth="1"/>
    <col min="14856" max="14856" width="10.5" style="331" customWidth="1"/>
    <col min="14857" max="14857" width="2.125" style="331" customWidth="1"/>
    <col min="14858" max="15104" width="9" style="331"/>
    <col min="15105" max="15105" width="7.5" style="331" customWidth="1"/>
    <col min="15106" max="15106" width="9.625" style="331" customWidth="1"/>
    <col min="15107" max="15107" width="10.625" style="331" customWidth="1"/>
    <col min="15108" max="15108" width="9.125" style="331" customWidth="1"/>
    <col min="15109" max="15109" width="9.375" style="331" customWidth="1"/>
    <col min="15110" max="15110" width="10" style="331" customWidth="1"/>
    <col min="15111" max="15111" width="11" style="331" customWidth="1"/>
    <col min="15112" max="15112" width="10.5" style="331" customWidth="1"/>
    <col min="15113" max="15113" width="2.125" style="331" customWidth="1"/>
    <col min="15114" max="15360" width="9" style="331"/>
    <col min="15361" max="15361" width="7.5" style="331" customWidth="1"/>
    <col min="15362" max="15362" width="9.625" style="331" customWidth="1"/>
    <col min="15363" max="15363" width="10.625" style="331" customWidth="1"/>
    <col min="15364" max="15364" width="9.125" style="331" customWidth="1"/>
    <col min="15365" max="15365" width="9.375" style="331" customWidth="1"/>
    <col min="15366" max="15366" width="10" style="331" customWidth="1"/>
    <col min="15367" max="15367" width="11" style="331" customWidth="1"/>
    <col min="15368" max="15368" width="10.5" style="331" customWidth="1"/>
    <col min="15369" max="15369" width="2.125" style="331" customWidth="1"/>
    <col min="15370" max="15616" width="9" style="331"/>
    <col min="15617" max="15617" width="7.5" style="331" customWidth="1"/>
    <col min="15618" max="15618" width="9.625" style="331" customWidth="1"/>
    <col min="15619" max="15619" width="10.625" style="331" customWidth="1"/>
    <col min="15620" max="15620" width="9.125" style="331" customWidth="1"/>
    <col min="15621" max="15621" width="9.375" style="331" customWidth="1"/>
    <col min="15622" max="15622" width="10" style="331" customWidth="1"/>
    <col min="15623" max="15623" width="11" style="331" customWidth="1"/>
    <col min="15624" max="15624" width="10.5" style="331" customWidth="1"/>
    <col min="15625" max="15625" width="2.125" style="331" customWidth="1"/>
    <col min="15626" max="15872" width="9" style="331"/>
    <col min="15873" max="15873" width="7.5" style="331" customWidth="1"/>
    <col min="15874" max="15874" width="9.625" style="331" customWidth="1"/>
    <col min="15875" max="15875" width="10.625" style="331" customWidth="1"/>
    <col min="15876" max="15876" width="9.125" style="331" customWidth="1"/>
    <col min="15877" max="15877" width="9.375" style="331" customWidth="1"/>
    <col min="15878" max="15878" width="10" style="331" customWidth="1"/>
    <col min="15879" max="15879" width="11" style="331" customWidth="1"/>
    <col min="15880" max="15880" width="10.5" style="331" customWidth="1"/>
    <col min="15881" max="15881" width="2.125" style="331" customWidth="1"/>
    <col min="15882" max="16128" width="9" style="331"/>
    <col min="16129" max="16129" width="7.5" style="331" customWidth="1"/>
    <col min="16130" max="16130" width="9.625" style="331" customWidth="1"/>
    <col min="16131" max="16131" width="10.625" style="331" customWidth="1"/>
    <col min="16132" max="16132" width="9.125" style="331" customWidth="1"/>
    <col min="16133" max="16133" width="9.375" style="331" customWidth="1"/>
    <col min="16134" max="16134" width="10" style="331" customWidth="1"/>
    <col min="16135" max="16135" width="11" style="331" customWidth="1"/>
    <col min="16136" max="16136" width="10.5" style="331" customWidth="1"/>
    <col min="16137" max="16137" width="2.125" style="331" customWidth="1"/>
    <col min="16138" max="16384" width="9" style="331"/>
  </cols>
  <sheetData>
    <row r="1" spans="1:8">
      <c r="A1" s="331" t="s">
        <v>793</v>
      </c>
      <c r="B1" s="331" t="s">
        <v>1408</v>
      </c>
    </row>
    <row r="3" spans="1:8" s="328" customFormat="1" ht="15">
      <c r="A3" s="328" t="s">
        <v>1393</v>
      </c>
    </row>
    <row r="4" spans="1:8">
      <c r="A4" s="329" t="s">
        <v>1394</v>
      </c>
      <c r="B4" s="330"/>
      <c r="C4" s="330"/>
      <c r="D4" s="330"/>
      <c r="E4" s="330"/>
    </row>
    <row r="5" spans="1:8" ht="15.75" thickBot="1">
      <c r="A5" s="332"/>
      <c r="B5" s="332"/>
      <c r="C5" s="333"/>
      <c r="D5" s="334"/>
      <c r="E5" s="335"/>
      <c r="F5" s="333"/>
      <c r="G5" s="332"/>
      <c r="H5" s="336" t="s">
        <v>1399</v>
      </c>
    </row>
    <row r="6" spans="1:8" ht="15">
      <c r="A6" s="337"/>
      <c r="B6" s="953" t="s">
        <v>1400</v>
      </c>
      <c r="C6" s="337"/>
      <c r="D6" s="338"/>
      <c r="E6" s="956" t="s">
        <v>1401</v>
      </c>
      <c r="G6" s="956" t="s">
        <v>1402</v>
      </c>
      <c r="H6" s="953" t="s">
        <v>1403</v>
      </c>
    </row>
    <row r="7" spans="1:8" ht="15">
      <c r="A7" s="337"/>
      <c r="B7" s="954"/>
      <c r="C7" s="337"/>
      <c r="D7" s="337"/>
      <c r="E7" s="957"/>
      <c r="G7" s="956"/>
      <c r="H7" s="956"/>
    </row>
    <row r="8" spans="1:8" ht="15">
      <c r="A8" s="337"/>
      <c r="B8" s="954"/>
      <c r="C8" s="337"/>
      <c r="D8" s="337"/>
      <c r="E8" s="957"/>
      <c r="G8" s="956"/>
      <c r="H8" s="956"/>
    </row>
    <row r="9" spans="1:8" ht="15">
      <c r="A9" s="337"/>
      <c r="B9" s="954"/>
      <c r="C9" s="959" t="s">
        <v>1404</v>
      </c>
      <c r="D9" s="959"/>
      <c r="E9" s="957"/>
      <c r="F9" s="961" t="s">
        <v>1405</v>
      </c>
      <c r="G9" s="956"/>
      <c r="H9" s="956"/>
    </row>
    <row r="10" spans="1:8" ht="15">
      <c r="A10" s="337"/>
      <c r="B10" s="954"/>
      <c r="C10" s="960"/>
      <c r="D10" s="960"/>
      <c r="E10" s="957"/>
      <c r="F10" s="962"/>
      <c r="G10" s="956"/>
      <c r="H10" s="956"/>
    </row>
    <row r="11" spans="1:8" ht="30">
      <c r="A11" s="339"/>
      <c r="B11" s="955"/>
      <c r="C11" s="340" t="s">
        <v>1406</v>
      </c>
      <c r="D11" s="340" t="s">
        <v>1407</v>
      </c>
      <c r="E11" s="957"/>
      <c r="F11" s="963"/>
      <c r="G11" s="958"/>
      <c r="H11" s="958"/>
    </row>
    <row r="12" spans="1:8">
      <c r="A12" s="341"/>
      <c r="B12" s="342"/>
      <c r="C12" s="343"/>
      <c r="D12" s="343"/>
      <c r="E12" s="343"/>
      <c r="G12" s="343"/>
      <c r="H12" s="344"/>
    </row>
    <row r="13" spans="1:8" ht="15">
      <c r="A13" s="345">
        <v>2001</v>
      </c>
      <c r="B13" s="346">
        <v>40967</v>
      </c>
      <c r="C13" s="347">
        <v>17917</v>
      </c>
      <c r="D13" s="348">
        <v>4914</v>
      </c>
      <c r="E13" s="347">
        <v>909</v>
      </c>
      <c r="F13" s="349" t="s">
        <v>799</v>
      </c>
      <c r="G13" s="350">
        <v>2610</v>
      </c>
      <c r="H13" s="351">
        <v>14617</v>
      </c>
    </row>
    <row r="14" spans="1:8" ht="15">
      <c r="A14" s="345">
        <v>2002</v>
      </c>
      <c r="B14" s="346">
        <v>41196</v>
      </c>
      <c r="C14" s="347">
        <v>17935</v>
      </c>
      <c r="D14" s="348">
        <v>5040</v>
      </c>
      <c r="E14" s="347">
        <v>930</v>
      </c>
      <c r="F14" s="349" t="s">
        <v>799</v>
      </c>
      <c r="G14" s="350">
        <v>2674</v>
      </c>
      <c r="H14" s="351">
        <v>14617</v>
      </c>
    </row>
    <row r="15" spans="1:8" ht="15">
      <c r="A15" s="345">
        <v>2003</v>
      </c>
      <c r="B15" s="346">
        <v>40644</v>
      </c>
      <c r="C15" s="347">
        <v>17408</v>
      </c>
      <c r="D15" s="348">
        <v>4991</v>
      </c>
      <c r="E15" s="347">
        <v>911</v>
      </c>
      <c r="F15" s="349" t="s">
        <v>799</v>
      </c>
      <c r="G15" s="350">
        <v>2717</v>
      </c>
      <c r="H15" s="351">
        <v>14617</v>
      </c>
    </row>
    <row r="16" spans="1:8" ht="15">
      <c r="A16" s="345">
        <v>2004</v>
      </c>
      <c r="B16" s="346">
        <v>41210</v>
      </c>
      <c r="C16" s="347">
        <v>17962</v>
      </c>
      <c r="D16" s="348">
        <v>4956</v>
      </c>
      <c r="E16" s="347">
        <v>895</v>
      </c>
      <c r="F16" s="349" t="s">
        <v>799</v>
      </c>
      <c r="G16" s="350">
        <v>2780</v>
      </c>
      <c r="H16" s="351">
        <v>14617</v>
      </c>
    </row>
    <row r="17" spans="1:9" ht="15">
      <c r="A17" s="345">
        <v>2005</v>
      </c>
      <c r="B17" s="346">
        <v>41223</v>
      </c>
      <c r="C17" s="347">
        <v>18005</v>
      </c>
      <c r="D17" s="348">
        <v>4876</v>
      </c>
      <c r="E17" s="347">
        <v>894</v>
      </c>
      <c r="F17" s="349" t="s">
        <v>799</v>
      </c>
      <c r="G17" s="350">
        <v>2831</v>
      </c>
      <c r="H17" s="351">
        <v>14617</v>
      </c>
    </row>
    <row r="18" spans="1:9" ht="15">
      <c r="A18" s="345">
        <v>2006</v>
      </c>
      <c r="B18" s="346">
        <v>40493</v>
      </c>
      <c r="C18" s="347">
        <v>17440</v>
      </c>
      <c r="D18" s="348">
        <v>4691</v>
      </c>
      <c r="E18" s="347">
        <v>850</v>
      </c>
      <c r="F18" s="349" t="s">
        <v>799</v>
      </c>
      <c r="G18" s="350">
        <v>2895</v>
      </c>
      <c r="H18" s="351">
        <v>14617</v>
      </c>
    </row>
    <row r="19" spans="1:9" ht="15">
      <c r="A19" s="345">
        <v>2007</v>
      </c>
      <c r="B19" s="346">
        <v>39504</v>
      </c>
      <c r="C19" s="347">
        <v>16945</v>
      </c>
      <c r="D19" s="348">
        <v>4219</v>
      </c>
      <c r="E19" s="347">
        <v>815</v>
      </c>
      <c r="F19" s="349" t="s">
        <v>799</v>
      </c>
      <c r="G19" s="350">
        <v>2909</v>
      </c>
      <c r="H19" s="351">
        <v>14617</v>
      </c>
    </row>
    <row r="20" spans="1:9" ht="15">
      <c r="A20" s="345">
        <v>2008</v>
      </c>
      <c r="B20" s="346">
        <v>39122</v>
      </c>
      <c r="C20" s="347">
        <v>16460</v>
      </c>
      <c r="D20" s="348">
        <v>4259</v>
      </c>
      <c r="E20" s="347">
        <v>836</v>
      </c>
      <c r="F20" s="349" t="s">
        <v>799</v>
      </c>
      <c r="G20" s="350">
        <v>2950</v>
      </c>
      <c r="H20" s="351">
        <v>14617</v>
      </c>
      <c r="I20" s="351"/>
    </row>
    <row r="21" spans="1:9" ht="15">
      <c r="A21" s="345">
        <v>2009</v>
      </c>
      <c r="B21" s="346">
        <v>38912</v>
      </c>
      <c r="C21" s="347">
        <v>16217</v>
      </c>
      <c r="D21" s="348">
        <v>4323</v>
      </c>
      <c r="E21" s="347">
        <v>811</v>
      </c>
      <c r="F21" s="349" t="s">
        <v>799</v>
      </c>
      <c r="G21" s="350">
        <v>2943</v>
      </c>
      <c r="H21" s="351">
        <v>14617</v>
      </c>
      <c r="I21" s="351"/>
    </row>
    <row r="22" spans="1:9" ht="15">
      <c r="A22" s="345">
        <v>2010</v>
      </c>
      <c r="B22" s="346">
        <v>39011</v>
      </c>
      <c r="C22" s="347">
        <v>16333</v>
      </c>
      <c r="D22" s="348">
        <v>4249</v>
      </c>
      <c r="E22" s="347">
        <v>802</v>
      </c>
      <c r="F22" s="349" t="s">
        <v>799</v>
      </c>
      <c r="G22" s="350">
        <v>3011</v>
      </c>
      <c r="H22" s="351">
        <v>14617</v>
      </c>
      <c r="I22" s="351"/>
    </row>
    <row r="23" spans="1:9" ht="15">
      <c r="A23" s="345">
        <v>2011</v>
      </c>
      <c r="B23" s="346">
        <v>38231</v>
      </c>
      <c r="C23" s="347">
        <v>15692</v>
      </c>
      <c r="D23" s="348">
        <v>4017.1970000000001</v>
      </c>
      <c r="E23" s="347">
        <v>810</v>
      </c>
      <c r="F23" s="331">
        <v>4</v>
      </c>
      <c r="G23" s="350">
        <v>3091</v>
      </c>
      <c r="H23" s="351">
        <v>14617</v>
      </c>
      <c r="I23" s="351"/>
    </row>
    <row r="24" spans="1:9" ht="15">
      <c r="A24" s="345">
        <v>2012</v>
      </c>
      <c r="B24" s="346">
        <v>38399</v>
      </c>
      <c r="C24" s="347">
        <v>15463</v>
      </c>
      <c r="D24" s="351">
        <v>4286</v>
      </c>
      <c r="E24" s="347">
        <v>827</v>
      </c>
      <c r="F24" s="331">
        <v>5</v>
      </c>
      <c r="G24" s="350">
        <v>3201</v>
      </c>
      <c r="H24" s="351">
        <v>14617</v>
      </c>
    </row>
    <row r="25" spans="1:9" ht="15">
      <c r="A25" s="345">
        <v>2013</v>
      </c>
      <c r="B25" s="346">
        <v>38423</v>
      </c>
      <c r="C25" s="352">
        <v>15613</v>
      </c>
      <c r="D25" s="351">
        <v>4148</v>
      </c>
      <c r="E25" s="352">
        <v>808</v>
      </c>
      <c r="F25" s="331">
        <v>5</v>
      </c>
      <c r="G25" s="353">
        <v>3232</v>
      </c>
      <c r="H25" s="351">
        <v>14617</v>
      </c>
    </row>
    <row r="26" spans="1:9" ht="15">
      <c r="A26" s="345">
        <v>2014</v>
      </c>
      <c r="B26" s="346">
        <v>38558</v>
      </c>
      <c r="C26" s="352">
        <v>15782</v>
      </c>
      <c r="D26" s="352">
        <v>4108</v>
      </c>
      <c r="E26" s="331">
        <v>804</v>
      </c>
      <c r="F26" s="331">
        <v>5</v>
      </c>
      <c r="G26" s="353">
        <v>3243</v>
      </c>
      <c r="H26" s="351">
        <v>14617</v>
      </c>
    </row>
    <row r="27" spans="1:9" ht="15">
      <c r="A27" s="345">
        <v>2015</v>
      </c>
      <c r="B27" s="346">
        <v>38551</v>
      </c>
      <c r="C27" s="352">
        <v>15723</v>
      </c>
      <c r="D27" s="352">
        <v>4114</v>
      </c>
      <c r="E27" s="331">
        <v>808</v>
      </c>
      <c r="F27" s="331">
        <v>5</v>
      </c>
      <c r="G27" s="353">
        <v>3284</v>
      </c>
      <c r="H27" s="351">
        <v>14617</v>
      </c>
    </row>
    <row r="28" spans="1:9" ht="15">
      <c r="A28" s="345">
        <v>2016</v>
      </c>
      <c r="B28" s="346">
        <v>38328</v>
      </c>
      <c r="C28" s="352">
        <v>15575</v>
      </c>
      <c r="D28" s="352">
        <v>3998</v>
      </c>
      <c r="E28" s="331">
        <v>804</v>
      </c>
      <c r="F28" s="331">
        <v>5</v>
      </c>
      <c r="G28" s="353">
        <v>3329</v>
      </c>
      <c r="H28" s="351">
        <v>14617</v>
      </c>
    </row>
    <row r="29" spans="1:9" ht="15">
      <c r="A29" s="345">
        <v>2017</v>
      </c>
      <c r="B29" s="354">
        <v>37964</v>
      </c>
      <c r="C29" s="355">
        <v>15498</v>
      </c>
      <c r="D29" s="355">
        <v>3697</v>
      </c>
      <c r="E29" s="331">
        <v>798</v>
      </c>
      <c r="F29" s="331">
        <v>5</v>
      </c>
      <c r="G29" s="353">
        <v>3348</v>
      </c>
      <c r="H29" s="351">
        <v>14617</v>
      </c>
    </row>
    <row r="30" spans="1:9" ht="15.75" thickBot="1">
      <c r="A30" s="345">
        <v>2018</v>
      </c>
      <c r="B30" s="346">
        <v>37802</v>
      </c>
      <c r="C30" s="352">
        <v>15421</v>
      </c>
      <c r="D30" s="352">
        <v>3513</v>
      </c>
      <c r="E30" s="333">
        <v>784</v>
      </c>
      <c r="F30" s="333">
        <v>5</v>
      </c>
      <c r="G30" s="356">
        <v>3462</v>
      </c>
      <c r="H30" s="357">
        <v>14617</v>
      </c>
    </row>
    <row r="31" spans="1:9" s="329" customFormat="1" ht="15">
      <c r="A31" s="964" t="s">
        <v>1395</v>
      </c>
      <c r="B31" s="964"/>
      <c r="C31" s="964"/>
      <c r="D31" s="964"/>
      <c r="E31" s="965" t="s">
        <v>1396</v>
      </c>
      <c r="F31" s="965"/>
      <c r="G31" s="965"/>
      <c r="H31" s="965"/>
    </row>
    <row r="32" spans="1:9" s="358" customFormat="1" ht="15">
      <c r="A32" s="966" t="s">
        <v>1175</v>
      </c>
      <c r="B32" s="966"/>
      <c r="C32" s="966"/>
      <c r="D32" s="966"/>
      <c r="E32" s="965" t="s">
        <v>1176</v>
      </c>
      <c r="F32" s="965"/>
      <c r="G32" s="965"/>
      <c r="H32" s="965"/>
    </row>
    <row r="33" spans="1:9" ht="15">
      <c r="A33" s="967" t="s">
        <v>1397</v>
      </c>
      <c r="B33" s="967"/>
      <c r="C33" s="967"/>
      <c r="D33" s="967"/>
      <c r="E33" s="968" t="s">
        <v>1398</v>
      </c>
      <c r="F33" s="968"/>
      <c r="G33" s="968"/>
      <c r="H33" s="968"/>
      <c r="I33" s="359"/>
    </row>
    <row r="34" spans="1:9" ht="15">
      <c r="A34" s="360" t="s">
        <v>792</v>
      </c>
      <c r="B34" s="162"/>
      <c r="C34" s="162"/>
      <c r="D34" s="162"/>
      <c r="E34" s="195" t="s">
        <v>792</v>
      </c>
      <c r="F34" s="162"/>
      <c r="G34" s="162"/>
      <c r="H34" s="162"/>
    </row>
  </sheetData>
  <mergeCells count="12">
    <mergeCell ref="A31:D31"/>
    <mergeCell ref="E31:H31"/>
    <mergeCell ref="A32:D32"/>
    <mergeCell ref="E32:H32"/>
    <mergeCell ref="A33:D33"/>
    <mergeCell ref="E33:H33"/>
    <mergeCell ref="B6:B11"/>
    <mergeCell ref="E6:E11"/>
    <mergeCell ref="G6:G11"/>
    <mergeCell ref="H6:H11"/>
    <mergeCell ref="C9:D10"/>
    <mergeCell ref="F9:F11"/>
  </mergeCells>
  <pageMargins left="0.75" right="0.75" top="1" bottom="1" header="0.5" footer="0.5"/>
  <pageSetup paperSize="9" scale="8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Düğme1_Tıkla">
                <anchor moveWithCells="1" sizeWithCells="1">
                  <from>
                    <xdr:col>1</xdr:col>
                    <xdr:colOff>285750</xdr:colOff>
                    <xdr:row>1</xdr:row>
                    <xdr:rowOff>171450</xdr:rowOff>
                  </from>
                  <to>
                    <xdr:col>3</xdr:col>
                    <xdr:colOff>409575</xdr:colOff>
                    <xdr:row>3</xdr:row>
                    <xdr:rowOff>161925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F63A3-7D93-4FD4-817B-953E7E2E27FA}">
  <sheetPr codeName="Sayfa37">
    <tabColor theme="0"/>
  </sheetPr>
  <dimension ref="A1:AZ88"/>
  <sheetViews>
    <sheetView showGridLines="0" zoomScaleNormal="100" workbookViewId="0"/>
  </sheetViews>
  <sheetFormatPr defaultColWidth="5.75" defaultRowHeight="14.25"/>
  <cols>
    <col min="1" max="1" width="62.125" style="363" bestFit="1" customWidth="1"/>
    <col min="2" max="2" width="5.75" style="363"/>
    <col min="3" max="3" width="8.875" style="363" bestFit="1" customWidth="1"/>
    <col min="4" max="4" width="5.375" style="363" bestFit="1" customWidth="1"/>
    <col min="5" max="5" width="5.75" style="363"/>
    <col min="6" max="6" width="8.875" style="363" bestFit="1" customWidth="1"/>
    <col min="7" max="7" width="5.375" style="363" bestFit="1" customWidth="1"/>
    <col min="8" max="8" width="5.75" style="363"/>
    <col min="9" max="9" width="8.875" style="363" bestFit="1" customWidth="1"/>
    <col min="10" max="10" width="5.375" style="363" bestFit="1" customWidth="1"/>
    <col min="11" max="11" width="5.75" style="363"/>
    <col min="12" max="12" width="8.875" style="363" bestFit="1" customWidth="1"/>
    <col min="13" max="13" width="5.375" style="363" bestFit="1" customWidth="1"/>
    <col min="14" max="14" width="5.75" style="363"/>
    <col min="15" max="15" width="8.875" style="363" bestFit="1" customWidth="1"/>
    <col min="16" max="16" width="5.375" style="363" bestFit="1" customWidth="1"/>
    <col min="17" max="17" width="5.75" style="363"/>
    <col min="18" max="18" width="8.875" style="363" bestFit="1" customWidth="1"/>
    <col min="19" max="19" width="5.375" style="363" bestFit="1" customWidth="1"/>
    <col min="20" max="20" width="5.75" style="363"/>
    <col min="21" max="21" width="8.875" style="363" bestFit="1" customWidth="1"/>
    <col min="22" max="22" width="5.375" style="463" bestFit="1" customWidth="1"/>
    <col min="23" max="23" width="5.75" style="363"/>
    <col min="24" max="24" width="8.875" style="363" bestFit="1" customWidth="1"/>
    <col min="25" max="25" width="5.375" style="363" bestFit="1" customWidth="1"/>
    <col min="26" max="26" width="5.75" style="363"/>
    <col min="27" max="27" width="8.875" style="365" bestFit="1" customWidth="1"/>
    <col min="28" max="28" width="5.375" style="365" bestFit="1" customWidth="1"/>
    <col min="29" max="29" width="5.75" style="365"/>
    <col min="30" max="30" width="8.875" style="365" bestFit="1" customWidth="1"/>
    <col min="31" max="31" width="5.375" style="365" bestFit="1" customWidth="1"/>
    <col min="32" max="32" width="5.75" style="365"/>
    <col min="33" max="33" width="8.875" style="365" bestFit="1" customWidth="1"/>
    <col min="34" max="34" width="5.375" style="365" bestFit="1" customWidth="1"/>
    <col min="35" max="35" width="5.75" style="365"/>
    <col min="36" max="36" width="8.875" style="365" bestFit="1" customWidth="1"/>
    <col min="37" max="37" width="5.375" style="363" bestFit="1" customWidth="1"/>
    <col min="38" max="38" width="5.75" style="363"/>
    <col min="39" max="39" width="8.875" style="363" bestFit="1" customWidth="1"/>
    <col min="40" max="40" width="5.375" style="363" bestFit="1" customWidth="1"/>
    <col min="41" max="41" width="5.75" style="363"/>
    <col min="42" max="42" width="9.375" style="365" bestFit="1" customWidth="1"/>
    <col min="43" max="43" width="5.375" style="363" bestFit="1" customWidth="1"/>
    <col min="44" max="44" width="5.75" style="363"/>
    <col min="45" max="45" width="27.375" style="363" bestFit="1" customWidth="1"/>
    <col min="46" max="46" width="5.375" style="363" bestFit="1" customWidth="1"/>
    <col min="47" max="47" width="9.375" style="363" bestFit="1" customWidth="1"/>
    <col min="48" max="48" width="5.375" style="363" bestFit="1" customWidth="1"/>
    <col min="49" max="16384" width="5.75" style="363"/>
  </cols>
  <sheetData>
    <row r="1" spans="1:52">
      <c r="A1" s="363" t="s">
        <v>793</v>
      </c>
      <c r="B1" s="363" t="s">
        <v>1425</v>
      </c>
    </row>
    <row r="3" spans="1:52" ht="15">
      <c r="A3" s="361" t="s">
        <v>1410</v>
      </c>
      <c r="B3" s="361"/>
      <c r="C3" s="361"/>
      <c r="D3" s="361"/>
      <c r="E3" s="361"/>
      <c r="F3" s="361"/>
      <c r="G3" s="361"/>
      <c r="H3" s="361"/>
      <c r="I3" s="361"/>
      <c r="J3" s="361"/>
      <c r="K3" s="361"/>
      <c r="L3" s="361"/>
      <c r="M3" s="361"/>
      <c r="N3" s="361"/>
      <c r="O3" s="361"/>
      <c r="P3" s="361"/>
      <c r="Q3" s="361"/>
      <c r="R3" s="361"/>
      <c r="S3" s="361"/>
      <c r="T3" s="361"/>
      <c r="U3" s="361"/>
      <c r="V3" s="361"/>
      <c r="W3" s="361"/>
      <c r="X3" s="361"/>
      <c r="Y3" s="361"/>
      <c r="Z3" s="361"/>
      <c r="AA3" s="361"/>
      <c r="AB3" s="361"/>
      <c r="AC3" s="361"/>
      <c r="AD3" s="361"/>
      <c r="AE3" s="361"/>
      <c r="AF3" s="361"/>
      <c r="AG3" s="361"/>
      <c r="AH3" s="361"/>
      <c r="AI3" s="361"/>
      <c r="AJ3" s="361"/>
      <c r="AK3" s="361"/>
      <c r="AL3" s="362"/>
      <c r="AM3" s="362"/>
      <c r="AN3" s="362"/>
      <c r="AO3" s="362"/>
      <c r="AP3" s="363"/>
    </row>
    <row r="4" spans="1:52" ht="17.25">
      <c r="A4" s="364" t="s">
        <v>1411</v>
      </c>
      <c r="B4" s="364"/>
      <c r="C4" s="364"/>
      <c r="D4" s="364"/>
      <c r="E4" s="364"/>
      <c r="F4" s="364"/>
      <c r="G4" s="364"/>
      <c r="H4" s="364"/>
      <c r="I4" s="364"/>
      <c r="J4" s="364"/>
      <c r="K4" s="364"/>
      <c r="L4" s="364"/>
      <c r="M4" s="364"/>
      <c r="N4" s="364"/>
      <c r="O4" s="364"/>
      <c r="P4" s="364"/>
      <c r="Q4" s="364"/>
      <c r="R4" s="364"/>
      <c r="S4" s="364"/>
      <c r="T4" s="364"/>
      <c r="U4" s="364"/>
      <c r="V4" s="364"/>
      <c r="W4" s="364"/>
      <c r="X4" s="364"/>
      <c r="Y4" s="364"/>
      <c r="Z4" s="364"/>
      <c r="AA4" s="364"/>
      <c r="AB4" s="364"/>
      <c r="AC4" s="364"/>
      <c r="AD4" s="364"/>
      <c r="AE4" s="364"/>
      <c r="AF4" s="364"/>
      <c r="AG4" s="364"/>
      <c r="AH4" s="364"/>
      <c r="AI4" s="364"/>
      <c r="AS4" s="366" t="s">
        <v>1418</v>
      </c>
      <c r="AT4" s="366"/>
      <c r="AU4" s="366"/>
      <c r="AV4" s="366"/>
      <c r="AW4" s="366"/>
      <c r="AX4" s="366"/>
      <c r="AY4" s="366"/>
      <c r="AZ4" s="366"/>
    </row>
    <row r="5" spans="1:52" ht="15" thickBot="1">
      <c r="A5" s="367"/>
      <c r="B5" s="367"/>
      <c r="C5" s="367"/>
      <c r="D5" s="367"/>
      <c r="E5" s="367"/>
      <c r="F5" s="367"/>
      <c r="G5" s="367"/>
      <c r="H5" s="367"/>
      <c r="I5" s="367"/>
      <c r="J5" s="367"/>
      <c r="K5" s="367"/>
      <c r="L5" s="367"/>
      <c r="M5" s="367"/>
      <c r="N5" s="367"/>
      <c r="O5" s="367"/>
      <c r="P5" s="367"/>
      <c r="Q5" s="367"/>
      <c r="R5" s="367"/>
      <c r="S5" s="367"/>
      <c r="T5" s="367"/>
      <c r="U5" s="367"/>
      <c r="V5" s="368"/>
      <c r="W5" s="367"/>
      <c r="X5" s="367"/>
      <c r="Y5" s="367"/>
      <c r="Z5" s="367"/>
      <c r="AA5" s="369"/>
      <c r="AB5" s="369"/>
      <c r="AC5" s="369"/>
      <c r="AD5" s="369"/>
      <c r="AE5" s="369"/>
      <c r="AF5" s="369"/>
      <c r="AG5" s="369"/>
      <c r="AH5" s="369"/>
      <c r="AI5" s="369"/>
      <c r="AJ5" s="369"/>
      <c r="AK5" s="369"/>
      <c r="AL5" s="369"/>
      <c r="AM5" s="369"/>
      <c r="AN5" s="369"/>
      <c r="AO5" s="369"/>
      <c r="AP5" s="369"/>
      <c r="AQ5" s="369"/>
    </row>
    <row r="6" spans="1:52" ht="15">
      <c r="A6" s="370"/>
      <c r="B6" s="370"/>
      <c r="C6" s="969">
        <v>1994</v>
      </c>
      <c r="D6" s="969"/>
      <c r="E6" s="371"/>
      <c r="F6" s="969">
        <v>1995</v>
      </c>
      <c r="G6" s="969"/>
      <c r="H6" s="371"/>
      <c r="I6" s="969">
        <v>1996</v>
      </c>
      <c r="J6" s="969"/>
      <c r="K6" s="371"/>
      <c r="L6" s="969">
        <v>1997</v>
      </c>
      <c r="M6" s="969"/>
      <c r="N6" s="372"/>
      <c r="O6" s="969">
        <v>1998</v>
      </c>
      <c r="P6" s="969"/>
      <c r="Q6" s="371"/>
      <c r="R6" s="969">
        <v>2001</v>
      </c>
      <c r="S6" s="969"/>
      <c r="T6" s="371"/>
      <c r="U6" s="969">
        <v>2002</v>
      </c>
      <c r="V6" s="969"/>
      <c r="W6" s="371"/>
      <c r="X6" s="969">
        <v>2003</v>
      </c>
      <c r="Y6" s="969"/>
      <c r="Z6" s="371"/>
      <c r="AA6" s="969">
        <v>2004</v>
      </c>
      <c r="AB6" s="969"/>
      <c r="AC6" s="372"/>
      <c r="AD6" s="970">
        <v>2006</v>
      </c>
      <c r="AE6" s="970"/>
      <c r="AF6" s="373"/>
      <c r="AG6" s="969">
        <v>2008</v>
      </c>
      <c r="AH6" s="969"/>
      <c r="AI6" s="372"/>
      <c r="AJ6" s="969">
        <v>2010</v>
      </c>
      <c r="AK6" s="969"/>
      <c r="AL6" s="372"/>
      <c r="AM6" s="969">
        <v>2012</v>
      </c>
      <c r="AN6" s="969"/>
      <c r="AO6" s="372"/>
      <c r="AP6" s="969">
        <v>2014</v>
      </c>
      <c r="AQ6" s="969"/>
      <c r="AS6" s="969">
        <v>2016</v>
      </c>
      <c r="AT6" s="969"/>
      <c r="AU6" s="969">
        <v>2018</v>
      </c>
      <c r="AV6" s="969"/>
    </row>
    <row r="7" spans="1:52" ht="30">
      <c r="A7" s="374"/>
      <c r="B7" s="374"/>
      <c r="C7" s="375" t="s">
        <v>1419</v>
      </c>
      <c r="D7" s="376" t="s">
        <v>1412</v>
      </c>
      <c r="E7" s="377"/>
      <c r="F7" s="375" t="s">
        <v>1419</v>
      </c>
      <c r="G7" s="376" t="s">
        <v>1412</v>
      </c>
      <c r="H7" s="377"/>
      <c r="I7" s="375" t="s">
        <v>1419</v>
      </c>
      <c r="J7" s="376" t="s">
        <v>1412</v>
      </c>
      <c r="K7" s="377"/>
      <c r="L7" s="375" t="s">
        <v>1419</v>
      </c>
      <c r="M7" s="376" t="s">
        <v>1412</v>
      </c>
      <c r="N7" s="378"/>
      <c r="O7" s="375" t="s">
        <v>1419</v>
      </c>
      <c r="P7" s="376" t="s">
        <v>1412</v>
      </c>
      <c r="Q7" s="378"/>
      <c r="R7" s="379" t="s">
        <v>1419</v>
      </c>
      <c r="S7" s="376" t="s">
        <v>1412</v>
      </c>
      <c r="T7" s="377"/>
      <c r="U7" s="375" t="s">
        <v>1419</v>
      </c>
      <c r="V7" s="376" t="s">
        <v>1412</v>
      </c>
      <c r="W7" s="377"/>
      <c r="X7" s="375" t="s">
        <v>1419</v>
      </c>
      <c r="Y7" s="376" t="s">
        <v>1412</v>
      </c>
      <c r="Z7" s="377"/>
      <c r="AA7" s="375" t="s">
        <v>1419</v>
      </c>
      <c r="AB7" s="376" t="s">
        <v>1412</v>
      </c>
      <c r="AC7" s="378"/>
      <c r="AD7" s="375" t="s">
        <v>1419</v>
      </c>
      <c r="AE7" s="376" t="s">
        <v>1412</v>
      </c>
      <c r="AF7" s="378"/>
      <c r="AG7" s="375" t="s">
        <v>1419</v>
      </c>
      <c r="AH7" s="376" t="s">
        <v>1412</v>
      </c>
      <c r="AI7" s="378"/>
      <c r="AJ7" s="375" t="s">
        <v>1419</v>
      </c>
      <c r="AK7" s="376" t="s">
        <v>1412</v>
      </c>
      <c r="AL7" s="376"/>
      <c r="AM7" s="375" t="s">
        <v>1419</v>
      </c>
      <c r="AN7" s="376" t="s">
        <v>1412</v>
      </c>
      <c r="AO7" s="376"/>
      <c r="AP7" s="375" t="s">
        <v>1419</v>
      </c>
      <c r="AQ7" s="376" t="s">
        <v>1412</v>
      </c>
      <c r="AS7" s="375" t="s">
        <v>1419</v>
      </c>
      <c r="AT7" s="376" t="s">
        <v>1412</v>
      </c>
      <c r="AU7" s="375" t="s">
        <v>1419</v>
      </c>
      <c r="AV7" s="376" t="s">
        <v>1412</v>
      </c>
    </row>
    <row r="8" spans="1:52" ht="15">
      <c r="A8" s="380"/>
      <c r="B8" s="380"/>
      <c r="C8" s="380"/>
      <c r="D8" s="380"/>
      <c r="E8" s="380"/>
      <c r="F8" s="380"/>
      <c r="G8" s="380"/>
      <c r="H8" s="380"/>
      <c r="I8" s="380"/>
      <c r="J8" s="380"/>
      <c r="K8" s="380"/>
      <c r="L8" s="380"/>
      <c r="M8" s="380"/>
      <c r="N8" s="380"/>
      <c r="O8" s="380"/>
      <c r="P8" s="380"/>
      <c r="Q8" s="380"/>
      <c r="R8" s="380"/>
      <c r="S8" s="380"/>
      <c r="T8" s="380"/>
      <c r="U8" s="380"/>
      <c r="V8" s="381"/>
      <c r="W8" s="380"/>
      <c r="X8" s="380"/>
      <c r="Y8" s="380"/>
      <c r="Z8" s="380"/>
      <c r="AA8" s="382"/>
      <c r="AB8" s="382"/>
      <c r="AC8" s="382"/>
      <c r="AD8" s="382"/>
      <c r="AE8" s="382"/>
      <c r="AF8" s="382"/>
      <c r="AG8" s="382"/>
      <c r="AH8" s="382"/>
      <c r="AI8" s="382"/>
      <c r="AJ8" s="382"/>
      <c r="AK8" s="382"/>
      <c r="AL8" s="382"/>
      <c r="AM8" s="382"/>
      <c r="AN8" s="382"/>
      <c r="AO8" s="382"/>
      <c r="AP8" s="382"/>
      <c r="AQ8" s="382"/>
      <c r="AS8" s="382"/>
      <c r="AT8" s="382"/>
      <c r="AU8" s="382"/>
      <c r="AV8" s="382"/>
    </row>
    <row r="9" spans="1:52" ht="30">
      <c r="A9" s="383" t="s">
        <v>1413</v>
      </c>
      <c r="B9" s="384"/>
      <c r="C9" s="385">
        <v>3242733</v>
      </c>
      <c r="D9" s="386">
        <v>100</v>
      </c>
      <c r="E9" s="387"/>
      <c r="F9" s="388">
        <v>3732608</v>
      </c>
      <c r="G9" s="386">
        <v>100</v>
      </c>
      <c r="H9" s="389"/>
      <c r="I9" s="388">
        <v>3938678</v>
      </c>
      <c r="J9" s="386">
        <v>100</v>
      </c>
      <c r="K9" s="389"/>
      <c r="L9" s="388">
        <v>4080963</v>
      </c>
      <c r="M9" s="386">
        <v>100</v>
      </c>
      <c r="N9" s="387"/>
      <c r="O9" s="388">
        <v>4175011</v>
      </c>
      <c r="P9" s="386">
        <v>100</v>
      </c>
      <c r="Q9" s="390"/>
      <c r="R9" s="388">
        <v>4664411</v>
      </c>
      <c r="S9" s="386">
        <v>100</v>
      </c>
      <c r="T9" s="391"/>
      <c r="U9" s="392">
        <v>4813097</v>
      </c>
      <c r="V9" s="393">
        <v>100</v>
      </c>
      <c r="W9" s="391"/>
      <c r="X9" s="392">
        <v>4918477</v>
      </c>
      <c r="Y9" s="393">
        <v>100</v>
      </c>
      <c r="Z9" s="383"/>
      <c r="AA9" s="394">
        <v>4954292</v>
      </c>
      <c r="AB9" s="395">
        <v>100</v>
      </c>
      <c r="AC9" s="396"/>
      <c r="AD9" s="394">
        <v>5163500</v>
      </c>
      <c r="AE9" s="395">
        <v>100</v>
      </c>
      <c r="AF9" s="396"/>
      <c r="AG9" s="394">
        <v>4546574</v>
      </c>
      <c r="AH9" s="395">
        <v>100</v>
      </c>
      <c r="AI9" s="396"/>
      <c r="AJ9" s="397">
        <v>4784734</v>
      </c>
      <c r="AK9" s="395">
        <v>100</v>
      </c>
      <c r="AL9" s="395"/>
      <c r="AM9" s="398">
        <v>4936342</v>
      </c>
      <c r="AN9" s="395">
        <v>100</v>
      </c>
      <c r="AO9" s="395"/>
      <c r="AP9" s="399">
        <v>5237407</v>
      </c>
      <c r="AQ9" s="400">
        <v>100</v>
      </c>
      <c r="AS9" s="399">
        <v>5838561.2740000002</v>
      </c>
      <c r="AT9" s="400">
        <v>100</v>
      </c>
      <c r="AU9" s="399">
        <v>6193157.54</v>
      </c>
      <c r="AV9" s="400">
        <v>100</v>
      </c>
    </row>
    <row r="10" spans="1:52" s="413" customFormat="1">
      <c r="A10" s="401" t="s">
        <v>1414</v>
      </c>
      <c r="B10" s="401"/>
      <c r="C10" s="402"/>
      <c r="D10" s="403"/>
      <c r="E10" s="404"/>
      <c r="F10" s="402"/>
      <c r="G10" s="403"/>
      <c r="H10" s="404"/>
      <c r="I10" s="402"/>
      <c r="J10" s="403"/>
      <c r="K10" s="404"/>
      <c r="L10" s="402"/>
      <c r="M10" s="403"/>
      <c r="N10" s="404"/>
      <c r="O10" s="402"/>
      <c r="P10" s="403"/>
      <c r="Q10" s="405"/>
      <c r="R10" s="402"/>
      <c r="S10" s="405"/>
      <c r="T10" s="401"/>
      <c r="U10" s="406"/>
      <c r="V10" s="407"/>
      <c r="W10" s="401"/>
      <c r="X10" s="406"/>
      <c r="Y10" s="401"/>
      <c r="Z10" s="401"/>
      <c r="AA10" s="408"/>
      <c r="AB10" s="409"/>
      <c r="AC10" s="410"/>
      <c r="AD10" s="408"/>
      <c r="AE10" s="409"/>
      <c r="AF10" s="410"/>
      <c r="AG10" s="408"/>
      <c r="AH10" s="409"/>
      <c r="AI10" s="410"/>
      <c r="AJ10" s="411"/>
      <c r="AK10" s="409"/>
      <c r="AL10" s="409"/>
      <c r="AM10" s="412"/>
      <c r="AN10" s="409"/>
      <c r="AO10" s="409"/>
    </row>
    <row r="11" spans="1:52" ht="15">
      <c r="A11" s="414" t="s">
        <v>1420</v>
      </c>
      <c r="B11" s="414"/>
      <c r="C11" s="415">
        <v>899707</v>
      </c>
      <c r="D11" s="416">
        <v>28.546303951440084</v>
      </c>
      <c r="E11" s="417"/>
      <c r="F11" s="415">
        <v>976763</v>
      </c>
      <c r="G11" s="416">
        <v>26.880453430364572</v>
      </c>
      <c r="H11" s="417"/>
      <c r="I11" s="415">
        <v>1033072</v>
      </c>
      <c r="J11" s="416">
        <v>26.903508604216121</v>
      </c>
      <c r="K11" s="417"/>
      <c r="L11" s="415">
        <v>1077831</v>
      </c>
      <c r="M11" s="416">
        <v>27.060876838850966</v>
      </c>
      <c r="N11" s="417"/>
      <c r="O11" s="415">
        <v>1174198</v>
      </c>
      <c r="P11" s="418">
        <v>28.74481669939955</v>
      </c>
      <c r="Q11" s="419"/>
      <c r="R11" s="420">
        <v>1389239</v>
      </c>
      <c r="S11" s="421">
        <v>29.783803356951179</v>
      </c>
      <c r="T11" s="422"/>
      <c r="U11" s="423">
        <v>1795963</v>
      </c>
      <c r="V11" s="424">
        <v>37.314082803650123</v>
      </c>
      <c r="W11" s="422"/>
      <c r="X11" s="423">
        <v>1925653</v>
      </c>
      <c r="Y11" s="425">
        <v>39.151408047653774</v>
      </c>
      <c r="Z11" s="426"/>
      <c r="AA11" s="423">
        <v>1984739</v>
      </c>
      <c r="AB11" s="424">
        <v>40.061001652708399</v>
      </c>
      <c r="AC11" s="427"/>
      <c r="AD11" s="423">
        <v>1843736</v>
      </c>
      <c r="AE11" s="424">
        <v>35.707097898712114</v>
      </c>
      <c r="AF11" s="427"/>
      <c r="AG11" s="423">
        <v>1810188</v>
      </c>
      <c r="AH11" s="424">
        <v>39.814330526677885</v>
      </c>
      <c r="AI11" s="427"/>
      <c r="AJ11" s="428">
        <v>2252421</v>
      </c>
      <c r="AK11" s="424">
        <v>47.075156111081618</v>
      </c>
      <c r="AL11" s="424"/>
      <c r="AM11" s="428">
        <v>2416018</v>
      </c>
      <c r="AN11" s="424">
        <v>48.943488923579444</v>
      </c>
      <c r="AO11" s="424"/>
      <c r="AP11" s="429">
        <v>1886617</v>
      </c>
      <c r="AQ11" s="430">
        <v>36.021966595301834</v>
      </c>
      <c r="AS11" s="429">
        <v>2618224.6589999991</v>
      </c>
      <c r="AT11" s="430">
        <v>44.84366158250922</v>
      </c>
      <c r="AU11" s="429">
        <v>2468102.5769999996</v>
      </c>
      <c r="AV11" s="430">
        <v>39.852087744565914</v>
      </c>
    </row>
    <row r="12" spans="1:52" ht="15">
      <c r="A12" s="414" t="s">
        <v>1421</v>
      </c>
      <c r="B12" s="414"/>
      <c r="C12" s="415">
        <v>1295410</v>
      </c>
      <c r="D12" s="416">
        <v>39.505251925614573</v>
      </c>
      <c r="E12" s="417"/>
      <c r="F12" s="415">
        <v>1451466</v>
      </c>
      <c r="G12" s="416">
        <v>38.511068576513722</v>
      </c>
      <c r="H12" s="417"/>
      <c r="I12" s="415">
        <v>1521606</v>
      </c>
      <c r="J12" s="416">
        <v>38.279126587284416</v>
      </c>
      <c r="K12" s="417"/>
      <c r="L12" s="415">
        <v>1378715</v>
      </c>
      <c r="M12" s="416">
        <v>33.485795226158423</v>
      </c>
      <c r="N12" s="417"/>
      <c r="O12" s="415">
        <v>1591410</v>
      </c>
      <c r="P12" s="418">
        <v>37.788496402944318</v>
      </c>
      <c r="Q12" s="419"/>
      <c r="R12" s="420">
        <v>1598865</v>
      </c>
      <c r="S12" s="421">
        <v>34.277961354606184</v>
      </c>
      <c r="T12" s="422"/>
      <c r="U12" s="423">
        <v>1455114</v>
      </c>
      <c r="V12" s="424">
        <v>30.232384678721413</v>
      </c>
      <c r="W12" s="422"/>
      <c r="X12" s="423">
        <v>1547717</v>
      </c>
      <c r="Y12" s="425">
        <v>31.467403425897896</v>
      </c>
      <c r="Z12" s="426"/>
      <c r="AA12" s="423">
        <v>1375738</v>
      </c>
      <c r="AB12" s="424">
        <v>27.768609520795302</v>
      </c>
      <c r="AC12" s="427"/>
      <c r="AD12" s="423">
        <v>1401815</v>
      </c>
      <c r="AE12" s="424">
        <v>27.148542655175749</v>
      </c>
      <c r="AF12" s="427"/>
      <c r="AG12" s="423">
        <v>1275691</v>
      </c>
      <c r="AH12" s="424">
        <v>28.058291803894537</v>
      </c>
      <c r="AI12" s="427"/>
      <c r="AJ12" s="428">
        <v>1273822</v>
      </c>
      <c r="AK12" s="424">
        <v>26.622629387547981</v>
      </c>
      <c r="AL12" s="424"/>
      <c r="AM12" s="428">
        <v>1395957</v>
      </c>
      <c r="AN12" s="424">
        <v>28.279179197875674</v>
      </c>
      <c r="AO12" s="424"/>
      <c r="AP12" s="429">
        <v>1423751</v>
      </c>
      <c r="AQ12" s="430">
        <v>27.184272675390702</v>
      </c>
      <c r="AS12" s="429">
        <v>1563153.8200000003</v>
      </c>
      <c r="AT12" s="430">
        <v>26.772928237662956</v>
      </c>
      <c r="AU12" s="429">
        <v>1740115.5889999999</v>
      </c>
      <c r="AV12" s="430">
        <v>28.09738938112012</v>
      </c>
    </row>
    <row r="13" spans="1:52" ht="15">
      <c r="A13" s="414" t="s">
        <v>1422</v>
      </c>
      <c r="B13" s="414"/>
      <c r="C13" s="415">
        <v>837622</v>
      </c>
      <c r="D13" s="416">
        <v>25.544397625799654</v>
      </c>
      <c r="E13" s="417"/>
      <c r="F13" s="415">
        <v>912014</v>
      </c>
      <c r="G13" s="416">
        <v>24.198040943942598</v>
      </c>
      <c r="H13" s="417"/>
      <c r="I13" s="415">
        <v>930533</v>
      </c>
      <c r="J13" s="416">
        <v>23.409470323227914</v>
      </c>
      <c r="K13" s="417"/>
      <c r="L13" s="415">
        <v>1060344</v>
      </c>
      <c r="M13" s="416">
        <v>25.753300757071418</v>
      </c>
      <c r="N13" s="417"/>
      <c r="O13" s="415">
        <v>984734</v>
      </c>
      <c r="P13" s="418">
        <v>23.382797152749433</v>
      </c>
      <c r="Q13" s="419"/>
      <c r="R13" s="420">
        <v>1082992</v>
      </c>
      <c r="S13" s="421">
        <v>23.218194108538036</v>
      </c>
      <c r="T13" s="422"/>
      <c r="U13" s="423">
        <v>1294660</v>
      </c>
      <c r="V13" s="424">
        <v>26.898689139238208</v>
      </c>
      <c r="W13" s="422"/>
      <c r="X13" s="423">
        <v>1206396</v>
      </c>
      <c r="Y13" s="425">
        <v>24.527836564042079</v>
      </c>
      <c r="Z13" s="431"/>
      <c r="AA13" s="423">
        <v>1363360</v>
      </c>
      <c r="AB13" s="424">
        <v>27.5187655471256</v>
      </c>
      <c r="AC13" s="427"/>
      <c r="AD13" s="423">
        <v>1380057</v>
      </c>
      <c r="AE13" s="424">
        <v>26.727161808850585</v>
      </c>
      <c r="AF13" s="427"/>
      <c r="AG13" s="423">
        <v>1060963</v>
      </c>
      <c r="AH13" s="424">
        <v>23.335438948095863</v>
      </c>
      <c r="AI13" s="427"/>
      <c r="AJ13" s="428">
        <v>1015865</v>
      </c>
      <c r="AK13" s="424">
        <v>21.231378797651029</v>
      </c>
      <c r="AL13" s="424"/>
      <c r="AM13" s="428">
        <v>948133</v>
      </c>
      <c r="AN13" s="424">
        <v>19.207198366725805</v>
      </c>
      <c r="AO13" s="424"/>
      <c r="AP13" s="429">
        <v>984869</v>
      </c>
      <c r="AQ13" s="430">
        <v>18.804515287813224</v>
      </c>
      <c r="AS13" s="429">
        <v>1000205.075</v>
      </c>
      <c r="AT13" s="430">
        <v>17.131019579327958</v>
      </c>
      <c r="AU13" s="429">
        <v>1138387.652</v>
      </c>
      <c r="AV13" s="430">
        <v>18.381377264302564</v>
      </c>
    </row>
    <row r="14" spans="1:52" ht="15">
      <c r="A14" s="414" t="s">
        <v>1423</v>
      </c>
      <c r="B14" s="414"/>
      <c r="C14" s="415">
        <v>101270</v>
      </c>
      <c r="D14" s="418">
        <v>3.0883634235546951</v>
      </c>
      <c r="E14" s="432"/>
      <c r="F14" s="420">
        <v>108439</v>
      </c>
      <c r="G14" s="418">
        <v>2.877161273752586</v>
      </c>
      <c r="H14" s="432"/>
      <c r="I14" s="420">
        <v>167152</v>
      </c>
      <c r="J14" s="418">
        <v>4.2050521405132244</v>
      </c>
      <c r="K14" s="432"/>
      <c r="L14" s="420">
        <v>273452</v>
      </c>
      <c r="M14" s="418">
        <v>6.6415159595590616</v>
      </c>
      <c r="N14" s="432"/>
      <c r="O14" s="420">
        <v>135606</v>
      </c>
      <c r="P14" s="418">
        <v>3.2200041744224728</v>
      </c>
      <c r="Q14" s="419"/>
      <c r="R14" s="420">
        <v>131754</v>
      </c>
      <c r="S14" s="421">
        <v>2.8246653221596465</v>
      </c>
      <c r="T14" s="422"/>
      <c r="U14" s="423">
        <v>131295</v>
      </c>
      <c r="V14" s="424">
        <v>2.7278693946953489</v>
      </c>
      <c r="W14" s="422"/>
      <c r="X14" s="423">
        <v>141194</v>
      </c>
      <c r="Y14" s="425">
        <v>2.8706853767944835</v>
      </c>
      <c r="Z14" s="431"/>
      <c r="AA14" s="423">
        <v>143062</v>
      </c>
      <c r="AB14" s="424">
        <v>2.8876376281414173</v>
      </c>
      <c r="AC14" s="427"/>
      <c r="AD14" s="423">
        <v>305271</v>
      </c>
      <c r="AE14" s="424">
        <v>5.9120945095381039</v>
      </c>
      <c r="AF14" s="427"/>
      <c r="AG14" s="423">
        <v>173928</v>
      </c>
      <c r="AH14" s="424">
        <v>3.8254738622971933</v>
      </c>
      <c r="AI14" s="427"/>
      <c r="AJ14" s="428">
        <v>159472</v>
      </c>
      <c r="AK14" s="424">
        <v>3.3329334504279653</v>
      </c>
      <c r="AL14" s="424"/>
      <c r="AM14" s="428">
        <v>78282</v>
      </c>
      <c r="AN14" s="424">
        <v>1.5858301552039951</v>
      </c>
      <c r="AO14" s="424"/>
      <c r="AP14" s="429">
        <v>652370</v>
      </c>
      <c r="AQ14" s="430">
        <v>12.455972965247879</v>
      </c>
      <c r="AS14" s="429">
        <v>552623.71100000013</v>
      </c>
      <c r="AT14" s="430">
        <v>9.4650665646161389</v>
      </c>
      <c r="AU14" s="429">
        <v>560356.00100000005</v>
      </c>
      <c r="AV14" s="430">
        <v>9.0479855773215174</v>
      </c>
    </row>
    <row r="15" spans="1:52" ht="18" thickBot="1">
      <c r="A15" s="433" t="s">
        <v>1424</v>
      </c>
      <c r="B15" s="433"/>
      <c r="C15" s="434">
        <v>108724</v>
      </c>
      <c r="D15" s="435">
        <v>3.3156830735910012</v>
      </c>
      <c r="E15" s="436"/>
      <c r="F15" s="434">
        <v>283925</v>
      </c>
      <c r="G15" s="435">
        <v>7.5332492428941897</v>
      </c>
      <c r="H15" s="436"/>
      <c r="I15" s="434">
        <v>286314</v>
      </c>
      <c r="J15" s="435">
        <v>7.2028171877028289</v>
      </c>
      <c r="K15" s="436"/>
      <c r="L15" s="434">
        <v>290620</v>
      </c>
      <c r="M15" s="435">
        <v>7.0584869306754188</v>
      </c>
      <c r="N15" s="436"/>
      <c r="O15" s="434">
        <v>289064</v>
      </c>
      <c r="P15" s="435">
        <v>6.8639093157770139</v>
      </c>
      <c r="Q15" s="437"/>
      <c r="R15" s="438">
        <v>461562</v>
      </c>
      <c r="S15" s="439">
        <v>9.8953972966790449</v>
      </c>
      <c r="T15" s="440"/>
      <c r="U15" s="441">
        <v>136065</v>
      </c>
      <c r="V15" s="442">
        <v>2.8269739836949057</v>
      </c>
      <c r="W15" s="440"/>
      <c r="X15" s="441">
        <v>97517</v>
      </c>
      <c r="Y15" s="442">
        <v>1.9826665856117656</v>
      </c>
      <c r="Z15" s="443"/>
      <c r="AA15" s="444">
        <v>87392</v>
      </c>
      <c r="AB15" s="445">
        <v>1.7639654667104807</v>
      </c>
      <c r="AC15" s="446"/>
      <c r="AD15" s="444">
        <v>232621</v>
      </c>
      <c r="AE15" s="445">
        <v>4.5051031277234435</v>
      </c>
      <c r="AF15" s="446"/>
      <c r="AG15" s="444">
        <v>225805</v>
      </c>
      <c r="AH15" s="445">
        <v>4.9664868536176909</v>
      </c>
      <c r="AI15" s="446"/>
      <c r="AJ15" s="447">
        <v>83154</v>
      </c>
      <c r="AK15" s="445">
        <v>1.7379022532914055</v>
      </c>
      <c r="AL15" s="445"/>
      <c r="AM15" s="444">
        <v>97953</v>
      </c>
      <c r="AN15" s="445">
        <v>1.9843236145307599</v>
      </c>
      <c r="AO15" s="445"/>
      <c r="AP15" s="448">
        <v>289800</v>
      </c>
      <c r="AQ15" s="445">
        <v>5.5332724762463563</v>
      </c>
      <c r="AR15" s="445"/>
      <c r="AS15" s="448">
        <v>104354.00900000001</v>
      </c>
      <c r="AT15" s="449">
        <v>1.7873240358837073</v>
      </c>
      <c r="AU15" s="448">
        <v>286195.72100000002</v>
      </c>
      <c r="AV15" s="449">
        <v>4.6211600326898843</v>
      </c>
    </row>
    <row r="16" spans="1:52" ht="15">
      <c r="A16" s="450" t="s">
        <v>1415</v>
      </c>
      <c r="B16" s="450"/>
      <c r="C16" s="450"/>
      <c r="D16" s="450"/>
      <c r="E16" s="451"/>
      <c r="F16" s="451"/>
      <c r="G16" s="451"/>
      <c r="H16" s="451"/>
      <c r="I16" s="451"/>
      <c r="J16" s="451"/>
      <c r="K16" s="451"/>
      <c r="L16" s="451"/>
      <c r="M16" s="451"/>
      <c r="N16" s="451"/>
      <c r="O16" s="451"/>
      <c r="P16" s="451"/>
      <c r="Q16" s="451"/>
      <c r="R16" s="451"/>
      <c r="S16" s="451"/>
      <c r="T16" s="451"/>
      <c r="U16" s="451"/>
      <c r="V16" s="452"/>
      <c r="W16" s="451"/>
      <c r="X16" s="451"/>
      <c r="Y16" s="451"/>
      <c r="Z16" s="451"/>
    </row>
    <row r="17" spans="1:41">
      <c r="A17" s="453" t="s">
        <v>1416</v>
      </c>
      <c r="B17" s="453"/>
      <c r="C17" s="453"/>
      <c r="D17" s="453"/>
      <c r="E17" s="454"/>
      <c r="F17" s="454"/>
      <c r="G17" s="454"/>
      <c r="H17" s="454"/>
      <c r="I17" s="454"/>
      <c r="J17" s="454"/>
      <c r="K17" s="454"/>
      <c r="L17" s="454"/>
      <c r="M17" s="454"/>
      <c r="N17" s="454"/>
      <c r="O17" s="454"/>
      <c r="P17" s="454"/>
      <c r="Q17" s="454"/>
      <c r="R17" s="454"/>
      <c r="S17" s="454"/>
      <c r="T17" s="454"/>
      <c r="U17" s="454"/>
      <c r="V17" s="455"/>
      <c r="W17" s="454"/>
      <c r="X17" s="454"/>
      <c r="Y17" s="454"/>
      <c r="Z17" s="454"/>
    </row>
    <row r="18" spans="1:41">
      <c r="A18" s="456"/>
      <c r="B18" s="456"/>
      <c r="C18" s="456"/>
      <c r="D18" s="456"/>
      <c r="E18" s="456"/>
      <c r="F18" s="456"/>
      <c r="G18" s="456"/>
      <c r="H18" s="456"/>
      <c r="I18" s="456"/>
      <c r="J18" s="456"/>
      <c r="K18" s="456"/>
      <c r="L18" s="456"/>
      <c r="M18" s="456"/>
      <c r="N18" s="456"/>
      <c r="O18" s="456"/>
      <c r="P18" s="456"/>
      <c r="Q18" s="456"/>
      <c r="R18" s="456"/>
      <c r="S18" s="456"/>
      <c r="T18" s="456"/>
      <c r="U18" s="456"/>
      <c r="V18" s="457"/>
      <c r="W18" s="456"/>
      <c r="X18" s="456"/>
      <c r="Y18" s="456"/>
      <c r="Z18" s="456"/>
    </row>
    <row r="19" spans="1:41" s="365" customFormat="1">
      <c r="A19" s="456"/>
      <c r="B19" s="456"/>
      <c r="C19" s="458"/>
      <c r="D19" s="456"/>
      <c r="E19" s="456"/>
      <c r="F19" s="456"/>
      <c r="G19" s="456"/>
      <c r="H19" s="456"/>
      <c r="I19" s="456"/>
      <c r="J19" s="456"/>
      <c r="K19" s="456"/>
      <c r="L19" s="456"/>
      <c r="M19" s="456"/>
      <c r="N19" s="456"/>
      <c r="O19" s="456"/>
      <c r="P19" s="456"/>
      <c r="Q19" s="456"/>
      <c r="R19" s="456"/>
      <c r="S19" s="456"/>
      <c r="T19" s="456"/>
      <c r="U19" s="456"/>
      <c r="V19" s="457"/>
      <c r="W19" s="456"/>
      <c r="X19" s="456"/>
      <c r="Y19" s="456"/>
      <c r="Z19" s="456"/>
      <c r="AK19" s="363"/>
      <c r="AL19" s="363"/>
      <c r="AM19" s="363"/>
      <c r="AN19" s="363"/>
      <c r="AO19" s="363"/>
    </row>
    <row r="20" spans="1:41" s="365" customFormat="1">
      <c r="A20" s="456"/>
      <c r="B20" s="456"/>
      <c r="C20" s="458"/>
      <c r="D20" s="456"/>
      <c r="E20" s="456"/>
      <c r="F20" s="456"/>
      <c r="G20" s="456"/>
      <c r="H20" s="456"/>
      <c r="I20" s="456"/>
      <c r="J20" s="456"/>
      <c r="K20" s="456"/>
      <c r="L20" s="456"/>
      <c r="M20" s="456"/>
      <c r="N20" s="456"/>
      <c r="O20" s="456"/>
      <c r="P20" s="456"/>
      <c r="Q20" s="456"/>
      <c r="R20" s="456"/>
      <c r="S20" s="456"/>
      <c r="T20" s="456"/>
      <c r="U20" s="456"/>
      <c r="V20" s="457"/>
      <c r="W20" s="456"/>
      <c r="X20" s="456"/>
      <c r="Y20" s="456"/>
      <c r="Z20" s="456"/>
      <c r="AK20" s="363"/>
      <c r="AL20" s="363"/>
      <c r="AM20" s="363"/>
      <c r="AN20" s="363"/>
      <c r="AO20" s="363"/>
    </row>
    <row r="21" spans="1:41" s="365" customFormat="1">
      <c r="A21" s="456"/>
      <c r="B21" s="456"/>
      <c r="C21" s="458"/>
      <c r="D21" s="456"/>
      <c r="E21" s="456"/>
      <c r="F21" s="456"/>
      <c r="G21" s="456"/>
      <c r="H21" s="456"/>
      <c r="I21" s="456"/>
      <c r="J21" s="456"/>
      <c r="K21" s="456"/>
      <c r="L21" s="456"/>
      <c r="M21" s="456"/>
      <c r="N21" s="456"/>
      <c r="O21" s="456"/>
      <c r="P21" s="456"/>
      <c r="Q21" s="456"/>
      <c r="R21" s="456"/>
      <c r="S21" s="456"/>
      <c r="T21" s="456"/>
      <c r="U21" s="456"/>
      <c r="V21" s="457"/>
      <c r="W21" s="456"/>
      <c r="X21" s="456"/>
      <c r="Y21" s="456"/>
      <c r="Z21" s="456"/>
      <c r="AK21" s="363"/>
      <c r="AL21" s="363"/>
      <c r="AM21" s="363"/>
      <c r="AN21" s="363"/>
      <c r="AO21" s="363"/>
    </row>
    <row r="22" spans="1:41" s="365" customFormat="1">
      <c r="A22" s="456"/>
      <c r="B22" s="456"/>
      <c r="C22" s="458"/>
      <c r="D22" s="456"/>
      <c r="E22" s="456"/>
      <c r="F22" s="456"/>
      <c r="G22" s="456"/>
      <c r="H22" s="456"/>
      <c r="I22" s="456"/>
      <c r="J22" s="456"/>
      <c r="K22" s="456"/>
      <c r="L22" s="456"/>
      <c r="M22" s="456"/>
      <c r="N22" s="456"/>
      <c r="O22" s="456"/>
      <c r="P22" s="456"/>
      <c r="Q22" s="456"/>
      <c r="R22" s="456"/>
      <c r="S22" s="456"/>
      <c r="T22" s="456"/>
      <c r="U22" s="456"/>
      <c r="V22" s="457"/>
      <c r="W22" s="456"/>
      <c r="X22" s="456"/>
      <c r="Y22" s="456"/>
      <c r="Z22" s="456"/>
      <c r="AK22" s="363"/>
      <c r="AL22" s="363"/>
      <c r="AM22" s="363"/>
      <c r="AN22" s="363"/>
      <c r="AO22" s="363"/>
    </row>
    <row r="23" spans="1:41" s="365" customFormat="1">
      <c r="A23" s="456"/>
      <c r="B23" s="456"/>
      <c r="C23" s="458"/>
      <c r="D23" s="456"/>
      <c r="E23" s="456"/>
      <c r="F23" s="456"/>
      <c r="G23" s="456"/>
      <c r="H23" s="456"/>
      <c r="I23" s="456"/>
      <c r="J23" s="456"/>
      <c r="K23" s="456"/>
      <c r="L23" s="456"/>
      <c r="M23" s="456"/>
      <c r="N23" s="456"/>
      <c r="O23" s="456"/>
      <c r="P23" s="456"/>
      <c r="Q23" s="456"/>
      <c r="R23" s="456"/>
      <c r="S23" s="456"/>
      <c r="T23" s="456"/>
      <c r="U23" s="456"/>
      <c r="V23" s="457"/>
      <c r="W23" s="456"/>
      <c r="X23" s="456"/>
      <c r="Y23" s="456"/>
      <c r="Z23" s="456"/>
      <c r="AK23" s="363"/>
      <c r="AL23" s="363"/>
      <c r="AM23" s="363"/>
      <c r="AN23" s="363"/>
      <c r="AO23" s="363"/>
    </row>
    <row r="24" spans="1:41" s="365" customFormat="1">
      <c r="A24" s="456"/>
      <c r="B24" s="456"/>
      <c r="C24" s="456"/>
      <c r="D24" s="456"/>
      <c r="E24" s="456"/>
      <c r="F24" s="456"/>
      <c r="G24" s="456"/>
      <c r="H24" s="456"/>
      <c r="I24" s="456"/>
      <c r="J24" s="456"/>
      <c r="K24" s="456"/>
      <c r="L24" s="456"/>
      <c r="M24" s="456"/>
      <c r="N24" s="456"/>
      <c r="O24" s="456"/>
      <c r="P24" s="456"/>
      <c r="Q24" s="456"/>
      <c r="R24" s="456"/>
      <c r="S24" s="456"/>
      <c r="T24" s="456"/>
      <c r="U24" s="456"/>
      <c r="V24" s="457"/>
      <c r="W24" s="456"/>
      <c r="X24" s="456"/>
      <c r="Y24" s="456"/>
      <c r="Z24" s="456"/>
      <c r="AK24" s="363"/>
      <c r="AL24" s="363"/>
      <c r="AM24" s="363"/>
      <c r="AN24" s="363"/>
      <c r="AO24" s="363"/>
    </row>
    <row r="25" spans="1:41" s="365" customFormat="1">
      <c r="A25" s="456"/>
      <c r="B25" s="456"/>
      <c r="C25" s="456"/>
      <c r="D25" s="456"/>
      <c r="E25" s="456"/>
      <c r="F25" s="456"/>
      <c r="G25" s="456"/>
      <c r="H25" s="456"/>
      <c r="I25" s="456"/>
      <c r="J25" s="456"/>
      <c r="K25" s="456"/>
      <c r="L25" s="456"/>
      <c r="M25" s="456"/>
      <c r="N25" s="456"/>
      <c r="O25" s="456"/>
      <c r="P25" s="456"/>
      <c r="Q25" s="456"/>
      <c r="R25" s="456"/>
      <c r="S25" s="456"/>
      <c r="T25" s="456"/>
      <c r="U25" s="456"/>
      <c r="V25" s="457"/>
      <c r="W25" s="456"/>
      <c r="X25" s="456"/>
      <c r="Y25" s="456"/>
      <c r="Z25" s="456"/>
      <c r="AK25" s="363"/>
      <c r="AL25" s="363"/>
      <c r="AM25" s="363"/>
      <c r="AN25" s="363"/>
      <c r="AO25" s="363"/>
    </row>
    <row r="26" spans="1:41" s="365" customFormat="1">
      <c r="A26" s="456"/>
      <c r="B26" s="456"/>
      <c r="C26" s="456"/>
      <c r="D26" s="456"/>
      <c r="E26" s="456"/>
      <c r="F26" s="456"/>
      <c r="G26" s="456"/>
      <c r="H26" s="456"/>
      <c r="I26" s="456"/>
      <c r="J26" s="456"/>
      <c r="K26" s="456"/>
      <c r="L26" s="456"/>
      <c r="M26" s="456"/>
      <c r="N26" s="456"/>
      <c r="O26" s="456"/>
      <c r="P26" s="456"/>
      <c r="Q26" s="456"/>
      <c r="R26" s="456"/>
      <c r="S26" s="456"/>
      <c r="T26" s="456"/>
      <c r="U26" s="456"/>
      <c r="V26" s="457"/>
      <c r="W26" s="456"/>
      <c r="X26" s="456"/>
      <c r="Y26" s="456"/>
      <c r="Z26" s="456"/>
      <c r="AK26" s="363"/>
      <c r="AL26" s="363"/>
      <c r="AM26" s="363"/>
      <c r="AN26" s="363"/>
      <c r="AO26" s="363"/>
    </row>
    <row r="27" spans="1:41" s="365" customFormat="1">
      <c r="A27" s="456"/>
      <c r="B27" s="456"/>
      <c r="C27" s="456"/>
      <c r="D27" s="456"/>
      <c r="E27" s="456"/>
      <c r="F27" s="456"/>
      <c r="G27" s="456"/>
      <c r="H27" s="456"/>
      <c r="I27" s="456"/>
      <c r="J27" s="456"/>
      <c r="K27" s="456"/>
      <c r="L27" s="456"/>
      <c r="M27" s="456"/>
      <c r="N27" s="456"/>
      <c r="O27" s="456"/>
      <c r="P27" s="456"/>
      <c r="Q27" s="456"/>
      <c r="R27" s="456"/>
      <c r="S27" s="456"/>
      <c r="T27" s="456"/>
      <c r="U27" s="456"/>
      <c r="V27" s="457"/>
      <c r="W27" s="456"/>
      <c r="X27" s="456"/>
      <c r="Y27" s="456"/>
      <c r="Z27" s="456"/>
      <c r="AK27" s="363"/>
      <c r="AL27" s="363"/>
      <c r="AM27" s="363"/>
      <c r="AN27" s="363"/>
      <c r="AO27" s="363"/>
    </row>
    <row r="28" spans="1:41" s="365" customFormat="1">
      <c r="A28" s="456"/>
      <c r="B28" s="456"/>
      <c r="C28" s="456"/>
      <c r="D28" s="456"/>
      <c r="E28" s="456"/>
      <c r="F28" s="456"/>
      <c r="G28" s="456"/>
      <c r="H28" s="456"/>
      <c r="I28" s="456"/>
      <c r="J28" s="456"/>
      <c r="K28" s="456"/>
      <c r="L28" s="456"/>
      <c r="M28" s="456"/>
      <c r="N28" s="456"/>
      <c r="O28" s="456"/>
      <c r="P28" s="456"/>
      <c r="Q28" s="456"/>
      <c r="R28" s="456"/>
      <c r="S28" s="456"/>
      <c r="T28" s="456"/>
      <c r="U28" s="456"/>
      <c r="V28" s="457"/>
      <c r="W28" s="456"/>
      <c r="X28" s="456"/>
      <c r="Y28" s="456"/>
      <c r="Z28" s="456"/>
      <c r="AK28" s="363"/>
      <c r="AL28" s="363"/>
      <c r="AM28" s="363"/>
      <c r="AN28" s="363"/>
      <c r="AO28" s="363"/>
    </row>
    <row r="29" spans="1:41" s="365" customFormat="1" ht="15">
      <c r="A29" s="459"/>
      <c r="B29" s="459"/>
      <c r="C29" s="459"/>
      <c r="D29" s="459"/>
      <c r="E29" s="459"/>
      <c r="F29" s="459"/>
      <c r="G29" s="459"/>
      <c r="H29" s="459"/>
      <c r="I29" s="459"/>
      <c r="J29" s="459"/>
      <c r="K29" s="459"/>
      <c r="L29" s="459"/>
      <c r="M29" s="459"/>
      <c r="N29" s="459"/>
      <c r="O29" s="459"/>
      <c r="P29" s="459"/>
      <c r="Q29" s="459"/>
      <c r="R29" s="459"/>
      <c r="S29" s="459"/>
      <c r="T29" s="459"/>
      <c r="U29" s="459"/>
      <c r="V29" s="460"/>
      <c r="W29" s="459"/>
      <c r="X29" s="459"/>
      <c r="Y29" s="459"/>
      <c r="Z29" s="459"/>
      <c r="AK29" s="363"/>
      <c r="AL29" s="363"/>
      <c r="AM29" s="363"/>
      <c r="AN29" s="363"/>
      <c r="AO29" s="363"/>
    </row>
    <row r="30" spans="1:41" s="365" customFormat="1" ht="15">
      <c r="A30" s="459"/>
      <c r="B30" s="459"/>
      <c r="C30" s="459"/>
      <c r="D30" s="459"/>
      <c r="E30" s="459"/>
      <c r="F30" s="459"/>
      <c r="G30" s="459"/>
      <c r="H30" s="459"/>
      <c r="I30" s="459"/>
      <c r="J30" s="459"/>
      <c r="K30" s="459"/>
      <c r="L30" s="459"/>
      <c r="M30" s="459"/>
      <c r="N30" s="459"/>
      <c r="O30" s="459"/>
      <c r="P30" s="459"/>
      <c r="Q30" s="459"/>
      <c r="R30" s="459"/>
      <c r="S30" s="459"/>
      <c r="T30" s="459"/>
      <c r="U30" s="459"/>
      <c r="V30" s="460"/>
      <c r="W30" s="459"/>
      <c r="X30" s="459"/>
      <c r="Y30" s="459"/>
      <c r="Z30" s="459"/>
      <c r="AK30" s="363"/>
      <c r="AL30" s="363"/>
      <c r="AM30" s="363"/>
      <c r="AN30" s="363"/>
      <c r="AO30" s="363"/>
    </row>
    <row r="31" spans="1:41" s="365" customFormat="1" ht="15">
      <c r="A31" s="459"/>
      <c r="B31" s="459"/>
      <c r="C31" s="459"/>
      <c r="D31" s="459"/>
      <c r="E31" s="459"/>
      <c r="F31" s="459"/>
      <c r="G31" s="459"/>
      <c r="H31" s="459"/>
      <c r="I31" s="459"/>
      <c r="J31" s="459"/>
      <c r="K31" s="459"/>
      <c r="L31" s="459"/>
      <c r="M31" s="459"/>
      <c r="N31" s="459"/>
      <c r="O31" s="459"/>
      <c r="P31" s="459"/>
      <c r="Q31" s="459"/>
      <c r="R31" s="459"/>
      <c r="S31" s="459"/>
      <c r="T31" s="459"/>
      <c r="U31" s="459"/>
      <c r="V31" s="460"/>
      <c r="W31" s="459"/>
      <c r="X31" s="459"/>
      <c r="Y31" s="459"/>
      <c r="Z31" s="459"/>
      <c r="AK31" s="363"/>
      <c r="AL31" s="363"/>
      <c r="AM31" s="363"/>
      <c r="AN31" s="363"/>
      <c r="AO31" s="363"/>
    </row>
    <row r="32" spans="1:41" s="365" customFormat="1">
      <c r="A32" s="456"/>
      <c r="B32" s="456"/>
      <c r="C32" s="456"/>
      <c r="D32" s="456"/>
      <c r="E32" s="456"/>
      <c r="F32" s="456"/>
      <c r="G32" s="456"/>
      <c r="H32" s="456"/>
      <c r="I32" s="456"/>
      <c r="J32" s="456"/>
      <c r="K32" s="456"/>
      <c r="L32" s="456"/>
      <c r="M32" s="456"/>
      <c r="N32" s="456"/>
      <c r="O32" s="456"/>
      <c r="P32" s="456"/>
      <c r="Q32" s="456"/>
      <c r="R32" s="456"/>
      <c r="S32" s="456"/>
      <c r="T32" s="456"/>
      <c r="U32" s="456"/>
      <c r="V32" s="457"/>
      <c r="W32" s="456"/>
      <c r="X32" s="456"/>
      <c r="Y32" s="456"/>
      <c r="Z32" s="456"/>
      <c r="AK32" s="363"/>
      <c r="AL32" s="363"/>
      <c r="AM32" s="363"/>
      <c r="AN32" s="363"/>
      <c r="AO32" s="363"/>
    </row>
    <row r="33" spans="1:41" s="365" customFormat="1">
      <c r="A33" s="456"/>
      <c r="B33" s="456"/>
      <c r="C33" s="456"/>
      <c r="D33" s="456"/>
      <c r="E33" s="456"/>
      <c r="F33" s="456"/>
      <c r="G33" s="456"/>
      <c r="H33" s="456"/>
      <c r="I33" s="456"/>
      <c r="J33" s="456"/>
      <c r="K33" s="456"/>
      <c r="L33" s="456"/>
      <c r="M33" s="456"/>
      <c r="N33" s="456"/>
      <c r="O33" s="456"/>
      <c r="P33" s="456"/>
      <c r="Q33" s="456"/>
      <c r="R33" s="456"/>
      <c r="S33" s="456"/>
      <c r="T33" s="456"/>
      <c r="U33" s="456"/>
      <c r="V33" s="457"/>
      <c r="W33" s="456"/>
      <c r="X33" s="456"/>
      <c r="Y33" s="456"/>
      <c r="Z33" s="456"/>
      <c r="AK33" s="363"/>
      <c r="AL33" s="363"/>
      <c r="AM33" s="363"/>
      <c r="AN33" s="363"/>
      <c r="AO33" s="363"/>
    </row>
    <row r="34" spans="1:41" s="365" customFormat="1">
      <c r="A34" s="456"/>
      <c r="B34" s="456"/>
      <c r="C34" s="456"/>
      <c r="D34" s="456"/>
      <c r="E34" s="456"/>
      <c r="F34" s="456"/>
      <c r="G34" s="456"/>
      <c r="H34" s="456"/>
      <c r="I34" s="456"/>
      <c r="J34" s="456"/>
      <c r="K34" s="456"/>
      <c r="L34" s="456"/>
      <c r="M34" s="456"/>
      <c r="N34" s="456"/>
      <c r="O34" s="456"/>
      <c r="P34" s="456"/>
      <c r="Q34" s="456"/>
      <c r="R34" s="456"/>
      <c r="S34" s="456"/>
      <c r="T34" s="456"/>
      <c r="U34" s="456"/>
      <c r="V34" s="457"/>
      <c r="W34" s="456"/>
      <c r="X34" s="456"/>
      <c r="Y34" s="456"/>
      <c r="Z34" s="456"/>
      <c r="AK34" s="363"/>
      <c r="AL34" s="363"/>
      <c r="AM34" s="363"/>
      <c r="AN34" s="363"/>
      <c r="AO34" s="363"/>
    </row>
    <row r="35" spans="1:41" s="365" customFormat="1">
      <c r="A35" s="456"/>
      <c r="B35" s="456"/>
      <c r="C35" s="456"/>
      <c r="D35" s="456"/>
      <c r="E35" s="456"/>
      <c r="F35" s="456"/>
      <c r="G35" s="456"/>
      <c r="H35" s="456"/>
      <c r="I35" s="456"/>
      <c r="J35" s="456"/>
      <c r="K35" s="456"/>
      <c r="L35" s="456"/>
      <c r="M35" s="456"/>
      <c r="N35" s="456"/>
      <c r="O35" s="456"/>
      <c r="P35" s="456"/>
      <c r="Q35" s="456"/>
      <c r="R35" s="456"/>
      <c r="S35" s="456"/>
      <c r="T35" s="456"/>
      <c r="U35" s="456"/>
      <c r="V35" s="457"/>
      <c r="W35" s="456"/>
      <c r="X35" s="456"/>
      <c r="Y35" s="456"/>
      <c r="Z35" s="456"/>
      <c r="AK35" s="363"/>
      <c r="AL35" s="363"/>
      <c r="AM35" s="363"/>
      <c r="AN35" s="363"/>
      <c r="AO35" s="363"/>
    </row>
    <row r="36" spans="1:41" s="365" customFormat="1">
      <c r="A36" s="456"/>
      <c r="B36" s="456"/>
      <c r="C36" s="456"/>
      <c r="D36" s="456"/>
      <c r="E36" s="456"/>
      <c r="F36" s="456"/>
      <c r="G36" s="456"/>
      <c r="H36" s="456"/>
      <c r="I36" s="456"/>
      <c r="J36" s="456"/>
      <c r="K36" s="456"/>
      <c r="L36" s="456"/>
      <c r="M36" s="456"/>
      <c r="N36" s="456"/>
      <c r="O36" s="456"/>
      <c r="P36" s="456"/>
      <c r="Q36" s="456"/>
      <c r="R36" s="456"/>
      <c r="S36" s="456"/>
      <c r="T36" s="456"/>
      <c r="U36" s="456"/>
      <c r="V36" s="457"/>
      <c r="W36" s="456"/>
      <c r="X36" s="456"/>
      <c r="Y36" s="456"/>
      <c r="Z36" s="456"/>
      <c r="AK36" s="363"/>
      <c r="AL36" s="363"/>
      <c r="AM36" s="363"/>
      <c r="AN36" s="363"/>
      <c r="AO36" s="363"/>
    </row>
    <row r="37" spans="1:41" s="365" customFormat="1">
      <c r="A37" s="456"/>
      <c r="B37" s="456"/>
      <c r="C37" s="456"/>
      <c r="D37" s="456"/>
      <c r="E37" s="456"/>
      <c r="F37" s="456"/>
      <c r="G37" s="456"/>
      <c r="H37" s="456"/>
      <c r="I37" s="456"/>
      <c r="J37" s="456"/>
      <c r="K37" s="456"/>
      <c r="L37" s="456"/>
      <c r="M37" s="456"/>
      <c r="N37" s="456"/>
      <c r="O37" s="456"/>
      <c r="P37" s="456"/>
      <c r="Q37" s="456"/>
      <c r="R37" s="456"/>
      <c r="S37" s="456"/>
      <c r="T37" s="456"/>
      <c r="U37" s="456"/>
      <c r="V37" s="457"/>
      <c r="W37" s="456"/>
      <c r="X37" s="456"/>
      <c r="Y37" s="456"/>
      <c r="Z37" s="456"/>
      <c r="AK37" s="363"/>
      <c r="AL37" s="363"/>
      <c r="AM37" s="363"/>
      <c r="AN37" s="363"/>
      <c r="AO37" s="363"/>
    </row>
    <row r="38" spans="1:41" s="365" customFormat="1">
      <c r="A38" s="456"/>
      <c r="B38" s="456"/>
      <c r="C38" s="456"/>
      <c r="D38" s="456"/>
      <c r="E38" s="456"/>
      <c r="F38" s="456"/>
      <c r="G38" s="456"/>
      <c r="H38" s="456"/>
      <c r="I38" s="456"/>
      <c r="J38" s="456"/>
      <c r="K38" s="456"/>
      <c r="L38" s="456"/>
      <c r="M38" s="456"/>
      <c r="N38" s="456"/>
      <c r="O38" s="456"/>
      <c r="P38" s="456"/>
      <c r="Q38" s="456"/>
      <c r="R38" s="456"/>
      <c r="S38" s="456"/>
      <c r="T38" s="456"/>
      <c r="U38" s="456"/>
      <c r="V38" s="457"/>
      <c r="W38" s="456"/>
      <c r="X38" s="456"/>
      <c r="Y38" s="456"/>
      <c r="Z38" s="456"/>
      <c r="AK38" s="363"/>
      <c r="AL38" s="363"/>
      <c r="AM38" s="363"/>
      <c r="AN38" s="363"/>
      <c r="AO38" s="363"/>
    </row>
    <row r="39" spans="1:41" s="365" customFormat="1">
      <c r="A39" s="456"/>
      <c r="B39" s="456"/>
      <c r="C39" s="456"/>
      <c r="D39" s="456"/>
      <c r="E39" s="456"/>
      <c r="F39" s="456"/>
      <c r="G39" s="456"/>
      <c r="H39" s="456"/>
      <c r="I39" s="456"/>
      <c r="J39" s="456"/>
      <c r="K39" s="456"/>
      <c r="L39" s="456"/>
      <c r="M39" s="456"/>
      <c r="N39" s="456"/>
      <c r="O39" s="456"/>
      <c r="P39" s="456"/>
      <c r="Q39" s="456"/>
      <c r="R39" s="456"/>
      <c r="S39" s="456"/>
      <c r="T39" s="456"/>
      <c r="U39" s="456"/>
      <c r="V39" s="457"/>
      <c r="W39" s="456"/>
      <c r="X39" s="456"/>
      <c r="Y39" s="456"/>
      <c r="Z39" s="456"/>
      <c r="AK39" s="363"/>
      <c r="AL39" s="363"/>
      <c r="AM39" s="363"/>
      <c r="AN39" s="363"/>
      <c r="AO39" s="363"/>
    </row>
    <row r="40" spans="1:41" s="365" customFormat="1">
      <c r="A40" s="456"/>
      <c r="B40" s="456"/>
      <c r="C40" s="456"/>
      <c r="D40" s="456"/>
      <c r="E40" s="456"/>
      <c r="F40" s="456"/>
      <c r="G40" s="456"/>
      <c r="H40" s="456"/>
      <c r="I40" s="456"/>
      <c r="J40" s="456"/>
      <c r="K40" s="456"/>
      <c r="L40" s="456"/>
      <c r="M40" s="456"/>
      <c r="N40" s="456"/>
      <c r="O40" s="456"/>
      <c r="P40" s="456"/>
      <c r="Q40" s="456"/>
      <c r="R40" s="456"/>
      <c r="S40" s="456"/>
      <c r="T40" s="456"/>
      <c r="U40" s="456"/>
      <c r="V40" s="457"/>
      <c r="W40" s="456"/>
      <c r="X40" s="456"/>
      <c r="Y40" s="456"/>
      <c r="Z40" s="456"/>
      <c r="AK40" s="363"/>
      <c r="AL40" s="363"/>
      <c r="AM40" s="363"/>
      <c r="AN40" s="363"/>
      <c r="AO40" s="363"/>
    </row>
    <row r="41" spans="1:41" s="365" customFormat="1">
      <c r="A41" s="456"/>
      <c r="B41" s="456"/>
      <c r="C41" s="456"/>
      <c r="D41" s="456"/>
      <c r="E41" s="456"/>
      <c r="F41" s="456"/>
      <c r="G41" s="456"/>
      <c r="H41" s="456"/>
      <c r="I41" s="456"/>
      <c r="J41" s="456"/>
      <c r="K41" s="456"/>
      <c r="L41" s="456"/>
      <c r="M41" s="456"/>
      <c r="N41" s="456"/>
      <c r="O41" s="456"/>
      <c r="P41" s="456"/>
      <c r="Q41" s="456"/>
      <c r="R41" s="456"/>
      <c r="S41" s="456"/>
      <c r="T41" s="456"/>
      <c r="U41" s="456"/>
      <c r="V41" s="457"/>
      <c r="W41" s="456"/>
      <c r="X41" s="456"/>
      <c r="Y41" s="456"/>
      <c r="Z41" s="456"/>
      <c r="AK41" s="363"/>
      <c r="AL41" s="363"/>
      <c r="AM41" s="363"/>
      <c r="AN41" s="363"/>
      <c r="AO41" s="363"/>
    </row>
    <row r="42" spans="1:41" s="365" customFormat="1">
      <c r="A42" s="456"/>
      <c r="B42" s="456"/>
      <c r="C42" s="456"/>
      <c r="D42" s="456"/>
      <c r="E42" s="456"/>
      <c r="F42" s="456"/>
      <c r="G42" s="456"/>
      <c r="H42" s="456"/>
      <c r="I42" s="456"/>
      <c r="J42" s="456"/>
      <c r="K42" s="456"/>
      <c r="L42" s="456"/>
      <c r="M42" s="456"/>
      <c r="N42" s="456"/>
      <c r="O42" s="456"/>
      <c r="P42" s="456"/>
      <c r="Q42" s="456"/>
      <c r="R42" s="456"/>
      <c r="S42" s="456"/>
      <c r="T42" s="456"/>
      <c r="U42" s="456"/>
      <c r="V42" s="457"/>
      <c r="W42" s="456"/>
      <c r="X42" s="456"/>
      <c r="Y42" s="456"/>
      <c r="Z42" s="456"/>
      <c r="AK42" s="363"/>
      <c r="AL42" s="363"/>
      <c r="AM42" s="363"/>
      <c r="AN42" s="363"/>
      <c r="AO42" s="363"/>
    </row>
    <row r="43" spans="1:41" s="365" customFormat="1">
      <c r="A43" s="456"/>
      <c r="B43" s="456"/>
      <c r="C43" s="456"/>
      <c r="D43" s="456"/>
      <c r="E43" s="456"/>
      <c r="F43" s="456"/>
      <c r="G43" s="456"/>
      <c r="H43" s="456"/>
      <c r="I43" s="456"/>
      <c r="J43" s="456"/>
      <c r="K43" s="456"/>
      <c r="L43" s="456"/>
      <c r="M43" s="456"/>
      <c r="N43" s="456"/>
      <c r="O43" s="456"/>
      <c r="P43" s="456"/>
      <c r="Q43" s="456"/>
      <c r="R43" s="456"/>
      <c r="S43" s="456"/>
      <c r="T43" s="456"/>
      <c r="U43" s="456"/>
      <c r="V43" s="457"/>
      <c r="W43" s="456"/>
      <c r="X43" s="456"/>
      <c r="Y43" s="456"/>
      <c r="Z43" s="456"/>
      <c r="AK43" s="363"/>
      <c r="AL43" s="363"/>
      <c r="AM43" s="363"/>
      <c r="AN43" s="363"/>
      <c r="AO43" s="363"/>
    </row>
    <row r="44" spans="1:41" s="365" customFormat="1">
      <c r="A44" s="456"/>
      <c r="B44" s="456"/>
      <c r="C44" s="456"/>
      <c r="D44" s="456"/>
      <c r="E44" s="456"/>
      <c r="F44" s="456"/>
      <c r="G44" s="456"/>
      <c r="H44" s="456"/>
      <c r="I44" s="456"/>
      <c r="J44" s="456"/>
      <c r="K44" s="456"/>
      <c r="L44" s="456"/>
      <c r="M44" s="456"/>
      <c r="N44" s="456"/>
      <c r="O44" s="456"/>
      <c r="P44" s="456"/>
      <c r="Q44" s="456"/>
      <c r="R44" s="456"/>
      <c r="S44" s="456"/>
      <c r="T44" s="456"/>
      <c r="U44" s="456"/>
      <c r="V44" s="457"/>
      <c r="W44" s="456"/>
      <c r="X44" s="456"/>
      <c r="Y44" s="456"/>
      <c r="Z44" s="456"/>
      <c r="AK44" s="363"/>
      <c r="AL44" s="363"/>
      <c r="AM44" s="363"/>
      <c r="AN44" s="363"/>
      <c r="AO44" s="363"/>
    </row>
    <row r="45" spans="1:41" s="365" customFormat="1">
      <c r="A45" s="456"/>
      <c r="B45" s="456"/>
      <c r="C45" s="456"/>
      <c r="D45" s="456"/>
      <c r="E45" s="456"/>
      <c r="F45" s="456"/>
      <c r="G45" s="456"/>
      <c r="H45" s="456"/>
      <c r="I45" s="456"/>
      <c r="J45" s="456"/>
      <c r="K45" s="456"/>
      <c r="L45" s="456"/>
      <c r="M45" s="456"/>
      <c r="N45" s="456"/>
      <c r="O45" s="456"/>
      <c r="P45" s="456"/>
      <c r="Q45" s="456"/>
      <c r="R45" s="456"/>
      <c r="S45" s="456"/>
      <c r="T45" s="456"/>
      <c r="U45" s="456"/>
      <c r="V45" s="457"/>
      <c r="W45" s="456"/>
      <c r="X45" s="456"/>
      <c r="Y45" s="456"/>
      <c r="Z45" s="456"/>
      <c r="AK45" s="363"/>
      <c r="AL45" s="363"/>
      <c r="AM45" s="363"/>
      <c r="AN45" s="363"/>
      <c r="AO45" s="363"/>
    </row>
    <row r="46" spans="1:41" s="365" customFormat="1">
      <c r="A46" s="456"/>
      <c r="B46" s="456"/>
      <c r="C46" s="456"/>
      <c r="D46" s="456"/>
      <c r="E46" s="456"/>
      <c r="F46" s="456"/>
      <c r="G46" s="456"/>
      <c r="H46" s="456"/>
      <c r="I46" s="456"/>
      <c r="J46" s="456"/>
      <c r="K46" s="456"/>
      <c r="L46" s="456"/>
      <c r="M46" s="456"/>
      <c r="N46" s="456"/>
      <c r="O46" s="456"/>
      <c r="P46" s="456"/>
      <c r="Q46" s="456"/>
      <c r="R46" s="456"/>
      <c r="S46" s="456"/>
      <c r="T46" s="456"/>
      <c r="U46" s="456"/>
      <c r="V46" s="457"/>
      <c r="W46" s="456"/>
      <c r="X46" s="456"/>
      <c r="Y46" s="456"/>
      <c r="Z46" s="456"/>
      <c r="AK46" s="363"/>
      <c r="AL46" s="363"/>
      <c r="AM46" s="363"/>
      <c r="AN46" s="363"/>
      <c r="AO46" s="363"/>
    </row>
    <row r="47" spans="1:41" s="365" customFormat="1">
      <c r="A47" s="461"/>
      <c r="B47" s="461"/>
      <c r="C47" s="461"/>
      <c r="D47" s="461"/>
      <c r="E47" s="461"/>
      <c r="F47" s="461"/>
      <c r="G47" s="461"/>
      <c r="H47" s="461"/>
      <c r="I47" s="461"/>
      <c r="J47" s="461"/>
      <c r="K47" s="461"/>
      <c r="L47" s="461"/>
      <c r="M47" s="461"/>
      <c r="N47" s="461"/>
      <c r="O47" s="461"/>
      <c r="P47" s="461"/>
      <c r="Q47" s="461"/>
      <c r="R47" s="461"/>
      <c r="S47" s="461"/>
      <c r="T47" s="461"/>
      <c r="U47" s="461"/>
      <c r="V47" s="462"/>
      <c r="W47" s="461"/>
      <c r="X47" s="461"/>
      <c r="Y47" s="461"/>
      <c r="Z47" s="461"/>
      <c r="AK47" s="363"/>
      <c r="AL47" s="363"/>
      <c r="AM47" s="363"/>
      <c r="AN47" s="363"/>
      <c r="AO47" s="363"/>
    </row>
    <row r="48" spans="1:41" s="365" customFormat="1">
      <c r="A48" s="456"/>
      <c r="B48" s="456"/>
      <c r="C48" s="456"/>
      <c r="D48" s="456"/>
      <c r="E48" s="456"/>
      <c r="F48" s="456"/>
      <c r="G48" s="456"/>
      <c r="H48" s="456"/>
      <c r="I48" s="456"/>
      <c r="J48" s="456"/>
      <c r="K48" s="456"/>
      <c r="L48" s="456"/>
      <c r="M48" s="456"/>
      <c r="N48" s="456"/>
      <c r="O48" s="456"/>
      <c r="P48" s="456"/>
      <c r="Q48" s="456"/>
      <c r="R48" s="456"/>
      <c r="S48" s="456"/>
      <c r="T48" s="456"/>
      <c r="U48" s="456"/>
      <c r="V48" s="457"/>
      <c r="W48" s="456"/>
      <c r="X48" s="456"/>
      <c r="Y48" s="456"/>
      <c r="Z48" s="456"/>
      <c r="AK48" s="363"/>
      <c r="AL48" s="363"/>
      <c r="AM48" s="363"/>
      <c r="AN48" s="363"/>
      <c r="AO48" s="363"/>
    </row>
    <row r="49" spans="1:41" s="365" customFormat="1">
      <c r="A49" s="456"/>
      <c r="B49" s="456"/>
      <c r="C49" s="456"/>
      <c r="D49" s="456"/>
      <c r="E49" s="456"/>
      <c r="F49" s="456"/>
      <c r="G49" s="456"/>
      <c r="H49" s="456"/>
      <c r="I49" s="456"/>
      <c r="J49" s="456"/>
      <c r="K49" s="456"/>
      <c r="L49" s="456"/>
      <c r="M49" s="456"/>
      <c r="N49" s="456"/>
      <c r="O49" s="456"/>
      <c r="P49" s="456"/>
      <c r="Q49" s="456"/>
      <c r="R49" s="456"/>
      <c r="S49" s="456"/>
      <c r="T49" s="456"/>
      <c r="U49" s="456"/>
      <c r="V49" s="457"/>
      <c r="W49" s="456"/>
      <c r="X49" s="456"/>
      <c r="Y49" s="456"/>
      <c r="Z49" s="456"/>
      <c r="AK49" s="363"/>
      <c r="AL49" s="363"/>
      <c r="AM49" s="363"/>
      <c r="AN49" s="363"/>
      <c r="AO49" s="363"/>
    </row>
    <row r="50" spans="1:41" s="365" customFormat="1">
      <c r="A50" s="456"/>
      <c r="B50" s="456"/>
      <c r="C50" s="456"/>
      <c r="D50" s="456"/>
      <c r="E50" s="456"/>
      <c r="F50" s="456"/>
      <c r="G50" s="456"/>
      <c r="H50" s="456"/>
      <c r="I50" s="456"/>
      <c r="J50" s="456"/>
      <c r="K50" s="456"/>
      <c r="L50" s="456"/>
      <c r="M50" s="456"/>
      <c r="N50" s="456"/>
      <c r="O50" s="456"/>
      <c r="P50" s="456"/>
      <c r="Q50" s="456"/>
      <c r="R50" s="456"/>
      <c r="S50" s="456"/>
      <c r="T50" s="456"/>
      <c r="U50" s="456"/>
      <c r="V50" s="457"/>
      <c r="W50" s="456"/>
      <c r="X50" s="456"/>
      <c r="Y50" s="456"/>
      <c r="Z50" s="456"/>
      <c r="AK50" s="363"/>
      <c r="AL50" s="363"/>
      <c r="AM50" s="363"/>
      <c r="AN50" s="363"/>
      <c r="AO50" s="363"/>
    </row>
    <row r="51" spans="1:41" s="365" customFormat="1">
      <c r="A51" s="456"/>
      <c r="B51" s="456"/>
      <c r="C51" s="456"/>
      <c r="D51" s="456"/>
      <c r="E51" s="456"/>
      <c r="F51" s="456"/>
      <c r="G51" s="456"/>
      <c r="H51" s="456"/>
      <c r="I51" s="456"/>
      <c r="J51" s="456"/>
      <c r="K51" s="456"/>
      <c r="L51" s="456"/>
      <c r="M51" s="456"/>
      <c r="N51" s="456"/>
      <c r="O51" s="456"/>
      <c r="P51" s="456"/>
      <c r="Q51" s="456"/>
      <c r="R51" s="456"/>
      <c r="S51" s="456"/>
      <c r="T51" s="456"/>
      <c r="U51" s="456"/>
      <c r="V51" s="457"/>
      <c r="W51" s="456"/>
      <c r="X51" s="456"/>
      <c r="Y51" s="456"/>
      <c r="Z51" s="456"/>
      <c r="AK51" s="363"/>
      <c r="AL51" s="363"/>
      <c r="AM51" s="363"/>
      <c r="AN51" s="363"/>
      <c r="AO51" s="363"/>
    </row>
    <row r="52" spans="1:41" s="365" customFormat="1">
      <c r="A52" s="456"/>
      <c r="B52" s="456"/>
      <c r="C52" s="456"/>
      <c r="D52" s="456"/>
      <c r="E52" s="456"/>
      <c r="F52" s="456"/>
      <c r="G52" s="456"/>
      <c r="H52" s="456"/>
      <c r="I52" s="456"/>
      <c r="J52" s="456"/>
      <c r="K52" s="456"/>
      <c r="L52" s="456"/>
      <c r="M52" s="456"/>
      <c r="N52" s="456"/>
      <c r="O52" s="456"/>
      <c r="P52" s="456"/>
      <c r="Q52" s="456"/>
      <c r="R52" s="456"/>
      <c r="S52" s="456"/>
      <c r="T52" s="456"/>
      <c r="U52" s="456"/>
      <c r="V52" s="457"/>
      <c r="W52" s="456"/>
      <c r="X52" s="456"/>
      <c r="Y52" s="456"/>
      <c r="Z52" s="456"/>
      <c r="AK52" s="363"/>
      <c r="AL52" s="363"/>
      <c r="AM52" s="363"/>
      <c r="AN52" s="363"/>
      <c r="AO52" s="363"/>
    </row>
    <row r="53" spans="1:41" s="365" customFormat="1">
      <c r="A53" s="456"/>
      <c r="B53" s="456"/>
      <c r="C53" s="456"/>
      <c r="D53" s="456"/>
      <c r="E53" s="456"/>
      <c r="F53" s="456"/>
      <c r="G53" s="456"/>
      <c r="H53" s="456"/>
      <c r="I53" s="456"/>
      <c r="J53" s="456"/>
      <c r="K53" s="456"/>
      <c r="L53" s="456"/>
      <c r="M53" s="456"/>
      <c r="N53" s="456"/>
      <c r="O53" s="456"/>
      <c r="P53" s="456"/>
      <c r="Q53" s="456"/>
      <c r="R53" s="456"/>
      <c r="S53" s="456"/>
      <c r="T53" s="456"/>
      <c r="U53" s="456"/>
      <c r="V53" s="457"/>
      <c r="W53" s="456"/>
      <c r="X53" s="456"/>
      <c r="Y53" s="456"/>
      <c r="Z53" s="456"/>
      <c r="AK53" s="363"/>
      <c r="AL53" s="363"/>
      <c r="AM53" s="363"/>
      <c r="AN53" s="363"/>
      <c r="AO53" s="363"/>
    </row>
    <row r="54" spans="1:41" s="365" customFormat="1">
      <c r="A54" s="456"/>
      <c r="B54" s="456"/>
      <c r="C54" s="456"/>
      <c r="D54" s="456"/>
      <c r="E54" s="456"/>
      <c r="F54" s="456"/>
      <c r="G54" s="456"/>
      <c r="H54" s="456"/>
      <c r="I54" s="456"/>
      <c r="J54" s="456"/>
      <c r="K54" s="456"/>
      <c r="L54" s="456"/>
      <c r="M54" s="456"/>
      <c r="N54" s="456"/>
      <c r="O54" s="456"/>
      <c r="P54" s="456"/>
      <c r="Q54" s="456"/>
      <c r="R54" s="456"/>
      <c r="S54" s="456"/>
      <c r="T54" s="456"/>
      <c r="U54" s="456"/>
      <c r="V54" s="457"/>
      <c r="W54" s="456"/>
      <c r="X54" s="456"/>
      <c r="Y54" s="456"/>
      <c r="Z54" s="456"/>
      <c r="AK54" s="363"/>
      <c r="AL54" s="363"/>
      <c r="AM54" s="363"/>
      <c r="AN54" s="363"/>
      <c r="AO54" s="363"/>
    </row>
    <row r="55" spans="1:41" s="365" customFormat="1">
      <c r="A55" s="456"/>
      <c r="B55" s="456"/>
      <c r="C55" s="456"/>
      <c r="D55" s="456"/>
      <c r="E55" s="456"/>
      <c r="F55" s="456"/>
      <c r="G55" s="456"/>
      <c r="H55" s="456"/>
      <c r="I55" s="456"/>
      <c r="J55" s="456"/>
      <c r="K55" s="456"/>
      <c r="L55" s="456"/>
      <c r="M55" s="456"/>
      <c r="N55" s="456"/>
      <c r="O55" s="456"/>
      <c r="P55" s="456"/>
      <c r="Q55" s="456"/>
      <c r="R55" s="456"/>
      <c r="S55" s="456"/>
      <c r="T55" s="456"/>
      <c r="U55" s="456"/>
      <c r="V55" s="457"/>
      <c r="W55" s="456"/>
      <c r="X55" s="456"/>
      <c r="Y55" s="456"/>
      <c r="Z55" s="456"/>
      <c r="AK55" s="363"/>
      <c r="AL55" s="363"/>
      <c r="AM55" s="363"/>
      <c r="AN55" s="363"/>
      <c r="AO55" s="363"/>
    </row>
    <row r="56" spans="1:41" s="365" customFormat="1">
      <c r="A56" s="456"/>
      <c r="B56" s="456"/>
      <c r="C56" s="456"/>
      <c r="D56" s="456"/>
      <c r="E56" s="456"/>
      <c r="F56" s="456"/>
      <c r="G56" s="456"/>
      <c r="H56" s="456"/>
      <c r="I56" s="456"/>
      <c r="J56" s="456"/>
      <c r="K56" s="456"/>
      <c r="L56" s="456"/>
      <c r="M56" s="456"/>
      <c r="N56" s="456"/>
      <c r="O56" s="456"/>
      <c r="P56" s="456"/>
      <c r="Q56" s="456"/>
      <c r="R56" s="456"/>
      <c r="S56" s="456"/>
      <c r="T56" s="456"/>
      <c r="U56" s="456"/>
      <c r="V56" s="457"/>
      <c r="W56" s="456"/>
      <c r="X56" s="456"/>
      <c r="Y56" s="456"/>
      <c r="Z56" s="456"/>
      <c r="AK56" s="363"/>
      <c r="AL56" s="363"/>
      <c r="AM56" s="363"/>
      <c r="AN56" s="363"/>
      <c r="AO56" s="363"/>
    </row>
    <row r="57" spans="1:41" s="365" customFormat="1">
      <c r="A57" s="456"/>
      <c r="B57" s="456"/>
      <c r="C57" s="456"/>
      <c r="D57" s="456"/>
      <c r="E57" s="456"/>
      <c r="F57" s="456"/>
      <c r="G57" s="456"/>
      <c r="H57" s="456"/>
      <c r="I57" s="456"/>
      <c r="J57" s="456"/>
      <c r="K57" s="456"/>
      <c r="L57" s="456"/>
      <c r="M57" s="456"/>
      <c r="N57" s="456"/>
      <c r="O57" s="456"/>
      <c r="P57" s="456"/>
      <c r="Q57" s="456"/>
      <c r="R57" s="456"/>
      <c r="S57" s="456"/>
      <c r="T57" s="456"/>
      <c r="U57" s="456"/>
      <c r="V57" s="457"/>
      <c r="W57" s="456"/>
      <c r="X57" s="456"/>
      <c r="Y57" s="456"/>
      <c r="Z57" s="456"/>
      <c r="AK57" s="363"/>
      <c r="AL57" s="363"/>
      <c r="AM57" s="363"/>
      <c r="AN57" s="363"/>
      <c r="AO57" s="363"/>
    </row>
    <row r="58" spans="1:41" s="365" customFormat="1">
      <c r="A58" s="456"/>
      <c r="B58" s="456"/>
      <c r="C58" s="456"/>
      <c r="D58" s="456"/>
      <c r="E58" s="456"/>
      <c r="F58" s="456"/>
      <c r="G58" s="456"/>
      <c r="H58" s="456"/>
      <c r="I58" s="456"/>
      <c r="J58" s="456"/>
      <c r="K58" s="456"/>
      <c r="L58" s="456"/>
      <c r="M58" s="456"/>
      <c r="N58" s="456"/>
      <c r="O58" s="456"/>
      <c r="P58" s="456"/>
      <c r="Q58" s="456"/>
      <c r="R58" s="456"/>
      <c r="S58" s="456"/>
      <c r="T58" s="456"/>
      <c r="U58" s="456"/>
      <c r="V58" s="457"/>
      <c r="W58" s="456"/>
      <c r="X58" s="456"/>
      <c r="Y58" s="456"/>
      <c r="Z58" s="456"/>
      <c r="AK58" s="363"/>
      <c r="AL58" s="363"/>
      <c r="AM58" s="363"/>
      <c r="AN58" s="363"/>
      <c r="AO58" s="363"/>
    </row>
    <row r="59" spans="1:41" s="365" customFormat="1">
      <c r="A59" s="456"/>
      <c r="B59" s="456"/>
      <c r="C59" s="456"/>
      <c r="D59" s="456"/>
      <c r="E59" s="456"/>
      <c r="F59" s="456"/>
      <c r="G59" s="456"/>
      <c r="H59" s="456"/>
      <c r="I59" s="456"/>
      <c r="J59" s="456"/>
      <c r="K59" s="456"/>
      <c r="L59" s="456"/>
      <c r="M59" s="456"/>
      <c r="N59" s="456"/>
      <c r="O59" s="456"/>
      <c r="P59" s="456"/>
      <c r="Q59" s="456"/>
      <c r="R59" s="456"/>
      <c r="S59" s="456"/>
      <c r="T59" s="456"/>
      <c r="U59" s="456"/>
      <c r="V59" s="457"/>
      <c r="W59" s="456"/>
      <c r="X59" s="456"/>
      <c r="Y59" s="456"/>
      <c r="Z59" s="456"/>
      <c r="AK59" s="363"/>
      <c r="AL59" s="363"/>
      <c r="AM59" s="363"/>
      <c r="AN59" s="363"/>
      <c r="AO59" s="363"/>
    </row>
    <row r="60" spans="1:41" s="365" customFormat="1">
      <c r="A60" s="456"/>
      <c r="B60" s="456"/>
      <c r="C60" s="456"/>
      <c r="D60" s="456"/>
      <c r="E60" s="456"/>
      <c r="F60" s="456"/>
      <c r="G60" s="456"/>
      <c r="H60" s="456"/>
      <c r="I60" s="456"/>
      <c r="J60" s="456"/>
      <c r="K60" s="456"/>
      <c r="L60" s="456"/>
      <c r="M60" s="456"/>
      <c r="N60" s="456"/>
      <c r="O60" s="456"/>
      <c r="P60" s="456"/>
      <c r="Q60" s="456"/>
      <c r="R60" s="456"/>
      <c r="S60" s="456"/>
      <c r="T60" s="456"/>
      <c r="U60" s="456"/>
      <c r="V60" s="457"/>
      <c r="W60" s="456"/>
      <c r="X60" s="456"/>
      <c r="Y60" s="456"/>
      <c r="Z60" s="456"/>
      <c r="AK60" s="363"/>
      <c r="AL60" s="363"/>
      <c r="AM60" s="363"/>
      <c r="AN60" s="363"/>
      <c r="AO60" s="363"/>
    </row>
    <row r="61" spans="1:41" s="365" customFormat="1">
      <c r="A61" s="456"/>
      <c r="B61" s="456"/>
      <c r="C61" s="456"/>
      <c r="D61" s="456"/>
      <c r="E61" s="456"/>
      <c r="F61" s="456"/>
      <c r="G61" s="456"/>
      <c r="H61" s="456"/>
      <c r="I61" s="456"/>
      <c r="J61" s="456"/>
      <c r="K61" s="456"/>
      <c r="L61" s="456"/>
      <c r="M61" s="456"/>
      <c r="N61" s="456"/>
      <c r="O61" s="456"/>
      <c r="P61" s="456"/>
      <c r="Q61" s="456"/>
      <c r="R61" s="456"/>
      <c r="S61" s="456"/>
      <c r="T61" s="456"/>
      <c r="U61" s="456"/>
      <c r="V61" s="457"/>
      <c r="W61" s="456"/>
      <c r="X61" s="456"/>
      <c r="Y61" s="456"/>
      <c r="Z61" s="456"/>
      <c r="AK61" s="363"/>
      <c r="AL61" s="363"/>
      <c r="AM61" s="363"/>
      <c r="AN61" s="363"/>
      <c r="AO61" s="363"/>
    </row>
    <row r="62" spans="1:41" s="365" customFormat="1">
      <c r="A62" s="456"/>
      <c r="B62" s="456"/>
      <c r="C62" s="456"/>
      <c r="D62" s="456"/>
      <c r="E62" s="456"/>
      <c r="F62" s="456"/>
      <c r="G62" s="456"/>
      <c r="H62" s="456"/>
      <c r="I62" s="456"/>
      <c r="J62" s="456"/>
      <c r="K62" s="456"/>
      <c r="L62" s="456"/>
      <c r="M62" s="456"/>
      <c r="N62" s="456"/>
      <c r="O62" s="456"/>
      <c r="P62" s="456"/>
      <c r="Q62" s="456"/>
      <c r="R62" s="456"/>
      <c r="S62" s="456"/>
      <c r="T62" s="456"/>
      <c r="U62" s="456"/>
      <c r="V62" s="457"/>
      <c r="W62" s="456"/>
      <c r="X62" s="456"/>
      <c r="Y62" s="456"/>
      <c r="Z62" s="456"/>
      <c r="AK62" s="363"/>
      <c r="AL62" s="363"/>
      <c r="AM62" s="363"/>
      <c r="AN62" s="363"/>
      <c r="AO62" s="363"/>
    </row>
    <row r="63" spans="1:41" s="365" customFormat="1" ht="15">
      <c r="A63" s="459"/>
      <c r="B63" s="459"/>
      <c r="C63" s="459"/>
      <c r="D63" s="459"/>
      <c r="E63" s="459"/>
      <c r="F63" s="459"/>
      <c r="G63" s="459"/>
      <c r="H63" s="459"/>
      <c r="I63" s="459"/>
      <c r="J63" s="459"/>
      <c r="K63" s="459"/>
      <c r="L63" s="459"/>
      <c r="M63" s="459"/>
      <c r="N63" s="459"/>
      <c r="O63" s="459"/>
      <c r="P63" s="459"/>
      <c r="Q63" s="459"/>
      <c r="R63" s="459"/>
      <c r="S63" s="459"/>
      <c r="T63" s="459"/>
      <c r="U63" s="459"/>
      <c r="V63" s="460"/>
      <c r="W63" s="459"/>
      <c r="X63" s="459"/>
      <c r="Y63" s="459"/>
      <c r="Z63" s="459"/>
      <c r="AK63" s="363"/>
      <c r="AL63" s="363"/>
      <c r="AM63" s="363"/>
      <c r="AN63" s="363"/>
      <c r="AO63" s="363"/>
    </row>
    <row r="64" spans="1:41" s="365" customFormat="1" ht="15">
      <c r="A64" s="459"/>
      <c r="B64" s="459"/>
      <c r="C64" s="459"/>
      <c r="D64" s="459"/>
      <c r="E64" s="459"/>
      <c r="F64" s="459"/>
      <c r="G64" s="459"/>
      <c r="H64" s="459"/>
      <c r="I64" s="459"/>
      <c r="J64" s="459"/>
      <c r="K64" s="459"/>
      <c r="L64" s="459"/>
      <c r="M64" s="459"/>
      <c r="N64" s="459"/>
      <c r="O64" s="459"/>
      <c r="P64" s="459"/>
      <c r="Q64" s="459"/>
      <c r="R64" s="459"/>
      <c r="S64" s="459"/>
      <c r="T64" s="459"/>
      <c r="U64" s="459"/>
      <c r="V64" s="460"/>
      <c r="W64" s="459"/>
      <c r="X64" s="459"/>
      <c r="Y64" s="459"/>
      <c r="Z64" s="459"/>
      <c r="AK64" s="363"/>
      <c r="AL64" s="363"/>
      <c r="AM64" s="363"/>
      <c r="AN64" s="363"/>
      <c r="AO64" s="363"/>
    </row>
    <row r="65" spans="1:41" s="365" customFormat="1" ht="15">
      <c r="A65" s="459"/>
      <c r="B65" s="459"/>
      <c r="C65" s="459"/>
      <c r="D65" s="459"/>
      <c r="E65" s="459"/>
      <c r="F65" s="459"/>
      <c r="G65" s="459"/>
      <c r="H65" s="459"/>
      <c r="I65" s="459"/>
      <c r="J65" s="459"/>
      <c r="K65" s="459"/>
      <c r="L65" s="459"/>
      <c r="M65" s="459"/>
      <c r="N65" s="459"/>
      <c r="O65" s="459"/>
      <c r="P65" s="459"/>
      <c r="Q65" s="459"/>
      <c r="R65" s="459"/>
      <c r="S65" s="459"/>
      <c r="T65" s="459"/>
      <c r="U65" s="459"/>
      <c r="V65" s="460"/>
      <c r="W65" s="459"/>
      <c r="X65" s="459"/>
      <c r="Y65" s="459"/>
      <c r="Z65" s="459"/>
      <c r="AK65" s="363"/>
      <c r="AL65" s="363"/>
      <c r="AM65" s="363"/>
      <c r="AN65" s="363"/>
      <c r="AO65" s="363"/>
    </row>
    <row r="66" spans="1:41" s="365" customFormat="1" ht="15">
      <c r="A66" s="459"/>
      <c r="B66" s="459"/>
      <c r="C66" s="459"/>
      <c r="D66" s="459"/>
      <c r="E66" s="459"/>
      <c r="F66" s="459"/>
      <c r="G66" s="459"/>
      <c r="H66" s="459"/>
      <c r="I66" s="459"/>
      <c r="J66" s="459"/>
      <c r="K66" s="459"/>
      <c r="L66" s="459"/>
      <c r="M66" s="459"/>
      <c r="N66" s="459"/>
      <c r="O66" s="459"/>
      <c r="P66" s="459"/>
      <c r="Q66" s="459"/>
      <c r="R66" s="459"/>
      <c r="S66" s="459"/>
      <c r="T66" s="459"/>
      <c r="U66" s="459"/>
      <c r="V66" s="460"/>
      <c r="W66" s="459"/>
      <c r="X66" s="459"/>
      <c r="Y66" s="459"/>
      <c r="Z66" s="459"/>
      <c r="AK66" s="363"/>
      <c r="AL66" s="363"/>
      <c r="AM66" s="363"/>
      <c r="AN66" s="363"/>
      <c r="AO66" s="363"/>
    </row>
    <row r="67" spans="1:41" s="365" customFormat="1">
      <c r="A67" s="456"/>
      <c r="B67" s="456"/>
      <c r="C67" s="456"/>
      <c r="D67" s="456"/>
      <c r="E67" s="456"/>
      <c r="F67" s="456"/>
      <c r="G67" s="456"/>
      <c r="H67" s="456"/>
      <c r="I67" s="456"/>
      <c r="J67" s="456"/>
      <c r="K67" s="456"/>
      <c r="L67" s="456"/>
      <c r="M67" s="456"/>
      <c r="N67" s="456"/>
      <c r="O67" s="456"/>
      <c r="P67" s="456"/>
      <c r="Q67" s="456"/>
      <c r="R67" s="456"/>
      <c r="S67" s="456"/>
      <c r="T67" s="456"/>
      <c r="U67" s="456"/>
      <c r="V67" s="457"/>
      <c r="W67" s="456"/>
      <c r="X67" s="456"/>
      <c r="Y67" s="456"/>
      <c r="Z67" s="456"/>
      <c r="AK67" s="363"/>
      <c r="AL67" s="363"/>
      <c r="AM67" s="363"/>
      <c r="AN67" s="363"/>
      <c r="AO67" s="363"/>
    </row>
    <row r="68" spans="1:41" s="365" customFormat="1">
      <c r="A68" s="456"/>
      <c r="B68" s="456"/>
      <c r="C68" s="456"/>
      <c r="D68" s="456"/>
      <c r="E68" s="456"/>
      <c r="F68" s="456"/>
      <c r="G68" s="456"/>
      <c r="H68" s="456"/>
      <c r="I68" s="456"/>
      <c r="J68" s="456"/>
      <c r="K68" s="456"/>
      <c r="L68" s="456"/>
      <c r="M68" s="456"/>
      <c r="N68" s="456"/>
      <c r="O68" s="456"/>
      <c r="P68" s="456"/>
      <c r="Q68" s="456"/>
      <c r="R68" s="456"/>
      <c r="S68" s="456"/>
      <c r="T68" s="456"/>
      <c r="U68" s="456"/>
      <c r="V68" s="457"/>
      <c r="W68" s="456"/>
      <c r="X68" s="456"/>
      <c r="Y68" s="456"/>
      <c r="Z68" s="456"/>
      <c r="AK68" s="363"/>
      <c r="AL68" s="363"/>
      <c r="AM68" s="363"/>
      <c r="AN68" s="363"/>
      <c r="AO68" s="363"/>
    </row>
    <row r="69" spans="1:41" s="365" customFormat="1">
      <c r="A69" s="456"/>
      <c r="B69" s="456"/>
      <c r="C69" s="456"/>
      <c r="D69" s="456"/>
      <c r="E69" s="456"/>
      <c r="F69" s="456"/>
      <c r="G69" s="456"/>
      <c r="H69" s="456"/>
      <c r="I69" s="456"/>
      <c r="J69" s="456"/>
      <c r="K69" s="456"/>
      <c r="L69" s="456"/>
      <c r="M69" s="456"/>
      <c r="N69" s="456"/>
      <c r="O69" s="456"/>
      <c r="P69" s="456"/>
      <c r="Q69" s="456"/>
      <c r="R69" s="456"/>
      <c r="S69" s="456"/>
      <c r="T69" s="456"/>
      <c r="U69" s="456"/>
      <c r="V69" s="457"/>
      <c r="W69" s="456"/>
      <c r="X69" s="456"/>
      <c r="Y69" s="456"/>
      <c r="Z69" s="456"/>
      <c r="AK69" s="363"/>
      <c r="AL69" s="363"/>
      <c r="AM69" s="363"/>
      <c r="AN69" s="363"/>
      <c r="AO69" s="363"/>
    </row>
    <row r="70" spans="1:41" s="365" customFormat="1">
      <c r="A70" s="456"/>
      <c r="B70" s="456"/>
      <c r="C70" s="456"/>
      <c r="D70" s="456"/>
      <c r="E70" s="456"/>
      <c r="F70" s="456"/>
      <c r="G70" s="456"/>
      <c r="H70" s="456"/>
      <c r="I70" s="456"/>
      <c r="J70" s="456"/>
      <c r="K70" s="456"/>
      <c r="L70" s="456"/>
      <c r="M70" s="456"/>
      <c r="N70" s="456"/>
      <c r="O70" s="456"/>
      <c r="P70" s="456"/>
      <c r="Q70" s="456"/>
      <c r="R70" s="456"/>
      <c r="S70" s="456"/>
      <c r="T70" s="456"/>
      <c r="U70" s="456"/>
      <c r="V70" s="457"/>
      <c r="W70" s="456"/>
      <c r="X70" s="456"/>
      <c r="Y70" s="456"/>
      <c r="Z70" s="456"/>
      <c r="AK70" s="363"/>
      <c r="AL70" s="363"/>
      <c r="AM70" s="363"/>
      <c r="AN70" s="363"/>
      <c r="AO70" s="363"/>
    </row>
    <row r="71" spans="1:41" s="365" customFormat="1">
      <c r="A71" s="456"/>
      <c r="B71" s="456"/>
      <c r="C71" s="456"/>
      <c r="D71" s="456"/>
      <c r="E71" s="456"/>
      <c r="F71" s="456"/>
      <c r="G71" s="456"/>
      <c r="H71" s="456"/>
      <c r="I71" s="456"/>
      <c r="J71" s="456"/>
      <c r="K71" s="456"/>
      <c r="L71" s="456"/>
      <c r="M71" s="456"/>
      <c r="N71" s="456"/>
      <c r="O71" s="456"/>
      <c r="P71" s="456"/>
      <c r="Q71" s="456"/>
      <c r="R71" s="456"/>
      <c r="S71" s="456"/>
      <c r="T71" s="456"/>
      <c r="U71" s="456"/>
      <c r="V71" s="457"/>
      <c r="W71" s="456"/>
      <c r="X71" s="456"/>
      <c r="Y71" s="456"/>
      <c r="Z71" s="456"/>
      <c r="AK71" s="363"/>
      <c r="AL71" s="363"/>
      <c r="AM71" s="363"/>
      <c r="AN71" s="363"/>
      <c r="AO71" s="363"/>
    </row>
    <row r="72" spans="1:41" s="365" customFormat="1">
      <c r="A72" s="456"/>
      <c r="B72" s="456"/>
      <c r="C72" s="456"/>
      <c r="D72" s="456"/>
      <c r="E72" s="456"/>
      <c r="F72" s="456"/>
      <c r="G72" s="456"/>
      <c r="H72" s="456"/>
      <c r="I72" s="456"/>
      <c r="J72" s="456"/>
      <c r="K72" s="456"/>
      <c r="L72" s="456"/>
      <c r="M72" s="456"/>
      <c r="N72" s="456"/>
      <c r="O72" s="456"/>
      <c r="P72" s="456"/>
      <c r="Q72" s="456"/>
      <c r="R72" s="456"/>
      <c r="S72" s="456"/>
      <c r="T72" s="456"/>
      <c r="U72" s="456"/>
      <c r="V72" s="457"/>
      <c r="W72" s="456"/>
      <c r="X72" s="456"/>
      <c r="Y72" s="456"/>
      <c r="Z72" s="456"/>
      <c r="AK72" s="363"/>
      <c r="AL72" s="363"/>
      <c r="AM72" s="363"/>
      <c r="AN72" s="363"/>
      <c r="AO72" s="363"/>
    </row>
    <row r="73" spans="1:41" s="365" customFormat="1">
      <c r="A73" s="456"/>
      <c r="B73" s="456"/>
      <c r="C73" s="456"/>
      <c r="D73" s="456"/>
      <c r="E73" s="456"/>
      <c r="F73" s="456"/>
      <c r="G73" s="456"/>
      <c r="H73" s="456"/>
      <c r="I73" s="456"/>
      <c r="J73" s="456"/>
      <c r="K73" s="456"/>
      <c r="L73" s="456"/>
      <c r="M73" s="456"/>
      <c r="N73" s="456"/>
      <c r="O73" s="456"/>
      <c r="P73" s="456"/>
      <c r="Q73" s="456"/>
      <c r="R73" s="456"/>
      <c r="S73" s="456"/>
      <c r="T73" s="456"/>
      <c r="U73" s="456"/>
      <c r="V73" s="457"/>
      <c r="W73" s="456"/>
      <c r="X73" s="456"/>
      <c r="Y73" s="456"/>
      <c r="Z73" s="456"/>
      <c r="AK73" s="363"/>
      <c r="AL73" s="363"/>
      <c r="AM73" s="363"/>
      <c r="AN73" s="363"/>
      <c r="AO73" s="363"/>
    </row>
    <row r="74" spans="1:41" s="365" customFormat="1">
      <c r="A74" s="456"/>
      <c r="B74" s="456"/>
      <c r="C74" s="456"/>
      <c r="D74" s="456"/>
      <c r="E74" s="456"/>
      <c r="F74" s="456"/>
      <c r="G74" s="456"/>
      <c r="H74" s="456"/>
      <c r="I74" s="456"/>
      <c r="J74" s="456"/>
      <c r="K74" s="456"/>
      <c r="L74" s="456"/>
      <c r="M74" s="456"/>
      <c r="N74" s="456"/>
      <c r="O74" s="456"/>
      <c r="P74" s="456"/>
      <c r="Q74" s="456"/>
      <c r="R74" s="456"/>
      <c r="S74" s="456"/>
      <c r="T74" s="456"/>
      <c r="U74" s="456"/>
      <c r="V74" s="457"/>
      <c r="W74" s="456"/>
      <c r="X74" s="456"/>
      <c r="Y74" s="456"/>
      <c r="Z74" s="456"/>
      <c r="AK74" s="363"/>
      <c r="AL74" s="363"/>
      <c r="AM74" s="363"/>
      <c r="AN74" s="363"/>
      <c r="AO74" s="363"/>
    </row>
    <row r="75" spans="1:41" s="365" customFormat="1">
      <c r="A75" s="456"/>
      <c r="B75" s="456"/>
      <c r="C75" s="456"/>
      <c r="D75" s="456"/>
      <c r="E75" s="456"/>
      <c r="F75" s="456"/>
      <c r="G75" s="456"/>
      <c r="H75" s="456"/>
      <c r="I75" s="456"/>
      <c r="J75" s="456"/>
      <c r="K75" s="456"/>
      <c r="L75" s="456"/>
      <c r="M75" s="456"/>
      <c r="N75" s="456"/>
      <c r="O75" s="456"/>
      <c r="P75" s="456"/>
      <c r="Q75" s="456"/>
      <c r="R75" s="456"/>
      <c r="S75" s="456"/>
      <c r="T75" s="456"/>
      <c r="U75" s="456"/>
      <c r="V75" s="457"/>
      <c r="W75" s="456"/>
      <c r="X75" s="456"/>
      <c r="Y75" s="456"/>
      <c r="Z75" s="456"/>
      <c r="AK75" s="363"/>
      <c r="AL75" s="363"/>
      <c r="AM75" s="363"/>
      <c r="AN75" s="363"/>
      <c r="AO75" s="363"/>
    </row>
    <row r="76" spans="1:41" s="365" customFormat="1">
      <c r="A76" s="456"/>
      <c r="B76" s="456"/>
      <c r="C76" s="456"/>
      <c r="D76" s="456"/>
      <c r="E76" s="456"/>
      <c r="F76" s="456"/>
      <c r="G76" s="456"/>
      <c r="H76" s="456"/>
      <c r="I76" s="456"/>
      <c r="J76" s="456"/>
      <c r="K76" s="456"/>
      <c r="L76" s="456"/>
      <c r="M76" s="456"/>
      <c r="N76" s="456"/>
      <c r="O76" s="456"/>
      <c r="P76" s="456"/>
      <c r="Q76" s="456"/>
      <c r="R76" s="456"/>
      <c r="S76" s="456"/>
      <c r="T76" s="456"/>
      <c r="U76" s="456"/>
      <c r="V76" s="457"/>
      <c r="W76" s="456"/>
      <c r="X76" s="456"/>
      <c r="Y76" s="456"/>
      <c r="Z76" s="456"/>
      <c r="AK76" s="363"/>
      <c r="AL76" s="363"/>
      <c r="AM76" s="363"/>
      <c r="AN76" s="363"/>
      <c r="AO76" s="363"/>
    </row>
    <row r="77" spans="1:41" s="365" customFormat="1">
      <c r="A77" s="456"/>
      <c r="B77" s="456"/>
      <c r="C77" s="456"/>
      <c r="D77" s="456"/>
      <c r="E77" s="456"/>
      <c r="F77" s="456"/>
      <c r="G77" s="456"/>
      <c r="H77" s="456"/>
      <c r="I77" s="456"/>
      <c r="J77" s="456"/>
      <c r="K77" s="456"/>
      <c r="L77" s="456"/>
      <c r="M77" s="456"/>
      <c r="N77" s="456"/>
      <c r="O77" s="456"/>
      <c r="P77" s="456"/>
      <c r="Q77" s="456"/>
      <c r="R77" s="456"/>
      <c r="S77" s="456"/>
      <c r="T77" s="456"/>
      <c r="U77" s="456"/>
      <c r="V77" s="457"/>
      <c r="W77" s="456"/>
      <c r="X77" s="456"/>
      <c r="Y77" s="456"/>
      <c r="Z77" s="456"/>
      <c r="AK77" s="363"/>
      <c r="AL77" s="363"/>
      <c r="AM77" s="363"/>
      <c r="AN77" s="363"/>
      <c r="AO77" s="363"/>
    </row>
    <row r="78" spans="1:41" s="365" customFormat="1">
      <c r="A78" s="456"/>
      <c r="B78" s="456"/>
      <c r="C78" s="456"/>
      <c r="D78" s="456"/>
      <c r="E78" s="456"/>
      <c r="F78" s="456"/>
      <c r="G78" s="456"/>
      <c r="H78" s="456"/>
      <c r="I78" s="456"/>
      <c r="J78" s="456"/>
      <c r="K78" s="456"/>
      <c r="L78" s="456"/>
      <c r="M78" s="456"/>
      <c r="N78" s="456"/>
      <c r="O78" s="456"/>
      <c r="P78" s="456"/>
      <c r="Q78" s="456"/>
      <c r="R78" s="456"/>
      <c r="S78" s="456"/>
      <c r="T78" s="456"/>
      <c r="U78" s="456"/>
      <c r="V78" s="457"/>
      <c r="W78" s="456"/>
      <c r="X78" s="456"/>
      <c r="Y78" s="456"/>
      <c r="Z78" s="456"/>
      <c r="AK78" s="363"/>
      <c r="AL78" s="363"/>
      <c r="AM78" s="363"/>
      <c r="AN78" s="363"/>
      <c r="AO78" s="363"/>
    </row>
    <row r="79" spans="1:41" s="365" customFormat="1">
      <c r="A79" s="456"/>
      <c r="B79" s="456"/>
      <c r="C79" s="456"/>
      <c r="D79" s="456"/>
      <c r="E79" s="456"/>
      <c r="F79" s="456"/>
      <c r="G79" s="456"/>
      <c r="H79" s="456"/>
      <c r="I79" s="456"/>
      <c r="J79" s="456"/>
      <c r="K79" s="456"/>
      <c r="L79" s="456"/>
      <c r="M79" s="456"/>
      <c r="N79" s="456"/>
      <c r="O79" s="456"/>
      <c r="P79" s="456"/>
      <c r="Q79" s="456"/>
      <c r="R79" s="456"/>
      <c r="S79" s="456"/>
      <c r="T79" s="456"/>
      <c r="U79" s="456"/>
      <c r="V79" s="457"/>
      <c r="W79" s="456"/>
      <c r="X79" s="456"/>
      <c r="Y79" s="456"/>
      <c r="Z79" s="456"/>
      <c r="AK79" s="363"/>
      <c r="AL79" s="363"/>
      <c r="AM79" s="363"/>
      <c r="AN79" s="363"/>
      <c r="AO79" s="363"/>
    </row>
    <row r="80" spans="1:41" s="365" customFormat="1">
      <c r="A80" s="456"/>
      <c r="B80" s="456"/>
      <c r="C80" s="456"/>
      <c r="D80" s="456"/>
      <c r="E80" s="456"/>
      <c r="F80" s="456"/>
      <c r="G80" s="456"/>
      <c r="H80" s="456"/>
      <c r="I80" s="456"/>
      <c r="J80" s="456"/>
      <c r="K80" s="456"/>
      <c r="L80" s="456"/>
      <c r="M80" s="456"/>
      <c r="N80" s="456"/>
      <c r="O80" s="456"/>
      <c r="P80" s="456"/>
      <c r="Q80" s="456"/>
      <c r="R80" s="456"/>
      <c r="S80" s="456"/>
      <c r="T80" s="456"/>
      <c r="U80" s="456"/>
      <c r="V80" s="457"/>
      <c r="W80" s="456"/>
      <c r="X80" s="456"/>
      <c r="Y80" s="456"/>
      <c r="Z80" s="456"/>
      <c r="AK80" s="363"/>
      <c r="AL80" s="363"/>
      <c r="AM80" s="363"/>
      <c r="AN80" s="363"/>
      <c r="AO80" s="363"/>
    </row>
    <row r="81" spans="1:41" s="365" customFormat="1">
      <c r="A81" s="456"/>
      <c r="B81" s="456"/>
      <c r="C81" s="456"/>
      <c r="D81" s="456"/>
      <c r="E81" s="456"/>
      <c r="F81" s="456"/>
      <c r="G81" s="456"/>
      <c r="H81" s="456"/>
      <c r="I81" s="456"/>
      <c r="J81" s="456"/>
      <c r="K81" s="456"/>
      <c r="L81" s="456"/>
      <c r="M81" s="456"/>
      <c r="N81" s="456"/>
      <c r="O81" s="456"/>
      <c r="P81" s="456"/>
      <c r="Q81" s="456"/>
      <c r="R81" s="456"/>
      <c r="S81" s="456"/>
      <c r="T81" s="456"/>
      <c r="U81" s="456"/>
      <c r="V81" s="457"/>
      <c r="W81" s="456"/>
      <c r="X81" s="456"/>
      <c r="Y81" s="456"/>
      <c r="Z81" s="456"/>
      <c r="AK81" s="363"/>
      <c r="AL81" s="363"/>
      <c r="AM81" s="363"/>
      <c r="AN81" s="363"/>
      <c r="AO81" s="363"/>
    </row>
    <row r="82" spans="1:41" s="365" customFormat="1">
      <c r="A82" s="461"/>
      <c r="B82" s="461"/>
      <c r="C82" s="461"/>
      <c r="D82" s="461"/>
      <c r="E82" s="461"/>
      <c r="F82" s="461"/>
      <c r="G82" s="461"/>
      <c r="H82" s="461"/>
      <c r="I82" s="461"/>
      <c r="J82" s="461"/>
      <c r="K82" s="461"/>
      <c r="L82" s="461"/>
      <c r="M82" s="461"/>
      <c r="N82" s="461"/>
      <c r="O82" s="461"/>
      <c r="P82" s="461"/>
      <c r="Q82" s="461"/>
      <c r="R82" s="461"/>
      <c r="S82" s="461"/>
      <c r="T82" s="461"/>
      <c r="U82" s="461"/>
      <c r="V82" s="462"/>
      <c r="W82" s="461"/>
      <c r="X82" s="461"/>
      <c r="Y82" s="461"/>
      <c r="Z82" s="461"/>
      <c r="AK82" s="363"/>
      <c r="AL82" s="363"/>
      <c r="AM82" s="363"/>
      <c r="AN82" s="363"/>
      <c r="AO82" s="363"/>
    </row>
    <row r="83" spans="1:41" s="365" customFormat="1">
      <c r="A83" s="456"/>
      <c r="B83" s="456"/>
      <c r="C83" s="456"/>
      <c r="D83" s="456"/>
      <c r="E83" s="456"/>
      <c r="F83" s="456"/>
      <c r="G83" s="456"/>
      <c r="H83" s="456"/>
      <c r="I83" s="456"/>
      <c r="J83" s="456"/>
      <c r="K83" s="456"/>
      <c r="L83" s="456"/>
      <c r="M83" s="456"/>
      <c r="N83" s="456"/>
      <c r="O83" s="456"/>
      <c r="P83" s="456"/>
      <c r="Q83" s="456"/>
      <c r="R83" s="456"/>
      <c r="S83" s="456"/>
      <c r="T83" s="456"/>
      <c r="U83" s="456"/>
      <c r="V83" s="457"/>
      <c r="W83" s="456"/>
      <c r="X83" s="456"/>
      <c r="Y83" s="456"/>
      <c r="Z83" s="456"/>
      <c r="AK83" s="363"/>
      <c r="AL83" s="363"/>
      <c r="AM83" s="363"/>
      <c r="AN83" s="363"/>
      <c r="AO83" s="363"/>
    </row>
    <row r="84" spans="1:41" s="365" customFormat="1">
      <c r="A84" s="456"/>
      <c r="B84" s="456"/>
      <c r="C84" s="456"/>
      <c r="D84" s="456"/>
      <c r="E84" s="456"/>
      <c r="F84" s="456"/>
      <c r="G84" s="456"/>
      <c r="H84" s="456"/>
      <c r="I84" s="456"/>
      <c r="J84" s="456"/>
      <c r="K84" s="456"/>
      <c r="L84" s="456"/>
      <c r="M84" s="456"/>
      <c r="N84" s="456"/>
      <c r="O84" s="456"/>
      <c r="P84" s="456"/>
      <c r="Q84" s="456"/>
      <c r="R84" s="456"/>
      <c r="S84" s="456"/>
      <c r="T84" s="456"/>
      <c r="U84" s="456"/>
      <c r="V84" s="457"/>
      <c r="W84" s="456"/>
      <c r="X84" s="456"/>
      <c r="Y84" s="456"/>
      <c r="Z84" s="456"/>
      <c r="AK84" s="363"/>
      <c r="AL84" s="363"/>
      <c r="AM84" s="363"/>
      <c r="AN84" s="363"/>
      <c r="AO84" s="363"/>
    </row>
    <row r="85" spans="1:41" s="365" customFormat="1">
      <c r="A85" s="456"/>
      <c r="B85" s="456"/>
      <c r="C85" s="456"/>
      <c r="D85" s="456"/>
      <c r="E85" s="456"/>
      <c r="F85" s="456"/>
      <c r="G85" s="456"/>
      <c r="H85" s="456"/>
      <c r="I85" s="456"/>
      <c r="J85" s="456"/>
      <c r="K85" s="456"/>
      <c r="L85" s="456"/>
      <c r="M85" s="456"/>
      <c r="N85" s="456"/>
      <c r="O85" s="456"/>
      <c r="P85" s="456"/>
      <c r="Q85" s="456"/>
      <c r="R85" s="456"/>
      <c r="S85" s="456"/>
      <c r="T85" s="456"/>
      <c r="U85" s="456"/>
      <c r="V85" s="457"/>
      <c r="W85" s="456"/>
      <c r="X85" s="456"/>
      <c r="Y85" s="456"/>
      <c r="Z85" s="456"/>
      <c r="AK85" s="363"/>
      <c r="AL85" s="363"/>
      <c r="AM85" s="363"/>
      <c r="AN85" s="363"/>
      <c r="AO85" s="363"/>
    </row>
    <row r="86" spans="1:41" s="365" customFormat="1">
      <c r="A86" s="456"/>
      <c r="B86" s="456"/>
      <c r="C86" s="456"/>
      <c r="D86" s="456"/>
      <c r="E86" s="456"/>
      <c r="F86" s="456"/>
      <c r="G86" s="456"/>
      <c r="H86" s="456"/>
      <c r="I86" s="456"/>
      <c r="J86" s="456"/>
      <c r="K86" s="456"/>
      <c r="L86" s="456"/>
      <c r="M86" s="456"/>
      <c r="N86" s="456"/>
      <c r="O86" s="456"/>
      <c r="P86" s="456"/>
      <c r="Q86" s="456"/>
      <c r="R86" s="456"/>
      <c r="S86" s="456"/>
      <c r="T86" s="456"/>
      <c r="U86" s="456"/>
      <c r="V86" s="457"/>
      <c r="W86" s="456"/>
      <c r="X86" s="456"/>
      <c r="Y86" s="456"/>
      <c r="Z86" s="456"/>
      <c r="AK86" s="363"/>
      <c r="AL86" s="363"/>
      <c r="AM86" s="363"/>
      <c r="AN86" s="363"/>
      <c r="AO86" s="363"/>
    </row>
    <row r="87" spans="1:41" s="365" customFormat="1">
      <c r="A87" s="456"/>
      <c r="B87" s="456"/>
      <c r="C87" s="456"/>
      <c r="D87" s="456"/>
      <c r="E87" s="456"/>
      <c r="F87" s="456"/>
      <c r="G87" s="456"/>
      <c r="H87" s="456"/>
      <c r="I87" s="456"/>
      <c r="J87" s="456"/>
      <c r="K87" s="456"/>
      <c r="L87" s="456"/>
      <c r="M87" s="456"/>
      <c r="N87" s="456"/>
      <c r="O87" s="456"/>
      <c r="P87" s="456"/>
      <c r="Q87" s="456"/>
      <c r="R87" s="456"/>
      <c r="S87" s="456"/>
      <c r="T87" s="456"/>
      <c r="U87" s="456"/>
      <c r="V87" s="457"/>
      <c r="W87" s="456"/>
      <c r="X87" s="456"/>
      <c r="Y87" s="456"/>
      <c r="Z87" s="456"/>
      <c r="AK87" s="363"/>
      <c r="AL87" s="363"/>
      <c r="AM87" s="363"/>
      <c r="AN87" s="363"/>
      <c r="AO87" s="363"/>
    </row>
    <row r="88" spans="1:41" s="365" customFormat="1">
      <c r="A88" s="456"/>
      <c r="B88" s="456"/>
      <c r="C88" s="456"/>
      <c r="D88" s="456"/>
      <c r="E88" s="456"/>
      <c r="F88" s="456"/>
      <c r="G88" s="456"/>
      <c r="H88" s="456"/>
      <c r="I88" s="456"/>
      <c r="J88" s="456"/>
      <c r="K88" s="456"/>
      <c r="L88" s="456"/>
      <c r="M88" s="456"/>
      <c r="N88" s="456"/>
      <c r="O88" s="456"/>
      <c r="P88" s="456"/>
      <c r="Q88" s="456"/>
      <c r="R88" s="456"/>
      <c r="S88" s="456"/>
      <c r="T88" s="456"/>
      <c r="U88" s="456"/>
      <c r="V88" s="457"/>
      <c r="W88" s="456"/>
      <c r="X88" s="456"/>
      <c r="Y88" s="456"/>
      <c r="Z88" s="456"/>
      <c r="AK88" s="363"/>
      <c r="AL88" s="363"/>
      <c r="AM88" s="363"/>
      <c r="AN88" s="363"/>
      <c r="AO88" s="363"/>
    </row>
  </sheetData>
  <mergeCells count="16">
    <mergeCell ref="AM6:AN6"/>
    <mergeCell ref="AP6:AQ6"/>
    <mergeCell ref="AS6:AT6"/>
    <mergeCell ref="AU6:AV6"/>
    <mergeCell ref="U6:V6"/>
    <mergeCell ref="X6:Y6"/>
    <mergeCell ref="AA6:AB6"/>
    <mergeCell ref="AD6:AE6"/>
    <mergeCell ref="AG6:AH6"/>
    <mergeCell ref="AJ6:AK6"/>
    <mergeCell ref="R6:S6"/>
    <mergeCell ref="C6:D6"/>
    <mergeCell ref="F6:G6"/>
    <mergeCell ref="I6:J6"/>
    <mergeCell ref="L6:M6"/>
    <mergeCell ref="O6:P6"/>
  </mergeCells>
  <pageMargins left="0" right="0" top="0.74803149606299213" bottom="0.74803149606299213" header="0.31496062992125984" footer="0.31496062992125984"/>
  <pageSetup paperSize="9"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Düğme1_Tıkla">
                <anchor moveWithCells="1" sizeWithCells="1">
                  <from>
                    <xdr:col>1</xdr:col>
                    <xdr:colOff>323850</xdr:colOff>
                    <xdr:row>1</xdr:row>
                    <xdr:rowOff>161925</xdr:rowOff>
                  </from>
                  <to>
                    <xdr:col>5</xdr:col>
                    <xdr:colOff>0</xdr:colOff>
                    <xdr:row>3</xdr:row>
                    <xdr:rowOff>152400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E691B-6CAE-4E8C-8AA1-6E83BBD4F97A}">
  <sheetPr codeName="Sayfa38">
    <tabColor theme="0"/>
  </sheetPr>
  <dimension ref="A1:I63"/>
  <sheetViews>
    <sheetView showGridLines="0" workbookViewId="0"/>
  </sheetViews>
  <sheetFormatPr defaultColWidth="6.75" defaultRowHeight="14.25"/>
  <cols>
    <col min="1" max="1" width="8.25" style="511" customWidth="1"/>
    <col min="2" max="2" width="13.375" style="511" customWidth="1"/>
    <col min="3" max="3" width="7.375" style="507" bestFit="1" customWidth="1"/>
    <col min="4" max="4" width="1.25" style="492" customWidth="1"/>
    <col min="5" max="5" width="6.75" style="492" bestFit="1" customWidth="1"/>
    <col min="6" max="6" width="11" style="492" bestFit="1" customWidth="1"/>
    <col min="7" max="7" width="10.5" style="492" bestFit="1" customWidth="1"/>
    <col min="8" max="8" width="7.75" style="492" bestFit="1" customWidth="1"/>
    <col min="9" max="9" width="23.25" style="492" customWidth="1"/>
    <col min="10" max="254" width="6.75" style="492"/>
    <col min="255" max="255" width="7.75" style="492" customWidth="1"/>
    <col min="256" max="256" width="0.875" style="492" customWidth="1"/>
    <col min="257" max="257" width="10.5" style="492" customWidth="1"/>
    <col min="258" max="258" width="1.25" style="492" customWidth="1"/>
    <col min="259" max="259" width="11" style="492" customWidth="1"/>
    <col min="260" max="260" width="12.25" style="492" customWidth="1"/>
    <col min="261" max="261" width="11.625" style="492" customWidth="1"/>
    <col min="262" max="262" width="10.625" style="492" customWidth="1"/>
    <col min="263" max="263" width="15.5" style="492" customWidth="1"/>
    <col min="264" max="510" width="6.75" style="492"/>
    <col min="511" max="511" width="7.75" style="492" customWidth="1"/>
    <col min="512" max="512" width="0.875" style="492" customWidth="1"/>
    <col min="513" max="513" width="10.5" style="492" customWidth="1"/>
    <col min="514" max="514" width="1.25" style="492" customWidth="1"/>
    <col min="515" max="515" width="11" style="492" customWidth="1"/>
    <col min="516" max="516" width="12.25" style="492" customWidth="1"/>
    <col min="517" max="517" width="11.625" style="492" customWidth="1"/>
    <col min="518" max="518" width="10.625" style="492" customWidth="1"/>
    <col min="519" max="519" width="15.5" style="492" customWidth="1"/>
    <col min="520" max="766" width="6.75" style="492"/>
    <col min="767" max="767" width="7.75" style="492" customWidth="1"/>
    <col min="768" max="768" width="0.875" style="492" customWidth="1"/>
    <col min="769" max="769" width="10.5" style="492" customWidth="1"/>
    <col min="770" max="770" width="1.25" style="492" customWidth="1"/>
    <col min="771" max="771" width="11" style="492" customWidth="1"/>
    <col min="772" max="772" width="12.25" style="492" customWidth="1"/>
    <col min="773" max="773" width="11.625" style="492" customWidth="1"/>
    <col min="774" max="774" width="10.625" style="492" customWidth="1"/>
    <col min="775" max="775" width="15.5" style="492" customWidth="1"/>
    <col min="776" max="1022" width="6.75" style="492"/>
    <col min="1023" max="1023" width="7.75" style="492" customWidth="1"/>
    <col min="1024" max="1024" width="0.875" style="492" customWidth="1"/>
    <col min="1025" max="1025" width="10.5" style="492" customWidth="1"/>
    <col min="1026" max="1026" width="1.25" style="492" customWidth="1"/>
    <col min="1027" max="1027" width="11" style="492" customWidth="1"/>
    <col min="1028" max="1028" width="12.25" style="492" customWidth="1"/>
    <col min="1029" max="1029" width="11.625" style="492" customWidth="1"/>
    <col min="1030" max="1030" width="10.625" style="492" customWidth="1"/>
    <col min="1031" max="1031" width="15.5" style="492" customWidth="1"/>
    <col min="1032" max="1278" width="6.75" style="492"/>
    <col min="1279" max="1279" width="7.75" style="492" customWidth="1"/>
    <col min="1280" max="1280" width="0.875" style="492" customWidth="1"/>
    <col min="1281" max="1281" width="10.5" style="492" customWidth="1"/>
    <col min="1282" max="1282" width="1.25" style="492" customWidth="1"/>
    <col min="1283" max="1283" width="11" style="492" customWidth="1"/>
    <col min="1284" max="1284" width="12.25" style="492" customWidth="1"/>
    <col min="1285" max="1285" width="11.625" style="492" customWidth="1"/>
    <col min="1286" max="1286" width="10.625" style="492" customWidth="1"/>
    <col min="1287" max="1287" width="15.5" style="492" customWidth="1"/>
    <col min="1288" max="1534" width="6.75" style="492"/>
    <col min="1535" max="1535" width="7.75" style="492" customWidth="1"/>
    <col min="1536" max="1536" width="0.875" style="492" customWidth="1"/>
    <col min="1537" max="1537" width="10.5" style="492" customWidth="1"/>
    <col min="1538" max="1538" width="1.25" style="492" customWidth="1"/>
    <col min="1539" max="1539" width="11" style="492" customWidth="1"/>
    <col min="1540" max="1540" width="12.25" style="492" customWidth="1"/>
    <col min="1541" max="1541" width="11.625" style="492" customWidth="1"/>
    <col min="1542" max="1542" width="10.625" style="492" customWidth="1"/>
    <col min="1543" max="1543" width="15.5" style="492" customWidth="1"/>
    <col min="1544" max="1790" width="6.75" style="492"/>
    <col min="1791" max="1791" width="7.75" style="492" customWidth="1"/>
    <col min="1792" max="1792" width="0.875" style="492" customWidth="1"/>
    <col min="1793" max="1793" width="10.5" style="492" customWidth="1"/>
    <col min="1794" max="1794" width="1.25" style="492" customWidth="1"/>
    <col min="1795" max="1795" width="11" style="492" customWidth="1"/>
    <col min="1796" max="1796" width="12.25" style="492" customWidth="1"/>
    <col min="1797" max="1797" width="11.625" style="492" customWidth="1"/>
    <col min="1798" max="1798" width="10.625" style="492" customWidth="1"/>
    <col min="1799" max="1799" width="15.5" style="492" customWidth="1"/>
    <col min="1800" max="2046" width="6.75" style="492"/>
    <col min="2047" max="2047" width="7.75" style="492" customWidth="1"/>
    <col min="2048" max="2048" width="0.875" style="492" customWidth="1"/>
    <col min="2049" max="2049" width="10.5" style="492" customWidth="1"/>
    <col min="2050" max="2050" width="1.25" style="492" customWidth="1"/>
    <col min="2051" max="2051" width="11" style="492" customWidth="1"/>
    <col min="2052" max="2052" width="12.25" style="492" customWidth="1"/>
    <col min="2053" max="2053" width="11.625" style="492" customWidth="1"/>
    <col min="2054" max="2054" width="10.625" style="492" customWidth="1"/>
    <col min="2055" max="2055" width="15.5" style="492" customWidth="1"/>
    <col min="2056" max="2302" width="6.75" style="492"/>
    <col min="2303" max="2303" width="7.75" style="492" customWidth="1"/>
    <col min="2304" max="2304" width="0.875" style="492" customWidth="1"/>
    <col min="2305" max="2305" width="10.5" style="492" customWidth="1"/>
    <col min="2306" max="2306" width="1.25" style="492" customWidth="1"/>
    <col min="2307" max="2307" width="11" style="492" customWidth="1"/>
    <col min="2308" max="2308" width="12.25" style="492" customWidth="1"/>
    <col min="2309" max="2309" width="11.625" style="492" customWidth="1"/>
    <col min="2310" max="2310" width="10.625" style="492" customWidth="1"/>
    <col min="2311" max="2311" width="15.5" style="492" customWidth="1"/>
    <col min="2312" max="2558" width="6.75" style="492"/>
    <col min="2559" max="2559" width="7.75" style="492" customWidth="1"/>
    <col min="2560" max="2560" width="0.875" style="492" customWidth="1"/>
    <col min="2561" max="2561" width="10.5" style="492" customWidth="1"/>
    <col min="2562" max="2562" width="1.25" style="492" customWidth="1"/>
    <col min="2563" max="2563" width="11" style="492" customWidth="1"/>
    <col min="2564" max="2564" width="12.25" style="492" customWidth="1"/>
    <col min="2565" max="2565" width="11.625" style="492" customWidth="1"/>
    <col min="2566" max="2566" width="10.625" style="492" customWidth="1"/>
    <col min="2567" max="2567" width="15.5" style="492" customWidth="1"/>
    <col min="2568" max="2814" width="6.75" style="492"/>
    <col min="2815" max="2815" width="7.75" style="492" customWidth="1"/>
    <col min="2816" max="2816" width="0.875" style="492" customWidth="1"/>
    <col min="2817" max="2817" width="10.5" style="492" customWidth="1"/>
    <col min="2818" max="2818" width="1.25" style="492" customWidth="1"/>
    <col min="2819" max="2819" width="11" style="492" customWidth="1"/>
    <col min="2820" max="2820" width="12.25" style="492" customWidth="1"/>
    <col min="2821" max="2821" width="11.625" style="492" customWidth="1"/>
    <col min="2822" max="2822" width="10.625" style="492" customWidth="1"/>
    <col min="2823" max="2823" width="15.5" style="492" customWidth="1"/>
    <col min="2824" max="3070" width="6.75" style="492"/>
    <col min="3071" max="3071" width="7.75" style="492" customWidth="1"/>
    <col min="3072" max="3072" width="0.875" style="492" customWidth="1"/>
    <col min="3073" max="3073" width="10.5" style="492" customWidth="1"/>
    <col min="3074" max="3074" width="1.25" style="492" customWidth="1"/>
    <col min="3075" max="3075" width="11" style="492" customWidth="1"/>
    <col min="3076" max="3076" width="12.25" style="492" customWidth="1"/>
    <col min="3077" max="3077" width="11.625" style="492" customWidth="1"/>
    <col min="3078" max="3078" width="10.625" style="492" customWidth="1"/>
    <col min="3079" max="3079" width="15.5" style="492" customWidth="1"/>
    <col min="3080" max="3326" width="6.75" style="492"/>
    <col min="3327" max="3327" width="7.75" style="492" customWidth="1"/>
    <col min="3328" max="3328" width="0.875" style="492" customWidth="1"/>
    <col min="3329" max="3329" width="10.5" style="492" customWidth="1"/>
    <col min="3330" max="3330" width="1.25" style="492" customWidth="1"/>
    <col min="3331" max="3331" width="11" style="492" customWidth="1"/>
    <col min="3332" max="3332" width="12.25" style="492" customWidth="1"/>
    <col min="3333" max="3333" width="11.625" style="492" customWidth="1"/>
    <col min="3334" max="3334" width="10.625" style="492" customWidth="1"/>
    <col min="3335" max="3335" width="15.5" style="492" customWidth="1"/>
    <col min="3336" max="3582" width="6.75" style="492"/>
    <col min="3583" max="3583" width="7.75" style="492" customWidth="1"/>
    <col min="3584" max="3584" width="0.875" style="492" customWidth="1"/>
    <col min="3585" max="3585" width="10.5" style="492" customWidth="1"/>
    <col min="3586" max="3586" width="1.25" style="492" customWidth="1"/>
    <col min="3587" max="3587" width="11" style="492" customWidth="1"/>
    <col min="3588" max="3588" width="12.25" style="492" customWidth="1"/>
    <col min="3589" max="3589" width="11.625" style="492" customWidth="1"/>
    <col min="3590" max="3590" width="10.625" style="492" customWidth="1"/>
    <col min="3591" max="3591" width="15.5" style="492" customWidth="1"/>
    <col min="3592" max="3838" width="6.75" style="492"/>
    <col min="3839" max="3839" width="7.75" style="492" customWidth="1"/>
    <col min="3840" max="3840" width="0.875" style="492" customWidth="1"/>
    <col min="3841" max="3841" width="10.5" style="492" customWidth="1"/>
    <col min="3842" max="3842" width="1.25" style="492" customWidth="1"/>
    <col min="3843" max="3843" width="11" style="492" customWidth="1"/>
    <col min="3844" max="3844" width="12.25" style="492" customWidth="1"/>
    <col min="3845" max="3845" width="11.625" style="492" customWidth="1"/>
    <col min="3846" max="3846" width="10.625" style="492" customWidth="1"/>
    <col min="3847" max="3847" width="15.5" style="492" customWidth="1"/>
    <col min="3848" max="4094" width="6.75" style="492"/>
    <col min="4095" max="4095" width="7.75" style="492" customWidth="1"/>
    <col min="4096" max="4096" width="0.875" style="492" customWidth="1"/>
    <col min="4097" max="4097" width="10.5" style="492" customWidth="1"/>
    <col min="4098" max="4098" width="1.25" style="492" customWidth="1"/>
    <col min="4099" max="4099" width="11" style="492" customWidth="1"/>
    <col min="4100" max="4100" width="12.25" style="492" customWidth="1"/>
    <col min="4101" max="4101" width="11.625" style="492" customWidth="1"/>
    <col min="4102" max="4102" width="10.625" style="492" customWidth="1"/>
    <col min="4103" max="4103" width="15.5" style="492" customWidth="1"/>
    <col min="4104" max="4350" width="6.75" style="492"/>
    <col min="4351" max="4351" width="7.75" style="492" customWidth="1"/>
    <col min="4352" max="4352" width="0.875" style="492" customWidth="1"/>
    <col min="4353" max="4353" width="10.5" style="492" customWidth="1"/>
    <col min="4354" max="4354" width="1.25" style="492" customWidth="1"/>
    <col min="4355" max="4355" width="11" style="492" customWidth="1"/>
    <col min="4356" max="4356" width="12.25" style="492" customWidth="1"/>
    <col min="4357" max="4357" width="11.625" style="492" customWidth="1"/>
    <col min="4358" max="4358" width="10.625" style="492" customWidth="1"/>
    <col min="4359" max="4359" width="15.5" style="492" customWidth="1"/>
    <col min="4360" max="4606" width="6.75" style="492"/>
    <col min="4607" max="4607" width="7.75" style="492" customWidth="1"/>
    <col min="4608" max="4608" width="0.875" style="492" customWidth="1"/>
    <col min="4609" max="4609" width="10.5" style="492" customWidth="1"/>
    <col min="4610" max="4610" width="1.25" style="492" customWidth="1"/>
    <col min="4611" max="4611" width="11" style="492" customWidth="1"/>
    <col min="4612" max="4612" width="12.25" style="492" customWidth="1"/>
    <col min="4613" max="4613" width="11.625" style="492" customWidth="1"/>
    <col min="4614" max="4614" width="10.625" style="492" customWidth="1"/>
    <col min="4615" max="4615" width="15.5" style="492" customWidth="1"/>
    <col min="4616" max="4862" width="6.75" style="492"/>
    <col min="4863" max="4863" width="7.75" style="492" customWidth="1"/>
    <col min="4864" max="4864" width="0.875" style="492" customWidth="1"/>
    <col min="4865" max="4865" width="10.5" style="492" customWidth="1"/>
    <col min="4866" max="4866" width="1.25" style="492" customWidth="1"/>
    <col min="4867" max="4867" width="11" style="492" customWidth="1"/>
    <col min="4868" max="4868" width="12.25" style="492" customWidth="1"/>
    <col min="4869" max="4869" width="11.625" style="492" customWidth="1"/>
    <col min="4870" max="4870" width="10.625" style="492" customWidth="1"/>
    <col min="4871" max="4871" width="15.5" style="492" customWidth="1"/>
    <col min="4872" max="5118" width="6.75" style="492"/>
    <col min="5119" max="5119" width="7.75" style="492" customWidth="1"/>
    <col min="5120" max="5120" width="0.875" style="492" customWidth="1"/>
    <col min="5121" max="5121" width="10.5" style="492" customWidth="1"/>
    <col min="5122" max="5122" width="1.25" style="492" customWidth="1"/>
    <col min="5123" max="5123" width="11" style="492" customWidth="1"/>
    <col min="5124" max="5124" width="12.25" style="492" customWidth="1"/>
    <col min="5125" max="5125" width="11.625" style="492" customWidth="1"/>
    <col min="5126" max="5126" width="10.625" style="492" customWidth="1"/>
    <col min="5127" max="5127" width="15.5" style="492" customWidth="1"/>
    <col min="5128" max="5374" width="6.75" style="492"/>
    <col min="5375" max="5375" width="7.75" style="492" customWidth="1"/>
    <col min="5376" max="5376" width="0.875" style="492" customWidth="1"/>
    <col min="5377" max="5377" width="10.5" style="492" customWidth="1"/>
    <col min="5378" max="5378" width="1.25" style="492" customWidth="1"/>
    <col min="5379" max="5379" width="11" style="492" customWidth="1"/>
    <col min="5380" max="5380" width="12.25" style="492" customWidth="1"/>
    <col min="5381" max="5381" width="11.625" style="492" customWidth="1"/>
    <col min="5382" max="5382" width="10.625" style="492" customWidth="1"/>
    <col min="5383" max="5383" width="15.5" style="492" customWidth="1"/>
    <col min="5384" max="5630" width="6.75" style="492"/>
    <col min="5631" max="5631" width="7.75" style="492" customWidth="1"/>
    <col min="5632" max="5632" width="0.875" style="492" customWidth="1"/>
    <col min="5633" max="5633" width="10.5" style="492" customWidth="1"/>
    <col min="5634" max="5634" width="1.25" style="492" customWidth="1"/>
    <col min="5635" max="5635" width="11" style="492" customWidth="1"/>
    <col min="5636" max="5636" width="12.25" style="492" customWidth="1"/>
    <col min="5637" max="5637" width="11.625" style="492" customWidth="1"/>
    <col min="5638" max="5638" width="10.625" style="492" customWidth="1"/>
    <col min="5639" max="5639" width="15.5" style="492" customWidth="1"/>
    <col min="5640" max="5886" width="6.75" style="492"/>
    <col min="5887" max="5887" width="7.75" style="492" customWidth="1"/>
    <col min="5888" max="5888" width="0.875" style="492" customWidth="1"/>
    <col min="5889" max="5889" width="10.5" style="492" customWidth="1"/>
    <col min="5890" max="5890" width="1.25" style="492" customWidth="1"/>
    <col min="5891" max="5891" width="11" style="492" customWidth="1"/>
    <col min="5892" max="5892" width="12.25" style="492" customWidth="1"/>
    <col min="5893" max="5893" width="11.625" style="492" customWidth="1"/>
    <col min="5894" max="5894" width="10.625" style="492" customWidth="1"/>
    <col min="5895" max="5895" width="15.5" style="492" customWidth="1"/>
    <col min="5896" max="6142" width="6.75" style="492"/>
    <col min="6143" max="6143" width="7.75" style="492" customWidth="1"/>
    <col min="6144" max="6144" width="0.875" style="492" customWidth="1"/>
    <col min="6145" max="6145" width="10.5" style="492" customWidth="1"/>
    <col min="6146" max="6146" width="1.25" style="492" customWidth="1"/>
    <col min="6147" max="6147" width="11" style="492" customWidth="1"/>
    <col min="6148" max="6148" width="12.25" style="492" customWidth="1"/>
    <col min="6149" max="6149" width="11.625" style="492" customWidth="1"/>
    <col min="6150" max="6150" width="10.625" style="492" customWidth="1"/>
    <col min="6151" max="6151" width="15.5" style="492" customWidth="1"/>
    <col min="6152" max="6398" width="6.75" style="492"/>
    <col min="6399" max="6399" width="7.75" style="492" customWidth="1"/>
    <col min="6400" max="6400" width="0.875" style="492" customWidth="1"/>
    <col min="6401" max="6401" width="10.5" style="492" customWidth="1"/>
    <col min="6402" max="6402" width="1.25" style="492" customWidth="1"/>
    <col min="6403" max="6403" width="11" style="492" customWidth="1"/>
    <col min="6404" max="6404" width="12.25" style="492" customWidth="1"/>
    <col min="6405" max="6405" width="11.625" style="492" customWidth="1"/>
    <col min="6406" max="6406" width="10.625" style="492" customWidth="1"/>
    <col min="6407" max="6407" width="15.5" style="492" customWidth="1"/>
    <col min="6408" max="6654" width="6.75" style="492"/>
    <col min="6655" max="6655" width="7.75" style="492" customWidth="1"/>
    <col min="6656" max="6656" width="0.875" style="492" customWidth="1"/>
    <col min="6657" max="6657" width="10.5" style="492" customWidth="1"/>
    <col min="6658" max="6658" width="1.25" style="492" customWidth="1"/>
    <col min="6659" max="6659" width="11" style="492" customWidth="1"/>
    <col min="6660" max="6660" width="12.25" style="492" customWidth="1"/>
    <col min="6661" max="6661" width="11.625" style="492" customWidth="1"/>
    <col min="6662" max="6662" width="10.625" style="492" customWidth="1"/>
    <col min="6663" max="6663" width="15.5" style="492" customWidth="1"/>
    <col min="6664" max="6910" width="6.75" style="492"/>
    <col min="6911" max="6911" width="7.75" style="492" customWidth="1"/>
    <col min="6912" max="6912" width="0.875" style="492" customWidth="1"/>
    <col min="6913" max="6913" width="10.5" style="492" customWidth="1"/>
    <col min="6914" max="6914" width="1.25" style="492" customWidth="1"/>
    <col min="6915" max="6915" width="11" style="492" customWidth="1"/>
    <col min="6916" max="6916" width="12.25" style="492" customWidth="1"/>
    <col min="6917" max="6917" width="11.625" style="492" customWidth="1"/>
    <col min="6918" max="6918" width="10.625" style="492" customWidth="1"/>
    <col min="6919" max="6919" width="15.5" style="492" customWidth="1"/>
    <col min="6920" max="7166" width="6.75" style="492"/>
    <col min="7167" max="7167" width="7.75" style="492" customWidth="1"/>
    <col min="7168" max="7168" width="0.875" style="492" customWidth="1"/>
    <col min="7169" max="7169" width="10.5" style="492" customWidth="1"/>
    <col min="7170" max="7170" width="1.25" style="492" customWidth="1"/>
    <col min="7171" max="7171" width="11" style="492" customWidth="1"/>
    <col min="7172" max="7172" width="12.25" style="492" customWidth="1"/>
    <col min="7173" max="7173" width="11.625" style="492" customWidth="1"/>
    <col min="7174" max="7174" width="10.625" style="492" customWidth="1"/>
    <col min="7175" max="7175" width="15.5" style="492" customWidth="1"/>
    <col min="7176" max="7422" width="6.75" style="492"/>
    <col min="7423" max="7423" width="7.75" style="492" customWidth="1"/>
    <col min="7424" max="7424" width="0.875" style="492" customWidth="1"/>
    <col min="7425" max="7425" width="10.5" style="492" customWidth="1"/>
    <col min="7426" max="7426" width="1.25" style="492" customWidth="1"/>
    <col min="7427" max="7427" width="11" style="492" customWidth="1"/>
    <col min="7428" max="7428" width="12.25" style="492" customWidth="1"/>
    <col min="7429" max="7429" width="11.625" style="492" customWidth="1"/>
    <col min="7430" max="7430" width="10.625" style="492" customWidth="1"/>
    <col min="7431" max="7431" width="15.5" style="492" customWidth="1"/>
    <col min="7432" max="7678" width="6.75" style="492"/>
    <col min="7679" max="7679" width="7.75" style="492" customWidth="1"/>
    <col min="7680" max="7680" width="0.875" style="492" customWidth="1"/>
    <col min="7681" max="7681" width="10.5" style="492" customWidth="1"/>
    <col min="7682" max="7682" width="1.25" style="492" customWidth="1"/>
    <col min="7683" max="7683" width="11" style="492" customWidth="1"/>
    <col min="7684" max="7684" width="12.25" style="492" customWidth="1"/>
    <col min="7685" max="7685" width="11.625" style="492" customWidth="1"/>
    <col min="7686" max="7686" width="10.625" style="492" customWidth="1"/>
    <col min="7687" max="7687" width="15.5" style="492" customWidth="1"/>
    <col min="7688" max="7934" width="6.75" style="492"/>
    <col min="7935" max="7935" width="7.75" style="492" customWidth="1"/>
    <col min="7936" max="7936" width="0.875" style="492" customWidth="1"/>
    <col min="7937" max="7937" width="10.5" style="492" customWidth="1"/>
    <col min="7938" max="7938" width="1.25" style="492" customWidth="1"/>
    <col min="7939" max="7939" width="11" style="492" customWidth="1"/>
    <col min="7940" max="7940" width="12.25" style="492" customWidth="1"/>
    <col min="7941" max="7941" width="11.625" style="492" customWidth="1"/>
    <col min="7942" max="7942" width="10.625" style="492" customWidth="1"/>
    <col min="7943" max="7943" width="15.5" style="492" customWidth="1"/>
    <col min="7944" max="8190" width="6.75" style="492"/>
    <col min="8191" max="8191" width="7.75" style="492" customWidth="1"/>
    <col min="8192" max="8192" width="0.875" style="492" customWidth="1"/>
    <col min="8193" max="8193" width="10.5" style="492" customWidth="1"/>
    <col min="8194" max="8194" width="1.25" style="492" customWidth="1"/>
    <col min="8195" max="8195" width="11" style="492" customWidth="1"/>
    <col min="8196" max="8196" width="12.25" style="492" customWidth="1"/>
    <col min="8197" max="8197" width="11.625" style="492" customWidth="1"/>
    <col min="8198" max="8198" width="10.625" style="492" customWidth="1"/>
    <col min="8199" max="8199" width="15.5" style="492" customWidth="1"/>
    <col min="8200" max="8446" width="6.75" style="492"/>
    <col min="8447" max="8447" width="7.75" style="492" customWidth="1"/>
    <col min="8448" max="8448" width="0.875" style="492" customWidth="1"/>
    <col min="8449" max="8449" width="10.5" style="492" customWidth="1"/>
    <col min="8450" max="8450" width="1.25" style="492" customWidth="1"/>
    <col min="8451" max="8451" width="11" style="492" customWidth="1"/>
    <col min="8452" max="8452" width="12.25" style="492" customWidth="1"/>
    <col min="8453" max="8453" width="11.625" style="492" customWidth="1"/>
    <col min="8454" max="8454" width="10.625" style="492" customWidth="1"/>
    <col min="8455" max="8455" width="15.5" style="492" customWidth="1"/>
    <col min="8456" max="8702" width="6.75" style="492"/>
    <col min="8703" max="8703" width="7.75" style="492" customWidth="1"/>
    <col min="8704" max="8704" width="0.875" style="492" customWidth="1"/>
    <col min="8705" max="8705" width="10.5" style="492" customWidth="1"/>
    <col min="8706" max="8706" width="1.25" style="492" customWidth="1"/>
    <col min="8707" max="8707" width="11" style="492" customWidth="1"/>
    <col min="8708" max="8708" width="12.25" style="492" customWidth="1"/>
    <col min="8709" max="8709" width="11.625" style="492" customWidth="1"/>
    <col min="8710" max="8710" width="10.625" style="492" customWidth="1"/>
    <col min="8711" max="8711" width="15.5" style="492" customWidth="1"/>
    <col min="8712" max="8958" width="6.75" style="492"/>
    <col min="8959" max="8959" width="7.75" style="492" customWidth="1"/>
    <col min="8960" max="8960" width="0.875" style="492" customWidth="1"/>
    <col min="8961" max="8961" width="10.5" style="492" customWidth="1"/>
    <col min="8962" max="8962" width="1.25" style="492" customWidth="1"/>
    <col min="8963" max="8963" width="11" style="492" customWidth="1"/>
    <col min="8964" max="8964" width="12.25" style="492" customWidth="1"/>
    <col min="8965" max="8965" width="11.625" style="492" customWidth="1"/>
    <col min="8966" max="8966" width="10.625" style="492" customWidth="1"/>
    <col min="8967" max="8967" width="15.5" style="492" customWidth="1"/>
    <col min="8968" max="9214" width="6.75" style="492"/>
    <col min="9215" max="9215" width="7.75" style="492" customWidth="1"/>
    <col min="9216" max="9216" width="0.875" style="492" customWidth="1"/>
    <col min="9217" max="9217" width="10.5" style="492" customWidth="1"/>
    <col min="9218" max="9218" width="1.25" style="492" customWidth="1"/>
    <col min="9219" max="9219" width="11" style="492" customWidth="1"/>
    <col min="9220" max="9220" width="12.25" style="492" customWidth="1"/>
    <col min="9221" max="9221" width="11.625" style="492" customWidth="1"/>
    <col min="9222" max="9222" width="10.625" style="492" customWidth="1"/>
    <col min="9223" max="9223" width="15.5" style="492" customWidth="1"/>
    <col min="9224" max="9470" width="6.75" style="492"/>
    <col min="9471" max="9471" width="7.75" style="492" customWidth="1"/>
    <col min="9472" max="9472" width="0.875" style="492" customWidth="1"/>
    <col min="9473" max="9473" width="10.5" style="492" customWidth="1"/>
    <col min="9474" max="9474" width="1.25" style="492" customWidth="1"/>
    <col min="9475" max="9475" width="11" style="492" customWidth="1"/>
    <col min="9476" max="9476" width="12.25" style="492" customWidth="1"/>
    <col min="9477" max="9477" width="11.625" style="492" customWidth="1"/>
    <col min="9478" max="9478" width="10.625" style="492" customWidth="1"/>
    <col min="9479" max="9479" width="15.5" style="492" customWidth="1"/>
    <col min="9480" max="9726" width="6.75" style="492"/>
    <col min="9727" max="9727" width="7.75" style="492" customWidth="1"/>
    <col min="9728" max="9728" width="0.875" style="492" customWidth="1"/>
    <col min="9729" max="9729" width="10.5" style="492" customWidth="1"/>
    <col min="9730" max="9730" width="1.25" style="492" customWidth="1"/>
    <col min="9731" max="9731" width="11" style="492" customWidth="1"/>
    <col min="9732" max="9732" width="12.25" style="492" customWidth="1"/>
    <col min="9733" max="9733" width="11.625" style="492" customWidth="1"/>
    <col min="9734" max="9734" width="10.625" style="492" customWidth="1"/>
    <col min="9735" max="9735" width="15.5" style="492" customWidth="1"/>
    <col min="9736" max="9982" width="6.75" style="492"/>
    <col min="9983" max="9983" width="7.75" style="492" customWidth="1"/>
    <col min="9984" max="9984" width="0.875" style="492" customWidth="1"/>
    <col min="9985" max="9985" width="10.5" style="492" customWidth="1"/>
    <col min="9986" max="9986" width="1.25" style="492" customWidth="1"/>
    <col min="9987" max="9987" width="11" style="492" customWidth="1"/>
    <col min="9988" max="9988" width="12.25" style="492" customWidth="1"/>
    <col min="9989" max="9989" width="11.625" style="492" customWidth="1"/>
    <col min="9990" max="9990" width="10.625" style="492" customWidth="1"/>
    <col min="9991" max="9991" width="15.5" style="492" customWidth="1"/>
    <col min="9992" max="10238" width="6.75" style="492"/>
    <col min="10239" max="10239" width="7.75" style="492" customWidth="1"/>
    <col min="10240" max="10240" width="0.875" style="492" customWidth="1"/>
    <col min="10241" max="10241" width="10.5" style="492" customWidth="1"/>
    <col min="10242" max="10242" width="1.25" style="492" customWidth="1"/>
    <col min="10243" max="10243" width="11" style="492" customWidth="1"/>
    <col min="10244" max="10244" width="12.25" style="492" customWidth="1"/>
    <col min="10245" max="10245" width="11.625" style="492" customWidth="1"/>
    <col min="10246" max="10246" width="10.625" style="492" customWidth="1"/>
    <col min="10247" max="10247" width="15.5" style="492" customWidth="1"/>
    <col min="10248" max="10494" width="6.75" style="492"/>
    <col min="10495" max="10495" width="7.75" style="492" customWidth="1"/>
    <col min="10496" max="10496" width="0.875" style="492" customWidth="1"/>
    <col min="10497" max="10497" width="10.5" style="492" customWidth="1"/>
    <col min="10498" max="10498" width="1.25" style="492" customWidth="1"/>
    <col min="10499" max="10499" width="11" style="492" customWidth="1"/>
    <col min="10500" max="10500" width="12.25" style="492" customWidth="1"/>
    <col min="10501" max="10501" width="11.625" style="492" customWidth="1"/>
    <col min="10502" max="10502" width="10.625" style="492" customWidth="1"/>
    <col min="10503" max="10503" width="15.5" style="492" customWidth="1"/>
    <col min="10504" max="10750" width="6.75" style="492"/>
    <col min="10751" max="10751" width="7.75" style="492" customWidth="1"/>
    <col min="10752" max="10752" width="0.875" style="492" customWidth="1"/>
    <col min="10753" max="10753" width="10.5" style="492" customWidth="1"/>
    <col min="10754" max="10754" width="1.25" style="492" customWidth="1"/>
    <col min="10755" max="10755" width="11" style="492" customWidth="1"/>
    <col min="10756" max="10756" width="12.25" style="492" customWidth="1"/>
    <col min="10757" max="10757" width="11.625" style="492" customWidth="1"/>
    <col min="10758" max="10758" width="10.625" style="492" customWidth="1"/>
    <col min="10759" max="10759" width="15.5" style="492" customWidth="1"/>
    <col min="10760" max="11006" width="6.75" style="492"/>
    <col min="11007" max="11007" width="7.75" style="492" customWidth="1"/>
    <col min="11008" max="11008" width="0.875" style="492" customWidth="1"/>
    <col min="11009" max="11009" width="10.5" style="492" customWidth="1"/>
    <col min="11010" max="11010" width="1.25" style="492" customWidth="1"/>
    <col min="11011" max="11011" width="11" style="492" customWidth="1"/>
    <col min="11012" max="11012" width="12.25" style="492" customWidth="1"/>
    <col min="11013" max="11013" width="11.625" style="492" customWidth="1"/>
    <col min="11014" max="11014" width="10.625" style="492" customWidth="1"/>
    <col min="11015" max="11015" width="15.5" style="492" customWidth="1"/>
    <col min="11016" max="11262" width="6.75" style="492"/>
    <col min="11263" max="11263" width="7.75" style="492" customWidth="1"/>
    <col min="11264" max="11264" width="0.875" style="492" customWidth="1"/>
    <col min="11265" max="11265" width="10.5" style="492" customWidth="1"/>
    <col min="11266" max="11266" width="1.25" style="492" customWidth="1"/>
    <col min="11267" max="11267" width="11" style="492" customWidth="1"/>
    <col min="11268" max="11268" width="12.25" style="492" customWidth="1"/>
    <col min="11269" max="11269" width="11.625" style="492" customWidth="1"/>
    <col min="11270" max="11270" width="10.625" style="492" customWidth="1"/>
    <col min="11271" max="11271" width="15.5" style="492" customWidth="1"/>
    <col min="11272" max="11518" width="6.75" style="492"/>
    <col min="11519" max="11519" width="7.75" style="492" customWidth="1"/>
    <col min="11520" max="11520" width="0.875" style="492" customWidth="1"/>
    <col min="11521" max="11521" width="10.5" style="492" customWidth="1"/>
    <col min="11522" max="11522" width="1.25" style="492" customWidth="1"/>
    <col min="11523" max="11523" width="11" style="492" customWidth="1"/>
    <col min="11524" max="11524" width="12.25" style="492" customWidth="1"/>
    <col min="11525" max="11525" width="11.625" style="492" customWidth="1"/>
    <col min="11526" max="11526" width="10.625" style="492" customWidth="1"/>
    <col min="11527" max="11527" width="15.5" style="492" customWidth="1"/>
    <col min="11528" max="11774" width="6.75" style="492"/>
    <col min="11775" max="11775" width="7.75" style="492" customWidth="1"/>
    <col min="11776" max="11776" width="0.875" style="492" customWidth="1"/>
    <col min="11777" max="11777" width="10.5" style="492" customWidth="1"/>
    <col min="11778" max="11778" width="1.25" style="492" customWidth="1"/>
    <col min="11779" max="11779" width="11" style="492" customWidth="1"/>
    <col min="11780" max="11780" width="12.25" style="492" customWidth="1"/>
    <col min="11781" max="11781" width="11.625" style="492" customWidth="1"/>
    <col min="11782" max="11782" width="10.625" style="492" customWidth="1"/>
    <col min="11783" max="11783" width="15.5" style="492" customWidth="1"/>
    <col min="11784" max="12030" width="6.75" style="492"/>
    <col min="12031" max="12031" width="7.75" style="492" customWidth="1"/>
    <col min="12032" max="12032" width="0.875" style="492" customWidth="1"/>
    <col min="12033" max="12033" width="10.5" style="492" customWidth="1"/>
    <col min="12034" max="12034" width="1.25" style="492" customWidth="1"/>
    <col min="12035" max="12035" width="11" style="492" customWidth="1"/>
    <col min="12036" max="12036" width="12.25" style="492" customWidth="1"/>
    <col min="12037" max="12037" width="11.625" style="492" customWidth="1"/>
    <col min="12038" max="12038" width="10.625" style="492" customWidth="1"/>
    <col min="12039" max="12039" width="15.5" style="492" customWidth="1"/>
    <col min="12040" max="12286" width="6.75" style="492"/>
    <col min="12287" max="12287" width="7.75" style="492" customWidth="1"/>
    <col min="12288" max="12288" width="0.875" style="492" customWidth="1"/>
    <col min="12289" max="12289" width="10.5" style="492" customWidth="1"/>
    <col min="12290" max="12290" width="1.25" style="492" customWidth="1"/>
    <col min="12291" max="12291" width="11" style="492" customWidth="1"/>
    <col min="12292" max="12292" width="12.25" style="492" customWidth="1"/>
    <col min="12293" max="12293" width="11.625" style="492" customWidth="1"/>
    <col min="12294" max="12294" width="10.625" style="492" customWidth="1"/>
    <col min="12295" max="12295" width="15.5" style="492" customWidth="1"/>
    <col min="12296" max="12542" width="6.75" style="492"/>
    <col min="12543" max="12543" width="7.75" style="492" customWidth="1"/>
    <col min="12544" max="12544" width="0.875" style="492" customWidth="1"/>
    <col min="12545" max="12545" width="10.5" style="492" customWidth="1"/>
    <col min="12546" max="12546" width="1.25" style="492" customWidth="1"/>
    <col min="12547" max="12547" width="11" style="492" customWidth="1"/>
    <col min="12548" max="12548" width="12.25" style="492" customWidth="1"/>
    <col min="12549" max="12549" width="11.625" style="492" customWidth="1"/>
    <col min="12550" max="12550" width="10.625" style="492" customWidth="1"/>
    <col min="12551" max="12551" width="15.5" style="492" customWidth="1"/>
    <col min="12552" max="12798" width="6.75" style="492"/>
    <col min="12799" max="12799" width="7.75" style="492" customWidth="1"/>
    <col min="12800" max="12800" width="0.875" style="492" customWidth="1"/>
    <col min="12801" max="12801" width="10.5" style="492" customWidth="1"/>
    <col min="12802" max="12802" width="1.25" style="492" customWidth="1"/>
    <col min="12803" max="12803" width="11" style="492" customWidth="1"/>
    <col min="12804" max="12804" width="12.25" style="492" customWidth="1"/>
    <col min="12805" max="12805" width="11.625" style="492" customWidth="1"/>
    <col min="12806" max="12806" width="10.625" style="492" customWidth="1"/>
    <col min="12807" max="12807" width="15.5" style="492" customWidth="1"/>
    <col min="12808" max="13054" width="6.75" style="492"/>
    <col min="13055" max="13055" width="7.75" style="492" customWidth="1"/>
    <col min="13056" max="13056" width="0.875" style="492" customWidth="1"/>
    <col min="13057" max="13057" width="10.5" style="492" customWidth="1"/>
    <col min="13058" max="13058" width="1.25" style="492" customWidth="1"/>
    <col min="13059" max="13059" width="11" style="492" customWidth="1"/>
    <col min="13060" max="13060" width="12.25" style="492" customWidth="1"/>
    <col min="13061" max="13061" width="11.625" style="492" customWidth="1"/>
    <col min="13062" max="13062" width="10.625" style="492" customWidth="1"/>
    <col min="13063" max="13063" width="15.5" style="492" customWidth="1"/>
    <col min="13064" max="13310" width="6.75" style="492"/>
    <col min="13311" max="13311" width="7.75" style="492" customWidth="1"/>
    <col min="13312" max="13312" width="0.875" style="492" customWidth="1"/>
    <col min="13313" max="13313" width="10.5" style="492" customWidth="1"/>
    <col min="13314" max="13314" width="1.25" style="492" customWidth="1"/>
    <col min="13315" max="13315" width="11" style="492" customWidth="1"/>
    <col min="13316" max="13316" width="12.25" style="492" customWidth="1"/>
    <col min="13317" max="13317" width="11.625" style="492" customWidth="1"/>
    <col min="13318" max="13318" width="10.625" style="492" customWidth="1"/>
    <col min="13319" max="13319" width="15.5" style="492" customWidth="1"/>
    <col min="13320" max="13566" width="6.75" style="492"/>
    <col min="13567" max="13567" width="7.75" style="492" customWidth="1"/>
    <col min="13568" max="13568" width="0.875" style="492" customWidth="1"/>
    <col min="13569" max="13569" width="10.5" style="492" customWidth="1"/>
    <col min="13570" max="13570" width="1.25" style="492" customWidth="1"/>
    <col min="13571" max="13571" width="11" style="492" customWidth="1"/>
    <col min="13572" max="13572" width="12.25" style="492" customWidth="1"/>
    <col min="13573" max="13573" width="11.625" style="492" customWidth="1"/>
    <col min="13574" max="13574" width="10.625" style="492" customWidth="1"/>
    <col min="13575" max="13575" width="15.5" style="492" customWidth="1"/>
    <col min="13576" max="13822" width="6.75" style="492"/>
    <col min="13823" max="13823" width="7.75" style="492" customWidth="1"/>
    <col min="13824" max="13824" width="0.875" style="492" customWidth="1"/>
    <col min="13825" max="13825" width="10.5" style="492" customWidth="1"/>
    <col min="13826" max="13826" width="1.25" style="492" customWidth="1"/>
    <col min="13827" max="13827" width="11" style="492" customWidth="1"/>
    <col min="13828" max="13828" width="12.25" style="492" customWidth="1"/>
    <col min="13829" max="13829" width="11.625" style="492" customWidth="1"/>
    <col min="13830" max="13830" width="10.625" style="492" customWidth="1"/>
    <col min="13831" max="13831" width="15.5" style="492" customWidth="1"/>
    <col min="13832" max="14078" width="6.75" style="492"/>
    <col min="14079" max="14079" width="7.75" style="492" customWidth="1"/>
    <col min="14080" max="14080" width="0.875" style="492" customWidth="1"/>
    <col min="14081" max="14081" width="10.5" style="492" customWidth="1"/>
    <col min="14082" max="14082" width="1.25" style="492" customWidth="1"/>
    <col min="14083" max="14083" width="11" style="492" customWidth="1"/>
    <col min="14084" max="14084" width="12.25" style="492" customWidth="1"/>
    <col min="14085" max="14085" width="11.625" style="492" customWidth="1"/>
    <col min="14086" max="14086" width="10.625" style="492" customWidth="1"/>
    <col min="14087" max="14087" width="15.5" style="492" customWidth="1"/>
    <col min="14088" max="14334" width="6.75" style="492"/>
    <col min="14335" max="14335" width="7.75" style="492" customWidth="1"/>
    <col min="14336" max="14336" width="0.875" style="492" customWidth="1"/>
    <col min="14337" max="14337" width="10.5" style="492" customWidth="1"/>
    <col min="14338" max="14338" width="1.25" style="492" customWidth="1"/>
    <col min="14339" max="14339" width="11" style="492" customWidth="1"/>
    <col min="14340" max="14340" width="12.25" style="492" customWidth="1"/>
    <col min="14341" max="14341" width="11.625" style="492" customWidth="1"/>
    <col min="14342" max="14342" width="10.625" style="492" customWidth="1"/>
    <col min="14343" max="14343" width="15.5" style="492" customWidth="1"/>
    <col min="14344" max="14590" width="6.75" style="492"/>
    <col min="14591" max="14591" width="7.75" style="492" customWidth="1"/>
    <col min="14592" max="14592" width="0.875" style="492" customWidth="1"/>
    <col min="14593" max="14593" width="10.5" style="492" customWidth="1"/>
    <col min="14594" max="14594" width="1.25" style="492" customWidth="1"/>
    <col min="14595" max="14595" width="11" style="492" customWidth="1"/>
    <col min="14596" max="14596" width="12.25" style="492" customWidth="1"/>
    <col min="14597" max="14597" width="11.625" style="492" customWidth="1"/>
    <col min="14598" max="14598" width="10.625" style="492" customWidth="1"/>
    <col min="14599" max="14599" width="15.5" style="492" customWidth="1"/>
    <col min="14600" max="14846" width="6.75" style="492"/>
    <col min="14847" max="14847" width="7.75" style="492" customWidth="1"/>
    <col min="14848" max="14848" width="0.875" style="492" customWidth="1"/>
    <col min="14849" max="14849" width="10.5" style="492" customWidth="1"/>
    <col min="14850" max="14850" width="1.25" style="492" customWidth="1"/>
    <col min="14851" max="14851" width="11" style="492" customWidth="1"/>
    <col min="14852" max="14852" width="12.25" style="492" customWidth="1"/>
    <col min="14853" max="14853" width="11.625" style="492" customWidth="1"/>
    <col min="14854" max="14854" width="10.625" style="492" customWidth="1"/>
    <col min="14855" max="14855" width="15.5" style="492" customWidth="1"/>
    <col min="14856" max="15102" width="6.75" style="492"/>
    <col min="15103" max="15103" width="7.75" style="492" customWidth="1"/>
    <col min="15104" max="15104" width="0.875" style="492" customWidth="1"/>
    <col min="15105" max="15105" width="10.5" style="492" customWidth="1"/>
    <col min="15106" max="15106" width="1.25" style="492" customWidth="1"/>
    <col min="15107" max="15107" width="11" style="492" customWidth="1"/>
    <col min="15108" max="15108" width="12.25" style="492" customWidth="1"/>
    <col min="15109" max="15109" width="11.625" style="492" customWidth="1"/>
    <col min="15110" max="15110" width="10.625" style="492" customWidth="1"/>
    <col min="15111" max="15111" width="15.5" style="492" customWidth="1"/>
    <col min="15112" max="15358" width="6.75" style="492"/>
    <col min="15359" max="15359" width="7.75" style="492" customWidth="1"/>
    <col min="15360" max="15360" width="0.875" style="492" customWidth="1"/>
    <col min="15361" max="15361" width="10.5" style="492" customWidth="1"/>
    <col min="15362" max="15362" width="1.25" style="492" customWidth="1"/>
    <col min="15363" max="15363" width="11" style="492" customWidth="1"/>
    <col min="15364" max="15364" width="12.25" style="492" customWidth="1"/>
    <col min="15365" max="15365" width="11.625" style="492" customWidth="1"/>
    <col min="15366" max="15366" width="10.625" style="492" customWidth="1"/>
    <col min="15367" max="15367" width="15.5" style="492" customWidth="1"/>
    <col min="15368" max="15614" width="6.75" style="492"/>
    <col min="15615" max="15615" width="7.75" style="492" customWidth="1"/>
    <col min="15616" max="15616" width="0.875" style="492" customWidth="1"/>
    <col min="15617" max="15617" width="10.5" style="492" customWidth="1"/>
    <col min="15618" max="15618" width="1.25" style="492" customWidth="1"/>
    <col min="15619" max="15619" width="11" style="492" customWidth="1"/>
    <col min="15620" max="15620" width="12.25" style="492" customWidth="1"/>
    <col min="15621" max="15621" width="11.625" style="492" customWidth="1"/>
    <col min="15622" max="15622" width="10.625" style="492" customWidth="1"/>
    <col min="15623" max="15623" width="15.5" style="492" customWidth="1"/>
    <col min="15624" max="15870" width="6.75" style="492"/>
    <col min="15871" max="15871" width="7.75" style="492" customWidth="1"/>
    <col min="15872" max="15872" width="0.875" style="492" customWidth="1"/>
    <col min="15873" max="15873" width="10.5" style="492" customWidth="1"/>
    <col min="15874" max="15874" width="1.25" style="492" customWidth="1"/>
    <col min="15875" max="15875" width="11" style="492" customWidth="1"/>
    <col min="15876" max="15876" width="12.25" style="492" customWidth="1"/>
    <col min="15877" max="15877" width="11.625" style="492" customWidth="1"/>
    <col min="15878" max="15878" width="10.625" style="492" customWidth="1"/>
    <col min="15879" max="15879" width="15.5" style="492" customWidth="1"/>
    <col min="15880" max="16126" width="6.75" style="492"/>
    <col min="16127" max="16127" width="7.75" style="492" customWidth="1"/>
    <col min="16128" max="16128" width="0.875" style="492" customWidth="1"/>
    <col min="16129" max="16129" width="10.5" style="492" customWidth="1"/>
    <col min="16130" max="16130" width="1.25" style="492" customWidth="1"/>
    <col min="16131" max="16131" width="11" style="492" customWidth="1"/>
    <col min="16132" max="16132" width="12.25" style="492" customWidth="1"/>
    <col min="16133" max="16133" width="11.625" style="492" customWidth="1"/>
    <col min="16134" max="16134" width="10.625" style="492" customWidth="1"/>
    <col min="16135" max="16135" width="15.5" style="492" customWidth="1"/>
    <col min="16136" max="16384" width="6.75" style="492"/>
  </cols>
  <sheetData>
    <row r="1" spans="1:9">
      <c r="A1" s="511" t="s">
        <v>793</v>
      </c>
      <c r="B1" s="511" t="s">
        <v>1447</v>
      </c>
    </row>
    <row r="3" spans="1:9" s="467" customFormat="1" ht="15">
      <c r="A3" s="464" t="s">
        <v>1426</v>
      </c>
      <c r="B3" s="465"/>
      <c r="C3" s="466"/>
      <c r="F3" s="468"/>
      <c r="I3" s="469"/>
    </row>
    <row r="4" spans="1:9" s="467" customFormat="1" ht="15" thickBot="1">
      <c r="A4" s="470" t="s">
        <v>1427</v>
      </c>
      <c r="B4" s="471"/>
      <c r="C4" s="472"/>
      <c r="D4" s="471"/>
      <c r="E4" s="471"/>
      <c r="F4" s="471"/>
      <c r="G4" s="471"/>
      <c r="H4" s="471"/>
      <c r="I4" s="473"/>
    </row>
    <row r="5" spans="1:9" s="478" customFormat="1" ht="32.25">
      <c r="A5" s="474" t="s">
        <v>1428</v>
      </c>
      <c r="B5" s="474"/>
      <c r="C5" s="475" t="s">
        <v>1429</v>
      </c>
      <c r="D5" s="476"/>
      <c r="E5" s="476" t="s">
        <v>1430</v>
      </c>
      <c r="F5" s="476" t="s">
        <v>1431</v>
      </c>
      <c r="G5" s="476" t="s">
        <v>871</v>
      </c>
      <c r="H5" s="477" t="s">
        <v>661</v>
      </c>
      <c r="I5" s="476" t="s">
        <v>1445</v>
      </c>
    </row>
    <row r="6" spans="1:9" s="484" customFormat="1" ht="30.75">
      <c r="A6" s="479" t="s">
        <v>1432</v>
      </c>
      <c r="B6" s="479"/>
      <c r="C6" s="480" t="s">
        <v>1433</v>
      </c>
      <c r="D6" s="481"/>
      <c r="E6" s="482" t="s">
        <v>1434</v>
      </c>
      <c r="F6" s="482" t="s">
        <v>1435</v>
      </c>
      <c r="G6" s="482" t="s">
        <v>1436</v>
      </c>
      <c r="H6" s="483" t="s">
        <v>1437</v>
      </c>
      <c r="I6" s="482" t="s">
        <v>1446</v>
      </c>
    </row>
    <row r="7" spans="1:9" s="478" customFormat="1">
      <c r="A7" s="485"/>
      <c r="B7" s="485"/>
      <c r="C7" s="480" t="s">
        <v>1438</v>
      </c>
      <c r="D7" s="486"/>
      <c r="E7" s="971" t="s">
        <v>1412</v>
      </c>
      <c r="F7" s="971"/>
      <c r="G7" s="971"/>
      <c r="H7" s="971"/>
      <c r="I7" s="971"/>
    </row>
    <row r="8" spans="1:9" ht="15">
      <c r="A8" s="487">
        <v>1970</v>
      </c>
      <c r="B8" s="487"/>
      <c r="C8" s="488">
        <v>8623</v>
      </c>
      <c r="D8" s="488"/>
      <c r="E8" s="489">
        <v>32.700000000000003</v>
      </c>
      <c r="F8" s="489">
        <v>30.200000000000003</v>
      </c>
      <c r="G8" s="490" t="s">
        <v>799</v>
      </c>
      <c r="H8" s="491">
        <v>35.200000000000003</v>
      </c>
      <c r="I8" s="491">
        <v>1.9</v>
      </c>
    </row>
    <row r="9" spans="1:9" ht="15">
      <c r="A9" s="487">
        <v>1971</v>
      </c>
      <c r="B9" s="487"/>
      <c r="C9" s="488">
        <v>9781</v>
      </c>
      <c r="D9" s="488"/>
      <c r="E9" s="489">
        <v>30.4</v>
      </c>
      <c r="F9" s="489">
        <v>41.199999999999996</v>
      </c>
      <c r="G9" s="490" t="s">
        <v>799</v>
      </c>
      <c r="H9" s="491">
        <v>26.7</v>
      </c>
      <c r="I9" s="491">
        <v>1.7</v>
      </c>
    </row>
    <row r="10" spans="1:9" ht="15">
      <c r="A10" s="487">
        <v>1972</v>
      </c>
      <c r="B10" s="487"/>
      <c r="C10" s="488">
        <v>11242</v>
      </c>
      <c r="D10" s="488"/>
      <c r="E10" s="489">
        <v>26</v>
      </c>
      <c r="F10" s="489">
        <v>43.9</v>
      </c>
      <c r="G10" s="490" t="s">
        <v>799</v>
      </c>
      <c r="H10" s="491">
        <v>28.5</v>
      </c>
      <c r="I10" s="491">
        <v>1.6</v>
      </c>
    </row>
    <row r="11" spans="1:9" ht="15">
      <c r="A11" s="487">
        <v>1973</v>
      </c>
      <c r="B11" s="487"/>
      <c r="C11" s="488">
        <v>12425</v>
      </c>
      <c r="D11" s="488"/>
      <c r="E11" s="489">
        <v>26.1</v>
      </c>
      <c r="F11" s="489">
        <v>51.3</v>
      </c>
      <c r="G11" s="490" t="s">
        <v>799</v>
      </c>
      <c r="H11" s="491">
        <v>21</v>
      </c>
      <c r="I11" s="491">
        <v>1.6</v>
      </c>
    </row>
    <row r="12" spans="1:9" s="493" customFormat="1" ht="15">
      <c r="A12" s="487">
        <v>1974</v>
      </c>
      <c r="B12" s="487"/>
      <c r="C12" s="488">
        <v>13477</v>
      </c>
      <c r="D12" s="488"/>
      <c r="E12" s="489">
        <v>28.8</v>
      </c>
      <c r="F12" s="489">
        <v>44.8</v>
      </c>
      <c r="G12" s="490" t="s">
        <v>799</v>
      </c>
      <c r="H12" s="489">
        <v>24.9</v>
      </c>
      <c r="I12" s="491">
        <v>1.5</v>
      </c>
    </row>
    <row r="13" spans="1:9" ht="15">
      <c r="A13" s="487">
        <v>1975</v>
      </c>
      <c r="B13" s="487"/>
      <c r="C13" s="488">
        <v>15623</v>
      </c>
      <c r="D13" s="488"/>
      <c r="E13" s="489">
        <v>26.299999999999997</v>
      </c>
      <c r="F13" s="489">
        <v>34.5</v>
      </c>
      <c r="G13" s="490" t="s">
        <v>799</v>
      </c>
      <c r="H13" s="491">
        <v>37.799999999999997</v>
      </c>
      <c r="I13" s="491">
        <v>1.4</v>
      </c>
    </row>
    <row r="14" spans="1:9" ht="15">
      <c r="A14" s="487">
        <v>1976</v>
      </c>
      <c r="B14" s="487"/>
      <c r="C14" s="488">
        <v>18283</v>
      </c>
      <c r="D14" s="488"/>
      <c r="E14" s="489">
        <v>23.700000000000003</v>
      </c>
      <c r="F14" s="489">
        <v>29.6</v>
      </c>
      <c r="G14" s="490" t="s">
        <v>799</v>
      </c>
      <c r="H14" s="491">
        <v>45.8</v>
      </c>
      <c r="I14" s="491">
        <v>0.9</v>
      </c>
    </row>
    <row r="15" spans="1:9" ht="15">
      <c r="A15" s="487">
        <v>1977</v>
      </c>
      <c r="B15" s="487"/>
      <c r="C15" s="488">
        <v>20565</v>
      </c>
      <c r="D15" s="488"/>
      <c r="E15" s="489">
        <v>23.8</v>
      </c>
      <c r="F15" s="489">
        <v>33.4</v>
      </c>
      <c r="G15" s="490" t="s">
        <v>799</v>
      </c>
      <c r="H15" s="491">
        <v>41.7</v>
      </c>
      <c r="I15" s="491">
        <v>1.1000000000000001</v>
      </c>
    </row>
    <row r="16" spans="1:9" ht="15">
      <c r="A16" s="487">
        <v>1978</v>
      </c>
      <c r="B16" s="487"/>
      <c r="C16" s="488">
        <v>21726</v>
      </c>
      <c r="D16" s="488"/>
      <c r="E16" s="489">
        <v>25.700000000000003</v>
      </c>
      <c r="F16" s="489">
        <v>30.700000000000003</v>
      </c>
      <c r="G16" s="490" t="s">
        <v>799</v>
      </c>
      <c r="H16" s="491">
        <v>43</v>
      </c>
      <c r="I16" s="491">
        <v>0.6</v>
      </c>
    </row>
    <row r="17" spans="1:9" ht="15">
      <c r="A17" s="487">
        <v>1979</v>
      </c>
      <c r="B17" s="487"/>
      <c r="C17" s="488">
        <v>22522</v>
      </c>
      <c r="D17" s="488"/>
      <c r="E17" s="489">
        <v>28.599999999999998</v>
      </c>
      <c r="F17" s="489">
        <v>25.099999999999998</v>
      </c>
      <c r="G17" s="490" t="s">
        <v>799</v>
      </c>
      <c r="H17" s="491">
        <v>45.7</v>
      </c>
      <c r="I17" s="491">
        <v>0.6</v>
      </c>
    </row>
    <row r="18" spans="1:9" ht="15">
      <c r="A18" s="487">
        <v>1980</v>
      </c>
      <c r="B18" s="487"/>
      <c r="C18" s="488">
        <v>23275</v>
      </c>
      <c r="D18" s="488"/>
      <c r="E18" s="489">
        <v>25.599999999999998</v>
      </c>
      <c r="F18" s="489">
        <v>25</v>
      </c>
      <c r="G18" s="490" t="s">
        <v>799</v>
      </c>
      <c r="H18" s="491">
        <v>48.8</v>
      </c>
      <c r="I18" s="491">
        <v>0.6</v>
      </c>
    </row>
    <row r="19" spans="1:9" ht="15">
      <c r="A19" s="487">
        <v>1981</v>
      </c>
      <c r="B19" s="487"/>
      <c r="C19" s="488">
        <v>24673</v>
      </c>
      <c r="D19" s="488"/>
      <c r="E19" s="489">
        <v>24.900000000000002</v>
      </c>
      <c r="F19" s="489">
        <v>23.6</v>
      </c>
      <c r="G19" s="490" t="s">
        <v>799</v>
      </c>
      <c r="H19" s="491">
        <v>51.1</v>
      </c>
      <c r="I19" s="491">
        <v>0.4</v>
      </c>
    </row>
    <row r="20" spans="1:9" ht="15">
      <c r="A20" s="487">
        <v>1982</v>
      </c>
      <c r="B20" s="487"/>
      <c r="C20" s="488">
        <v>26552</v>
      </c>
      <c r="D20" s="488"/>
      <c r="E20" s="489">
        <v>24.2</v>
      </c>
      <c r="F20" s="489">
        <v>22.4</v>
      </c>
      <c r="G20" s="490" t="s">
        <v>799</v>
      </c>
      <c r="H20" s="491">
        <v>53.4</v>
      </c>
      <c r="I20" s="491">
        <v>0</v>
      </c>
    </row>
    <row r="21" spans="1:9" ht="15">
      <c r="A21" s="487">
        <v>1983</v>
      </c>
      <c r="B21" s="487"/>
      <c r="C21" s="488">
        <v>27347</v>
      </c>
      <c r="D21" s="488"/>
      <c r="E21" s="489">
        <v>31.4</v>
      </c>
      <c r="F21" s="489">
        <v>27.099999999999998</v>
      </c>
      <c r="G21" s="490" t="s">
        <v>799</v>
      </c>
      <c r="H21" s="491">
        <v>41.5</v>
      </c>
      <c r="I21" s="491">
        <v>0</v>
      </c>
    </row>
    <row r="22" spans="1:9" ht="15">
      <c r="A22" s="487">
        <v>1984</v>
      </c>
      <c r="B22" s="487"/>
      <c r="C22" s="488">
        <v>30614</v>
      </c>
      <c r="D22" s="488"/>
      <c r="E22" s="489">
        <v>33</v>
      </c>
      <c r="F22" s="489">
        <v>23</v>
      </c>
      <c r="G22" s="490" t="s">
        <v>799</v>
      </c>
      <c r="H22" s="491">
        <v>43.9</v>
      </c>
      <c r="I22" s="491">
        <v>0.1</v>
      </c>
    </row>
    <row r="23" spans="1:9" ht="15">
      <c r="A23" s="487">
        <v>1985</v>
      </c>
      <c r="B23" s="487"/>
      <c r="C23" s="488">
        <v>34219</v>
      </c>
      <c r="D23" s="488"/>
      <c r="E23" s="489">
        <v>43.9</v>
      </c>
      <c r="F23" s="489">
        <v>20.7</v>
      </c>
      <c r="G23" s="489">
        <v>0.2</v>
      </c>
      <c r="H23" s="491">
        <v>35.200000000000003</v>
      </c>
      <c r="I23" s="491">
        <v>0</v>
      </c>
    </row>
    <row r="24" spans="1:9" ht="15">
      <c r="A24" s="487">
        <v>1986</v>
      </c>
      <c r="B24" s="487"/>
      <c r="C24" s="488">
        <v>39695</v>
      </c>
      <c r="D24" s="488"/>
      <c r="E24" s="489">
        <v>49</v>
      </c>
      <c r="F24" s="489">
        <v>17.600000000000001</v>
      </c>
      <c r="G24" s="489">
        <v>3.4</v>
      </c>
      <c r="H24" s="491">
        <v>29.9</v>
      </c>
      <c r="I24" s="491">
        <v>0.1</v>
      </c>
    </row>
    <row r="25" spans="1:9" ht="15">
      <c r="A25" s="487">
        <v>1987</v>
      </c>
      <c r="B25" s="487"/>
      <c r="C25" s="488">
        <v>44353</v>
      </c>
      <c r="D25" s="488"/>
      <c r="E25" s="489">
        <v>39.799999999999997</v>
      </c>
      <c r="F25" s="489">
        <v>12.399999999999999</v>
      </c>
      <c r="G25" s="489">
        <v>5.7</v>
      </c>
      <c r="H25" s="491">
        <v>42</v>
      </c>
      <c r="I25" s="491">
        <v>0.1</v>
      </c>
    </row>
    <row r="26" spans="1:9" ht="15">
      <c r="A26" s="487">
        <v>1988</v>
      </c>
      <c r="B26" s="487"/>
      <c r="C26" s="488">
        <v>48049</v>
      </c>
      <c r="D26" s="488"/>
      <c r="E26" s="489">
        <v>26</v>
      </c>
      <c r="F26" s="489">
        <v>6.8999999999999995</v>
      </c>
      <c r="G26" s="489">
        <v>6.7</v>
      </c>
      <c r="H26" s="491">
        <v>60.3</v>
      </c>
      <c r="I26" s="491">
        <v>0.1</v>
      </c>
    </row>
    <row r="27" spans="1:9" ht="15">
      <c r="A27" s="487">
        <v>1989</v>
      </c>
      <c r="B27" s="487"/>
      <c r="C27" s="488">
        <v>52043</v>
      </c>
      <c r="D27" s="488"/>
      <c r="E27" s="489">
        <v>38.9</v>
      </c>
      <c r="F27" s="489">
        <v>8.1999999999999993</v>
      </c>
      <c r="G27" s="489">
        <v>18.3</v>
      </c>
      <c r="H27" s="491">
        <v>34.5</v>
      </c>
      <c r="I27" s="491">
        <v>0.1</v>
      </c>
    </row>
    <row r="28" spans="1:9" ht="15">
      <c r="A28" s="487">
        <v>1990</v>
      </c>
      <c r="B28" s="487"/>
      <c r="C28" s="488">
        <v>57543</v>
      </c>
      <c r="D28" s="488"/>
      <c r="E28" s="489">
        <v>35.1</v>
      </c>
      <c r="F28" s="489">
        <v>6.8</v>
      </c>
      <c r="G28" s="489">
        <v>17.7</v>
      </c>
      <c r="H28" s="491">
        <v>40.200000000000003</v>
      </c>
      <c r="I28" s="491">
        <v>0.2</v>
      </c>
    </row>
    <row r="29" spans="1:9" ht="15">
      <c r="A29" s="487">
        <v>1991</v>
      </c>
      <c r="B29" s="487"/>
      <c r="C29" s="488">
        <v>60246</v>
      </c>
      <c r="D29" s="488"/>
      <c r="E29" s="489">
        <v>35.800000000000004</v>
      </c>
      <c r="F29" s="489">
        <v>5.6</v>
      </c>
      <c r="G29" s="489">
        <v>20.8</v>
      </c>
      <c r="H29" s="491">
        <v>37.6</v>
      </c>
      <c r="I29" s="491">
        <v>0.2</v>
      </c>
    </row>
    <row r="30" spans="1:9" ht="15">
      <c r="A30" s="487">
        <v>1992</v>
      </c>
      <c r="B30" s="487"/>
      <c r="C30" s="488">
        <v>67342</v>
      </c>
      <c r="D30" s="488"/>
      <c r="E30" s="489">
        <v>36.5</v>
      </c>
      <c r="F30" s="489">
        <v>7.8</v>
      </c>
      <c r="G30" s="489">
        <v>16</v>
      </c>
      <c r="H30" s="491">
        <v>39.5</v>
      </c>
      <c r="I30" s="491">
        <v>0.2</v>
      </c>
    </row>
    <row r="31" spans="1:9" ht="15">
      <c r="A31" s="487">
        <v>1993</v>
      </c>
      <c r="B31" s="487"/>
      <c r="C31" s="488">
        <v>73808</v>
      </c>
      <c r="D31" s="488"/>
      <c r="E31" s="489">
        <v>32.1</v>
      </c>
      <c r="F31" s="489">
        <v>7</v>
      </c>
      <c r="G31" s="489">
        <v>14.6</v>
      </c>
      <c r="H31" s="491">
        <v>46.1</v>
      </c>
      <c r="I31" s="491">
        <v>0.2</v>
      </c>
    </row>
    <row r="32" spans="1:9" ht="15">
      <c r="A32" s="487">
        <v>1994</v>
      </c>
      <c r="B32" s="487"/>
      <c r="C32" s="488">
        <v>78322</v>
      </c>
      <c r="D32" s="488"/>
      <c r="E32" s="489">
        <v>36</v>
      </c>
      <c r="F32" s="489">
        <v>7.1</v>
      </c>
      <c r="G32" s="489">
        <v>17.600000000000001</v>
      </c>
      <c r="H32" s="491">
        <v>39.1</v>
      </c>
      <c r="I32" s="491">
        <v>0.2</v>
      </c>
    </row>
    <row r="33" spans="1:9" ht="15">
      <c r="A33" s="487">
        <v>1995</v>
      </c>
      <c r="B33" s="487"/>
      <c r="C33" s="488">
        <v>86247</v>
      </c>
      <c r="D33" s="488"/>
      <c r="E33" s="489">
        <v>32.5</v>
      </c>
      <c r="F33" s="489">
        <v>6.7</v>
      </c>
      <c r="G33" s="489">
        <v>19.2</v>
      </c>
      <c r="H33" s="491">
        <v>41.2</v>
      </c>
      <c r="I33" s="491">
        <v>0.4</v>
      </c>
    </row>
    <row r="34" spans="1:9" s="493" customFormat="1" ht="15">
      <c r="A34" s="487">
        <v>1996</v>
      </c>
      <c r="B34" s="487"/>
      <c r="C34" s="488">
        <v>94862</v>
      </c>
      <c r="D34" s="488"/>
      <c r="E34" s="489">
        <v>32</v>
      </c>
      <c r="F34" s="489">
        <v>6.9</v>
      </c>
      <c r="G34" s="489">
        <v>18.100000000000001</v>
      </c>
      <c r="H34" s="489">
        <v>42.7</v>
      </c>
      <c r="I34" s="491">
        <v>0.30000000000000004</v>
      </c>
    </row>
    <row r="35" spans="1:9" s="493" customFormat="1" ht="15">
      <c r="A35" s="487">
        <v>1997</v>
      </c>
      <c r="B35" s="487"/>
      <c r="C35" s="488">
        <v>103296</v>
      </c>
      <c r="D35" s="488"/>
      <c r="E35" s="489">
        <v>32.800000000000004</v>
      </c>
      <c r="F35" s="489">
        <v>6.8999999999999995</v>
      </c>
      <c r="G35" s="489">
        <v>21.4</v>
      </c>
      <c r="H35" s="489">
        <v>38.5</v>
      </c>
      <c r="I35" s="491">
        <v>0.4</v>
      </c>
    </row>
    <row r="36" spans="1:9" s="493" customFormat="1" ht="15">
      <c r="A36" s="487">
        <v>1998</v>
      </c>
      <c r="B36" s="487"/>
      <c r="C36" s="488">
        <v>111022</v>
      </c>
      <c r="D36" s="488"/>
      <c r="E36" s="489">
        <v>32.200000000000003</v>
      </c>
      <c r="F36" s="489">
        <v>7.1999999999999993</v>
      </c>
      <c r="G36" s="489">
        <v>22.4</v>
      </c>
      <c r="H36" s="489">
        <v>38</v>
      </c>
      <c r="I36" s="491">
        <v>0.30000000000000004</v>
      </c>
    </row>
    <row r="37" spans="1:9" s="493" customFormat="1" ht="15">
      <c r="A37" s="487">
        <v>1999</v>
      </c>
      <c r="B37" s="487"/>
      <c r="C37" s="488">
        <v>116440</v>
      </c>
      <c r="D37" s="488"/>
      <c r="E37" s="489">
        <v>31.8</v>
      </c>
      <c r="F37" s="489">
        <v>6.9</v>
      </c>
      <c r="G37" s="489">
        <v>31.2</v>
      </c>
      <c r="H37" s="489">
        <v>29.8</v>
      </c>
      <c r="I37" s="491">
        <v>0.3</v>
      </c>
    </row>
    <row r="38" spans="1:9" s="493" customFormat="1" ht="15">
      <c r="A38" s="487">
        <v>2000</v>
      </c>
      <c r="B38" s="487"/>
      <c r="C38" s="488">
        <v>124922</v>
      </c>
      <c r="D38" s="488"/>
      <c r="E38" s="489">
        <v>30.6</v>
      </c>
      <c r="F38" s="489">
        <v>7.5</v>
      </c>
      <c r="G38" s="489">
        <v>37</v>
      </c>
      <c r="H38" s="489">
        <v>24.7</v>
      </c>
      <c r="I38" s="491">
        <v>0.3</v>
      </c>
    </row>
    <row r="39" spans="1:9" s="493" customFormat="1" ht="15">
      <c r="A39" s="487">
        <v>2001</v>
      </c>
      <c r="B39" s="487"/>
      <c r="C39" s="488">
        <v>122725</v>
      </c>
      <c r="D39" s="488"/>
      <c r="E39" s="489">
        <v>31.3</v>
      </c>
      <c r="F39" s="489">
        <v>8.4</v>
      </c>
      <c r="G39" s="489">
        <v>40.4</v>
      </c>
      <c r="H39" s="489">
        <v>19.600000000000001</v>
      </c>
      <c r="I39" s="491">
        <v>0.30000000000000004</v>
      </c>
    </row>
    <row r="40" spans="1:9" s="493" customFormat="1" ht="15">
      <c r="A40" s="487">
        <v>2002</v>
      </c>
      <c r="B40" s="487"/>
      <c r="C40" s="488">
        <v>129400</v>
      </c>
      <c r="D40" s="488"/>
      <c r="E40" s="489">
        <v>24.8</v>
      </c>
      <c r="F40" s="489">
        <v>8.3000000000000007</v>
      </c>
      <c r="G40" s="489">
        <v>40.6</v>
      </c>
      <c r="H40" s="489">
        <v>26</v>
      </c>
      <c r="I40" s="491">
        <v>0.30000000000000004</v>
      </c>
    </row>
    <row r="41" spans="1:9" s="493" customFormat="1" ht="15">
      <c r="A41" s="487">
        <v>2003</v>
      </c>
      <c r="B41" s="487"/>
      <c r="C41" s="488">
        <v>140581</v>
      </c>
      <c r="D41" s="488"/>
      <c r="E41" s="489">
        <v>22.9</v>
      </c>
      <c r="F41" s="489">
        <v>6.6</v>
      </c>
      <c r="G41" s="489">
        <v>45.2</v>
      </c>
      <c r="H41" s="489">
        <v>25.1</v>
      </c>
      <c r="I41" s="491">
        <v>0.2</v>
      </c>
    </row>
    <row r="42" spans="1:9" s="493" customFormat="1" ht="15">
      <c r="A42" s="487">
        <v>2004</v>
      </c>
      <c r="B42" s="487"/>
      <c r="C42" s="488">
        <v>150698</v>
      </c>
      <c r="D42" s="488"/>
      <c r="E42" s="489">
        <v>22.8</v>
      </c>
      <c r="F42" s="489">
        <v>5</v>
      </c>
      <c r="G42" s="489">
        <v>41.3</v>
      </c>
      <c r="H42" s="489">
        <v>30.6</v>
      </c>
      <c r="I42" s="491">
        <v>0.30000000000000004</v>
      </c>
    </row>
    <row r="43" spans="1:9" s="493" customFormat="1" ht="15">
      <c r="A43" s="487">
        <v>2005</v>
      </c>
      <c r="B43" s="487"/>
      <c r="C43" s="488">
        <v>161956</v>
      </c>
      <c r="D43" s="488"/>
      <c r="E43" s="489">
        <v>26.6</v>
      </c>
      <c r="F43" s="489">
        <v>3.4000000000000004</v>
      </c>
      <c r="G43" s="489">
        <v>45.3</v>
      </c>
      <c r="H43" s="489">
        <v>24.4</v>
      </c>
      <c r="I43" s="491">
        <v>0.30000000000000004</v>
      </c>
    </row>
    <row r="44" spans="1:9" s="493" customFormat="1" ht="15">
      <c r="A44" s="487">
        <v>2006</v>
      </c>
      <c r="B44" s="487"/>
      <c r="C44" s="488">
        <v>176300</v>
      </c>
      <c r="D44" s="488"/>
      <c r="E44" s="489">
        <v>26.4</v>
      </c>
      <c r="F44" s="489">
        <v>2.4</v>
      </c>
      <c r="G44" s="489">
        <v>45.8</v>
      </c>
      <c r="H44" s="489">
        <v>25.1</v>
      </c>
      <c r="I44" s="491">
        <v>0.30000000000000004</v>
      </c>
    </row>
    <row r="45" spans="1:9" s="493" customFormat="1" ht="15">
      <c r="A45" s="487">
        <v>2007</v>
      </c>
      <c r="B45" s="487"/>
      <c r="C45" s="488">
        <v>191558</v>
      </c>
      <c r="D45" s="488"/>
      <c r="E45" s="489">
        <v>27.9</v>
      </c>
      <c r="F45" s="489">
        <v>3.4</v>
      </c>
      <c r="G45" s="489">
        <v>49.6</v>
      </c>
      <c r="H45" s="489">
        <v>18.7</v>
      </c>
      <c r="I45" s="491">
        <v>0.4</v>
      </c>
    </row>
    <row r="46" spans="1:9" s="493" customFormat="1" ht="15">
      <c r="A46" s="487">
        <v>2008</v>
      </c>
      <c r="B46" s="487"/>
      <c r="C46" s="488">
        <v>198418</v>
      </c>
      <c r="D46" s="488"/>
      <c r="E46" s="489">
        <v>29.1</v>
      </c>
      <c r="F46" s="489">
        <v>3.8</v>
      </c>
      <c r="G46" s="489">
        <v>49.7</v>
      </c>
      <c r="H46" s="489">
        <v>16.8</v>
      </c>
      <c r="I46" s="491">
        <v>0.6</v>
      </c>
    </row>
    <row r="47" spans="1:9" s="493" customFormat="1" ht="15">
      <c r="A47" s="487">
        <v>2009</v>
      </c>
      <c r="B47" s="487"/>
      <c r="C47" s="488">
        <v>194813</v>
      </c>
      <c r="D47" s="488"/>
      <c r="E47" s="489">
        <v>28.6</v>
      </c>
      <c r="F47" s="489">
        <v>2.5</v>
      </c>
      <c r="G47" s="489">
        <v>49.3</v>
      </c>
      <c r="H47" s="489">
        <v>18.5</v>
      </c>
      <c r="I47" s="491">
        <v>1.2</v>
      </c>
    </row>
    <row r="48" spans="1:9" s="493" customFormat="1" ht="15">
      <c r="A48" s="487">
        <v>2010</v>
      </c>
      <c r="B48" s="487"/>
      <c r="C48" s="488">
        <v>211208</v>
      </c>
      <c r="D48" s="488"/>
      <c r="E48" s="489">
        <v>26.1</v>
      </c>
      <c r="F48" s="489">
        <v>1</v>
      </c>
      <c r="G48" s="489">
        <v>46.5</v>
      </c>
      <c r="H48" s="489">
        <v>24.5</v>
      </c>
      <c r="I48" s="491">
        <v>1.9</v>
      </c>
    </row>
    <row r="49" spans="1:9" s="493" customFormat="1" ht="15">
      <c r="A49" s="487">
        <v>2011</v>
      </c>
      <c r="B49" s="487"/>
      <c r="C49" s="488">
        <v>229395</v>
      </c>
      <c r="D49" s="488"/>
      <c r="E49" s="489">
        <v>28.799999999999997</v>
      </c>
      <c r="F49" s="489">
        <v>0.4</v>
      </c>
      <c r="G49" s="489">
        <v>45.4</v>
      </c>
      <c r="H49" s="489">
        <v>22.8</v>
      </c>
      <c r="I49" s="491">
        <v>2.6</v>
      </c>
    </row>
    <row r="50" spans="1:9" s="493" customFormat="1" ht="15">
      <c r="A50" s="487">
        <v>2012</v>
      </c>
      <c r="B50" s="487"/>
      <c r="C50" s="488">
        <v>239497</v>
      </c>
      <c r="D50" s="488"/>
      <c r="E50" s="489">
        <v>28.4</v>
      </c>
      <c r="F50" s="489">
        <v>0.7</v>
      </c>
      <c r="G50" s="489">
        <v>43.6</v>
      </c>
      <c r="H50" s="489">
        <v>24.2</v>
      </c>
      <c r="I50" s="491">
        <v>3.0999999999999996</v>
      </c>
    </row>
    <row r="51" spans="1:9" s="493" customFormat="1" ht="15">
      <c r="A51" s="487">
        <v>2013</v>
      </c>
      <c r="B51" s="487"/>
      <c r="C51" s="488">
        <v>240154</v>
      </c>
      <c r="D51" s="488"/>
      <c r="E51" s="489">
        <v>26.6</v>
      </c>
      <c r="F51" s="489">
        <v>0.7</v>
      </c>
      <c r="G51" s="489">
        <v>43.8</v>
      </c>
      <c r="H51" s="489">
        <v>24.7</v>
      </c>
      <c r="I51" s="491">
        <v>4.2</v>
      </c>
    </row>
    <row r="52" spans="1:9" s="493" customFormat="1" ht="15">
      <c r="A52" s="487">
        <v>2014</v>
      </c>
      <c r="B52" s="487"/>
      <c r="C52" s="488">
        <v>251963</v>
      </c>
      <c r="D52" s="488"/>
      <c r="E52" s="489">
        <v>30.2</v>
      </c>
      <c r="F52" s="489">
        <v>0.9</v>
      </c>
      <c r="G52" s="489">
        <v>47.9</v>
      </c>
      <c r="H52" s="489">
        <v>16.100000000000001</v>
      </c>
      <c r="I52" s="489">
        <v>4.9000000000000004</v>
      </c>
    </row>
    <row r="53" spans="1:9" s="493" customFormat="1" ht="15">
      <c r="A53" s="487">
        <v>2015</v>
      </c>
      <c r="B53" s="487"/>
      <c r="C53" s="488">
        <v>261783</v>
      </c>
      <c r="D53" s="488"/>
      <c r="E53" s="489">
        <v>29.1</v>
      </c>
      <c r="F53" s="489">
        <v>0.9</v>
      </c>
      <c r="G53" s="489">
        <v>37.9</v>
      </c>
      <c r="H53" s="489">
        <v>25.6</v>
      </c>
      <c r="I53" s="489">
        <v>6.5</v>
      </c>
    </row>
    <row r="54" spans="1:9" s="493" customFormat="1" ht="15">
      <c r="A54" s="487">
        <v>2016</v>
      </c>
      <c r="B54" s="487"/>
      <c r="C54" s="488">
        <v>274407.7</v>
      </c>
      <c r="D54" s="494"/>
      <c r="E54" s="489">
        <v>33.700000000000003</v>
      </c>
      <c r="F54" s="489">
        <v>0.7</v>
      </c>
      <c r="G54" s="489">
        <v>32.5</v>
      </c>
      <c r="H54" s="489">
        <v>24.5</v>
      </c>
      <c r="I54" s="489">
        <v>8.6</v>
      </c>
    </row>
    <row r="55" spans="1:9" s="493" customFormat="1" ht="15.75" thickBot="1">
      <c r="A55" s="495">
        <v>2017</v>
      </c>
      <c r="B55" s="495"/>
      <c r="C55" s="496">
        <v>297277.5</v>
      </c>
      <c r="D55" s="497"/>
      <c r="E55" s="498">
        <v>32.799999999999997</v>
      </c>
      <c r="F55" s="498">
        <v>0.4</v>
      </c>
      <c r="G55" s="498">
        <v>37.200000000000003</v>
      </c>
      <c r="H55" s="498">
        <v>19.600000000000001</v>
      </c>
      <c r="I55" s="498">
        <v>10</v>
      </c>
    </row>
    <row r="56" spans="1:9" s="493" customFormat="1">
      <c r="A56" s="499"/>
      <c r="B56" s="499"/>
      <c r="C56" s="500"/>
      <c r="D56" s="500"/>
    </row>
    <row r="57" spans="1:9" s="505" customFormat="1" ht="15">
      <c r="A57" s="501" t="s">
        <v>1439</v>
      </c>
      <c r="B57" s="502"/>
      <c r="C57" s="503"/>
      <c r="D57" s="502"/>
      <c r="E57" s="502"/>
      <c r="F57" s="504"/>
    </row>
    <row r="58" spans="1:9">
      <c r="A58" s="506" t="s">
        <v>1440</v>
      </c>
      <c r="B58" s="505"/>
    </row>
    <row r="59" spans="1:9" ht="15">
      <c r="A59" s="508" t="s">
        <v>1441</v>
      </c>
      <c r="B59" s="468"/>
    </row>
    <row r="60" spans="1:9">
      <c r="A60" s="509" t="s">
        <v>1442</v>
      </c>
      <c r="B60" s="510"/>
    </row>
    <row r="61" spans="1:9" s="505" customFormat="1" ht="15">
      <c r="A61" s="501" t="s">
        <v>1443</v>
      </c>
      <c r="B61" s="502"/>
      <c r="C61" s="503"/>
      <c r="D61" s="502"/>
      <c r="E61" s="502"/>
      <c r="F61" s="504"/>
    </row>
    <row r="62" spans="1:9">
      <c r="A62" s="506" t="s">
        <v>1444</v>
      </c>
      <c r="B62" s="505"/>
      <c r="H62" s="492" t="s">
        <v>792</v>
      </c>
    </row>
    <row r="63" spans="1:9">
      <c r="E63" s="492" t="s">
        <v>792</v>
      </c>
    </row>
  </sheetData>
  <mergeCells count="1">
    <mergeCell ref="E7:I7"/>
  </mergeCells>
  <pageMargins left="0.70866141732283472" right="0.70866141732283472" top="0.55118110236220474" bottom="0.47244094488188981" header="0.31496062992125984" footer="0.31496062992125984"/>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Düğme1_Tıkla">
                <anchor moveWithCells="1" sizeWithCells="1">
                  <from>
                    <xdr:col>7</xdr:col>
                    <xdr:colOff>47625</xdr:colOff>
                    <xdr:row>0</xdr:row>
                    <xdr:rowOff>161925</xdr:rowOff>
                  </from>
                  <to>
                    <xdr:col>8</xdr:col>
                    <xdr:colOff>1095375</xdr:colOff>
                    <xdr:row>2</xdr:row>
                    <xdr:rowOff>161925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2A266-0FF9-4D1B-9FCE-014CC11AE4F0}">
  <sheetPr codeName="Sayfa39">
    <tabColor theme="0"/>
  </sheetPr>
  <dimension ref="A1:I65"/>
  <sheetViews>
    <sheetView showGridLines="0" workbookViewId="0"/>
  </sheetViews>
  <sheetFormatPr defaultColWidth="7.625" defaultRowHeight="14.25"/>
  <cols>
    <col min="1" max="1" width="9.125" style="536" customWidth="1"/>
    <col min="2" max="2" width="7.375" style="549" bestFit="1" customWidth="1"/>
    <col min="3" max="3" width="10" style="536" bestFit="1" customWidth="1"/>
    <col min="4" max="5" width="11.375" style="536" bestFit="1" customWidth="1"/>
    <col min="6" max="6" width="8.625" style="536" bestFit="1" customWidth="1"/>
    <col min="7" max="7" width="10.375" style="536" bestFit="1" customWidth="1"/>
    <col min="8" max="8" width="7.25" style="536" bestFit="1" customWidth="1"/>
    <col min="9" max="149" width="7.625" style="536" customWidth="1"/>
    <col min="150" max="185" width="9.375" style="536" customWidth="1"/>
    <col min="186" max="186" width="6" style="536" customWidth="1"/>
    <col min="187" max="187" width="9.5" style="536" customWidth="1"/>
    <col min="188" max="188" width="11" style="536" customWidth="1"/>
    <col min="189" max="189" width="10.25" style="536" customWidth="1"/>
    <col min="190" max="190" width="11.375" style="536" customWidth="1"/>
    <col min="191" max="191" width="9.125" style="536" customWidth="1"/>
    <col min="192" max="192" width="10.75" style="536" customWidth="1"/>
    <col min="193" max="193" width="9.5" style="536" bestFit="1" customWidth="1"/>
    <col min="194" max="194" width="2.625" style="536" customWidth="1"/>
    <col min="195" max="255" width="7.625" style="536"/>
    <col min="256" max="256" width="8.25" style="536" customWidth="1"/>
    <col min="257" max="257" width="9.75" style="536" customWidth="1"/>
    <col min="258" max="258" width="0.625" style="536" customWidth="1"/>
    <col min="259" max="259" width="12.75" style="536" customWidth="1"/>
    <col min="260" max="260" width="11" style="536" customWidth="1"/>
    <col min="261" max="261" width="12.75" style="536" customWidth="1"/>
    <col min="262" max="262" width="10.5" style="536" customWidth="1"/>
    <col min="263" max="263" width="10.75" style="536" customWidth="1"/>
    <col min="264" max="264" width="9.5" style="536" bestFit="1" customWidth="1"/>
    <col min="265" max="405" width="7.625" style="536"/>
    <col min="406" max="441" width="9.375" style="536" customWidth="1"/>
    <col min="442" max="442" width="6" style="536" customWidth="1"/>
    <col min="443" max="443" width="9.5" style="536" customWidth="1"/>
    <col min="444" max="444" width="11" style="536" customWidth="1"/>
    <col min="445" max="445" width="10.25" style="536" customWidth="1"/>
    <col min="446" max="446" width="11.375" style="536" customWidth="1"/>
    <col min="447" max="447" width="9.125" style="536" customWidth="1"/>
    <col min="448" max="448" width="10.75" style="536" customWidth="1"/>
    <col min="449" max="449" width="9.5" style="536" bestFit="1" customWidth="1"/>
    <col min="450" max="450" width="2.625" style="536" customWidth="1"/>
    <col min="451" max="511" width="7.625" style="536"/>
    <col min="512" max="512" width="8.25" style="536" customWidth="1"/>
    <col min="513" max="513" width="9.75" style="536" customWidth="1"/>
    <col min="514" max="514" width="0.625" style="536" customWidth="1"/>
    <col min="515" max="515" width="12.75" style="536" customWidth="1"/>
    <col min="516" max="516" width="11" style="536" customWidth="1"/>
    <col min="517" max="517" width="12.75" style="536" customWidth="1"/>
    <col min="518" max="518" width="10.5" style="536" customWidth="1"/>
    <col min="519" max="519" width="10.75" style="536" customWidth="1"/>
    <col min="520" max="520" width="9.5" style="536" bestFit="1" customWidth="1"/>
    <col min="521" max="661" width="7.625" style="536"/>
    <col min="662" max="697" width="9.375" style="536" customWidth="1"/>
    <col min="698" max="698" width="6" style="536" customWidth="1"/>
    <col min="699" max="699" width="9.5" style="536" customWidth="1"/>
    <col min="700" max="700" width="11" style="536" customWidth="1"/>
    <col min="701" max="701" width="10.25" style="536" customWidth="1"/>
    <col min="702" max="702" width="11.375" style="536" customWidth="1"/>
    <col min="703" max="703" width="9.125" style="536" customWidth="1"/>
    <col min="704" max="704" width="10.75" style="536" customWidth="1"/>
    <col min="705" max="705" width="9.5" style="536" bestFit="1" customWidth="1"/>
    <col min="706" max="706" width="2.625" style="536" customWidth="1"/>
    <col min="707" max="767" width="7.625" style="536"/>
    <col min="768" max="768" width="8.25" style="536" customWidth="1"/>
    <col min="769" max="769" width="9.75" style="536" customWidth="1"/>
    <col min="770" max="770" width="0.625" style="536" customWidth="1"/>
    <col min="771" max="771" width="12.75" style="536" customWidth="1"/>
    <col min="772" max="772" width="11" style="536" customWidth="1"/>
    <col min="773" max="773" width="12.75" style="536" customWidth="1"/>
    <col min="774" max="774" width="10.5" style="536" customWidth="1"/>
    <col min="775" max="775" width="10.75" style="536" customWidth="1"/>
    <col min="776" max="776" width="9.5" style="536" bestFit="1" customWidth="1"/>
    <col min="777" max="917" width="7.625" style="536"/>
    <col min="918" max="953" width="9.375" style="536" customWidth="1"/>
    <col min="954" max="954" width="6" style="536" customWidth="1"/>
    <col min="955" max="955" width="9.5" style="536" customWidth="1"/>
    <col min="956" max="956" width="11" style="536" customWidth="1"/>
    <col min="957" max="957" width="10.25" style="536" customWidth="1"/>
    <col min="958" max="958" width="11.375" style="536" customWidth="1"/>
    <col min="959" max="959" width="9.125" style="536" customWidth="1"/>
    <col min="960" max="960" width="10.75" style="536" customWidth="1"/>
    <col min="961" max="961" width="9.5" style="536" bestFit="1" customWidth="1"/>
    <col min="962" max="962" width="2.625" style="536" customWidth="1"/>
    <col min="963" max="1023" width="7.625" style="536"/>
    <col min="1024" max="1024" width="8.25" style="536" customWidth="1"/>
    <col min="1025" max="1025" width="9.75" style="536" customWidth="1"/>
    <col min="1026" max="1026" width="0.625" style="536" customWidth="1"/>
    <col min="1027" max="1027" width="12.75" style="536" customWidth="1"/>
    <col min="1028" max="1028" width="11" style="536" customWidth="1"/>
    <col min="1029" max="1029" width="12.75" style="536" customWidth="1"/>
    <col min="1030" max="1030" width="10.5" style="536" customWidth="1"/>
    <col min="1031" max="1031" width="10.75" style="536" customWidth="1"/>
    <col min="1032" max="1032" width="9.5" style="536" bestFit="1" customWidth="1"/>
    <col min="1033" max="1173" width="7.625" style="536"/>
    <col min="1174" max="1209" width="9.375" style="536" customWidth="1"/>
    <col min="1210" max="1210" width="6" style="536" customWidth="1"/>
    <col min="1211" max="1211" width="9.5" style="536" customWidth="1"/>
    <col min="1212" max="1212" width="11" style="536" customWidth="1"/>
    <col min="1213" max="1213" width="10.25" style="536" customWidth="1"/>
    <col min="1214" max="1214" width="11.375" style="536" customWidth="1"/>
    <col min="1215" max="1215" width="9.125" style="536" customWidth="1"/>
    <col min="1216" max="1216" width="10.75" style="536" customWidth="1"/>
    <col min="1217" max="1217" width="9.5" style="536" bestFit="1" customWidth="1"/>
    <col min="1218" max="1218" width="2.625" style="536" customWidth="1"/>
    <col min="1219" max="1279" width="7.625" style="536"/>
    <col min="1280" max="1280" width="8.25" style="536" customWidth="1"/>
    <col min="1281" max="1281" width="9.75" style="536" customWidth="1"/>
    <col min="1282" max="1282" width="0.625" style="536" customWidth="1"/>
    <col min="1283" max="1283" width="12.75" style="536" customWidth="1"/>
    <col min="1284" max="1284" width="11" style="536" customWidth="1"/>
    <col min="1285" max="1285" width="12.75" style="536" customWidth="1"/>
    <col min="1286" max="1286" width="10.5" style="536" customWidth="1"/>
    <col min="1287" max="1287" width="10.75" style="536" customWidth="1"/>
    <col min="1288" max="1288" width="9.5" style="536" bestFit="1" customWidth="1"/>
    <col min="1289" max="1429" width="7.625" style="536"/>
    <col min="1430" max="1465" width="9.375" style="536" customWidth="1"/>
    <col min="1466" max="1466" width="6" style="536" customWidth="1"/>
    <col min="1467" max="1467" width="9.5" style="536" customWidth="1"/>
    <col min="1468" max="1468" width="11" style="536" customWidth="1"/>
    <col min="1469" max="1469" width="10.25" style="536" customWidth="1"/>
    <col min="1470" max="1470" width="11.375" style="536" customWidth="1"/>
    <col min="1471" max="1471" width="9.125" style="536" customWidth="1"/>
    <col min="1472" max="1472" width="10.75" style="536" customWidth="1"/>
    <col min="1473" max="1473" width="9.5" style="536" bestFit="1" customWidth="1"/>
    <col min="1474" max="1474" width="2.625" style="536" customWidth="1"/>
    <col min="1475" max="1535" width="7.625" style="536"/>
    <col min="1536" max="1536" width="8.25" style="536" customWidth="1"/>
    <col min="1537" max="1537" width="9.75" style="536" customWidth="1"/>
    <col min="1538" max="1538" width="0.625" style="536" customWidth="1"/>
    <col min="1539" max="1539" width="12.75" style="536" customWidth="1"/>
    <col min="1540" max="1540" width="11" style="536" customWidth="1"/>
    <col min="1541" max="1541" width="12.75" style="536" customWidth="1"/>
    <col min="1542" max="1542" width="10.5" style="536" customWidth="1"/>
    <col min="1543" max="1543" width="10.75" style="536" customWidth="1"/>
    <col min="1544" max="1544" width="9.5" style="536" bestFit="1" customWidth="1"/>
    <col min="1545" max="1685" width="7.625" style="536"/>
    <col min="1686" max="1721" width="9.375" style="536" customWidth="1"/>
    <col min="1722" max="1722" width="6" style="536" customWidth="1"/>
    <col min="1723" max="1723" width="9.5" style="536" customWidth="1"/>
    <col min="1724" max="1724" width="11" style="536" customWidth="1"/>
    <col min="1725" max="1725" width="10.25" style="536" customWidth="1"/>
    <col min="1726" max="1726" width="11.375" style="536" customWidth="1"/>
    <col min="1727" max="1727" width="9.125" style="536" customWidth="1"/>
    <col min="1728" max="1728" width="10.75" style="536" customWidth="1"/>
    <col min="1729" max="1729" width="9.5" style="536" bestFit="1" customWidth="1"/>
    <col min="1730" max="1730" width="2.625" style="536" customWidth="1"/>
    <col min="1731" max="1791" width="7.625" style="536"/>
    <col min="1792" max="1792" width="8.25" style="536" customWidth="1"/>
    <col min="1793" max="1793" width="9.75" style="536" customWidth="1"/>
    <col min="1794" max="1794" width="0.625" style="536" customWidth="1"/>
    <col min="1795" max="1795" width="12.75" style="536" customWidth="1"/>
    <col min="1796" max="1796" width="11" style="536" customWidth="1"/>
    <col min="1797" max="1797" width="12.75" style="536" customWidth="1"/>
    <col min="1798" max="1798" width="10.5" style="536" customWidth="1"/>
    <col min="1799" max="1799" width="10.75" style="536" customWidth="1"/>
    <col min="1800" max="1800" width="9.5" style="536" bestFit="1" customWidth="1"/>
    <col min="1801" max="1941" width="7.625" style="536"/>
    <col min="1942" max="1977" width="9.375" style="536" customWidth="1"/>
    <col min="1978" max="1978" width="6" style="536" customWidth="1"/>
    <col min="1979" max="1979" width="9.5" style="536" customWidth="1"/>
    <col min="1980" max="1980" width="11" style="536" customWidth="1"/>
    <col min="1981" max="1981" width="10.25" style="536" customWidth="1"/>
    <col min="1982" max="1982" width="11.375" style="536" customWidth="1"/>
    <col min="1983" max="1983" width="9.125" style="536" customWidth="1"/>
    <col min="1984" max="1984" width="10.75" style="536" customWidth="1"/>
    <col min="1985" max="1985" width="9.5" style="536" bestFit="1" customWidth="1"/>
    <col min="1986" max="1986" width="2.625" style="536" customWidth="1"/>
    <col min="1987" max="2047" width="7.625" style="536"/>
    <col min="2048" max="2048" width="8.25" style="536" customWidth="1"/>
    <col min="2049" max="2049" width="9.75" style="536" customWidth="1"/>
    <col min="2050" max="2050" width="0.625" style="536" customWidth="1"/>
    <col min="2051" max="2051" width="12.75" style="536" customWidth="1"/>
    <col min="2052" max="2052" width="11" style="536" customWidth="1"/>
    <col min="2053" max="2053" width="12.75" style="536" customWidth="1"/>
    <col min="2054" max="2054" width="10.5" style="536" customWidth="1"/>
    <col min="2055" max="2055" width="10.75" style="536" customWidth="1"/>
    <col min="2056" max="2056" width="9.5" style="536" bestFit="1" customWidth="1"/>
    <col min="2057" max="2197" width="7.625" style="536"/>
    <col min="2198" max="2233" width="9.375" style="536" customWidth="1"/>
    <col min="2234" max="2234" width="6" style="536" customWidth="1"/>
    <col min="2235" max="2235" width="9.5" style="536" customWidth="1"/>
    <col min="2236" max="2236" width="11" style="536" customWidth="1"/>
    <col min="2237" max="2237" width="10.25" style="536" customWidth="1"/>
    <col min="2238" max="2238" width="11.375" style="536" customWidth="1"/>
    <col min="2239" max="2239" width="9.125" style="536" customWidth="1"/>
    <col min="2240" max="2240" width="10.75" style="536" customWidth="1"/>
    <col min="2241" max="2241" width="9.5" style="536" bestFit="1" customWidth="1"/>
    <col min="2242" max="2242" width="2.625" style="536" customWidth="1"/>
    <col min="2243" max="2303" width="7.625" style="536"/>
    <col min="2304" max="2304" width="8.25" style="536" customWidth="1"/>
    <col min="2305" max="2305" width="9.75" style="536" customWidth="1"/>
    <col min="2306" max="2306" width="0.625" style="536" customWidth="1"/>
    <col min="2307" max="2307" width="12.75" style="536" customWidth="1"/>
    <col min="2308" max="2308" width="11" style="536" customWidth="1"/>
    <col min="2309" max="2309" width="12.75" style="536" customWidth="1"/>
    <col min="2310" max="2310" width="10.5" style="536" customWidth="1"/>
    <col min="2311" max="2311" width="10.75" style="536" customWidth="1"/>
    <col min="2312" max="2312" width="9.5" style="536" bestFit="1" customWidth="1"/>
    <col min="2313" max="2453" width="7.625" style="536"/>
    <col min="2454" max="2489" width="9.375" style="536" customWidth="1"/>
    <col min="2490" max="2490" width="6" style="536" customWidth="1"/>
    <col min="2491" max="2491" width="9.5" style="536" customWidth="1"/>
    <col min="2492" max="2492" width="11" style="536" customWidth="1"/>
    <col min="2493" max="2493" width="10.25" style="536" customWidth="1"/>
    <col min="2494" max="2494" width="11.375" style="536" customWidth="1"/>
    <col min="2495" max="2495" width="9.125" style="536" customWidth="1"/>
    <col min="2496" max="2496" width="10.75" style="536" customWidth="1"/>
    <col min="2497" max="2497" width="9.5" style="536" bestFit="1" customWidth="1"/>
    <col min="2498" max="2498" width="2.625" style="536" customWidth="1"/>
    <col min="2499" max="2559" width="7.625" style="536"/>
    <col min="2560" max="2560" width="8.25" style="536" customWidth="1"/>
    <col min="2561" max="2561" width="9.75" style="536" customWidth="1"/>
    <col min="2562" max="2562" width="0.625" style="536" customWidth="1"/>
    <col min="2563" max="2563" width="12.75" style="536" customWidth="1"/>
    <col min="2564" max="2564" width="11" style="536" customWidth="1"/>
    <col min="2565" max="2565" width="12.75" style="536" customWidth="1"/>
    <col min="2566" max="2566" width="10.5" style="536" customWidth="1"/>
    <col min="2567" max="2567" width="10.75" style="536" customWidth="1"/>
    <col min="2568" max="2568" width="9.5" style="536" bestFit="1" customWidth="1"/>
    <col min="2569" max="2709" width="7.625" style="536"/>
    <col min="2710" max="2745" width="9.375" style="536" customWidth="1"/>
    <col min="2746" max="2746" width="6" style="536" customWidth="1"/>
    <col min="2747" max="2747" width="9.5" style="536" customWidth="1"/>
    <col min="2748" max="2748" width="11" style="536" customWidth="1"/>
    <col min="2749" max="2749" width="10.25" style="536" customWidth="1"/>
    <col min="2750" max="2750" width="11.375" style="536" customWidth="1"/>
    <col min="2751" max="2751" width="9.125" style="536" customWidth="1"/>
    <col min="2752" max="2752" width="10.75" style="536" customWidth="1"/>
    <col min="2753" max="2753" width="9.5" style="536" bestFit="1" customWidth="1"/>
    <col min="2754" max="2754" width="2.625" style="536" customWidth="1"/>
    <col min="2755" max="2815" width="7.625" style="536"/>
    <col min="2816" max="2816" width="8.25" style="536" customWidth="1"/>
    <col min="2817" max="2817" width="9.75" style="536" customWidth="1"/>
    <col min="2818" max="2818" width="0.625" style="536" customWidth="1"/>
    <col min="2819" max="2819" width="12.75" style="536" customWidth="1"/>
    <col min="2820" max="2820" width="11" style="536" customWidth="1"/>
    <col min="2821" max="2821" width="12.75" style="536" customWidth="1"/>
    <col min="2822" max="2822" width="10.5" style="536" customWidth="1"/>
    <col min="2823" max="2823" width="10.75" style="536" customWidth="1"/>
    <col min="2824" max="2824" width="9.5" style="536" bestFit="1" customWidth="1"/>
    <col min="2825" max="2965" width="7.625" style="536"/>
    <col min="2966" max="3001" width="9.375" style="536" customWidth="1"/>
    <col min="3002" max="3002" width="6" style="536" customWidth="1"/>
    <col min="3003" max="3003" width="9.5" style="536" customWidth="1"/>
    <col min="3004" max="3004" width="11" style="536" customWidth="1"/>
    <col min="3005" max="3005" width="10.25" style="536" customWidth="1"/>
    <col min="3006" max="3006" width="11.375" style="536" customWidth="1"/>
    <col min="3007" max="3007" width="9.125" style="536" customWidth="1"/>
    <col min="3008" max="3008" width="10.75" style="536" customWidth="1"/>
    <col min="3009" max="3009" width="9.5" style="536" bestFit="1" customWidth="1"/>
    <col min="3010" max="3010" width="2.625" style="536" customWidth="1"/>
    <col min="3011" max="3071" width="7.625" style="536"/>
    <col min="3072" max="3072" width="8.25" style="536" customWidth="1"/>
    <col min="3073" max="3073" width="9.75" style="536" customWidth="1"/>
    <col min="3074" max="3074" width="0.625" style="536" customWidth="1"/>
    <col min="3075" max="3075" width="12.75" style="536" customWidth="1"/>
    <col min="3076" max="3076" width="11" style="536" customWidth="1"/>
    <col min="3077" max="3077" width="12.75" style="536" customWidth="1"/>
    <col min="3078" max="3078" width="10.5" style="536" customWidth="1"/>
    <col min="3079" max="3079" width="10.75" style="536" customWidth="1"/>
    <col min="3080" max="3080" width="9.5" style="536" bestFit="1" customWidth="1"/>
    <col min="3081" max="3221" width="7.625" style="536"/>
    <col min="3222" max="3257" width="9.375" style="536" customWidth="1"/>
    <col min="3258" max="3258" width="6" style="536" customWidth="1"/>
    <col min="3259" max="3259" width="9.5" style="536" customWidth="1"/>
    <col min="3260" max="3260" width="11" style="536" customWidth="1"/>
    <col min="3261" max="3261" width="10.25" style="536" customWidth="1"/>
    <col min="3262" max="3262" width="11.375" style="536" customWidth="1"/>
    <col min="3263" max="3263" width="9.125" style="536" customWidth="1"/>
    <col min="3264" max="3264" width="10.75" style="536" customWidth="1"/>
    <col min="3265" max="3265" width="9.5" style="536" bestFit="1" customWidth="1"/>
    <col min="3266" max="3266" width="2.625" style="536" customWidth="1"/>
    <col min="3267" max="3327" width="7.625" style="536"/>
    <col min="3328" max="3328" width="8.25" style="536" customWidth="1"/>
    <col min="3329" max="3329" width="9.75" style="536" customWidth="1"/>
    <col min="3330" max="3330" width="0.625" style="536" customWidth="1"/>
    <col min="3331" max="3331" width="12.75" style="536" customWidth="1"/>
    <col min="3332" max="3332" width="11" style="536" customWidth="1"/>
    <col min="3333" max="3333" width="12.75" style="536" customWidth="1"/>
    <col min="3334" max="3334" width="10.5" style="536" customWidth="1"/>
    <col min="3335" max="3335" width="10.75" style="536" customWidth="1"/>
    <col min="3336" max="3336" width="9.5" style="536" bestFit="1" customWidth="1"/>
    <col min="3337" max="3477" width="7.625" style="536"/>
    <col min="3478" max="3513" width="9.375" style="536" customWidth="1"/>
    <col min="3514" max="3514" width="6" style="536" customWidth="1"/>
    <col min="3515" max="3515" width="9.5" style="536" customWidth="1"/>
    <col min="3516" max="3516" width="11" style="536" customWidth="1"/>
    <col min="3517" max="3517" width="10.25" style="536" customWidth="1"/>
    <col min="3518" max="3518" width="11.375" style="536" customWidth="1"/>
    <col min="3519" max="3519" width="9.125" style="536" customWidth="1"/>
    <col min="3520" max="3520" width="10.75" style="536" customWidth="1"/>
    <col min="3521" max="3521" width="9.5" style="536" bestFit="1" customWidth="1"/>
    <col min="3522" max="3522" width="2.625" style="536" customWidth="1"/>
    <col min="3523" max="3583" width="7.625" style="536"/>
    <col min="3584" max="3584" width="8.25" style="536" customWidth="1"/>
    <col min="3585" max="3585" width="9.75" style="536" customWidth="1"/>
    <col min="3586" max="3586" width="0.625" style="536" customWidth="1"/>
    <col min="3587" max="3587" width="12.75" style="536" customWidth="1"/>
    <col min="3588" max="3588" width="11" style="536" customWidth="1"/>
    <col min="3589" max="3589" width="12.75" style="536" customWidth="1"/>
    <col min="3590" max="3590" width="10.5" style="536" customWidth="1"/>
    <col min="3591" max="3591" width="10.75" style="536" customWidth="1"/>
    <col min="3592" max="3592" width="9.5" style="536" bestFit="1" customWidth="1"/>
    <col min="3593" max="3733" width="7.625" style="536"/>
    <col min="3734" max="3769" width="9.375" style="536" customWidth="1"/>
    <col min="3770" max="3770" width="6" style="536" customWidth="1"/>
    <col min="3771" max="3771" width="9.5" style="536" customWidth="1"/>
    <col min="3772" max="3772" width="11" style="536" customWidth="1"/>
    <col min="3773" max="3773" width="10.25" style="536" customWidth="1"/>
    <col min="3774" max="3774" width="11.375" style="536" customWidth="1"/>
    <col min="3775" max="3775" width="9.125" style="536" customWidth="1"/>
    <col min="3776" max="3776" width="10.75" style="536" customWidth="1"/>
    <col min="3777" max="3777" width="9.5" style="536" bestFit="1" customWidth="1"/>
    <col min="3778" max="3778" width="2.625" style="536" customWidth="1"/>
    <col min="3779" max="3839" width="7.625" style="536"/>
    <col min="3840" max="3840" width="8.25" style="536" customWidth="1"/>
    <col min="3841" max="3841" width="9.75" style="536" customWidth="1"/>
    <col min="3842" max="3842" width="0.625" style="536" customWidth="1"/>
    <col min="3843" max="3843" width="12.75" style="536" customWidth="1"/>
    <col min="3844" max="3844" width="11" style="536" customWidth="1"/>
    <col min="3845" max="3845" width="12.75" style="536" customWidth="1"/>
    <col min="3846" max="3846" width="10.5" style="536" customWidth="1"/>
    <col min="3847" max="3847" width="10.75" style="536" customWidth="1"/>
    <col min="3848" max="3848" width="9.5" style="536" bestFit="1" customWidth="1"/>
    <col min="3849" max="3989" width="7.625" style="536"/>
    <col min="3990" max="4025" width="9.375" style="536" customWidth="1"/>
    <col min="4026" max="4026" width="6" style="536" customWidth="1"/>
    <col min="4027" max="4027" width="9.5" style="536" customWidth="1"/>
    <col min="4028" max="4028" width="11" style="536" customWidth="1"/>
    <col min="4029" max="4029" width="10.25" style="536" customWidth="1"/>
    <col min="4030" max="4030" width="11.375" style="536" customWidth="1"/>
    <col min="4031" max="4031" width="9.125" style="536" customWidth="1"/>
    <col min="4032" max="4032" width="10.75" style="536" customWidth="1"/>
    <col min="4033" max="4033" width="9.5" style="536" bestFit="1" customWidth="1"/>
    <col min="4034" max="4034" width="2.625" style="536" customWidth="1"/>
    <col min="4035" max="4095" width="7.625" style="536"/>
    <col min="4096" max="4096" width="8.25" style="536" customWidth="1"/>
    <col min="4097" max="4097" width="9.75" style="536" customWidth="1"/>
    <col min="4098" max="4098" width="0.625" style="536" customWidth="1"/>
    <col min="4099" max="4099" width="12.75" style="536" customWidth="1"/>
    <col min="4100" max="4100" width="11" style="536" customWidth="1"/>
    <col min="4101" max="4101" width="12.75" style="536" customWidth="1"/>
    <col min="4102" max="4102" width="10.5" style="536" customWidth="1"/>
    <col min="4103" max="4103" width="10.75" style="536" customWidth="1"/>
    <col min="4104" max="4104" width="9.5" style="536" bestFit="1" customWidth="1"/>
    <col min="4105" max="4245" width="7.625" style="536"/>
    <col min="4246" max="4281" width="9.375" style="536" customWidth="1"/>
    <col min="4282" max="4282" width="6" style="536" customWidth="1"/>
    <col min="4283" max="4283" width="9.5" style="536" customWidth="1"/>
    <col min="4284" max="4284" width="11" style="536" customWidth="1"/>
    <col min="4285" max="4285" width="10.25" style="536" customWidth="1"/>
    <col min="4286" max="4286" width="11.375" style="536" customWidth="1"/>
    <col min="4287" max="4287" width="9.125" style="536" customWidth="1"/>
    <col min="4288" max="4288" width="10.75" style="536" customWidth="1"/>
    <col min="4289" max="4289" width="9.5" style="536" bestFit="1" customWidth="1"/>
    <col min="4290" max="4290" width="2.625" style="536" customWidth="1"/>
    <col min="4291" max="4351" width="7.625" style="536"/>
    <col min="4352" max="4352" width="8.25" style="536" customWidth="1"/>
    <col min="4353" max="4353" width="9.75" style="536" customWidth="1"/>
    <col min="4354" max="4354" width="0.625" style="536" customWidth="1"/>
    <col min="4355" max="4355" width="12.75" style="536" customWidth="1"/>
    <col min="4356" max="4356" width="11" style="536" customWidth="1"/>
    <col min="4357" max="4357" width="12.75" style="536" customWidth="1"/>
    <col min="4358" max="4358" width="10.5" style="536" customWidth="1"/>
    <col min="4359" max="4359" width="10.75" style="536" customWidth="1"/>
    <col min="4360" max="4360" width="9.5" style="536" bestFit="1" customWidth="1"/>
    <col min="4361" max="4501" width="7.625" style="536"/>
    <col min="4502" max="4537" width="9.375" style="536" customWidth="1"/>
    <col min="4538" max="4538" width="6" style="536" customWidth="1"/>
    <col min="4539" max="4539" width="9.5" style="536" customWidth="1"/>
    <col min="4540" max="4540" width="11" style="536" customWidth="1"/>
    <col min="4541" max="4541" width="10.25" style="536" customWidth="1"/>
    <col min="4542" max="4542" width="11.375" style="536" customWidth="1"/>
    <col min="4543" max="4543" width="9.125" style="536" customWidth="1"/>
    <col min="4544" max="4544" width="10.75" style="536" customWidth="1"/>
    <col min="4545" max="4545" width="9.5" style="536" bestFit="1" customWidth="1"/>
    <col min="4546" max="4546" width="2.625" style="536" customWidth="1"/>
    <col min="4547" max="4607" width="7.625" style="536"/>
    <col min="4608" max="4608" width="8.25" style="536" customWidth="1"/>
    <col min="4609" max="4609" width="9.75" style="536" customWidth="1"/>
    <col min="4610" max="4610" width="0.625" style="536" customWidth="1"/>
    <col min="4611" max="4611" width="12.75" style="536" customWidth="1"/>
    <col min="4612" max="4612" width="11" style="536" customWidth="1"/>
    <col min="4613" max="4613" width="12.75" style="536" customWidth="1"/>
    <col min="4614" max="4614" width="10.5" style="536" customWidth="1"/>
    <col min="4615" max="4615" width="10.75" style="536" customWidth="1"/>
    <col min="4616" max="4616" width="9.5" style="536" bestFit="1" customWidth="1"/>
    <col min="4617" max="4757" width="7.625" style="536"/>
    <col min="4758" max="4793" width="9.375" style="536" customWidth="1"/>
    <col min="4794" max="4794" width="6" style="536" customWidth="1"/>
    <col min="4795" max="4795" width="9.5" style="536" customWidth="1"/>
    <col min="4796" max="4796" width="11" style="536" customWidth="1"/>
    <col min="4797" max="4797" width="10.25" style="536" customWidth="1"/>
    <col min="4798" max="4798" width="11.375" style="536" customWidth="1"/>
    <col min="4799" max="4799" width="9.125" style="536" customWidth="1"/>
    <col min="4800" max="4800" width="10.75" style="536" customWidth="1"/>
    <col min="4801" max="4801" width="9.5" style="536" bestFit="1" customWidth="1"/>
    <col min="4802" max="4802" width="2.625" style="536" customWidth="1"/>
    <col min="4803" max="4863" width="7.625" style="536"/>
    <col min="4864" max="4864" width="8.25" style="536" customWidth="1"/>
    <col min="4865" max="4865" width="9.75" style="536" customWidth="1"/>
    <col min="4866" max="4866" width="0.625" style="536" customWidth="1"/>
    <col min="4867" max="4867" width="12.75" style="536" customWidth="1"/>
    <col min="4868" max="4868" width="11" style="536" customWidth="1"/>
    <col min="4869" max="4869" width="12.75" style="536" customWidth="1"/>
    <col min="4870" max="4870" width="10.5" style="536" customWidth="1"/>
    <col min="4871" max="4871" width="10.75" style="536" customWidth="1"/>
    <col min="4872" max="4872" width="9.5" style="536" bestFit="1" customWidth="1"/>
    <col min="4873" max="5013" width="7.625" style="536"/>
    <col min="5014" max="5049" width="9.375" style="536" customWidth="1"/>
    <col min="5050" max="5050" width="6" style="536" customWidth="1"/>
    <col min="5051" max="5051" width="9.5" style="536" customWidth="1"/>
    <col min="5052" max="5052" width="11" style="536" customWidth="1"/>
    <col min="5053" max="5053" width="10.25" style="536" customWidth="1"/>
    <col min="5054" max="5054" width="11.375" style="536" customWidth="1"/>
    <col min="5055" max="5055" width="9.125" style="536" customWidth="1"/>
    <col min="5056" max="5056" width="10.75" style="536" customWidth="1"/>
    <col min="5057" max="5057" width="9.5" style="536" bestFit="1" customWidth="1"/>
    <col min="5058" max="5058" width="2.625" style="536" customWidth="1"/>
    <col min="5059" max="5119" width="7.625" style="536"/>
    <col min="5120" max="5120" width="8.25" style="536" customWidth="1"/>
    <col min="5121" max="5121" width="9.75" style="536" customWidth="1"/>
    <col min="5122" max="5122" width="0.625" style="536" customWidth="1"/>
    <col min="5123" max="5123" width="12.75" style="536" customWidth="1"/>
    <col min="5124" max="5124" width="11" style="536" customWidth="1"/>
    <col min="5125" max="5125" width="12.75" style="536" customWidth="1"/>
    <col min="5126" max="5126" width="10.5" style="536" customWidth="1"/>
    <col min="5127" max="5127" width="10.75" style="536" customWidth="1"/>
    <col min="5128" max="5128" width="9.5" style="536" bestFit="1" customWidth="1"/>
    <col min="5129" max="5269" width="7.625" style="536"/>
    <col min="5270" max="5305" width="9.375" style="536" customWidth="1"/>
    <col min="5306" max="5306" width="6" style="536" customWidth="1"/>
    <col min="5307" max="5307" width="9.5" style="536" customWidth="1"/>
    <col min="5308" max="5308" width="11" style="536" customWidth="1"/>
    <col min="5309" max="5309" width="10.25" style="536" customWidth="1"/>
    <col min="5310" max="5310" width="11.375" style="536" customWidth="1"/>
    <col min="5311" max="5311" width="9.125" style="536" customWidth="1"/>
    <col min="5312" max="5312" width="10.75" style="536" customWidth="1"/>
    <col min="5313" max="5313" width="9.5" style="536" bestFit="1" customWidth="1"/>
    <col min="5314" max="5314" width="2.625" style="536" customWidth="1"/>
    <col min="5315" max="5375" width="7.625" style="536"/>
    <col min="5376" max="5376" width="8.25" style="536" customWidth="1"/>
    <col min="5377" max="5377" width="9.75" style="536" customWidth="1"/>
    <col min="5378" max="5378" width="0.625" style="536" customWidth="1"/>
    <col min="5379" max="5379" width="12.75" style="536" customWidth="1"/>
    <col min="5380" max="5380" width="11" style="536" customWidth="1"/>
    <col min="5381" max="5381" width="12.75" style="536" customWidth="1"/>
    <col min="5382" max="5382" width="10.5" style="536" customWidth="1"/>
    <col min="5383" max="5383" width="10.75" style="536" customWidth="1"/>
    <col min="5384" max="5384" width="9.5" style="536" bestFit="1" customWidth="1"/>
    <col min="5385" max="5525" width="7.625" style="536"/>
    <col min="5526" max="5561" width="9.375" style="536" customWidth="1"/>
    <col min="5562" max="5562" width="6" style="536" customWidth="1"/>
    <col min="5563" max="5563" width="9.5" style="536" customWidth="1"/>
    <col min="5564" max="5564" width="11" style="536" customWidth="1"/>
    <col min="5565" max="5565" width="10.25" style="536" customWidth="1"/>
    <col min="5566" max="5566" width="11.375" style="536" customWidth="1"/>
    <col min="5567" max="5567" width="9.125" style="536" customWidth="1"/>
    <col min="5568" max="5568" width="10.75" style="536" customWidth="1"/>
    <col min="5569" max="5569" width="9.5" style="536" bestFit="1" customWidth="1"/>
    <col min="5570" max="5570" width="2.625" style="536" customWidth="1"/>
    <col min="5571" max="5631" width="7.625" style="536"/>
    <col min="5632" max="5632" width="8.25" style="536" customWidth="1"/>
    <col min="5633" max="5633" width="9.75" style="536" customWidth="1"/>
    <col min="5634" max="5634" width="0.625" style="536" customWidth="1"/>
    <col min="5635" max="5635" width="12.75" style="536" customWidth="1"/>
    <col min="5636" max="5636" width="11" style="536" customWidth="1"/>
    <col min="5637" max="5637" width="12.75" style="536" customWidth="1"/>
    <col min="5638" max="5638" width="10.5" style="536" customWidth="1"/>
    <col min="5639" max="5639" width="10.75" style="536" customWidth="1"/>
    <col min="5640" max="5640" width="9.5" style="536" bestFit="1" customWidth="1"/>
    <col min="5641" max="5781" width="7.625" style="536"/>
    <col min="5782" max="5817" width="9.375" style="536" customWidth="1"/>
    <col min="5818" max="5818" width="6" style="536" customWidth="1"/>
    <col min="5819" max="5819" width="9.5" style="536" customWidth="1"/>
    <col min="5820" max="5820" width="11" style="536" customWidth="1"/>
    <col min="5821" max="5821" width="10.25" style="536" customWidth="1"/>
    <col min="5822" max="5822" width="11.375" style="536" customWidth="1"/>
    <col min="5823" max="5823" width="9.125" style="536" customWidth="1"/>
    <col min="5824" max="5824" width="10.75" style="536" customWidth="1"/>
    <col min="5825" max="5825" width="9.5" style="536" bestFit="1" customWidth="1"/>
    <col min="5826" max="5826" width="2.625" style="536" customWidth="1"/>
    <col min="5827" max="5887" width="7.625" style="536"/>
    <col min="5888" max="5888" width="8.25" style="536" customWidth="1"/>
    <col min="5889" max="5889" width="9.75" style="536" customWidth="1"/>
    <col min="5890" max="5890" width="0.625" style="536" customWidth="1"/>
    <col min="5891" max="5891" width="12.75" style="536" customWidth="1"/>
    <col min="5892" max="5892" width="11" style="536" customWidth="1"/>
    <col min="5893" max="5893" width="12.75" style="536" customWidth="1"/>
    <col min="5894" max="5894" width="10.5" style="536" customWidth="1"/>
    <col min="5895" max="5895" width="10.75" style="536" customWidth="1"/>
    <col min="5896" max="5896" width="9.5" style="536" bestFit="1" customWidth="1"/>
    <col min="5897" max="6037" width="7.625" style="536"/>
    <col min="6038" max="6073" width="9.375" style="536" customWidth="1"/>
    <col min="6074" max="6074" width="6" style="536" customWidth="1"/>
    <col min="6075" max="6075" width="9.5" style="536" customWidth="1"/>
    <col min="6076" max="6076" width="11" style="536" customWidth="1"/>
    <col min="6077" max="6077" width="10.25" style="536" customWidth="1"/>
    <col min="6078" max="6078" width="11.375" style="536" customWidth="1"/>
    <col min="6079" max="6079" width="9.125" style="536" customWidth="1"/>
    <col min="6080" max="6080" width="10.75" style="536" customWidth="1"/>
    <col min="6081" max="6081" width="9.5" style="536" bestFit="1" customWidth="1"/>
    <col min="6082" max="6082" width="2.625" style="536" customWidth="1"/>
    <col min="6083" max="6143" width="7.625" style="536"/>
    <col min="6144" max="6144" width="8.25" style="536" customWidth="1"/>
    <col min="6145" max="6145" width="9.75" style="536" customWidth="1"/>
    <col min="6146" max="6146" width="0.625" style="536" customWidth="1"/>
    <col min="6147" max="6147" width="12.75" style="536" customWidth="1"/>
    <col min="6148" max="6148" width="11" style="536" customWidth="1"/>
    <col min="6149" max="6149" width="12.75" style="536" customWidth="1"/>
    <col min="6150" max="6150" width="10.5" style="536" customWidth="1"/>
    <col min="6151" max="6151" width="10.75" style="536" customWidth="1"/>
    <col min="6152" max="6152" width="9.5" style="536" bestFit="1" customWidth="1"/>
    <col min="6153" max="6293" width="7.625" style="536"/>
    <col min="6294" max="6329" width="9.375" style="536" customWidth="1"/>
    <col min="6330" max="6330" width="6" style="536" customWidth="1"/>
    <col min="6331" max="6331" width="9.5" style="536" customWidth="1"/>
    <col min="6332" max="6332" width="11" style="536" customWidth="1"/>
    <col min="6333" max="6333" width="10.25" style="536" customWidth="1"/>
    <col min="6334" max="6334" width="11.375" style="536" customWidth="1"/>
    <col min="6335" max="6335" width="9.125" style="536" customWidth="1"/>
    <col min="6336" max="6336" width="10.75" style="536" customWidth="1"/>
    <col min="6337" max="6337" width="9.5" style="536" bestFit="1" customWidth="1"/>
    <col min="6338" max="6338" width="2.625" style="536" customWidth="1"/>
    <col min="6339" max="6399" width="7.625" style="536"/>
    <col min="6400" max="6400" width="8.25" style="536" customWidth="1"/>
    <col min="6401" max="6401" width="9.75" style="536" customWidth="1"/>
    <col min="6402" max="6402" width="0.625" style="536" customWidth="1"/>
    <col min="6403" max="6403" width="12.75" style="536" customWidth="1"/>
    <col min="6404" max="6404" width="11" style="536" customWidth="1"/>
    <col min="6405" max="6405" width="12.75" style="536" customWidth="1"/>
    <col min="6406" max="6406" width="10.5" style="536" customWidth="1"/>
    <col min="6407" max="6407" width="10.75" style="536" customWidth="1"/>
    <col min="6408" max="6408" width="9.5" style="536" bestFit="1" customWidth="1"/>
    <col min="6409" max="6549" width="7.625" style="536"/>
    <col min="6550" max="6585" width="9.375" style="536" customWidth="1"/>
    <col min="6586" max="6586" width="6" style="536" customWidth="1"/>
    <col min="6587" max="6587" width="9.5" style="536" customWidth="1"/>
    <col min="6588" max="6588" width="11" style="536" customWidth="1"/>
    <col min="6589" max="6589" width="10.25" style="536" customWidth="1"/>
    <col min="6590" max="6590" width="11.375" style="536" customWidth="1"/>
    <col min="6591" max="6591" width="9.125" style="536" customWidth="1"/>
    <col min="6592" max="6592" width="10.75" style="536" customWidth="1"/>
    <col min="6593" max="6593" width="9.5" style="536" bestFit="1" customWidth="1"/>
    <col min="6594" max="6594" width="2.625" style="536" customWidth="1"/>
    <col min="6595" max="6655" width="7.625" style="536"/>
    <col min="6656" max="6656" width="8.25" style="536" customWidth="1"/>
    <col min="6657" max="6657" width="9.75" style="536" customWidth="1"/>
    <col min="6658" max="6658" width="0.625" style="536" customWidth="1"/>
    <col min="6659" max="6659" width="12.75" style="536" customWidth="1"/>
    <col min="6660" max="6660" width="11" style="536" customWidth="1"/>
    <col min="6661" max="6661" width="12.75" style="536" customWidth="1"/>
    <col min="6662" max="6662" width="10.5" style="536" customWidth="1"/>
    <col min="6663" max="6663" width="10.75" style="536" customWidth="1"/>
    <col min="6664" max="6664" width="9.5" style="536" bestFit="1" customWidth="1"/>
    <col min="6665" max="6805" width="7.625" style="536"/>
    <col min="6806" max="6841" width="9.375" style="536" customWidth="1"/>
    <col min="6842" max="6842" width="6" style="536" customWidth="1"/>
    <col min="6843" max="6843" width="9.5" style="536" customWidth="1"/>
    <col min="6844" max="6844" width="11" style="536" customWidth="1"/>
    <col min="6845" max="6845" width="10.25" style="536" customWidth="1"/>
    <col min="6846" max="6846" width="11.375" style="536" customWidth="1"/>
    <col min="6847" max="6847" width="9.125" style="536" customWidth="1"/>
    <col min="6848" max="6848" width="10.75" style="536" customWidth="1"/>
    <col min="6849" max="6849" width="9.5" style="536" bestFit="1" customWidth="1"/>
    <col min="6850" max="6850" width="2.625" style="536" customWidth="1"/>
    <col min="6851" max="6911" width="7.625" style="536"/>
    <col min="6912" max="6912" width="8.25" style="536" customWidth="1"/>
    <col min="6913" max="6913" width="9.75" style="536" customWidth="1"/>
    <col min="6914" max="6914" width="0.625" style="536" customWidth="1"/>
    <col min="6915" max="6915" width="12.75" style="536" customWidth="1"/>
    <col min="6916" max="6916" width="11" style="536" customWidth="1"/>
    <col min="6917" max="6917" width="12.75" style="536" customWidth="1"/>
    <col min="6918" max="6918" width="10.5" style="536" customWidth="1"/>
    <col min="6919" max="6919" width="10.75" style="536" customWidth="1"/>
    <col min="6920" max="6920" width="9.5" style="536" bestFit="1" customWidth="1"/>
    <col min="6921" max="7061" width="7.625" style="536"/>
    <col min="7062" max="7097" width="9.375" style="536" customWidth="1"/>
    <col min="7098" max="7098" width="6" style="536" customWidth="1"/>
    <col min="7099" max="7099" width="9.5" style="536" customWidth="1"/>
    <col min="7100" max="7100" width="11" style="536" customWidth="1"/>
    <col min="7101" max="7101" width="10.25" style="536" customWidth="1"/>
    <col min="7102" max="7102" width="11.375" style="536" customWidth="1"/>
    <col min="7103" max="7103" width="9.125" style="536" customWidth="1"/>
    <col min="7104" max="7104" width="10.75" style="536" customWidth="1"/>
    <col min="7105" max="7105" width="9.5" style="536" bestFit="1" customWidth="1"/>
    <col min="7106" max="7106" width="2.625" style="536" customWidth="1"/>
    <col min="7107" max="7167" width="7.625" style="536"/>
    <col min="7168" max="7168" width="8.25" style="536" customWidth="1"/>
    <col min="7169" max="7169" width="9.75" style="536" customWidth="1"/>
    <col min="7170" max="7170" width="0.625" style="536" customWidth="1"/>
    <col min="7171" max="7171" width="12.75" style="536" customWidth="1"/>
    <col min="7172" max="7172" width="11" style="536" customWidth="1"/>
    <col min="7173" max="7173" width="12.75" style="536" customWidth="1"/>
    <col min="7174" max="7174" width="10.5" style="536" customWidth="1"/>
    <col min="7175" max="7175" width="10.75" style="536" customWidth="1"/>
    <col min="7176" max="7176" width="9.5" style="536" bestFit="1" customWidth="1"/>
    <col min="7177" max="7317" width="7.625" style="536"/>
    <col min="7318" max="7353" width="9.375" style="536" customWidth="1"/>
    <col min="7354" max="7354" width="6" style="536" customWidth="1"/>
    <col min="7355" max="7355" width="9.5" style="536" customWidth="1"/>
    <col min="7356" max="7356" width="11" style="536" customWidth="1"/>
    <col min="7357" max="7357" width="10.25" style="536" customWidth="1"/>
    <col min="7358" max="7358" width="11.375" style="536" customWidth="1"/>
    <col min="7359" max="7359" width="9.125" style="536" customWidth="1"/>
    <col min="7360" max="7360" width="10.75" style="536" customWidth="1"/>
    <col min="7361" max="7361" width="9.5" style="536" bestFit="1" customWidth="1"/>
    <col min="7362" max="7362" width="2.625" style="536" customWidth="1"/>
    <col min="7363" max="7423" width="7.625" style="536"/>
    <col min="7424" max="7424" width="8.25" style="536" customWidth="1"/>
    <col min="7425" max="7425" width="9.75" style="536" customWidth="1"/>
    <col min="7426" max="7426" width="0.625" style="536" customWidth="1"/>
    <col min="7427" max="7427" width="12.75" style="536" customWidth="1"/>
    <col min="7428" max="7428" width="11" style="536" customWidth="1"/>
    <col min="7429" max="7429" width="12.75" style="536" customWidth="1"/>
    <col min="7430" max="7430" width="10.5" style="536" customWidth="1"/>
    <col min="7431" max="7431" width="10.75" style="536" customWidth="1"/>
    <col min="7432" max="7432" width="9.5" style="536" bestFit="1" customWidth="1"/>
    <col min="7433" max="7573" width="7.625" style="536"/>
    <col min="7574" max="7609" width="9.375" style="536" customWidth="1"/>
    <col min="7610" max="7610" width="6" style="536" customWidth="1"/>
    <col min="7611" max="7611" width="9.5" style="536" customWidth="1"/>
    <col min="7612" max="7612" width="11" style="536" customWidth="1"/>
    <col min="7613" max="7613" width="10.25" style="536" customWidth="1"/>
    <col min="7614" max="7614" width="11.375" style="536" customWidth="1"/>
    <col min="7615" max="7615" width="9.125" style="536" customWidth="1"/>
    <col min="7616" max="7616" width="10.75" style="536" customWidth="1"/>
    <col min="7617" max="7617" width="9.5" style="536" bestFit="1" customWidth="1"/>
    <col min="7618" max="7618" width="2.625" style="536" customWidth="1"/>
    <col min="7619" max="7679" width="7.625" style="536"/>
    <col min="7680" max="7680" width="8.25" style="536" customWidth="1"/>
    <col min="7681" max="7681" width="9.75" style="536" customWidth="1"/>
    <col min="7682" max="7682" width="0.625" style="536" customWidth="1"/>
    <col min="7683" max="7683" width="12.75" style="536" customWidth="1"/>
    <col min="7684" max="7684" width="11" style="536" customWidth="1"/>
    <col min="7685" max="7685" width="12.75" style="536" customWidth="1"/>
    <col min="7686" max="7686" width="10.5" style="536" customWidth="1"/>
    <col min="7687" max="7687" width="10.75" style="536" customWidth="1"/>
    <col min="7688" max="7688" width="9.5" style="536" bestFit="1" customWidth="1"/>
    <col min="7689" max="7829" width="7.625" style="536"/>
    <col min="7830" max="7865" width="9.375" style="536" customWidth="1"/>
    <col min="7866" max="7866" width="6" style="536" customWidth="1"/>
    <col min="7867" max="7867" width="9.5" style="536" customWidth="1"/>
    <col min="7868" max="7868" width="11" style="536" customWidth="1"/>
    <col min="7869" max="7869" width="10.25" style="536" customWidth="1"/>
    <col min="7870" max="7870" width="11.375" style="536" customWidth="1"/>
    <col min="7871" max="7871" width="9.125" style="536" customWidth="1"/>
    <col min="7872" max="7872" width="10.75" style="536" customWidth="1"/>
    <col min="7873" max="7873" width="9.5" style="536" bestFit="1" customWidth="1"/>
    <col min="7874" max="7874" width="2.625" style="536" customWidth="1"/>
    <col min="7875" max="7935" width="7.625" style="536"/>
    <col min="7936" max="7936" width="8.25" style="536" customWidth="1"/>
    <col min="7937" max="7937" width="9.75" style="536" customWidth="1"/>
    <col min="7938" max="7938" width="0.625" style="536" customWidth="1"/>
    <col min="7939" max="7939" width="12.75" style="536" customWidth="1"/>
    <col min="7940" max="7940" width="11" style="536" customWidth="1"/>
    <col min="7941" max="7941" width="12.75" style="536" customWidth="1"/>
    <col min="7942" max="7942" width="10.5" style="536" customWidth="1"/>
    <col min="7943" max="7943" width="10.75" style="536" customWidth="1"/>
    <col min="7944" max="7944" width="9.5" style="536" bestFit="1" customWidth="1"/>
    <col min="7945" max="8085" width="7.625" style="536"/>
    <col min="8086" max="8121" width="9.375" style="536" customWidth="1"/>
    <col min="8122" max="8122" width="6" style="536" customWidth="1"/>
    <col min="8123" max="8123" width="9.5" style="536" customWidth="1"/>
    <col min="8124" max="8124" width="11" style="536" customWidth="1"/>
    <col min="8125" max="8125" width="10.25" style="536" customWidth="1"/>
    <col min="8126" max="8126" width="11.375" style="536" customWidth="1"/>
    <col min="8127" max="8127" width="9.125" style="536" customWidth="1"/>
    <col min="8128" max="8128" width="10.75" style="536" customWidth="1"/>
    <col min="8129" max="8129" width="9.5" style="536" bestFit="1" customWidth="1"/>
    <col min="8130" max="8130" width="2.625" style="536" customWidth="1"/>
    <col min="8131" max="8191" width="7.625" style="536"/>
    <col min="8192" max="8192" width="8.25" style="536" customWidth="1"/>
    <col min="8193" max="8193" width="9.75" style="536" customWidth="1"/>
    <col min="8194" max="8194" width="0.625" style="536" customWidth="1"/>
    <col min="8195" max="8195" width="12.75" style="536" customWidth="1"/>
    <col min="8196" max="8196" width="11" style="536" customWidth="1"/>
    <col min="8197" max="8197" width="12.75" style="536" customWidth="1"/>
    <col min="8198" max="8198" width="10.5" style="536" customWidth="1"/>
    <col min="8199" max="8199" width="10.75" style="536" customWidth="1"/>
    <col min="8200" max="8200" width="9.5" style="536" bestFit="1" customWidth="1"/>
    <col min="8201" max="8341" width="7.625" style="536"/>
    <col min="8342" max="8377" width="9.375" style="536" customWidth="1"/>
    <col min="8378" max="8378" width="6" style="536" customWidth="1"/>
    <col min="8379" max="8379" width="9.5" style="536" customWidth="1"/>
    <col min="8380" max="8380" width="11" style="536" customWidth="1"/>
    <col min="8381" max="8381" width="10.25" style="536" customWidth="1"/>
    <col min="8382" max="8382" width="11.375" style="536" customWidth="1"/>
    <col min="8383" max="8383" width="9.125" style="536" customWidth="1"/>
    <col min="8384" max="8384" width="10.75" style="536" customWidth="1"/>
    <col min="8385" max="8385" width="9.5" style="536" bestFit="1" customWidth="1"/>
    <col min="8386" max="8386" width="2.625" style="536" customWidth="1"/>
    <col min="8387" max="8447" width="7.625" style="536"/>
    <col min="8448" max="8448" width="8.25" style="536" customWidth="1"/>
    <col min="8449" max="8449" width="9.75" style="536" customWidth="1"/>
    <col min="8450" max="8450" width="0.625" style="536" customWidth="1"/>
    <col min="8451" max="8451" width="12.75" style="536" customWidth="1"/>
    <col min="8452" max="8452" width="11" style="536" customWidth="1"/>
    <col min="8453" max="8453" width="12.75" style="536" customWidth="1"/>
    <col min="8454" max="8454" width="10.5" style="536" customWidth="1"/>
    <col min="8455" max="8455" width="10.75" style="536" customWidth="1"/>
    <col min="8456" max="8456" width="9.5" style="536" bestFit="1" customWidth="1"/>
    <col min="8457" max="8597" width="7.625" style="536"/>
    <col min="8598" max="8633" width="9.375" style="536" customWidth="1"/>
    <col min="8634" max="8634" width="6" style="536" customWidth="1"/>
    <col min="8635" max="8635" width="9.5" style="536" customWidth="1"/>
    <col min="8636" max="8636" width="11" style="536" customWidth="1"/>
    <col min="8637" max="8637" width="10.25" style="536" customWidth="1"/>
    <col min="8638" max="8638" width="11.375" style="536" customWidth="1"/>
    <col min="8639" max="8639" width="9.125" style="536" customWidth="1"/>
    <col min="8640" max="8640" width="10.75" style="536" customWidth="1"/>
    <col min="8641" max="8641" width="9.5" style="536" bestFit="1" customWidth="1"/>
    <col min="8642" max="8642" width="2.625" style="536" customWidth="1"/>
    <col min="8643" max="8703" width="7.625" style="536"/>
    <col min="8704" max="8704" width="8.25" style="536" customWidth="1"/>
    <col min="8705" max="8705" width="9.75" style="536" customWidth="1"/>
    <col min="8706" max="8706" width="0.625" style="536" customWidth="1"/>
    <col min="8707" max="8707" width="12.75" style="536" customWidth="1"/>
    <col min="8708" max="8708" width="11" style="536" customWidth="1"/>
    <col min="8709" max="8709" width="12.75" style="536" customWidth="1"/>
    <col min="8710" max="8710" width="10.5" style="536" customWidth="1"/>
    <col min="8711" max="8711" width="10.75" style="536" customWidth="1"/>
    <col min="8712" max="8712" width="9.5" style="536" bestFit="1" customWidth="1"/>
    <col min="8713" max="8853" width="7.625" style="536"/>
    <col min="8854" max="8889" width="9.375" style="536" customWidth="1"/>
    <col min="8890" max="8890" width="6" style="536" customWidth="1"/>
    <col min="8891" max="8891" width="9.5" style="536" customWidth="1"/>
    <col min="8892" max="8892" width="11" style="536" customWidth="1"/>
    <col min="8893" max="8893" width="10.25" style="536" customWidth="1"/>
    <col min="8894" max="8894" width="11.375" style="536" customWidth="1"/>
    <col min="8895" max="8895" width="9.125" style="536" customWidth="1"/>
    <col min="8896" max="8896" width="10.75" style="536" customWidth="1"/>
    <col min="8897" max="8897" width="9.5" style="536" bestFit="1" customWidth="1"/>
    <col min="8898" max="8898" width="2.625" style="536" customWidth="1"/>
    <col min="8899" max="8959" width="7.625" style="536"/>
    <col min="8960" max="8960" width="8.25" style="536" customWidth="1"/>
    <col min="8961" max="8961" width="9.75" style="536" customWidth="1"/>
    <col min="8962" max="8962" width="0.625" style="536" customWidth="1"/>
    <col min="8963" max="8963" width="12.75" style="536" customWidth="1"/>
    <col min="8964" max="8964" width="11" style="536" customWidth="1"/>
    <col min="8965" max="8965" width="12.75" style="536" customWidth="1"/>
    <col min="8966" max="8966" width="10.5" style="536" customWidth="1"/>
    <col min="8967" max="8967" width="10.75" style="536" customWidth="1"/>
    <col min="8968" max="8968" width="9.5" style="536" bestFit="1" customWidth="1"/>
    <col min="8969" max="9109" width="7.625" style="536"/>
    <col min="9110" max="9145" width="9.375" style="536" customWidth="1"/>
    <col min="9146" max="9146" width="6" style="536" customWidth="1"/>
    <col min="9147" max="9147" width="9.5" style="536" customWidth="1"/>
    <col min="9148" max="9148" width="11" style="536" customWidth="1"/>
    <col min="9149" max="9149" width="10.25" style="536" customWidth="1"/>
    <col min="9150" max="9150" width="11.375" style="536" customWidth="1"/>
    <col min="9151" max="9151" width="9.125" style="536" customWidth="1"/>
    <col min="9152" max="9152" width="10.75" style="536" customWidth="1"/>
    <col min="9153" max="9153" width="9.5" style="536" bestFit="1" customWidth="1"/>
    <col min="9154" max="9154" width="2.625" style="536" customWidth="1"/>
    <col min="9155" max="9215" width="7.625" style="536"/>
    <col min="9216" max="9216" width="8.25" style="536" customWidth="1"/>
    <col min="9217" max="9217" width="9.75" style="536" customWidth="1"/>
    <col min="9218" max="9218" width="0.625" style="536" customWidth="1"/>
    <col min="9219" max="9219" width="12.75" style="536" customWidth="1"/>
    <col min="9220" max="9220" width="11" style="536" customWidth="1"/>
    <col min="9221" max="9221" width="12.75" style="536" customWidth="1"/>
    <col min="9222" max="9222" width="10.5" style="536" customWidth="1"/>
    <col min="9223" max="9223" width="10.75" style="536" customWidth="1"/>
    <col min="9224" max="9224" width="9.5" style="536" bestFit="1" customWidth="1"/>
    <col min="9225" max="9365" width="7.625" style="536"/>
    <col min="9366" max="9401" width="9.375" style="536" customWidth="1"/>
    <col min="9402" max="9402" width="6" style="536" customWidth="1"/>
    <col min="9403" max="9403" width="9.5" style="536" customWidth="1"/>
    <col min="9404" max="9404" width="11" style="536" customWidth="1"/>
    <col min="9405" max="9405" width="10.25" style="536" customWidth="1"/>
    <col min="9406" max="9406" width="11.375" style="536" customWidth="1"/>
    <col min="9407" max="9407" width="9.125" style="536" customWidth="1"/>
    <col min="9408" max="9408" width="10.75" style="536" customWidth="1"/>
    <col min="9409" max="9409" width="9.5" style="536" bestFit="1" customWidth="1"/>
    <col min="9410" max="9410" width="2.625" style="536" customWidth="1"/>
    <col min="9411" max="9471" width="7.625" style="536"/>
    <col min="9472" max="9472" width="8.25" style="536" customWidth="1"/>
    <col min="9473" max="9473" width="9.75" style="536" customWidth="1"/>
    <col min="9474" max="9474" width="0.625" style="536" customWidth="1"/>
    <col min="9475" max="9475" width="12.75" style="536" customWidth="1"/>
    <col min="9476" max="9476" width="11" style="536" customWidth="1"/>
    <col min="9477" max="9477" width="12.75" style="536" customWidth="1"/>
    <col min="9478" max="9478" width="10.5" style="536" customWidth="1"/>
    <col min="9479" max="9479" width="10.75" style="536" customWidth="1"/>
    <col min="9480" max="9480" width="9.5" style="536" bestFit="1" customWidth="1"/>
    <col min="9481" max="9621" width="7.625" style="536"/>
    <col min="9622" max="9657" width="9.375" style="536" customWidth="1"/>
    <col min="9658" max="9658" width="6" style="536" customWidth="1"/>
    <col min="9659" max="9659" width="9.5" style="536" customWidth="1"/>
    <col min="9660" max="9660" width="11" style="536" customWidth="1"/>
    <col min="9661" max="9661" width="10.25" style="536" customWidth="1"/>
    <col min="9662" max="9662" width="11.375" style="536" customWidth="1"/>
    <col min="9663" max="9663" width="9.125" style="536" customWidth="1"/>
    <col min="9664" max="9664" width="10.75" style="536" customWidth="1"/>
    <col min="9665" max="9665" width="9.5" style="536" bestFit="1" customWidth="1"/>
    <col min="9666" max="9666" width="2.625" style="536" customWidth="1"/>
    <col min="9667" max="9727" width="7.625" style="536"/>
    <col min="9728" max="9728" width="8.25" style="536" customWidth="1"/>
    <col min="9729" max="9729" width="9.75" style="536" customWidth="1"/>
    <col min="9730" max="9730" width="0.625" style="536" customWidth="1"/>
    <col min="9731" max="9731" width="12.75" style="536" customWidth="1"/>
    <col min="9732" max="9732" width="11" style="536" customWidth="1"/>
    <col min="9733" max="9733" width="12.75" style="536" customWidth="1"/>
    <col min="9734" max="9734" width="10.5" style="536" customWidth="1"/>
    <col min="9735" max="9735" width="10.75" style="536" customWidth="1"/>
    <col min="9736" max="9736" width="9.5" style="536" bestFit="1" customWidth="1"/>
    <col min="9737" max="9877" width="7.625" style="536"/>
    <col min="9878" max="9913" width="9.375" style="536" customWidth="1"/>
    <col min="9914" max="9914" width="6" style="536" customWidth="1"/>
    <col min="9915" max="9915" width="9.5" style="536" customWidth="1"/>
    <col min="9916" max="9916" width="11" style="536" customWidth="1"/>
    <col min="9917" max="9917" width="10.25" style="536" customWidth="1"/>
    <col min="9918" max="9918" width="11.375" style="536" customWidth="1"/>
    <col min="9919" max="9919" width="9.125" style="536" customWidth="1"/>
    <col min="9920" max="9920" width="10.75" style="536" customWidth="1"/>
    <col min="9921" max="9921" width="9.5" style="536" bestFit="1" customWidth="1"/>
    <col min="9922" max="9922" width="2.625" style="536" customWidth="1"/>
    <col min="9923" max="9983" width="7.625" style="536"/>
    <col min="9984" max="9984" width="8.25" style="536" customWidth="1"/>
    <col min="9985" max="9985" width="9.75" style="536" customWidth="1"/>
    <col min="9986" max="9986" width="0.625" style="536" customWidth="1"/>
    <col min="9987" max="9987" width="12.75" style="536" customWidth="1"/>
    <col min="9988" max="9988" width="11" style="536" customWidth="1"/>
    <col min="9989" max="9989" width="12.75" style="536" customWidth="1"/>
    <col min="9990" max="9990" width="10.5" style="536" customWidth="1"/>
    <col min="9991" max="9991" width="10.75" style="536" customWidth="1"/>
    <col min="9992" max="9992" width="9.5" style="536" bestFit="1" customWidth="1"/>
    <col min="9993" max="10133" width="7.625" style="536"/>
    <col min="10134" max="10169" width="9.375" style="536" customWidth="1"/>
    <col min="10170" max="10170" width="6" style="536" customWidth="1"/>
    <col min="10171" max="10171" width="9.5" style="536" customWidth="1"/>
    <col min="10172" max="10172" width="11" style="536" customWidth="1"/>
    <col min="10173" max="10173" width="10.25" style="536" customWidth="1"/>
    <col min="10174" max="10174" width="11.375" style="536" customWidth="1"/>
    <col min="10175" max="10175" width="9.125" style="536" customWidth="1"/>
    <col min="10176" max="10176" width="10.75" style="536" customWidth="1"/>
    <col min="10177" max="10177" width="9.5" style="536" bestFit="1" customWidth="1"/>
    <col min="10178" max="10178" width="2.625" style="536" customWidth="1"/>
    <col min="10179" max="10239" width="7.625" style="536"/>
    <col min="10240" max="10240" width="8.25" style="536" customWidth="1"/>
    <col min="10241" max="10241" width="9.75" style="536" customWidth="1"/>
    <col min="10242" max="10242" width="0.625" style="536" customWidth="1"/>
    <col min="10243" max="10243" width="12.75" style="536" customWidth="1"/>
    <col min="10244" max="10244" width="11" style="536" customWidth="1"/>
    <col min="10245" max="10245" width="12.75" style="536" customWidth="1"/>
    <col min="10246" max="10246" width="10.5" style="536" customWidth="1"/>
    <col min="10247" max="10247" width="10.75" style="536" customWidth="1"/>
    <col min="10248" max="10248" width="9.5" style="536" bestFit="1" customWidth="1"/>
    <col min="10249" max="10389" width="7.625" style="536"/>
    <col min="10390" max="10425" width="9.375" style="536" customWidth="1"/>
    <col min="10426" max="10426" width="6" style="536" customWidth="1"/>
    <col min="10427" max="10427" width="9.5" style="536" customWidth="1"/>
    <col min="10428" max="10428" width="11" style="536" customWidth="1"/>
    <col min="10429" max="10429" width="10.25" style="536" customWidth="1"/>
    <col min="10430" max="10430" width="11.375" style="536" customWidth="1"/>
    <col min="10431" max="10431" width="9.125" style="536" customWidth="1"/>
    <col min="10432" max="10432" width="10.75" style="536" customWidth="1"/>
    <col min="10433" max="10433" width="9.5" style="536" bestFit="1" customWidth="1"/>
    <col min="10434" max="10434" width="2.625" style="536" customWidth="1"/>
    <col min="10435" max="10495" width="7.625" style="536"/>
    <col min="10496" max="10496" width="8.25" style="536" customWidth="1"/>
    <col min="10497" max="10497" width="9.75" style="536" customWidth="1"/>
    <col min="10498" max="10498" width="0.625" style="536" customWidth="1"/>
    <col min="10499" max="10499" width="12.75" style="536" customWidth="1"/>
    <col min="10500" max="10500" width="11" style="536" customWidth="1"/>
    <col min="10501" max="10501" width="12.75" style="536" customWidth="1"/>
    <col min="10502" max="10502" width="10.5" style="536" customWidth="1"/>
    <col min="10503" max="10503" width="10.75" style="536" customWidth="1"/>
    <col min="10504" max="10504" width="9.5" style="536" bestFit="1" customWidth="1"/>
    <col min="10505" max="10645" width="7.625" style="536"/>
    <col min="10646" max="10681" width="9.375" style="536" customWidth="1"/>
    <col min="10682" max="10682" width="6" style="536" customWidth="1"/>
    <col min="10683" max="10683" width="9.5" style="536" customWidth="1"/>
    <col min="10684" max="10684" width="11" style="536" customWidth="1"/>
    <col min="10685" max="10685" width="10.25" style="536" customWidth="1"/>
    <col min="10686" max="10686" width="11.375" style="536" customWidth="1"/>
    <col min="10687" max="10687" width="9.125" style="536" customWidth="1"/>
    <col min="10688" max="10688" width="10.75" style="536" customWidth="1"/>
    <col min="10689" max="10689" width="9.5" style="536" bestFit="1" customWidth="1"/>
    <col min="10690" max="10690" width="2.625" style="536" customWidth="1"/>
    <col min="10691" max="10751" width="7.625" style="536"/>
    <col min="10752" max="10752" width="8.25" style="536" customWidth="1"/>
    <col min="10753" max="10753" width="9.75" style="536" customWidth="1"/>
    <col min="10754" max="10754" width="0.625" style="536" customWidth="1"/>
    <col min="10755" max="10755" width="12.75" style="536" customWidth="1"/>
    <col min="10756" max="10756" width="11" style="536" customWidth="1"/>
    <col min="10757" max="10757" width="12.75" style="536" customWidth="1"/>
    <col min="10758" max="10758" width="10.5" style="536" customWidth="1"/>
    <col min="10759" max="10759" width="10.75" style="536" customWidth="1"/>
    <col min="10760" max="10760" width="9.5" style="536" bestFit="1" customWidth="1"/>
    <col min="10761" max="10901" width="7.625" style="536"/>
    <col min="10902" max="10937" width="9.375" style="536" customWidth="1"/>
    <col min="10938" max="10938" width="6" style="536" customWidth="1"/>
    <col min="10939" max="10939" width="9.5" style="536" customWidth="1"/>
    <col min="10940" max="10940" width="11" style="536" customWidth="1"/>
    <col min="10941" max="10941" width="10.25" style="536" customWidth="1"/>
    <col min="10942" max="10942" width="11.375" style="536" customWidth="1"/>
    <col min="10943" max="10943" width="9.125" style="536" customWidth="1"/>
    <col min="10944" max="10944" width="10.75" style="536" customWidth="1"/>
    <col min="10945" max="10945" width="9.5" style="536" bestFit="1" customWidth="1"/>
    <col min="10946" max="10946" width="2.625" style="536" customWidth="1"/>
    <col min="10947" max="11007" width="7.625" style="536"/>
    <col min="11008" max="11008" width="8.25" style="536" customWidth="1"/>
    <col min="11009" max="11009" width="9.75" style="536" customWidth="1"/>
    <col min="11010" max="11010" width="0.625" style="536" customWidth="1"/>
    <col min="11011" max="11011" width="12.75" style="536" customWidth="1"/>
    <col min="11012" max="11012" width="11" style="536" customWidth="1"/>
    <col min="11013" max="11013" width="12.75" style="536" customWidth="1"/>
    <col min="11014" max="11014" width="10.5" style="536" customWidth="1"/>
    <col min="11015" max="11015" width="10.75" style="536" customWidth="1"/>
    <col min="11016" max="11016" width="9.5" style="536" bestFit="1" customWidth="1"/>
    <col min="11017" max="11157" width="7.625" style="536"/>
    <col min="11158" max="11193" width="9.375" style="536" customWidth="1"/>
    <col min="11194" max="11194" width="6" style="536" customWidth="1"/>
    <col min="11195" max="11195" width="9.5" style="536" customWidth="1"/>
    <col min="11196" max="11196" width="11" style="536" customWidth="1"/>
    <col min="11197" max="11197" width="10.25" style="536" customWidth="1"/>
    <col min="11198" max="11198" width="11.375" style="536" customWidth="1"/>
    <col min="11199" max="11199" width="9.125" style="536" customWidth="1"/>
    <col min="11200" max="11200" width="10.75" style="536" customWidth="1"/>
    <col min="11201" max="11201" width="9.5" style="536" bestFit="1" customWidth="1"/>
    <col min="11202" max="11202" width="2.625" style="536" customWidth="1"/>
    <col min="11203" max="11263" width="7.625" style="536"/>
    <col min="11264" max="11264" width="8.25" style="536" customWidth="1"/>
    <col min="11265" max="11265" width="9.75" style="536" customWidth="1"/>
    <col min="11266" max="11266" width="0.625" style="536" customWidth="1"/>
    <col min="11267" max="11267" width="12.75" style="536" customWidth="1"/>
    <col min="11268" max="11268" width="11" style="536" customWidth="1"/>
    <col min="11269" max="11269" width="12.75" style="536" customWidth="1"/>
    <col min="11270" max="11270" width="10.5" style="536" customWidth="1"/>
    <col min="11271" max="11271" width="10.75" style="536" customWidth="1"/>
    <col min="11272" max="11272" width="9.5" style="536" bestFit="1" customWidth="1"/>
    <col min="11273" max="11413" width="7.625" style="536"/>
    <col min="11414" max="11449" width="9.375" style="536" customWidth="1"/>
    <col min="11450" max="11450" width="6" style="536" customWidth="1"/>
    <col min="11451" max="11451" width="9.5" style="536" customWidth="1"/>
    <col min="11452" max="11452" width="11" style="536" customWidth="1"/>
    <col min="11453" max="11453" width="10.25" style="536" customWidth="1"/>
    <col min="11454" max="11454" width="11.375" style="536" customWidth="1"/>
    <col min="11455" max="11455" width="9.125" style="536" customWidth="1"/>
    <col min="11456" max="11456" width="10.75" style="536" customWidth="1"/>
    <col min="11457" max="11457" width="9.5" style="536" bestFit="1" customWidth="1"/>
    <col min="11458" max="11458" width="2.625" style="536" customWidth="1"/>
    <col min="11459" max="11519" width="7.625" style="536"/>
    <col min="11520" max="11520" width="8.25" style="536" customWidth="1"/>
    <col min="11521" max="11521" width="9.75" style="536" customWidth="1"/>
    <col min="11522" max="11522" width="0.625" style="536" customWidth="1"/>
    <col min="11523" max="11523" width="12.75" style="536" customWidth="1"/>
    <col min="11524" max="11524" width="11" style="536" customWidth="1"/>
    <col min="11525" max="11525" width="12.75" style="536" customWidth="1"/>
    <col min="11526" max="11526" width="10.5" style="536" customWidth="1"/>
    <col min="11527" max="11527" width="10.75" style="536" customWidth="1"/>
    <col min="11528" max="11528" width="9.5" style="536" bestFit="1" customWidth="1"/>
    <col min="11529" max="11669" width="7.625" style="536"/>
    <col min="11670" max="11705" width="9.375" style="536" customWidth="1"/>
    <col min="11706" max="11706" width="6" style="536" customWidth="1"/>
    <col min="11707" max="11707" width="9.5" style="536" customWidth="1"/>
    <col min="11708" max="11708" width="11" style="536" customWidth="1"/>
    <col min="11709" max="11709" width="10.25" style="536" customWidth="1"/>
    <col min="11710" max="11710" width="11.375" style="536" customWidth="1"/>
    <col min="11711" max="11711" width="9.125" style="536" customWidth="1"/>
    <col min="11712" max="11712" width="10.75" style="536" customWidth="1"/>
    <col min="11713" max="11713" width="9.5" style="536" bestFit="1" customWidth="1"/>
    <col min="11714" max="11714" width="2.625" style="536" customWidth="1"/>
    <col min="11715" max="11775" width="7.625" style="536"/>
    <col min="11776" max="11776" width="8.25" style="536" customWidth="1"/>
    <col min="11777" max="11777" width="9.75" style="536" customWidth="1"/>
    <col min="11778" max="11778" width="0.625" style="536" customWidth="1"/>
    <col min="11779" max="11779" width="12.75" style="536" customWidth="1"/>
    <col min="11780" max="11780" width="11" style="536" customWidth="1"/>
    <col min="11781" max="11781" width="12.75" style="536" customWidth="1"/>
    <col min="11782" max="11782" width="10.5" style="536" customWidth="1"/>
    <col min="11783" max="11783" width="10.75" style="536" customWidth="1"/>
    <col min="11784" max="11784" width="9.5" style="536" bestFit="1" customWidth="1"/>
    <col min="11785" max="11925" width="7.625" style="536"/>
    <col min="11926" max="11961" width="9.375" style="536" customWidth="1"/>
    <col min="11962" max="11962" width="6" style="536" customWidth="1"/>
    <col min="11963" max="11963" width="9.5" style="536" customWidth="1"/>
    <col min="11964" max="11964" width="11" style="536" customWidth="1"/>
    <col min="11965" max="11965" width="10.25" style="536" customWidth="1"/>
    <col min="11966" max="11966" width="11.375" style="536" customWidth="1"/>
    <col min="11967" max="11967" width="9.125" style="536" customWidth="1"/>
    <col min="11968" max="11968" width="10.75" style="536" customWidth="1"/>
    <col min="11969" max="11969" width="9.5" style="536" bestFit="1" customWidth="1"/>
    <col min="11970" max="11970" width="2.625" style="536" customWidth="1"/>
    <col min="11971" max="12031" width="7.625" style="536"/>
    <col min="12032" max="12032" width="8.25" style="536" customWidth="1"/>
    <col min="12033" max="12033" width="9.75" style="536" customWidth="1"/>
    <col min="12034" max="12034" width="0.625" style="536" customWidth="1"/>
    <col min="12035" max="12035" width="12.75" style="536" customWidth="1"/>
    <col min="12036" max="12036" width="11" style="536" customWidth="1"/>
    <col min="12037" max="12037" width="12.75" style="536" customWidth="1"/>
    <col min="12038" max="12038" width="10.5" style="536" customWidth="1"/>
    <col min="12039" max="12039" width="10.75" style="536" customWidth="1"/>
    <col min="12040" max="12040" width="9.5" style="536" bestFit="1" customWidth="1"/>
    <col min="12041" max="12181" width="7.625" style="536"/>
    <col min="12182" max="12217" width="9.375" style="536" customWidth="1"/>
    <col min="12218" max="12218" width="6" style="536" customWidth="1"/>
    <col min="12219" max="12219" width="9.5" style="536" customWidth="1"/>
    <col min="12220" max="12220" width="11" style="536" customWidth="1"/>
    <col min="12221" max="12221" width="10.25" style="536" customWidth="1"/>
    <col min="12222" max="12222" width="11.375" style="536" customWidth="1"/>
    <col min="12223" max="12223" width="9.125" style="536" customWidth="1"/>
    <col min="12224" max="12224" width="10.75" style="536" customWidth="1"/>
    <col min="12225" max="12225" width="9.5" style="536" bestFit="1" customWidth="1"/>
    <col min="12226" max="12226" width="2.625" style="536" customWidth="1"/>
    <col min="12227" max="12287" width="7.625" style="536"/>
    <col min="12288" max="12288" width="8.25" style="536" customWidth="1"/>
    <col min="12289" max="12289" width="9.75" style="536" customWidth="1"/>
    <col min="12290" max="12290" width="0.625" style="536" customWidth="1"/>
    <col min="12291" max="12291" width="12.75" style="536" customWidth="1"/>
    <col min="12292" max="12292" width="11" style="536" customWidth="1"/>
    <col min="12293" max="12293" width="12.75" style="536" customWidth="1"/>
    <col min="12294" max="12294" width="10.5" style="536" customWidth="1"/>
    <col min="12295" max="12295" width="10.75" style="536" customWidth="1"/>
    <col min="12296" max="12296" width="9.5" style="536" bestFit="1" customWidth="1"/>
    <col min="12297" max="12437" width="7.625" style="536"/>
    <col min="12438" max="12473" width="9.375" style="536" customWidth="1"/>
    <col min="12474" max="12474" width="6" style="536" customWidth="1"/>
    <col min="12475" max="12475" width="9.5" style="536" customWidth="1"/>
    <col min="12476" max="12476" width="11" style="536" customWidth="1"/>
    <col min="12477" max="12477" width="10.25" style="536" customWidth="1"/>
    <col min="12478" max="12478" width="11.375" style="536" customWidth="1"/>
    <col min="12479" max="12479" width="9.125" style="536" customWidth="1"/>
    <col min="12480" max="12480" width="10.75" style="536" customWidth="1"/>
    <col min="12481" max="12481" width="9.5" style="536" bestFit="1" customWidth="1"/>
    <col min="12482" max="12482" width="2.625" style="536" customWidth="1"/>
    <col min="12483" max="12543" width="7.625" style="536"/>
    <col min="12544" max="12544" width="8.25" style="536" customWidth="1"/>
    <col min="12545" max="12545" width="9.75" style="536" customWidth="1"/>
    <col min="12546" max="12546" width="0.625" style="536" customWidth="1"/>
    <col min="12547" max="12547" width="12.75" style="536" customWidth="1"/>
    <col min="12548" max="12548" width="11" style="536" customWidth="1"/>
    <col min="12549" max="12549" width="12.75" style="536" customWidth="1"/>
    <col min="12550" max="12550" width="10.5" style="536" customWidth="1"/>
    <col min="12551" max="12551" width="10.75" style="536" customWidth="1"/>
    <col min="12552" max="12552" width="9.5" style="536" bestFit="1" customWidth="1"/>
    <col min="12553" max="12693" width="7.625" style="536"/>
    <col min="12694" max="12729" width="9.375" style="536" customWidth="1"/>
    <col min="12730" max="12730" width="6" style="536" customWidth="1"/>
    <col min="12731" max="12731" width="9.5" style="536" customWidth="1"/>
    <col min="12732" max="12732" width="11" style="536" customWidth="1"/>
    <col min="12733" max="12733" width="10.25" style="536" customWidth="1"/>
    <col min="12734" max="12734" width="11.375" style="536" customWidth="1"/>
    <col min="12735" max="12735" width="9.125" style="536" customWidth="1"/>
    <col min="12736" max="12736" width="10.75" style="536" customWidth="1"/>
    <col min="12737" max="12737" width="9.5" style="536" bestFit="1" customWidth="1"/>
    <col min="12738" max="12738" width="2.625" style="536" customWidth="1"/>
    <col min="12739" max="12799" width="7.625" style="536"/>
    <col min="12800" max="12800" width="8.25" style="536" customWidth="1"/>
    <col min="12801" max="12801" width="9.75" style="536" customWidth="1"/>
    <col min="12802" max="12802" width="0.625" style="536" customWidth="1"/>
    <col min="12803" max="12803" width="12.75" style="536" customWidth="1"/>
    <col min="12804" max="12804" width="11" style="536" customWidth="1"/>
    <col min="12805" max="12805" width="12.75" style="536" customWidth="1"/>
    <col min="12806" max="12806" width="10.5" style="536" customWidth="1"/>
    <col min="12807" max="12807" width="10.75" style="536" customWidth="1"/>
    <col min="12808" max="12808" width="9.5" style="536" bestFit="1" customWidth="1"/>
    <col min="12809" max="12949" width="7.625" style="536"/>
    <col min="12950" max="12985" width="9.375" style="536" customWidth="1"/>
    <col min="12986" max="12986" width="6" style="536" customWidth="1"/>
    <col min="12987" max="12987" width="9.5" style="536" customWidth="1"/>
    <col min="12988" max="12988" width="11" style="536" customWidth="1"/>
    <col min="12989" max="12989" width="10.25" style="536" customWidth="1"/>
    <col min="12990" max="12990" width="11.375" style="536" customWidth="1"/>
    <col min="12991" max="12991" width="9.125" style="536" customWidth="1"/>
    <col min="12992" max="12992" width="10.75" style="536" customWidth="1"/>
    <col min="12993" max="12993" width="9.5" style="536" bestFit="1" customWidth="1"/>
    <col min="12994" max="12994" width="2.625" style="536" customWidth="1"/>
    <col min="12995" max="13055" width="7.625" style="536"/>
    <col min="13056" max="13056" width="8.25" style="536" customWidth="1"/>
    <col min="13057" max="13057" width="9.75" style="536" customWidth="1"/>
    <col min="13058" max="13058" width="0.625" style="536" customWidth="1"/>
    <col min="13059" max="13059" width="12.75" style="536" customWidth="1"/>
    <col min="13060" max="13060" width="11" style="536" customWidth="1"/>
    <col min="13061" max="13061" width="12.75" style="536" customWidth="1"/>
    <col min="13062" max="13062" width="10.5" style="536" customWidth="1"/>
    <col min="13063" max="13063" width="10.75" style="536" customWidth="1"/>
    <col min="13064" max="13064" width="9.5" style="536" bestFit="1" customWidth="1"/>
    <col min="13065" max="13205" width="7.625" style="536"/>
    <col min="13206" max="13241" width="9.375" style="536" customWidth="1"/>
    <col min="13242" max="13242" width="6" style="536" customWidth="1"/>
    <col min="13243" max="13243" width="9.5" style="536" customWidth="1"/>
    <col min="13244" max="13244" width="11" style="536" customWidth="1"/>
    <col min="13245" max="13245" width="10.25" style="536" customWidth="1"/>
    <col min="13246" max="13246" width="11.375" style="536" customWidth="1"/>
    <col min="13247" max="13247" width="9.125" style="536" customWidth="1"/>
    <col min="13248" max="13248" width="10.75" style="536" customWidth="1"/>
    <col min="13249" max="13249" width="9.5" style="536" bestFit="1" customWidth="1"/>
    <col min="13250" max="13250" width="2.625" style="536" customWidth="1"/>
    <col min="13251" max="13311" width="7.625" style="536"/>
    <col min="13312" max="13312" width="8.25" style="536" customWidth="1"/>
    <col min="13313" max="13313" width="9.75" style="536" customWidth="1"/>
    <col min="13314" max="13314" width="0.625" style="536" customWidth="1"/>
    <col min="13315" max="13315" width="12.75" style="536" customWidth="1"/>
    <col min="13316" max="13316" width="11" style="536" customWidth="1"/>
    <col min="13317" max="13317" width="12.75" style="536" customWidth="1"/>
    <col min="13318" max="13318" width="10.5" style="536" customWidth="1"/>
    <col min="13319" max="13319" width="10.75" style="536" customWidth="1"/>
    <col min="13320" max="13320" width="9.5" style="536" bestFit="1" customWidth="1"/>
    <col min="13321" max="13461" width="7.625" style="536"/>
    <col min="13462" max="13497" width="9.375" style="536" customWidth="1"/>
    <col min="13498" max="13498" width="6" style="536" customWidth="1"/>
    <col min="13499" max="13499" width="9.5" style="536" customWidth="1"/>
    <col min="13500" max="13500" width="11" style="536" customWidth="1"/>
    <col min="13501" max="13501" width="10.25" style="536" customWidth="1"/>
    <col min="13502" max="13502" width="11.375" style="536" customWidth="1"/>
    <col min="13503" max="13503" width="9.125" style="536" customWidth="1"/>
    <col min="13504" max="13504" width="10.75" style="536" customWidth="1"/>
    <col min="13505" max="13505" width="9.5" style="536" bestFit="1" customWidth="1"/>
    <col min="13506" max="13506" width="2.625" style="536" customWidth="1"/>
    <col min="13507" max="13567" width="7.625" style="536"/>
    <col min="13568" max="13568" width="8.25" style="536" customWidth="1"/>
    <col min="13569" max="13569" width="9.75" style="536" customWidth="1"/>
    <col min="13570" max="13570" width="0.625" style="536" customWidth="1"/>
    <col min="13571" max="13571" width="12.75" style="536" customWidth="1"/>
    <col min="13572" max="13572" width="11" style="536" customWidth="1"/>
    <col min="13573" max="13573" width="12.75" style="536" customWidth="1"/>
    <col min="13574" max="13574" width="10.5" style="536" customWidth="1"/>
    <col min="13575" max="13575" width="10.75" style="536" customWidth="1"/>
    <col min="13576" max="13576" width="9.5" style="536" bestFit="1" customWidth="1"/>
    <col min="13577" max="13717" width="7.625" style="536"/>
    <col min="13718" max="13753" width="9.375" style="536" customWidth="1"/>
    <col min="13754" max="13754" width="6" style="536" customWidth="1"/>
    <col min="13755" max="13755" width="9.5" style="536" customWidth="1"/>
    <col min="13756" max="13756" width="11" style="536" customWidth="1"/>
    <col min="13757" max="13757" width="10.25" style="536" customWidth="1"/>
    <col min="13758" max="13758" width="11.375" style="536" customWidth="1"/>
    <col min="13759" max="13759" width="9.125" style="536" customWidth="1"/>
    <col min="13760" max="13760" width="10.75" style="536" customWidth="1"/>
    <col min="13761" max="13761" width="9.5" style="536" bestFit="1" customWidth="1"/>
    <col min="13762" max="13762" width="2.625" style="536" customWidth="1"/>
    <col min="13763" max="13823" width="7.625" style="536"/>
    <col min="13824" max="13824" width="8.25" style="536" customWidth="1"/>
    <col min="13825" max="13825" width="9.75" style="536" customWidth="1"/>
    <col min="13826" max="13826" width="0.625" style="536" customWidth="1"/>
    <col min="13827" max="13827" width="12.75" style="536" customWidth="1"/>
    <col min="13828" max="13828" width="11" style="536" customWidth="1"/>
    <col min="13829" max="13829" width="12.75" style="536" customWidth="1"/>
    <col min="13830" max="13830" width="10.5" style="536" customWidth="1"/>
    <col min="13831" max="13831" width="10.75" style="536" customWidth="1"/>
    <col min="13832" max="13832" width="9.5" style="536" bestFit="1" customWidth="1"/>
    <col min="13833" max="13973" width="7.625" style="536"/>
    <col min="13974" max="14009" width="9.375" style="536" customWidth="1"/>
    <col min="14010" max="14010" width="6" style="536" customWidth="1"/>
    <col min="14011" max="14011" width="9.5" style="536" customWidth="1"/>
    <col min="14012" max="14012" width="11" style="536" customWidth="1"/>
    <col min="14013" max="14013" width="10.25" style="536" customWidth="1"/>
    <col min="14014" max="14014" width="11.375" style="536" customWidth="1"/>
    <col min="14015" max="14015" width="9.125" style="536" customWidth="1"/>
    <col min="14016" max="14016" width="10.75" style="536" customWidth="1"/>
    <col min="14017" max="14017" width="9.5" style="536" bestFit="1" customWidth="1"/>
    <col min="14018" max="14018" width="2.625" style="536" customWidth="1"/>
    <col min="14019" max="14079" width="7.625" style="536"/>
    <col min="14080" max="14080" width="8.25" style="536" customWidth="1"/>
    <col min="14081" max="14081" width="9.75" style="536" customWidth="1"/>
    <col min="14082" max="14082" width="0.625" style="536" customWidth="1"/>
    <col min="14083" max="14083" width="12.75" style="536" customWidth="1"/>
    <col min="14084" max="14084" width="11" style="536" customWidth="1"/>
    <col min="14085" max="14085" width="12.75" style="536" customWidth="1"/>
    <col min="14086" max="14086" width="10.5" style="536" customWidth="1"/>
    <col min="14087" max="14087" width="10.75" style="536" customWidth="1"/>
    <col min="14088" max="14088" width="9.5" style="536" bestFit="1" customWidth="1"/>
    <col min="14089" max="14229" width="7.625" style="536"/>
    <col min="14230" max="14265" width="9.375" style="536" customWidth="1"/>
    <col min="14266" max="14266" width="6" style="536" customWidth="1"/>
    <col min="14267" max="14267" width="9.5" style="536" customWidth="1"/>
    <col min="14268" max="14268" width="11" style="536" customWidth="1"/>
    <col min="14269" max="14269" width="10.25" style="536" customWidth="1"/>
    <col min="14270" max="14270" width="11.375" style="536" customWidth="1"/>
    <col min="14271" max="14271" width="9.125" style="536" customWidth="1"/>
    <col min="14272" max="14272" width="10.75" style="536" customWidth="1"/>
    <col min="14273" max="14273" width="9.5" style="536" bestFit="1" customWidth="1"/>
    <col min="14274" max="14274" width="2.625" style="536" customWidth="1"/>
    <col min="14275" max="14335" width="7.625" style="536"/>
    <col min="14336" max="14336" width="8.25" style="536" customWidth="1"/>
    <col min="14337" max="14337" width="9.75" style="536" customWidth="1"/>
    <col min="14338" max="14338" width="0.625" style="536" customWidth="1"/>
    <col min="14339" max="14339" width="12.75" style="536" customWidth="1"/>
    <col min="14340" max="14340" width="11" style="536" customWidth="1"/>
    <col min="14341" max="14341" width="12.75" style="536" customWidth="1"/>
    <col min="14342" max="14342" width="10.5" style="536" customWidth="1"/>
    <col min="14343" max="14343" width="10.75" style="536" customWidth="1"/>
    <col min="14344" max="14344" width="9.5" style="536" bestFit="1" customWidth="1"/>
    <col min="14345" max="14485" width="7.625" style="536"/>
    <col min="14486" max="14521" width="9.375" style="536" customWidth="1"/>
    <col min="14522" max="14522" width="6" style="536" customWidth="1"/>
    <col min="14523" max="14523" width="9.5" style="536" customWidth="1"/>
    <col min="14524" max="14524" width="11" style="536" customWidth="1"/>
    <col min="14525" max="14525" width="10.25" style="536" customWidth="1"/>
    <col min="14526" max="14526" width="11.375" style="536" customWidth="1"/>
    <col min="14527" max="14527" width="9.125" style="536" customWidth="1"/>
    <col min="14528" max="14528" width="10.75" style="536" customWidth="1"/>
    <col min="14529" max="14529" width="9.5" style="536" bestFit="1" customWidth="1"/>
    <col min="14530" max="14530" width="2.625" style="536" customWidth="1"/>
    <col min="14531" max="14591" width="7.625" style="536"/>
    <col min="14592" max="14592" width="8.25" style="536" customWidth="1"/>
    <col min="14593" max="14593" width="9.75" style="536" customWidth="1"/>
    <col min="14594" max="14594" width="0.625" style="536" customWidth="1"/>
    <col min="14595" max="14595" width="12.75" style="536" customWidth="1"/>
    <col min="14596" max="14596" width="11" style="536" customWidth="1"/>
    <col min="14597" max="14597" width="12.75" style="536" customWidth="1"/>
    <col min="14598" max="14598" width="10.5" style="536" customWidth="1"/>
    <col min="14599" max="14599" width="10.75" style="536" customWidth="1"/>
    <col min="14600" max="14600" width="9.5" style="536" bestFit="1" customWidth="1"/>
    <col min="14601" max="14741" width="7.625" style="536"/>
    <col min="14742" max="14777" width="9.375" style="536" customWidth="1"/>
    <col min="14778" max="14778" width="6" style="536" customWidth="1"/>
    <col min="14779" max="14779" width="9.5" style="536" customWidth="1"/>
    <col min="14780" max="14780" width="11" style="536" customWidth="1"/>
    <col min="14781" max="14781" width="10.25" style="536" customWidth="1"/>
    <col min="14782" max="14782" width="11.375" style="536" customWidth="1"/>
    <col min="14783" max="14783" width="9.125" style="536" customWidth="1"/>
    <col min="14784" max="14784" width="10.75" style="536" customWidth="1"/>
    <col min="14785" max="14785" width="9.5" style="536" bestFit="1" customWidth="1"/>
    <col min="14786" max="14786" width="2.625" style="536" customWidth="1"/>
    <col min="14787" max="14847" width="7.625" style="536"/>
    <col min="14848" max="14848" width="8.25" style="536" customWidth="1"/>
    <col min="14849" max="14849" width="9.75" style="536" customWidth="1"/>
    <col min="14850" max="14850" width="0.625" style="536" customWidth="1"/>
    <col min="14851" max="14851" width="12.75" style="536" customWidth="1"/>
    <col min="14852" max="14852" width="11" style="536" customWidth="1"/>
    <col min="14853" max="14853" width="12.75" style="536" customWidth="1"/>
    <col min="14854" max="14854" width="10.5" style="536" customWidth="1"/>
    <col min="14855" max="14855" width="10.75" style="536" customWidth="1"/>
    <col min="14856" max="14856" width="9.5" style="536" bestFit="1" customWidth="1"/>
    <col min="14857" max="14997" width="7.625" style="536"/>
    <col min="14998" max="15033" width="9.375" style="536" customWidth="1"/>
    <col min="15034" max="15034" width="6" style="536" customWidth="1"/>
    <col min="15035" max="15035" width="9.5" style="536" customWidth="1"/>
    <col min="15036" max="15036" width="11" style="536" customWidth="1"/>
    <col min="15037" max="15037" width="10.25" style="536" customWidth="1"/>
    <col min="15038" max="15038" width="11.375" style="536" customWidth="1"/>
    <col min="15039" max="15039" width="9.125" style="536" customWidth="1"/>
    <col min="15040" max="15040" width="10.75" style="536" customWidth="1"/>
    <col min="15041" max="15041" width="9.5" style="536" bestFit="1" customWidth="1"/>
    <col min="15042" max="15042" width="2.625" style="536" customWidth="1"/>
    <col min="15043" max="15103" width="7.625" style="536"/>
    <col min="15104" max="15104" width="8.25" style="536" customWidth="1"/>
    <col min="15105" max="15105" width="9.75" style="536" customWidth="1"/>
    <col min="15106" max="15106" width="0.625" style="536" customWidth="1"/>
    <col min="15107" max="15107" width="12.75" style="536" customWidth="1"/>
    <col min="15108" max="15108" width="11" style="536" customWidth="1"/>
    <col min="15109" max="15109" width="12.75" style="536" customWidth="1"/>
    <col min="15110" max="15110" width="10.5" style="536" customWidth="1"/>
    <col min="15111" max="15111" width="10.75" style="536" customWidth="1"/>
    <col min="15112" max="15112" width="9.5" style="536" bestFit="1" customWidth="1"/>
    <col min="15113" max="15253" width="7.625" style="536"/>
    <col min="15254" max="15289" width="9.375" style="536" customWidth="1"/>
    <col min="15290" max="15290" width="6" style="536" customWidth="1"/>
    <col min="15291" max="15291" width="9.5" style="536" customWidth="1"/>
    <col min="15292" max="15292" width="11" style="536" customWidth="1"/>
    <col min="15293" max="15293" width="10.25" style="536" customWidth="1"/>
    <col min="15294" max="15294" width="11.375" style="536" customWidth="1"/>
    <col min="15295" max="15295" width="9.125" style="536" customWidth="1"/>
    <col min="15296" max="15296" width="10.75" style="536" customWidth="1"/>
    <col min="15297" max="15297" width="9.5" style="536" bestFit="1" customWidth="1"/>
    <col min="15298" max="15298" width="2.625" style="536" customWidth="1"/>
    <col min="15299" max="15359" width="7.625" style="536"/>
    <col min="15360" max="15360" width="8.25" style="536" customWidth="1"/>
    <col min="15361" max="15361" width="9.75" style="536" customWidth="1"/>
    <col min="15362" max="15362" width="0.625" style="536" customWidth="1"/>
    <col min="15363" max="15363" width="12.75" style="536" customWidth="1"/>
    <col min="15364" max="15364" width="11" style="536" customWidth="1"/>
    <col min="15365" max="15365" width="12.75" style="536" customWidth="1"/>
    <col min="15366" max="15366" width="10.5" style="536" customWidth="1"/>
    <col min="15367" max="15367" width="10.75" style="536" customWidth="1"/>
    <col min="15368" max="15368" width="9.5" style="536" bestFit="1" customWidth="1"/>
    <col min="15369" max="15509" width="7.625" style="536"/>
    <col min="15510" max="15545" width="9.375" style="536" customWidth="1"/>
    <col min="15546" max="15546" width="6" style="536" customWidth="1"/>
    <col min="15547" max="15547" width="9.5" style="536" customWidth="1"/>
    <col min="15548" max="15548" width="11" style="536" customWidth="1"/>
    <col min="15549" max="15549" width="10.25" style="536" customWidth="1"/>
    <col min="15550" max="15550" width="11.375" style="536" customWidth="1"/>
    <col min="15551" max="15551" width="9.125" style="536" customWidth="1"/>
    <col min="15552" max="15552" width="10.75" style="536" customWidth="1"/>
    <col min="15553" max="15553" width="9.5" style="536" bestFit="1" customWidth="1"/>
    <col min="15554" max="15554" width="2.625" style="536" customWidth="1"/>
    <col min="15555" max="15615" width="7.625" style="536"/>
    <col min="15616" max="15616" width="8.25" style="536" customWidth="1"/>
    <col min="15617" max="15617" width="9.75" style="536" customWidth="1"/>
    <col min="15618" max="15618" width="0.625" style="536" customWidth="1"/>
    <col min="15619" max="15619" width="12.75" style="536" customWidth="1"/>
    <col min="15620" max="15620" width="11" style="536" customWidth="1"/>
    <col min="15621" max="15621" width="12.75" style="536" customWidth="1"/>
    <col min="15622" max="15622" width="10.5" style="536" customWidth="1"/>
    <col min="15623" max="15623" width="10.75" style="536" customWidth="1"/>
    <col min="15624" max="15624" width="9.5" style="536" bestFit="1" customWidth="1"/>
    <col min="15625" max="15765" width="7.625" style="536"/>
    <col min="15766" max="15801" width="9.375" style="536" customWidth="1"/>
    <col min="15802" max="15802" width="6" style="536" customWidth="1"/>
    <col min="15803" max="15803" width="9.5" style="536" customWidth="1"/>
    <col min="15804" max="15804" width="11" style="536" customWidth="1"/>
    <col min="15805" max="15805" width="10.25" style="536" customWidth="1"/>
    <col min="15806" max="15806" width="11.375" style="536" customWidth="1"/>
    <col min="15807" max="15807" width="9.125" style="536" customWidth="1"/>
    <col min="15808" max="15808" width="10.75" style="536" customWidth="1"/>
    <col min="15809" max="15809" width="9.5" style="536" bestFit="1" customWidth="1"/>
    <col min="15810" max="15810" width="2.625" style="536" customWidth="1"/>
    <col min="15811" max="15871" width="7.625" style="536"/>
    <col min="15872" max="15872" width="8.25" style="536" customWidth="1"/>
    <col min="15873" max="15873" width="9.75" style="536" customWidth="1"/>
    <col min="15874" max="15874" width="0.625" style="536" customWidth="1"/>
    <col min="15875" max="15875" width="12.75" style="536" customWidth="1"/>
    <col min="15876" max="15876" width="11" style="536" customWidth="1"/>
    <col min="15877" max="15877" width="12.75" style="536" customWidth="1"/>
    <col min="15878" max="15878" width="10.5" style="536" customWidth="1"/>
    <col min="15879" max="15879" width="10.75" style="536" customWidth="1"/>
    <col min="15880" max="15880" width="9.5" style="536" bestFit="1" customWidth="1"/>
    <col min="15881" max="16021" width="7.625" style="536"/>
    <col min="16022" max="16057" width="9.375" style="536" customWidth="1"/>
    <col min="16058" max="16058" width="6" style="536" customWidth="1"/>
    <col min="16059" max="16059" width="9.5" style="536" customWidth="1"/>
    <col min="16060" max="16060" width="11" style="536" customWidth="1"/>
    <col min="16061" max="16061" width="10.25" style="536" customWidth="1"/>
    <col min="16062" max="16062" width="11.375" style="536" customWidth="1"/>
    <col min="16063" max="16063" width="9.125" style="536" customWidth="1"/>
    <col min="16064" max="16064" width="10.75" style="536" customWidth="1"/>
    <col min="16065" max="16065" width="9.5" style="536" bestFit="1" customWidth="1"/>
    <col min="16066" max="16066" width="2.625" style="536" customWidth="1"/>
    <col min="16067" max="16127" width="7.625" style="536"/>
    <col min="16128" max="16128" width="8.25" style="536" customWidth="1"/>
    <col min="16129" max="16129" width="9.75" style="536" customWidth="1"/>
    <col min="16130" max="16130" width="0.625" style="536" customWidth="1"/>
    <col min="16131" max="16131" width="12.75" style="536" customWidth="1"/>
    <col min="16132" max="16132" width="11" style="536" customWidth="1"/>
    <col min="16133" max="16133" width="12.75" style="536" customWidth="1"/>
    <col min="16134" max="16134" width="10.5" style="536" customWidth="1"/>
    <col min="16135" max="16135" width="10.75" style="536" customWidth="1"/>
    <col min="16136" max="16136" width="9.5" style="536" bestFit="1" customWidth="1"/>
    <col min="16137" max="16277" width="7.625" style="536"/>
    <col min="16278" max="16313" width="9.375" style="536" customWidth="1"/>
    <col min="16314" max="16314" width="6" style="536" customWidth="1"/>
    <col min="16315" max="16315" width="9.5" style="536" customWidth="1"/>
    <col min="16316" max="16316" width="11" style="536" customWidth="1"/>
    <col min="16317" max="16317" width="10.25" style="536" customWidth="1"/>
    <col min="16318" max="16318" width="11.375" style="536" customWidth="1"/>
    <col min="16319" max="16319" width="9.125" style="536" customWidth="1"/>
    <col min="16320" max="16320" width="10.75" style="536" customWidth="1"/>
    <col min="16321" max="16321" width="9.5" style="536" bestFit="1" customWidth="1"/>
    <col min="16322" max="16322" width="2.625" style="536" customWidth="1"/>
    <col min="16323" max="16384" width="7.625" style="536"/>
  </cols>
  <sheetData>
    <row r="1" spans="1:8">
      <c r="A1" s="536" t="s">
        <v>793</v>
      </c>
      <c r="B1" s="549" t="s">
        <v>1463</v>
      </c>
    </row>
    <row r="3" spans="1:8" s="515" customFormat="1" ht="15">
      <c r="A3" s="512" t="s">
        <v>1448</v>
      </c>
      <c r="B3" s="513"/>
      <c r="C3" s="514"/>
      <c r="D3" s="514"/>
      <c r="E3" s="514"/>
      <c r="F3" s="514"/>
      <c r="H3" s="516"/>
    </row>
    <row r="4" spans="1:8" s="515" customFormat="1" ht="15.75" thickBot="1">
      <c r="A4" s="517" t="s">
        <v>1449</v>
      </c>
      <c r="B4" s="518"/>
      <c r="C4" s="519"/>
      <c r="D4" s="519"/>
      <c r="E4" s="519"/>
      <c r="F4" s="519"/>
      <c r="G4" s="517"/>
      <c r="H4" s="520"/>
    </row>
    <row r="5" spans="1:8" s="526" customFormat="1" ht="17.25">
      <c r="A5" s="521" t="s">
        <v>1428</v>
      </c>
      <c r="B5" s="522" t="s">
        <v>1429</v>
      </c>
      <c r="C5" s="523" t="s">
        <v>718</v>
      </c>
      <c r="D5" s="523" t="s">
        <v>1450</v>
      </c>
      <c r="E5" s="524" t="s">
        <v>1451</v>
      </c>
      <c r="F5" s="524" t="s">
        <v>717</v>
      </c>
      <c r="G5" s="525" t="s">
        <v>719</v>
      </c>
      <c r="H5" s="524" t="s">
        <v>1461</v>
      </c>
    </row>
    <row r="6" spans="1:8" s="531" customFormat="1" ht="16.5">
      <c r="A6" s="527" t="s">
        <v>1432</v>
      </c>
      <c r="B6" s="528" t="s">
        <v>1433</v>
      </c>
      <c r="C6" s="529" t="s">
        <v>1452</v>
      </c>
      <c r="D6" s="529" t="s">
        <v>1453</v>
      </c>
      <c r="E6" s="529" t="s">
        <v>1454</v>
      </c>
      <c r="F6" s="529" t="s">
        <v>1455</v>
      </c>
      <c r="G6" s="530" t="s">
        <v>1456</v>
      </c>
      <c r="H6" s="529" t="s">
        <v>1462</v>
      </c>
    </row>
    <row r="7" spans="1:8" s="531" customFormat="1">
      <c r="A7" s="532"/>
      <c r="B7" s="528" t="s">
        <v>1438</v>
      </c>
      <c r="C7" s="972" t="s">
        <v>1412</v>
      </c>
      <c r="D7" s="972"/>
      <c r="E7" s="972"/>
      <c r="F7" s="972"/>
      <c r="G7" s="972"/>
      <c r="H7" s="972"/>
    </row>
    <row r="8" spans="1:8" ht="15">
      <c r="A8" s="533">
        <v>1970</v>
      </c>
      <c r="B8" s="534">
        <v>7308</v>
      </c>
      <c r="C8" s="535">
        <v>15.9</v>
      </c>
      <c r="D8" s="535">
        <v>4.8</v>
      </c>
      <c r="E8" s="535">
        <v>4.0999999999999996</v>
      </c>
      <c r="F8" s="535">
        <v>64.2</v>
      </c>
      <c r="G8" s="535">
        <v>2.6</v>
      </c>
      <c r="H8" s="535">
        <v>8.4</v>
      </c>
    </row>
    <row r="9" spans="1:8" ht="15">
      <c r="A9" s="533">
        <v>1971</v>
      </c>
      <c r="B9" s="534">
        <v>8289</v>
      </c>
      <c r="C9" s="535">
        <v>16.3</v>
      </c>
      <c r="D9" s="535">
        <v>4.5999999999999996</v>
      </c>
      <c r="E9" s="535">
        <v>4.0999999999999996</v>
      </c>
      <c r="F9" s="535">
        <v>64.5</v>
      </c>
      <c r="G9" s="535">
        <v>2.4</v>
      </c>
      <c r="H9" s="535">
        <v>8.1</v>
      </c>
    </row>
    <row r="10" spans="1:8" ht="15">
      <c r="A10" s="533">
        <v>1972</v>
      </c>
      <c r="B10" s="534">
        <v>9527</v>
      </c>
      <c r="C10" s="535">
        <v>16.100000000000001</v>
      </c>
      <c r="D10" s="535">
        <v>4.7</v>
      </c>
      <c r="E10" s="535">
        <v>3.8</v>
      </c>
      <c r="F10" s="535">
        <v>65</v>
      </c>
      <c r="G10" s="535">
        <v>2.2000000000000002</v>
      </c>
      <c r="H10" s="535">
        <v>8.1999999999999993</v>
      </c>
    </row>
    <row r="11" spans="1:8" ht="15">
      <c r="A11" s="533">
        <v>1973</v>
      </c>
      <c r="B11" s="534">
        <v>10530</v>
      </c>
      <c r="C11" s="535">
        <v>14.8</v>
      </c>
      <c r="D11" s="535">
        <v>4.3</v>
      </c>
      <c r="E11" s="535">
        <v>3.5</v>
      </c>
      <c r="F11" s="535">
        <v>67.3</v>
      </c>
      <c r="G11" s="535">
        <v>2.1</v>
      </c>
      <c r="H11" s="535">
        <v>8</v>
      </c>
    </row>
    <row r="12" spans="1:8" ht="15">
      <c r="A12" s="533">
        <v>1974</v>
      </c>
      <c r="B12" s="534">
        <v>11359</v>
      </c>
      <c r="C12" s="535">
        <v>15.2</v>
      </c>
      <c r="D12" s="535">
        <v>5.0999999999999996</v>
      </c>
      <c r="E12" s="535">
        <v>3.8</v>
      </c>
      <c r="F12" s="535">
        <v>66.7</v>
      </c>
      <c r="G12" s="535">
        <v>2</v>
      </c>
      <c r="H12" s="535">
        <v>7.2</v>
      </c>
    </row>
    <row r="13" spans="1:8" ht="15">
      <c r="A13" s="533">
        <v>1975</v>
      </c>
      <c r="B13" s="534">
        <v>13492</v>
      </c>
      <c r="C13" s="535">
        <v>17.5</v>
      </c>
      <c r="D13" s="535">
        <v>4.9000000000000004</v>
      </c>
      <c r="E13" s="535">
        <v>3.7</v>
      </c>
      <c r="F13" s="535">
        <v>64.8</v>
      </c>
      <c r="G13" s="535">
        <v>1.9</v>
      </c>
      <c r="H13" s="535">
        <v>7.2</v>
      </c>
    </row>
    <row r="14" spans="1:8" ht="15">
      <c r="A14" s="533">
        <v>1976</v>
      </c>
      <c r="B14" s="534">
        <v>16079</v>
      </c>
      <c r="C14" s="535">
        <v>17.5</v>
      </c>
      <c r="D14" s="535">
        <v>4.7</v>
      </c>
      <c r="E14" s="535">
        <v>3.5</v>
      </c>
      <c r="F14" s="535">
        <v>65.3</v>
      </c>
      <c r="G14" s="535">
        <v>1.6</v>
      </c>
      <c r="H14" s="535">
        <v>7.4</v>
      </c>
    </row>
    <row r="15" spans="1:8" ht="15">
      <c r="A15" s="533">
        <v>1977</v>
      </c>
      <c r="B15" s="534">
        <v>17969</v>
      </c>
      <c r="C15" s="535">
        <v>17.7</v>
      </c>
      <c r="D15" s="535">
        <v>5</v>
      </c>
      <c r="E15" s="535">
        <v>3.1</v>
      </c>
      <c r="F15" s="535">
        <v>66.7</v>
      </c>
      <c r="G15" s="535">
        <v>1.4</v>
      </c>
      <c r="H15" s="535">
        <v>6.1</v>
      </c>
    </row>
    <row r="16" spans="1:8" ht="15">
      <c r="A16" s="533">
        <v>1978</v>
      </c>
      <c r="B16" s="534">
        <v>18934</v>
      </c>
      <c r="C16" s="535">
        <v>18.899999999999999</v>
      </c>
      <c r="D16" s="535">
        <v>4.9000000000000004</v>
      </c>
      <c r="E16" s="535">
        <v>3.2</v>
      </c>
      <c r="F16" s="535">
        <v>65.5</v>
      </c>
      <c r="G16" s="535">
        <v>1.5</v>
      </c>
      <c r="H16" s="535">
        <v>6</v>
      </c>
    </row>
    <row r="17" spans="1:8" ht="15">
      <c r="A17" s="533">
        <v>1979</v>
      </c>
      <c r="B17" s="534">
        <v>19633</v>
      </c>
      <c r="C17" s="535">
        <v>20.100000000000001</v>
      </c>
      <c r="D17" s="535">
        <v>5.7</v>
      </c>
      <c r="E17" s="535">
        <v>3.2</v>
      </c>
      <c r="F17" s="535">
        <v>63.9</v>
      </c>
      <c r="G17" s="535">
        <v>1.5</v>
      </c>
      <c r="H17" s="535">
        <v>5.6</v>
      </c>
    </row>
    <row r="18" spans="1:8" ht="15">
      <c r="A18" s="537">
        <v>1980</v>
      </c>
      <c r="B18" s="534">
        <v>20398</v>
      </c>
      <c r="C18" s="535">
        <v>21.5</v>
      </c>
      <c r="D18" s="535">
        <v>5.6</v>
      </c>
      <c r="E18" s="535">
        <v>3</v>
      </c>
      <c r="F18" s="535">
        <v>63.8</v>
      </c>
      <c r="G18" s="535">
        <v>1.4</v>
      </c>
      <c r="H18" s="535">
        <v>4.7</v>
      </c>
    </row>
    <row r="19" spans="1:8" ht="15">
      <c r="A19" s="537">
        <v>1981</v>
      </c>
      <c r="B19" s="534">
        <v>22030</v>
      </c>
      <c r="C19" s="535">
        <v>20.9</v>
      </c>
      <c r="D19" s="535">
        <v>5.7</v>
      </c>
      <c r="E19" s="535">
        <v>2.9</v>
      </c>
      <c r="F19" s="535">
        <v>64.5</v>
      </c>
      <c r="G19" s="535">
        <v>1.4</v>
      </c>
      <c r="H19" s="535">
        <v>4.5999999999999996</v>
      </c>
    </row>
    <row r="20" spans="1:8" ht="15">
      <c r="A20" s="537">
        <v>1982</v>
      </c>
      <c r="B20" s="534">
        <v>23587</v>
      </c>
      <c r="C20" s="535">
        <v>20.9</v>
      </c>
      <c r="D20" s="535">
        <v>5.8</v>
      </c>
      <c r="E20" s="535">
        <v>2.5</v>
      </c>
      <c r="F20" s="535">
        <v>64.400000000000006</v>
      </c>
      <c r="G20" s="535">
        <v>1.3</v>
      </c>
      <c r="H20" s="535">
        <v>5.0999999999999996</v>
      </c>
    </row>
    <row r="21" spans="1:8" ht="15">
      <c r="A21" s="537">
        <v>1983</v>
      </c>
      <c r="B21" s="534">
        <v>24465</v>
      </c>
      <c r="C21" s="535">
        <v>21</v>
      </c>
      <c r="D21" s="535">
        <v>5.7</v>
      </c>
      <c r="E21" s="535">
        <v>2.8</v>
      </c>
      <c r="F21" s="535">
        <v>63.7</v>
      </c>
      <c r="G21" s="535">
        <v>1.2</v>
      </c>
      <c r="H21" s="535">
        <v>5.6</v>
      </c>
    </row>
    <row r="22" spans="1:8" ht="15">
      <c r="A22" s="537">
        <v>1984</v>
      </c>
      <c r="B22" s="534">
        <v>27635</v>
      </c>
      <c r="C22" s="535">
        <v>19.8</v>
      </c>
      <c r="D22" s="535">
        <v>5.7</v>
      </c>
      <c r="E22" s="535">
        <v>2.8</v>
      </c>
      <c r="F22" s="535">
        <v>65.2</v>
      </c>
      <c r="G22" s="535">
        <v>1.2</v>
      </c>
      <c r="H22" s="535">
        <v>5.3</v>
      </c>
    </row>
    <row r="23" spans="1:8" ht="15">
      <c r="A23" s="537">
        <v>1985</v>
      </c>
      <c r="B23" s="534">
        <v>29709</v>
      </c>
      <c r="C23" s="535">
        <v>19</v>
      </c>
      <c r="D23" s="535">
        <v>5.5</v>
      </c>
      <c r="E23" s="535">
        <v>3</v>
      </c>
      <c r="F23" s="535">
        <v>66</v>
      </c>
      <c r="G23" s="535">
        <v>1.4</v>
      </c>
      <c r="H23" s="535">
        <v>5.0999999999999996</v>
      </c>
    </row>
    <row r="24" spans="1:8" ht="15">
      <c r="A24" s="537">
        <v>1986</v>
      </c>
      <c r="B24" s="534">
        <v>32210</v>
      </c>
      <c r="C24" s="535">
        <v>19</v>
      </c>
      <c r="D24" s="535">
        <v>5.2</v>
      </c>
      <c r="E24" s="535">
        <v>3.2</v>
      </c>
      <c r="F24" s="535">
        <v>64.8</v>
      </c>
      <c r="G24" s="535">
        <v>2.1</v>
      </c>
      <c r="H24" s="535">
        <v>5.7</v>
      </c>
    </row>
    <row r="25" spans="1:8" ht="15">
      <c r="A25" s="537">
        <v>1987</v>
      </c>
      <c r="B25" s="534">
        <v>36697</v>
      </c>
      <c r="C25" s="535">
        <v>18.899999999999999</v>
      </c>
      <c r="D25" s="535">
        <v>4.8</v>
      </c>
      <c r="E25" s="535">
        <v>3.2</v>
      </c>
      <c r="F25" s="535">
        <v>65.099999999999994</v>
      </c>
      <c r="G25" s="535">
        <v>2.1</v>
      </c>
      <c r="H25" s="535">
        <v>5.9</v>
      </c>
    </row>
    <row r="26" spans="1:8" ht="15">
      <c r="A26" s="537">
        <v>1988</v>
      </c>
      <c r="B26" s="534">
        <v>39722</v>
      </c>
      <c r="C26" s="535">
        <v>20</v>
      </c>
      <c r="D26" s="535">
        <v>5</v>
      </c>
      <c r="E26" s="535">
        <v>3.2</v>
      </c>
      <c r="F26" s="535">
        <v>63.6</v>
      </c>
      <c r="G26" s="535">
        <v>2.1</v>
      </c>
      <c r="H26" s="535">
        <v>6.1</v>
      </c>
    </row>
    <row r="27" spans="1:8" ht="15">
      <c r="A27" s="537">
        <v>1989</v>
      </c>
      <c r="B27" s="534">
        <v>43120</v>
      </c>
      <c r="C27" s="535">
        <v>19.600000000000001</v>
      </c>
      <c r="D27" s="535">
        <v>5.3</v>
      </c>
      <c r="E27" s="535">
        <v>3</v>
      </c>
      <c r="F27" s="535">
        <v>64</v>
      </c>
      <c r="G27" s="535">
        <v>2.1</v>
      </c>
      <c r="H27" s="535">
        <v>6</v>
      </c>
    </row>
    <row r="28" spans="1:8" ht="15">
      <c r="A28" s="537">
        <v>1990</v>
      </c>
      <c r="B28" s="534">
        <v>46820</v>
      </c>
      <c r="C28" s="535">
        <v>19.600000000000001</v>
      </c>
      <c r="D28" s="535">
        <v>5.5</v>
      </c>
      <c r="E28" s="535">
        <v>3.1</v>
      </c>
      <c r="F28" s="535">
        <v>62.4</v>
      </c>
      <c r="G28" s="535">
        <v>2.6</v>
      </c>
      <c r="H28" s="535">
        <v>6.8</v>
      </c>
    </row>
    <row r="29" spans="1:8" ht="15">
      <c r="A29" s="537">
        <v>1991</v>
      </c>
      <c r="B29" s="534">
        <v>49283</v>
      </c>
      <c r="C29" s="535">
        <v>22</v>
      </c>
      <c r="D29" s="535">
        <v>6.2</v>
      </c>
      <c r="E29" s="535">
        <v>3.8</v>
      </c>
      <c r="F29" s="535">
        <v>57.9</v>
      </c>
      <c r="G29" s="535">
        <v>2.9</v>
      </c>
      <c r="H29" s="535">
        <v>7.2</v>
      </c>
    </row>
    <row r="30" spans="1:8" ht="15">
      <c r="A30" s="537">
        <v>1992</v>
      </c>
      <c r="B30" s="534">
        <v>53985</v>
      </c>
      <c r="C30" s="535">
        <v>21.3</v>
      </c>
      <c r="D30" s="535">
        <v>6.1</v>
      </c>
      <c r="E30" s="535">
        <v>3.7</v>
      </c>
      <c r="F30" s="535">
        <v>58.4</v>
      </c>
      <c r="G30" s="535">
        <v>3.4</v>
      </c>
      <c r="H30" s="535">
        <v>7.1</v>
      </c>
    </row>
    <row r="31" spans="1:8" ht="15">
      <c r="A31" s="537">
        <v>1993</v>
      </c>
      <c r="B31" s="534">
        <v>59237</v>
      </c>
      <c r="C31" s="535">
        <v>21.2</v>
      </c>
      <c r="D31" s="535">
        <v>6.1</v>
      </c>
      <c r="E31" s="535">
        <v>3.8</v>
      </c>
      <c r="F31" s="535">
        <v>57.8</v>
      </c>
      <c r="G31" s="535">
        <v>3.8</v>
      </c>
      <c r="H31" s="535">
        <v>7.3</v>
      </c>
    </row>
    <row r="32" spans="1:8" ht="15">
      <c r="A32" s="537">
        <v>1994</v>
      </c>
      <c r="B32" s="534">
        <v>61401</v>
      </c>
      <c r="C32" s="535">
        <v>21.9</v>
      </c>
      <c r="D32" s="535">
        <v>6</v>
      </c>
      <c r="E32" s="535">
        <v>5.4</v>
      </c>
      <c r="F32" s="535">
        <v>55.6</v>
      </c>
      <c r="G32" s="535">
        <v>4.0999999999999996</v>
      </c>
      <c r="H32" s="535">
        <v>7</v>
      </c>
    </row>
    <row r="33" spans="1:8" ht="15">
      <c r="A33" s="537">
        <v>1995</v>
      </c>
      <c r="B33" s="534">
        <v>67394</v>
      </c>
      <c r="C33" s="535">
        <v>21.5</v>
      </c>
      <c r="D33" s="535">
        <v>6.2</v>
      </c>
      <c r="E33" s="535">
        <v>4.5</v>
      </c>
      <c r="F33" s="535">
        <v>56.4</v>
      </c>
      <c r="G33" s="535">
        <v>4.5999999999999996</v>
      </c>
      <c r="H33" s="535">
        <v>6.8</v>
      </c>
    </row>
    <row r="34" spans="1:8" ht="15">
      <c r="A34" s="537">
        <v>1996</v>
      </c>
      <c r="B34" s="534">
        <v>74157</v>
      </c>
      <c r="C34" s="535">
        <v>22.1</v>
      </c>
      <c r="D34" s="535">
        <v>7.7</v>
      </c>
      <c r="E34" s="535">
        <v>4</v>
      </c>
      <c r="F34" s="535">
        <v>54.8</v>
      </c>
      <c r="G34" s="535">
        <v>4.2</v>
      </c>
      <c r="H34" s="535">
        <v>7.2</v>
      </c>
    </row>
    <row r="35" spans="1:8" ht="15">
      <c r="A35" s="537">
        <v>1997</v>
      </c>
      <c r="B35" s="534">
        <v>81885</v>
      </c>
      <c r="C35" s="535">
        <v>22.6</v>
      </c>
      <c r="D35" s="535">
        <v>8.4</v>
      </c>
      <c r="E35" s="535">
        <v>4.5999999999999996</v>
      </c>
      <c r="F35" s="535">
        <v>53.1</v>
      </c>
      <c r="G35" s="535">
        <v>4</v>
      </c>
      <c r="H35" s="535">
        <v>7.3</v>
      </c>
    </row>
    <row r="36" spans="1:8" ht="15">
      <c r="A36" s="537">
        <v>1998</v>
      </c>
      <c r="B36" s="534">
        <v>87705</v>
      </c>
      <c r="C36" s="535">
        <v>22.8</v>
      </c>
      <c r="D36" s="535">
        <v>8.8000000000000007</v>
      </c>
      <c r="E36" s="535">
        <v>4.9000000000000004</v>
      </c>
      <c r="F36" s="535">
        <v>52.6</v>
      </c>
      <c r="G36" s="535">
        <v>4.2</v>
      </c>
      <c r="H36" s="535">
        <v>6.7</v>
      </c>
    </row>
    <row r="37" spans="1:8" ht="15">
      <c r="A37" s="537">
        <v>1999</v>
      </c>
      <c r="B37" s="534">
        <v>91202</v>
      </c>
      <c r="C37" s="535">
        <v>24.8</v>
      </c>
      <c r="D37" s="535">
        <v>9</v>
      </c>
      <c r="E37" s="535">
        <v>4.0999999999999996</v>
      </c>
      <c r="F37" s="535">
        <v>51</v>
      </c>
      <c r="G37" s="535">
        <v>4.5999999999999996</v>
      </c>
      <c r="H37" s="535">
        <v>6.5</v>
      </c>
    </row>
    <row r="38" spans="1:8" ht="15">
      <c r="A38" s="537">
        <v>2000</v>
      </c>
      <c r="B38" s="534">
        <v>98296</v>
      </c>
      <c r="C38" s="535">
        <v>24.3</v>
      </c>
      <c r="D38" s="535">
        <v>9.5</v>
      </c>
      <c r="E38" s="535">
        <v>4.2</v>
      </c>
      <c r="F38" s="535">
        <v>49.7</v>
      </c>
      <c r="G38" s="535">
        <v>4.5999999999999996</v>
      </c>
      <c r="H38" s="535">
        <v>7.7</v>
      </c>
    </row>
    <row r="39" spans="1:8" ht="15">
      <c r="A39" s="537">
        <v>2001</v>
      </c>
      <c r="B39" s="534">
        <v>97070</v>
      </c>
      <c r="C39" s="535">
        <v>24.3</v>
      </c>
      <c r="D39" s="535">
        <v>10.199999999999999</v>
      </c>
      <c r="E39" s="535">
        <v>4.5</v>
      </c>
      <c r="F39" s="535">
        <v>48.4</v>
      </c>
      <c r="G39" s="535">
        <v>5</v>
      </c>
      <c r="H39" s="535">
        <v>7.6</v>
      </c>
    </row>
    <row r="40" spans="1:8" ht="15">
      <c r="A40" s="537">
        <v>2002</v>
      </c>
      <c r="B40" s="534">
        <v>102948</v>
      </c>
      <c r="C40" s="535">
        <v>22.9</v>
      </c>
      <c r="D40" s="535">
        <v>10.6</v>
      </c>
      <c r="E40" s="535">
        <v>4.4000000000000004</v>
      </c>
      <c r="F40" s="535">
        <v>49</v>
      </c>
      <c r="G40" s="535">
        <v>5</v>
      </c>
      <c r="H40" s="535">
        <v>8.1</v>
      </c>
    </row>
    <row r="41" spans="1:8" ht="15">
      <c r="A41" s="537">
        <v>2003</v>
      </c>
      <c r="B41" s="534">
        <v>111766</v>
      </c>
      <c r="C41" s="535">
        <v>22.5</v>
      </c>
      <c r="D41" s="535">
        <v>11.5</v>
      </c>
      <c r="E41" s="535">
        <v>4.0999999999999996</v>
      </c>
      <c r="F41" s="535">
        <v>49.3</v>
      </c>
      <c r="G41" s="535">
        <v>4.5</v>
      </c>
      <c r="H41" s="535">
        <v>8.1</v>
      </c>
    </row>
    <row r="42" spans="1:8" ht="15">
      <c r="A42" s="537">
        <v>2004</v>
      </c>
      <c r="B42" s="534">
        <v>121142</v>
      </c>
      <c r="C42" s="535">
        <v>22.8</v>
      </c>
      <c r="D42" s="535">
        <v>12.9</v>
      </c>
      <c r="E42" s="535">
        <v>3.7</v>
      </c>
      <c r="F42" s="535">
        <v>49.2</v>
      </c>
      <c r="G42" s="535">
        <v>3.7</v>
      </c>
      <c r="H42" s="535">
        <v>7.7</v>
      </c>
    </row>
    <row r="43" spans="1:8" ht="15">
      <c r="A43" s="537">
        <v>2005</v>
      </c>
      <c r="B43" s="534">
        <v>130263</v>
      </c>
      <c r="C43" s="535">
        <v>23.7</v>
      </c>
      <c r="D43" s="535">
        <v>14.2</v>
      </c>
      <c r="E43" s="535">
        <v>3.6</v>
      </c>
      <c r="F43" s="535">
        <v>47.8</v>
      </c>
      <c r="G43" s="535">
        <v>3.2</v>
      </c>
      <c r="H43" s="535">
        <v>7.5</v>
      </c>
    </row>
    <row r="44" spans="1:8" ht="15">
      <c r="A44" s="537">
        <v>2006</v>
      </c>
      <c r="B44" s="534">
        <v>143071</v>
      </c>
      <c r="C44" s="535">
        <v>24.1</v>
      </c>
      <c r="D44" s="535">
        <v>14.2</v>
      </c>
      <c r="E44" s="535">
        <v>4.2</v>
      </c>
      <c r="F44" s="535">
        <v>47.5</v>
      </c>
      <c r="G44" s="535">
        <v>2.8</v>
      </c>
      <c r="H44" s="535">
        <v>7.2</v>
      </c>
    </row>
    <row r="45" spans="1:8" ht="15">
      <c r="A45" s="537">
        <v>2007</v>
      </c>
      <c r="B45" s="534">
        <v>155135</v>
      </c>
      <c r="C45" s="535">
        <v>23.5</v>
      </c>
      <c r="D45" s="535">
        <v>14.9</v>
      </c>
      <c r="E45" s="535">
        <v>4.5</v>
      </c>
      <c r="F45" s="535">
        <v>47.6</v>
      </c>
      <c r="G45" s="535">
        <v>2.6</v>
      </c>
      <c r="H45" s="535">
        <v>6.9</v>
      </c>
    </row>
    <row r="46" spans="1:8" ht="15">
      <c r="A46" s="537">
        <v>2008</v>
      </c>
      <c r="B46" s="534">
        <v>161948</v>
      </c>
      <c r="C46" s="535">
        <v>24.4</v>
      </c>
      <c r="D46" s="535">
        <v>14.8</v>
      </c>
      <c r="E46" s="535">
        <v>4.5</v>
      </c>
      <c r="F46" s="535">
        <v>46.2</v>
      </c>
      <c r="G46" s="535">
        <v>2.5</v>
      </c>
      <c r="H46" s="535">
        <v>7.6</v>
      </c>
    </row>
    <row r="47" spans="1:8" ht="15">
      <c r="A47" s="537">
        <v>2009</v>
      </c>
      <c r="B47" s="534">
        <v>156894</v>
      </c>
      <c r="C47" s="535">
        <v>25</v>
      </c>
      <c r="D47" s="535">
        <v>15.9</v>
      </c>
      <c r="E47" s="535">
        <v>4.5</v>
      </c>
      <c r="F47" s="535">
        <v>44.9</v>
      </c>
      <c r="G47" s="535">
        <v>2.5</v>
      </c>
      <c r="H47" s="535">
        <v>7.2</v>
      </c>
    </row>
    <row r="48" spans="1:8" ht="15">
      <c r="A48" s="537">
        <v>2010</v>
      </c>
      <c r="B48" s="534">
        <v>172051</v>
      </c>
      <c r="C48" s="535">
        <v>24.1</v>
      </c>
      <c r="D48" s="535">
        <v>16.100000000000001</v>
      </c>
      <c r="E48" s="535">
        <v>4.0999999999999996</v>
      </c>
      <c r="F48" s="535">
        <v>46.1</v>
      </c>
      <c r="G48" s="535">
        <v>2.2000000000000002</v>
      </c>
      <c r="H48" s="535">
        <v>7.4</v>
      </c>
    </row>
    <row r="49" spans="1:9" ht="15">
      <c r="A49" s="537">
        <v>2011</v>
      </c>
      <c r="B49" s="534">
        <v>186100</v>
      </c>
      <c r="C49" s="535">
        <v>23.8</v>
      </c>
      <c r="D49" s="535">
        <v>16.399999999999999</v>
      </c>
      <c r="E49" s="535">
        <v>3.9</v>
      </c>
      <c r="F49" s="535">
        <v>47.3</v>
      </c>
      <c r="G49" s="535">
        <v>2.1</v>
      </c>
      <c r="H49" s="535">
        <v>6.5</v>
      </c>
    </row>
    <row r="50" spans="1:9" ht="15">
      <c r="A50" s="537">
        <v>2012</v>
      </c>
      <c r="B50" s="534">
        <v>194923</v>
      </c>
      <c r="C50" s="535">
        <v>23.3</v>
      </c>
      <c r="D50" s="535">
        <v>16.3</v>
      </c>
      <c r="E50" s="535">
        <v>4.5</v>
      </c>
      <c r="F50" s="535">
        <v>47.4</v>
      </c>
      <c r="G50" s="535">
        <v>2</v>
      </c>
      <c r="H50" s="535">
        <v>6.5</v>
      </c>
    </row>
    <row r="51" spans="1:9" ht="15">
      <c r="A51" s="537">
        <v>2013</v>
      </c>
      <c r="B51" s="534">
        <v>198045</v>
      </c>
      <c r="C51" s="535">
        <v>22.7</v>
      </c>
      <c r="D51" s="535">
        <v>18.899999999999999</v>
      </c>
      <c r="E51" s="535">
        <v>4.0999999999999996</v>
      </c>
      <c r="F51" s="535">
        <v>47.1</v>
      </c>
      <c r="G51" s="535">
        <v>1.9</v>
      </c>
      <c r="H51" s="535">
        <v>5.3</v>
      </c>
    </row>
    <row r="52" spans="1:9" ht="15">
      <c r="A52" s="537">
        <v>2014</v>
      </c>
      <c r="B52" s="534">
        <v>207375</v>
      </c>
      <c r="C52" s="535">
        <v>22.3</v>
      </c>
      <c r="D52" s="535">
        <v>19.2</v>
      </c>
      <c r="E52" s="535">
        <v>3.9</v>
      </c>
      <c r="F52" s="535">
        <v>47.2</v>
      </c>
      <c r="G52" s="535">
        <v>1.9</v>
      </c>
      <c r="H52" s="535">
        <v>5.5</v>
      </c>
    </row>
    <row r="53" spans="1:9" ht="15">
      <c r="A53" s="537">
        <v>2015</v>
      </c>
      <c r="B53" s="534">
        <v>217312</v>
      </c>
      <c r="C53" s="535">
        <v>22</v>
      </c>
      <c r="D53" s="535">
        <v>19.100000000000001</v>
      </c>
      <c r="E53" s="535">
        <v>3.7</v>
      </c>
      <c r="F53" s="535">
        <v>47.6</v>
      </c>
      <c r="G53" s="535">
        <v>1.9</v>
      </c>
      <c r="H53" s="535">
        <v>5.7</v>
      </c>
    </row>
    <row r="54" spans="1:9" ht="15">
      <c r="A54" s="537">
        <v>2016</v>
      </c>
      <c r="B54" s="534">
        <v>231203.7</v>
      </c>
      <c r="C54" s="535">
        <v>22.2</v>
      </c>
      <c r="D54" s="535">
        <v>18.8</v>
      </c>
      <c r="E54" s="535">
        <v>3.9</v>
      </c>
      <c r="F54" s="535">
        <v>46.9</v>
      </c>
      <c r="G54" s="535">
        <v>1.8</v>
      </c>
      <c r="H54" s="535">
        <v>6.4</v>
      </c>
    </row>
    <row r="55" spans="1:9" ht="15.75" thickBot="1">
      <c r="A55" s="538">
        <v>2017</v>
      </c>
      <c r="B55" s="539">
        <v>249022.6</v>
      </c>
      <c r="C55" s="540">
        <v>21.8</v>
      </c>
      <c r="D55" s="540">
        <v>19.8</v>
      </c>
      <c r="E55" s="540">
        <v>4.0999999999999996</v>
      </c>
      <c r="F55" s="540">
        <v>46.8</v>
      </c>
      <c r="G55" s="540">
        <v>1.8</v>
      </c>
      <c r="H55" s="540">
        <v>5.7</v>
      </c>
    </row>
    <row r="56" spans="1:9" s="544" customFormat="1" ht="15">
      <c r="A56" s="541" t="s">
        <v>1457</v>
      </c>
      <c r="B56" s="542"/>
      <c r="C56" s="543"/>
    </row>
    <row r="57" spans="1:9" ht="15">
      <c r="A57" s="544" t="s">
        <v>1458</v>
      </c>
      <c r="B57" s="545"/>
      <c r="C57" s="546"/>
      <c r="D57" s="547"/>
      <c r="E57" s="546"/>
      <c r="F57" s="548"/>
      <c r="G57" s="548"/>
      <c r="H57" s="548"/>
    </row>
    <row r="58" spans="1:9" s="544" customFormat="1" ht="15">
      <c r="A58" s="541" t="s">
        <v>1459</v>
      </c>
      <c r="B58" s="542"/>
      <c r="C58" s="543"/>
    </row>
    <row r="59" spans="1:9" ht="15">
      <c r="A59" s="544" t="s">
        <v>1460</v>
      </c>
      <c r="B59" s="545"/>
      <c r="C59" s="546"/>
      <c r="D59" s="547"/>
      <c r="E59" s="546"/>
      <c r="F59" s="548"/>
      <c r="G59" s="548"/>
      <c r="H59" s="548"/>
    </row>
    <row r="60" spans="1:9" s="544" customFormat="1" ht="15">
      <c r="A60" s="541" t="s">
        <v>1443</v>
      </c>
      <c r="B60" s="542"/>
      <c r="C60" s="543"/>
    </row>
    <row r="61" spans="1:9" ht="15">
      <c r="A61" s="544" t="s">
        <v>1444</v>
      </c>
      <c r="B61" s="545"/>
      <c r="C61" s="546"/>
      <c r="D61" s="547"/>
      <c r="E61" s="546"/>
      <c r="F61" s="548"/>
      <c r="G61" s="548"/>
      <c r="H61" s="548"/>
    </row>
    <row r="63" spans="1:9">
      <c r="C63" s="550"/>
      <c r="D63" s="550"/>
      <c r="E63" s="550"/>
      <c r="F63" s="550"/>
      <c r="G63" s="550"/>
      <c r="H63" s="550"/>
      <c r="I63" s="550"/>
    </row>
    <row r="64" spans="1:9">
      <c r="G64" s="550"/>
    </row>
    <row r="65" spans="3:8">
      <c r="C65" s="551"/>
      <c r="D65" s="551"/>
      <c r="E65" s="551"/>
      <c r="F65" s="551"/>
      <c r="G65" s="551"/>
      <c r="H65" s="551"/>
    </row>
  </sheetData>
  <mergeCells count="1">
    <mergeCell ref="C7:H7"/>
  </mergeCells>
  <pageMargins left="0.70866141732283472" right="0.70866141732283472" top="0.62992125984251968" bottom="0.74803149606299213" header="0.31496062992125984" footer="0.31496062992125984"/>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Düğme1_Tıkla">
                <anchor moveWithCells="1" sizeWithCells="1">
                  <from>
                    <xdr:col>5</xdr:col>
                    <xdr:colOff>219075</xdr:colOff>
                    <xdr:row>0</xdr:row>
                    <xdr:rowOff>114300</xdr:rowOff>
                  </from>
                  <to>
                    <xdr:col>7</xdr:col>
                    <xdr:colOff>409575</xdr:colOff>
                    <xdr:row>2</xdr:row>
                    <xdr:rowOff>114300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8C8B9-0661-4983-BDAE-009136F66D6A}">
  <sheetPr codeName="Sayfa40">
    <tabColor theme="0"/>
  </sheetPr>
  <dimension ref="A1:S85"/>
  <sheetViews>
    <sheetView workbookViewId="0"/>
  </sheetViews>
  <sheetFormatPr defaultRowHeight="14.25"/>
  <cols>
    <col min="1" max="1" width="17.5" style="552" bestFit="1" customWidth="1"/>
    <col min="2" max="9" width="9.875" style="552" bestFit="1" customWidth="1"/>
    <col min="10" max="10" width="9" style="552"/>
    <col min="11" max="11" width="23.625" style="552" bestFit="1" customWidth="1"/>
    <col min="12" max="19" width="10.875" style="552" bestFit="1" customWidth="1"/>
    <col min="20" max="256" width="9" style="552"/>
    <col min="257" max="257" width="17.5" style="552" bestFit="1" customWidth="1"/>
    <col min="258" max="265" width="9.875" style="552" bestFit="1" customWidth="1"/>
    <col min="266" max="512" width="9" style="552"/>
    <col min="513" max="513" width="17.5" style="552" bestFit="1" customWidth="1"/>
    <col min="514" max="521" width="9.875" style="552" bestFit="1" customWidth="1"/>
    <col min="522" max="768" width="9" style="552"/>
    <col min="769" max="769" width="17.5" style="552" bestFit="1" customWidth="1"/>
    <col min="770" max="777" width="9.875" style="552" bestFit="1" customWidth="1"/>
    <col min="778" max="1024" width="9" style="552"/>
    <col min="1025" max="1025" width="17.5" style="552" bestFit="1" customWidth="1"/>
    <col min="1026" max="1033" width="9.875" style="552" bestFit="1" customWidth="1"/>
    <col min="1034" max="1280" width="9" style="552"/>
    <col min="1281" max="1281" width="17.5" style="552" bestFit="1" customWidth="1"/>
    <col min="1282" max="1289" width="9.875" style="552" bestFit="1" customWidth="1"/>
    <col min="1290" max="1536" width="9" style="552"/>
    <col min="1537" max="1537" width="17.5" style="552" bestFit="1" customWidth="1"/>
    <col min="1538" max="1545" width="9.875" style="552" bestFit="1" customWidth="1"/>
    <col min="1546" max="1792" width="9" style="552"/>
    <col min="1793" max="1793" width="17.5" style="552" bestFit="1" customWidth="1"/>
    <col min="1794" max="1801" width="9.875" style="552" bestFit="1" customWidth="1"/>
    <col min="1802" max="2048" width="9" style="552"/>
    <col min="2049" max="2049" width="17.5" style="552" bestFit="1" customWidth="1"/>
    <col min="2050" max="2057" width="9.875" style="552" bestFit="1" customWidth="1"/>
    <col min="2058" max="2304" width="9" style="552"/>
    <col min="2305" max="2305" width="17.5" style="552" bestFit="1" customWidth="1"/>
    <col min="2306" max="2313" width="9.875" style="552" bestFit="1" customWidth="1"/>
    <col min="2314" max="2560" width="9" style="552"/>
    <col min="2561" max="2561" width="17.5" style="552" bestFit="1" customWidth="1"/>
    <col min="2562" max="2569" width="9.875" style="552" bestFit="1" customWidth="1"/>
    <col min="2570" max="2816" width="9" style="552"/>
    <col min="2817" max="2817" width="17.5" style="552" bestFit="1" customWidth="1"/>
    <col min="2818" max="2825" width="9.875" style="552" bestFit="1" customWidth="1"/>
    <col min="2826" max="3072" width="9" style="552"/>
    <col min="3073" max="3073" width="17.5" style="552" bestFit="1" customWidth="1"/>
    <col min="3074" max="3081" width="9.875" style="552" bestFit="1" customWidth="1"/>
    <col min="3082" max="3328" width="9" style="552"/>
    <col min="3329" max="3329" width="17.5" style="552" bestFit="1" customWidth="1"/>
    <col min="3330" max="3337" width="9.875" style="552" bestFit="1" customWidth="1"/>
    <col min="3338" max="3584" width="9" style="552"/>
    <col min="3585" max="3585" width="17.5" style="552" bestFit="1" customWidth="1"/>
    <col min="3586" max="3593" width="9.875" style="552" bestFit="1" customWidth="1"/>
    <col min="3594" max="3840" width="9" style="552"/>
    <col min="3841" max="3841" width="17.5" style="552" bestFit="1" customWidth="1"/>
    <col min="3842" max="3849" width="9.875" style="552" bestFit="1" customWidth="1"/>
    <col min="3850" max="4096" width="9" style="552"/>
    <col min="4097" max="4097" width="17.5" style="552" bestFit="1" customWidth="1"/>
    <col min="4098" max="4105" width="9.875" style="552" bestFit="1" customWidth="1"/>
    <col min="4106" max="4352" width="9" style="552"/>
    <col min="4353" max="4353" width="17.5" style="552" bestFit="1" customWidth="1"/>
    <col min="4354" max="4361" width="9.875" style="552" bestFit="1" customWidth="1"/>
    <col min="4362" max="4608" width="9" style="552"/>
    <col min="4609" max="4609" width="17.5" style="552" bestFit="1" customWidth="1"/>
    <col min="4610" max="4617" width="9.875" style="552" bestFit="1" customWidth="1"/>
    <col min="4618" max="4864" width="9" style="552"/>
    <col min="4865" max="4865" width="17.5" style="552" bestFit="1" customWidth="1"/>
    <col min="4866" max="4873" width="9.875" style="552" bestFit="1" customWidth="1"/>
    <col min="4874" max="5120" width="9" style="552"/>
    <col min="5121" max="5121" width="17.5" style="552" bestFit="1" customWidth="1"/>
    <col min="5122" max="5129" width="9.875" style="552" bestFit="1" customWidth="1"/>
    <col min="5130" max="5376" width="9" style="552"/>
    <col min="5377" max="5377" width="17.5" style="552" bestFit="1" customWidth="1"/>
    <col min="5378" max="5385" width="9.875" style="552" bestFit="1" customWidth="1"/>
    <col min="5386" max="5632" width="9" style="552"/>
    <col min="5633" max="5633" width="17.5" style="552" bestFit="1" customWidth="1"/>
    <col min="5634" max="5641" width="9.875" style="552" bestFit="1" customWidth="1"/>
    <col min="5642" max="5888" width="9" style="552"/>
    <col min="5889" max="5889" width="17.5" style="552" bestFit="1" customWidth="1"/>
    <col min="5890" max="5897" width="9.875" style="552" bestFit="1" customWidth="1"/>
    <col min="5898" max="6144" width="9" style="552"/>
    <col min="6145" max="6145" width="17.5" style="552" bestFit="1" customWidth="1"/>
    <col min="6146" max="6153" width="9.875" style="552" bestFit="1" customWidth="1"/>
    <col min="6154" max="6400" width="9" style="552"/>
    <col min="6401" max="6401" width="17.5" style="552" bestFit="1" customWidth="1"/>
    <col min="6402" max="6409" width="9.875" style="552" bestFit="1" customWidth="1"/>
    <col min="6410" max="6656" width="9" style="552"/>
    <col min="6657" max="6657" width="17.5" style="552" bestFit="1" customWidth="1"/>
    <col min="6658" max="6665" width="9.875" style="552" bestFit="1" customWidth="1"/>
    <col min="6666" max="6912" width="9" style="552"/>
    <col min="6913" max="6913" width="17.5" style="552" bestFit="1" customWidth="1"/>
    <col min="6914" max="6921" width="9.875" style="552" bestFit="1" customWidth="1"/>
    <col min="6922" max="7168" width="9" style="552"/>
    <col min="7169" max="7169" width="17.5" style="552" bestFit="1" customWidth="1"/>
    <col min="7170" max="7177" width="9.875" style="552" bestFit="1" customWidth="1"/>
    <col min="7178" max="7424" width="9" style="552"/>
    <col min="7425" max="7425" width="17.5" style="552" bestFit="1" customWidth="1"/>
    <col min="7426" max="7433" width="9.875" style="552" bestFit="1" customWidth="1"/>
    <col min="7434" max="7680" width="9" style="552"/>
    <col min="7681" max="7681" width="17.5" style="552" bestFit="1" customWidth="1"/>
    <col min="7682" max="7689" width="9.875" style="552" bestFit="1" customWidth="1"/>
    <col min="7690" max="7936" width="9" style="552"/>
    <col min="7937" max="7937" width="17.5" style="552" bestFit="1" customWidth="1"/>
    <col min="7938" max="7945" width="9.875" style="552" bestFit="1" customWidth="1"/>
    <col min="7946" max="8192" width="9" style="552"/>
    <col min="8193" max="8193" width="17.5" style="552" bestFit="1" customWidth="1"/>
    <col min="8194" max="8201" width="9.875" style="552" bestFit="1" customWidth="1"/>
    <col min="8202" max="8448" width="9" style="552"/>
    <col min="8449" max="8449" width="17.5" style="552" bestFit="1" customWidth="1"/>
    <col min="8450" max="8457" width="9.875" style="552" bestFit="1" customWidth="1"/>
    <col min="8458" max="8704" width="9" style="552"/>
    <col min="8705" max="8705" width="17.5" style="552" bestFit="1" customWidth="1"/>
    <col min="8706" max="8713" width="9.875" style="552" bestFit="1" customWidth="1"/>
    <col min="8714" max="8960" width="9" style="552"/>
    <col min="8961" max="8961" width="17.5" style="552" bestFit="1" customWidth="1"/>
    <col min="8962" max="8969" width="9.875" style="552" bestFit="1" customWidth="1"/>
    <col min="8970" max="9216" width="9" style="552"/>
    <col min="9217" max="9217" width="17.5" style="552" bestFit="1" customWidth="1"/>
    <col min="9218" max="9225" width="9.875" style="552" bestFit="1" customWidth="1"/>
    <col min="9226" max="9472" width="9" style="552"/>
    <col min="9473" max="9473" width="17.5" style="552" bestFit="1" customWidth="1"/>
    <col min="9474" max="9481" width="9.875" style="552" bestFit="1" customWidth="1"/>
    <col min="9482" max="9728" width="9" style="552"/>
    <col min="9729" max="9729" width="17.5" style="552" bestFit="1" customWidth="1"/>
    <col min="9730" max="9737" width="9.875" style="552" bestFit="1" customWidth="1"/>
    <col min="9738" max="9984" width="9" style="552"/>
    <col min="9985" max="9985" width="17.5" style="552" bestFit="1" customWidth="1"/>
    <col min="9986" max="9993" width="9.875" style="552" bestFit="1" customWidth="1"/>
    <col min="9994" max="10240" width="9" style="552"/>
    <col min="10241" max="10241" width="17.5" style="552" bestFit="1" customWidth="1"/>
    <col min="10242" max="10249" width="9.875" style="552" bestFit="1" customWidth="1"/>
    <col min="10250" max="10496" width="9" style="552"/>
    <col min="10497" max="10497" width="17.5" style="552" bestFit="1" customWidth="1"/>
    <col min="10498" max="10505" width="9.875" style="552" bestFit="1" customWidth="1"/>
    <col min="10506" max="10752" width="9" style="552"/>
    <col min="10753" max="10753" width="17.5" style="552" bestFit="1" customWidth="1"/>
    <col min="10754" max="10761" width="9.875" style="552" bestFit="1" customWidth="1"/>
    <col min="10762" max="11008" width="9" style="552"/>
    <col min="11009" max="11009" width="17.5" style="552" bestFit="1" customWidth="1"/>
    <col min="11010" max="11017" width="9.875" style="552" bestFit="1" customWidth="1"/>
    <col min="11018" max="11264" width="9" style="552"/>
    <col min="11265" max="11265" width="17.5" style="552" bestFit="1" customWidth="1"/>
    <col min="11266" max="11273" width="9.875" style="552" bestFit="1" customWidth="1"/>
    <col min="11274" max="11520" width="9" style="552"/>
    <col min="11521" max="11521" width="17.5" style="552" bestFit="1" customWidth="1"/>
    <col min="11522" max="11529" width="9.875" style="552" bestFit="1" customWidth="1"/>
    <col min="11530" max="11776" width="9" style="552"/>
    <col min="11777" max="11777" width="17.5" style="552" bestFit="1" customWidth="1"/>
    <col min="11778" max="11785" width="9.875" style="552" bestFit="1" customWidth="1"/>
    <col min="11786" max="12032" width="9" style="552"/>
    <col min="12033" max="12033" width="17.5" style="552" bestFit="1" customWidth="1"/>
    <col min="12034" max="12041" width="9.875" style="552" bestFit="1" customWidth="1"/>
    <col min="12042" max="12288" width="9" style="552"/>
    <col min="12289" max="12289" width="17.5" style="552" bestFit="1" customWidth="1"/>
    <col min="12290" max="12297" width="9.875" style="552" bestFit="1" customWidth="1"/>
    <col min="12298" max="12544" width="9" style="552"/>
    <col min="12545" max="12545" width="17.5" style="552" bestFit="1" customWidth="1"/>
    <col min="12546" max="12553" width="9.875" style="552" bestFit="1" customWidth="1"/>
    <col min="12554" max="12800" width="9" style="552"/>
    <col min="12801" max="12801" width="17.5" style="552" bestFit="1" customWidth="1"/>
    <col min="12802" max="12809" width="9.875" style="552" bestFit="1" customWidth="1"/>
    <col min="12810" max="13056" width="9" style="552"/>
    <col min="13057" max="13057" width="17.5" style="552" bestFit="1" customWidth="1"/>
    <col min="13058" max="13065" width="9.875" style="552" bestFit="1" customWidth="1"/>
    <col min="13066" max="13312" width="9" style="552"/>
    <col min="13313" max="13313" width="17.5" style="552" bestFit="1" customWidth="1"/>
    <col min="13314" max="13321" width="9.875" style="552" bestFit="1" customWidth="1"/>
    <col min="13322" max="13568" width="9" style="552"/>
    <col min="13569" max="13569" width="17.5" style="552" bestFit="1" customWidth="1"/>
    <col min="13570" max="13577" width="9.875" style="552" bestFit="1" customWidth="1"/>
    <col min="13578" max="13824" width="9" style="552"/>
    <col min="13825" max="13825" width="17.5" style="552" bestFit="1" customWidth="1"/>
    <col min="13826" max="13833" width="9.875" style="552" bestFit="1" customWidth="1"/>
    <col min="13834" max="14080" width="9" style="552"/>
    <col min="14081" max="14081" width="17.5" style="552" bestFit="1" customWidth="1"/>
    <col min="14082" max="14089" width="9.875" style="552" bestFit="1" customWidth="1"/>
    <col min="14090" max="14336" width="9" style="552"/>
    <col min="14337" max="14337" width="17.5" style="552" bestFit="1" customWidth="1"/>
    <col min="14338" max="14345" width="9.875" style="552" bestFit="1" customWidth="1"/>
    <col min="14346" max="14592" width="9" style="552"/>
    <col min="14593" max="14593" width="17.5" style="552" bestFit="1" customWidth="1"/>
    <col min="14594" max="14601" width="9.875" style="552" bestFit="1" customWidth="1"/>
    <col min="14602" max="14848" width="9" style="552"/>
    <col min="14849" max="14849" width="17.5" style="552" bestFit="1" customWidth="1"/>
    <col min="14850" max="14857" width="9.875" style="552" bestFit="1" customWidth="1"/>
    <col min="14858" max="15104" width="9" style="552"/>
    <col min="15105" max="15105" width="17.5" style="552" bestFit="1" customWidth="1"/>
    <col min="15106" max="15113" width="9.875" style="552" bestFit="1" customWidth="1"/>
    <col min="15114" max="15360" width="9" style="552"/>
    <col min="15361" max="15361" width="17.5" style="552" bestFit="1" customWidth="1"/>
    <col min="15362" max="15369" width="9.875" style="552" bestFit="1" customWidth="1"/>
    <col min="15370" max="15616" width="9" style="552"/>
    <col min="15617" max="15617" width="17.5" style="552" bestFit="1" customWidth="1"/>
    <col min="15618" max="15625" width="9.875" style="552" bestFit="1" customWidth="1"/>
    <col min="15626" max="15872" width="9" style="552"/>
    <col min="15873" max="15873" width="17.5" style="552" bestFit="1" customWidth="1"/>
    <col min="15874" max="15881" width="9.875" style="552" bestFit="1" customWidth="1"/>
    <col min="15882" max="16128" width="9" style="552"/>
    <col min="16129" max="16129" width="17.5" style="552" bestFit="1" customWidth="1"/>
    <col min="16130" max="16137" width="9.875" style="552" bestFit="1" customWidth="1"/>
    <col min="16138" max="16384" width="9" style="552"/>
  </cols>
  <sheetData>
    <row r="1" spans="1:19">
      <c r="A1" s="552" t="s">
        <v>793</v>
      </c>
      <c r="B1" s="552" t="s">
        <v>1467</v>
      </c>
    </row>
    <row r="2" spans="1:19">
      <c r="A2" s="552" t="s">
        <v>1082</v>
      </c>
    </row>
    <row r="3" spans="1:19" ht="15" thickBot="1">
      <c r="A3" s="553"/>
      <c r="B3" s="908" t="s">
        <v>1465</v>
      </c>
      <c r="C3" s="908"/>
      <c r="D3" s="908"/>
      <c r="E3" s="908"/>
      <c r="F3" s="908"/>
      <c r="G3" s="908"/>
      <c r="H3" s="908"/>
      <c r="I3" s="908"/>
    </row>
    <row r="4" spans="1:19" ht="15.75" thickTop="1">
      <c r="A4" s="556" t="s">
        <v>658</v>
      </c>
      <c r="B4" s="557">
        <v>2004</v>
      </c>
      <c r="C4" s="557">
        <v>2006</v>
      </c>
      <c r="D4" s="557">
        <v>2008</v>
      </c>
      <c r="E4" s="557">
        <v>2010</v>
      </c>
      <c r="F4" s="557">
        <v>2012</v>
      </c>
      <c r="G4" s="557">
        <v>2014</v>
      </c>
      <c r="H4" s="557">
        <v>2016</v>
      </c>
      <c r="I4" s="557">
        <v>2018</v>
      </c>
      <c r="K4" s="558" t="s">
        <v>1468</v>
      </c>
      <c r="L4" s="559">
        <v>2004</v>
      </c>
      <c r="M4" s="559">
        <v>2006</v>
      </c>
      <c r="N4" s="559">
        <v>2008</v>
      </c>
      <c r="O4" s="559">
        <v>2010</v>
      </c>
      <c r="P4" s="559">
        <v>2012</v>
      </c>
      <c r="Q4" s="559">
        <v>2014</v>
      </c>
      <c r="R4" s="559">
        <v>2016</v>
      </c>
      <c r="S4" s="559">
        <v>2018</v>
      </c>
    </row>
    <row r="5" spans="1:19">
      <c r="A5" s="552" t="s">
        <v>1083</v>
      </c>
      <c r="B5" s="552">
        <v>51601425</v>
      </c>
      <c r="C5" s="552">
        <v>60741017</v>
      </c>
      <c r="D5" s="552">
        <v>66235660</v>
      </c>
      <c r="E5" s="552">
        <v>80289051</v>
      </c>
      <c r="F5" s="552">
        <v>85358157</v>
      </c>
      <c r="G5" s="552">
        <v>89550822</v>
      </c>
      <c r="H5" s="552">
        <v>110630412</v>
      </c>
      <c r="I5" s="552">
        <v>111404491</v>
      </c>
      <c r="K5" s="558" t="s">
        <v>1465</v>
      </c>
      <c r="L5" s="558">
        <v>1988217080</v>
      </c>
      <c r="M5" s="558">
        <v>2375043316</v>
      </c>
      <c r="N5" s="558">
        <v>2400521766</v>
      </c>
      <c r="O5" s="558">
        <v>2579675519</v>
      </c>
      <c r="P5" s="558">
        <v>2801938620</v>
      </c>
      <c r="Q5" s="558">
        <v>3394545103</v>
      </c>
      <c r="R5" s="558">
        <v>3732875169</v>
      </c>
      <c r="S5" s="558">
        <v>4045485539</v>
      </c>
    </row>
    <row r="6" spans="1:19">
      <c r="A6" s="552" t="s">
        <v>1084</v>
      </c>
      <c r="B6" s="552">
        <v>10248229</v>
      </c>
      <c r="C6" s="552">
        <v>18607710</v>
      </c>
      <c r="D6" s="552">
        <v>16564438</v>
      </c>
      <c r="E6" s="552">
        <v>17459449</v>
      </c>
      <c r="F6" s="552">
        <v>21000067</v>
      </c>
      <c r="G6" s="552">
        <v>20774222</v>
      </c>
      <c r="H6" s="552">
        <v>22059184</v>
      </c>
      <c r="I6" s="552">
        <v>22614744</v>
      </c>
    </row>
    <row r="7" spans="1:19">
      <c r="A7" s="552" t="s">
        <v>1085</v>
      </c>
      <c r="B7" s="552">
        <v>15249593</v>
      </c>
      <c r="C7" s="552">
        <v>26792251</v>
      </c>
      <c r="D7" s="552">
        <v>21602738</v>
      </c>
      <c r="E7" s="552">
        <v>27564686</v>
      </c>
      <c r="F7" s="552">
        <v>27214843</v>
      </c>
      <c r="G7" s="552">
        <v>26503867</v>
      </c>
      <c r="H7" s="552">
        <v>25630653</v>
      </c>
      <c r="I7" s="552">
        <v>32065632</v>
      </c>
    </row>
    <row r="8" spans="1:19">
      <c r="A8" s="552" t="s">
        <v>1093</v>
      </c>
      <c r="B8" s="552">
        <v>7881721</v>
      </c>
      <c r="C8" s="552">
        <v>12346122</v>
      </c>
      <c r="D8" s="552">
        <v>5162767</v>
      </c>
      <c r="E8" s="552">
        <v>4214875</v>
      </c>
      <c r="F8" s="552">
        <v>4229852</v>
      </c>
      <c r="G8" s="552">
        <v>19144360</v>
      </c>
      <c r="H8" s="552">
        <v>23345486</v>
      </c>
      <c r="I8" s="552">
        <v>21010518</v>
      </c>
    </row>
    <row r="9" spans="1:19">
      <c r="A9" s="552" t="s">
        <v>1086</v>
      </c>
      <c r="B9" s="552">
        <v>8360347</v>
      </c>
      <c r="C9" s="552">
        <v>10548905</v>
      </c>
      <c r="D9" s="552">
        <v>9828822</v>
      </c>
      <c r="E9" s="552">
        <v>10097887</v>
      </c>
      <c r="F9" s="552">
        <v>12477034</v>
      </c>
      <c r="G9" s="552">
        <v>11704470</v>
      </c>
      <c r="H9" s="552">
        <v>12287782</v>
      </c>
      <c r="I9" s="552">
        <v>14512337</v>
      </c>
    </row>
    <row r="10" spans="1:19">
      <c r="A10" s="552" t="s">
        <v>1087</v>
      </c>
      <c r="B10" s="552">
        <v>8011083</v>
      </c>
      <c r="C10" s="552">
        <v>9233486</v>
      </c>
      <c r="D10" s="552">
        <v>9339756</v>
      </c>
      <c r="E10" s="552">
        <v>10399633</v>
      </c>
      <c r="F10" s="552">
        <v>10910388</v>
      </c>
      <c r="G10" s="552">
        <v>12476333</v>
      </c>
      <c r="H10" s="552">
        <v>15886591</v>
      </c>
      <c r="I10" s="552">
        <v>17376509</v>
      </c>
    </row>
    <row r="11" spans="1:19">
      <c r="A11" s="552" t="s">
        <v>1088</v>
      </c>
      <c r="B11" s="552">
        <v>216483830</v>
      </c>
      <c r="C11" s="552">
        <v>219725065</v>
      </c>
      <c r="D11" s="552">
        <v>195552342</v>
      </c>
      <c r="E11" s="552">
        <v>214922886</v>
      </c>
      <c r="F11" s="552">
        <v>235359903</v>
      </c>
      <c r="G11" s="552">
        <v>252431487</v>
      </c>
      <c r="H11" s="552">
        <v>266848317</v>
      </c>
      <c r="I11" s="552">
        <v>285242245</v>
      </c>
    </row>
    <row r="12" spans="1:19">
      <c r="A12" s="552" t="s">
        <v>1089</v>
      </c>
      <c r="B12" s="552">
        <v>55309598</v>
      </c>
      <c r="C12" s="552">
        <v>85903027</v>
      </c>
      <c r="D12" s="552">
        <v>69099057</v>
      </c>
      <c r="E12" s="552">
        <v>104498317</v>
      </c>
      <c r="F12" s="552">
        <v>116211565</v>
      </c>
      <c r="G12" s="552">
        <v>99994111</v>
      </c>
      <c r="H12" s="552">
        <v>159901517</v>
      </c>
      <c r="I12" s="552">
        <v>178024855</v>
      </c>
    </row>
    <row r="13" spans="1:19">
      <c r="A13" s="552" t="s">
        <v>1090</v>
      </c>
      <c r="B13" s="552">
        <v>1021998</v>
      </c>
      <c r="C13" s="552">
        <v>2522664</v>
      </c>
      <c r="D13" s="552">
        <v>1779213</v>
      </c>
      <c r="E13" s="552">
        <v>1557739</v>
      </c>
      <c r="F13" s="552">
        <v>2065920</v>
      </c>
      <c r="G13" s="552">
        <v>4191587</v>
      </c>
      <c r="H13" s="552">
        <v>4235463</v>
      </c>
      <c r="I13" s="552">
        <v>4103767</v>
      </c>
    </row>
    <row r="14" spans="1:19">
      <c r="A14" s="552" t="s">
        <v>1091</v>
      </c>
      <c r="B14" s="552">
        <v>3242359</v>
      </c>
      <c r="C14" s="552">
        <v>2905219</v>
      </c>
      <c r="D14" s="552">
        <v>3380291</v>
      </c>
      <c r="E14" s="552">
        <v>3209069</v>
      </c>
      <c r="F14" s="552">
        <v>3166348</v>
      </c>
      <c r="G14" s="552">
        <v>4281804</v>
      </c>
      <c r="H14" s="552">
        <v>4906271</v>
      </c>
      <c r="I14" s="552">
        <v>5216062</v>
      </c>
    </row>
    <row r="15" spans="1:19">
      <c r="A15" s="552" t="s">
        <v>1092</v>
      </c>
      <c r="B15" s="552">
        <v>21797567</v>
      </c>
      <c r="C15" s="552">
        <v>27863463</v>
      </c>
      <c r="D15" s="552">
        <v>28739789</v>
      </c>
      <c r="E15" s="552">
        <v>33916184</v>
      </c>
      <c r="F15" s="552">
        <v>35852705</v>
      </c>
      <c r="G15" s="552">
        <v>73526040</v>
      </c>
      <c r="H15" s="552">
        <v>55030275</v>
      </c>
      <c r="I15" s="552">
        <v>63820256</v>
      </c>
    </row>
    <row r="16" spans="1:19">
      <c r="A16" s="552" t="s">
        <v>1094</v>
      </c>
      <c r="B16" s="552">
        <v>20599182</v>
      </c>
      <c r="C16" s="552">
        <v>28034972</v>
      </c>
      <c r="D16" s="552">
        <v>30591842</v>
      </c>
      <c r="E16" s="552">
        <v>31312608</v>
      </c>
      <c r="F16" s="552">
        <v>36703483</v>
      </c>
      <c r="G16" s="552">
        <v>44586371</v>
      </c>
      <c r="H16" s="552">
        <v>56607073</v>
      </c>
      <c r="I16" s="552">
        <v>73798909</v>
      </c>
    </row>
    <row r="17" spans="1:9">
      <c r="A17" s="552" t="s">
        <v>1095</v>
      </c>
      <c r="B17" s="552">
        <v>3261514</v>
      </c>
      <c r="C17" s="552">
        <v>3072527</v>
      </c>
      <c r="D17" s="552">
        <v>3094619</v>
      </c>
      <c r="E17" s="552">
        <v>2888986</v>
      </c>
      <c r="F17" s="552">
        <v>3461951</v>
      </c>
      <c r="G17" s="552">
        <v>4043016</v>
      </c>
      <c r="H17" s="552">
        <v>4545501</v>
      </c>
      <c r="I17" s="552">
        <v>4345853</v>
      </c>
    </row>
    <row r="18" spans="1:9">
      <c r="A18" s="552" t="s">
        <v>1096</v>
      </c>
      <c r="B18" s="552">
        <v>8621326</v>
      </c>
      <c r="C18" s="552">
        <v>8336706</v>
      </c>
      <c r="D18" s="552">
        <v>9932484</v>
      </c>
      <c r="E18" s="552">
        <v>10595303</v>
      </c>
      <c r="F18" s="552">
        <v>12514134</v>
      </c>
      <c r="G18" s="552">
        <v>18797315</v>
      </c>
      <c r="H18" s="552">
        <v>19135416</v>
      </c>
      <c r="I18" s="552">
        <v>23057872</v>
      </c>
    </row>
    <row r="19" spans="1:9">
      <c r="A19" s="552" t="s">
        <v>1097</v>
      </c>
      <c r="B19" s="552">
        <v>1246522</v>
      </c>
      <c r="C19" s="552">
        <v>1587958</v>
      </c>
      <c r="D19" s="552">
        <v>1938867</v>
      </c>
      <c r="E19" s="552">
        <v>2121284</v>
      </c>
      <c r="F19" s="552">
        <v>2423081</v>
      </c>
      <c r="G19" s="552">
        <v>2938510</v>
      </c>
      <c r="H19" s="552">
        <v>1536462</v>
      </c>
      <c r="I19" s="552">
        <v>3208032</v>
      </c>
    </row>
    <row r="20" spans="1:9">
      <c r="A20" s="552" t="s">
        <v>1098</v>
      </c>
      <c r="B20" s="552">
        <v>6185737</v>
      </c>
      <c r="C20" s="552">
        <v>8655974</v>
      </c>
      <c r="D20" s="552">
        <v>7585582</v>
      </c>
      <c r="E20" s="552">
        <v>7845006</v>
      </c>
      <c r="F20" s="552">
        <v>9069344</v>
      </c>
      <c r="G20" s="552">
        <v>9541107</v>
      </c>
      <c r="H20" s="552">
        <v>8097785</v>
      </c>
      <c r="I20" s="552">
        <v>8028487</v>
      </c>
    </row>
    <row r="21" spans="1:9">
      <c r="A21" s="552" t="s">
        <v>1099</v>
      </c>
      <c r="B21" s="552">
        <v>4516918</v>
      </c>
      <c r="C21" s="552">
        <v>4680303</v>
      </c>
      <c r="D21" s="552">
        <v>6080143</v>
      </c>
      <c r="E21" s="552">
        <v>9551064</v>
      </c>
      <c r="F21" s="552">
        <v>8485725</v>
      </c>
      <c r="G21" s="552">
        <v>9785154</v>
      </c>
      <c r="H21" s="552">
        <v>11159022</v>
      </c>
      <c r="I21" s="552">
        <v>12286210</v>
      </c>
    </row>
    <row r="22" spans="1:9">
      <c r="A22" s="552" t="s">
        <v>1100</v>
      </c>
      <c r="B22" s="552">
        <v>5505761</v>
      </c>
      <c r="C22" s="552">
        <v>6140824</v>
      </c>
      <c r="D22" s="552">
        <v>10098093</v>
      </c>
      <c r="E22" s="552">
        <v>8752567</v>
      </c>
      <c r="F22" s="552">
        <v>9889470</v>
      </c>
      <c r="G22" s="552">
        <v>22234552</v>
      </c>
      <c r="H22" s="552">
        <v>17951869</v>
      </c>
      <c r="I22" s="552">
        <v>19877681</v>
      </c>
    </row>
    <row r="23" spans="1:9">
      <c r="A23" s="552" t="s">
        <v>1101</v>
      </c>
      <c r="B23" s="552">
        <v>4469826</v>
      </c>
      <c r="C23" s="552">
        <v>5956322</v>
      </c>
      <c r="D23" s="552">
        <v>5003355</v>
      </c>
      <c r="E23" s="552">
        <v>5895521</v>
      </c>
      <c r="F23" s="552">
        <v>8609028</v>
      </c>
      <c r="G23" s="552">
        <v>8162125</v>
      </c>
      <c r="H23" s="552">
        <v>8168325</v>
      </c>
      <c r="I23" s="552">
        <v>9669972</v>
      </c>
    </row>
    <row r="24" spans="1:9">
      <c r="A24" s="552" t="s">
        <v>1102</v>
      </c>
      <c r="B24" s="552">
        <v>6915955</v>
      </c>
      <c r="C24" s="552">
        <v>7770517</v>
      </c>
      <c r="D24" s="552">
        <v>9137308</v>
      </c>
      <c r="E24" s="552">
        <v>8626151</v>
      </c>
      <c r="F24" s="552">
        <v>8907092</v>
      </c>
      <c r="G24" s="552">
        <v>8135711</v>
      </c>
      <c r="H24" s="552">
        <v>9411067</v>
      </c>
      <c r="I24" s="552">
        <v>12327189</v>
      </c>
    </row>
    <row r="25" spans="1:9">
      <c r="A25" s="552" t="s">
        <v>1103</v>
      </c>
      <c r="B25" s="552">
        <v>83863048</v>
      </c>
      <c r="C25" s="552">
        <v>88879985</v>
      </c>
      <c r="D25" s="552">
        <v>89948157</v>
      </c>
      <c r="E25" s="552">
        <v>95126738</v>
      </c>
      <c r="F25" s="552">
        <v>103162808</v>
      </c>
      <c r="G25" s="552">
        <v>92424302</v>
      </c>
      <c r="H25" s="552">
        <v>141873940</v>
      </c>
      <c r="I25" s="552">
        <v>139798278</v>
      </c>
    </row>
    <row r="26" spans="1:9">
      <c r="A26" s="552" t="s">
        <v>1157</v>
      </c>
      <c r="B26" s="552">
        <v>9621251</v>
      </c>
      <c r="C26" s="552">
        <v>12632136</v>
      </c>
      <c r="D26" s="552">
        <v>14768652</v>
      </c>
      <c r="E26" s="552">
        <v>13359531</v>
      </c>
      <c r="F26" s="552">
        <v>13847566</v>
      </c>
      <c r="G26" s="552">
        <v>15557307</v>
      </c>
      <c r="H26" s="552">
        <v>16376505</v>
      </c>
      <c r="I26" s="552">
        <v>19035356</v>
      </c>
    </row>
    <row r="27" spans="1:9">
      <c r="A27" s="552" t="s">
        <v>1158</v>
      </c>
      <c r="B27" s="552">
        <v>4169503</v>
      </c>
      <c r="C27" s="552">
        <v>4553581</v>
      </c>
      <c r="D27" s="552">
        <v>4997493</v>
      </c>
      <c r="E27" s="552">
        <v>5200596</v>
      </c>
      <c r="F27" s="552">
        <v>5754473</v>
      </c>
      <c r="G27" s="552">
        <v>7860704</v>
      </c>
      <c r="H27" s="552">
        <v>7142248</v>
      </c>
      <c r="I27" s="552">
        <v>8671976</v>
      </c>
    </row>
    <row r="28" spans="1:9">
      <c r="A28" s="552" t="s">
        <v>1159</v>
      </c>
      <c r="B28" s="552">
        <v>14101056</v>
      </c>
      <c r="C28" s="552">
        <v>14842768</v>
      </c>
      <c r="D28" s="552">
        <v>15741153</v>
      </c>
      <c r="E28" s="552">
        <v>16090688</v>
      </c>
      <c r="F28" s="552">
        <v>15970517</v>
      </c>
      <c r="G28" s="552">
        <v>19165559</v>
      </c>
      <c r="H28" s="552">
        <v>18401158</v>
      </c>
      <c r="I28" s="552">
        <v>21926134</v>
      </c>
    </row>
    <row r="29" spans="1:9">
      <c r="A29" s="552" t="s">
        <v>1104</v>
      </c>
      <c r="B29" s="552">
        <v>27829101</v>
      </c>
      <c r="C29" s="552">
        <v>32163439</v>
      </c>
      <c r="D29" s="552">
        <v>35916331</v>
      </c>
      <c r="E29" s="552">
        <v>36411094</v>
      </c>
      <c r="F29" s="552">
        <v>39312290</v>
      </c>
      <c r="G29" s="552">
        <v>51513949</v>
      </c>
      <c r="H29" s="552">
        <v>71614514</v>
      </c>
      <c r="I29" s="552">
        <v>57916805</v>
      </c>
    </row>
    <row r="30" spans="1:9">
      <c r="A30" s="552" t="s">
        <v>1105</v>
      </c>
      <c r="B30" s="552">
        <v>29237314</v>
      </c>
      <c r="C30" s="552">
        <v>32097253</v>
      </c>
      <c r="D30" s="552">
        <v>32126721</v>
      </c>
      <c r="E30" s="552">
        <v>30168382</v>
      </c>
      <c r="F30" s="552">
        <v>38181124</v>
      </c>
      <c r="G30" s="552">
        <v>50059749</v>
      </c>
      <c r="H30" s="552">
        <v>37525788</v>
      </c>
      <c r="I30" s="552">
        <v>54977781</v>
      </c>
    </row>
    <row r="31" spans="1:9">
      <c r="A31" s="552" t="s">
        <v>1106</v>
      </c>
      <c r="B31" s="552">
        <v>5169759</v>
      </c>
      <c r="C31" s="552">
        <v>5393040</v>
      </c>
      <c r="D31" s="552">
        <v>6015647</v>
      </c>
      <c r="E31" s="552">
        <v>7388054</v>
      </c>
      <c r="F31" s="552">
        <v>8593770</v>
      </c>
      <c r="G31" s="552">
        <v>10034162</v>
      </c>
      <c r="H31" s="552">
        <v>11293906</v>
      </c>
      <c r="I31" s="552">
        <v>12819261</v>
      </c>
    </row>
    <row r="32" spans="1:9">
      <c r="A32" s="552" t="s">
        <v>1107</v>
      </c>
      <c r="B32" s="552">
        <v>8799902</v>
      </c>
      <c r="C32" s="552">
        <v>10140669</v>
      </c>
      <c r="D32" s="552">
        <v>10333035</v>
      </c>
      <c r="E32" s="552">
        <v>11077158</v>
      </c>
      <c r="F32" s="552">
        <v>12176595</v>
      </c>
      <c r="G32" s="552">
        <v>14039676</v>
      </c>
      <c r="H32" s="552">
        <v>13947655</v>
      </c>
      <c r="I32" s="552">
        <v>14184184</v>
      </c>
    </row>
    <row r="33" spans="1:9">
      <c r="A33" s="552" t="s">
        <v>1108</v>
      </c>
      <c r="B33" s="552">
        <v>16554627</v>
      </c>
      <c r="C33" s="552">
        <v>19282319</v>
      </c>
      <c r="D33" s="552">
        <v>23332328</v>
      </c>
      <c r="E33" s="552">
        <v>22445971</v>
      </c>
      <c r="F33" s="552">
        <v>26775202</v>
      </c>
      <c r="G33" s="552">
        <v>26737513</v>
      </c>
      <c r="H33" s="552">
        <v>28153156</v>
      </c>
      <c r="I33" s="552">
        <v>33645044</v>
      </c>
    </row>
    <row r="34" spans="1:9">
      <c r="A34" s="552" t="s">
        <v>1109</v>
      </c>
      <c r="B34" s="552">
        <v>5838528</v>
      </c>
      <c r="C34" s="552">
        <v>8393503</v>
      </c>
      <c r="D34" s="552">
        <v>7492863</v>
      </c>
      <c r="E34" s="552">
        <v>11717319</v>
      </c>
      <c r="F34" s="552">
        <v>10377742</v>
      </c>
      <c r="G34" s="552">
        <v>12190600</v>
      </c>
      <c r="H34" s="552">
        <v>12100084</v>
      </c>
      <c r="I34" s="552">
        <v>12724247</v>
      </c>
    </row>
    <row r="35" spans="1:9">
      <c r="A35" s="552" t="s">
        <v>1110</v>
      </c>
      <c r="B35" s="552">
        <v>17052009</v>
      </c>
      <c r="C35" s="552">
        <v>26415571</v>
      </c>
      <c r="D35" s="552">
        <v>28849538</v>
      </c>
      <c r="E35" s="552">
        <v>26163849</v>
      </c>
      <c r="F35" s="552">
        <v>43259301</v>
      </c>
      <c r="G35" s="552">
        <v>51255542</v>
      </c>
      <c r="H35" s="552">
        <v>41295446</v>
      </c>
      <c r="I35" s="552">
        <v>41567049</v>
      </c>
    </row>
    <row r="36" spans="1:9">
      <c r="A36" s="552" t="s">
        <v>1111</v>
      </c>
      <c r="B36" s="552">
        <v>20809178</v>
      </c>
      <c r="C36" s="552">
        <v>23316741</v>
      </c>
      <c r="D36" s="552">
        <v>22411283</v>
      </c>
      <c r="E36" s="552">
        <v>28818044</v>
      </c>
      <c r="F36" s="552">
        <v>25707418</v>
      </c>
      <c r="G36" s="552">
        <v>30930664</v>
      </c>
      <c r="H36" s="552">
        <v>38748284</v>
      </c>
      <c r="I36" s="552">
        <v>40364310</v>
      </c>
    </row>
    <row r="37" spans="1:9">
      <c r="A37" s="552" t="s">
        <v>1112</v>
      </c>
      <c r="B37" s="552">
        <v>38760517</v>
      </c>
      <c r="C37" s="552">
        <v>45580737</v>
      </c>
      <c r="D37" s="552">
        <v>49944496</v>
      </c>
      <c r="E37" s="552">
        <v>51680733</v>
      </c>
      <c r="F37" s="552">
        <v>60578940</v>
      </c>
      <c r="G37" s="552">
        <v>60596519</v>
      </c>
      <c r="H37" s="552">
        <v>131384877</v>
      </c>
      <c r="I37" s="552">
        <v>102012881</v>
      </c>
    </row>
    <row r="38" spans="1:9">
      <c r="A38" s="552" t="s">
        <v>1113</v>
      </c>
      <c r="B38" s="552">
        <v>8819858</v>
      </c>
      <c r="C38" s="552">
        <v>8297612</v>
      </c>
      <c r="D38" s="552">
        <v>10997978</v>
      </c>
      <c r="E38" s="552">
        <v>11239959</v>
      </c>
      <c r="F38" s="552">
        <v>10474400</v>
      </c>
      <c r="G38" s="552">
        <v>10980719</v>
      </c>
      <c r="H38" s="552">
        <v>10203551</v>
      </c>
      <c r="I38" s="552">
        <v>12185004</v>
      </c>
    </row>
    <row r="39" spans="1:9">
      <c r="A39" s="552" t="s">
        <v>1114</v>
      </c>
      <c r="B39" s="552">
        <v>2301558</v>
      </c>
      <c r="C39" s="552">
        <v>2765916</v>
      </c>
      <c r="D39" s="552">
        <v>2794724</v>
      </c>
      <c r="E39" s="552">
        <v>3323847</v>
      </c>
      <c r="F39" s="552">
        <v>3854728</v>
      </c>
      <c r="G39" s="552">
        <v>3972800</v>
      </c>
      <c r="H39" s="552">
        <v>3435155</v>
      </c>
      <c r="I39" s="552">
        <v>5267591</v>
      </c>
    </row>
    <row r="40" spans="1:9">
      <c r="A40" s="552" t="s">
        <v>1115</v>
      </c>
      <c r="B40" s="552">
        <v>2694693</v>
      </c>
      <c r="C40" s="552">
        <v>1229320</v>
      </c>
      <c r="D40" s="552">
        <v>3322132</v>
      </c>
      <c r="E40" s="552">
        <v>2205081</v>
      </c>
      <c r="F40" s="552">
        <v>2436060</v>
      </c>
      <c r="G40" s="552">
        <v>4828941</v>
      </c>
      <c r="H40" s="552">
        <v>4776881</v>
      </c>
      <c r="I40" s="552">
        <v>5114914</v>
      </c>
    </row>
    <row r="41" spans="1:9">
      <c r="A41" s="552" t="s">
        <v>1116</v>
      </c>
      <c r="B41" s="552">
        <v>22902947</v>
      </c>
      <c r="C41" s="552">
        <v>40648527</v>
      </c>
      <c r="D41" s="552">
        <v>40415024</v>
      </c>
      <c r="E41" s="552">
        <v>41233261</v>
      </c>
      <c r="F41" s="552">
        <v>46940010</v>
      </c>
      <c r="G41" s="552">
        <v>112832400</v>
      </c>
      <c r="H41" s="552">
        <v>64445342</v>
      </c>
      <c r="I41" s="552">
        <v>72645085</v>
      </c>
    </row>
    <row r="42" spans="1:9">
      <c r="A42" s="552" t="s">
        <v>1118</v>
      </c>
      <c r="B42" s="552">
        <v>1600340</v>
      </c>
      <c r="C42" s="552">
        <v>4676131</v>
      </c>
      <c r="D42" s="552">
        <v>3104913</v>
      </c>
      <c r="E42" s="552">
        <v>3142011</v>
      </c>
      <c r="F42" s="552">
        <v>2594694</v>
      </c>
      <c r="G42" s="552">
        <v>4122186</v>
      </c>
      <c r="H42" s="552">
        <v>3997218</v>
      </c>
      <c r="I42" s="552">
        <v>4255180</v>
      </c>
    </row>
    <row r="43" spans="1:9">
      <c r="A43" s="552" t="s">
        <v>1117</v>
      </c>
      <c r="B43" s="552">
        <v>15065080</v>
      </c>
      <c r="C43" s="552">
        <v>10108052</v>
      </c>
      <c r="D43" s="552">
        <v>15707804</v>
      </c>
      <c r="E43" s="552">
        <v>16238032</v>
      </c>
      <c r="F43" s="552">
        <v>22402816</v>
      </c>
      <c r="G43" s="552">
        <v>16988888</v>
      </c>
      <c r="H43" s="552">
        <v>18461969</v>
      </c>
      <c r="I43" s="552">
        <v>25316839</v>
      </c>
    </row>
    <row r="44" spans="1:9">
      <c r="A44" s="552" t="s">
        <v>1160</v>
      </c>
      <c r="B44" s="552">
        <v>461317730</v>
      </c>
      <c r="C44" s="552">
        <v>527065379</v>
      </c>
      <c r="D44" s="552">
        <v>534316347</v>
      </c>
      <c r="E44" s="552">
        <v>548403417</v>
      </c>
      <c r="F44" s="552">
        <v>569856760</v>
      </c>
      <c r="G44" s="552">
        <v>723137756</v>
      </c>
      <c r="H44" s="552">
        <v>757953924</v>
      </c>
      <c r="I44" s="552">
        <v>808426542</v>
      </c>
    </row>
    <row r="45" spans="1:9">
      <c r="A45" s="552" t="s">
        <v>1161</v>
      </c>
      <c r="B45" s="552">
        <v>138819619</v>
      </c>
      <c r="C45" s="552">
        <v>140665430</v>
      </c>
      <c r="D45" s="552">
        <v>147440877</v>
      </c>
      <c r="E45" s="552">
        <v>155158701</v>
      </c>
      <c r="F45" s="552">
        <v>165585788</v>
      </c>
      <c r="G45" s="552">
        <v>166990739</v>
      </c>
      <c r="H45" s="552">
        <v>179878569</v>
      </c>
      <c r="I45" s="552">
        <v>223652165</v>
      </c>
    </row>
    <row r="46" spans="1:9">
      <c r="A46" s="552" t="s">
        <v>1119</v>
      </c>
      <c r="B46" s="552">
        <v>29813486</v>
      </c>
      <c r="C46" s="552">
        <v>25321586</v>
      </c>
      <c r="D46" s="552">
        <v>32522040</v>
      </c>
      <c r="E46" s="552">
        <v>28362501</v>
      </c>
      <c r="F46" s="552">
        <v>34264874</v>
      </c>
      <c r="G46" s="552">
        <v>48289666</v>
      </c>
      <c r="H46" s="552">
        <v>62763014</v>
      </c>
      <c r="I46" s="552">
        <v>64853645</v>
      </c>
    </row>
    <row r="47" spans="1:9">
      <c r="A47" s="552" t="s">
        <v>1120</v>
      </c>
      <c r="B47" s="552">
        <v>6098933</v>
      </c>
      <c r="C47" s="552">
        <v>6551182</v>
      </c>
      <c r="D47" s="552">
        <v>6052405</v>
      </c>
      <c r="E47" s="552">
        <v>7155178</v>
      </c>
      <c r="F47" s="552">
        <v>7169716</v>
      </c>
      <c r="G47" s="552">
        <v>8176105</v>
      </c>
      <c r="H47" s="552">
        <v>16977618</v>
      </c>
      <c r="I47" s="552">
        <v>16222297</v>
      </c>
    </row>
    <row r="48" spans="1:9">
      <c r="A48" s="552" t="s">
        <v>1121</v>
      </c>
      <c r="B48" s="552">
        <v>1080764</v>
      </c>
      <c r="C48" s="552">
        <v>6904046</v>
      </c>
      <c r="D48" s="552">
        <v>10516604</v>
      </c>
      <c r="E48" s="552">
        <v>6176895</v>
      </c>
      <c r="F48" s="552">
        <v>6385439</v>
      </c>
      <c r="G48" s="552">
        <v>7388736</v>
      </c>
      <c r="H48" s="552">
        <v>7518742</v>
      </c>
      <c r="I48" s="552">
        <v>7940231</v>
      </c>
    </row>
    <row r="49" spans="1:9">
      <c r="A49" s="552" t="s">
        <v>1122</v>
      </c>
      <c r="B49" s="552">
        <v>3750648</v>
      </c>
      <c r="C49" s="552">
        <v>6516751</v>
      </c>
      <c r="D49" s="552">
        <v>7344804</v>
      </c>
      <c r="E49" s="552">
        <v>7187131</v>
      </c>
      <c r="F49" s="552">
        <v>5758248</v>
      </c>
      <c r="G49" s="552">
        <v>9778089</v>
      </c>
      <c r="H49" s="552">
        <v>14656409</v>
      </c>
      <c r="I49" s="552">
        <v>16440652</v>
      </c>
    </row>
    <row r="50" spans="1:9">
      <c r="A50" s="552" t="s">
        <v>1123</v>
      </c>
      <c r="B50" s="552">
        <v>5845560</v>
      </c>
      <c r="C50" s="552">
        <v>6732210</v>
      </c>
      <c r="D50" s="552">
        <v>7007540</v>
      </c>
      <c r="E50" s="552">
        <v>7947448</v>
      </c>
      <c r="F50" s="552">
        <v>7935058</v>
      </c>
      <c r="G50" s="552">
        <v>10708365</v>
      </c>
      <c r="H50" s="552">
        <v>12085146</v>
      </c>
      <c r="I50" s="552">
        <v>12185614</v>
      </c>
    </row>
    <row r="51" spans="1:9">
      <c r="A51" s="552" t="s">
        <v>1124</v>
      </c>
      <c r="B51" s="552">
        <v>10685798</v>
      </c>
      <c r="C51" s="552">
        <v>44475203</v>
      </c>
      <c r="D51" s="552">
        <v>39765193</v>
      </c>
      <c r="E51" s="552">
        <v>44740224</v>
      </c>
      <c r="F51" s="552">
        <v>59153513</v>
      </c>
      <c r="G51" s="552">
        <v>65619825</v>
      </c>
      <c r="H51" s="552">
        <v>78414556</v>
      </c>
      <c r="I51" s="552">
        <v>81513406</v>
      </c>
    </row>
    <row r="52" spans="1:9">
      <c r="A52" s="552" t="s">
        <v>1125</v>
      </c>
      <c r="B52" s="552">
        <v>346333</v>
      </c>
      <c r="C52" s="552">
        <v>2003334</v>
      </c>
      <c r="D52" s="552">
        <v>1688625</v>
      </c>
      <c r="E52" s="552">
        <v>1817187</v>
      </c>
      <c r="F52" s="552">
        <v>3303400</v>
      </c>
      <c r="G52" s="552">
        <v>3816909</v>
      </c>
      <c r="H52" s="552">
        <v>3543520</v>
      </c>
      <c r="I52" s="552">
        <v>4597724</v>
      </c>
    </row>
    <row r="53" spans="1:9">
      <c r="A53" s="552" t="s">
        <v>1130</v>
      </c>
      <c r="B53" s="552">
        <v>11399608</v>
      </c>
      <c r="C53" s="552">
        <v>17036804</v>
      </c>
      <c r="D53" s="552">
        <v>25055081</v>
      </c>
      <c r="E53" s="552">
        <v>11904082</v>
      </c>
      <c r="F53" s="552">
        <v>10063288</v>
      </c>
      <c r="G53" s="552">
        <v>10961706</v>
      </c>
      <c r="H53" s="552">
        <v>11792462</v>
      </c>
      <c r="I53" s="552">
        <v>12483361</v>
      </c>
    </row>
    <row r="54" spans="1:9">
      <c r="A54" s="552" t="s">
        <v>1129</v>
      </c>
      <c r="B54" s="552">
        <v>5372970</v>
      </c>
      <c r="C54" s="552">
        <v>9030865</v>
      </c>
      <c r="D54" s="552">
        <v>8959414</v>
      </c>
      <c r="E54" s="552">
        <v>9849502</v>
      </c>
      <c r="F54" s="552">
        <v>10062738</v>
      </c>
      <c r="G54" s="552">
        <v>11668608</v>
      </c>
      <c r="H54" s="552">
        <v>13786801</v>
      </c>
      <c r="I54" s="552">
        <v>13220074</v>
      </c>
    </row>
    <row r="55" spans="1:9">
      <c r="A55" s="552" t="s">
        <v>1131</v>
      </c>
      <c r="B55" s="552">
        <v>8125944</v>
      </c>
      <c r="C55" s="552">
        <v>9040706</v>
      </c>
      <c r="D55" s="552">
        <v>8612173</v>
      </c>
      <c r="E55" s="552">
        <v>9649021</v>
      </c>
      <c r="F55" s="552">
        <v>9905219</v>
      </c>
      <c r="G55" s="552">
        <v>10266096</v>
      </c>
      <c r="H55" s="552">
        <v>10720075</v>
      </c>
      <c r="I55" s="552">
        <v>11928861</v>
      </c>
    </row>
    <row r="56" spans="1:9">
      <c r="A56" s="552" t="s">
        <v>1126</v>
      </c>
      <c r="B56" s="552">
        <v>4849449</v>
      </c>
      <c r="C56" s="552">
        <v>64837252</v>
      </c>
      <c r="D56" s="552">
        <v>86287089</v>
      </c>
      <c r="E56" s="552">
        <v>89633749</v>
      </c>
      <c r="F56" s="552">
        <v>99161740</v>
      </c>
      <c r="G56" s="552">
        <v>104091661</v>
      </c>
      <c r="H56" s="552">
        <v>116610812</v>
      </c>
      <c r="I56" s="552">
        <v>111804020</v>
      </c>
    </row>
    <row r="57" spans="1:9">
      <c r="A57" s="552" t="s">
        <v>1127</v>
      </c>
      <c r="B57" s="552">
        <v>67204054</v>
      </c>
      <c r="C57" s="552">
        <v>76049383</v>
      </c>
      <c r="D57" s="552">
        <v>79711878</v>
      </c>
      <c r="E57" s="552">
        <v>83709258</v>
      </c>
      <c r="F57" s="552">
        <v>83123140</v>
      </c>
      <c r="G57" s="552">
        <v>94581980</v>
      </c>
      <c r="H57" s="552">
        <v>117924195</v>
      </c>
      <c r="I57" s="552">
        <v>119996750</v>
      </c>
    </row>
    <row r="58" spans="1:9">
      <c r="A58" s="552" t="s">
        <v>1128</v>
      </c>
      <c r="B58" s="552">
        <v>14520674</v>
      </c>
      <c r="C58" s="552">
        <v>16749013</v>
      </c>
      <c r="D58" s="552">
        <v>18971871</v>
      </c>
      <c r="E58" s="552">
        <v>19470774</v>
      </c>
      <c r="F58" s="552">
        <v>19414430</v>
      </c>
      <c r="G58" s="552">
        <v>27344052</v>
      </c>
      <c r="H58" s="552">
        <v>20694426</v>
      </c>
      <c r="I58" s="552">
        <v>21867998</v>
      </c>
    </row>
    <row r="59" spans="1:9">
      <c r="A59" s="552" t="s">
        <v>1132</v>
      </c>
      <c r="B59" s="552">
        <v>39687578</v>
      </c>
      <c r="C59" s="552">
        <v>32711221</v>
      </c>
      <c r="D59" s="552">
        <v>28370208</v>
      </c>
      <c r="E59" s="552">
        <v>36875584</v>
      </c>
      <c r="F59" s="552">
        <v>34357059</v>
      </c>
      <c r="G59" s="552">
        <v>22685787</v>
      </c>
      <c r="H59" s="552">
        <v>40875805</v>
      </c>
      <c r="I59" s="552">
        <v>51966858</v>
      </c>
    </row>
    <row r="60" spans="1:9">
      <c r="A60" s="552" t="s">
        <v>1133</v>
      </c>
      <c r="B60" s="552">
        <v>28267438</v>
      </c>
      <c r="C60" s="552">
        <v>37312146</v>
      </c>
      <c r="D60" s="552">
        <v>35973301</v>
      </c>
      <c r="E60" s="552">
        <v>38995485</v>
      </c>
      <c r="F60" s="552">
        <v>41576157</v>
      </c>
      <c r="G60" s="552">
        <v>58909248</v>
      </c>
      <c r="H60" s="552">
        <v>69903405</v>
      </c>
      <c r="I60" s="552">
        <v>67374239</v>
      </c>
    </row>
    <row r="61" spans="1:9">
      <c r="A61" s="552" t="s">
        <v>1134</v>
      </c>
      <c r="B61" s="552">
        <v>7253224</v>
      </c>
      <c r="C61" s="552">
        <v>12880665</v>
      </c>
      <c r="D61" s="552">
        <v>8111093</v>
      </c>
      <c r="E61" s="552">
        <v>9693952</v>
      </c>
      <c r="F61" s="552">
        <v>11243315</v>
      </c>
      <c r="G61" s="552">
        <v>14173638</v>
      </c>
      <c r="H61" s="552">
        <v>23060430</v>
      </c>
      <c r="I61" s="552">
        <v>15186001</v>
      </c>
    </row>
    <row r="62" spans="1:9">
      <c r="A62" s="552" t="s">
        <v>1135</v>
      </c>
      <c r="B62" s="552">
        <v>56819410</v>
      </c>
      <c r="C62" s="552">
        <v>45062907</v>
      </c>
      <c r="D62" s="552">
        <v>48366236</v>
      </c>
      <c r="E62" s="552">
        <v>49234793</v>
      </c>
      <c r="F62" s="552">
        <v>56381387</v>
      </c>
      <c r="G62" s="552">
        <v>65753870</v>
      </c>
      <c r="H62" s="552">
        <v>81838662</v>
      </c>
      <c r="I62" s="552">
        <v>88503292</v>
      </c>
    </row>
    <row r="63" spans="1:9">
      <c r="A63" s="552" t="s">
        <v>1136</v>
      </c>
      <c r="B63" s="552">
        <v>22871591</v>
      </c>
      <c r="C63" s="552">
        <v>32287097</v>
      </c>
      <c r="D63" s="552">
        <v>30840687</v>
      </c>
      <c r="E63" s="552">
        <v>35638079</v>
      </c>
      <c r="F63" s="552">
        <v>37607952</v>
      </c>
      <c r="G63" s="552">
        <v>87058773</v>
      </c>
      <c r="H63" s="552">
        <v>56435940</v>
      </c>
      <c r="I63" s="552">
        <v>67951573</v>
      </c>
    </row>
    <row r="64" spans="1:9">
      <c r="A64" s="552" t="s">
        <v>1137</v>
      </c>
      <c r="B64" s="552">
        <v>6710024</v>
      </c>
      <c r="C64" s="552">
        <v>5897948</v>
      </c>
      <c r="D64" s="552">
        <v>3682986</v>
      </c>
      <c r="E64" s="552">
        <v>10406104</v>
      </c>
      <c r="F64" s="552">
        <v>12864207</v>
      </c>
      <c r="G64" s="552">
        <v>17444319</v>
      </c>
      <c r="H64" s="552">
        <v>17209450</v>
      </c>
      <c r="I64" s="552">
        <v>18760898</v>
      </c>
    </row>
    <row r="65" spans="1:9">
      <c r="A65" s="552" t="s">
        <v>1138</v>
      </c>
      <c r="B65" s="552">
        <v>8811979</v>
      </c>
      <c r="C65" s="552">
        <v>11212033</v>
      </c>
      <c r="D65" s="552">
        <v>15915821</v>
      </c>
      <c r="E65" s="552">
        <v>12625906</v>
      </c>
      <c r="F65" s="552">
        <v>13451347</v>
      </c>
      <c r="G65" s="552">
        <v>15318374</v>
      </c>
      <c r="H65" s="552">
        <v>13701878</v>
      </c>
      <c r="I65" s="552">
        <v>15084838</v>
      </c>
    </row>
    <row r="66" spans="1:9">
      <c r="A66" s="552" t="s">
        <v>1139</v>
      </c>
      <c r="B66" s="552">
        <v>7695391</v>
      </c>
      <c r="C66" s="552">
        <v>12326081</v>
      </c>
      <c r="D66" s="552">
        <v>13909825</v>
      </c>
      <c r="E66" s="552">
        <v>12320228</v>
      </c>
      <c r="F66" s="552">
        <v>12912115</v>
      </c>
      <c r="G66" s="552">
        <v>12128891</v>
      </c>
      <c r="H66" s="552">
        <v>11673137</v>
      </c>
      <c r="I66" s="552">
        <v>15159795</v>
      </c>
    </row>
    <row r="67" spans="1:9">
      <c r="A67" s="552" t="s">
        <v>1140</v>
      </c>
      <c r="B67" s="552">
        <v>13117490</v>
      </c>
      <c r="C67" s="552">
        <v>12891508</v>
      </c>
      <c r="D67" s="552">
        <v>15774114</v>
      </c>
      <c r="E67" s="552">
        <v>14989307</v>
      </c>
      <c r="F67" s="552">
        <v>14760262</v>
      </c>
      <c r="G67" s="552">
        <v>19710603</v>
      </c>
      <c r="H67" s="552">
        <v>32228908</v>
      </c>
      <c r="I67" s="552">
        <v>21730340</v>
      </c>
    </row>
    <row r="68" spans="1:9">
      <c r="A68" s="552" t="s">
        <v>1141</v>
      </c>
      <c r="B68" s="552">
        <v>11493424</v>
      </c>
      <c r="C68" s="552">
        <v>9954469</v>
      </c>
      <c r="D68" s="552">
        <v>13359809</v>
      </c>
      <c r="E68" s="552">
        <v>12626204</v>
      </c>
      <c r="F68" s="552">
        <v>18217597</v>
      </c>
      <c r="G68" s="552">
        <v>19432363</v>
      </c>
      <c r="H68" s="552">
        <v>21085240</v>
      </c>
      <c r="I68" s="552">
        <v>22909265</v>
      </c>
    </row>
    <row r="69" spans="1:9">
      <c r="A69" s="552" t="s">
        <v>1142</v>
      </c>
      <c r="B69" s="552">
        <v>5312523</v>
      </c>
      <c r="C69" s="552">
        <v>4538172</v>
      </c>
      <c r="D69" s="552">
        <v>8534165</v>
      </c>
      <c r="E69" s="552">
        <v>7710477</v>
      </c>
      <c r="F69" s="552">
        <v>7911732</v>
      </c>
      <c r="G69" s="552">
        <v>9013619</v>
      </c>
      <c r="H69" s="552">
        <v>8783590</v>
      </c>
      <c r="I69" s="552">
        <v>9729084</v>
      </c>
    </row>
    <row r="70" spans="1:9">
      <c r="A70" s="552" t="s">
        <v>1143</v>
      </c>
      <c r="B70" s="552">
        <v>21353753</v>
      </c>
      <c r="C70" s="552">
        <v>31852403</v>
      </c>
      <c r="D70" s="552">
        <v>31130897</v>
      </c>
      <c r="E70" s="552">
        <v>33409675</v>
      </c>
      <c r="F70" s="552">
        <v>38233221</v>
      </c>
      <c r="G70" s="552">
        <v>43090826</v>
      </c>
      <c r="H70" s="552">
        <v>53479876</v>
      </c>
      <c r="I70" s="552">
        <v>57313885</v>
      </c>
    </row>
    <row r="71" spans="1:9">
      <c r="A71" s="552" t="s">
        <v>1144</v>
      </c>
      <c r="B71" s="552">
        <v>28125679</v>
      </c>
      <c r="C71" s="552">
        <v>33025219</v>
      </c>
      <c r="D71" s="552">
        <v>31621961</v>
      </c>
      <c r="E71" s="552">
        <v>36852626</v>
      </c>
      <c r="F71" s="552">
        <v>41354885</v>
      </c>
      <c r="G71" s="552">
        <v>46713223</v>
      </c>
      <c r="H71" s="552">
        <v>62910701</v>
      </c>
      <c r="I71" s="552">
        <v>70097761</v>
      </c>
    </row>
    <row r="72" spans="1:9">
      <c r="A72" s="552" t="s">
        <v>1162</v>
      </c>
      <c r="B72" s="552">
        <v>17196733</v>
      </c>
      <c r="C72" s="552">
        <v>41678124</v>
      </c>
      <c r="D72" s="552">
        <v>27789554</v>
      </c>
      <c r="E72" s="552">
        <v>31791649</v>
      </c>
      <c r="F72" s="552">
        <v>33851301</v>
      </c>
      <c r="G72" s="552">
        <v>67222461</v>
      </c>
      <c r="H72" s="552">
        <v>64570113</v>
      </c>
      <c r="I72" s="552">
        <v>90407252</v>
      </c>
    </row>
    <row r="73" spans="1:9">
      <c r="A73" s="552" t="s">
        <v>1145</v>
      </c>
      <c r="B73" s="552">
        <v>3700871</v>
      </c>
      <c r="C73" s="552">
        <v>6403813</v>
      </c>
      <c r="D73" s="552">
        <v>3518815</v>
      </c>
      <c r="E73" s="552">
        <v>4950076</v>
      </c>
      <c r="F73" s="552">
        <v>5292559</v>
      </c>
      <c r="G73" s="552">
        <v>6917161</v>
      </c>
      <c r="H73" s="552">
        <v>9924488</v>
      </c>
      <c r="I73" s="552">
        <v>12054031</v>
      </c>
    </row>
    <row r="74" spans="1:9">
      <c r="A74" s="552" t="s">
        <v>1146</v>
      </c>
      <c r="B74" s="552">
        <v>3764076</v>
      </c>
      <c r="C74" s="552">
        <v>1694773</v>
      </c>
      <c r="D74" s="552">
        <v>4484144</v>
      </c>
      <c r="E74" s="552">
        <v>6193631</v>
      </c>
      <c r="F74" s="552">
        <v>4939294</v>
      </c>
      <c r="G74" s="552">
        <v>6342261</v>
      </c>
      <c r="H74" s="552">
        <v>6739839</v>
      </c>
      <c r="I74" s="552">
        <v>6849485</v>
      </c>
    </row>
    <row r="75" spans="1:9">
      <c r="A75" s="552" t="s">
        <v>1163</v>
      </c>
      <c r="B75" s="552">
        <v>2412046</v>
      </c>
      <c r="C75" s="552">
        <v>1714286</v>
      </c>
      <c r="D75" s="552">
        <v>1648065</v>
      </c>
      <c r="E75" s="552">
        <v>7054676</v>
      </c>
      <c r="F75" s="552">
        <v>6182397</v>
      </c>
      <c r="G75" s="552">
        <v>12340970</v>
      </c>
      <c r="H75" s="552">
        <v>6505897</v>
      </c>
      <c r="I75" s="552">
        <v>22044686</v>
      </c>
    </row>
    <row r="76" spans="1:9">
      <c r="A76" s="552" t="s">
        <v>1147</v>
      </c>
      <c r="B76" s="552">
        <v>19707335</v>
      </c>
      <c r="C76" s="552">
        <v>20468204</v>
      </c>
      <c r="D76" s="552">
        <v>20951891</v>
      </c>
      <c r="E76" s="552">
        <v>20674889</v>
      </c>
      <c r="F76" s="552">
        <v>24652870</v>
      </c>
      <c r="G76" s="552">
        <v>29620858</v>
      </c>
      <c r="H76" s="552">
        <v>35194454</v>
      </c>
      <c r="I76" s="552">
        <v>34500461</v>
      </c>
    </row>
    <row r="77" spans="1:9">
      <c r="A77" s="552" t="s">
        <v>1148</v>
      </c>
      <c r="B77" s="552">
        <v>22803147</v>
      </c>
      <c r="C77" s="552">
        <v>23071193</v>
      </c>
      <c r="D77" s="552">
        <v>25005128</v>
      </c>
      <c r="E77" s="552">
        <v>25409509</v>
      </c>
      <c r="F77" s="552">
        <v>28588877</v>
      </c>
      <c r="G77" s="552">
        <v>39020259</v>
      </c>
      <c r="H77" s="552">
        <v>39733305</v>
      </c>
      <c r="I77" s="552">
        <v>46079418</v>
      </c>
    </row>
    <row r="78" spans="1:9">
      <c r="A78" s="552" t="s">
        <v>1149</v>
      </c>
      <c r="B78" s="552">
        <v>15165733</v>
      </c>
      <c r="C78" s="552">
        <v>17857698</v>
      </c>
      <c r="D78" s="552">
        <v>15267355</v>
      </c>
      <c r="E78" s="552">
        <v>18967039</v>
      </c>
      <c r="F78" s="552">
        <v>17843135</v>
      </c>
      <c r="G78" s="552">
        <v>18963495</v>
      </c>
      <c r="H78" s="552">
        <v>19310827</v>
      </c>
      <c r="I78" s="552">
        <v>24077707</v>
      </c>
    </row>
    <row r="79" spans="1:9">
      <c r="A79" s="552" t="s">
        <v>1150</v>
      </c>
      <c r="B79" s="552">
        <v>18102403</v>
      </c>
      <c r="C79" s="552">
        <v>18427900</v>
      </c>
      <c r="D79" s="552">
        <v>21920386</v>
      </c>
      <c r="E79" s="552">
        <v>23926508</v>
      </c>
      <c r="F79" s="552">
        <v>25858843</v>
      </c>
      <c r="G79" s="552">
        <v>24165984</v>
      </c>
      <c r="H79" s="552">
        <v>26803585</v>
      </c>
      <c r="I79" s="552">
        <v>38673118</v>
      </c>
    </row>
    <row r="80" spans="1:9">
      <c r="A80" s="552" t="s">
        <v>1151</v>
      </c>
      <c r="B80" s="552">
        <v>3775570</v>
      </c>
      <c r="C80" s="552">
        <v>2245933</v>
      </c>
      <c r="D80" s="552">
        <v>2372276</v>
      </c>
      <c r="E80" s="552">
        <v>3400430</v>
      </c>
      <c r="F80" s="552">
        <v>4337357</v>
      </c>
      <c r="G80" s="552">
        <v>4802257</v>
      </c>
      <c r="H80" s="552">
        <v>4485276</v>
      </c>
      <c r="I80" s="552">
        <v>4763530</v>
      </c>
    </row>
    <row r="81" spans="1:9">
      <c r="A81" s="552" t="s">
        <v>1152</v>
      </c>
      <c r="B81" s="552">
        <v>7055259</v>
      </c>
      <c r="C81" s="552">
        <v>8072117</v>
      </c>
      <c r="D81" s="552">
        <v>8203019</v>
      </c>
      <c r="E81" s="552">
        <v>9182454</v>
      </c>
      <c r="F81" s="552">
        <v>9833563</v>
      </c>
      <c r="G81" s="552">
        <v>9638821</v>
      </c>
      <c r="H81" s="552">
        <v>12256240</v>
      </c>
      <c r="I81" s="552">
        <v>14200050</v>
      </c>
    </row>
    <row r="82" spans="1:9">
      <c r="A82" s="552" t="s">
        <v>1153</v>
      </c>
      <c r="B82" s="552">
        <v>18585311</v>
      </c>
      <c r="C82" s="552">
        <v>15160260</v>
      </c>
      <c r="D82" s="552">
        <v>7070689</v>
      </c>
      <c r="E82" s="552">
        <v>19245031</v>
      </c>
      <c r="F82" s="552">
        <v>22099230</v>
      </c>
      <c r="G82" s="552">
        <v>51862823</v>
      </c>
      <c r="H82" s="552">
        <v>22564400</v>
      </c>
      <c r="I82" s="552">
        <v>38820975</v>
      </c>
    </row>
    <row r="83" spans="1:9">
      <c r="A83" s="552" t="s">
        <v>1154</v>
      </c>
      <c r="B83" s="552">
        <v>9856694</v>
      </c>
      <c r="C83" s="552">
        <v>8649974</v>
      </c>
      <c r="D83" s="552">
        <v>10024640</v>
      </c>
      <c r="E83" s="552">
        <v>10194120</v>
      </c>
      <c r="F83" s="552">
        <v>11580192</v>
      </c>
      <c r="G83" s="552">
        <v>15371319</v>
      </c>
      <c r="H83" s="552">
        <v>15390764</v>
      </c>
      <c r="I83" s="552">
        <v>16496119</v>
      </c>
    </row>
    <row r="84" spans="1:9">
      <c r="A84" s="552" t="s">
        <v>1155</v>
      </c>
      <c r="B84" s="552">
        <v>12770063</v>
      </c>
      <c r="C84" s="552">
        <v>12454886</v>
      </c>
      <c r="D84" s="552">
        <v>9969899</v>
      </c>
      <c r="E84" s="552">
        <v>13249200</v>
      </c>
      <c r="F84" s="552">
        <v>14230265</v>
      </c>
      <c r="G84" s="552">
        <v>17420486</v>
      </c>
      <c r="H84" s="552">
        <v>19795807</v>
      </c>
      <c r="I84" s="552">
        <v>22570266</v>
      </c>
    </row>
    <row r="85" spans="1:9">
      <c r="A85" s="552" t="s">
        <v>1156</v>
      </c>
      <c r="B85" s="552">
        <v>10850005</v>
      </c>
      <c r="C85" s="552">
        <v>13370810</v>
      </c>
      <c r="D85" s="552">
        <v>13485423</v>
      </c>
      <c r="E85" s="552">
        <v>14144205</v>
      </c>
      <c r="F85" s="552">
        <v>14323606</v>
      </c>
      <c r="G85" s="552">
        <v>17706977</v>
      </c>
      <c r="H85" s="552">
        <v>18540735</v>
      </c>
      <c r="I85" s="552">
        <v>18627732</v>
      </c>
    </row>
  </sheetData>
  <mergeCells count="1">
    <mergeCell ref="B3:I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Düğme1_Tıkla">
                <anchor moveWithCells="1" sizeWithCells="1">
                  <from>
                    <xdr:col>10</xdr:col>
                    <xdr:colOff>104775</xdr:colOff>
                    <xdr:row>0</xdr:row>
                    <xdr:rowOff>104775</xdr:rowOff>
                  </from>
                  <to>
                    <xdr:col>10</xdr:col>
                    <xdr:colOff>1743075</xdr:colOff>
                    <xdr:row>2</xdr:row>
                    <xdr:rowOff>104775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A37F3-0C7D-49B6-A822-FDEF5A1B63B3}">
  <sheetPr codeName="Sayfa41">
    <tabColor theme="0"/>
  </sheetPr>
  <dimension ref="A1:J85"/>
  <sheetViews>
    <sheetView workbookViewId="0"/>
  </sheetViews>
  <sheetFormatPr defaultRowHeight="14.25"/>
  <cols>
    <col min="1" max="1" width="17.5" style="552" bestFit="1" customWidth="1"/>
    <col min="2" max="9" width="7.875" style="552" bestFit="1" customWidth="1"/>
    <col min="10" max="256" width="9" style="552"/>
    <col min="257" max="257" width="17.5" style="552" bestFit="1" customWidth="1"/>
    <col min="258" max="265" width="7.875" style="552" bestFit="1" customWidth="1"/>
    <col min="266" max="512" width="9" style="552"/>
    <col min="513" max="513" width="17.5" style="552" bestFit="1" customWidth="1"/>
    <col min="514" max="521" width="7.875" style="552" bestFit="1" customWidth="1"/>
    <col min="522" max="768" width="9" style="552"/>
    <col min="769" max="769" width="17.5" style="552" bestFit="1" customWidth="1"/>
    <col min="770" max="777" width="7.875" style="552" bestFit="1" customWidth="1"/>
    <col min="778" max="1024" width="9" style="552"/>
    <col min="1025" max="1025" width="17.5" style="552" bestFit="1" customWidth="1"/>
    <col min="1026" max="1033" width="7.875" style="552" bestFit="1" customWidth="1"/>
    <col min="1034" max="1280" width="9" style="552"/>
    <col min="1281" max="1281" width="17.5" style="552" bestFit="1" customWidth="1"/>
    <col min="1282" max="1289" width="7.875" style="552" bestFit="1" customWidth="1"/>
    <col min="1290" max="1536" width="9" style="552"/>
    <col min="1537" max="1537" width="17.5" style="552" bestFit="1" customWidth="1"/>
    <col min="1538" max="1545" width="7.875" style="552" bestFit="1" customWidth="1"/>
    <col min="1546" max="1792" width="9" style="552"/>
    <col min="1793" max="1793" width="17.5" style="552" bestFit="1" customWidth="1"/>
    <col min="1794" max="1801" width="7.875" style="552" bestFit="1" customWidth="1"/>
    <col min="1802" max="2048" width="9" style="552"/>
    <col min="2049" max="2049" width="17.5" style="552" bestFit="1" customWidth="1"/>
    <col min="2050" max="2057" width="7.875" style="552" bestFit="1" customWidth="1"/>
    <col min="2058" max="2304" width="9" style="552"/>
    <col min="2305" max="2305" width="17.5" style="552" bestFit="1" customWidth="1"/>
    <col min="2306" max="2313" width="7.875" style="552" bestFit="1" customWidth="1"/>
    <col min="2314" max="2560" width="9" style="552"/>
    <col min="2561" max="2561" width="17.5" style="552" bestFit="1" customWidth="1"/>
    <col min="2562" max="2569" width="7.875" style="552" bestFit="1" customWidth="1"/>
    <col min="2570" max="2816" width="9" style="552"/>
    <col min="2817" max="2817" width="17.5" style="552" bestFit="1" customWidth="1"/>
    <col min="2818" max="2825" width="7.875" style="552" bestFit="1" customWidth="1"/>
    <col min="2826" max="3072" width="9" style="552"/>
    <col min="3073" max="3073" width="17.5" style="552" bestFit="1" customWidth="1"/>
    <col min="3074" max="3081" width="7.875" style="552" bestFit="1" customWidth="1"/>
    <col min="3082" max="3328" width="9" style="552"/>
    <col min="3329" max="3329" width="17.5" style="552" bestFit="1" customWidth="1"/>
    <col min="3330" max="3337" width="7.875" style="552" bestFit="1" customWidth="1"/>
    <col min="3338" max="3584" width="9" style="552"/>
    <col min="3585" max="3585" width="17.5" style="552" bestFit="1" customWidth="1"/>
    <col min="3586" max="3593" width="7.875" style="552" bestFit="1" customWidth="1"/>
    <col min="3594" max="3840" width="9" style="552"/>
    <col min="3841" max="3841" width="17.5" style="552" bestFit="1" customWidth="1"/>
    <col min="3842" max="3849" width="7.875" style="552" bestFit="1" customWidth="1"/>
    <col min="3850" max="4096" width="9" style="552"/>
    <col min="4097" max="4097" width="17.5" style="552" bestFit="1" customWidth="1"/>
    <col min="4098" max="4105" width="7.875" style="552" bestFit="1" customWidth="1"/>
    <col min="4106" max="4352" width="9" style="552"/>
    <col min="4353" max="4353" width="17.5" style="552" bestFit="1" customWidth="1"/>
    <col min="4354" max="4361" width="7.875" style="552" bestFit="1" customWidth="1"/>
    <col min="4362" max="4608" width="9" style="552"/>
    <col min="4609" max="4609" width="17.5" style="552" bestFit="1" customWidth="1"/>
    <col min="4610" max="4617" width="7.875" style="552" bestFit="1" customWidth="1"/>
    <col min="4618" max="4864" width="9" style="552"/>
    <col min="4865" max="4865" width="17.5" style="552" bestFit="1" customWidth="1"/>
    <col min="4866" max="4873" width="7.875" style="552" bestFit="1" customWidth="1"/>
    <col min="4874" max="5120" width="9" style="552"/>
    <col min="5121" max="5121" width="17.5" style="552" bestFit="1" customWidth="1"/>
    <col min="5122" max="5129" width="7.875" style="552" bestFit="1" customWidth="1"/>
    <col min="5130" max="5376" width="9" style="552"/>
    <col min="5377" max="5377" width="17.5" style="552" bestFit="1" customWidth="1"/>
    <col min="5378" max="5385" width="7.875" style="552" bestFit="1" customWidth="1"/>
    <col min="5386" max="5632" width="9" style="552"/>
    <col min="5633" max="5633" width="17.5" style="552" bestFit="1" customWidth="1"/>
    <col min="5634" max="5641" width="7.875" style="552" bestFit="1" customWidth="1"/>
    <col min="5642" max="5888" width="9" style="552"/>
    <col min="5889" max="5889" width="17.5" style="552" bestFit="1" customWidth="1"/>
    <col min="5890" max="5897" width="7.875" style="552" bestFit="1" customWidth="1"/>
    <col min="5898" max="6144" width="9" style="552"/>
    <col min="6145" max="6145" width="17.5" style="552" bestFit="1" customWidth="1"/>
    <col min="6146" max="6153" width="7.875" style="552" bestFit="1" customWidth="1"/>
    <col min="6154" max="6400" width="9" style="552"/>
    <col min="6401" max="6401" width="17.5" style="552" bestFit="1" customWidth="1"/>
    <col min="6402" max="6409" width="7.875" style="552" bestFit="1" customWidth="1"/>
    <col min="6410" max="6656" width="9" style="552"/>
    <col min="6657" max="6657" width="17.5" style="552" bestFit="1" customWidth="1"/>
    <col min="6658" max="6665" width="7.875" style="552" bestFit="1" customWidth="1"/>
    <col min="6666" max="6912" width="9" style="552"/>
    <col min="6913" max="6913" width="17.5" style="552" bestFit="1" customWidth="1"/>
    <col min="6914" max="6921" width="7.875" style="552" bestFit="1" customWidth="1"/>
    <col min="6922" max="7168" width="9" style="552"/>
    <col min="7169" max="7169" width="17.5" style="552" bestFit="1" customWidth="1"/>
    <col min="7170" max="7177" width="7.875" style="552" bestFit="1" customWidth="1"/>
    <col min="7178" max="7424" width="9" style="552"/>
    <col min="7425" max="7425" width="17.5" style="552" bestFit="1" customWidth="1"/>
    <col min="7426" max="7433" width="7.875" style="552" bestFit="1" customWidth="1"/>
    <col min="7434" max="7680" width="9" style="552"/>
    <col min="7681" max="7681" width="17.5" style="552" bestFit="1" customWidth="1"/>
    <col min="7682" max="7689" width="7.875" style="552" bestFit="1" customWidth="1"/>
    <col min="7690" max="7936" width="9" style="552"/>
    <col min="7937" max="7937" width="17.5" style="552" bestFit="1" customWidth="1"/>
    <col min="7938" max="7945" width="7.875" style="552" bestFit="1" customWidth="1"/>
    <col min="7946" max="8192" width="9" style="552"/>
    <col min="8193" max="8193" width="17.5" style="552" bestFit="1" customWidth="1"/>
    <col min="8194" max="8201" width="7.875" style="552" bestFit="1" customWidth="1"/>
    <col min="8202" max="8448" width="9" style="552"/>
    <col min="8449" max="8449" width="17.5" style="552" bestFit="1" customWidth="1"/>
    <col min="8450" max="8457" width="7.875" style="552" bestFit="1" customWidth="1"/>
    <col min="8458" max="8704" width="9" style="552"/>
    <col min="8705" max="8705" width="17.5" style="552" bestFit="1" customWidth="1"/>
    <col min="8706" max="8713" width="7.875" style="552" bestFit="1" customWidth="1"/>
    <col min="8714" max="8960" width="9" style="552"/>
    <col min="8961" max="8961" width="17.5" style="552" bestFit="1" customWidth="1"/>
    <col min="8962" max="8969" width="7.875" style="552" bestFit="1" customWidth="1"/>
    <col min="8970" max="9216" width="9" style="552"/>
    <col min="9217" max="9217" width="17.5" style="552" bestFit="1" customWidth="1"/>
    <col min="9218" max="9225" width="7.875" style="552" bestFit="1" customWidth="1"/>
    <col min="9226" max="9472" width="9" style="552"/>
    <col min="9473" max="9473" width="17.5" style="552" bestFit="1" customWidth="1"/>
    <col min="9474" max="9481" width="7.875" style="552" bestFit="1" customWidth="1"/>
    <col min="9482" max="9728" width="9" style="552"/>
    <col min="9729" max="9729" width="17.5" style="552" bestFit="1" customWidth="1"/>
    <col min="9730" max="9737" width="7.875" style="552" bestFit="1" customWidth="1"/>
    <col min="9738" max="9984" width="9" style="552"/>
    <col min="9985" max="9985" width="17.5" style="552" bestFit="1" customWidth="1"/>
    <col min="9986" max="9993" width="7.875" style="552" bestFit="1" customWidth="1"/>
    <col min="9994" max="10240" width="9" style="552"/>
    <col min="10241" max="10241" width="17.5" style="552" bestFit="1" customWidth="1"/>
    <col min="10242" max="10249" width="7.875" style="552" bestFit="1" customWidth="1"/>
    <col min="10250" max="10496" width="9" style="552"/>
    <col min="10497" max="10497" width="17.5" style="552" bestFit="1" customWidth="1"/>
    <col min="10498" max="10505" width="7.875" style="552" bestFit="1" customWidth="1"/>
    <col min="10506" max="10752" width="9" style="552"/>
    <col min="10753" max="10753" width="17.5" style="552" bestFit="1" customWidth="1"/>
    <col min="10754" max="10761" width="7.875" style="552" bestFit="1" customWidth="1"/>
    <col min="10762" max="11008" width="9" style="552"/>
    <col min="11009" max="11009" width="17.5" style="552" bestFit="1" customWidth="1"/>
    <col min="11010" max="11017" width="7.875" style="552" bestFit="1" customWidth="1"/>
    <col min="11018" max="11264" width="9" style="552"/>
    <col min="11265" max="11265" width="17.5" style="552" bestFit="1" customWidth="1"/>
    <col min="11266" max="11273" width="7.875" style="552" bestFit="1" customWidth="1"/>
    <col min="11274" max="11520" width="9" style="552"/>
    <col min="11521" max="11521" width="17.5" style="552" bestFit="1" customWidth="1"/>
    <col min="11522" max="11529" width="7.875" style="552" bestFit="1" customWidth="1"/>
    <col min="11530" max="11776" width="9" style="552"/>
    <col min="11777" max="11777" width="17.5" style="552" bestFit="1" customWidth="1"/>
    <col min="11778" max="11785" width="7.875" style="552" bestFit="1" customWidth="1"/>
    <col min="11786" max="12032" width="9" style="552"/>
    <col min="12033" max="12033" width="17.5" style="552" bestFit="1" customWidth="1"/>
    <col min="12034" max="12041" width="7.875" style="552" bestFit="1" customWidth="1"/>
    <col min="12042" max="12288" width="9" style="552"/>
    <col min="12289" max="12289" width="17.5" style="552" bestFit="1" customWidth="1"/>
    <col min="12290" max="12297" width="7.875" style="552" bestFit="1" customWidth="1"/>
    <col min="12298" max="12544" width="9" style="552"/>
    <col min="12545" max="12545" width="17.5" style="552" bestFit="1" customWidth="1"/>
    <col min="12546" max="12553" width="7.875" style="552" bestFit="1" customWidth="1"/>
    <col min="12554" max="12800" width="9" style="552"/>
    <col min="12801" max="12801" width="17.5" style="552" bestFit="1" customWidth="1"/>
    <col min="12802" max="12809" width="7.875" style="552" bestFit="1" customWidth="1"/>
    <col min="12810" max="13056" width="9" style="552"/>
    <col min="13057" max="13057" width="17.5" style="552" bestFit="1" customWidth="1"/>
    <col min="13058" max="13065" width="7.875" style="552" bestFit="1" customWidth="1"/>
    <col min="13066" max="13312" width="9" style="552"/>
    <col min="13313" max="13313" width="17.5" style="552" bestFit="1" customWidth="1"/>
    <col min="13314" max="13321" width="7.875" style="552" bestFit="1" customWidth="1"/>
    <col min="13322" max="13568" width="9" style="552"/>
    <col min="13569" max="13569" width="17.5" style="552" bestFit="1" customWidth="1"/>
    <col min="13570" max="13577" width="7.875" style="552" bestFit="1" customWidth="1"/>
    <col min="13578" max="13824" width="9" style="552"/>
    <col min="13825" max="13825" width="17.5" style="552" bestFit="1" customWidth="1"/>
    <col min="13826" max="13833" width="7.875" style="552" bestFit="1" customWidth="1"/>
    <col min="13834" max="14080" width="9" style="552"/>
    <col min="14081" max="14081" width="17.5" style="552" bestFit="1" customWidth="1"/>
    <col min="14082" max="14089" width="7.875" style="552" bestFit="1" customWidth="1"/>
    <col min="14090" max="14336" width="9" style="552"/>
    <col min="14337" max="14337" width="17.5" style="552" bestFit="1" customWidth="1"/>
    <col min="14338" max="14345" width="7.875" style="552" bestFit="1" customWidth="1"/>
    <col min="14346" max="14592" width="9" style="552"/>
    <col min="14593" max="14593" width="17.5" style="552" bestFit="1" customWidth="1"/>
    <col min="14594" max="14601" width="7.875" style="552" bestFit="1" customWidth="1"/>
    <col min="14602" max="14848" width="9" style="552"/>
    <col min="14849" max="14849" width="17.5" style="552" bestFit="1" customWidth="1"/>
    <col min="14850" max="14857" width="7.875" style="552" bestFit="1" customWidth="1"/>
    <col min="14858" max="15104" width="9" style="552"/>
    <col min="15105" max="15105" width="17.5" style="552" bestFit="1" customWidth="1"/>
    <col min="15106" max="15113" width="7.875" style="552" bestFit="1" customWidth="1"/>
    <col min="15114" max="15360" width="9" style="552"/>
    <col min="15361" max="15361" width="17.5" style="552" bestFit="1" customWidth="1"/>
    <col min="15362" max="15369" width="7.875" style="552" bestFit="1" customWidth="1"/>
    <col min="15370" max="15616" width="9" style="552"/>
    <col min="15617" max="15617" width="17.5" style="552" bestFit="1" customWidth="1"/>
    <col min="15618" max="15625" width="7.875" style="552" bestFit="1" customWidth="1"/>
    <col min="15626" max="15872" width="9" style="552"/>
    <col min="15873" max="15873" width="17.5" style="552" bestFit="1" customWidth="1"/>
    <col min="15874" max="15881" width="7.875" style="552" bestFit="1" customWidth="1"/>
    <col min="15882" max="16128" width="9" style="552"/>
    <col min="16129" max="16129" width="17.5" style="552" bestFit="1" customWidth="1"/>
    <col min="16130" max="16137" width="7.875" style="552" bestFit="1" customWidth="1"/>
    <col min="16138" max="16384" width="9" style="552"/>
  </cols>
  <sheetData>
    <row r="1" spans="1:10">
      <c r="A1" s="552" t="s">
        <v>793</v>
      </c>
      <c r="B1" s="553" t="s">
        <v>1467</v>
      </c>
      <c r="C1" s="553"/>
      <c r="D1" s="553"/>
      <c r="E1" s="553"/>
      <c r="F1" s="553"/>
      <c r="G1" s="553"/>
      <c r="H1" s="553"/>
      <c r="I1" s="553"/>
      <c r="J1" s="553"/>
    </row>
    <row r="2" spans="1:10">
      <c r="A2" s="553"/>
      <c r="B2" s="553"/>
      <c r="C2" s="553"/>
      <c r="D2" s="553"/>
      <c r="E2" s="553"/>
      <c r="F2" s="553"/>
      <c r="G2" s="553"/>
      <c r="H2" s="553"/>
      <c r="I2" s="553"/>
    </row>
    <row r="3" spans="1:10" ht="15" thickBot="1">
      <c r="A3" s="553"/>
      <c r="B3" s="908" t="s">
        <v>1469</v>
      </c>
      <c r="C3" s="908"/>
      <c r="D3" s="908"/>
      <c r="E3" s="908"/>
      <c r="F3" s="908"/>
      <c r="G3" s="908"/>
      <c r="H3" s="908"/>
      <c r="I3" s="908"/>
    </row>
    <row r="4" spans="1:10" ht="15.75" thickTop="1">
      <c r="A4" s="556" t="s">
        <v>658</v>
      </c>
      <c r="B4" s="557">
        <v>2004</v>
      </c>
      <c r="C4" s="557">
        <v>2006</v>
      </c>
      <c r="D4" s="557">
        <v>2008</v>
      </c>
      <c r="E4" s="557">
        <v>2010</v>
      </c>
      <c r="F4" s="557">
        <v>2012</v>
      </c>
      <c r="G4" s="557">
        <v>2014</v>
      </c>
      <c r="H4" s="557">
        <v>2016</v>
      </c>
      <c r="I4" s="557">
        <v>2018</v>
      </c>
    </row>
    <row r="5" spans="1:10">
      <c r="A5" s="552" t="s">
        <v>1083</v>
      </c>
      <c r="B5" s="552">
        <v>463035</v>
      </c>
      <c r="C5" s="552">
        <v>488459</v>
      </c>
      <c r="D5" s="552">
        <v>544764</v>
      </c>
      <c r="E5" s="552">
        <v>597074</v>
      </c>
      <c r="F5" s="552">
        <v>611930</v>
      </c>
      <c r="G5" s="552">
        <v>730016</v>
      </c>
      <c r="H5" s="552">
        <v>774530</v>
      </c>
      <c r="I5" s="552">
        <v>802952</v>
      </c>
    </row>
    <row r="6" spans="1:10">
      <c r="A6" s="552" t="s">
        <v>1084</v>
      </c>
      <c r="B6" s="552">
        <v>69364</v>
      </c>
      <c r="C6" s="552">
        <v>80762</v>
      </c>
      <c r="D6" s="552">
        <v>90775</v>
      </c>
      <c r="E6" s="552">
        <v>102368</v>
      </c>
      <c r="F6" s="552">
        <v>108167</v>
      </c>
      <c r="G6" s="552">
        <v>112747</v>
      </c>
      <c r="H6" s="552">
        <v>119654</v>
      </c>
      <c r="I6" s="552">
        <v>130428</v>
      </c>
    </row>
    <row r="7" spans="1:10">
      <c r="A7" s="552" t="s">
        <v>1085</v>
      </c>
      <c r="B7" s="552">
        <v>139077</v>
      </c>
      <c r="C7" s="552">
        <v>192011</v>
      </c>
      <c r="D7" s="552">
        <v>199690</v>
      </c>
      <c r="E7" s="552">
        <v>210825</v>
      </c>
      <c r="F7" s="552">
        <v>224895</v>
      </c>
      <c r="G7" s="552">
        <v>208256</v>
      </c>
      <c r="H7" s="552">
        <v>215555</v>
      </c>
      <c r="I7" s="552">
        <v>231953</v>
      </c>
    </row>
    <row r="8" spans="1:10">
      <c r="A8" s="552" t="s">
        <v>1093</v>
      </c>
      <c r="B8" s="552">
        <v>34767</v>
      </c>
      <c r="C8" s="552">
        <v>45280</v>
      </c>
      <c r="D8" s="552">
        <v>42155</v>
      </c>
      <c r="E8" s="552">
        <v>46749</v>
      </c>
      <c r="F8" s="552">
        <v>52753</v>
      </c>
      <c r="G8" s="552">
        <v>63342</v>
      </c>
      <c r="H8" s="552">
        <v>68152</v>
      </c>
      <c r="I8" s="552">
        <v>75098</v>
      </c>
    </row>
    <row r="9" spans="1:10">
      <c r="A9" s="552" t="s">
        <v>1086</v>
      </c>
      <c r="B9" s="552">
        <v>71486</v>
      </c>
      <c r="C9" s="552">
        <v>95093</v>
      </c>
      <c r="D9" s="552">
        <v>102278</v>
      </c>
      <c r="E9" s="552">
        <v>96577</v>
      </c>
      <c r="F9" s="552">
        <v>106960</v>
      </c>
      <c r="G9" s="552">
        <v>114220</v>
      </c>
      <c r="H9" s="552">
        <v>118628</v>
      </c>
      <c r="I9" s="552">
        <v>125515</v>
      </c>
    </row>
    <row r="10" spans="1:10">
      <c r="A10" s="552" t="s">
        <v>1087</v>
      </c>
      <c r="B10" s="552">
        <v>67621</v>
      </c>
      <c r="C10" s="552">
        <v>85438</v>
      </c>
      <c r="D10" s="552">
        <v>95454</v>
      </c>
      <c r="E10" s="552">
        <v>91621</v>
      </c>
      <c r="F10" s="552">
        <v>97744</v>
      </c>
      <c r="G10" s="552">
        <v>91482</v>
      </c>
      <c r="H10" s="552">
        <v>107252</v>
      </c>
      <c r="I10" s="552">
        <v>116127</v>
      </c>
    </row>
    <row r="11" spans="1:10">
      <c r="A11" s="552" t="s">
        <v>1088</v>
      </c>
      <c r="B11" s="552">
        <v>1282995</v>
      </c>
      <c r="C11" s="552">
        <v>1420715</v>
      </c>
      <c r="D11" s="552">
        <v>1599253</v>
      </c>
      <c r="E11" s="552">
        <v>1834043</v>
      </c>
      <c r="F11" s="552">
        <v>1861686</v>
      </c>
      <c r="G11" s="552">
        <v>2206710</v>
      </c>
      <c r="H11" s="552">
        <v>2177525</v>
      </c>
      <c r="I11" s="552">
        <v>2300689</v>
      </c>
    </row>
    <row r="12" spans="1:10">
      <c r="A12" s="552" t="s">
        <v>1089</v>
      </c>
      <c r="B12" s="552">
        <v>610004</v>
      </c>
      <c r="C12" s="552">
        <v>667527</v>
      </c>
      <c r="D12" s="552">
        <v>722277</v>
      </c>
      <c r="E12" s="552">
        <v>808650</v>
      </c>
      <c r="F12" s="552">
        <v>857002</v>
      </c>
      <c r="G12" s="552">
        <v>981119</v>
      </c>
      <c r="H12" s="552">
        <v>1159567</v>
      </c>
      <c r="I12" s="552">
        <v>1262526</v>
      </c>
    </row>
    <row r="13" spans="1:10">
      <c r="A13" s="552" t="s">
        <v>1090</v>
      </c>
      <c r="B13" s="552">
        <v>8913</v>
      </c>
      <c r="C13" s="552">
        <v>11832</v>
      </c>
      <c r="D13" s="552">
        <v>9927</v>
      </c>
      <c r="E13" s="552">
        <v>11413</v>
      </c>
      <c r="F13" s="552">
        <v>13934</v>
      </c>
      <c r="G13" s="552">
        <v>13505</v>
      </c>
      <c r="H13" s="552">
        <v>15037</v>
      </c>
      <c r="I13" s="552">
        <v>15827</v>
      </c>
    </row>
    <row r="14" spans="1:10">
      <c r="A14" s="552" t="s">
        <v>1091</v>
      </c>
      <c r="B14" s="552">
        <v>30241</v>
      </c>
      <c r="C14" s="552">
        <v>42094</v>
      </c>
      <c r="D14" s="552">
        <v>35087</v>
      </c>
      <c r="E14" s="552">
        <v>34751</v>
      </c>
      <c r="F14" s="552">
        <v>37409</v>
      </c>
      <c r="G14" s="552">
        <v>44166</v>
      </c>
      <c r="H14" s="552">
        <v>50020</v>
      </c>
      <c r="I14" s="552">
        <v>51322</v>
      </c>
    </row>
    <row r="15" spans="1:10">
      <c r="A15" s="552" t="s">
        <v>1092</v>
      </c>
      <c r="B15" s="552">
        <v>255091</v>
      </c>
      <c r="C15" s="552">
        <v>335874</v>
      </c>
      <c r="D15" s="552">
        <v>334886</v>
      </c>
      <c r="E15" s="552">
        <v>350835</v>
      </c>
      <c r="F15" s="552">
        <v>382908</v>
      </c>
      <c r="G15" s="552">
        <v>565680</v>
      </c>
      <c r="H15" s="552">
        <v>551162</v>
      </c>
      <c r="I15" s="552">
        <v>627617</v>
      </c>
    </row>
    <row r="16" spans="1:10">
      <c r="A16" s="552" t="s">
        <v>1094</v>
      </c>
      <c r="B16" s="552">
        <v>319911</v>
      </c>
      <c r="C16" s="552">
        <v>326752</v>
      </c>
      <c r="D16" s="552">
        <v>387185</v>
      </c>
      <c r="E16" s="552">
        <v>407950</v>
      </c>
      <c r="F16" s="552">
        <v>414431</v>
      </c>
      <c r="G16" s="552">
        <v>454220</v>
      </c>
      <c r="H16" s="552">
        <v>673589</v>
      </c>
      <c r="I16" s="552">
        <v>702541</v>
      </c>
    </row>
    <row r="17" spans="1:9">
      <c r="A17" s="552" t="s">
        <v>1095</v>
      </c>
      <c r="B17" s="552">
        <v>34666</v>
      </c>
      <c r="C17" s="552">
        <v>37155</v>
      </c>
      <c r="D17" s="552">
        <v>40050</v>
      </c>
      <c r="E17" s="552">
        <v>39515</v>
      </c>
      <c r="F17" s="552">
        <v>41840</v>
      </c>
      <c r="G17" s="552">
        <v>46026</v>
      </c>
      <c r="H17" s="552">
        <v>49201</v>
      </c>
      <c r="I17" s="552">
        <v>55961</v>
      </c>
    </row>
    <row r="18" spans="1:9">
      <c r="A18" s="552" t="s">
        <v>1096</v>
      </c>
      <c r="B18" s="552">
        <v>53278</v>
      </c>
      <c r="C18" s="552">
        <v>62636</v>
      </c>
      <c r="D18" s="552">
        <v>67606</v>
      </c>
      <c r="E18" s="552">
        <v>71863</v>
      </c>
      <c r="F18" s="552">
        <v>83559</v>
      </c>
      <c r="G18" s="552">
        <v>93619</v>
      </c>
      <c r="H18" s="552">
        <v>104422</v>
      </c>
      <c r="I18" s="552">
        <v>124029</v>
      </c>
    </row>
    <row r="19" spans="1:9">
      <c r="A19" s="552" t="s">
        <v>1097</v>
      </c>
      <c r="B19" s="552">
        <v>11045</v>
      </c>
      <c r="C19" s="552">
        <v>13691</v>
      </c>
      <c r="D19" s="552">
        <v>12974</v>
      </c>
      <c r="E19" s="552">
        <v>15124</v>
      </c>
      <c r="F19" s="552">
        <v>15895</v>
      </c>
      <c r="G19" s="552">
        <v>15071</v>
      </c>
      <c r="H19" s="552">
        <v>16443</v>
      </c>
      <c r="I19" s="552">
        <v>18303</v>
      </c>
    </row>
    <row r="20" spans="1:9">
      <c r="A20" s="552" t="s">
        <v>1098</v>
      </c>
      <c r="B20" s="552">
        <v>40826</v>
      </c>
      <c r="C20" s="552">
        <v>54043</v>
      </c>
      <c r="D20" s="552">
        <v>56692</v>
      </c>
      <c r="E20" s="552">
        <v>57039</v>
      </c>
      <c r="F20" s="552">
        <v>65256</v>
      </c>
      <c r="G20" s="552">
        <v>72061</v>
      </c>
      <c r="H20" s="552">
        <v>75341</v>
      </c>
      <c r="I20" s="552">
        <v>83485</v>
      </c>
    </row>
    <row r="21" spans="1:9">
      <c r="A21" s="552" t="s">
        <v>1099</v>
      </c>
      <c r="B21" s="552">
        <v>34028</v>
      </c>
      <c r="C21" s="552">
        <v>41829</v>
      </c>
      <c r="D21" s="552">
        <v>33088</v>
      </c>
      <c r="E21" s="552">
        <v>40316</v>
      </c>
      <c r="F21" s="552">
        <v>43825</v>
      </c>
      <c r="G21" s="552">
        <v>48647</v>
      </c>
      <c r="H21" s="552">
        <v>54296</v>
      </c>
      <c r="I21" s="552">
        <v>72369</v>
      </c>
    </row>
    <row r="22" spans="1:9">
      <c r="A22" s="552" t="s">
        <v>1100</v>
      </c>
      <c r="B22" s="552">
        <v>31251</v>
      </c>
      <c r="C22" s="552">
        <v>31089</v>
      </c>
      <c r="D22" s="552">
        <v>38374</v>
      </c>
      <c r="E22" s="552">
        <v>39954</v>
      </c>
      <c r="F22" s="552">
        <v>41337</v>
      </c>
      <c r="G22" s="552">
        <v>59130</v>
      </c>
      <c r="H22" s="552">
        <v>61117</v>
      </c>
      <c r="I22" s="552">
        <v>66140</v>
      </c>
    </row>
    <row r="23" spans="1:9">
      <c r="A23" s="552" t="s">
        <v>1101</v>
      </c>
      <c r="B23" s="552">
        <v>52155</v>
      </c>
      <c r="C23" s="552">
        <v>57267</v>
      </c>
      <c r="D23" s="552">
        <v>59364</v>
      </c>
      <c r="E23" s="552">
        <v>69347</v>
      </c>
      <c r="F23" s="552">
        <v>72366</v>
      </c>
      <c r="G23" s="552">
        <v>86646</v>
      </c>
      <c r="H23" s="552">
        <v>93538</v>
      </c>
      <c r="I23" s="552">
        <v>103998</v>
      </c>
    </row>
    <row r="24" spans="1:9">
      <c r="A24" s="552" t="s">
        <v>1102</v>
      </c>
      <c r="B24" s="552">
        <v>62607</v>
      </c>
      <c r="C24" s="552">
        <v>59482</v>
      </c>
      <c r="D24" s="552">
        <v>83989</v>
      </c>
      <c r="E24" s="552">
        <v>84797</v>
      </c>
      <c r="F24" s="552">
        <v>86867</v>
      </c>
      <c r="G24" s="552">
        <v>79161</v>
      </c>
      <c r="H24" s="552">
        <v>85264</v>
      </c>
      <c r="I24" s="552">
        <v>94433</v>
      </c>
    </row>
    <row r="25" spans="1:9">
      <c r="A25" s="552" t="s">
        <v>1103</v>
      </c>
      <c r="B25" s="552">
        <v>693986</v>
      </c>
      <c r="C25" s="552">
        <v>769435</v>
      </c>
      <c r="D25" s="552">
        <v>847859</v>
      </c>
      <c r="E25" s="552">
        <v>914782</v>
      </c>
      <c r="F25" s="552">
        <v>972333</v>
      </c>
      <c r="G25" s="552">
        <v>1080564</v>
      </c>
      <c r="H25" s="552">
        <v>1205315</v>
      </c>
      <c r="I25" s="552">
        <v>1327455</v>
      </c>
    </row>
    <row r="26" spans="1:9">
      <c r="A26" s="552" t="s">
        <v>1157</v>
      </c>
      <c r="B26" s="552">
        <v>99158</v>
      </c>
      <c r="C26" s="552">
        <v>122370</v>
      </c>
      <c r="D26" s="552">
        <v>153049</v>
      </c>
      <c r="E26" s="552">
        <v>160386</v>
      </c>
      <c r="F26" s="552">
        <v>163118</v>
      </c>
      <c r="G26" s="552">
        <v>174290</v>
      </c>
      <c r="H26" s="552">
        <v>195911</v>
      </c>
      <c r="I26" s="552">
        <v>216134</v>
      </c>
    </row>
    <row r="27" spans="1:9">
      <c r="A27" s="552" t="s">
        <v>1158</v>
      </c>
      <c r="B27" s="552">
        <v>35176</v>
      </c>
      <c r="C27" s="552">
        <v>45533</v>
      </c>
      <c r="D27" s="552">
        <v>45938</v>
      </c>
      <c r="E27" s="552">
        <v>51520</v>
      </c>
      <c r="F27" s="552">
        <v>51454</v>
      </c>
      <c r="G27" s="552">
        <v>46945</v>
      </c>
      <c r="H27" s="552">
        <v>57561</v>
      </c>
      <c r="I27" s="552">
        <v>58153</v>
      </c>
    </row>
    <row r="28" spans="1:9">
      <c r="A28" s="552" t="s">
        <v>1159</v>
      </c>
      <c r="B28" s="552">
        <v>95552</v>
      </c>
      <c r="C28" s="552">
        <v>124419</v>
      </c>
      <c r="D28" s="552">
        <v>135230</v>
      </c>
      <c r="E28" s="552">
        <v>143998</v>
      </c>
      <c r="F28" s="552">
        <v>142482</v>
      </c>
      <c r="G28" s="552">
        <v>161594</v>
      </c>
      <c r="H28" s="552">
        <v>164618</v>
      </c>
      <c r="I28" s="552">
        <v>178544</v>
      </c>
    </row>
    <row r="29" spans="1:9">
      <c r="A29" s="552" t="s">
        <v>1104</v>
      </c>
      <c r="B29" s="552">
        <v>242706</v>
      </c>
      <c r="C29" s="552">
        <v>476825</v>
      </c>
      <c r="D29" s="552">
        <v>314800</v>
      </c>
      <c r="E29" s="552">
        <v>343053</v>
      </c>
      <c r="F29" s="552">
        <v>359815</v>
      </c>
      <c r="G29" s="552">
        <v>370695</v>
      </c>
      <c r="H29" s="552">
        <v>482094</v>
      </c>
      <c r="I29" s="552">
        <v>521307</v>
      </c>
    </row>
    <row r="30" spans="1:9">
      <c r="A30" s="552" t="s">
        <v>1105</v>
      </c>
      <c r="B30" s="552">
        <v>176379</v>
      </c>
      <c r="C30" s="552">
        <v>263592</v>
      </c>
      <c r="D30" s="552">
        <v>196901</v>
      </c>
      <c r="E30" s="552">
        <v>231089</v>
      </c>
      <c r="F30" s="552">
        <v>251924</v>
      </c>
      <c r="G30" s="552">
        <v>274161</v>
      </c>
      <c r="H30" s="552">
        <v>242853</v>
      </c>
      <c r="I30" s="552">
        <v>339322</v>
      </c>
    </row>
    <row r="31" spans="1:9">
      <c r="A31" s="552" t="s">
        <v>1106</v>
      </c>
      <c r="B31" s="552">
        <v>50397</v>
      </c>
      <c r="C31" s="552">
        <v>60785</v>
      </c>
      <c r="D31" s="552">
        <v>61465</v>
      </c>
      <c r="E31" s="552">
        <v>69194</v>
      </c>
      <c r="F31" s="552">
        <v>75878</v>
      </c>
      <c r="G31" s="552">
        <v>83455</v>
      </c>
      <c r="H31" s="552">
        <v>99001</v>
      </c>
      <c r="I31" s="552">
        <v>97910</v>
      </c>
    </row>
    <row r="32" spans="1:9">
      <c r="A32" s="552" t="s">
        <v>1107</v>
      </c>
      <c r="B32" s="552">
        <v>86396</v>
      </c>
      <c r="C32" s="552">
        <v>54228</v>
      </c>
      <c r="D32" s="552">
        <v>110338</v>
      </c>
      <c r="E32" s="552">
        <v>121315</v>
      </c>
      <c r="F32" s="552">
        <v>127533</v>
      </c>
      <c r="G32" s="552">
        <v>133706</v>
      </c>
      <c r="H32" s="552">
        <v>138566</v>
      </c>
      <c r="I32" s="552">
        <v>147716</v>
      </c>
    </row>
    <row r="33" spans="1:9">
      <c r="A33" s="552" t="s">
        <v>1108</v>
      </c>
      <c r="B33" s="552">
        <v>116334</v>
      </c>
      <c r="C33" s="552">
        <v>130920</v>
      </c>
      <c r="D33" s="552">
        <v>141237</v>
      </c>
      <c r="E33" s="552">
        <v>153383</v>
      </c>
      <c r="F33" s="552">
        <v>162248</v>
      </c>
      <c r="G33" s="552">
        <v>183593</v>
      </c>
      <c r="H33" s="552">
        <v>193411</v>
      </c>
      <c r="I33" s="552">
        <v>209259</v>
      </c>
    </row>
    <row r="34" spans="1:9">
      <c r="A34" s="552" t="s">
        <v>1109</v>
      </c>
      <c r="B34" s="552">
        <v>39857</v>
      </c>
      <c r="C34" s="552">
        <v>47503</v>
      </c>
      <c r="D34" s="552">
        <v>53569</v>
      </c>
      <c r="E34" s="552">
        <v>56094</v>
      </c>
      <c r="F34" s="552">
        <v>62304</v>
      </c>
      <c r="G34" s="552">
        <v>64699</v>
      </c>
      <c r="H34" s="552">
        <v>70873</v>
      </c>
      <c r="I34" s="552">
        <v>75025</v>
      </c>
    </row>
    <row r="35" spans="1:9">
      <c r="A35" s="552" t="s">
        <v>1110</v>
      </c>
      <c r="B35" s="552">
        <v>116393</v>
      </c>
      <c r="C35" s="552">
        <v>131899</v>
      </c>
      <c r="D35" s="552">
        <v>133287</v>
      </c>
      <c r="E35" s="552">
        <v>142776</v>
      </c>
      <c r="F35" s="552">
        <v>154862</v>
      </c>
      <c r="G35" s="552">
        <v>156591</v>
      </c>
      <c r="H35" s="552">
        <v>185045</v>
      </c>
      <c r="I35" s="552">
        <v>204101</v>
      </c>
    </row>
    <row r="36" spans="1:9">
      <c r="A36" s="552" t="s">
        <v>1111</v>
      </c>
      <c r="B36" s="552">
        <v>224506</v>
      </c>
      <c r="C36" s="552">
        <v>246767</v>
      </c>
      <c r="D36" s="552">
        <v>271507</v>
      </c>
      <c r="E36" s="552">
        <v>283794</v>
      </c>
      <c r="F36" s="552">
        <v>310662</v>
      </c>
      <c r="G36" s="552">
        <v>343790</v>
      </c>
      <c r="H36" s="552">
        <v>392386</v>
      </c>
      <c r="I36" s="552">
        <v>426721</v>
      </c>
    </row>
    <row r="37" spans="1:9">
      <c r="A37" s="552" t="s">
        <v>1112</v>
      </c>
      <c r="B37" s="552">
        <v>306984</v>
      </c>
      <c r="C37" s="552">
        <v>320311</v>
      </c>
      <c r="D37" s="552">
        <v>334412</v>
      </c>
      <c r="E37" s="552">
        <v>412734</v>
      </c>
      <c r="F37" s="552">
        <v>419847</v>
      </c>
      <c r="G37" s="552">
        <v>377531</v>
      </c>
      <c r="H37" s="552">
        <v>587803</v>
      </c>
      <c r="I37" s="552">
        <v>484611</v>
      </c>
    </row>
    <row r="38" spans="1:9">
      <c r="A38" s="552" t="s">
        <v>1113</v>
      </c>
      <c r="B38" s="552">
        <v>86253</v>
      </c>
      <c r="C38" s="552">
        <v>94241</v>
      </c>
      <c r="D38" s="552">
        <v>105153</v>
      </c>
      <c r="E38" s="552">
        <v>107368</v>
      </c>
      <c r="F38" s="552">
        <v>113492</v>
      </c>
      <c r="G38" s="552">
        <v>121189</v>
      </c>
      <c r="H38" s="552">
        <v>131211</v>
      </c>
      <c r="I38" s="552">
        <v>146582</v>
      </c>
    </row>
    <row r="39" spans="1:9">
      <c r="A39" s="552" t="s">
        <v>1114</v>
      </c>
      <c r="B39" s="552">
        <v>17433</v>
      </c>
      <c r="C39" s="552">
        <v>21977</v>
      </c>
      <c r="D39" s="552">
        <v>24463</v>
      </c>
      <c r="E39" s="552">
        <v>26636</v>
      </c>
      <c r="F39" s="552">
        <v>28189</v>
      </c>
      <c r="G39" s="552">
        <v>28089</v>
      </c>
      <c r="H39" s="552">
        <v>30876</v>
      </c>
      <c r="I39" s="552">
        <v>33200</v>
      </c>
    </row>
    <row r="40" spans="1:9">
      <c r="A40" s="552" t="s">
        <v>1115</v>
      </c>
      <c r="B40" s="552">
        <v>16370</v>
      </c>
      <c r="C40" s="552">
        <v>17250</v>
      </c>
      <c r="D40" s="552">
        <v>17575</v>
      </c>
      <c r="E40" s="552">
        <v>21141</v>
      </c>
      <c r="F40" s="552">
        <v>21850</v>
      </c>
      <c r="G40" s="552">
        <v>24984</v>
      </c>
      <c r="H40" s="552">
        <v>25960</v>
      </c>
      <c r="I40" s="552">
        <v>29002</v>
      </c>
    </row>
    <row r="41" spans="1:9">
      <c r="A41" s="552" t="s">
        <v>1116</v>
      </c>
      <c r="B41" s="552">
        <v>251353</v>
      </c>
      <c r="C41" s="552">
        <v>300025</v>
      </c>
      <c r="D41" s="552">
        <v>310004</v>
      </c>
      <c r="E41" s="552">
        <v>330163</v>
      </c>
      <c r="F41" s="552">
        <v>352839</v>
      </c>
      <c r="G41" s="552">
        <v>510485</v>
      </c>
      <c r="H41" s="552">
        <v>497532</v>
      </c>
      <c r="I41" s="552">
        <v>511669</v>
      </c>
    </row>
    <row r="42" spans="1:9">
      <c r="A42" s="552" t="s">
        <v>1118</v>
      </c>
      <c r="B42" s="552">
        <v>17376</v>
      </c>
      <c r="C42" s="552">
        <v>18560</v>
      </c>
      <c r="D42" s="552">
        <v>20862</v>
      </c>
      <c r="E42" s="552">
        <v>24402</v>
      </c>
      <c r="F42" s="552">
        <v>25407</v>
      </c>
      <c r="G42" s="552">
        <v>26963</v>
      </c>
      <c r="H42" s="552">
        <v>28427</v>
      </c>
      <c r="I42" s="552">
        <v>30858</v>
      </c>
    </row>
    <row r="43" spans="1:9">
      <c r="A43" s="552" t="s">
        <v>1117</v>
      </c>
      <c r="B43" s="552">
        <v>129241</v>
      </c>
      <c r="C43" s="552">
        <v>135669</v>
      </c>
      <c r="D43" s="552">
        <v>161851</v>
      </c>
      <c r="E43" s="552">
        <v>151331</v>
      </c>
      <c r="F43" s="552">
        <v>164096</v>
      </c>
      <c r="G43" s="552">
        <v>146402</v>
      </c>
      <c r="H43" s="552">
        <v>153878</v>
      </c>
      <c r="I43" s="552">
        <v>167518</v>
      </c>
    </row>
    <row r="44" spans="1:9">
      <c r="A44" s="552" t="s">
        <v>1160</v>
      </c>
      <c r="B44" s="552">
        <v>3523380</v>
      </c>
      <c r="C44" s="552">
        <v>4471516</v>
      </c>
      <c r="D44" s="552">
        <v>4229045</v>
      </c>
      <c r="E44" s="552">
        <v>4423457</v>
      </c>
      <c r="F44" s="552">
        <v>4772205</v>
      </c>
      <c r="G44" s="552">
        <v>5361390</v>
      </c>
      <c r="H44" s="552">
        <v>5284168</v>
      </c>
      <c r="I44" s="552">
        <v>6428080</v>
      </c>
    </row>
    <row r="45" spans="1:9">
      <c r="A45" s="552" t="s">
        <v>1161</v>
      </c>
      <c r="B45" s="552">
        <v>1028964</v>
      </c>
      <c r="C45" s="552">
        <v>1112841</v>
      </c>
      <c r="D45" s="552">
        <v>1194796</v>
      </c>
      <c r="E45" s="552">
        <v>1280165</v>
      </c>
      <c r="F45" s="552">
        <v>1299455</v>
      </c>
      <c r="G45" s="552">
        <v>1606425</v>
      </c>
      <c r="H45" s="552">
        <v>1571326</v>
      </c>
      <c r="I45" s="552">
        <v>1909180</v>
      </c>
    </row>
    <row r="46" spans="1:9">
      <c r="A46" s="552" t="s">
        <v>1119</v>
      </c>
      <c r="B46" s="552">
        <v>165517</v>
      </c>
      <c r="C46" s="552">
        <v>173899</v>
      </c>
      <c r="D46" s="552">
        <v>204181</v>
      </c>
      <c r="E46" s="552">
        <v>229482</v>
      </c>
      <c r="F46" s="552">
        <v>248871</v>
      </c>
      <c r="G46" s="552">
        <v>170839</v>
      </c>
      <c r="H46" s="552">
        <v>242452</v>
      </c>
      <c r="I46" s="552">
        <v>413119</v>
      </c>
    </row>
    <row r="47" spans="1:9">
      <c r="A47" s="552" t="s">
        <v>1120</v>
      </c>
      <c r="B47" s="552">
        <v>63655</v>
      </c>
      <c r="C47" s="552">
        <v>65666</v>
      </c>
      <c r="D47" s="552">
        <v>70868</v>
      </c>
      <c r="E47" s="552">
        <v>82737</v>
      </c>
      <c r="F47" s="552">
        <v>71231</v>
      </c>
      <c r="G47" s="552">
        <v>75153</v>
      </c>
      <c r="H47" s="552">
        <v>80898</v>
      </c>
      <c r="I47" s="552">
        <v>90428</v>
      </c>
    </row>
    <row r="48" spans="1:9">
      <c r="A48" s="552" t="s">
        <v>1121</v>
      </c>
      <c r="B48" s="552">
        <v>14873</v>
      </c>
      <c r="C48" s="552">
        <v>58693</v>
      </c>
      <c r="D48" s="552">
        <v>68811</v>
      </c>
      <c r="E48" s="552">
        <v>73246</v>
      </c>
      <c r="F48" s="552">
        <v>77400</v>
      </c>
      <c r="G48" s="552">
        <v>79099</v>
      </c>
      <c r="H48" s="552">
        <v>76904</v>
      </c>
      <c r="I48" s="552">
        <v>92582</v>
      </c>
    </row>
    <row r="49" spans="1:9">
      <c r="A49" s="552" t="s">
        <v>1122</v>
      </c>
      <c r="B49" s="552">
        <v>26272</v>
      </c>
      <c r="C49" s="552">
        <v>31001</v>
      </c>
      <c r="D49" s="552">
        <v>32178</v>
      </c>
      <c r="E49" s="552">
        <v>33955</v>
      </c>
      <c r="F49" s="552">
        <v>37568</v>
      </c>
      <c r="G49" s="552">
        <v>39992</v>
      </c>
      <c r="H49" s="552">
        <v>44448</v>
      </c>
      <c r="I49" s="552">
        <v>49435</v>
      </c>
    </row>
    <row r="50" spans="1:9">
      <c r="A50" s="552" t="s">
        <v>1123</v>
      </c>
      <c r="B50" s="552">
        <v>73702</v>
      </c>
      <c r="C50" s="552">
        <v>82006</v>
      </c>
      <c r="D50" s="552">
        <v>89761</v>
      </c>
      <c r="E50" s="552">
        <v>92244</v>
      </c>
      <c r="F50" s="552">
        <v>99349</v>
      </c>
      <c r="G50" s="552">
        <v>105035</v>
      </c>
      <c r="H50" s="552">
        <v>113062</v>
      </c>
      <c r="I50" s="552">
        <v>122081</v>
      </c>
    </row>
    <row r="51" spans="1:9">
      <c r="A51" s="552" t="s">
        <v>1124</v>
      </c>
      <c r="B51" s="552">
        <v>93290</v>
      </c>
      <c r="C51" s="552">
        <v>313984</v>
      </c>
      <c r="D51" s="552">
        <v>333353</v>
      </c>
      <c r="E51" s="552">
        <v>393696</v>
      </c>
      <c r="F51" s="552">
        <v>409300</v>
      </c>
      <c r="G51" s="552">
        <v>442043</v>
      </c>
      <c r="H51" s="552">
        <v>528172</v>
      </c>
      <c r="I51" s="552">
        <v>571719</v>
      </c>
    </row>
    <row r="52" spans="1:9">
      <c r="A52" s="552" t="s">
        <v>1125</v>
      </c>
      <c r="B52" s="552">
        <v>380</v>
      </c>
      <c r="C52" s="552">
        <v>17299</v>
      </c>
      <c r="D52" s="552">
        <v>17286</v>
      </c>
      <c r="E52" s="552">
        <v>18711</v>
      </c>
      <c r="F52" s="552">
        <v>17211</v>
      </c>
      <c r="G52" s="552">
        <v>20405</v>
      </c>
      <c r="H52" s="552">
        <v>22335</v>
      </c>
      <c r="I52" s="552">
        <v>24788</v>
      </c>
    </row>
    <row r="53" spans="1:9">
      <c r="A53" s="552" t="s">
        <v>1130</v>
      </c>
      <c r="B53" s="552">
        <v>81282</v>
      </c>
      <c r="C53" s="552">
        <v>82858</v>
      </c>
      <c r="D53" s="552">
        <v>87162</v>
      </c>
      <c r="E53" s="552">
        <v>91099</v>
      </c>
      <c r="F53" s="552">
        <v>92973</v>
      </c>
      <c r="G53" s="552">
        <v>96644</v>
      </c>
      <c r="H53" s="552">
        <v>103006</v>
      </c>
      <c r="I53" s="552">
        <v>106952</v>
      </c>
    </row>
    <row r="54" spans="1:9">
      <c r="A54" s="552" t="s">
        <v>1129</v>
      </c>
      <c r="B54" s="552">
        <v>85998</v>
      </c>
      <c r="C54" s="552">
        <v>87569</v>
      </c>
      <c r="D54" s="552">
        <v>99791</v>
      </c>
      <c r="E54" s="552">
        <v>103498</v>
      </c>
      <c r="F54" s="552">
        <v>109641</v>
      </c>
      <c r="G54" s="552">
        <v>120182</v>
      </c>
      <c r="H54" s="552">
        <v>117370</v>
      </c>
      <c r="I54" s="552">
        <v>123331</v>
      </c>
    </row>
    <row r="55" spans="1:9">
      <c r="A55" s="552" t="s">
        <v>1131</v>
      </c>
      <c r="B55" s="552">
        <v>108672</v>
      </c>
      <c r="C55" s="552">
        <v>67973</v>
      </c>
      <c r="D55" s="552">
        <v>72900</v>
      </c>
      <c r="E55" s="552">
        <v>72605</v>
      </c>
      <c r="F55" s="552">
        <v>77895</v>
      </c>
      <c r="G55" s="552">
        <v>73937</v>
      </c>
      <c r="H55" s="552">
        <v>75170</v>
      </c>
      <c r="I55" s="552">
        <v>83535</v>
      </c>
    </row>
    <row r="56" spans="1:9">
      <c r="A56" s="552" t="s">
        <v>1126</v>
      </c>
      <c r="B56" s="552">
        <v>71435</v>
      </c>
      <c r="C56" s="552">
        <v>491182</v>
      </c>
      <c r="D56" s="552">
        <v>516302</v>
      </c>
      <c r="E56" s="552">
        <v>567486</v>
      </c>
      <c r="F56" s="552">
        <v>617801</v>
      </c>
      <c r="G56" s="552">
        <v>679393</v>
      </c>
      <c r="H56" s="552">
        <v>739635</v>
      </c>
      <c r="I56" s="552">
        <v>795067</v>
      </c>
    </row>
    <row r="57" spans="1:9">
      <c r="A57" s="552" t="s">
        <v>1127</v>
      </c>
      <c r="B57" s="552">
        <v>454053</v>
      </c>
      <c r="C57" s="552">
        <v>692635</v>
      </c>
      <c r="D57" s="552">
        <v>593232</v>
      </c>
      <c r="E57" s="552">
        <v>638811</v>
      </c>
      <c r="F57" s="552">
        <v>680329</v>
      </c>
      <c r="G57" s="552">
        <v>838487</v>
      </c>
      <c r="H57" s="552">
        <v>869025</v>
      </c>
      <c r="I57" s="552">
        <v>972268</v>
      </c>
    </row>
    <row r="58" spans="1:9">
      <c r="A58" s="552" t="s">
        <v>1128</v>
      </c>
      <c r="B58" s="552">
        <v>134456</v>
      </c>
      <c r="C58" s="552">
        <v>217760</v>
      </c>
      <c r="D58" s="552">
        <v>174182</v>
      </c>
      <c r="E58" s="552">
        <v>185147</v>
      </c>
      <c r="F58" s="552">
        <v>202370</v>
      </c>
      <c r="G58" s="552">
        <v>187094</v>
      </c>
      <c r="H58" s="552">
        <v>198757</v>
      </c>
      <c r="I58" s="552">
        <v>212754</v>
      </c>
    </row>
    <row r="59" spans="1:9">
      <c r="A59" s="552" t="s">
        <v>1132</v>
      </c>
      <c r="B59" s="552">
        <v>140699</v>
      </c>
      <c r="C59" s="552">
        <v>186991</v>
      </c>
      <c r="D59" s="552">
        <v>184130</v>
      </c>
      <c r="E59" s="552">
        <v>207046</v>
      </c>
      <c r="F59" s="552">
        <v>219989</v>
      </c>
      <c r="G59" s="552">
        <v>244924</v>
      </c>
      <c r="H59" s="552">
        <v>276769</v>
      </c>
      <c r="I59" s="552">
        <v>314426</v>
      </c>
    </row>
    <row r="60" spans="1:9">
      <c r="A60" s="552" t="s">
        <v>1133</v>
      </c>
      <c r="B60" s="552">
        <v>182410</v>
      </c>
      <c r="C60" s="552">
        <v>371026</v>
      </c>
      <c r="D60" s="552">
        <v>375991</v>
      </c>
      <c r="E60" s="552">
        <v>393550</v>
      </c>
      <c r="F60" s="552">
        <v>418387</v>
      </c>
      <c r="G60" s="552">
        <v>394284</v>
      </c>
      <c r="H60" s="552">
        <v>401355</v>
      </c>
      <c r="I60" s="552">
        <v>594200</v>
      </c>
    </row>
    <row r="61" spans="1:9">
      <c r="A61" s="552" t="s">
        <v>1134</v>
      </c>
      <c r="B61" s="552">
        <v>58677</v>
      </c>
      <c r="C61" s="552">
        <v>67726</v>
      </c>
      <c r="D61" s="552">
        <v>68216</v>
      </c>
      <c r="E61" s="552">
        <v>76114</v>
      </c>
      <c r="F61" s="552">
        <v>87807</v>
      </c>
      <c r="G61" s="552">
        <v>102590</v>
      </c>
      <c r="H61" s="552">
        <v>120745</v>
      </c>
      <c r="I61" s="552">
        <v>137567</v>
      </c>
    </row>
    <row r="62" spans="1:9">
      <c r="A62" s="552" t="s">
        <v>1135</v>
      </c>
      <c r="B62" s="552">
        <v>429621</v>
      </c>
      <c r="C62" s="552">
        <v>422171</v>
      </c>
      <c r="D62" s="552">
        <v>498820</v>
      </c>
      <c r="E62" s="552">
        <v>548468</v>
      </c>
      <c r="F62" s="552">
        <v>573642</v>
      </c>
      <c r="G62" s="552">
        <v>742602</v>
      </c>
      <c r="H62" s="552">
        <v>775355</v>
      </c>
      <c r="I62" s="552">
        <v>816193</v>
      </c>
    </row>
    <row r="63" spans="1:9">
      <c r="A63" s="552" t="s">
        <v>1136</v>
      </c>
      <c r="B63" s="552">
        <v>188041</v>
      </c>
      <c r="C63" s="552">
        <v>213008</v>
      </c>
      <c r="D63" s="552">
        <v>363257</v>
      </c>
      <c r="E63" s="552">
        <v>264216</v>
      </c>
      <c r="F63" s="552">
        <v>289196</v>
      </c>
      <c r="G63" s="552">
        <v>324077</v>
      </c>
      <c r="H63" s="552">
        <v>314740</v>
      </c>
      <c r="I63" s="552">
        <v>461872</v>
      </c>
    </row>
    <row r="64" spans="1:9">
      <c r="A64" s="552" t="s">
        <v>1137</v>
      </c>
      <c r="B64" s="552">
        <v>30488</v>
      </c>
      <c r="C64" s="552">
        <v>29452</v>
      </c>
      <c r="D64" s="552">
        <v>30865</v>
      </c>
      <c r="E64" s="552">
        <v>39376</v>
      </c>
      <c r="F64" s="552">
        <v>41693</v>
      </c>
      <c r="G64" s="552">
        <v>47176</v>
      </c>
      <c r="H64" s="552">
        <v>53436</v>
      </c>
      <c r="I64" s="552">
        <v>56025</v>
      </c>
    </row>
    <row r="65" spans="1:9">
      <c r="A65" s="552" t="s">
        <v>1138</v>
      </c>
      <c r="B65" s="552">
        <v>73167</v>
      </c>
      <c r="C65" s="552">
        <v>89362</v>
      </c>
      <c r="D65" s="552">
        <v>91569</v>
      </c>
      <c r="E65" s="552">
        <v>88122</v>
      </c>
      <c r="F65" s="552">
        <v>105707</v>
      </c>
      <c r="G65" s="552">
        <v>98912</v>
      </c>
      <c r="H65" s="552">
        <v>101803</v>
      </c>
      <c r="I65" s="552">
        <v>115264</v>
      </c>
    </row>
    <row r="66" spans="1:9">
      <c r="A66" s="552" t="s">
        <v>1139</v>
      </c>
      <c r="B66" s="552">
        <v>69105</v>
      </c>
      <c r="C66" s="552">
        <v>97878</v>
      </c>
      <c r="D66" s="552">
        <v>102255</v>
      </c>
      <c r="E66" s="552">
        <v>105603</v>
      </c>
      <c r="F66" s="552">
        <v>109763</v>
      </c>
      <c r="G66" s="552">
        <v>90967</v>
      </c>
      <c r="H66" s="552">
        <v>93449</v>
      </c>
      <c r="I66" s="552">
        <v>105184</v>
      </c>
    </row>
    <row r="67" spans="1:9">
      <c r="A67" s="552" t="s">
        <v>1140</v>
      </c>
      <c r="B67" s="552">
        <v>131260</v>
      </c>
      <c r="C67" s="552">
        <v>176646</v>
      </c>
      <c r="D67" s="552">
        <v>174830</v>
      </c>
      <c r="E67" s="552">
        <v>161656</v>
      </c>
      <c r="F67" s="552">
        <v>174171</v>
      </c>
      <c r="G67" s="552">
        <v>218929</v>
      </c>
      <c r="H67" s="552">
        <v>224668</v>
      </c>
      <c r="I67" s="552">
        <v>268147</v>
      </c>
    </row>
    <row r="68" spans="1:9">
      <c r="A68" s="552" t="s">
        <v>1141</v>
      </c>
      <c r="B68" s="552">
        <v>286100</v>
      </c>
      <c r="C68" s="552">
        <v>68619</v>
      </c>
      <c r="D68" s="552">
        <v>108649</v>
      </c>
      <c r="E68" s="552">
        <v>101645</v>
      </c>
      <c r="F68" s="552">
        <v>117253</v>
      </c>
      <c r="G68" s="552">
        <v>132312</v>
      </c>
      <c r="H68" s="552">
        <v>141071</v>
      </c>
      <c r="I68" s="552">
        <v>151244</v>
      </c>
    </row>
    <row r="69" spans="1:9">
      <c r="A69" s="552" t="s">
        <v>1142</v>
      </c>
      <c r="B69" s="552">
        <v>60049</v>
      </c>
      <c r="C69" s="552">
        <v>67151</v>
      </c>
      <c r="D69" s="552">
        <v>67446</v>
      </c>
      <c r="E69" s="552">
        <v>80207</v>
      </c>
      <c r="F69" s="552">
        <v>71344</v>
      </c>
      <c r="G69" s="552">
        <v>89456</v>
      </c>
      <c r="H69" s="552">
        <v>97330</v>
      </c>
      <c r="I69" s="552">
        <v>95888</v>
      </c>
    </row>
    <row r="70" spans="1:9">
      <c r="A70" s="552" t="s">
        <v>1143</v>
      </c>
      <c r="B70" s="552">
        <v>185101</v>
      </c>
      <c r="C70" s="552">
        <v>182949</v>
      </c>
      <c r="D70" s="552">
        <v>236012</v>
      </c>
      <c r="E70" s="552">
        <v>294059</v>
      </c>
      <c r="F70" s="552">
        <v>289464</v>
      </c>
      <c r="G70" s="552">
        <v>367234</v>
      </c>
      <c r="H70" s="552">
        <v>424661</v>
      </c>
      <c r="I70" s="552">
        <v>469367</v>
      </c>
    </row>
    <row r="71" spans="1:9">
      <c r="A71" s="552" t="s">
        <v>1144</v>
      </c>
      <c r="B71" s="552">
        <v>269896</v>
      </c>
      <c r="C71" s="552">
        <v>303125</v>
      </c>
      <c r="D71" s="552">
        <v>291946</v>
      </c>
      <c r="E71" s="552">
        <v>301343</v>
      </c>
      <c r="F71" s="552">
        <v>370732</v>
      </c>
      <c r="G71" s="552">
        <v>392389</v>
      </c>
      <c r="H71" s="552">
        <v>514431</v>
      </c>
      <c r="I71" s="552">
        <v>567323</v>
      </c>
    </row>
    <row r="72" spans="1:9">
      <c r="A72" s="552" t="s">
        <v>1162</v>
      </c>
      <c r="B72" s="552">
        <v>153300</v>
      </c>
      <c r="C72" s="552">
        <v>167148</v>
      </c>
      <c r="D72" s="552">
        <v>181989</v>
      </c>
      <c r="E72" s="552">
        <v>208488</v>
      </c>
      <c r="F72" s="552">
        <v>225297</v>
      </c>
      <c r="G72" s="552">
        <v>312244</v>
      </c>
      <c r="H72" s="552">
        <v>354655</v>
      </c>
      <c r="I72" s="552">
        <v>455580</v>
      </c>
    </row>
    <row r="73" spans="1:9">
      <c r="A73" s="552" t="s">
        <v>1145</v>
      </c>
      <c r="B73" s="552">
        <v>24692</v>
      </c>
      <c r="C73" s="552">
        <v>37337</v>
      </c>
      <c r="D73" s="552">
        <v>36450</v>
      </c>
      <c r="E73" s="552">
        <v>36157</v>
      </c>
      <c r="F73" s="552">
        <v>37243</v>
      </c>
      <c r="G73" s="552">
        <v>44795</v>
      </c>
      <c r="H73" s="552">
        <v>49554</v>
      </c>
      <c r="I73" s="552">
        <v>55835</v>
      </c>
    </row>
    <row r="74" spans="1:9">
      <c r="A74" s="552" t="s">
        <v>1146</v>
      </c>
      <c r="B74" s="552">
        <v>46036</v>
      </c>
      <c r="C74" s="552">
        <v>47165</v>
      </c>
      <c r="D74" s="552">
        <v>52498</v>
      </c>
      <c r="E74" s="552">
        <v>57050</v>
      </c>
      <c r="F74" s="552">
        <v>62178</v>
      </c>
      <c r="G74" s="552">
        <v>60603</v>
      </c>
      <c r="H74" s="552">
        <v>69898</v>
      </c>
      <c r="I74" s="552">
        <v>77516</v>
      </c>
    </row>
    <row r="75" spans="1:9">
      <c r="A75" s="552" t="s">
        <v>1163</v>
      </c>
      <c r="B75" s="552">
        <v>19021</v>
      </c>
      <c r="C75" s="552">
        <v>16240</v>
      </c>
      <c r="D75" s="552">
        <v>25083</v>
      </c>
      <c r="E75" s="552">
        <v>25501</v>
      </c>
      <c r="F75" s="552">
        <v>26849</v>
      </c>
      <c r="G75" s="552">
        <v>32208</v>
      </c>
      <c r="H75" s="552">
        <v>36930</v>
      </c>
      <c r="I75" s="552">
        <v>43558</v>
      </c>
    </row>
    <row r="76" spans="1:9">
      <c r="A76" s="552" t="s">
        <v>1147</v>
      </c>
      <c r="B76" s="552">
        <v>125583</v>
      </c>
      <c r="C76" s="552">
        <v>204319</v>
      </c>
      <c r="D76" s="552">
        <v>151325</v>
      </c>
      <c r="E76" s="552">
        <v>149749</v>
      </c>
      <c r="F76" s="552">
        <v>176725</v>
      </c>
      <c r="G76" s="552">
        <v>181115</v>
      </c>
      <c r="H76" s="552">
        <v>194515</v>
      </c>
      <c r="I76" s="552">
        <v>188539</v>
      </c>
    </row>
    <row r="77" spans="1:9">
      <c r="A77" s="552" t="s">
        <v>1148</v>
      </c>
      <c r="B77" s="552">
        <v>201851</v>
      </c>
      <c r="C77" s="552">
        <v>227706</v>
      </c>
      <c r="D77" s="552">
        <v>265432</v>
      </c>
      <c r="E77" s="552">
        <v>287324</v>
      </c>
      <c r="F77" s="552">
        <v>329412</v>
      </c>
      <c r="G77" s="552">
        <v>444250</v>
      </c>
      <c r="H77" s="552">
        <v>486768</v>
      </c>
      <c r="I77" s="552">
        <v>540356</v>
      </c>
    </row>
    <row r="78" spans="1:9">
      <c r="A78" s="552" t="s">
        <v>1149</v>
      </c>
      <c r="B78" s="552">
        <v>117197</v>
      </c>
      <c r="C78" s="552">
        <v>151376</v>
      </c>
      <c r="D78" s="552">
        <v>139219</v>
      </c>
      <c r="E78" s="552">
        <v>153895</v>
      </c>
      <c r="F78" s="552">
        <v>155411</v>
      </c>
      <c r="G78" s="552">
        <v>177572</v>
      </c>
      <c r="H78" s="552">
        <v>180754</v>
      </c>
      <c r="I78" s="552">
        <v>187774</v>
      </c>
    </row>
    <row r="79" spans="1:9">
      <c r="A79" s="552" t="s">
        <v>1150</v>
      </c>
      <c r="B79" s="552">
        <v>146092</v>
      </c>
      <c r="C79" s="552">
        <v>177769</v>
      </c>
      <c r="D79" s="552">
        <v>193185</v>
      </c>
      <c r="E79" s="552">
        <v>208057</v>
      </c>
      <c r="F79" s="552">
        <v>217912</v>
      </c>
      <c r="G79" s="552">
        <v>249403</v>
      </c>
      <c r="H79" s="552">
        <v>343602</v>
      </c>
      <c r="I79" s="552">
        <v>415573</v>
      </c>
    </row>
    <row r="80" spans="1:9">
      <c r="A80" s="552" t="s">
        <v>1151</v>
      </c>
      <c r="B80" s="552">
        <v>13154</v>
      </c>
      <c r="C80" s="552">
        <v>15574</v>
      </c>
      <c r="D80" s="552">
        <v>16726</v>
      </c>
      <c r="E80" s="552">
        <v>18565</v>
      </c>
      <c r="F80" s="552">
        <v>20017</v>
      </c>
      <c r="G80" s="552">
        <v>22430</v>
      </c>
      <c r="H80" s="552">
        <v>24123</v>
      </c>
      <c r="I80" s="552">
        <v>25097</v>
      </c>
    </row>
    <row r="81" spans="1:9">
      <c r="A81" s="552" t="s">
        <v>1152</v>
      </c>
      <c r="B81" s="552">
        <v>79859</v>
      </c>
      <c r="C81" s="552">
        <v>84127</v>
      </c>
      <c r="D81" s="552">
        <v>102997</v>
      </c>
      <c r="E81" s="552">
        <v>99341</v>
      </c>
      <c r="F81" s="552">
        <v>109685</v>
      </c>
      <c r="G81" s="552">
        <v>107859</v>
      </c>
      <c r="H81" s="552">
        <v>118996</v>
      </c>
      <c r="I81" s="552">
        <v>130766</v>
      </c>
    </row>
    <row r="82" spans="1:9">
      <c r="A82" s="552" t="s">
        <v>1153</v>
      </c>
      <c r="B82" s="552">
        <v>23123</v>
      </c>
      <c r="C82" s="552">
        <v>93570</v>
      </c>
      <c r="D82" s="552">
        <v>105049</v>
      </c>
      <c r="E82" s="552">
        <v>112103</v>
      </c>
      <c r="F82" s="552">
        <v>118600</v>
      </c>
      <c r="G82" s="552">
        <v>120682</v>
      </c>
      <c r="H82" s="552">
        <v>126760</v>
      </c>
      <c r="I82" s="552">
        <v>198576</v>
      </c>
    </row>
    <row r="83" spans="1:9">
      <c r="A83" s="552" t="s">
        <v>1154</v>
      </c>
      <c r="B83" s="552">
        <v>50747</v>
      </c>
      <c r="C83" s="552">
        <v>60568</v>
      </c>
      <c r="D83" s="552">
        <v>67633</v>
      </c>
      <c r="E83" s="552">
        <v>109964</v>
      </c>
      <c r="F83" s="552">
        <v>111498</v>
      </c>
      <c r="G83" s="552">
        <v>121375</v>
      </c>
      <c r="H83" s="552">
        <v>132275</v>
      </c>
      <c r="I83" s="552">
        <v>138582</v>
      </c>
    </row>
    <row r="84" spans="1:9">
      <c r="A84" s="552" t="s">
        <v>1155</v>
      </c>
      <c r="B84" s="552">
        <v>90871</v>
      </c>
      <c r="C84" s="552">
        <v>150934</v>
      </c>
      <c r="D84" s="552">
        <v>102060</v>
      </c>
      <c r="E84" s="552">
        <v>110837</v>
      </c>
      <c r="F84" s="552">
        <v>113661</v>
      </c>
      <c r="G84" s="552">
        <v>116794</v>
      </c>
      <c r="H84" s="552">
        <v>126083</v>
      </c>
      <c r="I84" s="552">
        <v>129613</v>
      </c>
    </row>
    <row r="85" spans="1:9">
      <c r="A85" s="552" t="s">
        <v>1156</v>
      </c>
      <c r="B85" s="552">
        <v>142140</v>
      </c>
      <c r="C85" s="552">
        <v>150794</v>
      </c>
      <c r="D85" s="552">
        <v>156283</v>
      </c>
      <c r="E85" s="552">
        <v>166402</v>
      </c>
      <c r="F85" s="552">
        <v>166316</v>
      </c>
      <c r="G85" s="552">
        <v>184841</v>
      </c>
      <c r="H85" s="552">
        <v>181133</v>
      </c>
      <c r="I85" s="552">
        <v>193559</v>
      </c>
    </row>
  </sheetData>
  <mergeCells count="1">
    <mergeCell ref="B3:I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Düğme1_Tıkla">
                <anchor moveWithCells="1" sizeWithCells="1">
                  <from>
                    <xdr:col>9</xdr:col>
                    <xdr:colOff>523875</xdr:colOff>
                    <xdr:row>0</xdr:row>
                    <xdr:rowOff>133350</xdr:rowOff>
                  </from>
                  <to>
                    <xdr:col>12</xdr:col>
                    <xdr:colOff>104775</xdr:colOff>
                    <xdr:row>2</xdr:row>
                    <xdr:rowOff>133350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9D0E4-4AEC-4544-B96C-E1587220386F}">
  <sheetPr codeName="Sayfa42">
    <tabColor theme="0"/>
  </sheetPr>
  <dimension ref="A1:M85"/>
  <sheetViews>
    <sheetView workbookViewId="0">
      <selection activeCell="N3" sqref="N3"/>
    </sheetView>
  </sheetViews>
  <sheetFormatPr defaultRowHeight="14.25"/>
  <cols>
    <col min="1" max="1" width="17.5" style="552" bestFit="1" customWidth="1"/>
    <col min="2" max="12" width="4.875" style="552" bestFit="1" customWidth="1"/>
    <col min="13" max="256" width="9" style="552"/>
    <col min="257" max="257" width="17.5" style="552" bestFit="1" customWidth="1"/>
    <col min="258" max="268" width="4.875" style="552" bestFit="1" customWidth="1"/>
    <col min="269" max="512" width="9" style="552"/>
    <col min="513" max="513" width="17.5" style="552" bestFit="1" customWidth="1"/>
    <col min="514" max="524" width="4.875" style="552" bestFit="1" customWidth="1"/>
    <col min="525" max="768" width="9" style="552"/>
    <col min="769" max="769" width="17.5" style="552" bestFit="1" customWidth="1"/>
    <col min="770" max="780" width="4.875" style="552" bestFit="1" customWidth="1"/>
    <col min="781" max="1024" width="9" style="552"/>
    <col min="1025" max="1025" width="17.5" style="552" bestFit="1" customWidth="1"/>
    <col min="1026" max="1036" width="4.875" style="552" bestFit="1" customWidth="1"/>
    <col min="1037" max="1280" width="9" style="552"/>
    <col min="1281" max="1281" width="17.5" style="552" bestFit="1" customWidth="1"/>
    <col min="1282" max="1292" width="4.875" style="552" bestFit="1" customWidth="1"/>
    <col min="1293" max="1536" width="9" style="552"/>
    <col min="1537" max="1537" width="17.5" style="552" bestFit="1" customWidth="1"/>
    <col min="1538" max="1548" width="4.875" style="552" bestFit="1" customWidth="1"/>
    <col min="1549" max="1792" width="9" style="552"/>
    <col min="1793" max="1793" width="17.5" style="552" bestFit="1" customWidth="1"/>
    <col min="1794" max="1804" width="4.875" style="552" bestFit="1" customWidth="1"/>
    <col min="1805" max="2048" width="9" style="552"/>
    <col min="2049" max="2049" width="17.5" style="552" bestFit="1" customWidth="1"/>
    <col min="2050" max="2060" width="4.875" style="552" bestFit="1" customWidth="1"/>
    <col min="2061" max="2304" width="9" style="552"/>
    <col min="2305" max="2305" width="17.5" style="552" bestFit="1" customWidth="1"/>
    <col min="2306" max="2316" width="4.875" style="552" bestFit="1" customWidth="1"/>
    <col min="2317" max="2560" width="9" style="552"/>
    <col min="2561" max="2561" width="17.5" style="552" bestFit="1" customWidth="1"/>
    <col min="2562" max="2572" width="4.875" style="552" bestFit="1" customWidth="1"/>
    <col min="2573" max="2816" width="9" style="552"/>
    <col min="2817" max="2817" width="17.5" style="552" bestFit="1" customWidth="1"/>
    <col min="2818" max="2828" width="4.875" style="552" bestFit="1" customWidth="1"/>
    <col min="2829" max="3072" width="9" style="552"/>
    <col min="3073" max="3073" width="17.5" style="552" bestFit="1" customWidth="1"/>
    <col min="3074" max="3084" width="4.875" style="552" bestFit="1" customWidth="1"/>
    <col min="3085" max="3328" width="9" style="552"/>
    <col min="3329" max="3329" width="17.5" style="552" bestFit="1" customWidth="1"/>
    <col min="3330" max="3340" width="4.875" style="552" bestFit="1" customWidth="1"/>
    <col min="3341" max="3584" width="9" style="552"/>
    <col min="3585" max="3585" width="17.5" style="552" bestFit="1" customWidth="1"/>
    <col min="3586" max="3596" width="4.875" style="552" bestFit="1" customWidth="1"/>
    <col min="3597" max="3840" width="9" style="552"/>
    <col min="3841" max="3841" width="17.5" style="552" bestFit="1" customWidth="1"/>
    <col min="3842" max="3852" width="4.875" style="552" bestFit="1" customWidth="1"/>
    <col min="3853" max="4096" width="9" style="552"/>
    <col min="4097" max="4097" width="17.5" style="552" bestFit="1" customWidth="1"/>
    <col min="4098" max="4108" width="4.875" style="552" bestFit="1" customWidth="1"/>
    <col min="4109" max="4352" width="9" style="552"/>
    <col min="4353" max="4353" width="17.5" style="552" bestFit="1" customWidth="1"/>
    <col min="4354" max="4364" width="4.875" style="552" bestFit="1" customWidth="1"/>
    <col min="4365" max="4608" width="9" style="552"/>
    <col min="4609" max="4609" width="17.5" style="552" bestFit="1" customWidth="1"/>
    <col min="4610" max="4620" width="4.875" style="552" bestFit="1" customWidth="1"/>
    <col min="4621" max="4864" width="9" style="552"/>
    <col min="4865" max="4865" width="17.5" style="552" bestFit="1" customWidth="1"/>
    <col min="4866" max="4876" width="4.875" style="552" bestFit="1" customWidth="1"/>
    <col min="4877" max="5120" width="9" style="552"/>
    <col min="5121" max="5121" width="17.5" style="552" bestFit="1" customWidth="1"/>
    <col min="5122" max="5132" width="4.875" style="552" bestFit="1" customWidth="1"/>
    <col min="5133" max="5376" width="9" style="552"/>
    <col min="5377" max="5377" width="17.5" style="552" bestFit="1" customWidth="1"/>
    <col min="5378" max="5388" width="4.875" style="552" bestFit="1" customWidth="1"/>
    <col min="5389" max="5632" width="9" style="552"/>
    <col min="5633" max="5633" width="17.5" style="552" bestFit="1" customWidth="1"/>
    <col min="5634" max="5644" width="4.875" style="552" bestFit="1" customWidth="1"/>
    <col min="5645" max="5888" width="9" style="552"/>
    <col min="5889" max="5889" width="17.5" style="552" bestFit="1" customWidth="1"/>
    <col min="5890" max="5900" width="4.875" style="552" bestFit="1" customWidth="1"/>
    <col min="5901" max="6144" width="9" style="552"/>
    <col min="6145" max="6145" width="17.5" style="552" bestFit="1" customWidth="1"/>
    <col min="6146" max="6156" width="4.875" style="552" bestFit="1" customWidth="1"/>
    <col min="6157" max="6400" width="9" style="552"/>
    <col min="6401" max="6401" width="17.5" style="552" bestFit="1" customWidth="1"/>
    <col min="6402" max="6412" width="4.875" style="552" bestFit="1" customWidth="1"/>
    <col min="6413" max="6656" width="9" style="552"/>
    <col min="6657" max="6657" width="17.5" style="552" bestFit="1" customWidth="1"/>
    <col min="6658" max="6668" width="4.875" style="552" bestFit="1" customWidth="1"/>
    <col min="6669" max="6912" width="9" style="552"/>
    <col min="6913" max="6913" width="17.5" style="552" bestFit="1" customWidth="1"/>
    <col min="6914" max="6924" width="4.875" style="552" bestFit="1" customWidth="1"/>
    <col min="6925" max="7168" width="9" style="552"/>
    <col min="7169" max="7169" width="17.5" style="552" bestFit="1" customWidth="1"/>
    <col min="7170" max="7180" width="4.875" style="552" bestFit="1" customWidth="1"/>
    <col min="7181" max="7424" width="9" style="552"/>
    <col min="7425" max="7425" width="17.5" style="552" bestFit="1" customWidth="1"/>
    <col min="7426" max="7436" width="4.875" style="552" bestFit="1" customWidth="1"/>
    <col min="7437" max="7680" width="9" style="552"/>
    <col min="7681" max="7681" width="17.5" style="552" bestFit="1" customWidth="1"/>
    <col min="7682" max="7692" width="4.875" style="552" bestFit="1" customWidth="1"/>
    <col min="7693" max="7936" width="9" style="552"/>
    <col min="7937" max="7937" width="17.5" style="552" bestFit="1" customWidth="1"/>
    <col min="7938" max="7948" width="4.875" style="552" bestFit="1" customWidth="1"/>
    <col min="7949" max="8192" width="9" style="552"/>
    <col min="8193" max="8193" width="17.5" style="552" bestFit="1" customWidth="1"/>
    <col min="8194" max="8204" width="4.875" style="552" bestFit="1" customWidth="1"/>
    <col min="8205" max="8448" width="9" style="552"/>
    <col min="8449" max="8449" width="17.5" style="552" bestFit="1" customWidth="1"/>
    <col min="8450" max="8460" width="4.875" style="552" bestFit="1" customWidth="1"/>
    <col min="8461" max="8704" width="9" style="552"/>
    <col min="8705" max="8705" width="17.5" style="552" bestFit="1" customWidth="1"/>
    <col min="8706" max="8716" width="4.875" style="552" bestFit="1" customWidth="1"/>
    <col min="8717" max="8960" width="9" style="552"/>
    <col min="8961" max="8961" width="17.5" style="552" bestFit="1" customWidth="1"/>
    <col min="8962" max="8972" width="4.875" style="552" bestFit="1" customWidth="1"/>
    <col min="8973" max="9216" width="9" style="552"/>
    <col min="9217" max="9217" width="17.5" style="552" bestFit="1" customWidth="1"/>
    <col min="9218" max="9228" width="4.875" style="552" bestFit="1" customWidth="1"/>
    <col min="9229" max="9472" width="9" style="552"/>
    <col min="9473" max="9473" width="17.5" style="552" bestFit="1" customWidth="1"/>
    <col min="9474" max="9484" width="4.875" style="552" bestFit="1" customWidth="1"/>
    <col min="9485" max="9728" width="9" style="552"/>
    <col min="9729" max="9729" width="17.5" style="552" bestFit="1" customWidth="1"/>
    <col min="9730" max="9740" width="4.875" style="552" bestFit="1" customWidth="1"/>
    <col min="9741" max="9984" width="9" style="552"/>
    <col min="9985" max="9985" width="17.5" style="552" bestFit="1" customWidth="1"/>
    <col min="9986" max="9996" width="4.875" style="552" bestFit="1" customWidth="1"/>
    <col min="9997" max="10240" width="9" style="552"/>
    <col min="10241" max="10241" width="17.5" style="552" bestFit="1" customWidth="1"/>
    <col min="10242" max="10252" width="4.875" style="552" bestFit="1" customWidth="1"/>
    <col min="10253" max="10496" width="9" style="552"/>
    <col min="10497" max="10497" width="17.5" style="552" bestFit="1" customWidth="1"/>
    <col min="10498" max="10508" width="4.875" style="552" bestFit="1" customWidth="1"/>
    <col min="10509" max="10752" width="9" style="552"/>
    <col min="10753" max="10753" width="17.5" style="552" bestFit="1" customWidth="1"/>
    <col min="10754" max="10764" width="4.875" style="552" bestFit="1" customWidth="1"/>
    <col min="10765" max="11008" width="9" style="552"/>
    <col min="11009" max="11009" width="17.5" style="552" bestFit="1" customWidth="1"/>
    <col min="11010" max="11020" width="4.875" style="552" bestFit="1" customWidth="1"/>
    <col min="11021" max="11264" width="9" style="552"/>
    <col min="11265" max="11265" width="17.5" style="552" bestFit="1" customWidth="1"/>
    <col min="11266" max="11276" width="4.875" style="552" bestFit="1" customWidth="1"/>
    <col min="11277" max="11520" width="9" style="552"/>
    <col min="11521" max="11521" width="17.5" style="552" bestFit="1" customWidth="1"/>
    <col min="11522" max="11532" width="4.875" style="552" bestFit="1" customWidth="1"/>
    <col min="11533" max="11776" width="9" style="552"/>
    <col min="11777" max="11777" width="17.5" style="552" bestFit="1" customWidth="1"/>
    <col min="11778" max="11788" width="4.875" style="552" bestFit="1" customWidth="1"/>
    <col min="11789" max="12032" width="9" style="552"/>
    <col min="12033" max="12033" width="17.5" style="552" bestFit="1" customWidth="1"/>
    <col min="12034" max="12044" width="4.875" style="552" bestFit="1" customWidth="1"/>
    <col min="12045" max="12288" width="9" style="552"/>
    <col min="12289" max="12289" width="17.5" style="552" bestFit="1" customWidth="1"/>
    <col min="12290" max="12300" width="4.875" style="552" bestFit="1" customWidth="1"/>
    <col min="12301" max="12544" width="9" style="552"/>
    <col min="12545" max="12545" width="17.5" style="552" bestFit="1" customWidth="1"/>
    <col min="12546" max="12556" width="4.875" style="552" bestFit="1" customWidth="1"/>
    <col min="12557" max="12800" width="9" style="552"/>
    <col min="12801" max="12801" width="17.5" style="552" bestFit="1" customWidth="1"/>
    <col min="12802" max="12812" width="4.875" style="552" bestFit="1" customWidth="1"/>
    <col min="12813" max="13056" width="9" style="552"/>
    <col min="13057" max="13057" width="17.5" style="552" bestFit="1" customWidth="1"/>
    <col min="13058" max="13068" width="4.875" style="552" bestFit="1" customWidth="1"/>
    <col min="13069" max="13312" width="9" style="552"/>
    <col min="13313" max="13313" width="17.5" style="552" bestFit="1" customWidth="1"/>
    <col min="13314" max="13324" width="4.875" style="552" bestFit="1" customWidth="1"/>
    <col min="13325" max="13568" width="9" style="552"/>
    <col min="13569" max="13569" width="17.5" style="552" bestFit="1" customWidth="1"/>
    <col min="13570" max="13580" width="4.875" style="552" bestFit="1" customWidth="1"/>
    <col min="13581" max="13824" width="9" style="552"/>
    <col min="13825" max="13825" width="17.5" style="552" bestFit="1" customWidth="1"/>
    <col min="13826" max="13836" width="4.875" style="552" bestFit="1" customWidth="1"/>
    <col min="13837" max="14080" width="9" style="552"/>
    <col min="14081" max="14081" width="17.5" style="552" bestFit="1" customWidth="1"/>
    <col min="14082" max="14092" width="4.875" style="552" bestFit="1" customWidth="1"/>
    <col min="14093" max="14336" width="9" style="552"/>
    <col min="14337" max="14337" width="17.5" style="552" bestFit="1" customWidth="1"/>
    <col min="14338" max="14348" width="4.875" style="552" bestFit="1" customWidth="1"/>
    <col min="14349" max="14592" width="9" style="552"/>
    <col min="14593" max="14593" width="17.5" style="552" bestFit="1" customWidth="1"/>
    <col min="14594" max="14604" width="4.875" style="552" bestFit="1" customWidth="1"/>
    <col min="14605" max="14848" width="9" style="552"/>
    <col min="14849" max="14849" width="17.5" style="552" bestFit="1" customWidth="1"/>
    <col min="14850" max="14860" width="4.875" style="552" bestFit="1" customWidth="1"/>
    <col min="14861" max="15104" width="9" style="552"/>
    <col min="15105" max="15105" width="17.5" style="552" bestFit="1" customWidth="1"/>
    <col min="15106" max="15116" width="4.875" style="552" bestFit="1" customWidth="1"/>
    <col min="15117" max="15360" width="9" style="552"/>
    <col min="15361" max="15361" width="17.5" style="552" bestFit="1" customWidth="1"/>
    <col min="15362" max="15372" width="4.875" style="552" bestFit="1" customWidth="1"/>
    <col min="15373" max="15616" width="9" style="552"/>
    <col min="15617" max="15617" width="17.5" style="552" bestFit="1" customWidth="1"/>
    <col min="15618" max="15628" width="4.875" style="552" bestFit="1" customWidth="1"/>
    <col min="15629" max="15872" width="9" style="552"/>
    <col min="15873" max="15873" width="17.5" style="552" bestFit="1" customWidth="1"/>
    <col min="15874" max="15884" width="4.875" style="552" bestFit="1" customWidth="1"/>
    <col min="15885" max="16128" width="9" style="552"/>
    <col min="16129" max="16129" width="17.5" style="552" bestFit="1" customWidth="1"/>
    <col min="16130" max="16140" width="4.875" style="552" bestFit="1" customWidth="1"/>
    <col min="16141" max="16384" width="9" style="552"/>
  </cols>
  <sheetData>
    <row r="1" spans="1:13">
      <c r="A1" s="553" t="s">
        <v>793</v>
      </c>
      <c r="B1" s="560" t="s">
        <v>1467</v>
      </c>
      <c r="C1" s="560"/>
      <c r="D1" s="560"/>
      <c r="E1" s="560"/>
      <c r="F1" s="560"/>
      <c r="G1" s="560"/>
      <c r="H1" s="560"/>
      <c r="I1" s="560"/>
      <c r="J1" s="560"/>
      <c r="K1" s="560"/>
      <c r="L1" s="560"/>
      <c r="M1" s="560"/>
    </row>
    <row r="2" spans="1:13">
      <c r="A2" s="553"/>
    </row>
    <row r="3" spans="1:13" ht="15" thickBot="1">
      <c r="A3" s="553"/>
      <c r="B3" s="973" t="s">
        <v>1471</v>
      </c>
      <c r="C3" s="973"/>
      <c r="D3" s="973"/>
      <c r="E3" s="973"/>
      <c r="F3" s="973"/>
      <c r="G3" s="973"/>
      <c r="H3" s="973"/>
      <c r="I3" s="973"/>
      <c r="J3" s="973"/>
      <c r="K3" s="973"/>
      <c r="L3" s="973"/>
    </row>
    <row r="4" spans="1:13" ht="15.75" thickTop="1">
      <c r="A4" s="556" t="s">
        <v>658</v>
      </c>
      <c r="B4" s="557">
        <v>2001</v>
      </c>
      <c r="C4" s="557">
        <v>2002</v>
      </c>
      <c r="D4" s="557">
        <v>2003</v>
      </c>
      <c r="E4" s="557">
        <v>2004</v>
      </c>
      <c r="F4" s="557">
        <v>2006</v>
      </c>
      <c r="G4" s="557">
        <v>2008</v>
      </c>
      <c r="H4" s="557">
        <v>2010</v>
      </c>
      <c r="I4" s="557">
        <v>2012</v>
      </c>
      <c r="J4" s="557">
        <v>2014</v>
      </c>
      <c r="K4" s="557">
        <v>2016</v>
      </c>
      <c r="L4" s="557">
        <v>2018</v>
      </c>
    </row>
    <row r="5" spans="1:13">
      <c r="A5" s="552" t="s">
        <v>1083</v>
      </c>
      <c r="B5" s="552">
        <v>307</v>
      </c>
      <c r="C5" s="552">
        <v>303</v>
      </c>
      <c r="D5" s="552">
        <v>309</v>
      </c>
      <c r="E5" s="552">
        <v>301</v>
      </c>
      <c r="F5" s="552">
        <v>276</v>
      </c>
      <c r="G5" s="552">
        <v>249</v>
      </c>
      <c r="H5" s="552">
        <v>242</v>
      </c>
      <c r="I5" s="552">
        <v>228</v>
      </c>
      <c r="J5" s="552">
        <v>222</v>
      </c>
      <c r="K5" s="552">
        <v>212</v>
      </c>
      <c r="L5" s="552">
        <v>222</v>
      </c>
    </row>
    <row r="6" spans="1:13">
      <c r="A6" s="552" t="s">
        <v>1084</v>
      </c>
      <c r="B6" s="552">
        <v>179</v>
      </c>
      <c r="C6" s="552">
        <v>186</v>
      </c>
      <c r="D6" s="552">
        <v>187</v>
      </c>
      <c r="E6" s="552">
        <v>190</v>
      </c>
      <c r="F6" s="552">
        <v>224</v>
      </c>
      <c r="G6" s="552">
        <v>213</v>
      </c>
      <c r="H6" s="552">
        <v>207</v>
      </c>
      <c r="I6" s="552">
        <v>179</v>
      </c>
      <c r="J6" s="552">
        <v>163</v>
      </c>
      <c r="K6" s="552">
        <v>174</v>
      </c>
      <c r="L6" s="552">
        <v>175</v>
      </c>
    </row>
    <row r="7" spans="1:13">
      <c r="A7" s="552" t="s">
        <v>1085</v>
      </c>
      <c r="B7" s="552">
        <v>206</v>
      </c>
      <c r="C7" s="552">
        <v>240</v>
      </c>
      <c r="D7" s="552">
        <v>237</v>
      </c>
      <c r="E7" s="552">
        <v>223</v>
      </c>
      <c r="F7" s="552">
        <v>285</v>
      </c>
      <c r="G7" s="552">
        <v>252</v>
      </c>
      <c r="H7" s="552">
        <v>227</v>
      </c>
      <c r="I7" s="552">
        <v>215</v>
      </c>
      <c r="J7" s="552">
        <v>167</v>
      </c>
      <c r="K7" s="552">
        <v>169</v>
      </c>
      <c r="L7" s="552">
        <v>204</v>
      </c>
    </row>
    <row r="8" spans="1:13">
      <c r="A8" s="552" t="s">
        <v>1093</v>
      </c>
      <c r="B8" s="552">
        <v>286</v>
      </c>
      <c r="C8" s="552">
        <v>268</v>
      </c>
      <c r="D8" s="552">
        <v>255</v>
      </c>
      <c r="E8" s="552">
        <v>254</v>
      </c>
      <c r="F8" s="552">
        <v>192</v>
      </c>
      <c r="G8" s="552">
        <v>211</v>
      </c>
      <c r="H8" s="552">
        <v>256</v>
      </c>
      <c r="I8" s="552">
        <v>202</v>
      </c>
      <c r="J8" s="552">
        <v>254</v>
      </c>
      <c r="K8" s="552">
        <v>298</v>
      </c>
      <c r="L8" s="552">
        <v>260</v>
      </c>
    </row>
    <row r="9" spans="1:13">
      <c r="A9" s="552" t="s">
        <v>1086</v>
      </c>
      <c r="B9" s="552">
        <v>187</v>
      </c>
      <c r="C9" s="552">
        <v>236</v>
      </c>
      <c r="D9" s="552">
        <v>239</v>
      </c>
      <c r="E9" s="552">
        <v>228</v>
      </c>
      <c r="F9" s="552">
        <v>251</v>
      </c>
      <c r="G9" s="552">
        <v>226</v>
      </c>
      <c r="H9" s="552">
        <v>189</v>
      </c>
      <c r="I9" s="552">
        <v>195</v>
      </c>
      <c r="J9" s="552">
        <v>135</v>
      </c>
      <c r="K9" s="552">
        <v>196</v>
      </c>
      <c r="L9" s="552">
        <v>199</v>
      </c>
    </row>
    <row r="10" spans="1:13">
      <c r="A10" s="552" t="s">
        <v>1087</v>
      </c>
      <c r="B10" s="552">
        <v>221</v>
      </c>
      <c r="C10" s="552">
        <v>275</v>
      </c>
      <c r="D10" s="552">
        <v>233</v>
      </c>
      <c r="E10" s="552">
        <v>202</v>
      </c>
      <c r="F10" s="552">
        <v>234</v>
      </c>
      <c r="G10" s="552">
        <v>256</v>
      </c>
      <c r="H10" s="552">
        <v>224</v>
      </c>
      <c r="I10" s="552">
        <v>234</v>
      </c>
      <c r="J10" s="552">
        <v>252</v>
      </c>
      <c r="K10" s="552">
        <v>248</v>
      </c>
      <c r="L10" s="552">
        <v>262</v>
      </c>
    </row>
    <row r="11" spans="1:13">
      <c r="A11" s="552" t="s">
        <v>1088</v>
      </c>
      <c r="B11" s="552">
        <v>238</v>
      </c>
      <c r="C11" s="552">
        <v>244</v>
      </c>
      <c r="D11" s="552">
        <v>248</v>
      </c>
      <c r="E11" s="552">
        <v>246</v>
      </c>
      <c r="F11" s="552">
        <v>241</v>
      </c>
      <c r="G11" s="552">
        <v>210</v>
      </c>
      <c r="H11" s="552">
        <v>202</v>
      </c>
      <c r="I11" s="552">
        <v>217</v>
      </c>
      <c r="J11" s="552">
        <v>211</v>
      </c>
      <c r="K11" s="552">
        <v>227</v>
      </c>
      <c r="L11" s="552">
        <v>239</v>
      </c>
    </row>
    <row r="12" spans="1:13">
      <c r="A12" s="552" t="s">
        <v>1089</v>
      </c>
      <c r="B12" s="552">
        <v>300</v>
      </c>
      <c r="C12" s="552">
        <v>330</v>
      </c>
      <c r="D12" s="552">
        <v>307</v>
      </c>
      <c r="E12" s="552">
        <v>309</v>
      </c>
      <c r="F12" s="552">
        <v>329</v>
      </c>
      <c r="G12" s="552">
        <v>313</v>
      </c>
      <c r="H12" s="552">
        <v>293</v>
      </c>
      <c r="I12" s="552">
        <v>282</v>
      </c>
      <c r="J12" s="552">
        <v>280</v>
      </c>
      <c r="K12" s="552">
        <v>293</v>
      </c>
      <c r="L12" s="552">
        <v>329</v>
      </c>
    </row>
    <row r="13" spans="1:13">
      <c r="A13" s="552" t="s">
        <v>1090</v>
      </c>
      <c r="B13" s="552">
        <v>479</v>
      </c>
      <c r="C13" s="552">
        <v>495</v>
      </c>
      <c r="D13" s="552">
        <v>506</v>
      </c>
      <c r="E13" s="552">
        <v>514</v>
      </c>
      <c r="F13" s="552">
        <v>405</v>
      </c>
      <c r="G13" s="552">
        <v>322</v>
      </c>
      <c r="H13" s="552">
        <v>325</v>
      </c>
      <c r="I13" s="552">
        <v>295</v>
      </c>
      <c r="J13" s="552">
        <v>422</v>
      </c>
      <c r="K13" s="552">
        <v>409</v>
      </c>
      <c r="L13" s="552">
        <v>382</v>
      </c>
    </row>
    <row r="14" spans="1:13">
      <c r="A14" s="552" t="s">
        <v>1091</v>
      </c>
      <c r="B14" s="552">
        <v>259</v>
      </c>
      <c r="C14" s="552">
        <v>243</v>
      </c>
      <c r="D14" s="552">
        <v>231</v>
      </c>
      <c r="E14" s="552">
        <v>230</v>
      </c>
      <c r="F14" s="552">
        <v>270</v>
      </c>
      <c r="G14" s="552">
        <v>261</v>
      </c>
      <c r="H14" s="552">
        <v>291</v>
      </c>
      <c r="I14" s="552">
        <v>233</v>
      </c>
      <c r="J14" s="552">
        <v>262</v>
      </c>
      <c r="K14" s="552">
        <v>216</v>
      </c>
      <c r="L14" s="552">
        <v>221</v>
      </c>
    </row>
    <row r="15" spans="1:13">
      <c r="A15" s="552" t="s">
        <v>1092</v>
      </c>
      <c r="B15" s="552">
        <v>294</v>
      </c>
      <c r="C15" s="552">
        <v>298</v>
      </c>
      <c r="D15" s="552">
        <v>311</v>
      </c>
      <c r="E15" s="552">
        <v>311</v>
      </c>
      <c r="F15" s="552">
        <v>292</v>
      </c>
      <c r="G15" s="552">
        <v>235</v>
      </c>
      <c r="H15" s="552">
        <v>188</v>
      </c>
      <c r="I15" s="552">
        <v>211</v>
      </c>
      <c r="J15" s="552">
        <v>257</v>
      </c>
      <c r="K15" s="552">
        <v>233</v>
      </c>
      <c r="L15" s="552">
        <v>196</v>
      </c>
    </row>
    <row r="16" spans="1:13">
      <c r="A16" s="552" t="s">
        <v>1094</v>
      </c>
      <c r="B16" s="552">
        <v>257</v>
      </c>
      <c r="C16" s="552">
        <v>257</v>
      </c>
      <c r="D16" s="552">
        <v>278</v>
      </c>
      <c r="E16" s="552">
        <v>274</v>
      </c>
      <c r="F16" s="552">
        <v>275</v>
      </c>
      <c r="G16" s="552">
        <v>224</v>
      </c>
      <c r="H16" s="552">
        <v>233</v>
      </c>
      <c r="I16" s="552">
        <v>256</v>
      </c>
      <c r="J16" s="552">
        <v>202</v>
      </c>
      <c r="K16" s="552">
        <v>238</v>
      </c>
      <c r="L16" s="552">
        <v>308</v>
      </c>
    </row>
    <row r="17" spans="1:12">
      <c r="A17" s="552" t="s">
        <v>1095</v>
      </c>
      <c r="B17" s="552">
        <v>237</v>
      </c>
      <c r="C17" s="552">
        <v>242</v>
      </c>
      <c r="D17" s="552">
        <v>278</v>
      </c>
      <c r="E17" s="552">
        <v>308</v>
      </c>
      <c r="F17" s="552">
        <v>253</v>
      </c>
      <c r="G17" s="552">
        <v>304</v>
      </c>
      <c r="H17" s="552">
        <v>309</v>
      </c>
      <c r="I17" s="552">
        <v>223</v>
      </c>
      <c r="J17" s="552">
        <v>215</v>
      </c>
      <c r="K17" s="552">
        <v>211</v>
      </c>
      <c r="L17" s="552">
        <v>197</v>
      </c>
    </row>
    <row r="18" spans="1:12">
      <c r="A18" s="552" t="s">
        <v>1096</v>
      </c>
      <c r="B18" s="552">
        <v>307</v>
      </c>
      <c r="C18" s="552">
        <v>321</v>
      </c>
      <c r="D18" s="552">
        <v>318</v>
      </c>
      <c r="E18" s="552">
        <v>313</v>
      </c>
      <c r="F18" s="552">
        <v>317</v>
      </c>
      <c r="G18" s="552">
        <v>254</v>
      </c>
      <c r="H18" s="552">
        <v>339</v>
      </c>
      <c r="I18" s="552">
        <v>334</v>
      </c>
      <c r="J18" s="552">
        <v>314</v>
      </c>
      <c r="K18" s="552">
        <v>339</v>
      </c>
      <c r="L18" s="552">
        <v>324</v>
      </c>
    </row>
    <row r="19" spans="1:12">
      <c r="A19" s="552" t="s">
        <v>1097</v>
      </c>
      <c r="B19" s="552">
        <v>177</v>
      </c>
      <c r="C19" s="552">
        <v>194</v>
      </c>
      <c r="D19" s="552">
        <v>202</v>
      </c>
      <c r="E19" s="552">
        <v>210</v>
      </c>
      <c r="F19" s="552">
        <v>236</v>
      </c>
      <c r="G19" s="552">
        <v>246</v>
      </c>
      <c r="H19" s="552">
        <v>281</v>
      </c>
      <c r="I19" s="552">
        <v>281</v>
      </c>
      <c r="J19" s="552">
        <v>219</v>
      </c>
      <c r="K19" s="552">
        <v>104</v>
      </c>
      <c r="L19" s="552">
        <v>231</v>
      </c>
    </row>
    <row r="20" spans="1:12">
      <c r="A20" s="552" t="s">
        <v>1098</v>
      </c>
      <c r="B20" s="552">
        <v>211</v>
      </c>
      <c r="C20" s="552">
        <v>239</v>
      </c>
      <c r="D20" s="552">
        <v>222</v>
      </c>
      <c r="E20" s="552">
        <v>224</v>
      </c>
      <c r="F20" s="552">
        <v>274</v>
      </c>
      <c r="G20" s="552">
        <v>205</v>
      </c>
      <c r="H20" s="552">
        <v>256</v>
      </c>
      <c r="I20" s="552">
        <v>195</v>
      </c>
      <c r="J20" s="552">
        <v>194</v>
      </c>
      <c r="K20" s="552">
        <v>168</v>
      </c>
      <c r="L20" s="552">
        <v>157</v>
      </c>
    </row>
    <row r="21" spans="1:12">
      <c r="A21" s="552" t="s">
        <v>1099</v>
      </c>
      <c r="B21" s="552">
        <v>225</v>
      </c>
      <c r="C21" s="552">
        <v>230</v>
      </c>
      <c r="D21" s="552">
        <v>213</v>
      </c>
      <c r="E21" s="552">
        <v>201</v>
      </c>
      <c r="F21" s="552">
        <v>236</v>
      </c>
      <c r="G21" s="552">
        <v>192</v>
      </c>
      <c r="H21" s="552">
        <v>224</v>
      </c>
      <c r="I21" s="552">
        <v>228</v>
      </c>
      <c r="J21" s="552">
        <v>221</v>
      </c>
      <c r="K21" s="552">
        <v>218</v>
      </c>
      <c r="L21" s="552">
        <v>231</v>
      </c>
    </row>
    <row r="22" spans="1:12">
      <c r="A22" s="552" t="s">
        <v>1100</v>
      </c>
      <c r="B22" s="552">
        <v>205</v>
      </c>
      <c r="C22" s="552">
        <v>226</v>
      </c>
      <c r="D22" s="552">
        <v>229</v>
      </c>
      <c r="E22" s="552">
        <v>229</v>
      </c>
      <c r="F22" s="552">
        <v>257</v>
      </c>
      <c r="G22" s="552">
        <v>293</v>
      </c>
      <c r="H22" s="552">
        <v>265</v>
      </c>
      <c r="I22" s="552">
        <v>257</v>
      </c>
      <c r="J22" s="552">
        <v>427</v>
      </c>
      <c r="K22" s="552">
        <v>346</v>
      </c>
      <c r="L22" s="552">
        <v>349</v>
      </c>
    </row>
    <row r="23" spans="1:12">
      <c r="A23" s="552" t="s">
        <v>1101</v>
      </c>
      <c r="B23" s="552">
        <v>475</v>
      </c>
      <c r="C23" s="552">
        <v>488</v>
      </c>
      <c r="D23" s="552">
        <v>505</v>
      </c>
      <c r="E23" s="552">
        <v>490</v>
      </c>
      <c r="F23" s="552">
        <v>332</v>
      </c>
      <c r="G23" s="552">
        <v>214</v>
      </c>
      <c r="H23" s="552">
        <v>210</v>
      </c>
      <c r="I23" s="552">
        <v>212</v>
      </c>
      <c r="J23" s="552">
        <v>182</v>
      </c>
      <c r="K23" s="552">
        <v>145</v>
      </c>
      <c r="L23" s="552">
        <v>158</v>
      </c>
    </row>
    <row r="24" spans="1:12">
      <c r="A24" s="552" t="s">
        <v>1102</v>
      </c>
      <c r="B24" s="552">
        <v>300</v>
      </c>
      <c r="C24" s="552">
        <v>360</v>
      </c>
      <c r="D24" s="552">
        <v>365</v>
      </c>
      <c r="E24" s="552">
        <v>340</v>
      </c>
      <c r="F24" s="552">
        <v>323</v>
      </c>
      <c r="G24" s="552">
        <v>263</v>
      </c>
      <c r="H24" s="552">
        <v>220</v>
      </c>
      <c r="I24" s="552">
        <v>191</v>
      </c>
      <c r="J24" s="552">
        <v>175</v>
      </c>
      <c r="K24" s="552">
        <v>192</v>
      </c>
      <c r="L24" s="552">
        <v>237</v>
      </c>
    </row>
    <row r="25" spans="1:12">
      <c r="A25" s="552" t="s">
        <v>1103</v>
      </c>
      <c r="B25" s="552">
        <v>222</v>
      </c>
      <c r="C25" s="552">
        <v>199</v>
      </c>
      <c r="D25" s="552">
        <v>196</v>
      </c>
      <c r="E25" s="552">
        <v>195</v>
      </c>
      <c r="F25" s="552">
        <v>152</v>
      </c>
      <c r="G25" s="552">
        <v>166</v>
      </c>
      <c r="H25" s="552">
        <v>157</v>
      </c>
      <c r="I25" s="552">
        <v>143</v>
      </c>
      <c r="J25" s="552">
        <v>125</v>
      </c>
      <c r="K25" s="552">
        <v>163</v>
      </c>
      <c r="L25" s="552">
        <v>171</v>
      </c>
    </row>
    <row r="26" spans="1:12">
      <c r="A26" s="552" t="s">
        <v>1157</v>
      </c>
      <c r="B26" s="552">
        <v>266</v>
      </c>
      <c r="C26" s="552">
        <v>288</v>
      </c>
      <c r="D26" s="552">
        <v>299</v>
      </c>
      <c r="E26" s="552">
        <v>279</v>
      </c>
      <c r="F26" s="552">
        <v>295</v>
      </c>
      <c r="G26" s="552">
        <v>230</v>
      </c>
      <c r="H26" s="552">
        <v>229</v>
      </c>
      <c r="I26" s="552">
        <v>213</v>
      </c>
      <c r="J26" s="552">
        <v>186</v>
      </c>
      <c r="K26" s="552">
        <v>181</v>
      </c>
      <c r="L26" s="552">
        <v>192</v>
      </c>
    </row>
    <row r="27" spans="1:12">
      <c r="A27" s="552" t="s">
        <v>1158</v>
      </c>
      <c r="B27" s="552">
        <v>224</v>
      </c>
      <c r="C27" s="552">
        <v>230</v>
      </c>
      <c r="D27" s="552">
        <v>231</v>
      </c>
      <c r="E27" s="552">
        <v>243</v>
      </c>
      <c r="F27" s="552">
        <v>410</v>
      </c>
      <c r="G27" s="552">
        <v>264</v>
      </c>
      <c r="H27" s="552">
        <v>258</v>
      </c>
      <c r="I27" s="552">
        <v>202</v>
      </c>
      <c r="J27" s="552">
        <v>256</v>
      </c>
      <c r="K27" s="552">
        <v>278</v>
      </c>
      <c r="L27" s="552">
        <v>256</v>
      </c>
    </row>
    <row r="28" spans="1:12">
      <c r="A28" s="552" t="s">
        <v>1159</v>
      </c>
      <c r="B28" s="552">
        <v>256</v>
      </c>
      <c r="C28" s="552">
        <v>280</v>
      </c>
      <c r="D28" s="552">
        <v>274</v>
      </c>
      <c r="E28" s="552">
        <v>276</v>
      </c>
      <c r="F28" s="552">
        <v>181</v>
      </c>
      <c r="G28" s="552">
        <v>192</v>
      </c>
      <c r="H28" s="552">
        <v>182</v>
      </c>
      <c r="I28" s="552">
        <v>206</v>
      </c>
      <c r="J28" s="552">
        <v>198</v>
      </c>
      <c r="K28" s="552">
        <v>192</v>
      </c>
      <c r="L28" s="552">
        <v>208</v>
      </c>
    </row>
    <row r="29" spans="1:12">
      <c r="A29" s="552" t="s">
        <v>1104</v>
      </c>
      <c r="B29" s="552">
        <v>236</v>
      </c>
      <c r="C29" s="552">
        <v>234</v>
      </c>
      <c r="D29" s="552">
        <v>250</v>
      </c>
      <c r="E29" s="552">
        <v>252</v>
      </c>
      <c r="F29" s="552">
        <v>268</v>
      </c>
      <c r="G29" s="552">
        <v>276</v>
      </c>
      <c r="H29" s="552">
        <v>207</v>
      </c>
      <c r="I29" s="552">
        <v>239</v>
      </c>
      <c r="J29" s="552">
        <v>180</v>
      </c>
      <c r="K29" s="552">
        <v>232</v>
      </c>
      <c r="L29" s="552">
        <v>245</v>
      </c>
    </row>
    <row r="30" spans="1:12">
      <c r="A30" s="552" t="s">
        <v>1105</v>
      </c>
      <c r="B30" s="552">
        <v>207</v>
      </c>
      <c r="C30" s="552">
        <v>233</v>
      </c>
      <c r="D30" s="552">
        <v>253</v>
      </c>
      <c r="E30" s="552">
        <v>239</v>
      </c>
      <c r="F30" s="552">
        <v>268</v>
      </c>
      <c r="G30" s="552">
        <v>236</v>
      </c>
      <c r="H30" s="552">
        <v>235</v>
      </c>
      <c r="I30" s="552">
        <v>220</v>
      </c>
      <c r="J30" s="552">
        <v>125</v>
      </c>
      <c r="K30" s="552">
        <v>135</v>
      </c>
      <c r="L30" s="552">
        <v>147</v>
      </c>
    </row>
    <row r="31" spans="1:12">
      <c r="A31" s="552" t="s">
        <v>1106</v>
      </c>
      <c r="B31" s="552">
        <v>202</v>
      </c>
      <c r="C31" s="552">
        <v>213</v>
      </c>
      <c r="D31" s="552">
        <v>260</v>
      </c>
      <c r="E31" s="552">
        <v>277</v>
      </c>
      <c r="F31" s="552">
        <v>261</v>
      </c>
      <c r="G31" s="552">
        <v>258</v>
      </c>
      <c r="H31" s="552">
        <v>224</v>
      </c>
      <c r="I31" s="552">
        <v>198</v>
      </c>
      <c r="J31" s="552">
        <v>201</v>
      </c>
      <c r="K31" s="552">
        <v>179</v>
      </c>
      <c r="L31" s="552">
        <v>195</v>
      </c>
    </row>
    <row r="32" spans="1:12">
      <c r="A32" s="552" t="s">
        <v>1107</v>
      </c>
      <c r="B32" s="552">
        <v>210</v>
      </c>
      <c r="C32" s="552">
        <v>207</v>
      </c>
      <c r="D32" s="552">
        <v>213</v>
      </c>
      <c r="E32" s="552">
        <v>220</v>
      </c>
      <c r="F32" s="552">
        <v>172</v>
      </c>
      <c r="G32" s="552">
        <v>155</v>
      </c>
      <c r="H32" s="552">
        <v>172</v>
      </c>
      <c r="I32" s="552">
        <v>197</v>
      </c>
      <c r="J32" s="552">
        <v>190</v>
      </c>
      <c r="K32" s="552">
        <v>212</v>
      </c>
      <c r="L32" s="552">
        <v>214</v>
      </c>
    </row>
    <row r="33" spans="1:12">
      <c r="A33" s="552" t="s">
        <v>1108</v>
      </c>
      <c r="B33" s="552">
        <v>231</v>
      </c>
      <c r="C33" s="552">
        <v>217</v>
      </c>
      <c r="D33" s="552">
        <v>238</v>
      </c>
      <c r="E33" s="552">
        <v>236</v>
      </c>
      <c r="F33" s="552">
        <v>202</v>
      </c>
      <c r="G33" s="552">
        <v>192</v>
      </c>
      <c r="H33" s="552">
        <v>205</v>
      </c>
      <c r="I33" s="552">
        <v>208</v>
      </c>
      <c r="J33" s="552">
        <v>205</v>
      </c>
      <c r="K33" s="552">
        <v>203</v>
      </c>
      <c r="L33" s="552">
        <v>292</v>
      </c>
    </row>
    <row r="34" spans="1:12">
      <c r="A34" s="552" t="s">
        <v>1109</v>
      </c>
      <c r="B34" s="552">
        <v>204</v>
      </c>
      <c r="C34" s="552">
        <v>210</v>
      </c>
      <c r="D34" s="552">
        <v>210</v>
      </c>
      <c r="E34" s="552">
        <v>218</v>
      </c>
      <c r="F34" s="552">
        <v>279</v>
      </c>
      <c r="G34" s="552">
        <v>316</v>
      </c>
      <c r="H34" s="552">
        <v>322</v>
      </c>
      <c r="I34" s="552">
        <v>390</v>
      </c>
      <c r="J34" s="552">
        <v>282</v>
      </c>
      <c r="K34" s="552">
        <v>239</v>
      </c>
      <c r="L34" s="552">
        <v>238</v>
      </c>
    </row>
    <row r="35" spans="1:12">
      <c r="A35" s="552" t="s">
        <v>1110</v>
      </c>
      <c r="B35" s="552">
        <v>253</v>
      </c>
      <c r="C35" s="552">
        <v>253</v>
      </c>
      <c r="D35" s="552">
        <v>256</v>
      </c>
      <c r="E35" s="552">
        <v>220</v>
      </c>
      <c r="F35" s="552">
        <v>251</v>
      </c>
      <c r="G35" s="552">
        <v>304</v>
      </c>
      <c r="H35" s="552">
        <v>373</v>
      </c>
      <c r="I35" s="552">
        <v>364</v>
      </c>
      <c r="J35" s="552">
        <v>252</v>
      </c>
      <c r="K35" s="552">
        <v>309</v>
      </c>
      <c r="L35" s="552">
        <v>345</v>
      </c>
    </row>
    <row r="36" spans="1:12">
      <c r="A36" s="552" t="s">
        <v>1111</v>
      </c>
      <c r="B36" s="552">
        <v>190</v>
      </c>
      <c r="C36" s="552">
        <v>197</v>
      </c>
      <c r="D36" s="552">
        <v>202</v>
      </c>
      <c r="E36" s="552">
        <v>215</v>
      </c>
      <c r="F36" s="552">
        <v>198</v>
      </c>
      <c r="G36" s="552">
        <v>175</v>
      </c>
      <c r="H36" s="552">
        <v>164</v>
      </c>
      <c r="I36" s="552">
        <v>168</v>
      </c>
      <c r="J36" s="552">
        <v>146</v>
      </c>
      <c r="K36" s="552">
        <v>180</v>
      </c>
      <c r="L36" s="552">
        <v>166</v>
      </c>
    </row>
    <row r="37" spans="1:12">
      <c r="A37" s="552" t="s">
        <v>1112</v>
      </c>
      <c r="B37" s="552">
        <v>283</v>
      </c>
      <c r="C37" s="552">
        <v>365</v>
      </c>
      <c r="D37" s="552">
        <v>380</v>
      </c>
      <c r="E37" s="552">
        <v>299</v>
      </c>
      <c r="F37" s="552">
        <v>251</v>
      </c>
      <c r="G37" s="552">
        <v>289</v>
      </c>
      <c r="H37" s="552">
        <v>179</v>
      </c>
      <c r="I37" s="552">
        <v>218</v>
      </c>
      <c r="J37" s="552">
        <v>253</v>
      </c>
      <c r="K37" s="552">
        <v>338</v>
      </c>
      <c r="L37" s="552">
        <v>224</v>
      </c>
    </row>
    <row r="38" spans="1:12">
      <c r="A38" s="552" t="s">
        <v>1113</v>
      </c>
      <c r="B38" s="552">
        <v>156</v>
      </c>
      <c r="C38" s="552">
        <v>151</v>
      </c>
      <c r="D38" s="552">
        <v>154</v>
      </c>
      <c r="E38" s="552">
        <v>160</v>
      </c>
      <c r="F38" s="552">
        <v>194</v>
      </c>
      <c r="G38" s="552">
        <v>228</v>
      </c>
      <c r="H38" s="552">
        <v>230</v>
      </c>
      <c r="I38" s="552">
        <v>210</v>
      </c>
      <c r="J38" s="552">
        <v>307</v>
      </c>
      <c r="K38" s="552">
        <v>222</v>
      </c>
      <c r="L38" s="552">
        <v>199</v>
      </c>
    </row>
    <row r="39" spans="1:12">
      <c r="A39" s="552" t="s">
        <v>1114</v>
      </c>
      <c r="B39" s="552">
        <v>261</v>
      </c>
      <c r="C39" s="552">
        <v>273</v>
      </c>
      <c r="D39" s="552">
        <v>274</v>
      </c>
      <c r="E39" s="552">
        <v>272</v>
      </c>
      <c r="F39" s="552">
        <v>272</v>
      </c>
      <c r="G39" s="552">
        <v>226</v>
      </c>
      <c r="H39" s="552">
        <v>245</v>
      </c>
      <c r="I39" s="552">
        <v>226</v>
      </c>
      <c r="J39" s="552">
        <v>214</v>
      </c>
      <c r="K39" s="552">
        <v>120</v>
      </c>
      <c r="L39" s="552">
        <v>217</v>
      </c>
    </row>
    <row r="40" spans="1:12">
      <c r="A40" s="552" t="s">
        <v>1115</v>
      </c>
      <c r="B40" s="552">
        <v>156</v>
      </c>
      <c r="C40" s="552">
        <v>139</v>
      </c>
      <c r="D40" s="552">
        <v>131</v>
      </c>
      <c r="E40" s="552">
        <v>126</v>
      </c>
      <c r="F40" s="552">
        <v>142</v>
      </c>
      <c r="G40" s="552">
        <v>175</v>
      </c>
      <c r="H40" s="552">
        <v>163</v>
      </c>
      <c r="I40" s="552">
        <v>156</v>
      </c>
      <c r="J40" s="552">
        <v>119</v>
      </c>
      <c r="K40" s="552">
        <v>119</v>
      </c>
      <c r="L40" s="552">
        <v>117</v>
      </c>
    </row>
    <row r="41" spans="1:12">
      <c r="A41" s="552" t="s">
        <v>1116</v>
      </c>
      <c r="B41" s="552">
        <v>174</v>
      </c>
      <c r="C41" s="552">
        <v>208</v>
      </c>
      <c r="D41" s="552">
        <v>203</v>
      </c>
      <c r="E41" s="552">
        <v>206</v>
      </c>
      <c r="F41" s="552">
        <v>180</v>
      </c>
      <c r="G41" s="552">
        <v>184</v>
      </c>
      <c r="H41" s="552">
        <v>193</v>
      </c>
      <c r="I41" s="552">
        <v>227</v>
      </c>
      <c r="J41" s="552">
        <v>265</v>
      </c>
      <c r="K41" s="552">
        <v>183</v>
      </c>
      <c r="L41" s="552">
        <v>179</v>
      </c>
    </row>
    <row r="42" spans="1:12">
      <c r="A42" s="552" t="s">
        <v>1118</v>
      </c>
      <c r="B42" s="552">
        <v>343</v>
      </c>
      <c r="C42" s="552">
        <v>340</v>
      </c>
      <c r="D42" s="552">
        <v>360</v>
      </c>
      <c r="E42" s="552">
        <v>354</v>
      </c>
      <c r="F42" s="552">
        <v>216</v>
      </c>
      <c r="G42" s="552">
        <v>162</v>
      </c>
      <c r="H42" s="552">
        <v>153</v>
      </c>
      <c r="I42" s="552">
        <v>152</v>
      </c>
      <c r="J42" s="552">
        <v>148</v>
      </c>
      <c r="K42" s="552">
        <v>131</v>
      </c>
      <c r="L42" s="552">
        <v>130</v>
      </c>
    </row>
    <row r="43" spans="1:12">
      <c r="A43" s="552" t="s">
        <v>1117</v>
      </c>
      <c r="B43" s="552">
        <v>296</v>
      </c>
      <c r="C43" s="552">
        <v>335</v>
      </c>
      <c r="D43" s="552">
        <v>335</v>
      </c>
      <c r="E43" s="552">
        <v>331</v>
      </c>
      <c r="F43" s="552">
        <v>316</v>
      </c>
      <c r="G43" s="552">
        <v>268</v>
      </c>
      <c r="H43" s="552">
        <v>226</v>
      </c>
      <c r="I43" s="552">
        <v>255</v>
      </c>
      <c r="J43" s="552">
        <v>214</v>
      </c>
      <c r="K43" s="552">
        <v>225</v>
      </c>
      <c r="L43" s="552">
        <v>262</v>
      </c>
    </row>
    <row r="44" spans="1:12">
      <c r="A44" s="552" t="s">
        <v>1160</v>
      </c>
      <c r="B44" s="552">
        <v>223</v>
      </c>
      <c r="C44" s="552">
        <v>195</v>
      </c>
      <c r="D44" s="552">
        <v>202</v>
      </c>
      <c r="E44" s="552">
        <v>204</v>
      </c>
      <c r="F44" s="552">
        <v>190</v>
      </c>
      <c r="G44" s="552">
        <v>147</v>
      </c>
      <c r="H44" s="552">
        <v>195</v>
      </c>
      <c r="I44" s="552">
        <v>186</v>
      </c>
      <c r="J44" s="552">
        <v>181</v>
      </c>
      <c r="K44" s="552">
        <v>189</v>
      </c>
      <c r="L44" s="552">
        <v>189</v>
      </c>
    </row>
    <row r="45" spans="1:12">
      <c r="A45" s="552" t="s">
        <v>1161</v>
      </c>
      <c r="B45" s="552">
        <v>282</v>
      </c>
      <c r="C45" s="552">
        <v>280</v>
      </c>
      <c r="D45" s="552">
        <v>285</v>
      </c>
      <c r="E45" s="552">
        <v>269</v>
      </c>
      <c r="F45" s="552">
        <v>227</v>
      </c>
      <c r="G45" s="552">
        <v>173</v>
      </c>
      <c r="H45" s="552">
        <v>192</v>
      </c>
      <c r="I45" s="552">
        <v>223</v>
      </c>
      <c r="J45" s="552">
        <v>180</v>
      </c>
      <c r="K45" s="552">
        <v>173</v>
      </c>
      <c r="L45" s="552">
        <v>208</v>
      </c>
    </row>
    <row r="46" spans="1:12">
      <c r="A46" s="552" t="s">
        <v>1119</v>
      </c>
      <c r="B46" s="552">
        <v>271</v>
      </c>
      <c r="C46" s="552">
        <v>277</v>
      </c>
      <c r="D46" s="552">
        <v>271</v>
      </c>
      <c r="E46" s="552">
        <v>262</v>
      </c>
      <c r="F46" s="552">
        <v>278</v>
      </c>
      <c r="G46" s="552">
        <v>250</v>
      </c>
      <c r="H46" s="552">
        <v>226</v>
      </c>
      <c r="I46" s="552">
        <v>209</v>
      </c>
      <c r="J46" s="552">
        <v>208</v>
      </c>
      <c r="K46" s="552">
        <v>309</v>
      </c>
      <c r="L46" s="552">
        <v>357</v>
      </c>
    </row>
    <row r="47" spans="1:12">
      <c r="A47" s="552" t="s">
        <v>1120</v>
      </c>
      <c r="B47" s="552">
        <v>262</v>
      </c>
      <c r="C47" s="552">
        <v>299</v>
      </c>
      <c r="D47" s="552">
        <v>291</v>
      </c>
      <c r="E47" s="552">
        <v>292</v>
      </c>
      <c r="F47" s="552">
        <v>346</v>
      </c>
      <c r="G47" s="552">
        <v>190</v>
      </c>
      <c r="H47" s="552">
        <v>180</v>
      </c>
      <c r="I47" s="552">
        <v>146</v>
      </c>
      <c r="J47" s="552">
        <v>294</v>
      </c>
      <c r="K47" s="552">
        <v>316</v>
      </c>
      <c r="L47" s="552">
        <v>287</v>
      </c>
    </row>
    <row r="48" spans="1:12">
      <c r="A48" s="552" t="s">
        <v>1121</v>
      </c>
      <c r="B48" s="552">
        <v>353</v>
      </c>
      <c r="C48" s="552">
        <v>362</v>
      </c>
      <c r="D48" s="552">
        <v>395</v>
      </c>
      <c r="E48" s="552">
        <v>397</v>
      </c>
      <c r="F48" s="552">
        <v>373</v>
      </c>
      <c r="G48" s="552">
        <v>278</v>
      </c>
      <c r="H48" s="552">
        <v>173</v>
      </c>
      <c r="I48" s="552">
        <v>161</v>
      </c>
      <c r="J48" s="552">
        <v>143</v>
      </c>
      <c r="K48" s="552">
        <v>141</v>
      </c>
      <c r="L48" s="552">
        <v>170</v>
      </c>
    </row>
    <row r="49" spans="1:12">
      <c r="A49" s="552" t="s">
        <v>1122</v>
      </c>
      <c r="B49" s="552">
        <v>211</v>
      </c>
      <c r="C49" s="552">
        <v>214</v>
      </c>
      <c r="D49" s="552">
        <v>214</v>
      </c>
      <c r="E49" s="552">
        <v>218</v>
      </c>
      <c r="F49" s="552">
        <v>250</v>
      </c>
      <c r="G49" s="552">
        <v>245</v>
      </c>
      <c r="H49" s="552">
        <v>249</v>
      </c>
      <c r="I49" s="552">
        <v>281</v>
      </c>
      <c r="J49" s="552">
        <v>414</v>
      </c>
      <c r="K49" s="552">
        <v>420</v>
      </c>
      <c r="L49" s="552">
        <v>461</v>
      </c>
    </row>
    <row r="50" spans="1:12">
      <c r="A50" s="552" t="s">
        <v>1123</v>
      </c>
      <c r="B50" s="552">
        <v>261</v>
      </c>
      <c r="C50" s="552">
        <v>281</v>
      </c>
      <c r="D50" s="552">
        <v>297</v>
      </c>
      <c r="E50" s="552">
        <v>284</v>
      </c>
      <c r="F50" s="552">
        <v>298</v>
      </c>
      <c r="G50" s="552">
        <v>239</v>
      </c>
      <c r="H50" s="552">
        <v>203</v>
      </c>
      <c r="I50" s="552">
        <v>223</v>
      </c>
      <c r="J50" s="552">
        <v>180</v>
      </c>
      <c r="K50" s="552">
        <v>204</v>
      </c>
      <c r="L50" s="552">
        <v>208</v>
      </c>
    </row>
    <row r="51" spans="1:12">
      <c r="A51" s="552" t="s">
        <v>1124</v>
      </c>
      <c r="B51" s="552">
        <v>222</v>
      </c>
      <c r="C51" s="552">
        <v>241</v>
      </c>
      <c r="D51" s="552">
        <v>244</v>
      </c>
      <c r="E51" s="552">
        <v>251</v>
      </c>
      <c r="F51" s="552">
        <v>240</v>
      </c>
      <c r="G51" s="552">
        <v>219</v>
      </c>
      <c r="H51" s="552">
        <v>217</v>
      </c>
      <c r="I51" s="552">
        <v>189</v>
      </c>
      <c r="J51" s="552">
        <v>191</v>
      </c>
      <c r="K51" s="552">
        <v>227</v>
      </c>
      <c r="L51" s="552">
        <v>230</v>
      </c>
    </row>
    <row r="52" spans="1:12">
      <c r="A52" s="552" t="s">
        <v>1125</v>
      </c>
      <c r="B52" s="552">
        <v>161</v>
      </c>
      <c r="C52" s="552">
        <v>227</v>
      </c>
      <c r="D52" s="552">
        <v>234</v>
      </c>
      <c r="E52" s="552">
        <v>226</v>
      </c>
      <c r="F52" s="552">
        <v>169</v>
      </c>
      <c r="G52" s="552">
        <v>185</v>
      </c>
      <c r="H52" s="552">
        <v>128</v>
      </c>
      <c r="I52" s="552">
        <v>164</v>
      </c>
      <c r="J52" s="552">
        <v>138</v>
      </c>
      <c r="K52" s="552">
        <v>310</v>
      </c>
      <c r="L52" s="552">
        <v>215</v>
      </c>
    </row>
    <row r="53" spans="1:12">
      <c r="A53" s="552" t="s">
        <v>1130</v>
      </c>
      <c r="B53" s="552">
        <v>254</v>
      </c>
      <c r="C53" s="552">
        <v>260</v>
      </c>
      <c r="D53" s="552">
        <v>249</v>
      </c>
      <c r="E53" s="552">
        <v>239</v>
      </c>
      <c r="F53" s="552">
        <v>305</v>
      </c>
      <c r="G53" s="552">
        <v>292</v>
      </c>
      <c r="H53" s="552">
        <v>257</v>
      </c>
      <c r="I53" s="552">
        <v>212</v>
      </c>
      <c r="J53" s="552">
        <v>166</v>
      </c>
      <c r="K53" s="552">
        <v>156</v>
      </c>
      <c r="L53" s="552">
        <v>155</v>
      </c>
    </row>
    <row r="54" spans="1:12">
      <c r="A54" s="552" t="s">
        <v>1129</v>
      </c>
      <c r="B54" s="552">
        <v>151</v>
      </c>
      <c r="C54" s="552">
        <v>160</v>
      </c>
      <c r="D54" s="552">
        <v>166</v>
      </c>
      <c r="E54" s="552">
        <v>173</v>
      </c>
      <c r="F54" s="552">
        <v>297</v>
      </c>
      <c r="G54" s="552">
        <v>258</v>
      </c>
      <c r="H54" s="552">
        <v>185</v>
      </c>
      <c r="I54" s="552">
        <v>183</v>
      </c>
      <c r="J54" s="552">
        <v>148</v>
      </c>
      <c r="K54" s="552">
        <v>202</v>
      </c>
      <c r="L54" s="552">
        <v>199</v>
      </c>
    </row>
    <row r="55" spans="1:12">
      <c r="A55" s="552" t="s">
        <v>1131</v>
      </c>
      <c r="B55" s="552">
        <v>307</v>
      </c>
      <c r="C55" s="552">
        <v>330</v>
      </c>
      <c r="D55" s="552">
        <v>335</v>
      </c>
      <c r="E55" s="552">
        <v>341</v>
      </c>
      <c r="F55" s="552">
        <v>347</v>
      </c>
      <c r="G55" s="552">
        <v>266</v>
      </c>
      <c r="H55" s="552">
        <v>364</v>
      </c>
      <c r="I55" s="552">
        <v>315</v>
      </c>
      <c r="J55" s="552">
        <v>297</v>
      </c>
      <c r="K55" s="552">
        <v>274</v>
      </c>
      <c r="L55" s="552">
        <v>243</v>
      </c>
    </row>
    <row r="56" spans="1:12">
      <c r="A56" s="552" t="s">
        <v>1126</v>
      </c>
      <c r="B56" s="552">
        <v>348</v>
      </c>
      <c r="C56" s="552">
        <v>337</v>
      </c>
      <c r="D56" s="552">
        <v>311</v>
      </c>
      <c r="E56" s="552">
        <v>328</v>
      </c>
      <c r="F56" s="552">
        <v>355</v>
      </c>
      <c r="G56" s="552">
        <v>248</v>
      </c>
      <c r="H56" s="552">
        <v>253</v>
      </c>
      <c r="I56" s="552">
        <v>251</v>
      </c>
      <c r="J56" s="552">
        <v>237</v>
      </c>
      <c r="K56" s="552">
        <v>238</v>
      </c>
      <c r="L56" s="552">
        <v>235</v>
      </c>
    </row>
    <row r="57" spans="1:12">
      <c r="A57" s="552" t="s">
        <v>1127</v>
      </c>
      <c r="B57" s="552">
        <v>239</v>
      </c>
      <c r="C57" s="552">
        <v>247</v>
      </c>
      <c r="D57" s="552">
        <v>251</v>
      </c>
      <c r="E57" s="552">
        <v>248</v>
      </c>
      <c r="F57" s="552">
        <v>262</v>
      </c>
      <c r="G57" s="552">
        <v>222</v>
      </c>
      <c r="H57" s="552">
        <v>187</v>
      </c>
      <c r="I57" s="552">
        <v>199</v>
      </c>
      <c r="J57" s="552">
        <v>160</v>
      </c>
      <c r="K57" s="552">
        <v>201</v>
      </c>
      <c r="L57" s="552">
        <v>211</v>
      </c>
    </row>
    <row r="58" spans="1:12">
      <c r="A58" s="552" t="s">
        <v>1128</v>
      </c>
      <c r="B58" s="552">
        <v>287</v>
      </c>
      <c r="C58" s="552">
        <v>340</v>
      </c>
      <c r="D58" s="552">
        <v>350</v>
      </c>
      <c r="E58" s="552">
        <v>368</v>
      </c>
      <c r="F58" s="552">
        <v>374</v>
      </c>
      <c r="G58" s="552">
        <v>239</v>
      </c>
      <c r="H58" s="552">
        <v>211</v>
      </c>
      <c r="I58" s="552">
        <v>189</v>
      </c>
      <c r="J58" s="552">
        <v>224</v>
      </c>
      <c r="K58" s="552">
        <v>174</v>
      </c>
      <c r="L58" s="552">
        <v>174</v>
      </c>
    </row>
    <row r="59" spans="1:12">
      <c r="A59" s="552" t="s">
        <v>1132</v>
      </c>
      <c r="B59" s="552">
        <v>285</v>
      </c>
      <c r="C59" s="552">
        <v>321</v>
      </c>
      <c r="D59" s="552">
        <v>319</v>
      </c>
      <c r="E59" s="552">
        <v>313</v>
      </c>
      <c r="F59" s="552">
        <v>446</v>
      </c>
      <c r="G59" s="552">
        <v>271</v>
      </c>
      <c r="H59" s="552">
        <v>221</v>
      </c>
      <c r="I59" s="552">
        <v>212</v>
      </c>
      <c r="J59" s="552">
        <v>143</v>
      </c>
      <c r="K59" s="552">
        <v>299</v>
      </c>
      <c r="L59" s="552">
        <v>326</v>
      </c>
    </row>
    <row r="60" spans="1:12">
      <c r="A60" s="552" t="s">
        <v>1133</v>
      </c>
      <c r="B60" s="552">
        <v>240</v>
      </c>
      <c r="C60" s="552">
        <v>278</v>
      </c>
      <c r="D60" s="552">
        <v>280</v>
      </c>
      <c r="E60" s="552">
        <v>270</v>
      </c>
      <c r="F60" s="552">
        <v>220</v>
      </c>
      <c r="G60" s="552">
        <v>202</v>
      </c>
      <c r="H60" s="552">
        <v>156</v>
      </c>
      <c r="I60" s="552">
        <v>164</v>
      </c>
      <c r="J60" s="552">
        <v>154</v>
      </c>
      <c r="K60" s="552">
        <v>176</v>
      </c>
      <c r="L60" s="552">
        <v>153</v>
      </c>
    </row>
    <row r="61" spans="1:12">
      <c r="A61" s="552" t="s">
        <v>1134</v>
      </c>
      <c r="B61" s="552">
        <v>134</v>
      </c>
      <c r="C61" s="552">
        <v>142</v>
      </c>
      <c r="D61" s="552">
        <v>152</v>
      </c>
      <c r="E61" s="552">
        <v>155</v>
      </c>
      <c r="F61" s="552">
        <v>151</v>
      </c>
      <c r="G61" s="552">
        <v>165</v>
      </c>
      <c r="H61" s="552">
        <v>171</v>
      </c>
      <c r="I61" s="552">
        <v>151</v>
      </c>
      <c r="J61" s="552">
        <v>315</v>
      </c>
      <c r="K61" s="552">
        <v>296</v>
      </c>
      <c r="L61" s="552">
        <v>284</v>
      </c>
    </row>
    <row r="62" spans="1:12">
      <c r="A62" s="552" t="s">
        <v>1135</v>
      </c>
      <c r="B62" s="552">
        <v>315</v>
      </c>
      <c r="C62" s="552">
        <v>281</v>
      </c>
      <c r="D62" s="552">
        <v>287</v>
      </c>
      <c r="E62" s="552">
        <v>280</v>
      </c>
      <c r="F62" s="552">
        <v>267</v>
      </c>
      <c r="G62" s="552">
        <v>248</v>
      </c>
      <c r="H62" s="552">
        <v>217</v>
      </c>
      <c r="I62" s="552">
        <v>202</v>
      </c>
      <c r="J62" s="552">
        <v>202</v>
      </c>
      <c r="K62" s="552">
        <v>238</v>
      </c>
      <c r="L62" s="552">
        <v>227</v>
      </c>
    </row>
    <row r="63" spans="1:12">
      <c r="A63" s="552" t="s">
        <v>1136</v>
      </c>
      <c r="B63" s="552">
        <v>411</v>
      </c>
      <c r="C63" s="552">
        <v>437</v>
      </c>
      <c r="D63" s="552">
        <v>452</v>
      </c>
      <c r="E63" s="552">
        <v>434</v>
      </c>
      <c r="F63" s="552">
        <v>365</v>
      </c>
      <c r="G63" s="552">
        <v>361</v>
      </c>
      <c r="H63" s="552">
        <v>364</v>
      </c>
      <c r="I63" s="552">
        <v>335</v>
      </c>
      <c r="J63" s="552">
        <v>347</v>
      </c>
      <c r="K63" s="552">
        <v>239</v>
      </c>
      <c r="L63" s="552">
        <v>403</v>
      </c>
    </row>
    <row r="64" spans="1:12">
      <c r="A64" s="552" t="s">
        <v>1137</v>
      </c>
      <c r="B64" s="552">
        <v>191</v>
      </c>
      <c r="C64" s="552">
        <v>196</v>
      </c>
      <c r="D64" s="552">
        <v>204</v>
      </c>
      <c r="E64" s="552">
        <v>217</v>
      </c>
      <c r="F64" s="552">
        <v>345</v>
      </c>
      <c r="G64" s="552">
        <v>238</v>
      </c>
      <c r="H64" s="552">
        <v>324</v>
      </c>
      <c r="I64" s="552">
        <v>305</v>
      </c>
      <c r="J64" s="552">
        <v>335</v>
      </c>
      <c r="K64" s="552">
        <v>331</v>
      </c>
      <c r="L64" s="552">
        <v>328</v>
      </c>
    </row>
    <row r="65" spans="1:12">
      <c r="A65" s="552" t="s">
        <v>1138</v>
      </c>
      <c r="B65" s="552">
        <v>235</v>
      </c>
      <c r="C65" s="552">
        <v>256</v>
      </c>
      <c r="D65" s="552">
        <v>276</v>
      </c>
      <c r="E65" s="552">
        <v>276</v>
      </c>
      <c r="F65" s="552">
        <v>258</v>
      </c>
      <c r="G65" s="552">
        <v>216</v>
      </c>
      <c r="H65" s="552">
        <v>235</v>
      </c>
      <c r="I65" s="552">
        <v>243</v>
      </c>
      <c r="J65" s="552">
        <v>224</v>
      </c>
      <c r="K65" s="552">
        <v>217</v>
      </c>
      <c r="L65" s="552">
        <v>220</v>
      </c>
    </row>
    <row r="66" spans="1:12">
      <c r="A66" s="552" t="s">
        <v>1139</v>
      </c>
      <c r="B66" s="552">
        <v>195</v>
      </c>
      <c r="C66" s="552">
        <v>213</v>
      </c>
      <c r="D66" s="552">
        <v>233</v>
      </c>
      <c r="E66" s="552">
        <v>238</v>
      </c>
      <c r="F66" s="552">
        <v>239</v>
      </c>
      <c r="G66" s="552">
        <v>221</v>
      </c>
      <c r="H66" s="552">
        <v>241</v>
      </c>
      <c r="I66" s="552">
        <v>292</v>
      </c>
      <c r="J66" s="552">
        <v>182</v>
      </c>
      <c r="K66" s="552">
        <v>174</v>
      </c>
      <c r="L66" s="552">
        <v>213</v>
      </c>
    </row>
    <row r="67" spans="1:12">
      <c r="A67" s="552" t="s">
        <v>1140</v>
      </c>
      <c r="B67" s="552">
        <v>224</v>
      </c>
      <c r="C67" s="552">
        <v>239</v>
      </c>
      <c r="D67" s="552">
        <v>236</v>
      </c>
      <c r="E67" s="552">
        <v>244</v>
      </c>
      <c r="F67" s="552">
        <v>243</v>
      </c>
      <c r="G67" s="552">
        <v>210</v>
      </c>
      <c r="H67" s="552">
        <v>234</v>
      </c>
      <c r="I67" s="552">
        <v>213</v>
      </c>
      <c r="J67" s="552">
        <v>250</v>
      </c>
      <c r="K67" s="552">
        <v>284</v>
      </c>
      <c r="L67" s="552">
        <v>190</v>
      </c>
    </row>
    <row r="68" spans="1:12">
      <c r="A68" s="552" t="s">
        <v>1141</v>
      </c>
      <c r="B68" s="552">
        <v>275</v>
      </c>
      <c r="C68" s="552">
        <v>297</v>
      </c>
      <c r="D68" s="552">
        <v>294</v>
      </c>
      <c r="E68" s="552">
        <v>299</v>
      </c>
      <c r="F68" s="552">
        <v>194</v>
      </c>
      <c r="G68" s="552">
        <v>217</v>
      </c>
      <c r="H68" s="552">
        <v>185</v>
      </c>
      <c r="I68" s="552">
        <v>197</v>
      </c>
      <c r="J68" s="552">
        <v>167</v>
      </c>
      <c r="K68" s="552">
        <v>177</v>
      </c>
      <c r="L68" s="552">
        <v>173</v>
      </c>
    </row>
    <row r="69" spans="1:12">
      <c r="A69" s="552" t="s">
        <v>1142</v>
      </c>
      <c r="B69" s="552">
        <v>276</v>
      </c>
      <c r="C69" s="552">
        <v>241</v>
      </c>
      <c r="D69" s="552">
        <v>220</v>
      </c>
      <c r="E69" s="552">
        <v>210</v>
      </c>
      <c r="F69" s="552">
        <v>249</v>
      </c>
      <c r="G69" s="552">
        <v>199</v>
      </c>
      <c r="H69" s="552">
        <v>188</v>
      </c>
      <c r="I69" s="552">
        <v>149</v>
      </c>
      <c r="J69" s="552">
        <v>191</v>
      </c>
      <c r="K69" s="552">
        <v>209</v>
      </c>
      <c r="L69" s="552">
        <v>200</v>
      </c>
    </row>
    <row r="70" spans="1:12">
      <c r="A70" s="552" t="s">
        <v>1143</v>
      </c>
      <c r="B70" s="552">
        <v>275</v>
      </c>
      <c r="C70" s="552">
        <v>311</v>
      </c>
      <c r="D70" s="552">
        <v>314</v>
      </c>
      <c r="E70" s="552">
        <v>305</v>
      </c>
      <c r="F70" s="552">
        <v>266</v>
      </c>
      <c r="G70" s="552">
        <v>273</v>
      </c>
      <c r="H70" s="552">
        <v>262</v>
      </c>
      <c r="I70" s="552">
        <v>285</v>
      </c>
      <c r="J70" s="552">
        <v>276</v>
      </c>
      <c r="K70" s="552">
        <v>343</v>
      </c>
      <c r="L70" s="552">
        <v>332</v>
      </c>
    </row>
    <row r="71" spans="1:12">
      <c r="A71" s="552" t="s">
        <v>1144</v>
      </c>
      <c r="B71" s="552">
        <v>292</v>
      </c>
      <c r="C71" s="552">
        <v>308</v>
      </c>
      <c r="D71" s="552">
        <v>308</v>
      </c>
      <c r="E71" s="552">
        <v>304</v>
      </c>
      <c r="F71" s="552">
        <v>284</v>
      </c>
      <c r="G71" s="552">
        <v>295</v>
      </c>
      <c r="H71" s="552">
        <v>247</v>
      </c>
      <c r="I71" s="552">
        <v>265</v>
      </c>
      <c r="J71" s="552">
        <v>229</v>
      </c>
      <c r="K71" s="552">
        <v>220</v>
      </c>
      <c r="L71" s="552">
        <v>246</v>
      </c>
    </row>
    <row r="72" spans="1:12">
      <c r="A72" s="552" t="s">
        <v>1162</v>
      </c>
      <c r="B72" s="552">
        <v>204</v>
      </c>
      <c r="C72" s="552">
        <v>227</v>
      </c>
      <c r="D72" s="552">
        <v>242</v>
      </c>
      <c r="E72" s="552">
        <v>247</v>
      </c>
      <c r="F72" s="552">
        <v>265</v>
      </c>
      <c r="G72" s="552">
        <v>236</v>
      </c>
      <c r="H72" s="552">
        <v>257</v>
      </c>
      <c r="I72" s="552">
        <v>260</v>
      </c>
      <c r="J72" s="552">
        <v>172</v>
      </c>
      <c r="K72" s="552">
        <v>172</v>
      </c>
      <c r="L72" s="552">
        <v>171</v>
      </c>
    </row>
    <row r="73" spans="1:12">
      <c r="A73" s="552" t="s">
        <v>1145</v>
      </c>
      <c r="B73" s="552">
        <v>144</v>
      </c>
      <c r="C73" s="552">
        <v>172</v>
      </c>
      <c r="D73" s="552">
        <v>186</v>
      </c>
      <c r="E73" s="552">
        <v>191</v>
      </c>
      <c r="F73" s="552">
        <v>139</v>
      </c>
      <c r="G73" s="552">
        <v>131</v>
      </c>
      <c r="H73" s="552">
        <v>244</v>
      </c>
      <c r="I73" s="552">
        <v>213</v>
      </c>
      <c r="J73" s="552">
        <v>192</v>
      </c>
      <c r="K73" s="552">
        <v>261</v>
      </c>
      <c r="L73" s="552">
        <v>230</v>
      </c>
    </row>
    <row r="74" spans="1:12">
      <c r="A74" s="552" t="s">
        <v>1146</v>
      </c>
      <c r="B74" s="552">
        <v>448</v>
      </c>
      <c r="C74" s="552">
        <v>450</v>
      </c>
      <c r="D74" s="552">
        <v>469</v>
      </c>
      <c r="E74" s="552">
        <v>480</v>
      </c>
      <c r="F74" s="552">
        <v>360</v>
      </c>
      <c r="G74" s="552">
        <v>245</v>
      </c>
      <c r="H74" s="552">
        <v>215</v>
      </c>
      <c r="I74" s="552">
        <v>206</v>
      </c>
      <c r="J74" s="552">
        <v>324</v>
      </c>
      <c r="K74" s="552">
        <v>368</v>
      </c>
      <c r="L74" s="552">
        <v>240</v>
      </c>
    </row>
    <row r="75" spans="1:12">
      <c r="A75" s="552" t="s">
        <v>1163</v>
      </c>
      <c r="B75" s="552">
        <v>138</v>
      </c>
      <c r="C75" s="552">
        <v>133</v>
      </c>
      <c r="D75" s="552">
        <v>151</v>
      </c>
      <c r="E75" s="552">
        <v>149</v>
      </c>
      <c r="F75" s="552">
        <v>104</v>
      </c>
      <c r="G75" s="552">
        <v>105</v>
      </c>
      <c r="H75" s="552">
        <v>128</v>
      </c>
      <c r="I75" s="552">
        <v>138</v>
      </c>
      <c r="J75" s="552">
        <v>139</v>
      </c>
      <c r="K75" s="552">
        <v>93</v>
      </c>
      <c r="L75" s="552">
        <v>234</v>
      </c>
    </row>
    <row r="76" spans="1:12">
      <c r="A76" s="552" t="s">
        <v>1147</v>
      </c>
      <c r="B76" s="552">
        <v>294</v>
      </c>
      <c r="C76" s="552">
        <v>305</v>
      </c>
      <c r="D76" s="552">
        <v>307</v>
      </c>
      <c r="E76" s="552">
        <v>291</v>
      </c>
      <c r="F76" s="552">
        <v>321</v>
      </c>
      <c r="G76" s="552">
        <v>293</v>
      </c>
      <c r="H76" s="552">
        <v>233</v>
      </c>
      <c r="I76" s="552">
        <v>243</v>
      </c>
      <c r="J76" s="552">
        <v>236</v>
      </c>
      <c r="K76" s="552">
        <v>316</v>
      </c>
      <c r="L76" s="552">
        <v>283</v>
      </c>
    </row>
    <row r="77" spans="1:12">
      <c r="A77" s="552" t="s">
        <v>1148</v>
      </c>
      <c r="B77" s="552">
        <v>215</v>
      </c>
      <c r="C77" s="552">
        <v>216</v>
      </c>
      <c r="D77" s="552">
        <v>226</v>
      </c>
      <c r="E77" s="552">
        <v>229</v>
      </c>
      <c r="F77" s="552">
        <v>218</v>
      </c>
      <c r="G77" s="552">
        <v>191</v>
      </c>
      <c r="H77" s="552">
        <v>176</v>
      </c>
      <c r="I77" s="552">
        <v>156</v>
      </c>
      <c r="J77" s="552">
        <v>140</v>
      </c>
      <c r="K77" s="552">
        <v>176</v>
      </c>
      <c r="L77" s="552">
        <v>186</v>
      </c>
    </row>
    <row r="78" spans="1:12">
      <c r="A78" s="552" t="s">
        <v>1149</v>
      </c>
      <c r="B78" s="552">
        <v>267</v>
      </c>
      <c r="C78" s="552">
        <v>285</v>
      </c>
      <c r="D78" s="552">
        <v>289</v>
      </c>
      <c r="E78" s="552">
        <v>284</v>
      </c>
      <c r="F78" s="552">
        <v>341</v>
      </c>
      <c r="G78" s="552">
        <v>273</v>
      </c>
      <c r="H78" s="552">
        <v>262</v>
      </c>
      <c r="I78" s="552">
        <v>253</v>
      </c>
      <c r="J78" s="552">
        <v>217</v>
      </c>
      <c r="K78" s="552">
        <v>196</v>
      </c>
      <c r="L78" s="552">
        <v>240</v>
      </c>
    </row>
    <row r="79" spans="1:12">
      <c r="A79" s="552" t="s">
        <v>1150</v>
      </c>
      <c r="B79" s="552">
        <v>293</v>
      </c>
      <c r="C79" s="552">
        <v>293</v>
      </c>
      <c r="D79" s="552">
        <v>306</v>
      </c>
      <c r="E79" s="552">
        <v>292</v>
      </c>
      <c r="F79" s="552">
        <v>343</v>
      </c>
      <c r="G79" s="552">
        <v>345</v>
      </c>
      <c r="H79" s="552">
        <v>306</v>
      </c>
      <c r="I79" s="552">
        <v>333</v>
      </c>
      <c r="J79" s="552">
        <v>268</v>
      </c>
      <c r="K79" s="552">
        <v>339</v>
      </c>
      <c r="L79" s="552">
        <v>355</v>
      </c>
    </row>
    <row r="80" spans="1:12">
      <c r="A80" s="552" t="s">
        <v>1151</v>
      </c>
      <c r="B80" s="552">
        <v>239</v>
      </c>
      <c r="C80" s="552">
        <v>251</v>
      </c>
      <c r="D80" s="552">
        <v>293</v>
      </c>
      <c r="E80" s="552">
        <v>321</v>
      </c>
      <c r="F80" s="552">
        <v>222</v>
      </c>
      <c r="G80" s="552">
        <v>197</v>
      </c>
      <c r="H80" s="552">
        <v>296</v>
      </c>
      <c r="I80" s="552">
        <v>261</v>
      </c>
      <c r="J80" s="552">
        <v>272</v>
      </c>
      <c r="K80" s="552">
        <v>290</v>
      </c>
      <c r="L80" s="552">
        <v>279</v>
      </c>
    </row>
    <row r="81" spans="1:12">
      <c r="A81" s="552" t="s">
        <v>1152</v>
      </c>
      <c r="B81" s="552">
        <v>176</v>
      </c>
      <c r="C81" s="552">
        <v>194</v>
      </c>
      <c r="D81" s="552">
        <v>197</v>
      </c>
      <c r="E81" s="552">
        <v>203</v>
      </c>
      <c r="F81" s="552">
        <v>217</v>
      </c>
      <c r="G81" s="552">
        <v>262</v>
      </c>
      <c r="H81" s="552">
        <v>183</v>
      </c>
      <c r="I81" s="552">
        <v>177</v>
      </c>
      <c r="J81" s="552">
        <v>177</v>
      </c>
      <c r="K81" s="552">
        <v>181</v>
      </c>
      <c r="L81" s="552">
        <v>178</v>
      </c>
    </row>
    <row r="82" spans="1:12">
      <c r="A82" s="552" t="s">
        <v>1153</v>
      </c>
      <c r="B82" s="552">
        <v>443</v>
      </c>
      <c r="C82" s="552">
        <v>479</v>
      </c>
      <c r="D82" s="552">
        <v>478</v>
      </c>
      <c r="E82" s="552">
        <v>432</v>
      </c>
      <c r="F82" s="552">
        <v>347</v>
      </c>
      <c r="G82" s="552">
        <v>378</v>
      </c>
      <c r="H82" s="552">
        <v>377</v>
      </c>
      <c r="I82" s="552">
        <v>352</v>
      </c>
      <c r="J82" s="552">
        <v>238</v>
      </c>
      <c r="K82" s="552">
        <v>229</v>
      </c>
      <c r="L82" s="552">
        <v>212</v>
      </c>
    </row>
    <row r="83" spans="1:12">
      <c r="A83" s="552" t="s">
        <v>1154</v>
      </c>
      <c r="B83" s="552">
        <v>830</v>
      </c>
      <c r="C83" s="552">
        <v>802</v>
      </c>
      <c r="D83" s="552">
        <v>811</v>
      </c>
      <c r="E83" s="552">
        <v>801</v>
      </c>
      <c r="F83" s="552">
        <v>570</v>
      </c>
      <c r="G83" s="552">
        <v>494</v>
      </c>
      <c r="H83" s="552">
        <v>444</v>
      </c>
      <c r="I83" s="552">
        <v>410</v>
      </c>
      <c r="J83" s="552">
        <v>381</v>
      </c>
      <c r="K83" s="552">
        <v>384</v>
      </c>
      <c r="L83" s="552">
        <v>317</v>
      </c>
    </row>
    <row r="84" spans="1:12">
      <c r="A84" s="552" t="s">
        <v>1155</v>
      </c>
      <c r="B84" s="552">
        <v>239</v>
      </c>
      <c r="C84" s="552">
        <v>240</v>
      </c>
      <c r="D84" s="552">
        <v>255</v>
      </c>
      <c r="E84" s="552">
        <v>262</v>
      </c>
      <c r="F84" s="552">
        <v>324</v>
      </c>
      <c r="G84" s="552">
        <v>290</v>
      </c>
      <c r="H84" s="552">
        <v>283</v>
      </c>
      <c r="I84" s="552">
        <v>263</v>
      </c>
      <c r="J84" s="552">
        <v>241</v>
      </c>
      <c r="K84" s="552">
        <v>247</v>
      </c>
      <c r="L84" s="552">
        <v>267</v>
      </c>
    </row>
    <row r="85" spans="1:12">
      <c r="A85" s="552" t="s">
        <v>1156</v>
      </c>
      <c r="B85" s="552">
        <v>299</v>
      </c>
      <c r="C85" s="552">
        <v>292</v>
      </c>
      <c r="D85" s="552">
        <v>279</v>
      </c>
      <c r="E85" s="552">
        <v>261</v>
      </c>
      <c r="F85" s="552">
        <v>264</v>
      </c>
      <c r="G85" s="552">
        <v>208</v>
      </c>
      <c r="H85" s="552">
        <v>280</v>
      </c>
      <c r="I85" s="552">
        <v>279</v>
      </c>
      <c r="J85" s="552">
        <v>260</v>
      </c>
      <c r="K85" s="552">
        <v>240</v>
      </c>
      <c r="L85" s="552">
        <v>240</v>
      </c>
    </row>
  </sheetData>
  <mergeCells count="1">
    <mergeCell ref="B3:L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Düğme1_Tıkla">
                <anchor moveWithCells="1" sizeWithCells="1">
                  <from>
                    <xdr:col>12</xdr:col>
                    <xdr:colOff>257175</xdr:colOff>
                    <xdr:row>0</xdr:row>
                    <xdr:rowOff>133350</xdr:rowOff>
                  </from>
                  <to>
                    <xdr:col>14</xdr:col>
                    <xdr:colOff>523875</xdr:colOff>
                    <xdr:row>2</xdr:row>
                    <xdr:rowOff>133350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0F0D7-A6DC-41CA-B26E-E69B585F7484}">
  <sheetPr codeName="Sayfa43">
    <tabColor theme="0"/>
  </sheetPr>
  <dimension ref="A1:G47"/>
  <sheetViews>
    <sheetView workbookViewId="0"/>
  </sheetViews>
  <sheetFormatPr defaultColWidth="16.75" defaultRowHeight="14.25"/>
  <sheetData>
    <row r="1" spans="1:7">
      <c r="A1" t="s">
        <v>793</v>
      </c>
      <c r="B1" s="11" t="s">
        <v>1492</v>
      </c>
    </row>
    <row r="4" spans="1:7" ht="15">
      <c r="A4" s="563" t="s">
        <v>1473</v>
      </c>
      <c r="B4" s="564"/>
      <c r="C4" s="564"/>
      <c r="D4" s="564"/>
      <c r="E4" s="564"/>
      <c r="F4" s="564"/>
      <c r="G4" s="564"/>
    </row>
    <row r="5" spans="1:7">
      <c r="A5" s="561" t="s">
        <v>1474</v>
      </c>
      <c r="B5" s="564"/>
      <c r="C5" s="564"/>
      <c r="D5" s="564"/>
      <c r="E5" s="564"/>
      <c r="F5" s="564"/>
      <c r="G5" s="564"/>
    </row>
    <row r="6" spans="1:7" ht="15.75" thickBot="1">
      <c r="A6" s="565"/>
      <c r="B6" s="565"/>
      <c r="C6" s="565"/>
      <c r="D6" s="565"/>
      <c r="E6" s="565"/>
      <c r="F6" s="565"/>
      <c r="G6" s="566" t="s">
        <v>1475</v>
      </c>
    </row>
    <row r="7" spans="1:7" ht="75.95" customHeight="1">
      <c r="A7" s="567" t="s">
        <v>1476</v>
      </c>
      <c r="B7" s="568" t="s">
        <v>1477</v>
      </c>
      <c r="C7" s="569" t="s">
        <v>1478</v>
      </c>
      <c r="D7" s="570" t="s">
        <v>1479</v>
      </c>
      <c r="E7" s="570" t="s">
        <v>1480</v>
      </c>
      <c r="F7" s="570" t="s">
        <v>1481</v>
      </c>
      <c r="G7" s="570" t="s">
        <v>1482</v>
      </c>
    </row>
    <row r="8" spans="1:7" ht="15">
      <c r="A8" s="571">
        <v>1990</v>
      </c>
      <c r="B8" s="572">
        <v>219.20169423843419</v>
      </c>
      <c r="C8" s="573" t="s">
        <v>799</v>
      </c>
      <c r="D8" s="573">
        <v>139.60123694291642</v>
      </c>
      <c r="E8" s="573">
        <v>22.836471401042711</v>
      </c>
      <c r="F8" s="573">
        <v>45.679993683223074</v>
      </c>
      <c r="G8" s="573">
        <v>11.083992211251985</v>
      </c>
    </row>
    <row r="9" spans="1:7" ht="15">
      <c r="A9" s="571">
        <v>1991</v>
      </c>
      <c r="B9" s="572">
        <v>226.57818755940332</v>
      </c>
      <c r="C9" s="573">
        <v>3.3651625488557739</v>
      </c>
      <c r="D9" s="573">
        <v>143.98524495283013</v>
      </c>
      <c r="E9" s="573">
        <v>24.738440896383491</v>
      </c>
      <c r="F9" s="573">
        <v>46.546148402755229</v>
      </c>
      <c r="G9" s="573">
        <v>11.308353307434448</v>
      </c>
    </row>
    <row r="10" spans="1:7" ht="15">
      <c r="A10" s="571">
        <v>1992</v>
      </c>
      <c r="B10" s="572">
        <v>232.80191283756497</v>
      </c>
      <c r="C10" s="573">
        <v>6.204431332696406</v>
      </c>
      <c r="D10" s="573">
        <v>150.33718530555953</v>
      </c>
      <c r="E10" s="573">
        <v>24.349109018760618</v>
      </c>
      <c r="F10" s="573">
        <v>46.592452296973114</v>
      </c>
      <c r="G10" s="573">
        <v>11.523166216271699</v>
      </c>
    </row>
    <row r="11" spans="1:7" ht="15">
      <c r="A11" s="571">
        <v>1993</v>
      </c>
      <c r="B11" s="572">
        <v>240.1489788164225</v>
      </c>
      <c r="C11" s="573">
        <v>9.5561691029646596</v>
      </c>
      <c r="D11" s="573">
        <v>156.82713609606304</v>
      </c>
      <c r="E11" s="573">
        <v>24.534788803730397</v>
      </c>
      <c r="F11" s="573">
        <v>47.031658677027742</v>
      </c>
      <c r="G11" s="573">
        <v>11.755395239601324</v>
      </c>
    </row>
    <row r="12" spans="1:7" ht="15">
      <c r="A12" s="571">
        <v>1994</v>
      </c>
      <c r="B12" s="572">
        <v>234.12667530392548</v>
      </c>
      <c r="C12" s="573">
        <v>6.8087891005335095</v>
      </c>
      <c r="D12" s="573">
        <v>153.34921744132592</v>
      </c>
      <c r="E12" s="573">
        <v>24.20054416746698</v>
      </c>
      <c r="F12" s="573">
        <v>44.553342276574512</v>
      </c>
      <c r="G12" s="573">
        <v>12.023571418558051</v>
      </c>
    </row>
    <row r="13" spans="1:7" ht="15">
      <c r="A13" s="571">
        <v>1995</v>
      </c>
      <c r="B13" s="572">
        <v>247.58490510570894</v>
      </c>
      <c r="C13" s="573">
        <v>12.94844502269277</v>
      </c>
      <c r="D13" s="573">
        <v>166.31823937532454</v>
      </c>
      <c r="E13" s="573">
        <v>25.247314187984337</v>
      </c>
      <c r="F13" s="573">
        <v>43.668359458824185</v>
      </c>
      <c r="G13" s="573">
        <v>12.35099208357588</v>
      </c>
    </row>
    <row r="14" spans="1:7" ht="15">
      <c r="A14" s="571">
        <v>1996</v>
      </c>
      <c r="B14" s="572">
        <v>267.23225656887706</v>
      </c>
      <c r="C14" s="573">
        <v>21.911583529184846</v>
      </c>
      <c r="D14" s="573">
        <v>184.01791516558112</v>
      </c>
      <c r="E14" s="573">
        <v>26.18753389724068</v>
      </c>
      <c r="F14" s="573">
        <v>44.372465942428605</v>
      </c>
      <c r="G14" s="573">
        <v>12.654341563626653</v>
      </c>
    </row>
    <row r="15" spans="1:7" ht="15">
      <c r="A15" s="574">
        <v>1997</v>
      </c>
      <c r="B15" s="572">
        <v>278.60656262760961</v>
      </c>
      <c r="C15" s="573">
        <v>27.100551661137455</v>
      </c>
      <c r="D15" s="573">
        <v>196.17824288276552</v>
      </c>
      <c r="E15" s="573">
        <v>27.028827144653278</v>
      </c>
      <c r="F15" s="573">
        <v>42.242578781988364</v>
      </c>
      <c r="G15" s="573">
        <v>13.156913818202439</v>
      </c>
    </row>
    <row r="16" spans="1:7" ht="15">
      <c r="A16" s="574">
        <v>1998</v>
      </c>
      <c r="B16" s="572">
        <v>280.28833841753209</v>
      </c>
      <c r="C16" s="573">
        <v>27.867779211894046</v>
      </c>
      <c r="D16" s="573">
        <v>195.8643351831</v>
      </c>
      <c r="E16" s="573">
        <v>27.373255879768177</v>
      </c>
      <c r="F16" s="573">
        <v>43.586266584733444</v>
      </c>
      <c r="G16" s="573">
        <v>13.464480769930503</v>
      </c>
    </row>
    <row r="17" spans="1:7" ht="15">
      <c r="A17" s="574">
        <v>1999</v>
      </c>
      <c r="B17" s="572">
        <v>277.75854827738004</v>
      </c>
      <c r="C17" s="573">
        <v>26.713686790783331</v>
      </c>
      <c r="D17" s="573">
        <v>193.81704444362819</v>
      </c>
      <c r="E17" s="573">
        <v>25.833236154325252</v>
      </c>
      <c r="F17" s="573">
        <v>44.186840429071303</v>
      </c>
      <c r="G17" s="573">
        <v>13.921427250355325</v>
      </c>
    </row>
    <row r="18" spans="1:7" ht="15">
      <c r="A18" s="574">
        <v>2000</v>
      </c>
      <c r="B18" s="572">
        <v>298.8899471582082</v>
      </c>
      <c r="C18" s="573">
        <v>36.353848995844899</v>
      </c>
      <c r="D18" s="573">
        <v>216.05371330084873</v>
      </c>
      <c r="E18" s="573">
        <v>26.227116115151887</v>
      </c>
      <c r="F18" s="573">
        <v>42.260714502778903</v>
      </c>
      <c r="G18" s="573">
        <v>14.348403239428658</v>
      </c>
    </row>
    <row r="19" spans="1:7" ht="15">
      <c r="A19" s="574">
        <v>2001</v>
      </c>
      <c r="B19" s="572">
        <v>280.41086307170667</v>
      </c>
      <c r="C19" s="573">
        <v>27.923675063703158</v>
      </c>
      <c r="D19" s="573">
        <v>199.23291287946736</v>
      </c>
      <c r="E19" s="573">
        <v>25.897773221988839</v>
      </c>
      <c r="F19" s="573">
        <v>39.80053055602891</v>
      </c>
      <c r="G19" s="573">
        <v>15.479646414221545</v>
      </c>
    </row>
    <row r="20" spans="1:7" ht="15">
      <c r="A20" s="574">
        <v>2002</v>
      </c>
      <c r="B20" s="572">
        <v>286.07283381687643</v>
      </c>
      <c r="C20" s="573">
        <v>30.506670950135955</v>
      </c>
      <c r="D20" s="573">
        <v>205.83216825624606</v>
      </c>
      <c r="E20" s="573">
        <v>26.871784380791734</v>
      </c>
      <c r="F20" s="573">
        <v>37.446853024578573</v>
      </c>
      <c r="G20" s="573">
        <v>15.922028155260028</v>
      </c>
    </row>
    <row r="21" spans="1:7" ht="15">
      <c r="A21" s="574">
        <v>2003</v>
      </c>
      <c r="B21" s="572">
        <v>305.59612722181981</v>
      </c>
      <c r="C21" s="573">
        <v>39.413214064582483</v>
      </c>
      <c r="D21" s="573">
        <v>220.30043931586584</v>
      </c>
      <c r="E21" s="573">
        <v>28.207785541493539</v>
      </c>
      <c r="F21" s="573">
        <v>40.869446572251469</v>
      </c>
      <c r="G21" s="573">
        <v>16.218455792208982</v>
      </c>
    </row>
    <row r="22" spans="1:7" ht="15">
      <c r="A22" s="574">
        <v>2004</v>
      </c>
      <c r="B22" s="572">
        <v>314.95102521917988</v>
      </c>
      <c r="C22" s="573">
        <v>43.68092651537421</v>
      </c>
      <c r="D22" s="573">
        <v>226.13932752645951</v>
      </c>
      <c r="E22" s="573">
        <v>30.767447566563668</v>
      </c>
      <c r="F22" s="573">
        <v>41.401568476385918</v>
      </c>
      <c r="G22" s="573">
        <v>16.642681649770797</v>
      </c>
    </row>
    <row r="23" spans="1:7" ht="15">
      <c r="A23" s="574">
        <v>2005</v>
      </c>
      <c r="B23" s="572">
        <v>337.21268031895909</v>
      </c>
      <c r="C23" s="573">
        <v>53.836712572193804</v>
      </c>
      <c r="D23" s="573">
        <v>243.96491273306611</v>
      </c>
      <c r="E23" s="573">
        <v>33.630505993227807</v>
      </c>
      <c r="F23" s="573">
        <v>42.307101053591197</v>
      </c>
      <c r="G23" s="573">
        <v>17.310160539073966</v>
      </c>
    </row>
    <row r="24" spans="1:7" ht="15">
      <c r="A24" s="571">
        <v>2006</v>
      </c>
      <c r="B24" s="572">
        <v>358.15497964948588</v>
      </c>
      <c r="C24" s="573">
        <v>63.390607401011614</v>
      </c>
      <c r="D24" s="573">
        <v>259.9591989879446</v>
      </c>
      <c r="E24" s="573">
        <v>36.672788437892656</v>
      </c>
      <c r="F24" s="573">
        <v>43.491889986107225</v>
      </c>
      <c r="G24" s="573">
        <v>18.03110223754144</v>
      </c>
    </row>
    <row r="25" spans="1:7" ht="15">
      <c r="A25" s="571">
        <v>2007</v>
      </c>
      <c r="B25" s="572">
        <v>391.42284569315512</v>
      </c>
      <c r="C25" s="573">
        <v>78.567436284223831</v>
      </c>
      <c r="D25" s="573">
        <v>290.77055388721413</v>
      </c>
      <c r="E25" s="573">
        <v>39.17548568882318</v>
      </c>
      <c r="F25" s="573">
        <v>43.17674942940441</v>
      </c>
      <c r="G25" s="573">
        <v>18.300056687713418</v>
      </c>
    </row>
    <row r="26" spans="1:7" ht="15">
      <c r="A26" s="571">
        <v>2008</v>
      </c>
      <c r="B26" s="572">
        <v>387.59332683120687</v>
      </c>
      <c r="C26" s="573">
        <v>76.820406510912534</v>
      </c>
      <c r="D26" s="573">
        <v>287.27886001278051</v>
      </c>
      <c r="E26" s="573">
        <v>40.921727812488669</v>
      </c>
      <c r="F26" s="573">
        <v>41.043737814585036</v>
      </c>
      <c r="G26" s="573">
        <v>18.349001191352617</v>
      </c>
    </row>
    <row r="27" spans="1:7" ht="15">
      <c r="A27" s="571">
        <v>2009</v>
      </c>
      <c r="B27" s="572">
        <v>395.51545848262901</v>
      </c>
      <c r="C27" s="573">
        <v>80.434489731822751</v>
      </c>
      <c r="D27" s="573">
        <v>292.50050561105843</v>
      </c>
      <c r="E27" s="573">
        <v>42.470705892411097</v>
      </c>
      <c r="F27" s="573">
        <v>41.695531572878849</v>
      </c>
      <c r="G27" s="573">
        <v>18.848715406280686</v>
      </c>
    </row>
    <row r="28" spans="1:7" ht="15">
      <c r="A28" s="571">
        <v>2010</v>
      </c>
      <c r="B28" s="572">
        <v>398.66053292100167</v>
      </c>
      <c r="C28" s="573">
        <v>81.869275374926232</v>
      </c>
      <c r="D28" s="573">
        <v>287.04724244663879</v>
      </c>
      <c r="E28" s="573">
        <v>48.107221092577909</v>
      </c>
      <c r="F28" s="573">
        <v>43.97578686989538</v>
      </c>
      <c r="G28" s="573">
        <v>19.530282511889535</v>
      </c>
    </row>
    <row r="29" spans="1:7" ht="15">
      <c r="A29" s="571">
        <v>2011</v>
      </c>
      <c r="B29" s="572">
        <v>427.57190458981137</v>
      </c>
      <c r="C29" s="573">
        <v>95.058667806063951</v>
      </c>
      <c r="D29" s="573">
        <v>308.66616652064528</v>
      </c>
      <c r="E29" s="573">
        <v>52.749424591736563</v>
      </c>
      <c r="F29" s="573">
        <v>46.400137598776602</v>
      </c>
      <c r="G29" s="573">
        <v>19.756175878652904</v>
      </c>
    </row>
    <row r="30" spans="1:7" ht="15">
      <c r="A30" s="571">
        <v>2012</v>
      </c>
      <c r="B30" s="572">
        <v>446.93508674354587</v>
      </c>
      <c r="C30" s="573">
        <v>103.89216803105418</v>
      </c>
      <c r="D30" s="573">
        <v>320.48890848250096</v>
      </c>
      <c r="E30" s="573">
        <v>55.011953030216262</v>
      </c>
      <c r="F30" s="573">
        <v>52.079994273792444</v>
      </c>
      <c r="G30" s="573">
        <v>19.354230957036282</v>
      </c>
    </row>
    <row r="31" spans="1:7" ht="15">
      <c r="A31" s="571">
        <v>2013</v>
      </c>
      <c r="B31" s="572">
        <v>438.96882152478702</v>
      </c>
      <c r="C31" s="573">
        <v>100.25795103905703</v>
      </c>
      <c r="D31" s="573">
        <v>307.52330410713842</v>
      </c>
      <c r="E31" s="573">
        <v>58.059517991596756</v>
      </c>
      <c r="F31" s="573">
        <v>55.214749852558157</v>
      </c>
      <c r="G31" s="573">
        <v>18.171249573493661</v>
      </c>
    </row>
    <row r="32" spans="1:7" ht="15">
      <c r="A32" s="571">
        <v>2014</v>
      </c>
      <c r="B32" s="572">
        <v>457.96186822758574</v>
      </c>
      <c r="C32" s="573">
        <v>108.92259515542013</v>
      </c>
      <c r="D32" s="573">
        <v>325.76711729826837</v>
      </c>
      <c r="E32" s="573">
        <v>58.516910340115949</v>
      </c>
      <c r="F32" s="573">
        <v>55.508209143094732</v>
      </c>
      <c r="G32" s="573">
        <v>18.169631446106727</v>
      </c>
    </row>
    <row r="33" spans="1:7" ht="15">
      <c r="A33" s="571">
        <v>2015</v>
      </c>
      <c r="B33" s="572">
        <v>472.19080995943989</v>
      </c>
      <c r="C33" s="573">
        <v>115.4138505178795</v>
      </c>
      <c r="D33" s="573">
        <v>340.90725473971855</v>
      </c>
      <c r="E33" s="573">
        <v>57.039906525774946</v>
      </c>
      <c r="F33" s="573">
        <v>55.428335113616541</v>
      </c>
      <c r="G33" s="573">
        <v>18.815313580329896</v>
      </c>
    </row>
    <row r="34" spans="1:7" ht="15">
      <c r="A34" s="571">
        <v>2016</v>
      </c>
      <c r="B34" s="572">
        <v>498.46893897402083</v>
      </c>
      <c r="C34" s="573">
        <v>127.4019554026881</v>
      </c>
      <c r="D34" s="573">
        <v>359.67135240826485</v>
      </c>
      <c r="E34" s="573">
        <v>62.175129809262934</v>
      </c>
      <c r="F34" s="573">
        <v>58.181640618872308</v>
      </c>
      <c r="G34" s="573">
        <v>18.44081613762069</v>
      </c>
    </row>
    <row r="35" spans="1:7" ht="15.75" thickBot="1">
      <c r="A35" s="575">
        <v>2017</v>
      </c>
      <c r="B35" s="576">
        <v>526.25298780665651</v>
      </c>
      <c r="C35" s="577">
        <v>140.07706219379432</v>
      </c>
      <c r="D35" s="577">
        <v>379.90074392305263</v>
      </c>
      <c r="E35" s="577">
        <v>66.45459936476739</v>
      </c>
      <c r="F35" s="577">
        <v>62.542618720337934</v>
      </c>
      <c r="G35" s="577">
        <v>17.355025798498595</v>
      </c>
    </row>
    <row r="36" spans="1:7" ht="15">
      <c r="A36" s="974"/>
      <c r="B36" s="974"/>
      <c r="C36" s="974"/>
      <c r="D36" s="974"/>
      <c r="E36" s="974"/>
      <c r="F36" s="974"/>
      <c r="G36" s="974"/>
    </row>
    <row r="37" spans="1:7" ht="15">
      <c r="A37" s="578" t="s">
        <v>1483</v>
      </c>
      <c r="B37" s="579"/>
      <c r="C37" s="579"/>
      <c r="D37" s="579"/>
      <c r="E37" s="579"/>
      <c r="F37" s="579"/>
      <c r="G37" s="579"/>
    </row>
    <row r="38" spans="1:7">
      <c r="A38" s="975" t="s">
        <v>1484</v>
      </c>
      <c r="B38" s="975"/>
      <c r="C38" s="975"/>
      <c r="D38" s="975"/>
      <c r="E38" s="975"/>
      <c r="F38" s="975"/>
      <c r="G38" s="975"/>
    </row>
    <row r="39" spans="1:7" ht="15">
      <c r="A39" s="580" t="s">
        <v>1443</v>
      </c>
      <c r="B39" s="581"/>
      <c r="C39" s="581"/>
      <c r="D39" s="581"/>
      <c r="E39" s="581"/>
      <c r="F39" s="581"/>
      <c r="G39" s="581"/>
    </row>
    <row r="40" spans="1:7">
      <c r="A40" s="581" t="s">
        <v>1444</v>
      </c>
      <c r="B40" s="581"/>
      <c r="C40" s="581"/>
      <c r="D40" s="581"/>
      <c r="E40" s="581"/>
      <c r="F40" s="581"/>
      <c r="G40" s="581"/>
    </row>
    <row r="41" spans="1:7" ht="15">
      <c r="A41" s="580" t="s">
        <v>1485</v>
      </c>
      <c r="B41" s="581"/>
      <c r="C41" s="581"/>
      <c r="D41" s="581"/>
      <c r="E41" s="581"/>
      <c r="F41" s="581"/>
      <c r="G41" s="581"/>
    </row>
    <row r="42" spans="1:7">
      <c r="A42" s="581" t="s">
        <v>1486</v>
      </c>
      <c r="B42" s="581"/>
      <c r="C42" s="581"/>
      <c r="D42" s="581"/>
      <c r="E42" s="581"/>
      <c r="F42" s="581"/>
      <c r="G42" s="581"/>
    </row>
    <row r="43" spans="1:7" ht="15">
      <c r="A43" s="976" t="s">
        <v>1487</v>
      </c>
      <c r="B43" s="976"/>
      <c r="C43" s="976"/>
      <c r="D43" s="976"/>
      <c r="E43" s="976"/>
      <c r="F43" s="976"/>
      <c r="G43" s="976"/>
    </row>
    <row r="44" spans="1:7">
      <c r="A44" s="582" t="s">
        <v>1488</v>
      </c>
      <c r="B44" s="582"/>
      <c r="C44" s="582"/>
      <c r="D44" s="582"/>
      <c r="E44" s="582"/>
      <c r="F44" s="582"/>
      <c r="G44" s="582"/>
    </row>
    <row r="45" spans="1:7" ht="15">
      <c r="A45" s="583" t="s">
        <v>1489</v>
      </c>
      <c r="B45" s="582"/>
      <c r="C45" s="582"/>
      <c r="D45" s="582"/>
      <c r="E45" s="582"/>
      <c r="F45" s="582"/>
      <c r="G45" s="582"/>
    </row>
    <row r="46" spans="1:7">
      <c r="A46" s="582" t="s">
        <v>1490</v>
      </c>
      <c r="B46" s="582"/>
      <c r="C46" s="582"/>
      <c r="D46" s="582"/>
      <c r="E46" s="582"/>
      <c r="F46" s="582"/>
      <c r="G46" s="582"/>
    </row>
    <row r="47" spans="1:7">
      <c r="A47" s="564"/>
      <c r="B47" s="564"/>
      <c r="C47" s="564"/>
      <c r="D47" s="564"/>
      <c r="E47" s="564"/>
      <c r="F47" s="564"/>
      <c r="G47" s="564"/>
    </row>
  </sheetData>
  <mergeCells count="3">
    <mergeCell ref="A36:G36"/>
    <mergeCell ref="A38:G38"/>
    <mergeCell ref="A43:G43"/>
  </mergeCells>
  <hyperlinks>
    <hyperlink ref="B1" r:id="rId1" xr:uid="{BD1B7A1B-5E0F-4B63-B60C-E846D8DA1F1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0" r:id="rId4" name="Button 2">
              <controlPr defaultSize="0" print="0" autoFill="0" autoPict="0" macro="[0]!Düğme1_Tıkla">
                <anchor moveWithCells="1" sizeWithCells="1">
                  <from>
                    <xdr:col>4</xdr:col>
                    <xdr:colOff>571500</xdr:colOff>
                    <xdr:row>1</xdr:row>
                    <xdr:rowOff>133350</xdr:rowOff>
                  </from>
                  <to>
                    <xdr:col>5</xdr:col>
                    <xdr:colOff>933450</xdr:colOff>
                    <xdr:row>3</xdr:row>
                    <xdr:rowOff>133350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1145B-EA46-4CD7-8960-B26023AF8BD6}">
  <sheetPr codeName="Sayfa44">
    <tabColor theme="0"/>
  </sheetPr>
  <dimension ref="A1:F43"/>
  <sheetViews>
    <sheetView workbookViewId="0"/>
  </sheetViews>
  <sheetFormatPr defaultRowHeight="14.25"/>
  <cols>
    <col min="1" max="1" width="9" customWidth="1"/>
  </cols>
  <sheetData>
    <row r="1" spans="1:6">
      <c r="A1" t="s">
        <v>793</v>
      </c>
      <c r="B1" t="s">
        <v>1492</v>
      </c>
    </row>
    <row r="3" spans="1:6" ht="15">
      <c r="A3" s="563" t="s">
        <v>1493</v>
      </c>
      <c r="B3" s="564"/>
      <c r="C3" s="564"/>
      <c r="D3" s="564"/>
      <c r="E3" s="564"/>
      <c r="F3" s="564"/>
    </row>
    <row r="4" spans="1:6">
      <c r="A4" s="561" t="s">
        <v>1494</v>
      </c>
      <c r="B4" s="564"/>
      <c r="C4" s="564"/>
      <c r="D4" s="564"/>
      <c r="E4" s="564"/>
      <c r="F4" s="564"/>
    </row>
    <row r="5" spans="1:6" ht="15.75" thickBot="1">
      <c r="A5" s="565"/>
      <c r="B5" s="565"/>
      <c r="C5" s="565"/>
      <c r="D5" s="565"/>
      <c r="E5" s="565"/>
      <c r="F5" s="566" t="s">
        <v>1475</v>
      </c>
    </row>
    <row r="6" spans="1:6" ht="30">
      <c r="A6" s="567" t="s">
        <v>1476</v>
      </c>
      <c r="B6" s="570" t="s">
        <v>1477</v>
      </c>
      <c r="C6" s="585" t="s">
        <v>1495</v>
      </c>
      <c r="D6" s="585" t="s">
        <v>1496</v>
      </c>
      <c r="E6" s="585" t="s">
        <v>1497</v>
      </c>
      <c r="F6" s="570" t="s">
        <v>1498</v>
      </c>
    </row>
    <row r="7" spans="1:6" ht="15">
      <c r="A7" s="571">
        <v>1990</v>
      </c>
      <c r="B7" s="586">
        <v>219.20169423843419</v>
      </c>
      <c r="C7" s="587">
        <v>151.50846757980318</v>
      </c>
      <c r="D7" s="587">
        <v>42.406906168763626</v>
      </c>
      <c r="E7" s="587">
        <v>24.661022579867399</v>
      </c>
      <c r="F7" s="587">
        <v>0.62529791000000001</v>
      </c>
    </row>
    <row r="8" spans="1:6" ht="15">
      <c r="A8" s="571">
        <v>1991</v>
      </c>
      <c r="B8" s="586">
        <v>226.57818755940332</v>
      </c>
      <c r="C8" s="587">
        <v>157.98200462735795</v>
      </c>
      <c r="D8" s="587">
        <v>43.287209335445752</v>
      </c>
      <c r="E8" s="587">
        <v>24.445630746599583</v>
      </c>
      <c r="F8" s="587">
        <v>0.86334284999999999</v>
      </c>
    </row>
    <row r="9" spans="1:6" ht="15">
      <c r="A9" s="571">
        <v>1992</v>
      </c>
      <c r="B9" s="586">
        <v>232.80191283756497</v>
      </c>
      <c r="C9" s="587">
        <v>163.92224965055152</v>
      </c>
      <c r="D9" s="587">
        <v>43.194970484541116</v>
      </c>
      <c r="E9" s="587">
        <v>24.962104512472308</v>
      </c>
      <c r="F9" s="587">
        <v>0.72258819000000007</v>
      </c>
    </row>
    <row r="10" spans="1:6" ht="15">
      <c r="A10" s="571">
        <v>1993</v>
      </c>
      <c r="B10" s="586">
        <v>240.1489788164225</v>
      </c>
      <c r="C10" s="587">
        <v>171.01116280213265</v>
      </c>
      <c r="D10" s="587">
        <v>42.967480714443482</v>
      </c>
      <c r="E10" s="587">
        <v>25.767255709846381</v>
      </c>
      <c r="F10" s="587">
        <v>0.40307958999999999</v>
      </c>
    </row>
    <row r="11" spans="1:6" ht="15">
      <c r="A11" s="571">
        <v>1994</v>
      </c>
      <c r="B11" s="586">
        <v>234.12667530392548</v>
      </c>
      <c r="C11" s="587">
        <v>167.43311327469982</v>
      </c>
      <c r="D11" s="587">
        <v>42.685548001280019</v>
      </c>
      <c r="E11" s="587">
        <v>23.298015157945596</v>
      </c>
      <c r="F11" s="587">
        <v>0.70999887000000006</v>
      </c>
    </row>
    <row r="12" spans="1:6" ht="15">
      <c r="A12" s="571">
        <v>1995</v>
      </c>
      <c r="B12" s="586">
        <v>247.58490510570894</v>
      </c>
      <c r="C12" s="587">
        <v>180.90304741923475</v>
      </c>
      <c r="D12" s="587">
        <v>42.50455482898834</v>
      </c>
      <c r="E12" s="587">
        <v>23.565859487485859</v>
      </c>
      <c r="F12" s="587">
        <v>0.61144336999999993</v>
      </c>
    </row>
    <row r="13" spans="1:6" ht="15">
      <c r="A13" s="571">
        <v>1996</v>
      </c>
      <c r="B13" s="586">
        <v>267.23225656887706</v>
      </c>
      <c r="C13" s="587">
        <v>199.5219388614928</v>
      </c>
      <c r="D13" s="587">
        <v>42.856228700121363</v>
      </c>
      <c r="E13" s="587">
        <v>24.266885367262908</v>
      </c>
      <c r="F13" s="587">
        <v>0.58720364000000003</v>
      </c>
    </row>
    <row r="14" spans="1:6" ht="15">
      <c r="A14" s="571">
        <v>1997</v>
      </c>
      <c r="B14" s="586">
        <v>278.60656262760961</v>
      </c>
      <c r="C14" s="587">
        <v>212.00556809346315</v>
      </c>
      <c r="D14" s="587">
        <v>42.123447609172196</v>
      </c>
      <c r="E14" s="587">
        <v>23.892433134974244</v>
      </c>
      <c r="F14" s="587">
        <v>0.58511378999999997</v>
      </c>
    </row>
    <row r="15" spans="1:6" ht="15">
      <c r="A15" s="571">
        <v>1998</v>
      </c>
      <c r="B15" s="586">
        <v>280.28833841753209</v>
      </c>
      <c r="C15" s="587">
        <v>212.04028173816818</v>
      </c>
      <c r="D15" s="587">
        <v>42.31434904974644</v>
      </c>
      <c r="E15" s="587">
        <v>25.306807939617485</v>
      </c>
      <c r="F15" s="587">
        <v>0.62689969000000012</v>
      </c>
    </row>
    <row r="16" spans="1:6" ht="15">
      <c r="A16" s="571">
        <v>1999</v>
      </c>
      <c r="B16" s="586">
        <v>277.75854827738004</v>
      </c>
      <c r="C16" s="587">
        <v>207.80416273191102</v>
      </c>
      <c r="D16" s="587">
        <v>43.681121578068044</v>
      </c>
      <c r="E16" s="587">
        <v>25.656087627401003</v>
      </c>
      <c r="F16" s="587">
        <v>0.6171763400000001</v>
      </c>
    </row>
    <row r="17" spans="1:6" ht="15">
      <c r="A17" s="571">
        <v>2000</v>
      </c>
      <c r="B17" s="586">
        <v>298.8899471582082</v>
      </c>
      <c r="C17" s="587">
        <v>229.79060125964935</v>
      </c>
      <c r="D17" s="587">
        <v>43.561560477139963</v>
      </c>
      <c r="E17" s="587">
        <v>24.807795459910448</v>
      </c>
      <c r="F17" s="587">
        <v>0.72998996150840501</v>
      </c>
    </row>
    <row r="18" spans="1:6" ht="15">
      <c r="A18" s="571">
        <v>2001</v>
      </c>
      <c r="B18" s="586">
        <v>280.41086307170667</v>
      </c>
      <c r="C18" s="587">
        <v>213.48609392757947</v>
      </c>
      <c r="D18" s="587">
        <v>42.795479524840388</v>
      </c>
      <c r="E18" s="587">
        <v>23.291935325553386</v>
      </c>
      <c r="F18" s="587">
        <v>0.83735429373340109</v>
      </c>
    </row>
    <row r="19" spans="1:6" ht="15">
      <c r="A19" s="571">
        <v>2002</v>
      </c>
      <c r="B19" s="586">
        <v>286.07283381687643</v>
      </c>
      <c r="C19" s="587">
        <v>220.97770110112174</v>
      </c>
      <c r="D19" s="587">
        <v>40.864075917245557</v>
      </c>
      <c r="E19" s="587">
        <v>23.213528690599873</v>
      </c>
      <c r="F19" s="587">
        <v>1.0175281079092406</v>
      </c>
    </row>
    <row r="20" spans="1:6" ht="15">
      <c r="A20" s="571">
        <v>2003</v>
      </c>
      <c r="B20" s="586">
        <v>305.59612722181981</v>
      </c>
      <c r="C20" s="587">
        <v>236.48389291066803</v>
      </c>
      <c r="D20" s="587">
        <v>42.861372500484443</v>
      </c>
      <c r="E20" s="587">
        <v>25.025109733470611</v>
      </c>
      <c r="F20" s="587">
        <v>1.2257520771967259</v>
      </c>
    </row>
    <row r="21" spans="1:6" ht="15">
      <c r="A21" s="571">
        <v>2004</v>
      </c>
      <c r="B21" s="586">
        <v>314.95102521917988</v>
      </c>
      <c r="C21" s="587">
        <v>244.46411246225759</v>
      </c>
      <c r="D21" s="587">
        <v>43.491570116756535</v>
      </c>
      <c r="E21" s="587">
        <v>25.489401973911239</v>
      </c>
      <c r="F21" s="587">
        <v>1.5059406662544912</v>
      </c>
    </row>
    <row r="22" spans="1:6" ht="15">
      <c r="A22" s="571">
        <v>2005</v>
      </c>
      <c r="B22" s="586">
        <v>337.21268031895909</v>
      </c>
      <c r="C22" s="587">
        <v>264.20079715387413</v>
      </c>
      <c r="D22" s="587">
        <v>45.155779841146611</v>
      </c>
      <c r="E22" s="587">
        <v>26.131586985277131</v>
      </c>
      <c r="F22" s="587">
        <v>1.7245163386612388</v>
      </c>
    </row>
    <row r="23" spans="1:6" ht="15">
      <c r="A23" s="571">
        <v>2006</v>
      </c>
      <c r="B23" s="586">
        <v>358.15497964948588</v>
      </c>
      <c r="C23" s="587">
        <v>281.64918492448385</v>
      </c>
      <c r="D23" s="587">
        <v>46.584159536362421</v>
      </c>
      <c r="E23" s="587">
        <v>28.01708060649695</v>
      </c>
      <c r="F23" s="587">
        <v>1.9045545821427068</v>
      </c>
    </row>
    <row r="24" spans="1:6" ht="15">
      <c r="A24" s="571">
        <v>2007</v>
      </c>
      <c r="B24" s="586">
        <v>391.42284569315512</v>
      </c>
      <c r="C24" s="587">
        <v>312.73670847801753</v>
      </c>
      <c r="D24" s="587">
        <v>48.983641562789913</v>
      </c>
      <c r="E24" s="587">
        <v>27.393819782782845</v>
      </c>
      <c r="F24" s="587">
        <v>2.3086758695648752</v>
      </c>
    </row>
    <row r="25" spans="1:6" ht="15">
      <c r="A25" s="571">
        <v>2008</v>
      </c>
      <c r="B25" s="586">
        <v>387.59332683120687</v>
      </c>
      <c r="C25" s="587">
        <v>309.3211949159118</v>
      </c>
      <c r="D25" s="587">
        <v>49.889975370731598</v>
      </c>
      <c r="E25" s="587">
        <v>25.93631463956747</v>
      </c>
      <c r="F25" s="587">
        <v>2.4458419049959756</v>
      </c>
    </row>
    <row r="26" spans="1:6" ht="15">
      <c r="A26" s="571">
        <v>2009</v>
      </c>
      <c r="B26" s="586">
        <v>395.51545848262901</v>
      </c>
      <c r="C26" s="587">
        <v>315.35963757531596</v>
      </c>
      <c r="D26" s="587">
        <v>49.595428753203088</v>
      </c>
      <c r="E26" s="587">
        <v>28.168559011296257</v>
      </c>
      <c r="F26" s="587">
        <v>2.3918331428137778</v>
      </c>
    </row>
    <row r="27" spans="1:6" ht="15">
      <c r="A27" s="571">
        <v>2010</v>
      </c>
      <c r="B27" s="586">
        <v>398.66053292100167</v>
      </c>
      <c r="C27" s="587">
        <v>314.38003255035238</v>
      </c>
      <c r="D27" s="587">
        <v>51.315181015452026</v>
      </c>
      <c r="E27" s="587">
        <v>29.425909901327511</v>
      </c>
      <c r="F27" s="587">
        <v>3.5394094538697103</v>
      </c>
    </row>
    <row r="28" spans="1:6" ht="15">
      <c r="A28" s="571">
        <v>2011</v>
      </c>
      <c r="B28" s="586">
        <v>427.57190458981137</v>
      </c>
      <c r="C28" s="587">
        <v>339.48225210974954</v>
      </c>
      <c r="D28" s="587">
        <v>53.686292963701909</v>
      </c>
      <c r="E28" s="587">
        <v>30.465072402516469</v>
      </c>
      <c r="F28" s="587">
        <v>3.9382871138434088</v>
      </c>
    </row>
    <row r="29" spans="1:6" ht="15">
      <c r="A29" s="571">
        <v>2012</v>
      </c>
      <c r="B29" s="586">
        <v>446.93508674354587</v>
      </c>
      <c r="C29" s="587">
        <v>353.66620909979446</v>
      </c>
      <c r="D29" s="587">
        <v>57.070271819315465</v>
      </c>
      <c r="E29" s="587">
        <v>31.556218395725349</v>
      </c>
      <c r="F29" s="587">
        <v>4.6423874287106317</v>
      </c>
    </row>
    <row r="30" spans="1:6" ht="15">
      <c r="A30" s="571">
        <v>2013</v>
      </c>
      <c r="B30" s="586">
        <v>438.96882152478702</v>
      </c>
      <c r="C30" s="587">
        <v>345.2205849477582</v>
      </c>
      <c r="D30" s="587">
        <v>55.4504974053296</v>
      </c>
      <c r="E30" s="587">
        <v>33.529969160339391</v>
      </c>
      <c r="F30" s="587">
        <v>4.7677700113598398</v>
      </c>
    </row>
    <row r="31" spans="1:6" ht="15">
      <c r="A31" s="571">
        <v>2014</v>
      </c>
      <c r="B31" s="586">
        <v>457.96186822758574</v>
      </c>
      <c r="C31" s="587">
        <v>361.6754608184404</v>
      </c>
      <c r="D31" s="587">
        <v>57.284608957004401</v>
      </c>
      <c r="E31" s="587">
        <v>33.935141764719774</v>
      </c>
      <c r="F31" s="587">
        <v>5.0666566874211476</v>
      </c>
    </row>
    <row r="32" spans="1:6" ht="15">
      <c r="A32" s="571">
        <v>2015</v>
      </c>
      <c r="B32" s="586">
        <v>472.19080995943989</v>
      </c>
      <c r="C32" s="587">
        <v>381.33194403438796</v>
      </c>
      <c r="D32" s="587">
        <v>51.33347717496239</v>
      </c>
      <c r="E32" s="587">
        <v>34.689705103556662</v>
      </c>
      <c r="F32" s="587">
        <v>4.8356836465329751</v>
      </c>
    </row>
    <row r="33" spans="1:6" ht="15">
      <c r="A33" s="571">
        <v>2016</v>
      </c>
      <c r="B33" s="586">
        <v>498.46893897402083</v>
      </c>
      <c r="C33" s="587">
        <v>401.23973826302876</v>
      </c>
      <c r="D33" s="587">
        <v>53.867213436900457</v>
      </c>
      <c r="E33" s="587">
        <v>37.067871785398211</v>
      </c>
      <c r="F33" s="587">
        <v>6.294115488693441</v>
      </c>
    </row>
    <row r="34" spans="1:6" ht="15.75" thickBot="1">
      <c r="A34" s="571">
        <v>2017</v>
      </c>
      <c r="B34" s="586">
        <v>526.25298780665651</v>
      </c>
      <c r="C34" s="587">
        <v>425.32960398087096</v>
      </c>
      <c r="D34" s="587">
        <v>54.193403484629755</v>
      </c>
      <c r="E34" s="587">
        <v>38.535022038655839</v>
      </c>
      <c r="F34" s="587">
        <v>8.1949583024999999</v>
      </c>
    </row>
    <row r="35" spans="1:6" ht="15">
      <c r="A35" s="977"/>
      <c r="B35" s="977"/>
      <c r="C35" s="977"/>
      <c r="D35" s="977"/>
      <c r="E35" s="977"/>
      <c r="F35" s="977"/>
    </row>
    <row r="36" spans="1:6" ht="15">
      <c r="A36" s="978" t="s">
        <v>1483</v>
      </c>
      <c r="B36" s="978"/>
      <c r="C36" s="978"/>
      <c r="D36" s="978"/>
      <c r="E36" s="978"/>
      <c r="F36" s="978"/>
    </row>
    <row r="37" spans="1:6">
      <c r="A37" s="979" t="s">
        <v>1484</v>
      </c>
      <c r="B37" s="979"/>
      <c r="C37" s="979"/>
      <c r="D37" s="979"/>
      <c r="E37" s="979"/>
      <c r="F37" s="979"/>
    </row>
    <row r="38" spans="1:6" ht="15">
      <c r="A38" s="580" t="s">
        <v>1443</v>
      </c>
      <c r="B38" s="584"/>
      <c r="C38" s="584"/>
      <c r="D38" s="584"/>
      <c r="E38" s="584"/>
      <c r="F38" s="584"/>
    </row>
    <row r="39" spans="1:6">
      <c r="A39" s="581" t="s">
        <v>1444</v>
      </c>
      <c r="B39" s="564"/>
      <c r="C39" s="564"/>
      <c r="D39" s="564"/>
      <c r="E39" s="564"/>
      <c r="F39" s="564"/>
    </row>
    <row r="40" spans="1:6" ht="15">
      <c r="A40" s="580" t="s">
        <v>1485</v>
      </c>
      <c r="B40" s="564"/>
      <c r="C40" s="564"/>
      <c r="D40" s="564"/>
      <c r="E40" s="564"/>
      <c r="F40" s="564"/>
    </row>
    <row r="41" spans="1:6">
      <c r="A41" s="581" t="s">
        <v>1486</v>
      </c>
      <c r="B41" s="564"/>
      <c r="C41" s="564"/>
      <c r="D41" s="564"/>
      <c r="E41" s="564"/>
      <c r="F41" s="564"/>
    </row>
    <row r="42" spans="1:6" ht="15">
      <c r="A42" s="580" t="s">
        <v>1487</v>
      </c>
      <c r="B42" s="580"/>
      <c r="C42" s="580"/>
      <c r="D42" s="580"/>
      <c r="E42" s="580"/>
      <c r="F42" s="580"/>
    </row>
    <row r="43" spans="1:6">
      <c r="A43" s="980" t="s">
        <v>1488</v>
      </c>
      <c r="B43" s="980"/>
      <c r="C43" s="980"/>
      <c r="D43" s="980"/>
      <c r="E43" s="980"/>
      <c r="F43" s="980"/>
    </row>
  </sheetData>
  <mergeCells count="4">
    <mergeCell ref="A35:F35"/>
    <mergeCell ref="A36:F36"/>
    <mergeCell ref="A37:F37"/>
    <mergeCell ref="A43:F4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Düğme1_Tıkla">
                <anchor moveWithCells="1" sizeWithCells="1">
                  <from>
                    <xdr:col>6</xdr:col>
                    <xdr:colOff>533400</xdr:colOff>
                    <xdr:row>1</xdr:row>
                    <xdr:rowOff>0</xdr:rowOff>
                  </from>
                  <to>
                    <xdr:col>9</xdr:col>
                    <xdr:colOff>114300</xdr:colOff>
                    <xdr:row>2</xdr:row>
                    <xdr:rowOff>180975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BD715-37DB-4685-AC55-669480C510BB}">
  <sheetPr codeName="Sayfa45">
    <tabColor theme="0"/>
  </sheetPr>
  <dimension ref="A2:M32"/>
  <sheetViews>
    <sheetView workbookViewId="0"/>
  </sheetViews>
  <sheetFormatPr defaultColWidth="9" defaultRowHeight="14.25"/>
  <cols>
    <col min="1" max="1" width="67.75" style="564" bestFit="1" customWidth="1"/>
    <col min="2" max="12" width="9.375" style="564" bestFit="1" customWidth="1"/>
    <col min="13" max="13" width="26.125" style="564" bestFit="1" customWidth="1"/>
    <col min="14" max="16384" width="9" style="564"/>
  </cols>
  <sheetData>
    <row r="2" spans="1:13" ht="15">
      <c r="A2" s="563" t="s">
        <v>1500</v>
      </c>
      <c r="J2" s="588"/>
    </row>
    <row r="3" spans="1:13" ht="15">
      <c r="A3" s="561" t="s">
        <v>1502</v>
      </c>
      <c r="B3" s="562"/>
      <c r="C3" s="562"/>
      <c r="D3" s="562"/>
      <c r="E3" s="562"/>
      <c r="F3" s="562"/>
      <c r="G3" s="562"/>
      <c r="H3" s="562"/>
      <c r="I3" s="562"/>
      <c r="J3" s="562"/>
      <c r="K3" s="562"/>
      <c r="L3" s="562"/>
      <c r="M3" s="562"/>
    </row>
    <row r="4" spans="1:13" ht="15.75" thickBot="1">
      <c r="A4" s="575"/>
      <c r="B4" s="589"/>
      <c r="C4" s="589"/>
      <c r="D4" s="589"/>
      <c r="E4" s="589"/>
      <c r="F4" s="589"/>
      <c r="G4" s="589"/>
      <c r="H4" s="589"/>
      <c r="I4" s="589"/>
      <c r="J4" s="589"/>
      <c r="K4" s="589"/>
      <c r="L4" s="589"/>
      <c r="M4" s="566" t="s">
        <v>1503</v>
      </c>
    </row>
    <row r="5" spans="1:13" ht="30">
      <c r="A5" s="591" t="s">
        <v>1504</v>
      </c>
      <c r="B5" s="592">
        <v>1990</v>
      </c>
      <c r="C5" s="592">
        <v>1995</v>
      </c>
      <c r="D5" s="592">
        <v>2000</v>
      </c>
      <c r="E5" s="592">
        <v>2005</v>
      </c>
      <c r="F5" s="592">
        <v>2010</v>
      </c>
      <c r="G5" s="592">
        <v>2011</v>
      </c>
      <c r="H5" s="592">
        <v>2012</v>
      </c>
      <c r="I5" s="592">
        <v>2013</v>
      </c>
      <c r="J5" s="592">
        <v>2014</v>
      </c>
      <c r="K5" s="592">
        <v>2015</v>
      </c>
      <c r="L5" s="592">
        <v>2016</v>
      </c>
      <c r="M5" s="592">
        <v>2017</v>
      </c>
    </row>
    <row r="6" spans="1:13" ht="30">
      <c r="A6" s="593" t="s">
        <v>1505</v>
      </c>
      <c r="B6" s="594">
        <v>151508.46757980317</v>
      </c>
      <c r="C6" s="594">
        <v>180903.04741923476</v>
      </c>
      <c r="D6" s="594">
        <v>229790.60125964935</v>
      </c>
      <c r="E6" s="594">
        <v>264200.79715387413</v>
      </c>
      <c r="F6" s="594">
        <v>314380.03255035239</v>
      </c>
      <c r="G6" s="594">
        <v>339482.25210974953</v>
      </c>
      <c r="H6" s="594">
        <v>353666.20909979445</v>
      </c>
      <c r="I6" s="594">
        <v>345220.58494775818</v>
      </c>
      <c r="J6" s="594">
        <v>361675.46081844042</v>
      </c>
      <c r="K6" s="594">
        <v>381331.94403438794</v>
      </c>
      <c r="L6" s="594">
        <v>401239.73826302873</v>
      </c>
      <c r="M6" s="594">
        <v>425329.60398087098</v>
      </c>
    </row>
    <row r="7" spans="1:13" ht="30">
      <c r="A7" s="591" t="s">
        <v>1479</v>
      </c>
      <c r="B7" s="595">
        <v>129882.32038138327</v>
      </c>
      <c r="C7" s="595">
        <v>156827.07481575749</v>
      </c>
      <c r="D7" s="595">
        <v>204510.9571507432</v>
      </c>
      <c r="E7" s="595">
        <v>232408.61861458869</v>
      </c>
      <c r="F7" s="595">
        <v>270819.78218742128</v>
      </c>
      <c r="G7" s="595">
        <v>291845.18999274081</v>
      </c>
      <c r="H7" s="595">
        <v>304431.71134129923</v>
      </c>
      <c r="I7" s="595">
        <v>292913.56976552855</v>
      </c>
      <c r="J7" s="595">
        <v>309259.03022113722</v>
      </c>
      <c r="K7" s="595">
        <v>329781.91867020348</v>
      </c>
      <c r="L7" s="595">
        <v>345297.89260223799</v>
      </c>
      <c r="M7" s="595">
        <v>366897.5738236903</v>
      </c>
    </row>
    <row r="8" spans="1:13" ht="30">
      <c r="A8" s="596" t="s">
        <v>1506</v>
      </c>
      <c r="B8" s="595">
        <v>129661.99075147809</v>
      </c>
      <c r="C8" s="595">
        <v>156617.8346974501</v>
      </c>
      <c r="D8" s="595">
        <v>204342.98266344354</v>
      </c>
      <c r="E8" s="595">
        <v>232266.89094333135</v>
      </c>
      <c r="F8" s="595">
        <v>270663.4989696627</v>
      </c>
      <c r="G8" s="595">
        <v>291694.5431622882</v>
      </c>
      <c r="H8" s="595">
        <v>304287.89082635945</v>
      </c>
      <c r="I8" s="595">
        <v>292767.90722259693</v>
      </c>
      <c r="J8" s="595">
        <v>309113.41677137115</v>
      </c>
      <c r="K8" s="595">
        <v>329627.20013602701</v>
      </c>
      <c r="L8" s="595">
        <v>345139.82538242708</v>
      </c>
      <c r="M8" s="595">
        <v>366740.40953858499</v>
      </c>
    </row>
    <row r="9" spans="1:13" ht="30">
      <c r="A9" s="597" t="s">
        <v>1507</v>
      </c>
      <c r="B9" s="595">
        <v>37130.324585608098</v>
      </c>
      <c r="C9" s="595">
        <v>50297.87776255011</v>
      </c>
      <c r="D9" s="595">
        <v>77502.703273083534</v>
      </c>
      <c r="E9" s="595">
        <v>89665.827261748054</v>
      </c>
      <c r="F9" s="595">
        <v>112091.47171952389</v>
      </c>
      <c r="G9" s="595">
        <v>123668.55522925319</v>
      </c>
      <c r="H9" s="595">
        <v>124752.78357325343</v>
      </c>
      <c r="I9" s="595">
        <v>119519.09845319294</v>
      </c>
      <c r="J9" s="595">
        <v>130128.00940102004</v>
      </c>
      <c r="K9" s="595">
        <v>133503.3627342642</v>
      </c>
      <c r="L9" s="595">
        <v>142679.40677272633</v>
      </c>
      <c r="M9" s="595">
        <v>153557.08660501972</v>
      </c>
    </row>
    <row r="10" spans="1:13" ht="30">
      <c r="A10" s="597" t="s">
        <v>1508</v>
      </c>
      <c r="B10" s="595">
        <v>37003.989248277998</v>
      </c>
      <c r="C10" s="595">
        <v>39842.816876799996</v>
      </c>
      <c r="D10" s="595">
        <v>57657.315239759999</v>
      </c>
      <c r="E10" s="595">
        <v>62731.086352783299</v>
      </c>
      <c r="F10" s="595">
        <v>52119.637241814002</v>
      </c>
      <c r="G10" s="595">
        <v>52379.722570808</v>
      </c>
      <c r="H10" s="595">
        <v>60821.101344274</v>
      </c>
      <c r="I10" s="595">
        <v>52771.980025334</v>
      </c>
      <c r="J10" s="595">
        <v>54232.929832151094</v>
      </c>
      <c r="K10" s="595">
        <v>59358.586197132798</v>
      </c>
      <c r="L10" s="595">
        <v>59839.628238311998</v>
      </c>
      <c r="M10" s="595">
        <v>59958.337568516996</v>
      </c>
    </row>
    <row r="11" spans="1:13" ht="30">
      <c r="A11" s="597" t="s">
        <v>1509</v>
      </c>
      <c r="B11" s="595">
        <v>26250.807767599999</v>
      </c>
      <c r="C11" s="595">
        <v>33179.974970000003</v>
      </c>
      <c r="D11" s="595">
        <v>35490.224692000003</v>
      </c>
      <c r="E11" s="595">
        <v>41043.825570000001</v>
      </c>
      <c r="F11" s="595">
        <v>44382.597691000003</v>
      </c>
      <c r="G11" s="595">
        <v>46366.818204000003</v>
      </c>
      <c r="H11" s="595">
        <v>61248.524918000003</v>
      </c>
      <c r="I11" s="595">
        <v>67478.091310999996</v>
      </c>
      <c r="J11" s="595">
        <v>72084.277543000004</v>
      </c>
      <c r="K11" s="595">
        <v>74271.578527000005</v>
      </c>
      <c r="L11" s="595">
        <v>80207.780791728757</v>
      </c>
      <c r="M11" s="595">
        <v>82953.365608858294</v>
      </c>
    </row>
    <row r="12" spans="1:13" ht="30">
      <c r="A12" s="597" t="s">
        <v>1510</v>
      </c>
      <c r="B12" s="595">
        <v>29276.869149991999</v>
      </c>
      <c r="C12" s="595">
        <v>33297.165088100002</v>
      </c>
      <c r="D12" s="595">
        <v>33692.739458600001</v>
      </c>
      <c r="E12" s="595">
        <v>38826.151758799999</v>
      </c>
      <c r="F12" s="595">
        <v>62069.792317324798</v>
      </c>
      <c r="G12" s="595">
        <v>69279.447158227005</v>
      </c>
      <c r="H12" s="595">
        <v>57465.480990832002</v>
      </c>
      <c r="I12" s="595">
        <v>52998.737433070004</v>
      </c>
      <c r="J12" s="595">
        <v>52668.199995199997</v>
      </c>
      <c r="K12" s="595">
        <v>62493.672677629998</v>
      </c>
      <c r="L12" s="595">
        <v>62413.00957966</v>
      </c>
      <c r="M12" s="595">
        <v>70271.619756190004</v>
      </c>
    </row>
    <row r="13" spans="1:13" ht="30">
      <c r="A13" s="596" t="s">
        <v>1511</v>
      </c>
      <c r="B13" s="595">
        <v>220.20362990516125</v>
      </c>
      <c r="C13" s="595">
        <v>209.11411830737515</v>
      </c>
      <c r="D13" s="595">
        <v>167.84848729965447</v>
      </c>
      <c r="E13" s="595">
        <v>141.60167125734247</v>
      </c>
      <c r="F13" s="595">
        <v>156.15721775859404</v>
      </c>
      <c r="G13" s="595">
        <v>150.52083045259687</v>
      </c>
      <c r="H13" s="595">
        <v>143.6945149397784</v>
      </c>
      <c r="I13" s="595">
        <v>145.53654293160375</v>
      </c>
      <c r="J13" s="595">
        <v>145.48744976606241</v>
      </c>
      <c r="K13" s="595">
        <v>154.59253417645169</v>
      </c>
      <c r="L13" s="595">
        <v>157.94121981090197</v>
      </c>
      <c r="M13" s="595">
        <v>157.03828510526111</v>
      </c>
    </row>
    <row r="14" spans="1:13" ht="30">
      <c r="A14" s="596" t="s">
        <v>1512</v>
      </c>
      <c r="B14" s="587">
        <v>0.126</v>
      </c>
      <c r="C14" s="587">
        <v>0.126</v>
      </c>
      <c r="D14" s="587">
        <v>0.126</v>
      </c>
      <c r="E14" s="587">
        <v>0.126</v>
      </c>
      <c r="F14" s="587">
        <v>0.126</v>
      </c>
      <c r="G14" s="587">
        <v>0.126</v>
      </c>
      <c r="H14" s="587">
        <v>0.126</v>
      </c>
      <c r="I14" s="587">
        <v>0.126</v>
      </c>
      <c r="J14" s="587">
        <v>0.126</v>
      </c>
      <c r="K14" s="587">
        <v>0.126</v>
      </c>
      <c r="L14" s="587">
        <v>0.126</v>
      </c>
      <c r="M14" s="587">
        <v>0.126</v>
      </c>
    </row>
    <row r="15" spans="1:13" ht="30">
      <c r="A15" s="591" t="s">
        <v>1480</v>
      </c>
      <c r="B15" s="595">
        <v>21139.608981042715</v>
      </c>
      <c r="C15" s="595">
        <v>23624.086442484335</v>
      </c>
      <c r="D15" s="595">
        <v>24641.194792143484</v>
      </c>
      <c r="E15" s="595">
        <v>31167.142970816571</v>
      </c>
      <c r="F15" s="595">
        <v>42904.056843583196</v>
      </c>
      <c r="G15" s="595">
        <v>47065.41918189315</v>
      </c>
      <c r="H15" s="595">
        <v>48580.312135138134</v>
      </c>
      <c r="I15" s="595">
        <v>51492.341791486913</v>
      </c>
      <c r="J15" s="595">
        <v>51628.263603358049</v>
      </c>
      <c r="K15" s="595">
        <v>50738.357386491974</v>
      </c>
      <c r="L15" s="595">
        <v>54644.6553910695</v>
      </c>
      <c r="M15" s="595">
        <v>56980.488166267394</v>
      </c>
    </row>
    <row r="16" spans="1:13" ht="30">
      <c r="A16" s="596" t="s">
        <v>1513</v>
      </c>
      <c r="B16" s="595">
        <v>13423.659274667099</v>
      </c>
      <c r="C16" s="595">
        <v>17549.445583630051</v>
      </c>
      <c r="D16" s="595">
        <v>18417.570131715605</v>
      </c>
      <c r="E16" s="595">
        <v>23246.382491319011</v>
      </c>
      <c r="F16" s="595">
        <v>33393.75408777978</v>
      </c>
      <c r="G16" s="595">
        <v>35297.5817400702</v>
      </c>
      <c r="H16" s="595">
        <v>36384.389177467914</v>
      </c>
      <c r="I16" s="595">
        <v>39618.058228991162</v>
      </c>
      <c r="J16" s="595">
        <v>39854.588537240088</v>
      </c>
      <c r="K16" s="595">
        <v>38479.192770088259</v>
      </c>
      <c r="L16" s="595">
        <v>42004.425314625754</v>
      </c>
      <c r="M16" s="595">
        <v>44274.129775857677</v>
      </c>
    </row>
    <row r="17" spans="1:13" ht="30">
      <c r="A17" s="596" t="s">
        <v>1514</v>
      </c>
      <c r="B17" s="595">
        <v>565.240426996309</v>
      </c>
      <c r="C17" s="595">
        <v>472.11273133333202</v>
      </c>
      <c r="D17" s="595">
        <v>214.2719494045073</v>
      </c>
      <c r="E17" s="595">
        <v>591.28540832433055</v>
      </c>
      <c r="F17" s="595">
        <v>249.55904780166114</v>
      </c>
      <c r="G17" s="595">
        <v>1011.9768743098701</v>
      </c>
      <c r="H17" s="595">
        <v>1191.9632200815472</v>
      </c>
      <c r="I17" s="595">
        <v>792.80530654591905</v>
      </c>
      <c r="J17" s="595">
        <v>976.18869341162792</v>
      </c>
      <c r="K17" s="595">
        <v>1337.231005506894</v>
      </c>
      <c r="L17" s="595">
        <v>940.02020191086388</v>
      </c>
      <c r="M17" s="595">
        <v>741.68477471545998</v>
      </c>
    </row>
    <row r="18" spans="1:13" ht="30">
      <c r="A18" s="596" t="s">
        <v>1515</v>
      </c>
      <c r="B18" s="595">
        <v>6967.3436793793044</v>
      </c>
      <c r="C18" s="595">
        <v>5399.7057275209536</v>
      </c>
      <c r="D18" s="595">
        <v>5732.2407110233698</v>
      </c>
      <c r="E18" s="595">
        <v>6883.73747117323</v>
      </c>
      <c r="F18" s="595">
        <v>8829.156508001759</v>
      </c>
      <c r="G18" s="595">
        <v>9902.1197675130807</v>
      </c>
      <c r="H18" s="595">
        <v>10398.440537588673</v>
      </c>
      <c r="I18" s="595">
        <v>10547.890255949838</v>
      </c>
      <c r="J18" s="595">
        <v>10398.327172706338</v>
      </c>
      <c r="K18" s="595">
        <v>10655.434410896822</v>
      </c>
      <c r="L18" s="595">
        <v>11553.989074532878</v>
      </c>
      <c r="M18" s="595">
        <v>11813.146415694257</v>
      </c>
    </row>
    <row r="19" spans="1:13" ht="30">
      <c r="A19" s="596" t="s">
        <v>1516</v>
      </c>
      <c r="B19" s="595">
        <v>183.36560000000003</v>
      </c>
      <c r="C19" s="595">
        <v>202.82239999999999</v>
      </c>
      <c r="D19" s="595">
        <v>277.11200000000002</v>
      </c>
      <c r="E19" s="595">
        <v>445.73759999999999</v>
      </c>
      <c r="F19" s="595">
        <v>431.5872</v>
      </c>
      <c r="G19" s="595">
        <v>853.74080000000004</v>
      </c>
      <c r="H19" s="595">
        <v>605.51920000000007</v>
      </c>
      <c r="I19" s="595">
        <v>533.58799999999997</v>
      </c>
      <c r="J19" s="595">
        <v>399.15920000000006</v>
      </c>
      <c r="K19" s="595">
        <v>266.49919999999997</v>
      </c>
      <c r="L19" s="595">
        <v>146.2208</v>
      </c>
      <c r="M19" s="595">
        <v>151.52719999999999</v>
      </c>
    </row>
    <row r="20" spans="1:13" ht="30">
      <c r="A20" s="591" t="s">
        <v>1517</v>
      </c>
      <c r="B20" s="595">
        <v>459.94593333333302</v>
      </c>
      <c r="C20" s="595">
        <v>425.92293333333299</v>
      </c>
      <c r="D20" s="595">
        <v>617.47400000000005</v>
      </c>
      <c r="E20" s="595">
        <v>613.16346666666698</v>
      </c>
      <c r="F20" s="595">
        <v>644.98353333333296</v>
      </c>
      <c r="G20" s="595">
        <v>557.54966666666701</v>
      </c>
      <c r="H20" s="595">
        <v>639.769276666667</v>
      </c>
      <c r="I20" s="595">
        <v>807.30100000000004</v>
      </c>
      <c r="J20" s="595">
        <v>787.68970720000004</v>
      </c>
      <c r="K20" s="595">
        <v>810.59366666666665</v>
      </c>
      <c r="L20" s="595">
        <v>1295.3477093333333</v>
      </c>
      <c r="M20" s="595">
        <v>1449.6316560000002</v>
      </c>
    </row>
    <row r="21" spans="1:13" ht="30">
      <c r="A21" s="596" t="s">
        <v>1518</v>
      </c>
      <c r="B21" s="595">
        <v>459.94593333333302</v>
      </c>
      <c r="C21" s="595">
        <v>425.92293333333299</v>
      </c>
      <c r="D21" s="595">
        <v>617.47400000000005</v>
      </c>
      <c r="E21" s="595">
        <v>613.16346666666698</v>
      </c>
      <c r="F21" s="595">
        <v>644.98353333333296</v>
      </c>
      <c r="G21" s="595">
        <v>557.54966666666701</v>
      </c>
      <c r="H21" s="595">
        <v>639.769276666667</v>
      </c>
      <c r="I21" s="595">
        <v>807.30100000000004</v>
      </c>
      <c r="J21" s="595">
        <v>787.68970720000004</v>
      </c>
      <c r="K21" s="595">
        <v>810.59366666666665</v>
      </c>
      <c r="L21" s="595">
        <v>1295.3477093333333</v>
      </c>
      <c r="M21" s="595">
        <v>1449.6316560000002</v>
      </c>
    </row>
    <row r="22" spans="1:13" ht="30">
      <c r="A22" s="591" t="s">
        <v>1482</v>
      </c>
      <c r="B22" s="587">
        <v>26.592284043856761</v>
      </c>
      <c r="C22" s="587">
        <v>25.96322765959999</v>
      </c>
      <c r="D22" s="587">
        <v>20.975316762692181</v>
      </c>
      <c r="E22" s="587">
        <v>11.87210180217906</v>
      </c>
      <c r="F22" s="587">
        <v>11.20998601459733</v>
      </c>
      <c r="G22" s="587">
        <v>14.093268448922389</v>
      </c>
      <c r="H22" s="587">
        <v>14.416346690441831</v>
      </c>
      <c r="I22" s="587">
        <v>7.3723907426911897</v>
      </c>
      <c r="J22" s="587">
        <v>0.47728674517332997</v>
      </c>
      <c r="K22" s="587">
        <v>1.0743110258153401</v>
      </c>
      <c r="L22" s="587">
        <v>1.842560387901</v>
      </c>
      <c r="M22" s="587">
        <v>1.9103349133</v>
      </c>
    </row>
    <row r="23" spans="1:13" ht="30.75" thickBot="1">
      <c r="A23" s="598" t="s">
        <v>1519</v>
      </c>
      <c r="B23" s="599">
        <v>26.592284043856761</v>
      </c>
      <c r="C23" s="599">
        <v>25.96322765959999</v>
      </c>
      <c r="D23" s="599">
        <v>20.975316762692181</v>
      </c>
      <c r="E23" s="599">
        <v>11.87210180217906</v>
      </c>
      <c r="F23" s="599">
        <v>11.20998601459733</v>
      </c>
      <c r="G23" s="599">
        <v>14.093268448922389</v>
      </c>
      <c r="H23" s="599">
        <v>14.416346690441831</v>
      </c>
      <c r="I23" s="599">
        <v>7.3723907426911897</v>
      </c>
      <c r="J23" s="599">
        <v>0.47728674517332997</v>
      </c>
      <c r="K23" s="599">
        <v>1.0743110258153401</v>
      </c>
      <c r="L23" s="599">
        <v>1.842560387901</v>
      </c>
      <c r="M23" s="599">
        <v>1.9103349133</v>
      </c>
    </row>
    <row r="24" spans="1:13" ht="15">
      <c r="A24" s="974"/>
      <c r="B24" s="974"/>
      <c r="C24" s="974"/>
      <c r="D24" s="974"/>
      <c r="E24" s="974"/>
      <c r="F24" s="974"/>
      <c r="G24" s="974"/>
      <c r="H24" s="974"/>
      <c r="I24" s="974"/>
    </row>
    <row r="25" spans="1:13" ht="15">
      <c r="A25" s="600" t="s">
        <v>1483</v>
      </c>
      <c r="B25" s="600"/>
      <c r="C25" s="600"/>
      <c r="D25" s="600"/>
      <c r="E25" s="600"/>
      <c r="F25" s="600"/>
      <c r="G25" s="600"/>
      <c r="H25" s="600"/>
      <c r="I25" s="600"/>
    </row>
    <row r="26" spans="1:13">
      <c r="A26" s="981" t="s">
        <v>1484</v>
      </c>
      <c r="B26" s="981"/>
      <c r="C26" s="981"/>
      <c r="D26" s="981"/>
      <c r="E26" s="981"/>
      <c r="F26" s="981"/>
      <c r="G26" s="981"/>
      <c r="H26" s="981"/>
      <c r="I26" s="981"/>
    </row>
    <row r="27" spans="1:13" ht="15">
      <c r="A27" s="580" t="s">
        <v>1443</v>
      </c>
      <c r="B27" s="590"/>
      <c r="C27" s="590"/>
      <c r="D27" s="590"/>
      <c r="E27" s="590"/>
      <c r="F27" s="590"/>
      <c r="G27" s="590"/>
      <c r="H27" s="590"/>
      <c r="I27" s="590"/>
    </row>
    <row r="28" spans="1:13">
      <c r="A28" s="581" t="s">
        <v>1444</v>
      </c>
      <c r="B28" s="590"/>
      <c r="C28" s="590"/>
      <c r="D28" s="590"/>
      <c r="E28" s="590"/>
      <c r="F28" s="590"/>
      <c r="G28" s="590"/>
      <c r="H28" s="590"/>
      <c r="I28" s="590"/>
    </row>
    <row r="29" spans="1:13" ht="15">
      <c r="A29" s="580" t="s">
        <v>1485</v>
      </c>
      <c r="B29" s="590"/>
      <c r="C29" s="590"/>
      <c r="D29" s="590"/>
      <c r="E29" s="590"/>
      <c r="F29" s="590"/>
      <c r="G29" s="590"/>
      <c r="H29" s="590"/>
      <c r="I29" s="590"/>
    </row>
    <row r="30" spans="1:13">
      <c r="A30" s="581" t="s">
        <v>1486</v>
      </c>
      <c r="B30" s="590"/>
      <c r="C30" s="590"/>
      <c r="D30" s="590"/>
      <c r="E30" s="590"/>
      <c r="F30" s="590"/>
      <c r="G30" s="590"/>
      <c r="H30" s="590"/>
      <c r="I30" s="590"/>
    </row>
    <row r="31" spans="1:13" ht="15">
      <c r="A31" s="580" t="s">
        <v>1487</v>
      </c>
      <c r="B31" s="580"/>
      <c r="C31" s="580"/>
      <c r="D31" s="580"/>
      <c r="E31" s="580"/>
      <c r="F31" s="580"/>
    </row>
    <row r="32" spans="1:13">
      <c r="A32" s="980" t="s">
        <v>1488</v>
      </c>
      <c r="B32" s="980"/>
      <c r="C32" s="980"/>
      <c r="D32" s="980"/>
      <c r="E32" s="980"/>
      <c r="F32" s="980"/>
    </row>
  </sheetData>
  <mergeCells count="3">
    <mergeCell ref="A24:I24"/>
    <mergeCell ref="A26:I26"/>
    <mergeCell ref="A32:F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Düğme1_Tıkla">
                <anchor moveWithCells="1" sizeWithCells="1">
                  <from>
                    <xdr:col>0</xdr:col>
                    <xdr:colOff>3171825</xdr:colOff>
                    <xdr:row>0</xdr:row>
                    <xdr:rowOff>114300</xdr:rowOff>
                  </from>
                  <to>
                    <xdr:col>0</xdr:col>
                    <xdr:colOff>4810125</xdr:colOff>
                    <xdr:row>2</xdr:row>
                    <xdr:rowOff>104775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2A6B-D7BD-4EB4-B71A-631E7D9A5E06}">
  <sheetPr codeName="Sayfa46">
    <tabColor theme="0"/>
  </sheetPr>
  <dimension ref="A1:N44"/>
  <sheetViews>
    <sheetView showGridLines="0" zoomScaleNormal="100" workbookViewId="0"/>
  </sheetViews>
  <sheetFormatPr defaultColWidth="56.5" defaultRowHeight="15"/>
  <cols>
    <col min="1" max="1" width="2.375" style="604" customWidth="1"/>
    <col min="2" max="2" width="49.625" style="602" customWidth="1"/>
    <col min="3" max="4" width="20.375" style="603" customWidth="1"/>
    <col min="5" max="5" width="8" style="604" customWidth="1"/>
    <col min="6" max="6" width="56.5" style="604"/>
    <col min="7" max="255" width="8" style="604" customWidth="1"/>
    <col min="256" max="256" width="56.5" style="604"/>
    <col min="257" max="257" width="2.375" style="604" customWidth="1"/>
    <col min="258" max="258" width="49.625" style="604" customWidth="1"/>
    <col min="259" max="260" width="20.375" style="604" customWidth="1"/>
    <col min="261" max="261" width="8" style="604" customWidth="1"/>
    <col min="262" max="262" width="56.5" style="604"/>
    <col min="263" max="511" width="8" style="604" customWidth="1"/>
    <col min="512" max="512" width="56.5" style="604"/>
    <col min="513" max="513" width="2.375" style="604" customWidth="1"/>
    <col min="514" max="514" width="49.625" style="604" customWidth="1"/>
    <col min="515" max="516" width="20.375" style="604" customWidth="1"/>
    <col min="517" max="517" width="8" style="604" customWidth="1"/>
    <col min="518" max="518" width="56.5" style="604"/>
    <col min="519" max="767" width="8" style="604" customWidth="1"/>
    <col min="768" max="768" width="56.5" style="604"/>
    <col min="769" max="769" width="2.375" style="604" customWidth="1"/>
    <col min="770" max="770" width="49.625" style="604" customWidth="1"/>
    <col min="771" max="772" width="20.375" style="604" customWidth="1"/>
    <col min="773" max="773" width="8" style="604" customWidth="1"/>
    <col min="774" max="774" width="56.5" style="604"/>
    <col min="775" max="1023" width="8" style="604" customWidth="1"/>
    <col min="1024" max="1024" width="56.5" style="604"/>
    <col min="1025" max="1025" width="2.375" style="604" customWidth="1"/>
    <col min="1026" max="1026" width="49.625" style="604" customWidth="1"/>
    <col min="1027" max="1028" width="20.375" style="604" customWidth="1"/>
    <col min="1029" max="1029" width="8" style="604" customWidth="1"/>
    <col min="1030" max="1030" width="56.5" style="604"/>
    <col min="1031" max="1279" width="8" style="604" customWidth="1"/>
    <col min="1280" max="1280" width="56.5" style="604"/>
    <col min="1281" max="1281" width="2.375" style="604" customWidth="1"/>
    <col min="1282" max="1282" width="49.625" style="604" customWidth="1"/>
    <col min="1283" max="1284" width="20.375" style="604" customWidth="1"/>
    <col min="1285" max="1285" width="8" style="604" customWidth="1"/>
    <col min="1286" max="1286" width="56.5" style="604"/>
    <col min="1287" max="1535" width="8" style="604" customWidth="1"/>
    <col min="1536" max="1536" width="56.5" style="604"/>
    <col min="1537" max="1537" width="2.375" style="604" customWidth="1"/>
    <col min="1538" max="1538" width="49.625" style="604" customWidth="1"/>
    <col min="1539" max="1540" width="20.375" style="604" customWidth="1"/>
    <col min="1541" max="1541" width="8" style="604" customWidth="1"/>
    <col min="1542" max="1542" width="56.5" style="604"/>
    <col min="1543" max="1791" width="8" style="604" customWidth="1"/>
    <col min="1792" max="1792" width="56.5" style="604"/>
    <col min="1793" max="1793" width="2.375" style="604" customWidth="1"/>
    <col min="1794" max="1794" width="49.625" style="604" customWidth="1"/>
    <col min="1795" max="1796" width="20.375" style="604" customWidth="1"/>
    <col min="1797" max="1797" width="8" style="604" customWidth="1"/>
    <col min="1798" max="1798" width="56.5" style="604"/>
    <col min="1799" max="2047" width="8" style="604" customWidth="1"/>
    <col min="2048" max="2048" width="56.5" style="604"/>
    <col min="2049" max="2049" width="2.375" style="604" customWidth="1"/>
    <col min="2050" max="2050" width="49.625" style="604" customWidth="1"/>
    <col min="2051" max="2052" width="20.375" style="604" customWidth="1"/>
    <col min="2053" max="2053" width="8" style="604" customWidth="1"/>
    <col min="2054" max="2054" width="56.5" style="604"/>
    <col min="2055" max="2303" width="8" style="604" customWidth="1"/>
    <col min="2304" max="2304" width="56.5" style="604"/>
    <col min="2305" max="2305" width="2.375" style="604" customWidth="1"/>
    <col min="2306" max="2306" width="49.625" style="604" customWidth="1"/>
    <col min="2307" max="2308" width="20.375" style="604" customWidth="1"/>
    <col min="2309" max="2309" width="8" style="604" customWidth="1"/>
    <col min="2310" max="2310" width="56.5" style="604"/>
    <col min="2311" max="2559" width="8" style="604" customWidth="1"/>
    <col min="2560" max="2560" width="56.5" style="604"/>
    <col min="2561" max="2561" width="2.375" style="604" customWidth="1"/>
    <col min="2562" max="2562" width="49.625" style="604" customWidth="1"/>
    <col min="2563" max="2564" width="20.375" style="604" customWidth="1"/>
    <col min="2565" max="2565" width="8" style="604" customWidth="1"/>
    <col min="2566" max="2566" width="56.5" style="604"/>
    <col min="2567" max="2815" width="8" style="604" customWidth="1"/>
    <col min="2816" max="2816" width="56.5" style="604"/>
    <col min="2817" max="2817" width="2.375" style="604" customWidth="1"/>
    <col min="2818" max="2818" width="49.625" style="604" customWidth="1"/>
    <col min="2819" max="2820" width="20.375" style="604" customWidth="1"/>
    <col min="2821" max="2821" width="8" style="604" customWidth="1"/>
    <col min="2822" max="2822" width="56.5" style="604"/>
    <col min="2823" max="3071" width="8" style="604" customWidth="1"/>
    <col min="3072" max="3072" width="56.5" style="604"/>
    <col min="3073" max="3073" width="2.375" style="604" customWidth="1"/>
    <col min="3074" max="3074" width="49.625" style="604" customWidth="1"/>
    <col min="3075" max="3076" width="20.375" style="604" customWidth="1"/>
    <col min="3077" max="3077" width="8" style="604" customWidth="1"/>
    <col min="3078" max="3078" width="56.5" style="604"/>
    <col min="3079" max="3327" width="8" style="604" customWidth="1"/>
    <col min="3328" max="3328" width="56.5" style="604"/>
    <col min="3329" max="3329" width="2.375" style="604" customWidth="1"/>
    <col min="3330" max="3330" width="49.625" style="604" customWidth="1"/>
    <col min="3331" max="3332" width="20.375" style="604" customWidth="1"/>
    <col min="3333" max="3333" width="8" style="604" customWidth="1"/>
    <col min="3334" max="3334" width="56.5" style="604"/>
    <col min="3335" max="3583" width="8" style="604" customWidth="1"/>
    <col min="3584" max="3584" width="56.5" style="604"/>
    <col min="3585" max="3585" width="2.375" style="604" customWidth="1"/>
    <col min="3586" max="3586" width="49.625" style="604" customWidth="1"/>
    <col min="3587" max="3588" width="20.375" style="604" customWidth="1"/>
    <col min="3589" max="3589" width="8" style="604" customWidth="1"/>
    <col min="3590" max="3590" width="56.5" style="604"/>
    <col min="3591" max="3839" width="8" style="604" customWidth="1"/>
    <col min="3840" max="3840" width="56.5" style="604"/>
    <col min="3841" max="3841" width="2.375" style="604" customWidth="1"/>
    <col min="3842" max="3842" width="49.625" style="604" customWidth="1"/>
    <col min="3843" max="3844" width="20.375" style="604" customWidth="1"/>
    <col min="3845" max="3845" width="8" style="604" customWidth="1"/>
    <col min="3846" max="3846" width="56.5" style="604"/>
    <col min="3847" max="4095" width="8" style="604" customWidth="1"/>
    <col min="4096" max="4096" width="56.5" style="604"/>
    <col min="4097" max="4097" width="2.375" style="604" customWidth="1"/>
    <col min="4098" max="4098" width="49.625" style="604" customWidth="1"/>
    <col min="4099" max="4100" width="20.375" style="604" customWidth="1"/>
    <col min="4101" max="4101" width="8" style="604" customWidth="1"/>
    <col min="4102" max="4102" width="56.5" style="604"/>
    <col min="4103" max="4351" width="8" style="604" customWidth="1"/>
    <col min="4352" max="4352" width="56.5" style="604"/>
    <col min="4353" max="4353" width="2.375" style="604" customWidth="1"/>
    <col min="4354" max="4354" width="49.625" style="604" customWidth="1"/>
    <col min="4355" max="4356" width="20.375" style="604" customWidth="1"/>
    <col min="4357" max="4357" width="8" style="604" customWidth="1"/>
    <col min="4358" max="4358" width="56.5" style="604"/>
    <col min="4359" max="4607" width="8" style="604" customWidth="1"/>
    <col min="4608" max="4608" width="56.5" style="604"/>
    <col min="4609" max="4609" width="2.375" style="604" customWidth="1"/>
    <col min="4610" max="4610" width="49.625" style="604" customWidth="1"/>
    <col min="4611" max="4612" width="20.375" style="604" customWidth="1"/>
    <col min="4613" max="4613" width="8" style="604" customWidth="1"/>
    <col min="4614" max="4614" width="56.5" style="604"/>
    <col min="4615" max="4863" width="8" style="604" customWidth="1"/>
    <col min="4864" max="4864" width="56.5" style="604"/>
    <col min="4865" max="4865" width="2.375" style="604" customWidth="1"/>
    <col min="4866" max="4866" width="49.625" style="604" customWidth="1"/>
    <col min="4867" max="4868" width="20.375" style="604" customWidth="1"/>
    <col min="4869" max="4869" width="8" style="604" customWidth="1"/>
    <col min="4870" max="4870" width="56.5" style="604"/>
    <col min="4871" max="5119" width="8" style="604" customWidth="1"/>
    <col min="5120" max="5120" width="56.5" style="604"/>
    <col min="5121" max="5121" width="2.375" style="604" customWidth="1"/>
    <col min="5122" max="5122" width="49.625" style="604" customWidth="1"/>
    <col min="5123" max="5124" width="20.375" style="604" customWidth="1"/>
    <col min="5125" max="5125" width="8" style="604" customWidth="1"/>
    <col min="5126" max="5126" width="56.5" style="604"/>
    <col min="5127" max="5375" width="8" style="604" customWidth="1"/>
    <col min="5376" max="5376" width="56.5" style="604"/>
    <col min="5377" max="5377" width="2.375" style="604" customWidth="1"/>
    <col min="5378" max="5378" width="49.625" style="604" customWidth="1"/>
    <col min="5379" max="5380" width="20.375" style="604" customWidth="1"/>
    <col min="5381" max="5381" width="8" style="604" customWidth="1"/>
    <col min="5382" max="5382" width="56.5" style="604"/>
    <col min="5383" max="5631" width="8" style="604" customWidth="1"/>
    <col min="5632" max="5632" width="56.5" style="604"/>
    <col min="5633" max="5633" width="2.375" style="604" customWidth="1"/>
    <col min="5634" max="5634" width="49.625" style="604" customWidth="1"/>
    <col min="5635" max="5636" width="20.375" style="604" customWidth="1"/>
    <col min="5637" max="5637" width="8" style="604" customWidth="1"/>
    <col min="5638" max="5638" width="56.5" style="604"/>
    <col min="5639" max="5887" width="8" style="604" customWidth="1"/>
    <col min="5888" max="5888" width="56.5" style="604"/>
    <col min="5889" max="5889" width="2.375" style="604" customWidth="1"/>
    <col min="5890" max="5890" width="49.625" style="604" customWidth="1"/>
    <col min="5891" max="5892" width="20.375" style="604" customWidth="1"/>
    <col min="5893" max="5893" width="8" style="604" customWidth="1"/>
    <col min="5894" max="5894" width="56.5" style="604"/>
    <col min="5895" max="6143" width="8" style="604" customWidth="1"/>
    <col min="6144" max="6144" width="56.5" style="604"/>
    <col min="6145" max="6145" width="2.375" style="604" customWidth="1"/>
    <col min="6146" max="6146" width="49.625" style="604" customWidth="1"/>
    <col min="6147" max="6148" width="20.375" style="604" customWidth="1"/>
    <col min="6149" max="6149" width="8" style="604" customWidth="1"/>
    <col min="6150" max="6150" width="56.5" style="604"/>
    <col min="6151" max="6399" width="8" style="604" customWidth="1"/>
    <col min="6400" max="6400" width="56.5" style="604"/>
    <col min="6401" max="6401" width="2.375" style="604" customWidth="1"/>
    <col min="6402" max="6402" width="49.625" style="604" customWidth="1"/>
    <col min="6403" max="6404" width="20.375" style="604" customWidth="1"/>
    <col min="6405" max="6405" width="8" style="604" customWidth="1"/>
    <col min="6406" max="6406" width="56.5" style="604"/>
    <col min="6407" max="6655" width="8" style="604" customWidth="1"/>
    <col min="6656" max="6656" width="56.5" style="604"/>
    <col min="6657" max="6657" width="2.375" style="604" customWidth="1"/>
    <col min="6658" max="6658" width="49.625" style="604" customWidth="1"/>
    <col min="6659" max="6660" width="20.375" style="604" customWidth="1"/>
    <col min="6661" max="6661" width="8" style="604" customWidth="1"/>
    <col min="6662" max="6662" width="56.5" style="604"/>
    <col min="6663" max="6911" width="8" style="604" customWidth="1"/>
    <col min="6912" max="6912" width="56.5" style="604"/>
    <col min="6913" max="6913" width="2.375" style="604" customWidth="1"/>
    <col min="6914" max="6914" width="49.625" style="604" customWidth="1"/>
    <col min="6915" max="6916" width="20.375" style="604" customWidth="1"/>
    <col min="6917" max="6917" width="8" style="604" customWidth="1"/>
    <col min="6918" max="6918" width="56.5" style="604"/>
    <col min="6919" max="7167" width="8" style="604" customWidth="1"/>
    <col min="7168" max="7168" width="56.5" style="604"/>
    <col min="7169" max="7169" width="2.375" style="604" customWidth="1"/>
    <col min="7170" max="7170" width="49.625" style="604" customWidth="1"/>
    <col min="7171" max="7172" width="20.375" style="604" customWidth="1"/>
    <col min="7173" max="7173" width="8" style="604" customWidth="1"/>
    <col min="7174" max="7174" width="56.5" style="604"/>
    <col min="7175" max="7423" width="8" style="604" customWidth="1"/>
    <col min="7424" max="7424" width="56.5" style="604"/>
    <col min="7425" max="7425" width="2.375" style="604" customWidth="1"/>
    <col min="7426" max="7426" width="49.625" style="604" customWidth="1"/>
    <col min="7427" max="7428" width="20.375" style="604" customWidth="1"/>
    <col min="7429" max="7429" width="8" style="604" customWidth="1"/>
    <col min="7430" max="7430" width="56.5" style="604"/>
    <col min="7431" max="7679" width="8" style="604" customWidth="1"/>
    <col min="7680" max="7680" width="56.5" style="604"/>
    <col min="7681" max="7681" width="2.375" style="604" customWidth="1"/>
    <col min="7682" max="7682" width="49.625" style="604" customWidth="1"/>
    <col min="7683" max="7684" width="20.375" style="604" customWidth="1"/>
    <col min="7685" max="7685" width="8" style="604" customWidth="1"/>
    <col min="7686" max="7686" width="56.5" style="604"/>
    <col min="7687" max="7935" width="8" style="604" customWidth="1"/>
    <col min="7936" max="7936" width="56.5" style="604"/>
    <col min="7937" max="7937" width="2.375" style="604" customWidth="1"/>
    <col min="7938" max="7938" width="49.625" style="604" customWidth="1"/>
    <col min="7939" max="7940" width="20.375" style="604" customWidth="1"/>
    <col min="7941" max="7941" width="8" style="604" customWidth="1"/>
    <col min="7942" max="7942" width="56.5" style="604"/>
    <col min="7943" max="8191" width="8" style="604" customWidth="1"/>
    <col min="8192" max="8192" width="56.5" style="604"/>
    <col min="8193" max="8193" width="2.375" style="604" customWidth="1"/>
    <col min="8194" max="8194" width="49.625" style="604" customWidth="1"/>
    <col min="8195" max="8196" width="20.375" style="604" customWidth="1"/>
    <col min="8197" max="8197" width="8" style="604" customWidth="1"/>
    <col min="8198" max="8198" width="56.5" style="604"/>
    <col min="8199" max="8447" width="8" style="604" customWidth="1"/>
    <col min="8448" max="8448" width="56.5" style="604"/>
    <col min="8449" max="8449" width="2.375" style="604" customWidth="1"/>
    <col min="8450" max="8450" width="49.625" style="604" customWidth="1"/>
    <col min="8451" max="8452" width="20.375" style="604" customWidth="1"/>
    <col min="8453" max="8453" width="8" style="604" customWidth="1"/>
    <col min="8454" max="8454" width="56.5" style="604"/>
    <col min="8455" max="8703" width="8" style="604" customWidth="1"/>
    <col min="8704" max="8704" width="56.5" style="604"/>
    <col min="8705" max="8705" width="2.375" style="604" customWidth="1"/>
    <col min="8706" max="8706" width="49.625" style="604" customWidth="1"/>
    <col min="8707" max="8708" width="20.375" style="604" customWidth="1"/>
    <col min="8709" max="8709" width="8" style="604" customWidth="1"/>
    <col min="8710" max="8710" width="56.5" style="604"/>
    <col min="8711" max="8959" width="8" style="604" customWidth="1"/>
    <col min="8960" max="8960" width="56.5" style="604"/>
    <col min="8961" max="8961" width="2.375" style="604" customWidth="1"/>
    <col min="8962" max="8962" width="49.625" style="604" customWidth="1"/>
    <col min="8963" max="8964" width="20.375" style="604" customWidth="1"/>
    <col min="8965" max="8965" width="8" style="604" customWidth="1"/>
    <col min="8966" max="8966" width="56.5" style="604"/>
    <col min="8967" max="9215" width="8" style="604" customWidth="1"/>
    <col min="9216" max="9216" width="56.5" style="604"/>
    <col min="9217" max="9217" width="2.375" style="604" customWidth="1"/>
    <col min="9218" max="9218" width="49.625" style="604" customWidth="1"/>
    <col min="9219" max="9220" width="20.375" style="604" customWidth="1"/>
    <col min="9221" max="9221" width="8" style="604" customWidth="1"/>
    <col min="9222" max="9222" width="56.5" style="604"/>
    <col min="9223" max="9471" width="8" style="604" customWidth="1"/>
    <col min="9472" max="9472" width="56.5" style="604"/>
    <col min="9473" max="9473" width="2.375" style="604" customWidth="1"/>
    <col min="9474" max="9474" width="49.625" style="604" customWidth="1"/>
    <col min="9475" max="9476" width="20.375" style="604" customWidth="1"/>
    <col min="9477" max="9477" width="8" style="604" customWidth="1"/>
    <col min="9478" max="9478" width="56.5" style="604"/>
    <col min="9479" max="9727" width="8" style="604" customWidth="1"/>
    <col min="9728" max="9728" width="56.5" style="604"/>
    <col min="9729" max="9729" width="2.375" style="604" customWidth="1"/>
    <col min="9730" max="9730" width="49.625" style="604" customWidth="1"/>
    <col min="9731" max="9732" width="20.375" style="604" customWidth="1"/>
    <col min="9733" max="9733" width="8" style="604" customWidth="1"/>
    <col min="9734" max="9734" width="56.5" style="604"/>
    <col min="9735" max="9983" width="8" style="604" customWidth="1"/>
    <col min="9984" max="9984" width="56.5" style="604"/>
    <col min="9985" max="9985" width="2.375" style="604" customWidth="1"/>
    <col min="9986" max="9986" width="49.625" style="604" customWidth="1"/>
    <col min="9987" max="9988" width="20.375" style="604" customWidth="1"/>
    <col min="9989" max="9989" width="8" style="604" customWidth="1"/>
    <col min="9990" max="9990" width="56.5" style="604"/>
    <col min="9991" max="10239" width="8" style="604" customWidth="1"/>
    <col min="10240" max="10240" width="56.5" style="604"/>
    <col min="10241" max="10241" width="2.375" style="604" customWidth="1"/>
    <col min="10242" max="10242" width="49.625" style="604" customWidth="1"/>
    <col min="10243" max="10244" width="20.375" style="604" customWidth="1"/>
    <col min="10245" max="10245" width="8" style="604" customWidth="1"/>
    <col min="10246" max="10246" width="56.5" style="604"/>
    <col min="10247" max="10495" width="8" style="604" customWidth="1"/>
    <col min="10496" max="10496" width="56.5" style="604"/>
    <col min="10497" max="10497" width="2.375" style="604" customWidth="1"/>
    <col min="10498" max="10498" width="49.625" style="604" customWidth="1"/>
    <col min="10499" max="10500" width="20.375" style="604" customWidth="1"/>
    <col min="10501" max="10501" width="8" style="604" customWidth="1"/>
    <col min="10502" max="10502" width="56.5" style="604"/>
    <col min="10503" max="10751" width="8" style="604" customWidth="1"/>
    <col min="10752" max="10752" width="56.5" style="604"/>
    <col min="10753" max="10753" width="2.375" style="604" customWidth="1"/>
    <col min="10754" max="10754" width="49.625" style="604" customWidth="1"/>
    <col min="10755" max="10756" width="20.375" style="604" customWidth="1"/>
    <col min="10757" max="10757" width="8" style="604" customWidth="1"/>
    <col min="10758" max="10758" width="56.5" style="604"/>
    <col min="10759" max="11007" width="8" style="604" customWidth="1"/>
    <col min="11008" max="11008" width="56.5" style="604"/>
    <col min="11009" max="11009" width="2.375" style="604" customWidth="1"/>
    <col min="11010" max="11010" width="49.625" style="604" customWidth="1"/>
    <col min="11011" max="11012" width="20.375" style="604" customWidth="1"/>
    <col min="11013" max="11013" width="8" style="604" customWidth="1"/>
    <col min="11014" max="11014" width="56.5" style="604"/>
    <col min="11015" max="11263" width="8" style="604" customWidth="1"/>
    <col min="11264" max="11264" width="56.5" style="604"/>
    <col min="11265" max="11265" width="2.375" style="604" customWidth="1"/>
    <col min="11266" max="11266" width="49.625" style="604" customWidth="1"/>
    <col min="11267" max="11268" width="20.375" style="604" customWidth="1"/>
    <col min="11269" max="11269" width="8" style="604" customWidth="1"/>
    <col min="11270" max="11270" width="56.5" style="604"/>
    <col min="11271" max="11519" width="8" style="604" customWidth="1"/>
    <col min="11520" max="11520" width="56.5" style="604"/>
    <col min="11521" max="11521" width="2.375" style="604" customWidth="1"/>
    <col min="11522" max="11522" width="49.625" style="604" customWidth="1"/>
    <col min="11523" max="11524" width="20.375" style="604" customWidth="1"/>
    <col min="11525" max="11525" width="8" style="604" customWidth="1"/>
    <col min="11526" max="11526" width="56.5" style="604"/>
    <col min="11527" max="11775" width="8" style="604" customWidth="1"/>
    <col min="11776" max="11776" width="56.5" style="604"/>
    <col min="11777" max="11777" width="2.375" style="604" customWidth="1"/>
    <col min="11778" max="11778" width="49.625" style="604" customWidth="1"/>
    <col min="11779" max="11780" width="20.375" style="604" customWidth="1"/>
    <col min="11781" max="11781" width="8" style="604" customWidth="1"/>
    <col min="11782" max="11782" width="56.5" style="604"/>
    <col min="11783" max="12031" width="8" style="604" customWidth="1"/>
    <col min="12032" max="12032" width="56.5" style="604"/>
    <col min="12033" max="12033" width="2.375" style="604" customWidth="1"/>
    <col min="12034" max="12034" width="49.625" style="604" customWidth="1"/>
    <col min="12035" max="12036" width="20.375" style="604" customWidth="1"/>
    <col min="12037" max="12037" width="8" style="604" customWidth="1"/>
    <col min="12038" max="12038" width="56.5" style="604"/>
    <col min="12039" max="12287" width="8" style="604" customWidth="1"/>
    <col min="12288" max="12288" width="56.5" style="604"/>
    <col min="12289" max="12289" width="2.375" style="604" customWidth="1"/>
    <col min="12290" max="12290" width="49.625" style="604" customWidth="1"/>
    <col min="12291" max="12292" width="20.375" style="604" customWidth="1"/>
    <col min="12293" max="12293" width="8" style="604" customWidth="1"/>
    <col min="12294" max="12294" width="56.5" style="604"/>
    <col min="12295" max="12543" width="8" style="604" customWidth="1"/>
    <col min="12544" max="12544" width="56.5" style="604"/>
    <col min="12545" max="12545" width="2.375" style="604" customWidth="1"/>
    <col min="12546" max="12546" width="49.625" style="604" customWidth="1"/>
    <col min="12547" max="12548" width="20.375" style="604" customWidth="1"/>
    <col min="12549" max="12549" width="8" style="604" customWidth="1"/>
    <col min="12550" max="12550" width="56.5" style="604"/>
    <col min="12551" max="12799" width="8" style="604" customWidth="1"/>
    <col min="12800" max="12800" width="56.5" style="604"/>
    <col min="12801" max="12801" width="2.375" style="604" customWidth="1"/>
    <col min="12802" max="12802" width="49.625" style="604" customWidth="1"/>
    <col min="12803" max="12804" width="20.375" style="604" customWidth="1"/>
    <col min="12805" max="12805" width="8" style="604" customWidth="1"/>
    <col min="12806" max="12806" width="56.5" style="604"/>
    <col min="12807" max="13055" width="8" style="604" customWidth="1"/>
    <col min="13056" max="13056" width="56.5" style="604"/>
    <col min="13057" max="13057" width="2.375" style="604" customWidth="1"/>
    <col min="13058" max="13058" width="49.625" style="604" customWidth="1"/>
    <col min="13059" max="13060" width="20.375" style="604" customWidth="1"/>
    <col min="13061" max="13061" width="8" style="604" customWidth="1"/>
    <col min="13062" max="13062" width="56.5" style="604"/>
    <col min="13063" max="13311" width="8" style="604" customWidth="1"/>
    <col min="13312" max="13312" width="56.5" style="604"/>
    <col min="13313" max="13313" width="2.375" style="604" customWidth="1"/>
    <col min="13314" max="13314" width="49.625" style="604" customWidth="1"/>
    <col min="13315" max="13316" width="20.375" style="604" customWidth="1"/>
    <col min="13317" max="13317" width="8" style="604" customWidth="1"/>
    <col min="13318" max="13318" width="56.5" style="604"/>
    <col min="13319" max="13567" width="8" style="604" customWidth="1"/>
    <col min="13568" max="13568" width="56.5" style="604"/>
    <col min="13569" max="13569" width="2.375" style="604" customWidth="1"/>
    <col min="13570" max="13570" width="49.625" style="604" customWidth="1"/>
    <col min="13571" max="13572" width="20.375" style="604" customWidth="1"/>
    <col min="13573" max="13573" width="8" style="604" customWidth="1"/>
    <col min="13574" max="13574" width="56.5" style="604"/>
    <col min="13575" max="13823" width="8" style="604" customWidth="1"/>
    <col min="13824" max="13824" width="56.5" style="604"/>
    <col min="13825" max="13825" width="2.375" style="604" customWidth="1"/>
    <col min="13826" max="13826" width="49.625" style="604" customWidth="1"/>
    <col min="13827" max="13828" width="20.375" style="604" customWidth="1"/>
    <col min="13829" max="13829" width="8" style="604" customWidth="1"/>
    <col min="13830" max="13830" width="56.5" style="604"/>
    <col min="13831" max="14079" width="8" style="604" customWidth="1"/>
    <col min="14080" max="14080" width="56.5" style="604"/>
    <col min="14081" max="14081" width="2.375" style="604" customWidth="1"/>
    <col min="14082" max="14082" width="49.625" style="604" customWidth="1"/>
    <col min="14083" max="14084" width="20.375" style="604" customWidth="1"/>
    <col min="14085" max="14085" width="8" style="604" customWidth="1"/>
    <col min="14086" max="14086" width="56.5" style="604"/>
    <col min="14087" max="14335" width="8" style="604" customWidth="1"/>
    <col min="14336" max="14336" width="56.5" style="604"/>
    <col min="14337" max="14337" width="2.375" style="604" customWidth="1"/>
    <col min="14338" max="14338" width="49.625" style="604" customWidth="1"/>
    <col min="14339" max="14340" width="20.375" style="604" customWidth="1"/>
    <col min="14341" max="14341" width="8" style="604" customWidth="1"/>
    <col min="14342" max="14342" width="56.5" style="604"/>
    <col min="14343" max="14591" width="8" style="604" customWidth="1"/>
    <col min="14592" max="14592" width="56.5" style="604"/>
    <col min="14593" max="14593" width="2.375" style="604" customWidth="1"/>
    <col min="14594" max="14594" width="49.625" style="604" customWidth="1"/>
    <col min="14595" max="14596" width="20.375" style="604" customWidth="1"/>
    <col min="14597" max="14597" width="8" style="604" customWidth="1"/>
    <col min="14598" max="14598" width="56.5" style="604"/>
    <col min="14599" max="14847" width="8" style="604" customWidth="1"/>
    <col min="14848" max="14848" width="56.5" style="604"/>
    <col min="14849" max="14849" width="2.375" style="604" customWidth="1"/>
    <col min="14850" max="14850" width="49.625" style="604" customWidth="1"/>
    <col min="14851" max="14852" width="20.375" style="604" customWidth="1"/>
    <col min="14853" max="14853" width="8" style="604" customWidth="1"/>
    <col min="14854" max="14854" width="56.5" style="604"/>
    <col min="14855" max="15103" width="8" style="604" customWidth="1"/>
    <col min="15104" max="15104" width="56.5" style="604"/>
    <col min="15105" max="15105" width="2.375" style="604" customWidth="1"/>
    <col min="15106" max="15106" width="49.625" style="604" customWidth="1"/>
    <col min="15107" max="15108" width="20.375" style="604" customWidth="1"/>
    <col min="15109" max="15109" width="8" style="604" customWidth="1"/>
    <col min="15110" max="15110" width="56.5" style="604"/>
    <col min="15111" max="15359" width="8" style="604" customWidth="1"/>
    <col min="15360" max="15360" width="56.5" style="604"/>
    <col min="15361" max="15361" width="2.375" style="604" customWidth="1"/>
    <col min="15362" max="15362" width="49.625" style="604" customWidth="1"/>
    <col min="15363" max="15364" width="20.375" style="604" customWidth="1"/>
    <col min="15365" max="15365" width="8" style="604" customWidth="1"/>
    <col min="15366" max="15366" width="56.5" style="604"/>
    <col min="15367" max="15615" width="8" style="604" customWidth="1"/>
    <col min="15616" max="15616" width="56.5" style="604"/>
    <col min="15617" max="15617" width="2.375" style="604" customWidth="1"/>
    <col min="15618" max="15618" width="49.625" style="604" customWidth="1"/>
    <col min="15619" max="15620" width="20.375" style="604" customWidth="1"/>
    <col min="15621" max="15621" width="8" style="604" customWidth="1"/>
    <col min="15622" max="15622" width="56.5" style="604"/>
    <col min="15623" max="15871" width="8" style="604" customWidth="1"/>
    <col min="15872" max="15872" width="56.5" style="604"/>
    <col min="15873" max="15873" width="2.375" style="604" customWidth="1"/>
    <col min="15874" max="15874" width="49.625" style="604" customWidth="1"/>
    <col min="15875" max="15876" width="20.375" style="604" customWidth="1"/>
    <col min="15877" max="15877" width="8" style="604" customWidth="1"/>
    <col min="15878" max="15878" width="56.5" style="604"/>
    <col min="15879" max="16127" width="8" style="604" customWidth="1"/>
    <col min="16128" max="16128" width="56.5" style="604"/>
    <col min="16129" max="16129" width="2.375" style="604" customWidth="1"/>
    <col min="16130" max="16130" width="49.625" style="604" customWidth="1"/>
    <col min="16131" max="16132" width="20.375" style="604" customWidth="1"/>
    <col min="16133" max="16133" width="8" style="604" customWidth="1"/>
    <col min="16134" max="16134" width="56.5" style="604"/>
    <col min="16135" max="16383" width="8" style="604" customWidth="1"/>
    <col min="16384" max="16384" width="56.5" style="604"/>
  </cols>
  <sheetData>
    <row r="1" spans="1:10" ht="17.25">
      <c r="A1" s="601" t="s">
        <v>1529</v>
      </c>
      <c r="J1" s="605" t="s">
        <v>1501</v>
      </c>
    </row>
    <row r="2" spans="1:10" ht="17.25" thickBot="1">
      <c r="A2" s="606" t="s">
        <v>1530</v>
      </c>
    </row>
    <row r="3" spans="1:10" s="609" customFormat="1">
      <c r="A3" s="607"/>
      <c r="B3" s="607"/>
      <c r="C3" s="608">
        <v>2014</v>
      </c>
      <c r="D3" s="608">
        <v>2016</v>
      </c>
    </row>
    <row r="4" spans="1:10" s="609" customFormat="1" ht="35.450000000000003" customHeight="1">
      <c r="A4" s="983" t="s">
        <v>1531</v>
      </c>
      <c r="B4" s="983"/>
      <c r="C4" s="610">
        <v>985</v>
      </c>
      <c r="D4" s="610">
        <v>1698</v>
      </c>
    </row>
    <row r="5" spans="1:10" s="609" customFormat="1" ht="36" customHeight="1">
      <c r="B5" s="611" t="s">
        <v>1532</v>
      </c>
      <c r="C5" s="612">
        <v>117</v>
      </c>
      <c r="D5" s="612">
        <v>140</v>
      </c>
    </row>
    <row r="6" spans="1:10" s="609" customFormat="1" ht="16.5" customHeight="1">
      <c r="B6" s="613" t="s">
        <v>1533</v>
      </c>
      <c r="C6" s="614"/>
      <c r="D6" s="614"/>
    </row>
    <row r="7" spans="1:10" s="615" customFormat="1" ht="12.95" customHeight="1">
      <c r="B7" s="616" t="s">
        <v>1534</v>
      </c>
      <c r="C7" s="617">
        <v>113</v>
      </c>
      <c r="D7" s="614">
        <v>134</v>
      </c>
    </row>
    <row r="8" spans="1:10" s="615" customFormat="1" ht="18.75" customHeight="1">
      <c r="B8" s="616" t="s">
        <v>1535</v>
      </c>
      <c r="C8" s="614">
        <v>619947493</v>
      </c>
      <c r="D8" s="614">
        <v>833816359</v>
      </c>
    </row>
    <row r="9" spans="1:10" s="609" customFormat="1" ht="30">
      <c r="B9" s="618" t="s">
        <v>1536</v>
      </c>
      <c r="C9" s="614">
        <v>41281755</v>
      </c>
      <c r="D9" s="614">
        <v>43815135</v>
      </c>
    </row>
    <row r="10" spans="1:10" s="609" customFormat="1" ht="30">
      <c r="B10" s="619" t="s">
        <v>1537</v>
      </c>
      <c r="C10" s="614">
        <v>5590323.074</v>
      </c>
      <c r="D10" s="614">
        <v>6385423</v>
      </c>
    </row>
    <row r="11" spans="1:10" s="609" customFormat="1" ht="59.25">
      <c r="B11" s="619" t="s">
        <v>1538</v>
      </c>
      <c r="C11" s="614">
        <v>35691432</v>
      </c>
      <c r="D11" s="614">
        <v>37429712</v>
      </c>
    </row>
    <row r="12" spans="1:10" s="609" customFormat="1" ht="16.5" customHeight="1">
      <c r="B12" s="620" t="s">
        <v>1539</v>
      </c>
      <c r="C12" s="614"/>
      <c r="D12" s="614"/>
    </row>
    <row r="13" spans="1:10" s="609" customFormat="1" ht="12.95" customHeight="1">
      <c r="B13" s="616" t="s">
        <v>1540</v>
      </c>
      <c r="C13" s="614">
        <v>4</v>
      </c>
      <c r="D13" s="614">
        <v>6</v>
      </c>
    </row>
    <row r="14" spans="1:10" s="609" customFormat="1" ht="14.25" customHeight="1">
      <c r="B14" s="618" t="s">
        <v>1541</v>
      </c>
      <c r="C14" s="614">
        <v>111260</v>
      </c>
      <c r="D14" s="614">
        <v>643962</v>
      </c>
    </row>
    <row r="15" spans="1:10" s="609" customFormat="1" ht="30">
      <c r="B15" s="618" t="s">
        <v>1542</v>
      </c>
      <c r="C15" s="614">
        <v>42881.706999999995</v>
      </c>
      <c r="D15" s="614">
        <v>310127</v>
      </c>
    </row>
    <row r="16" spans="1:10" s="609" customFormat="1" ht="44.25">
      <c r="B16" s="619" t="s">
        <v>1543</v>
      </c>
      <c r="C16" s="614">
        <v>39625.542999999998</v>
      </c>
      <c r="D16" s="614">
        <v>62571</v>
      </c>
    </row>
    <row r="17" spans="2:5" s="609" customFormat="1" ht="44.25">
      <c r="B17" s="619" t="s">
        <v>1544</v>
      </c>
      <c r="C17" s="614">
        <v>3256.1640000000002</v>
      </c>
      <c r="D17" s="621">
        <v>247557</v>
      </c>
      <c r="E17" s="622"/>
    </row>
    <row r="18" spans="2:5" s="609" customFormat="1" ht="36" customHeight="1">
      <c r="B18" s="611" t="s">
        <v>1545</v>
      </c>
      <c r="C18" s="612">
        <v>868</v>
      </c>
      <c r="D18" s="612">
        <v>1558</v>
      </c>
    </row>
    <row r="19" spans="2:5" s="609" customFormat="1" ht="16.5" customHeight="1">
      <c r="B19" s="620" t="s">
        <v>1546</v>
      </c>
      <c r="C19" s="614"/>
      <c r="D19" s="614"/>
    </row>
    <row r="20" spans="2:5" s="609" customFormat="1" ht="12.95" customHeight="1">
      <c r="B20" s="616" t="s">
        <v>1534</v>
      </c>
      <c r="C20" s="614">
        <v>4</v>
      </c>
      <c r="D20" s="614">
        <v>7</v>
      </c>
    </row>
    <row r="21" spans="2:5" s="609" customFormat="1" ht="12.95" customHeight="1">
      <c r="B21" s="618" t="s">
        <v>1547</v>
      </c>
      <c r="C21" s="614">
        <v>310000</v>
      </c>
      <c r="D21" s="614">
        <v>423850</v>
      </c>
    </row>
    <row r="22" spans="2:5" s="609" customFormat="1" ht="30">
      <c r="B22" s="618" t="s">
        <v>1548</v>
      </c>
      <c r="C22" s="614">
        <v>94018.559999999998</v>
      </c>
      <c r="D22" s="621">
        <v>140467</v>
      </c>
    </row>
    <row r="23" spans="2:5" s="609" customFormat="1" ht="30">
      <c r="B23" s="618" t="s">
        <v>1549</v>
      </c>
      <c r="C23" s="614">
        <v>33944</v>
      </c>
      <c r="D23" s="621">
        <v>19728</v>
      </c>
    </row>
    <row r="24" spans="2:5" s="609" customFormat="1" ht="29.25" customHeight="1">
      <c r="B24" s="620" t="s">
        <v>1550</v>
      </c>
      <c r="C24" s="614"/>
      <c r="D24" s="614"/>
    </row>
    <row r="25" spans="2:5" s="609" customFormat="1" ht="12.95" customHeight="1">
      <c r="B25" s="616" t="s">
        <v>1534</v>
      </c>
      <c r="C25" s="614">
        <v>39</v>
      </c>
      <c r="D25" s="614">
        <v>35</v>
      </c>
    </row>
    <row r="26" spans="2:5" s="609" customFormat="1" ht="45">
      <c r="B26" s="618" t="s">
        <v>1551</v>
      </c>
      <c r="C26" s="614">
        <v>532343.05545999995</v>
      </c>
      <c r="D26" s="614">
        <v>738908</v>
      </c>
    </row>
    <row r="27" spans="2:5" s="609" customFormat="1" ht="59.25">
      <c r="B27" s="619" t="s">
        <v>1552</v>
      </c>
      <c r="C27" s="614">
        <v>192155.47346000004</v>
      </c>
      <c r="D27" s="614">
        <v>317917</v>
      </c>
    </row>
    <row r="28" spans="2:5" s="609" customFormat="1" ht="24.75" customHeight="1">
      <c r="B28" s="619" t="s">
        <v>1553</v>
      </c>
      <c r="C28" s="614">
        <v>340187.58199999994</v>
      </c>
      <c r="D28" s="614">
        <v>420991</v>
      </c>
    </row>
    <row r="29" spans="2:5" s="609" customFormat="1" ht="28.7" customHeight="1">
      <c r="B29" s="620" t="s">
        <v>1554</v>
      </c>
      <c r="C29" s="614"/>
      <c r="D29" s="614"/>
    </row>
    <row r="30" spans="2:5" s="609" customFormat="1" ht="15.2" customHeight="1">
      <c r="B30" s="616" t="s">
        <v>1534</v>
      </c>
      <c r="C30" s="614">
        <v>825</v>
      </c>
      <c r="D30" s="614">
        <v>1516</v>
      </c>
    </row>
    <row r="31" spans="2:5" s="609" customFormat="1" ht="30">
      <c r="B31" s="618" t="s">
        <v>1555</v>
      </c>
      <c r="C31" s="614">
        <v>19097879.414250001</v>
      </c>
      <c r="D31" s="614">
        <v>32204025</v>
      </c>
    </row>
    <row r="32" spans="2:5" s="609" customFormat="1" ht="30">
      <c r="B32" s="619" t="s">
        <v>1556</v>
      </c>
      <c r="C32" s="614">
        <v>437611.05215</v>
      </c>
      <c r="D32" s="614">
        <v>696145</v>
      </c>
    </row>
    <row r="33" spans="1:14" s="609" customFormat="1" ht="45" thickBot="1">
      <c r="B33" s="619" t="s">
        <v>1557</v>
      </c>
      <c r="C33" s="623">
        <v>18660268.362100001</v>
      </c>
      <c r="D33" s="623">
        <v>31507881</v>
      </c>
    </row>
    <row r="34" spans="1:14" s="625" customFormat="1" ht="16.5" customHeight="1">
      <c r="A34" s="984" t="s">
        <v>1521</v>
      </c>
      <c r="B34" s="984"/>
      <c r="C34" s="985"/>
      <c r="D34" s="624"/>
    </row>
    <row r="35" spans="1:14" s="626" customFormat="1" ht="12" customHeight="1">
      <c r="A35" s="986" t="s">
        <v>1522</v>
      </c>
      <c r="B35" s="986"/>
      <c r="C35" s="986"/>
    </row>
    <row r="36" spans="1:14" s="628" customFormat="1" ht="12" customHeight="1">
      <c r="A36" s="982" t="s">
        <v>1443</v>
      </c>
      <c r="B36" s="982"/>
      <c r="C36" s="982"/>
      <c r="D36" s="627"/>
    </row>
    <row r="37" spans="1:14" s="628" customFormat="1" ht="12" customHeight="1">
      <c r="A37" s="987" t="s">
        <v>1444</v>
      </c>
      <c r="B37" s="987"/>
      <c r="C37" s="987"/>
      <c r="D37" s="627"/>
    </row>
    <row r="38" spans="1:14" s="628" customFormat="1" ht="12" customHeight="1">
      <c r="A38" s="982" t="s">
        <v>1523</v>
      </c>
      <c r="B38" s="982"/>
      <c r="C38" s="982"/>
      <c r="D38" s="982"/>
    </row>
    <row r="39" spans="1:14" s="628" customFormat="1" ht="12" customHeight="1">
      <c r="A39" s="987" t="s">
        <v>1524</v>
      </c>
      <c r="B39" s="987"/>
      <c r="C39" s="987"/>
      <c r="D39" s="987"/>
    </row>
    <row r="40" spans="1:14" s="602" customFormat="1" ht="12" customHeight="1">
      <c r="A40" s="988" t="s">
        <v>1525</v>
      </c>
      <c r="B40" s="988"/>
      <c r="C40" s="988"/>
      <c r="D40" s="629"/>
      <c r="E40" s="629"/>
      <c r="G40" s="629"/>
      <c r="H40" s="629"/>
      <c r="I40" s="629"/>
      <c r="J40" s="629"/>
      <c r="K40" s="629"/>
      <c r="L40" s="629"/>
      <c r="M40" s="629"/>
      <c r="N40" s="629"/>
    </row>
    <row r="41" spans="1:14" s="602" customFormat="1" ht="12" customHeight="1">
      <c r="A41" s="989" t="s">
        <v>1526</v>
      </c>
      <c r="B41" s="989"/>
      <c r="C41" s="989"/>
      <c r="D41" s="630"/>
      <c r="E41" s="630"/>
      <c r="G41" s="630"/>
      <c r="H41" s="630"/>
      <c r="I41" s="630"/>
      <c r="J41" s="630"/>
      <c r="K41" s="630"/>
      <c r="L41" s="630"/>
      <c r="M41" s="630"/>
      <c r="N41" s="631"/>
    </row>
    <row r="42" spans="1:14" s="628" customFormat="1" ht="12" customHeight="1">
      <c r="A42" s="982" t="s">
        <v>1527</v>
      </c>
      <c r="B42" s="982"/>
      <c r="C42" s="982"/>
      <c r="D42" s="627"/>
    </row>
    <row r="43" spans="1:14" s="628" customFormat="1" ht="12" customHeight="1">
      <c r="A43" s="987" t="s">
        <v>1528</v>
      </c>
      <c r="B43" s="987"/>
      <c r="C43" s="987"/>
      <c r="D43" s="627"/>
    </row>
    <row r="44" spans="1:14" s="628" customFormat="1" ht="14.25">
      <c r="C44" s="627"/>
      <c r="D44" s="627"/>
    </row>
  </sheetData>
  <mergeCells count="11">
    <mergeCell ref="A39:D39"/>
    <mergeCell ref="A40:C40"/>
    <mergeCell ref="A41:C41"/>
    <mergeCell ref="A42:C42"/>
    <mergeCell ref="A43:C43"/>
    <mergeCell ref="A38:D38"/>
    <mergeCell ref="A4:B4"/>
    <mergeCell ref="A34:C34"/>
    <mergeCell ref="A35:C35"/>
    <mergeCell ref="A36:C36"/>
    <mergeCell ref="A37:C37"/>
  </mergeCells>
  <hyperlinks>
    <hyperlink ref="J1" location="'index'!A1" display="'index'!A1" xr:uid="{78CB0B93-4720-4C74-8AED-4A9ABE2B224C}"/>
  </hyperlinks>
  <pageMargins left="0.39370078740157483" right="0.39370078740157483" top="0.78740157480314965" bottom="0.39370078740157483" header="0.31496062992125984" footer="0.31496062992125984"/>
  <pageSetup paperSize="9"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Düğme1_Tıkla">
                <anchor moveWithCells="1" sizeWithCells="1">
                  <from>
                    <xdr:col>4</xdr:col>
                    <xdr:colOff>371475</xdr:colOff>
                    <xdr:row>1</xdr:row>
                    <xdr:rowOff>190500</xdr:rowOff>
                  </from>
                  <to>
                    <xdr:col>5</xdr:col>
                    <xdr:colOff>1400175</xdr:colOff>
                    <xdr:row>3</xdr:row>
                    <xdr:rowOff>142875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892AF-591B-4307-AF4D-B9778D052A0F}">
  <sheetPr codeName="Sayfa47">
    <tabColor theme="0"/>
  </sheetPr>
  <dimension ref="A1:M85"/>
  <sheetViews>
    <sheetView workbookViewId="0">
      <selection activeCell="B1" sqref="B1"/>
    </sheetView>
  </sheetViews>
  <sheetFormatPr defaultRowHeight="14.25"/>
  <cols>
    <col min="1" max="1" width="17.5" style="552" bestFit="1" customWidth="1"/>
    <col min="2" max="12" width="7.875" style="552" bestFit="1" customWidth="1"/>
    <col min="13" max="256" width="9" style="552"/>
    <col min="257" max="257" width="17.5" style="552" bestFit="1" customWidth="1"/>
    <col min="258" max="268" width="7.875" style="552" bestFit="1" customWidth="1"/>
    <col min="269" max="512" width="9" style="552"/>
    <col min="513" max="513" width="17.5" style="552" bestFit="1" customWidth="1"/>
    <col min="514" max="524" width="7.875" style="552" bestFit="1" customWidth="1"/>
    <col min="525" max="768" width="9" style="552"/>
    <col min="769" max="769" width="17.5" style="552" bestFit="1" customWidth="1"/>
    <col min="770" max="780" width="7.875" style="552" bestFit="1" customWidth="1"/>
    <col min="781" max="1024" width="9" style="552"/>
    <col min="1025" max="1025" width="17.5" style="552" bestFit="1" customWidth="1"/>
    <col min="1026" max="1036" width="7.875" style="552" bestFit="1" customWidth="1"/>
    <col min="1037" max="1280" width="9" style="552"/>
    <col min="1281" max="1281" width="17.5" style="552" bestFit="1" customWidth="1"/>
    <col min="1282" max="1292" width="7.875" style="552" bestFit="1" customWidth="1"/>
    <col min="1293" max="1536" width="9" style="552"/>
    <col min="1537" max="1537" width="17.5" style="552" bestFit="1" customWidth="1"/>
    <col min="1538" max="1548" width="7.875" style="552" bestFit="1" customWidth="1"/>
    <col min="1549" max="1792" width="9" style="552"/>
    <col min="1793" max="1793" width="17.5" style="552" bestFit="1" customWidth="1"/>
    <col min="1794" max="1804" width="7.875" style="552" bestFit="1" customWidth="1"/>
    <col min="1805" max="2048" width="9" style="552"/>
    <col min="2049" max="2049" width="17.5" style="552" bestFit="1" customWidth="1"/>
    <col min="2050" max="2060" width="7.875" style="552" bestFit="1" customWidth="1"/>
    <col min="2061" max="2304" width="9" style="552"/>
    <col min="2305" max="2305" width="17.5" style="552" bestFit="1" customWidth="1"/>
    <col min="2306" max="2316" width="7.875" style="552" bestFit="1" customWidth="1"/>
    <col min="2317" max="2560" width="9" style="552"/>
    <col min="2561" max="2561" width="17.5" style="552" bestFit="1" customWidth="1"/>
    <col min="2562" max="2572" width="7.875" style="552" bestFit="1" customWidth="1"/>
    <col min="2573" max="2816" width="9" style="552"/>
    <col min="2817" max="2817" width="17.5" style="552" bestFit="1" customWidth="1"/>
    <col min="2818" max="2828" width="7.875" style="552" bestFit="1" customWidth="1"/>
    <col min="2829" max="3072" width="9" style="552"/>
    <col min="3073" max="3073" width="17.5" style="552" bestFit="1" customWidth="1"/>
    <col min="3074" max="3084" width="7.875" style="552" bestFit="1" customWidth="1"/>
    <col min="3085" max="3328" width="9" style="552"/>
    <col min="3329" max="3329" width="17.5" style="552" bestFit="1" customWidth="1"/>
    <col min="3330" max="3340" width="7.875" style="552" bestFit="1" customWidth="1"/>
    <col min="3341" max="3584" width="9" style="552"/>
    <col min="3585" max="3585" width="17.5" style="552" bestFit="1" customWidth="1"/>
    <col min="3586" max="3596" width="7.875" style="552" bestFit="1" customWidth="1"/>
    <col min="3597" max="3840" width="9" style="552"/>
    <col min="3841" max="3841" width="17.5" style="552" bestFit="1" customWidth="1"/>
    <col min="3842" max="3852" width="7.875" style="552" bestFit="1" customWidth="1"/>
    <col min="3853" max="4096" width="9" style="552"/>
    <col min="4097" max="4097" width="17.5" style="552" bestFit="1" customWidth="1"/>
    <col min="4098" max="4108" width="7.875" style="552" bestFit="1" customWidth="1"/>
    <col min="4109" max="4352" width="9" style="552"/>
    <col min="4353" max="4353" width="17.5" style="552" bestFit="1" customWidth="1"/>
    <col min="4354" max="4364" width="7.875" style="552" bestFit="1" customWidth="1"/>
    <col min="4365" max="4608" width="9" style="552"/>
    <col min="4609" max="4609" width="17.5" style="552" bestFit="1" customWidth="1"/>
    <col min="4610" max="4620" width="7.875" style="552" bestFit="1" customWidth="1"/>
    <col min="4621" max="4864" width="9" style="552"/>
    <col min="4865" max="4865" width="17.5" style="552" bestFit="1" customWidth="1"/>
    <col min="4866" max="4876" width="7.875" style="552" bestFit="1" customWidth="1"/>
    <col min="4877" max="5120" width="9" style="552"/>
    <col min="5121" max="5121" width="17.5" style="552" bestFit="1" customWidth="1"/>
    <col min="5122" max="5132" width="7.875" style="552" bestFit="1" customWidth="1"/>
    <col min="5133" max="5376" width="9" style="552"/>
    <col min="5377" max="5377" width="17.5" style="552" bestFit="1" customWidth="1"/>
    <col min="5378" max="5388" width="7.875" style="552" bestFit="1" customWidth="1"/>
    <col min="5389" max="5632" width="9" style="552"/>
    <col min="5633" max="5633" width="17.5" style="552" bestFit="1" customWidth="1"/>
    <col min="5634" max="5644" width="7.875" style="552" bestFit="1" customWidth="1"/>
    <col min="5645" max="5888" width="9" style="552"/>
    <col min="5889" max="5889" width="17.5" style="552" bestFit="1" customWidth="1"/>
    <col min="5890" max="5900" width="7.875" style="552" bestFit="1" customWidth="1"/>
    <col min="5901" max="6144" width="9" style="552"/>
    <col min="6145" max="6145" width="17.5" style="552" bestFit="1" customWidth="1"/>
    <col min="6146" max="6156" width="7.875" style="552" bestFit="1" customWidth="1"/>
    <col min="6157" max="6400" width="9" style="552"/>
    <col min="6401" max="6401" width="17.5" style="552" bestFit="1" customWidth="1"/>
    <col min="6402" max="6412" width="7.875" style="552" bestFit="1" customWidth="1"/>
    <col min="6413" max="6656" width="9" style="552"/>
    <col min="6657" max="6657" width="17.5" style="552" bestFit="1" customWidth="1"/>
    <col min="6658" max="6668" width="7.875" style="552" bestFit="1" customWidth="1"/>
    <col min="6669" max="6912" width="9" style="552"/>
    <col min="6913" max="6913" width="17.5" style="552" bestFit="1" customWidth="1"/>
    <col min="6914" max="6924" width="7.875" style="552" bestFit="1" customWidth="1"/>
    <col min="6925" max="7168" width="9" style="552"/>
    <col min="7169" max="7169" width="17.5" style="552" bestFit="1" customWidth="1"/>
    <col min="7170" max="7180" width="7.875" style="552" bestFit="1" customWidth="1"/>
    <col min="7181" max="7424" width="9" style="552"/>
    <col min="7425" max="7425" width="17.5" style="552" bestFit="1" customWidth="1"/>
    <col min="7426" max="7436" width="7.875" style="552" bestFit="1" customWidth="1"/>
    <col min="7437" max="7680" width="9" style="552"/>
    <col min="7681" max="7681" width="17.5" style="552" bestFit="1" customWidth="1"/>
    <col min="7682" max="7692" width="7.875" style="552" bestFit="1" customWidth="1"/>
    <col min="7693" max="7936" width="9" style="552"/>
    <col min="7937" max="7937" width="17.5" style="552" bestFit="1" customWidth="1"/>
    <col min="7938" max="7948" width="7.875" style="552" bestFit="1" customWidth="1"/>
    <col min="7949" max="8192" width="9" style="552"/>
    <col min="8193" max="8193" width="17.5" style="552" bestFit="1" customWidth="1"/>
    <col min="8194" max="8204" width="7.875" style="552" bestFit="1" customWidth="1"/>
    <col min="8205" max="8448" width="9" style="552"/>
    <col min="8449" max="8449" width="17.5" style="552" bestFit="1" customWidth="1"/>
    <col min="8450" max="8460" width="7.875" style="552" bestFit="1" customWidth="1"/>
    <col min="8461" max="8704" width="9" style="552"/>
    <col min="8705" max="8705" width="17.5" style="552" bestFit="1" customWidth="1"/>
    <col min="8706" max="8716" width="7.875" style="552" bestFit="1" customWidth="1"/>
    <col min="8717" max="8960" width="9" style="552"/>
    <col min="8961" max="8961" width="17.5" style="552" bestFit="1" customWidth="1"/>
    <col min="8962" max="8972" width="7.875" style="552" bestFit="1" customWidth="1"/>
    <col min="8973" max="9216" width="9" style="552"/>
    <col min="9217" max="9217" width="17.5" style="552" bestFit="1" customWidth="1"/>
    <col min="9218" max="9228" width="7.875" style="552" bestFit="1" customWidth="1"/>
    <col min="9229" max="9472" width="9" style="552"/>
    <col min="9473" max="9473" width="17.5" style="552" bestFit="1" customWidth="1"/>
    <col min="9474" max="9484" width="7.875" style="552" bestFit="1" customWidth="1"/>
    <col min="9485" max="9728" width="9" style="552"/>
    <col min="9729" max="9729" width="17.5" style="552" bestFit="1" customWidth="1"/>
    <col min="9730" max="9740" width="7.875" style="552" bestFit="1" customWidth="1"/>
    <col min="9741" max="9984" width="9" style="552"/>
    <col min="9985" max="9985" width="17.5" style="552" bestFit="1" customWidth="1"/>
    <col min="9986" max="9996" width="7.875" style="552" bestFit="1" customWidth="1"/>
    <col min="9997" max="10240" width="9" style="552"/>
    <col min="10241" max="10241" width="17.5" style="552" bestFit="1" customWidth="1"/>
    <col min="10242" max="10252" width="7.875" style="552" bestFit="1" customWidth="1"/>
    <col min="10253" max="10496" width="9" style="552"/>
    <col min="10497" max="10497" width="17.5" style="552" bestFit="1" customWidth="1"/>
    <col min="10498" max="10508" width="7.875" style="552" bestFit="1" customWidth="1"/>
    <col min="10509" max="10752" width="9" style="552"/>
    <col min="10753" max="10753" width="17.5" style="552" bestFit="1" customWidth="1"/>
    <col min="10754" max="10764" width="7.875" style="552" bestFit="1" customWidth="1"/>
    <col min="10765" max="11008" width="9" style="552"/>
    <col min="11009" max="11009" width="17.5" style="552" bestFit="1" customWidth="1"/>
    <col min="11010" max="11020" width="7.875" style="552" bestFit="1" customWidth="1"/>
    <col min="11021" max="11264" width="9" style="552"/>
    <col min="11265" max="11265" width="17.5" style="552" bestFit="1" customWidth="1"/>
    <col min="11266" max="11276" width="7.875" style="552" bestFit="1" customWidth="1"/>
    <col min="11277" max="11520" width="9" style="552"/>
    <col min="11521" max="11521" width="17.5" style="552" bestFit="1" customWidth="1"/>
    <col min="11522" max="11532" width="7.875" style="552" bestFit="1" customWidth="1"/>
    <col min="11533" max="11776" width="9" style="552"/>
    <col min="11777" max="11777" width="17.5" style="552" bestFit="1" customWidth="1"/>
    <col min="11778" max="11788" width="7.875" style="552" bestFit="1" customWidth="1"/>
    <col min="11789" max="12032" width="9" style="552"/>
    <col min="12033" max="12033" width="17.5" style="552" bestFit="1" customWidth="1"/>
    <col min="12034" max="12044" width="7.875" style="552" bestFit="1" customWidth="1"/>
    <col min="12045" max="12288" width="9" style="552"/>
    <col min="12289" max="12289" width="17.5" style="552" bestFit="1" customWidth="1"/>
    <col min="12290" max="12300" width="7.875" style="552" bestFit="1" customWidth="1"/>
    <col min="12301" max="12544" width="9" style="552"/>
    <col min="12545" max="12545" width="17.5" style="552" bestFit="1" customWidth="1"/>
    <col min="12546" max="12556" width="7.875" style="552" bestFit="1" customWidth="1"/>
    <col min="12557" max="12800" width="9" style="552"/>
    <col min="12801" max="12801" width="17.5" style="552" bestFit="1" customWidth="1"/>
    <col min="12802" max="12812" width="7.875" style="552" bestFit="1" customWidth="1"/>
    <col min="12813" max="13056" width="9" style="552"/>
    <col min="13057" max="13057" width="17.5" style="552" bestFit="1" customWidth="1"/>
    <col min="13058" max="13068" width="7.875" style="552" bestFit="1" customWidth="1"/>
    <col min="13069" max="13312" width="9" style="552"/>
    <col min="13313" max="13313" width="17.5" style="552" bestFit="1" customWidth="1"/>
    <col min="13314" max="13324" width="7.875" style="552" bestFit="1" customWidth="1"/>
    <col min="13325" max="13568" width="9" style="552"/>
    <col min="13569" max="13569" width="17.5" style="552" bestFit="1" customWidth="1"/>
    <col min="13570" max="13580" width="7.875" style="552" bestFit="1" customWidth="1"/>
    <col min="13581" max="13824" width="9" style="552"/>
    <col min="13825" max="13825" width="17.5" style="552" bestFit="1" customWidth="1"/>
    <col min="13826" max="13836" width="7.875" style="552" bestFit="1" customWidth="1"/>
    <col min="13837" max="14080" width="9" style="552"/>
    <col min="14081" max="14081" width="17.5" style="552" bestFit="1" customWidth="1"/>
    <col min="14082" max="14092" width="7.875" style="552" bestFit="1" customWidth="1"/>
    <col min="14093" max="14336" width="9" style="552"/>
    <col min="14337" max="14337" width="17.5" style="552" bestFit="1" customWidth="1"/>
    <col min="14338" max="14348" width="7.875" style="552" bestFit="1" customWidth="1"/>
    <col min="14349" max="14592" width="9" style="552"/>
    <col min="14593" max="14593" width="17.5" style="552" bestFit="1" customWidth="1"/>
    <col min="14594" max="14604" width="7.875" style="552" bestFit="1" customWidth="1"/>
    <col min="14605" max="14848" width="9" style="552"/>
    <col min="14849" max="14849" width="17.5" style="552" bestFit="1" customWidth="1"/>
    <col min="14850" max="14860" width="7.875" style="552" bestFit="1" customWidth="1"/>
    <col min="14861" max="15104" width="9" style="552"/>
    <col min="15105" max="15105" width="17.5" style="552" bestFit="1" customWidth="1"/>
    <col min="15106" max="15116" width="7.875" style="552" bestFit="1" customWidth="1"/>
    <col min="15117" max="15360" width="9" style="552"/>
    <col min="15361" max="15361" width="17.5" style="552" bestFit="1" customWidth="1"/>
    <col min="15362" max="15372" width="7.875" style="552" bestFit="1" customWidth="1"/>
    <col min="15373" max="15616" width="9" style="552"/>
    <col min="15617" max="15617" width="17.5" style="552" bestFit="1" customWidth="1"/>
    <col min="15618" max="15628" width="7.875" style="552" bestFit="1" customWidth="1"/>
    <col min="15629" max="15872" width="9" style="552"/>
    <col min="15873" max="15873" width="17.5" style="552" bestFit="1" customWidth="1"/>
    <col min="15874" max="15884" width="7.875" style="552" bestFit="1" customWidth="1"/>
    <col min="15885" max="16128" width="9" style="552"/>
    <col min="16129" max="16129" width="17.5" style="552" bestFit="1" customWidth="1"/>
    <col min="16130" max="16140" width="7.875" style="552" bestFit="1" customWidth="1"/>
    <col min="16141" max="16384" width="9" style="552"/>
  </cols>
  <sheetData>
    <row r="1" spans="1:13">
      <c r="A1" s="553" t="s">
        <v>793</v>
      </c>
      <c r="B1" s="632" t="s">
        <v>1559</v>
      </c>
      <c r="C1" s="553"/>
      <c r="D1" s="553"/>
      <c r="E1" s="553"/>
      <c r="F1" s="553"/>
      <c r="G1" s="553"/>
      <c r="H1" s="553"/>
      <c r="I1" s="553"/>
      <c r="J1" s="553"/>
      <c r="K1" s="553"/>
      <c r="L1" s="553"/>
      <c r="M1" s="553"/>
    </row>
    <row r="2" spans="1:13">
      <c r="A2" s="553"/>
    </row>
    <row r="3" spans="1:13" ht="15" thickBot="1">
      <c r="A3" s="553"/>
      <c r="B3" s="908" t="s">
        <v>1560</v>
      </c>
      <c r="C3" s="908"/>
      <c r="D3" s="908"/>
      <c r="E3" s="908"/>
      <c r="F3" s="908"/>
      <c r="G3" s="908"/>
      <c r="H3" s="908"/>
      <c r="I3" s="908"/>
      <c r="J3" s="908"/>
      <c r="K3" s="908"/>
      <c r="L3" s="908"/>
    </row>
    <row r="4" spans="1:13" ht="15.75" thickTop="1">
      <c r="A4" s="556" t="s">
        <v>658</v>
      </c>
      <c r="B4" s="557">
        <v>2001</v>
      </c>
      <c r="C4" s="557">
        <v>2002</v>
      </c>
      <c r="D4" s="557">
        <v>2003</v>
      </c>
      <c r="E4" s="557">
        <v>2004</v>
      </c>
      <c r="F4" s="557">
        <v>2006</v>
      </c>
      <c r="G4" s="557">
        <v>2008</v>
      </c>
      <c r="H4" s="557">
        <v>2010</v>
      </c>
      <c r="I4" s="557">
        <v>2012</v>
      </c>
      <c r="J4" s="557">
        <v>2014</v>
      </c>
      <c r="K4" s="557">
        <v>2016</v>
      </c>
      <c r="L4" s="557">
        <v>2018</v>
      </c>
    </row>
    <row r="5" spans="1:13">
      <c r="A5" s="552" t="s">
        <v>1083</v>
      </c>
      <c r="B5" s="552">
        <v>700085</v>
      </c>
      <c r="C5" s="552">
        <v>726968</v>
      </c>
      <c r="D5" s="552">
        <v>741174</v>
      </c>
      <c r="E5" s="552">
        <v>785230</v>
      </c>
      <c r="F5" s="552">
        <v>774549</v>
      </c>
      <c r="G5" s="552">
        <v>771361</v>
      </c>
      <c r="H5" s="552">
        <v>825843</v>
      </c>
      <c r="I5" s="552">
        <v>614493</v>
      </c>
      <c r="J5" s="552">
        <v>667480</v>
      </c>
      <c r="K5" s="552">
        <v>714982</v>
      </c>
      <c r="L5" s="552">
        <v>792612</v>
      </c>
    </row>
    <row r="6" spans="1:13">
      <c r="A6" s="552" t="s">
        <v>1084</v>
      </c>
      <c r="B6" s="552">
        <v>151078</v>
      </c>
      <c r="C6" s="552">
        <v>163570</v>
      </c>
      <c r="D6" s="552">
        <v>166578</v>
      </c>
      <c r="E6" s="552">
        <v>166717</v>
      </c>
      <c r="F6" s="552">
        <v>170817</v>
      </c>
      <c r="G6" s="552">
        <v>152023</v>
      </c>
      <c r="H6" s="552">
        <v>133960</v>
      </c>
      <c r="I6" s="552">
        <v>145052</v>
      </c>
      <c r="J6" s="552">
        <v>150412</v>
      </c>
      <c r="K6" s="552">
        <v>162060</v>
      </c>
      <c r="L6" s="552">
        <v>167293</v>
      </c>
    </row>
    <row r="7" spans="1:13">
      <c r="A7" s="552" t="s">
        <v>1085</v>
      </c>
      <c r="B7" s="552">
        <v>300202</v>
      </c>
      <c r="C7" s="552">
        <v>334230</v>
      </c>
      <c r="D7" s="552">
        <v>336144</v>
      </c>
      <c r="E7" s="552">
        <v>342769</v>
      </c>
      <c r="F7" s="552">
        <v>283422</v>
      </c>
      <c r="G7" s="552">
        <v>237860</v>
      </c>
      <c r="H7" s="552">
        <v>247248</v>
      </c>
      <c r="I7" s="552">
        <v>248738</v>
      </c>
      <c r="J7" s="552">
        <v>238118</v>
      </c>
      <c r="K7" s="552">
        <v>206628</v>
      </c>
      <c r="L7" s="552">
        <v>205619</v>
      </c>
    </row>
    <row r="8" spans="1:13">
      <c r="A8" s="552" t="s">
        <v>1093</v>
      </c>
      <c r="B8" s="552">
        <v>66509</v>
      </c>
      <c r="C8" s="552">
        <v>70415</v>
      </c>
      <c r="D8" s="552">
        <v>73055</v>
      </c>
      <c r="E8" s="552">
        <v>77531</v>
      </c>
      <c r="F8" s="552">
        <v>92893</v>
      </c>
      <c r="G8" s="552">
        <v>89409</v>
      </c>
      <c r="H8" s="552">
        <v>104793</v>
      </c>
      <c r="I8" s="552">
        <v>127207</v>
      </c>
      <c r="J8" s="552">
        <v>137350</v>
      </c>
      <c r="K8" s="552">
        <v>146084</v>
      </c>
      <c r="L8" s="552">
        <v>158742</v>
      </c>
    </row>
    <row r="9" spans="1:13">
      <c r="A9" s="552" t="s">
        <v>1086</v>
      </c>
      <c r="B9" s="552">
        <v>123861</v>
      </c>
      <c r="C9" s="552">
        <v>123882</v>
      </c>
      <c r="D9" s="552">
        <v>111879</v>
      </c>
      <c r="E9" s="552">
        <v>112857</v>
      </c>
      <c r="F9" s="552">
        <v>113359</v>
      </c>
      <c r="G9" s="552">
        <v>104724</v>
      </c>
      <c r="H9" s="552">
        <v>111596</v>
      </c>
      <c r="I9" s="552">
        <v>107214</v>
      </c>
      <c r="J9" s="552">
        <v>107865</v>
      </c>
      <c r="K9" s="552">
        <v>105432</v>
      </c>
      <c r="L9" s="552">
        <v>121566</v>
      </c>
    </row>
    <row r="10" spans="1:13">
      <c r="A10" s="552" t="s">
        <v>1087</v>
      </c>
      <c r="B10" s="552">
        <v>192771</v>
      </c>
      <c r="C10" s="552">
        <v>200319</v>
      </c>
      <c r="D10" s="552">
        <v>196862</v>
      </c>
      <c r="E10" s="552">
        <v>194830</v>
      </c>
      <c r="F10" s="552">
        <v>204289</v>
      </c>
      <c r="G10" s="552">
        <v>128085</v>
      </c>
      <c r="H10" s="552">
        <v>123343</v>
      </c>
      <c r="I10" s="552">
        <v>99685</v>
      </c>
      <c r="J10" s="552">
        <v>82132</v>
      </c>
      <c r="K10" s="552">
        <v>84231</v>
      </c>
      <c r="L10" s="552">
        <v>88764</v>
      </c>
    </row>
    <row r="11" spans="1:13">
      <c r="A11" s="552" t="s">
        <v>1088</v>
      </c>
      <c r="B11" s="552">
        <v>2326818</v>
      </c>
      <c r="C11" s="552">
        <v>2362669</v>
      </c>
      <c r="D11" s="552">
        <v>2359563</v>
      </c>
      <c r="E11" s="552">
        <v>2189126</v>
      </c>
      <c r="F11" s="552">
        <v>2277793</v>
      </c>
      <c r="G11" s="552">
        <v>2165987</v>
      </c>
      <c r="H11" s="552">
        <v>2001589</v>
      </c>
      <c r="I11" s="552">
        <v>1880527</v>
      </c>
      <c r="J11" s="552">
        <v>2059306</v>
      </c>
      <c r="K11" s="552">
        <v>2219660</v>
      </c>
      <c r="L11" s="552">
        <v>2356588</v>
      </c>
    </row>
    <row r="12" spans="1:13">
      <c r="A12" s="552" t="s">
        <v>1089</v>
      </c>
      <c r="B12" s="552">
        <v>666092</v>
      </c>
      <c r="C12" s="552">
        <v>726381</v>
      </c>
      <c r="D12" s="552">
        <v>761117</v>
      </c>
      <c r="E12" s="552">
        <v>807528</v>
      </c>
      <c r="F12" s="552">
        <v>848663</v>
      </c>
      <c r="G12" s="552">
        <v>837728</v>
      </c>
      <c r="H12" s="552">
        <v>895668</v>
      </c>
      <c r="I12" s="552">
        <v>942544</v>
      </c>
      <c r="J12" s="552">
        <v>1015827</v>
      </c>
      <c r="K12" s="552">
        <v>1148004</v>
      </c>
      <c r="L12" s="552">
        <v>1292717</v>
      </c>
    </row>
    <row r="13" spans="1:13">
      <c r="A13" s="552" t="s">
        <v>1090</v>
      </c>
      <c r="B13" s="552">
        <v>13747</v>
      </c>
      <c r="C13" s="552">
        <v>13518</v>
      </c>
      <c r="D13" s="552">
        <v>12763</v>
      </c>
      <c r="E13" s="552">
        <v>13853</v>
      </c>
      <c r="F13" s="552">
        <v>14385</v>
      </c>
      <c r="G13" s="552">
        <v>13650</v>
      </c>
      <c r="H13" s="552">
        <v>16676</v>
      </c>
      <c r="I13" s="552">
        <v>22931</v>
      </c>
      <c r="J13" s="552">
        <v>22065</v>
      </c>
      <c r="K13" s="552">
        <v>24642</v>
      </c>
      <c r="L13" s="552">
        <v>25358</v>
      </c>
    </row>
    <row r="14" spans="1:13">
      <c r="A14" s="552" t="s">
        <v>1091</v>
      </c>
      <c r="B14" s="552">
        <v>31418</v>
      </c>
      <c r="C14" s="552">
        <v>32557</v>
      </c>
      <c r="D14" s="552">
        <v>35540</v>
      </c>
      <c r="E14" s="552">
        <v>35548</v>
      </c>
      <c r="F14" s="552">
        <v>36761</v>
      </c>
      <c r="G14" s="552">
        <v>33467</v>
      </c>
      <c r="H14" s="552">
        <v>31052</v>
      </c>
      <c r="I14" s="552">
        <v>32232</v>
      </c>
      <c r="J14" s="552">
        <v>37501</v>
      </c>
      <c r="K14" s="552">
        <v>43184</v>
      </c>
      <c r="L14" s="552">
        <v>45102</v>
      </c>
    </row>
    <row r="15" spans="1:13">
      <c r="A15" s="552" t="s">
        <v>1092</v>
      </c>
      <c r="B15" s="552">
        <v>357068</v>
      </c>
      <c r="C15" s="552">
        <v>405088</v>
      </c>
      <c r="D15" s="552">
        <v>424616</v>
      </c>
      <c r="E15" s="552">
        <v>443900</v>
      </c>
      <c r="F15" s="552">
        <v>419339</v>
      </c>
      <c r="G15" s="552">
        <v>373721</v>
      </c>
      <c r="H15" s="552">
        <v>343304</v>
      </c>
      <c r="I15" s="552">
        <v>346079</v>
      </c>
      <c r="J15" s="552">
        <v>431480</v>
      </c>
      <c r="K15" s="552">
        <v>547184</v>
      </c>
      <c r="L15" s="552">
        <v>478973</v>
      </c>
    </row>
    <row r="16" spans="1:13">
      <c r="A16" s="552" t="s">
        <v>1094</v>
      </c>
      <c r="B16" s="552">
        <v>410700</v>
      </c>
      <c r="C16" s="552">
        <v>446105</v>
      </c>
      <c r="D16" s="552">
        <v>485442</v>
      </c>
      <c r="E16" s="552">
        <v>504589</v>
      </c>
      <c r="F16" s="552">
        <v>503263</v>
      </c>
      <c r="G16" s="552">
        <v>415498</v>
      </c>
      <c r="H16" s="552">
        <v>445326</v>
      </c>
      <c r="I16" s="552">
        <v>456776</v>
      </c>
      <c r="J16" s="552">
        <v>536379</v>
      </c>
      <c r="K16" s="552">
        <v>665094</v>
      </c>
      <c r="L16" s="552">
        <v>665393</v>
      </c>
    </row>
    <row r="17" spans="1:12">
      <c r="A17" s="552" t="s">
        <v>1095</v>
      </c>
      <c r="B17" s="552">
        <v>34056</v>
      </c>
      <c r="C17" s="552">
        <v>39343</v>
      </c>
      <c r="D17" s="552">
        <v>37200</v>
      </c>
      <c r="E17" s="552">
        <v>37182</v>
      </c>
      <c r="F17" s="552">
        <v>32826</v>
      </c>
      <c r="G17" s="552">
        <v>38834</v>
      </c>
      <c r="H17" s="552">
        <v>48920</v>
      </c>
      <c r="I17" s="552">
        <v>50195</v>
      </c>
      <c r="J17" s="552">
        <v>41393</v>
      </c>
      <c r="K17" s="552">
        <v>61076</v>
      </c>
      <c r="L17" s="552">
        <v>70582</v>
      </c>
    </row>
    <row r="18" spans="1:12">
      <c r="A18" s="552" t="s">
        <v>1096</v>
      </c>
      <c r="B18" s="552">
        <v>108305</v>
      </c>
      <c r="C18" s="552">
        <v>123267</v>
      </c>
      <c r="D18" s="552">
        <v>125716</v>
      </c>
      <c r="E18" s="552">
        <v>124172</v>
      </c>
      <c r="F18" s="552">
        <v>146982</v>
      </c>
      <c r="G18" s="552">
        <v>122607</v>
      </c>
      <c r="H18" s="552">
        <v>112800</v>
      </c>
      <c r="I18" s="552">
        <v>130553</v>
      </c>
      <c r="J18" s="552">
        <v>131505</v>
      </c>
      <c r="K18" s="552">
        <v>194473</v>
      </c>
      <c r="L18" s="552">
        <v>152300</v>
      </c>
    </row>
    <row r="19" spans="1:12">
      <c r="A19" s="552" t="s">
        <v>1097</v>
      </c>
      <c r="B19" s="552">
        <v>33537</v>
      </c>
      <c r="C19" s="552">
        <v>32929</v>
      </c>
      <c r="D19" s="552">
        <v>44669</v>
      </c>
      <c r="E19" s="552">
        <v>37223</v>
      </c>
      <c r="F19" s="552">
        <v>36090</v>
      </c>
      <c r="G19" s="552">
        <v>16853</v>
      </c>
      <c r="H19" s="552">
        <v>17914</v>
      </c>
      <c r="I19" s="552">
        <v>16837</v>
      </c>
      <c r="J19" s="552">
        <v>21045</v>
      </c>
      <c r="K19" s="552">
        <v>17093</v>
      </c>
      <c r="L19" s="552">
        <v>16483</v>
      </c>
    </row>
    <row r="20" spans="1:12">
      <c r="A20" s="552" t="s">
        <v>1098</v>
      </c>
      <c r="B20" s="552">
        <v>76087</v>
      </c>
      <c r="C20" s="552">
        <v>85350</v>
      </c>
      <c r="D20" s="552">
        <v>86124</v>
      </c>
      <c r="E20" s="552">
        <v>85019</v>
      </c>
      <c r="F20" s="552">
        <v>86589</v>
      </c>
      <c r="G20" s="552">
        <v>73252</v>
      </c>
      <c r="H20" s="552">
        <v>72852</v>
      </c>
      <c r="I20" s="552">
        <v>80094</v>
      </c>
      <c r="J20" s="552">
        <v>75666</v>
      </c>
      <c r="K20" s="552">
        <v>75048</v>
      </c>
      <c r="L20" s="552">
        <v>74790</v>
      </c>
    </row>
    <row r="21" spans="1:12">
      <c r="A21" s="552" t="s">
        <v>1099</v>
      </c>
      <c r="B21" s="552">
        <v>57265</v>
      </c>
      <c r="C21" s="552">
        <v>60074</v>
      </c>
      <c r="D21" s="552">
        <v>60363</v>
      </c>
      <c r="E21" s="552">
        <v>60800</v>
      </c>
      <c r="F21" s="552">
        <v>59693</v>
      </c>
      <c r="G21" s="552">
        <v>62520</v>
      </c>
      <c r="H21" s="552">
        <v>64910</v>
      </c>
      <c r="I21" s="552">
        <v>69068</v>
      </c>
      <c r="J21" s="552">
        <v>71195</v>
      </c>
      <c r="K21" s="552">
        <v>60432</v>
      </c>
      <c r="L21" s="552">
        <v>52215</v>
      </c>
    </row>
    <row r="22" spans="1:12">
      <c r="A22" s="552" t="s">
        <v>1100</v>
      </c>
      <c r="B22" s="552">
        <v>71061</v>
      </c>
      <c r="C22" s="552">
        <v>74155</v>
      </c>
      <c r="D22" s="552">
        <v>91436</v>
      </c>
      <c r="E22" s="552">
        <v>91917</v>
      </c>
      <c r="F22" s="552">
        <v>88969</v>
      </c>
      <c r="G22" s="552">
        <v>78542</v>
      </c>
      <c r="H22" s="552">
        <v>67526</v>
      </c>
      <c r="I22" s="552">
        <v>64807</v>
      </c>
      <c r="J22" s="552">
        <v>57578</v>
      </c>
      <c r="K22" s="552">
        <v>60848</v>
      </c>
      <c r="L22" s="552">
        <v>63258</v>
      </c>
    </row>
    <row r="23" spans="1:12">
      <c r="A23" s="552" t="s">
        <v>1101</v>
      </c>
      <c r="B23" s="552">
        <v>99596</v>
      </c>
      <c r="C23" s="552">
        <v>104448</v>
      </c>
      <c r="D23" s="552">
        <v>105781</v>
      </c>
      <c r="E23" s="552">
        <v>108763</v>
      </c>
      <c r="F23" s="552">
        <v>114232</v>
      </c>
      <c r="G23" s="552">
        <v>87472</v>
      </c>
      <c r="H23" s="552">
        <v>91824</v>
      </c>
      <c r="I23" s="552">
        <v>103581</v>
      </c>
      <c r="J23" s="552">
        <v>117244</v>
      </c>
      <c r="K23" s="552">
        <v>118510</v>
      </c>
      <c r="L23" s="552">
        <v>116400</v>
      </c>
    </row>
    <row r="24" spans="1:12">
      <c r="A24" s="552" t="s">
        <v>1102</v>
      </c>
      <c r="B24" s="552">
        <v>91972</v>
      </c>
      <c r="C24" s="552">
        <v>113567</v>
      </c>
      <c r="D24" s="552">
        <v>116921</v>
      </c>
      <c r="E24" s="552">
        <v>118387</v>
      </c>
      <c r="F24" s="552">
        <v>114570</v>
      </c>
      <c r="G24" s="552">
        <v>70851</v>
      </c>
      <c r="H24" s="552">
        <v>72089</v>
      </c>
      <c r="I24" s="552">
        <v>69822</v>
      </c>
      <c r="J24" s="552">
        <v>74206</v>
      </c>
      <c r="K24" s="552">
        <v>89286</v>
      </c>
      <c r="L24" s="552">
        <v>96819</v>
      </c>
    </row>
    <row r="25" spans="1:12">
      <c r="A25" s="552" t="s">
        <v>1103</v>
      </c>
      <c r="B25" s="552">
        <v>624772</v>
      </c>
      <c r="C25" s="552">
        <v>673853</v>
      </c>
      <c r="D25" s="552">
        <v>706418</v>
      </c>
      <c r="E25" s="552">
        <v>742898</v>
      </c>
      <c r="F25" s="552">
        <v>802689</v>
      </c>
      <c r="G25" s="552">
        <v>848534</v>
      </c>
      <c r="H25" s="552">
        <v>857648</v>
      </c>
      <c r="I25" s="552">
        <v>859553</v>
      </c>
      <c r="J25" s="552">
        <v>1010853</v>
      </c>
      <c r="K25" s="552">
        <v>1178121</v>
      </c>
      <c r="L25" s="552">
        <v>1181120</v>
      </c>
    </row>
    <row r="26" spans="1:12">
      <c r="A26" s="552" t="s">
        <v>1157</v>
      </c>
      <c r="B26" s="552">
        <v>180134</v>
      </c>
      <c r="C26" s="552">
        <v>188597</v>
      </c>
      <c r="D26" s="552">
        <v>197172</v>
      </c>
      <c r="E26" s="552">
        <v>186034</v>
      </c>
      <c r="F26" s="552">
        <v>176513</v>
      </c>
      <c r="G26" s="552">
        <v>152373</v>
      </c>
      <c r="H26" s="552">
        <v>154525</v>
      </c>
      <c r="I26" s="552">
        <v>166311</v>
      </c>
      <c r="J26" s="552">
        <v>175303</v>
      </c>
      <c r="K26" s="552">
        <v>219649</v>
      </c>
      <c r="L26" s="552">
        <v>261800</v>
      </c>
    </row>
    <row r="27" spans="1:12">
      <c r="A27" s="552" t="s">
        <v>1158</v>
      </c>
      <c r="B27" s="552">
        <v>53874</v>
      </c>
      <c r="C27" s="552">
        <v>64213</v>
      </c>
      <c r="D27" s="552">
        <v>67609</v>
      </c>
      <c r="E27" s="552">
        <v>66096</v>
      </c>
      <c r="F27" s="552">
        <v>66213</v>
      </c>
      <c r="G27" s="552">
        <v>50480</v>
      </c>
      <c r="H27" s="552">
        <v>54126</v>
      </c>
      <c r="I27" s="552">
        <v>69235</v>
      </c>
      <c r="J27" s="552">
        <v>64809</v>
      </c>
      <c r="K27" s="552">
        <v>73872</v>
      </c>
      <c r="L27" s="552">
        <v>72336</v>
      </c>
    </row>
    <row r="28" spans="1:12">
      <c r="A28" s="552" t="s">
        <v>1159</v>
      </c>
      <c r="B28" s="552">
        <v>203635</v>
      </c>
      <c r="C28" s="552">
        <v>211887</v>
      </c>
      <c r="D28" s="552">
        <v>214744</v>
      </c>
      <c r="E28" s="552">
        <v>218183</v>
      </c>
      <c r="F28" s="552">
        <v>217059</v>
      </c>
      <c r="G28" s="552">
        <v>157049</v>
      </c>
      <c r="H28" s="552">
        <v>157832</v>
      </c>
      <c r="I28" s="552">
        <v>176774</v>
      </c>
      <c r="J28" s="552">
        <v>167737</v>
      </c>
      <c r="K28" s="552">
        <v>158652</v>
      </c>
      <c r="L28" s="552">
        <v>155156</v>
      </c>
    </row>
    <row r="29" spans="1:12">
      <c r="A29" s="552" t="s">
        <v>1104</v>
      </c>
      <c r="B29" s="552">
        <v>328724</v>
      </c>
      <c r="C29" s="552">
        <v>356293</v>
      </c>
      <c r="D29" s="552">
        <v>357510</v>
      </c>
      <c r="E29" s="552">
        <v>270478</v>
      </c>
      <c r="F29" s="552">
        <v>299151</v>
      </c>
      <c r="G29" s="552">
        <v>279919</v>
      </c>
      <c r="H29" s="552">
        <v>280388</v>
      </c>
      <c r="I29" s="552">
        <v>306497</v>
      </c>
      <c r="J29" s="552">
        <v>360924</v>
      </c>
      <c r="K29" s="552">
        <v>400787</v>
      </c>
      <c r="L29" s="552">
        <v>401855</v>
      </c>
    </row>
    <row r="30" spans="1:12">
      <c r="A30" s="552" t="s">
        <v>1105</v>
      </c>
      <c r="B30" s="552">
        <v>281490</v>
      </c>
      <c r="C30" s="552">
        <v>305028</v>
      </c>
      <c r="D30" s="552">
        <v>308982</v>
      </c>
      <c r="E30" s="552">
        <v>313573</v>
      </c>
      <c r="F30" s="552">
        <v>319803</v>
      </c>
      <c r="G30" s="552">
        <v>360275</v>
      </c>
      <c r="H30" s="552">
        <v>380158</v>
      </c>
      <c r="I30" s="552">
        <v>486651</v>
      </c>
      <c r="J30" s="552">
        <v>566687</v>
      </c>
      <c r="K30" s="552">
        <v>634586</v>
      </c>
      <c r="L30" s="552">
        <v>671968</v>
      </c>
    </row>
    <row r="31" spans="1:12">
      <c r="A31" s="552" t="s">
        <v>1106</v>
      </c>
      <c r="B31" s="552">
        <v>105312</v>
      </c>
      <c r="C31" s="552">
        <v>97955</v>
      </c>
      <c r="D31" s="552">
        <v>105768</v>
      </c>
      <c r="E31" s="552">
        <v>104702</v>
      </c>
      <c r="F31" s="552">
        <v>110993</v>
      </c>
      <c r="G31" s="552">
        <v>102442</v>
      </c>
      <c r="H31" s="552">
        <v>124944</v>
      </c>
      <c r="I31" s="552">
        <v>129536</v>
      </c>
      <c r="J31" s="552">
        <v>122298</v>
      </c>
      <c r="K31" s="552">
        <v>116235</v>
      </c>
      <c r="L31" s="552">
        <v>109190</v>
      </c>
    </row>
    <row r="32" spans="1:12">
      <c r="A32" s="552" t="s">
        <v>1107</v>
      </c>
      <c r="B32" s="552">
        <v>112094</v>
      </c>
      <c r="C32" s="552">
        <v>129507</v>
      </c>
      <c r="D32" s="552">
        <v>157133</v>
      </c>
      <c r="E32" s="552">
        <v>155274</v>
      </c>
      <c r="F32" s="552">
        <v>171003</v>
      </c>
      <c r="G32" s="552">
        <v>192750</v>
      </c>
      <c r="H32" s="552">
        <v>194076</v>
      </c>
      <c r="I32" s="552">
        <v>224006</v>
      </c>
      <c r="J32" s="552">
        <v>198657</v>
      </c>
      <c r="K32" s="552">
        <v>178632</v>
      </c>
      <c r="L32" s="552">
        <v>155398</v>
      </c>
    </row>
    <row r="33" spans="1:12">
      <c r="A33" s="552" t="s">
        <v>1108</v>
      </c>
      <c r="B33" s="552">
        <v>105832</v>
      </c>
      <c r="C33" s="552">
        <v>124945</v>
      </c>
      <c r="D33" s="552">
        <v>135498</v>
      </c>
      <c r="E33" s="552">
        <v>142102</v>
      </c>
      <c r="F33" s="552">
        <v>141563</v>
      </c>
      <c r="G33" s="552">
        <v>142422</v>
      </c>
      <c r="H33" s="552">
        <v>198186</v>
      </c>
      <c r="I33" s="552">
        <v>259141</v>
      </c>
      <c r="J33" s="552">
        <v>268759</v>
      </c>
      <c r="K33" s="552">
        <v>271980</v>
      </c>
      <c r="L33" s="552">
        <v>164985</v>
      </c>
    </row>
    <row r="34" spans="1:12">
      <c r="A34" s="552" t="s">
        <v>1109</v>
      </c>
      <c r="B34" s="552">
        <v>80974</v>
      </c>
      <c r="C34" s="552">
        <v>89098</v>
      </c>
      <c r="D34" s="552">
        <v>84215</v>
      </c>
      <c r="E34" s="552">
        <v>85999</v>
      </c>
      <c r="F34" s="552">
        <v>87662</v>
      </c>
      <c r="G34" s="552">
        <v>72068</v>
      </c>
      <c r="H34" s="552">
        <v>83456</v>
      </c>
      <c r="I34" s="552">
        <v>84583</v>
      </c>
      <c r="J34" s="552">
        <v>96570</v>
      </c>
      <c r="K34" s="552">
        <v>100604</v>
      </c>
      <c r="L34" s="552">
        <v>95309</v>
      </c>
    </row>
    <row r="35" spans="1:12">
      <c r="A35" s="552" t="s">
        <v>1110</v>
      </c>
      <c r="B35" s="552">
        <v>229277</v>
      </c>
      <c r="C35" s="552">
        <v>242889</v>
      </c>
      <c r="D35" s="552">
        <v>254100</v>
      </c>
      <c r="E35" s="552">
        <v>255749</v>
      </c>
      <c r="F35" s="552">
        <v>219533</v>
      </c>
      <c r="G35" s="552">
        <v>204979</v>
      </c>
      <c r="H35" s="552">
        <v>188493</v>
      </c>
      <c r="I35" s="552">
        <v>200248</v>
      </c>
      <c r="J35" s="552">
        <v>178669</v>
      </c>
      <c r="K35" s="552">
        <v>202023</v>
      </c>
      <c r="L35" s="552">
        <v>209400</v>
      </c>
    </row>
    <row r="36" spans="1:12">
      <c r="A36" s="552" t="s">
        <v>1111</v>
      </c>
      <c r="B36" s="552">
        <v>237172</v>
      </c>
      <c r="C36" s="552">
        <v>245414</v>
      </c>
      <c r="D36" s="552">
        <v>255883</v>
      </c>
      <c r="E36" s="552">
        <v>243747</v>
      </c>
      <c r="F36" s="552">
        <v>258865</v>
      </c>
      <c r="G36" s="552">
        <v>273231</v>
      </c>
      <c r="H36" s="552">
        <v>274335</v>
      </c>
      <c r="I36" s="552">
        <v>242570</v>
      </c>
      <c r="J36" s="552">
        <v>271520</v>
      </c>
      <c r="K36" s="552">
        <v>318471</v>
      </c>
      <c r="L36" s="552">
        <v>331781</v>
      </c>
    </row>
    <row r="37" spans="1:12">
      <c r="A37" s="552" t="s">
        <v>1112</v>
      </c>
      <c r="B37" s="552">
        <v>263327</v>
      </c>
      <c r="C37" s="552">
        <v>305767</v>
      </c>
      <c r="D37" s="552">
        <v>344140</v>
      </c>
      <c r="E37" s="552">
        <v>337572</v>
      </c>
      <c r="F37" s="552">
        <v>443512</v>
      </c>
      <c r="G37" s="552">
        <v>410554</v>
      </c>
      <c r="H37" s="552">
        <v>413233</v>
      </c>
      <c r="I37" s="552">
        <v>522679</v>
      </c>
      <c r="J37" s="552">
        <v>584017</v>
      </c>
      <c r="K37" s="552">
        <v>637478</v>
      </c>
      <c r="L37" s="552">
        <v>650984</v>
      </c>
    </row>
    <row r="38" spans="1:12">
      <c r="A38" s="552" t="s">
        <v>1113</v>
      </c>
      <c r="B38" s="552">
        <v>75884</v>
      </c>
      <c r="C38" s="552">
        <v>81118</v>
      </c>
      <c r="D38" s="552">
        <v>84567</v>
      </c>
      <c r="E38" s="552">
        <v>87886</v>
      </c>
      <c r="F38" s="552">
        <v>82115</v>
      </c>
      <c r="G38" s="552">
        <v>68817</v>
      </c>
      <c r="H38" s="552">
        <v>85171</v>
      </c>
      <c r="I38" s="552">
        <v>114593</v>
      </c>
      <c r="J38" s="552">
        <v>112929</v>
      </c>
      <c r="K38" s="552">
        <v>131959</v>
      </c>
      <c r="L38" s="552">
        <v>118912</v>
      </c>
    </row>
    <row r="39" spans="1:12">
      <c r="A39" s="552" t="s">
        <v>1114</v>
      </c>
      <c r="B39" s="552">
        <v>28738</v>
      </c>
      <c r="C39" s="552">
        <v>32930</v>
      </c>
      <c r="D39" s="552">
        <v>36946</v>
      </c>
      <c r="E39" s="552">
        <v>38033</v>
      </c>
      <c r="F39" s="552">
        <v>33509</v>
      </c>
      <c r="G39" s="552">
        <v>23446</v>
      </c>
      <c r="H39" s="552">
        <v>26173</v>
      </c>
      <c r="I39" s="552">
        <v>33373</v>
      </c>
      <c r="J39" s="552">
        <v>35375</v>
      </c>
      <c r="K39" s="552">
        <v>44544</v>
      </c>
      <c r="L39" s="552">
        <v>36440</v>
      </c>
    </row>
    <row r="40" spans="1:12">
      <c r="A40" s="552" t="s">
        <v>1115</v>
      </c>
      <c r="B40" s="552">
        <v>13307</v>
      </c>
      <c r="C40" s="552">
        <v>13517</v>
      </c>
      <c r="D40" s="552">
        <v>19588</v>
      </c>
      <c r="E40" s="552">
        <v>19943</v>
      </c>
      <c r="F40" s="552">
        <v>29052</v>
      </c>
      <c r="G40" s="552">
        <v>28329</v>
      </c>
      <c r="H40" s="552">
        <v>26727</v>
      </c>
      <c r="I40" s="552">
        <v>26982</v>
      </c>
      <c r="J40" s="552">
        <v>43655</v>
      </c>
      <c r="K40" s="552">
        <v>44910</v>
      </c>
      <c r="L40" s="552">
        <v>50128</v>
      </c>
    </row>
    <row r="41" spans="1:12">
      <c r="A41" s="552" t="s">
        <v>1116</v>
      </c>
      <c r="B41" s="552">
        <v>349256</v>
      </c>
      <c r="C41" s="552">
        <v>388021</v>
      </c>
      <c r="D41" s="552">
        <v>415603</v>
      </c>
      <c r="E41" s="552">
        <v>421467</v>
      </c>
      <c r="F41" s="552">
        <v>397663</v>
      </c>
      <c r="G41" s="552">
        <v>402555</v>
      </c>
      <c r="H41" s="552">
        <v>377137</v>
      </c>
      <c r="I41" s="552">
        <v>359500</v>
      </c>
      <c r="J41" s="552">
        <v>392670</v>
      </c>
      <c r="K41" s="552">
        <v>508969</v>
      </c>
      <c r="L41" s="552">
        <v>710857</v>
      </c>
    </row>
    <row r="42" spans="1:12">
      <c r="A42" s="552" t="s">
        <v>1118</v>
      </c>
      <c r="B42" s="552">
        <v>43196</v>
      </c>
      <c r="C42" s="552">
        <v>44524</v>
      </c>
      <c r="D42" s="552">
        <v>43521</v>
      </c>
      <c r="E42" s="552">
        <v>41891</v>
      </c>
      <c r="F42" s="552">
        <v>47525</v>
      </c>
      <c r="G42" s="552">
        <v>41732</v>
      </c>
      <c r="H42" s="552">
        <v>46467</v>
      </c>
      <c r="I42" s="552">
        <v>61161</v>
      </c>
      <c r="J42" s="552">
        <v>57396</v>
      </c>
      <c r="K42" s="552">
        <v>62809</v>
      </c>
      <c r="L42" s="552">
        <v>55362</v>
      </c>
    </row>
    <row r="43" spans="1:12">
      <c r="A43" s="552" t="s">
        <v>1117</v>
      </c>
      <c r="B43" s="552">
        <v>187889</v>
      </c>
      <c r="C43" s="552">
        <v>202524</v>
      </c>
      <c r="D43" s="552">
        <v>213471</v>
      </c>
      <c r="E43" s="552">
        <v>209163</v>
      </c>
      <c r="F43" s="552">
        <v>212226</v>
      </c>
      <c r="G43" s="552">
        <v>136037</v>
      </c>
      <c r="H43" s="552">
        <v>139929</v>
      </c>
      <c r="I43" s="552">
        <v>145958</v>
      </c>
      <c r="J43" s="552">
        <v>143079</v>
      </c>
      <c r="K43" s="552">
        <v>161332</v>
      </c>
      <c r="L43" s="552">
        <v>163878</v>
      </c>
    </row>
    <row r="44" spans="1:12">
      <c r="A44" s="552" t="s">
        <v>1160</v>
      </c>
      <c r="B44" s="552">
        <v>6112454</v>
      </c>
      <c r="C44" s="552">
        <v>5231233</v>
      </c>
      <c r="D44" s="552">
        <v>5374854</v>
      </c>
      <c r="E44" s="552">
        <v>4470687</v>
      </c>
      <c r="F44" s="552">
        <v>4771604</v>
      </c>
      <c r="G44" s="552">
        <v>5215122</v>
      </c>
      <c r="H44" s="552">
        <v>5731003</v>
      </c>
      <c r="I44" s="552">
        <v>5670824</v>
      </c>
      <c r="J44" s="552">
        <v>6064688</v>
      </c>
      <c r="K44" s="552">
        <v>7035246</v>
      </c>
      <c r="L44" s="552">
        <v>7042585</v>
      </c>
    </row>
    <row r="45" spans="1:12">
      <c r="A45" s="552" t="s">
        <v>1161</v>
      </c>
      <c r="B45" s="552">
        <v>1455137</v>
      </c>
      <c r="C45" s="552">
        <v>1331938</v>
      </c>
      <c r="D45" s="552">
        <v>1328500</v>
      </c>
      <c r="E45" s="552">
        <v>1439989</v>
      </c>
      <c r="F45" s="552">
        <v>1341895</v>
      </c>
      <c r="G45" s="552">
        <v>1351376</v>
      </c>
      <c r="H45" s="552">
        <v>1685659</v>
      </c>
      <c r="I45" s="552">
        <v>1613168</v>
      </c>
      <c r="J45" s="552">
        <v>1659986</v>
      </c>
      <c r="K45" s="552">
        <v>2026374</v>
      </c>
      <c r="L45" s="552">
        <v>2132492</v>
      </c>
    </row>
    <row r="46" spans="1:12">
      <c r="A46" s="552" t="s">
        <v>1119</v>
      </c>
      <c r="B46" s="552">
        <v>197951</v>
      </c>
      <c r="C46" s="552">
        <v>247047</v>
      </c>
      <c r="D46" s="552">
        <v>230890</v>
      </c>
      <c r="E46" s="552">
        <v>237798</v>
      </c>
      <c r="F46" s="552">
        <v>255858</v>
      </c>
      <c r="G46" s="552">
        <v>253827</v>
      </c>
      <c r="H46" s="552">
        <v>256173</v>
      </c>
      <c r="I46" s="552">
        <v>248448</v>
      </c>
      <c r="J46" s="552">
        <v>308752</v>
      </c>
      <c r="K46" s="552">
        <v>283945</v>
      </c>
      <c r="L46" s="552">
        <v>318480</v>
      </c>
    </row>
    <row r="47" spans="1:12">
      <c r="A47" s="552" t="s">
        <v>1120</v>
      </c>
      <c r="B47" s="552">
        <v>48283</v>
      </c>
      <c r="C47" s="552">
        <v>53426</v>
      </c>
      <c r="D47" s="552">
        <v>55723</v>
      </c>
      <c r="E47" s="552">
        <v>58544</v>
      </c>
      <c r="F47" s="552">
        <v>63360</v>
      </c>
      <c r="G47" s="552">
        <v>60609</v>
      </c>
      <c r="H47" s="552">
        <v>65957</v>
      </c>
      <c r="I47" s="552">
        <v>64377</v>
      </c>
      <c r="J47" s="552">
        <v>74868</v>
      </c>
      <c r="K47" s="552">
        <v>80611</v>
      </c>
      <c r="L47" s="552">
        <v>90535</v>
      </c>
    </row>
    <row r="48" spans="1:12">
      <c r="A48" s="552" t="s">
        <v>1121</v>
      </c>
      <c r="B48" s="552">
        <v>111663</v>
      </c>
      <c r="C48" s="552">
        <v>116911</v>
      </c>
      <c r="D48" s="552">
        <v>117435</v>
      </c>
      <c r="E48" s="552">
        <v>124661</v>
      </c>
      <c r="F48" s="552">
        <v>124687</v>
      </c>
      <c r="G48" s="552">
        <v>86204</v>
      </c>
      <c r="H48" s="552">
        <v>62843</v>
      </c>
      <c r="I48" s="552">
        <v>72469</v>
      </c>
      <c r="J48" s="552">
        <v>82025</v>
      </c>
      <c r="K48" s="552">
        <v>79285</v>
      </c>
      <c r="L48" s="552">
        <v>81015</v>
      </c>
    </row>
    <row r="49" spans="1:12">
      <c r="A49" s="552" t="s">
        <v>1122</v>
      </c>
      <c r="B49" s="552">
        <v>61689</v>
      </c>
      <c r="C49" s="552">
        <v>63485</v>
      </c>
      <c r="D49" s="552">
        <v>71664</v>
      </c>
      <c r="E49" s="552">
        <v>69171</v>
      </c>
      <c r="F49" s="552">
        <v>71874</v>
      </c>
      <c r="G49" s="552">
        <v>63951</v>
      </c>
      <c r="H49" s="552">
        <v>66530</v>
      </c>
      <c r="I49" s="552">
        <v>85885</v>
      </c>
      <c r="J49" s="552">
        <v>77272</v>
      </c>
      <c r="K49" s="552">
        <v>87468</v>
      </c>
      <c r="L49" s="552">
        <v>86295</v>
      </c>
    </row>
    <row r="50" spans="1:12">
      <c r="A50" s="552" t="s">
        <v>1123</v>
      </c>
      <c r="B50" s="552">
        <v>116274</v>
      </c>
      <c r="C50" s="552">
        <v>119896</v>
      </c>
      <c r="D50" s="552">
        <v>118581</v>
      </c>
      <c r="E50" s="552">
        <v>125881</v>
      </c>
      <c r="F50" s="552">
        <v>121429</v>
      </c>
      <c r="G50" s="552">
        <v>113397</v>
      </c>
      <c r="H50" s="552">
        <v>113968</v>
      </c>
      <c r="I50" s="552">
        <v>128115</v>
      </c>
      <c r="J50" s="552">
        <v>129901</v>
      </c>
      <c r="K50" s="552">
        <v>81939</v>
      </c>
      <c r="L50" s="552">
        <v>90129</v>
      </c>
    </row>
    <row r="51" spans="1:12">
      <c r="A51" s="552" t="s">
        <v>1124</v>
      </c>
      <c r="B51" s="552">
        <v>510628</v>
      </c>
      <c r="C51" s="552">
        <v>528607</v>
      </c>
      <c r="D51" s="552">
        <v>514790</v>
      </c>
      <c r="E51" s="552">
        <v>526604</v>
      </c>
      <c r="F51" s="552">
        <v>490988</v>
      </c>
      <c r="G51" s="552">
        <v>423959</v>
      </c>
      <c r="H51" s="552">
        <v>462733</v>
      </c>
      <c r="I51" s="552">
        <v>406369</v>
      </c>
      <c r="J51" s="552">
        <v>416541</v>
      </c>
      <c r="K51" s="552">
        <v>429810</v>
      </c>
      <c r="L51" s="552">
        <v>476183</v>
      </c>
    </row>
    <row r="52" spans="1:12">
      <c r="A52" s="552" t="s">
        <v>1125</v>
      </c>
      <c r="B52" s="552">
        <v>20399</v>
      </c>
      <c r="C52" s="552">
        <v>27816</v>
      </c>
      <c r="D52" s="552">
        <v>27712</v>
      </c>
      <c r="E52" s="552">
        <v>31636</v>
      </c>
      <c r="F52" s="552">
        <v>31593</v>
      </c>
      <c r="G52" s="552">
        <v>30729</v>
      </c>
      <c r="H52" s="552">
        <v>34641</v>
      </c>
      <c r="I52" s="552">
        <v>41120</v>
      </c>
      <c r="J52" s="552">
        <v>41300</v>
      </c>
      <c r="K52" s="552">
        <v>60544</v>
      </c>
      <c r="L52" s="552">
        <v>53303</v>
      </c>
    </row>
    <row r="53" spans="1:12">
      <c r="A53" s="552" t="s">
        <v>1130</v>
      </c>
      <c r="B53" s="552">
        <v>185735</v>
      </c>
      <c r="C53" s="552">
        <v>202878</v>
      </c>
      <c r="D53" s="552">
        <v>205162</v>
      </c>
      <c r="E53" s="552">
        <v>209366</v>
      </c>
      <c r="F53" s="552">
        <v>211931</v>
      </c>
      <c r="G53" s="552">
        <v>127875</v>
      </c>
      <c r="H53" s="552">
        <v>132731</v>
      </c>
      <c r="I53" s="552">
        <v>78469</v>
      </c>
      <c r="J53" s="552">
        <v>73515</v>
      </c>
      <c r="K53" s="552">
        <v>76397</v>
      </c>
      <c r="L53" s="552">
        <v>77926</v>
      </c>
    </row>
    <row r="54" spans="1:12">
      <c r="A54" s="552" t="s">
        <v>1129</v>
      </c>
      <c r="B54" s="552">
        <v>107266</v>
      </c>
      <c r="C54" s="552">
        <v>125650</v>
      </c>
      <c r="D54" s="552">
        <v>124699</v>
      </c>
      <c r="E54" s="552">
        <v>123392</v>
      </c>
      <c r="F54" s="552">
        <v>137916</v>
      </c>
      <c r="G54" s="552">
        <v>136612</v>
      </c>
      <c r="H54" s="552">
        <v>144389</v>
      </c>
      <c r="I54" s="552">
        <v>143032</v>
      </c>
      <c r="J54" s="552">
        <v>129801</v>
      </c>
      <c r="K54" s="552">
        <v>128815</v>
      </c>
      <c r="L54" s="552">
        <v>127428</v>
      </c>
    </row>
    <row r="55" spans="1:12">
      <c r="A55" s="552" t="s">
        <v>1131</v>
      </c>
      <c r="B55" s="552">
        <v>131643</v>
      </c>
      <c r="C55" s="552">
        <v>155749</v>
      </c>
      <c r="D55" s="552">
        <v>160981</v>
      </c>
      <c r="E55" s="552">
        <v>155278</v>
      </c>
      <c r="F55" s="552">
        <v>156617</v>
      </c>
      <c r="G55" s="552">
        <v>95900</v>
      </c>
      <c r="H55" s="552">
        <v>87356</v>
      </c>
      <c r="I55" s="552">
        <v>71267</v>
      </c>
      <c r="J55" s="552">
        <v>77864</v>
      </c>
      <c r="K55" s="552">
        <v>75937</v>
      </c>
      <c r="L55" s="552">
        <v>74169</v>
      </c>
    </row>
    <row r="56" spans="1:12">
      <c r="A56" s="552" t="s">
        <v>1126</v>
      </c>
      <c r="B56" s="552">
        <v>433495</v>
      </c>
      <c r="C56" s="552">
        <v>450905</v>
      </c>
      <c r="D56" s="552">
        <v>414038</v>
      </c>
      <c r="E56" s="552">
        <v>380446</v>
      </c>
      <c r="F56" s="552">
        <v>451873</v>
      </c>
      <c r="G56" s="552">
        <v>480415</v>
      </c>
      <c r="H56" s="552">
        <v>513407</v>
      </c>
      <c r="I56" s="552">
        <v>555061</v>
      </c>
      <c r="J56" s="552">
        <v>573414</v>
      </c>
      <c r="K56" s="552">
        <v>669272</v>
      </c>
      <c r="L56" s="552">
        <v>712974</v>
      </c>
    </row>
    <row r="57" spans="1:12">
      <c r="A57" s="552" t="s">
        <v>1127</v>
      </c>
      <c r="B57" s="552">
        <v>688928</v>
      </c>
      <c r="C57" s="552">
        <v>762602</v>
      </c>
      <c r="D57" s="552">
        <v>814151</v>
      </c>
      <c r="E57" s="552">
        <v>716133</v>
      </c>
      <c r="F57" s="552">
        <v>690647</v>
      </c>
      <c r="G57" s="552">
        <v>643493</v>
      </c>
      <c r="H57" s="552">
        <v>653091</v>
      </c>
      <c r="I57" s="552">
        <v>705778</v>
      </c>
      <c r="J57" s="552">
        <v>788506</v>
      </c>
      <c r="K57" s="552">
        <v>830362</v>
      </c>
      <c r="L57" s="552">
        <v>856705</v>
      </c>
    </row>
    <row r="58" spans="1:12">
      <c r="A58" s="552" t="s">
        <v>1128</v>
      </c>
      <c r="B58" s="552">
        <v>332706</v>
      </c>
      <c r="C58" s="552">
        <v>337326</v>
      </c>
      <c r="D58" s="552">
        <v>347101</v>
      </c>
      <c r="E58" s="552">
        <v>262162</v>
      </c>
      <c r="F58" s="552">
        <v>271508</v>
      </c>
      <c r="G58" s="552">
        <v>269186</v>
      </c>
      <c r="H58" s="552">
        <v>292166</v>
      </c>
      <c r="I58" s="552">
        <v>211557</v>
      </c>
      <c r="J58" s="552">
        <v>175257</v>
      </c>
      <c r="K58" s="552">
        <v>156484</v>
      </c>
      <c r="L58" s="552">
        <v>160199</v>
      </c>
    </row>
    <row r="59" spans="1:12">
      <c r="A59" s="552" t="s">
        <v>1132</v>
      </c>
      <c r="B59" s="552">
        <v>252398</v>
      </c>
      <c r="C59" s="552">
        <v>258013</v>
      </c>
      <c r="D59" s="552">
        <v>273194</v>
      </c>
      <c r="E59" s="552">
        <v>267138</v>
      </c>
      <c r="F59" s="552">
        <v>264962</v>
      </c>
      <c r="G59" s="552">
        <v>270773</v>
      </c>
      <c r="H59" s="552">
        <v>208383</v>
      </c>
      <c r="I59" s="552">
        <v>226777</v>
      </c>
      <c r="J59" s="552">
        <v>263673</v>
      </c>
      <c r="K59" s="552">
        <v>250406</v>
      </c>
      <c r="L59" s="552">
        <v>270530</v>
      </c>
    </row>
    <row r="60" spans="1:12">
      <c r="A60" s="552" t="s">
        <v>1133</v>
      </c>
      <c r="B60" s="552">
        <v>349723</v>
      </c>
      <c r="C60" s="552">
        <v>401568</v>
      </c>
      <c r="D60" s="552">
        <v>455879</v>
      </c>
      <c r="E60" s="552">
        <v>457816</v>
      </c>
      <c r="F60" s="552">
        <v>485553</v>
      </c>
      <c r="G60" s="552">
        <v>473921</v>
      </c>
      <c r="H60" s="552">
        <v>481265</v>
      </c>
      <c r="I60" s="552">
        <v>492159</v>
      </c>
      <c r="J60" s="552">
        <v>619131</v>
      </c>
      <c r="K60" s="552">
        <v>675855</v>
      </c>
      <c r="L60" s="552">
        <v>642222</v>
      </c>
    </row>
    <row r="61" spans="1:12">
      <c r="A61" s="552" t="s">
        <v>1134</v>
      </c>
      <c r="B61" s="552">
        <v>147717</v>
      </c>
      <c r="C61" s="552">
        <v>169243</v>
      </c>
      <c r="D61" s="552">
        <v>176349</v>
      </c>
      <c r="E61" s="552">
        <v>174096</v>
      </c>
      <c r="F61" s="552">
        <v>175598</v>
      </c>
      <c r="G61" s="552">
        <v>165463</v>
      </c>
      <c r="H61" s="552">
        <v>147246</v>
      </c>
      <c r="I61" s="552">
        <v>173329</v>
      </c>
      <c r="J61" s="552">
        <v>300087</v>
      </c>
      <c r="K61" s="552">
        <v>207680</v>
      </c>
      <c r="L61" s="552">
        <v>220515</v>
      </c>
    </row>
    <row r="62" spans="1:12">
      <c r="A62" s="552" t="s">
        <v>1135</v>
      </c>
      <c r="B62" s="552">
        <v>509963</v>
      </c>
      <c r="C62" s="552">
        <v>555053</v>
      </c>
      <c r="D62" s="552">
        <v>570698</v>
      </c>
      <c r="E62" s="552">
        <v>609523</v>
      </c>
      <c r="F62" s="552">
        <v>617617</v>
      </c>
      <c r="G62" s="552">
        <v>599112</v>
      </c>
      <c r="H62" s="552">
        <v>565077</v>
      </c>
      <c r="I62" s="552">
        <v>566958</v>
      </c>
      <c r="J62" s="552">
        <v>637356</v>
      </c>
      <c r="K62" s="552">
        <v>773844</v>
      </c>
      <c r="L62" s="552">
        <v>708143</v>
      </c>
    </row>
    <row r="63" spans="1:12">
      <c r="A63" s="552" t="s">
        <v>1136</v>
      </c>
      <c r="B63" s="552">
        <v>519156</v>
      </c>
      <c r="C63" s="552">
        <v>578295</v>
      </c>
      <c r="D63" s="552">
        <v>574803</v>
      </c>
      <c r="E63" s="552">
        <v>490045</v>
      </c>
      <c r="F63" s="552">
        <v>442419</v>
      </c>
      <c r="G63" s="552">
        <v>398824</v>
      </c>
      <c r="H63" s="552">
        <v>397268</v>
      </c>
      <c r="I63" s="552">
        <v>461616</v>
      </c>
      <c r="J63" s="552">
        <v>536462</v>
      </c>
      <c r="K63" s="552">
        <v>659869</v>
      </c>
      <c r="L63" s="552">
        <v>673996</v>
      </c>
    </row>
    <row r="64" spans="1:12">
      <c r="A64" s="552" t="s">
        <v>1137</v>
      </c>
      <c r="B64" s="552">
        <v>42370</v>
      </c>
      <c r="C64" s="552">
        <v>47930</v>
      </c>
      <c r="D64" s="552">
        <v>56207</v>
      </c>
      <c r="E64" s="552">
        <v>51890</v>
      </c>
      <c r="F64" s="552">
        <v>53427</v>
      </c>
      <c r="G64" s="552">
        <v>46361</v>
      </c>
      <c r="H64" s="552">
        <v>48995</v>
      </c>
      <c r="I64" s="552">
        <v>57539</v>
      </c>
      <c r="J64" s="552">
        <v>64140</v>
      </c>
      <c r="K64" s="552">
        <v>64328</v>
      </c>
      <c r="L64" s="552">
        <v>69638</v>
      </c>
    </row>
    <row r="65" spans="1:12">
      <c r="A65" s="552" t="s">
        <v>1138</v>
      </c>
      <c r="B65" s="552">
        <v>136790</v>
      </c>
      <c r="C65" s="552">
        <v>142820</v>
      </c>
      <c r="D65" s="552">
        <v>139798</v>
      </c>
      <c r="E65" s="552">
        <v>139301</v>
      </c>
      <c r="F65" s="552">
        <v>132803</v>
      </c>
      <c r="G65" s="552">
        <v>114139</v>
      </c>
      <c r="H65" s="552">
        <v>106794</v>
      </c>
      <c r="I65" s="552">
        <v>111023</v>
      </c>
      <c r="J65" s="552">
        <v>110382</v>
      </c>
      <c r="K65" s="552">
        <v>87116</v>
      </c>
      <c r="L65" s="552">
        <v>85787</v>
      </c>
    </row>
    <row r="66" spans="1:12">
      <c r="A66" s="552" t="s">
        <v>1139</v>
      </c>
      <c r="B66" s="552">
        <v>117101</v>
      </c>
      <c r="C66" s="552">
        <v>131958</v>
      </c>
      <c r="D66" s="552">
        <v>146754</v>
      </c>
      <c r="E66" s="552">
        <v>131908</v>
      </c>
      <c r="F66" s="552">
        <v>148917</v>
      </c>
      <c r="G66" s="552">
        <v>147367</v>
      </c>
      <c r="H66" s="552">
        <v>116782</v>
      </c>
      <c r="I66" s="552">
        <v>120014</v>
      </c>
      <c r="J66" s="552">
        <v>102848</v>
      </c>
      <c r="K66" s="552">
        <v>95448</v>
      </c>
      <c r="L66" s="552">
        <v>109471</v>
      </c>
    </row>
    <row r="67" spans="1:12">
      <c r="A67" s="552" t="s">
        <v>1140</v>
      </c>
      <c r="B67" s="552">
        <v>150433</v>
      </c>
      <c r="C67" s="552">
        <v>155766</v>
      </c>
      <c r="D67" s="552">
        <v>158040</v>
      </c>
      <c r="E67" s="552">
        <v>158061</v>
      </c>
      <c r="F67" s="552">
        <v>152218</v>
      </c>
      <c r="G67" s="552">
        <v>135920</v>
      </c>
      <c r="H67" s="552">
        <v>151048</v>
      </c>
      <c r="I67" s="552">
        <v>149260</v>
      </c>
      <c r="J67" s="552">
        <v>186064</v>
      </c>
      <c r="K67" s="552">
        <v>230622</v>
      </c>
      <c r="L67" s="552">
        <v>256826</v>
      </c>
    </row>
    <row r="68" spans="1:12">
      <c r="A68" s="552" t="s">
        <v>1141</v>
      </c>
      <c r="B68" s="552">
        <v>113828</v>
      </c>
      <c r="C68" s="552">
        <v>125756</v>
      </c>
      <c r="D68" s="552">
        <v>132316</v>
      </c>
      <c r="E68" s="552">
        <v>136636</v>
      </c>
      <c r="F68" s="552">
        <v>111584</v>
      </c>
      <c r="G68" s="552">
        <v>100501</v>
      </c>
      <c r="H68" s="552">
        <v>107013</v>
      </c>
      <c r="I68" s="552">
        <v>110197</v>
      </c>
      <c r="J68" s="552">
        <v>143354</v>
      </c>
      <c r="K68" s="552">
        <v>151261</v>
      </c>
      <c r="L68" s="552">
        <v>134874</v>
      </c>
    </row>
    <row r="69" spans="1:12">
      <c r="A69" s="552" t="s">
        <v>1142</v>
      </c>
      <c r="B69" s="552">
        <v>75259</v>
      </c>
      <c r="C69" s="552">
        <v>85201</v>
      </c>
      <c r="D69" s="552">
        <v>91328</v>
      </c>
      <c r="E69" s="552">
        <v>89083</v>
      </c>
      <c r="F69" s="552">
        <v>69562</v>
      </c>
      <c r="G69" s="552">
        <v>70989</v>
      </c>
      <c r="H69" s="552">
        <v>58915</v>
      </c>
      <c r="I69" s="552">
        <v>63908</v>
      </c>
      <c r="J69" s="552">
        <v>78516</v>
      </c>
      <c r="K69" s="552">
        <v>97617</v>
      </c>
      <c r="L69" s="552">
        <v>100152</v>
      </c>
    </row>
    <row r="70" spans="1:12">
      <c r="A70" s="552" t="s">
        <v>1143</v>
      </c>
      <c r="B70" s="552">
        <v>240045</v>
      </c>
      <c r="C70" s="552">
        <v>226762</v>
      </c>
      <c r="D70" s="552">
        <v>218248</v>
      </c>
      <c r="E70" s="552">
        <v>224660</v>
      </c>
      <c r="F70" s="552">
        <v>237137</v>
      </c>
      <c r="G70" s="552">
        <v>279829</v>
      </c>
      <c r="H70" s="552">
        <v>239625</v>
      </c>
      <c r="I70" s="552">
        <v>300414</v>
      </c>
      <c r="J70" s="552">
        <v>339826</v>
      </c>
      <c r="K70" s="552">
        <v>400502</v>
      </c>
      <c r="L70" s="552">
        <v>394119</v>
      </c>
    </row>
    <row r="71" spans="1:12">
      <c r="A71" s="552" t="s">
        <v>1144</v>
      </c>
      <c r="B71" s="552">
        <v>310331</v>
      </c>
      <c r="C71" s="552">
        <v>311115</v>
      </c>
      <c r="D71" s="552">
        <v>307280</v>
      </c>
      <c r="E71" s="552">
        <v>301038</v>
      </c>
      <c r="F71" s="552">
        <v>314630</v>
      </c>
      <c r="G71" s="552">
        <v>291599</v>
      </c>
      <c r="H71" s="552">
        <v>308518</v>
      </c>
      <c r="I71" s="552">
        <v>331376</v>
      </c>
      <c r="J71" s="552">
        <v>369816</v>
      </c>
      <c r="K71" s="552">
        <v>508643</v>
      </c>
      <c r="L71" s="552">
        <v>402064</v>
      </c>
    </row>
    <row r="72" spans="1:12">
      <c r="A72" s="552" t="s">
        <v>1162</v>
      </c>
      <c r="B72" s="552">
        <v>208773</v>
      </c>
      <c r="C72" s="552">
        <v>232237</v>
      </c>
      <c r="D72" s="552">
        <v>287465</v>
      </c>
      <c r="E72" s="552">
        <v>279058</v>
      </c>
      <c r="F72" s="552">
        <v>294747</v>
      </c>
      <c r="G72" s="552">
        <v>269658</v>
      </c>
      <c r="H72" s="552">
        <v>310951</v>
      </c>
      <c r="I72" s="552">
        <v>406937</v>
      </c>
      <c r="J72" s="552">
        <v>574972</v>
      </c>
      <c r="K72" s="552">
        <v>693919</v>
      </c>
      <c r="L72" s="552">
        <v>543678</v>
      </c>
    </row>
    <row r="73" spans="1:12">
      <c r="A73" s="552" t="s">
        <v>1145</v>
      </c>
      <c r="B73" s="552">
        <v>39238</v>
      </c>
      <c r="C73" s="552">
        <v>45752</v>
      </c>
      <c r="D73" s="552">
        <v>52785</v>
      </c>
      <c r="E73" s="552">
        <v>55010</v>
      </c>
      <c r="F73" s="552">
        <v>60281</v>
      </c>
      <c r="G73" s="552">
        <v>61434</v>
      </c>
      <c r="H73" s="552">
        <v>66994</v>
      </c>
      <c r="I73" s="552">
        <v>75472</v>
      </c>
      <c r="J73" s="552">
        <v>74059</v>
      </c>
      <c r="K73" s="552">
        <v>114346</v>
      </c>
      <c r="L73" s="552">
        <v>111063</v>
      </c>
    </row>
    <row r="74" spans="1:12">
      <c r="A74" s="552" t="s">
        <v>1146</v>
      </c>
      <c r="B74" s="552">
        <v>57458</v>
      </c>
      <c r="C74" s="552">
        <v>64319</v>
      </c>
      <c r="D74" s="552">
        <v>63536</v>
      </c>
      <c r="E74" s="552">
        <v>64979</v>
      </c>
      <c r="F74" s="552">
        <v>59802</v>
      </c>
      <c r="G74" s="552">
        <v>58021</v>
      </c>
      <c r="H74" s="552">
        <v>63642</v>
      </c>
      <c r="I74" s="552">
        <v>66026</v>
      </c>
      <c r="J74" s="552">
        <v>57692</v>
      </c>
      <c r="K74" s="552">
        <v>59507</v>
      </c>
      <c r="L74" s="552">
        <v>65175</v>
      </c>
    </row>
    <row r="75" spans="1:12">
      <c r="A75" s="552" t="s">
        <v>1163</v>
      </c>
      <c r="B75" s="552">
        <v>63725</v>
      </c>
      <c r="C75" s="552">
        <v>71821</v>
      </c>
      <c r="D75" s="552">
        <v>88544</v>
      </c>
      <c r="E75" s="552">
        <v>90709</v>
      </c>
      <c r="F75" s="552">
        <v>66658</v>
      </c>
      <c r="G75" s="552">
        <v>109923</v>
      </c>
      <c r="H75" s="552">
        <v>118936</v>
      </c>
      <c r="I75" s="552">
        <v>131621</v>
      </c>
      <c r="J75" s="552">
        <v>139255</v>
      </c>
      <c r="K75" s="552">
        <v>183133</v>
      </c>
      <c r="L75" s="552">
        <v>207238</v>
      </c>
    </row>
    <row r="76" spans="1:12">
      <c r="A76" s="552" t="s">
        <v>1147</v>
      </c>
      <c r="B76" s="552">
        <v>298426</v>
      </c>
      <c r="C76" s="552">
        <v>312672</v>
      </c>
      <c r="D76" s="552">
        <v>310344</v>
      </c>
      <c r="E76" s="552">
        <v>320361</v>
      </c>
      <c r="F76" s="552">
        <v>264032</v>
      </c>
      <c r="G76" s="552">
        <v>206976</v>
      </c>
      <c r="H76" s="552">
        <v>182945</v>
      </c>
      <c r="I76" s="552">
        <v>206397</v>
      </c>
      <c r="J76" s="552">
        <v>185401</v>
      </c>
      <c r="K76" s="552">
        <v>205568</v>
      </c>
      <c r="L76" s="552">
        <v>193399</v>
      </c>
    </row>
    <row r="77" spans="1:12">
      <c r="A77" s="552" t="s">
        <v>1148</v>
      </c>
      <c r="B77" s="552">
        <v>392214</v>
      </c>
      <c r="C77" s="552">
        <v>424514</v>
      </c>
      <c r="D77" s="552">
        <v>413941</v>
      </c>
      <c r="E77" s="552">
        <v>416306</v>
      </c>
      <c r="F77" s="552">
        <v>370608</v>
      </c>
      <c r="G77" s="552">
        <v>371619</v>
      </c>
      <c r="H77" s="552">
        <v>376306</v>
      </c>
      <c r="I77" s="552">
        <v>395277</v>
      </c>
      <c r="J77" s="552">
        <v>396813</v>
      </c>
      <c r="K77" s="552">
        <v>485811</v>
      </c>
      <c r="L77" s="552">
        <v>499519</v>
      </c>
    </row>
    <row r="78" spans="1:12">
      <c r="A78" s="552" t="s">
        <v>1149</v>
      </c>
      <c r="B78" s="552">
        <v>216810</v>
      </c>
      <c r="C78" s="552">
        <v>229532</v>
      </c>
      <c r="D78" s="552">
        <v>237742</v>
      </c>
      <c r="E78" s="552">
        <v>236239</v>
      </c>
      <c r="F78" s="552">
        <v>232580</v>
      </c>
      <c r="G78" s="552">
        <v>169996</v>
      </c>
      <c r="H78" s="552">
        <v>198276</v>
      </c>
      <c r="I78" s="552">
        <v>232115</v>
      </c>
      <c r="J78" s="552">
        <v>131210</v>
      </c>
      <c r="K78" s="552">
        <v>169092</v>
      </c>
      <c r="L78" s="552">
        <v>181148</v>
      </c>
    </row>
    <row r="79" spans="1:12">
      <c r="A79" s="552" t="s">
        <v>1150</v>
      </c>
      <c r="B79" s="552">
        <v>153722</v>
      </c>
      <c r="C79" s="552">
        <v>156719</v>
      </c>
      <c r="D79" s="552">
        <v>165092</v>
      </c>
      <c r="E79" s="552">
        <v>168767</v>
      </c>
      <c r="F79" s="552">
        <v>169153</v>
      </c>
      <c r="G79" s="552">
        <v>139001</v>
      </c>
      <c r="H79" s="552">
        <v>147615</v>
      </c>
      <c r="I79" s="552">
        <v>161086</v>
      </c>
      <c r="J79" s="552">
        <v>186260</v>
      </c>
      <c r="K79" s="552">
        <v>224454</v>
      </c>
      <c r="L79" s="552">
        <v>237235</v>
      </c>
    </row>
    <row r="80" spans="1:12">
      <c r="A80" s="552" t="s">
        <v>1151</v>
      </c>
      <c r="B80" s="552">
        <v>23748</v>
      </c>
      <c r="C80" s="552">
        <v>25426</v>
      </c>
      <c r="D80" s="552">
        <v>28626</v>
      </c>
      <c r="E80" s="552">
        <v>30434</v>
      </c>
      <c r="F80" s="552">
        <v>32470</v>
      </c>
      <c r="G80" s="552">
        <v>25430</v>
      </c>
      <c r="H80" s="552">
        <v>22640</v>
      </c>
      <c r="I80" s="552">
        <v>23440</v>
      </c>
      <c r="J80" s="552">
        <v>23944</v>
      </c>
      <c r="K80" s="552">
        <v>22159</v>
      </c>
      <c r="L80" s="552">
        <v>23437</v>
      </c>
    </row>
    <row r="81" spans="1:12">
      <c r="A81" s="552" t="s">
        <v>1152</v>
      </c>
      <c r="B81" s="552">
        <v>108687</v>
      </c>
      <c r="C81" s="552">
        <v>111821</v>
      </c>
      <c r="D81" s="552">
        <v>118032</v>
      </c>
      <c r="E81" s="552">
        <v>123170</v>
      </c>
      <c r="F81" s="552">
        <v>108917</v>
      </c>
      <c r="G81" s="552">
        <v>109331</v>
      </c>
      <c r="H81" s="552">
        <v>114659</v>
      </c>
      <c r="I81" s="552">
        <v>123664</v>
      </c>
      <c r="J81" s="552">
        <v>110021</v>
      </c>
      <c r="K81" s="552">
        <v>143733</v>
      </c>
      <c r="L81" s="552">
        <v>145370</v>
      </c>
    </row>
    <row r="82" spans="1:12">
      <c r="A82" s="552" t="s">
        <v>1153</v>
      </c>
      <c r="B82" s="552">
        <v>148656</v>
      </c>
      <c r="C82" s="552">
        <v>167004</v>
      </c>
      <c r="D82" s="552">
        <v>173132</v>
      </c>
      <c r="E82" s="552">
        <v>178694</v>
      </c>
      <c r="F82" s="552">
        <v>196130</v>
      </c>
      <c r="G82" s="552">
        <v>181976</v>
      </c>
      <c r="H82" s="552">
        <v>201824</v>
      </c>
      <c r="I82" s="552">
        <v>291514</v>
      </c>
      <c r="J82" s="552">
        <v>380983</v>
      </c>
      <c r="K82" s="552">
        <v>406694</v>
      </c>
      <c r="L82" s="552">
        <v>530543</v>
      </c>
    </row>
    <row r="83" spans="1:12">
      <c r="A83" s="552" t="s">
        <v>1154</v>
      </c>
      <c r="B83" s="552">
        <v>64717</v>
      </c>
      <c r="C83" s="552">
        <v>71418</v>
      </c>
      <c r="D83" s="552">
        <v>80770</v>
      </c>
      <c r="E83" s="552">
        <v>85171</v>
      </c>
      <c r="F83" s="552">
        <v>104695</v>
      </c>
      <c r="G83" s="552">
        <v>78994</v>
      </c>
      <c r="H83" s="552">
        <v>69814</v>
      </c>
      <c r="I83" s="552">
        <v>75974</v>
      </c>
      <c r="J83" s="552">
        <v>86490</v>
      </c>
      <c r="K83" s="552">
        <v>93366</v>
      </c>
      <c r="L83" s="552">
        <v>100439</v>
      </c>
    </row>
    <row r="84" spans="1:12">
      <c r="A84" s="552" t="s">
        <v>1155</v>
      </c>
      <c r="B84" s="552">
        <v>172381</v>
      </c>
      <c r="C84" s="552">
        <v>191921</v>
      </c>
      <c r="D84" s="552">
        <v>199069</v>
      </c>
      <c r="E84" s="552">
        <v>200489</v>
      </c>
      <c r="F84" s="552">
        <v>199429</v>
      </c>
      <c r="G84" s="552">
        <v>149515</v>
      </c>
      <c r="H84" s="552">
        <v>122346</v>
      </c>
      <c r="I84" s="552">
        <v>137435</v>
      </c>
      <c r="J84" s="552">
        <v>126632</v>
      </c>
      <c r="K84" s="552">
        <v>131942</v>
      </c>
      <c r="L84" s="552">
        <v>123054</v>
      </c>
    </row>
    <row r="85" spans="1:12">
      <c r="A85" s="552" t="s">
        <v>1156</v>
      </c>
      <c r="B85" s="552">
        <v>288663</v>
      </c>
      <c r="C85" s="552">
        <v>286115</v>
      </c>
      <c r="D85" s="552">
        <v>315474</v>
      </c>
      <c r="E85" s="552">
        <v>322460</v>
      </c>
      <c r="F85" s="552">
        <v>184131</v>
      </c>
      <c r="G85" s="552">
        <v>159093</v>
      </c>
      <c r="H85" s="552">
        <v>147934</v>
      </c>
      <c r="I85" s="552">
        <v>179322</v>
      </c>
      <c r="J85" s="552">
        <v>183989</v>
      </c>
      <c r="K85" s="552">
        <v>154585</v>
      </c>
      <c r="L85" s="552">
        <v>160733</v>
      </c>
    </row>
  </sheetData>
  <mergeCells count="1">
    <mergeCell ref="B3:L3"/>
  </mergeCells>
  <hyperlinks>
    <hyperlink ref="B1" r:id="rId1" xr:uid="{D6E783F1-0AFD-4DA9-822D-510612A142FC}"/>
  </hyperlinks>
  <pageMargins left="0.75" right="0.75" top="1" bottom="1" header="0.5" footer="0.5"/>
  <pageSetup orientation="portrait" horizontalDpi="3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Düğme1_Tıkla">
                <anchor moveWithCells="1" sizeWithCells="1">
                  <from>
                    <xdr:col>13</xdr:col>
                    <xdr:colOff>85725</xdr:colOff>
                    <xdr:row>1</xdr:row>
                    <xdr:rowOff>19050</xdr:rowOff>
                  </from>
                  <to>
                    <xdr:col>15</xdr:col>
                    <xdr:colOff>352425</xdr:colOff>
                    <xdr:row>3</xdr:row>
                    <xdr:rowOff>9525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E3839-1E6A-4359-B0FA-A8EF95C3393D}">
  <sheetPr codeName="Sayfa48">
    <tabColor theme="0"/>
  </sheetPr>
  <dimension ref="A1:M85"/>
  <sheetViews>
    <sheetView workbookViewId="0"/>
  </sheetViews>
  <sheetFormatPr defaultRowHeight="14.25"/>
  <cols>
    <col min="1" max="1" width="17.5" style="552" bestFit="1" customWidth="1"/>
    <col min="2" max="13" width="6.25" style="552" customWidth="1"/>
    <col min="14" max="256" width="9" style="552"/>
    <col min="257" max="257" width="17.5" style="552" bestFit="1" customWidth="1"/>
    <col min="258" max="268" width="4.875" style="552" bestFit="1" customWidth="1"/>
    <col min="269" max="512" width="9" style="552"/>
    <col min="513" max="513" width="17.5" style="552" bestFit="1" customWidth="1"/>
    <col min="514" max="524" width="4.875" style="552" bestFit="1" customWidth="1"/>
    <col min="525" max="768" width="9" style="552"/>
    <col min="769" max="769" width="17.5" style="552" bestFit="1" customWidth="1"/>
    <col min="770" max="780" width="4.875" style="552" bestFit="1" customWidth="1"/>
    <col min="781" max="1024" width="9" style="552"/>
    <col min="1025" max="1025" width="17.5" style="552" bestFit="1" customWidth="1"/>
    <col min="1026" max="1036" width="4.875" style="552" bestFit="1" customWidth="1"/>
    <col min="1037" max="1280" width="9" style="552"/>
    <col min="1281" max="1281" width="17.5" style="552" bestFit="1" customWidth="1"/>
    <col min="1282" max="1292" width="4.875" style="552" bestFit="1" customWidth="1"/>
    <col min="1293" max="1536" width="9" style="552"/>
    <col min="1537" max="1537" width="17.5" style="552" bestFit="1" customWidth="1"/>
    <col min="1538" max="1548" width="4.875" style="552" bestFit="1" customWidth="1"/>
    <col min="1549" max="1792" width="9" style="552"/>
    <col min="1793" max="1793" width="17.5" style="552" bestFit="1" customWidth="1"/>
    <col min="1794" max="1804" width="4.875" style="552" bestFit="1" customWidth="1"/>
    <col min="1805" max="2048" width="9" style="552"/>
    <col min="2049" max="2049" width="17.5" style="552" bestFit="1" customWidth="1"/>
    <col min="2050" max="2060" width="4.875" style="552" bestFit="1" customWidth="1"/>
    <col min="2061" max="2304" width="9" style="552"/>
    <col min="2305" max="2305" width="17.5" style="552" bestFit="1" customWidth="1"/>
    <col min="2306" max="2316" width="4.875" style="552" bestFit="1" customWidth="1"/>
    <col min="2317" max="2560" width="9" style="552"/>
    <col min="2561" max="2561" width="17.5" style="552" bestFit="1" customWidth="1"/>
    <col min="2562" max="2572" width="4.875" style="552" bestFit="1" customWidth="1"/>
    <col min="2573" max="2816" width="9" style="552"/>
    <col min="2817" max="2817" width="17.5" style="552" bestFit="1" customWidth="1"/>
    <col min="2818" max="2828" width="4.875" style="552" bestFit="1" customWidth="1"/>
    <col min="2829" max="3072" width="9" style="552"/>
    <col min="3073" max="3073" width="17.5" style="552" bestFit="1" customWidth="1"/>
    <col min="3074" max="3084" width="4.875" style="552" bestFit="1" customWidth="1"/>
    <col min="3085" max="3328" width="9" style="552"/>
    <col min="3329" max="3329" width="17.5" style="552" bestFit="1" customWidth="1"/>
    <col min="3330" max="3340" width="4.875" style="552" bestFit="1" customWidth="1"/>
    <col min="3341" max="3584" width="9" style="552"/>
    <col min="3585" max="3585" width="17.5" style="552" bestFit="1" customWidth="1"/>
    <col min="3586" max="3596" width="4.875" style="552" bestFit="1" customWidth="1"/>
    <col min="3597" max="3840" width="9" style="552"/>
    <col min="3841" max="3841" width="17.5" style="552" bestFit="1" customWidth="1"/>
    <col min="3842" max="3852" width="4.875" style="552" bestFit="1" customWidth="1"/>
    <col min="3853" max="4096" width="9" style="552"/>
    <col min="4097" max="4097" width="17.5" style="552" bestFit="1" customWidth="1"/>
    <col min="4098" max="4108" width="4.875" style="552" bestFit="1" customWidth="1"/>
    <col min="4109" max="4352" width="9" style="552"/>
    <col min="4353" max="4353" width="17.5" style="552" bestFit="1" customWidth="1"/>
    <col min="4354" max="4364" width="4.875" style="552" bestFit="1" customWidth="1"/>
    <col min="4365" max="4608" width="9" style="552"/>
    <col min="4609" max="4609" width="17.5" style="552" bestFit="1" customWidth="1"/>
    <col min="4610" max="4620" width="4.875" style="552" bestFit="1" customWidth="1"/>
    <col min="4621" max="4864" width="9" style="552"/>
    <col min="4865" max="4865" width="17.5" style="552" bestFit="1" customWidth="1"/>
    <col min="4866" max="4876" width="4.875" style="552" bestFit="1" customWidth="1"/>
    <col min="4877" max="5120" width="9" style="552"/>
    <col min="5121" max="5121" width="17.5" style="552" bestFit="1" customWidth="1"/>
    <col min="5122" max="5132" width="4.875" style="552" bestFit="1" customWidth="1"/>
    <col min="5133" max="5376" width="9" style="552"/>
    <col min="5377" max="5377" width="17.5" style="552" bestFit="1" customWidth="1"/>
    <col min="5378" max="5388" width="4.875" style="552" bestFit="1" customWidth="1"/>
    <col min="5389" max="5632" width="9" style="552"/>
    <col min="5633" max="5633" width="17.5" style="552" bestFit="1" customWidth="1"/>
    <col min="5634" max="5644" width="4.875" style="552" bestFit="1" customWidth="1"/>
    <col min="5645" max="5888" width="9" style="552"/>
    <col min="5889" max="5889" width="17.5" style="552" bestFit="1" customWidth="1"/>
    <col min="5890" max="5900" width="4.875" style="552" bestFit="1" customWidth="1"/>
    <col min="5901" max="6144" width="9" style="552"/>
    <col min="6145" max="6145" width="17.5" style="552" bestFit="1" customWidth="1"/>
    <col min="6146" max="6156" width="4.875" style="552" bestFit="1" customWidth="1"/>
    <col min="6157" max="6400" width="9" style="552"/>
    <col min="6401" max="6401" width="17.5" style="552" bestFit="1" customWidth="1"/>
    <col min="6402" max="6412" width="4.875" style="552" bestFit="1" customWidth="1"/>
    <col min="6413" max="6656" width="9" style="552"/>
    <col min="6657" max="6657" width="17.5" style="552" bestFit="1" customWidth="1"/>
    <col min="6658" max="6668" width="4.875" style="552" bestFit="1" customWidth="1"/>
    <col min="6669" max="6912" width="9" style="552"/>
    <col min="6913" max="6913" width="17.5" style="552" bestFit="1" customWidth="1"/>
    <col min="6914" max="6924" width="4.875" style="552" bestFit="1" customWidth="1"/>
    <col min="6925" max="7168" width="9" style="552"/>
    <col min="7169" max="7169" width="17.5" style="552" bestFit="1" customWidth="1"/>
    <col min="7170" max="7180" width="4.875" style="552" bestFit="1" customWidth="1"/>
    <col min="7181" max="7424" width="9" style="552"/>
    <col min="7425" max="7425" width="17.5" style="552" bestFit="1" customWidth="1"/>
    <col min="7426" max="7436" width="4.875" style="552" bestFit="1" customWidth="1"/>
    <col min="7437" max="7680" width="9" style="552"/>
    <col min="7681" max="7681" width="17.5" style="552" bestFit="1" customWidth="1"/>
    <col min="7682" max="7692" width="4.875" style="552" bestFit="1" customWidth="1"/>
    <col min="7693" max="7936" width="9" style="552"/>
    <col min="7937" max="7937" width="17.5" style="552" bestFit="1" customWidth="1"/>
    <col min="7938" max="7948" width="4.875" style="552" bestFit="1" customWidth="1"/>
    <col min="7949" max="8192" width="9" style="552"/>
    <col min="8193" max="8193" width="17.5" style="552" bestFit="1" customWidth="1"/>
    <col min="8194" max="8204" width="4.875" style="552" bestFit="1" customWidth="1"/>
    <col min="8205" max="8448" width="9" style="552"/>
    <col min="8449" max="8449" width="17.5" style="552" bestFit="1" customWidth="1"/>
    <col min="8450" max="8460" width="4.875" style="552" bestFit="1" customWidth="1"/>
    <col min="8461" max="8704" width="9" style="552"/>
    <col min="8705" max="8705" width="17.5" style="552" bestFit="1" customWidth="1"/>
    <col min="8706" max="8716" width="4.875" style="552" bestFit="1" customWidth="1"/>
    <col min="8717" max="8960" width="9" style="552"/>
    <col min="8961" max="8961" width="17.5" style="552" bestFit="1" customWidth="1"/>
    <col min="8962" max="8972" width="4.875" style="552" bestFit="1" customWidth="1"/>
    <col min="8973" max="9216" width="9" style="552"/>
    <col min="9217" max="9217" width="17.5" style="552" bestFit="1" customWidth="1"/>
    <col min="9218" max="9228" width="4.875" style="552" bestFit="1" customWidth="1"/>
    <col min="9229" max="9472" width="9" style="552"/>
    <col min="9473" max="9473" width="17.5" style="552" bestFit="1" customWidth="1"/>
    <col min="9474" max="9484" width="4.875" style="552" bestFit="1" customWidth="1"/>
    <col min="9485" max="9728" width="9" style="552"/>
    <col min="9729" max="9729" width="17.5" style="552" bestFit="1" customWidth="1"/>
    <col min="9730" max="9740" width="4.875" style="552" bestFit="1" customWidth="1"/>
    <col min="9741" max="9984" width="9" style="552"/>
    <col min="9985" max="9985" width="17.5" style="552" bestFit="1" customWidth="1"/>
    <col min="9986" max="9996" width="4.875" style="552" bestFit="1" customWidth="1"/>
    <col min="9997" max="10240" width="9" style="552"/>
    <col min="10241" max="10241" width="17.5" style="552" bestFit="1" customWidth="1"/>
    <col min="10242" max="10252" width="4.875" style="552" bestFit="1" customWidth="1"/>
    <col min="10253" max="10496" width="9" style="552"/>
    <col min="10497" max="10497" width="17.5" style="552" bestFit="1" customWidth="1"/>
    <col min="10498" max="10508" width="4.875" style="552" bestFit="1" customWidth="1"/>
    <col min="10509" max="10752" width="9" style="552"/>
    <col min="10753" max="10753" width="17.5" style="552" bestFit="1" customWidth="1"/>
    <col min="10754" max="10764" width="4.875" style="552" bestFit="1" customWidth="1"/>
    <col min="10765" max="11008" width="9" style="552"/>
    <col min="11009" max="11009" width="17.5" style="552" bestFit="1" customWidth="1"/>
    <col min="11010" max="11020" width="4.875" style="552" bestFit="1" customWidth="1"/>
    <col min="11021" max="11264" width="9" style="552"/>
    <col min="11265" max="11265" width="17.5" style="552" bestFit="1" customWidth="1"/>
    <col min="11266" max="11276" width="4.875" style="552" bestFit="1" customWidth="1"/>
    <col min="11277" max="11520" width="9" style="552"/>
    <col min="11521" max="11521" width="17.5" style="552" bestFit="1" customWidth="1"/>
    <col min="11522" max="11532" width="4.875" style="552" bestFit="1" customWidth="1"/>
    <col min="11533" max="11776" width="9" style="552"/>
    <col min="11777" max="11777" width="17.5" style="552" bestFit="1" customWidth="1"/>
    <col min="11778" max="11788" width="4.875" style="552" bestFit="1" customWidth="1"/>
    <col min="11789" max="12032" width="9" style="552"/>
    <col min="12033" max="12033" width="17.5" style="552" bestFit="1" customWidth="1"/>
    <col min="12034" max="12044" width="4.875" style="552" bestFit="1" customWidth="1"/>
    <col min="12045" max="12288" width="9" style="552"/>
    <col min="12289" max="12289" width="17.5" style="552" bestFit="1" customWidth="1"/>
    <col min="12290" max="12300" width="4.875" style="552" bestFit="1" customWidth="1"/>
    <col min="12301" max="12544" width="9" style="552"/>
    <col min="12545" max="12545" width="17.5" style="552" bestFit="1" customWidth="1"/>
    <col min="12546" max="12556" width="4.875" style="552" bestFit="1" customWidth="1"/>
    <col min="12557" max="12800" width="9" style="552"/>
    <col min="12801" max="12801" width="17.5" style="552" bestFit="1" customWidth="1"/>
    <col min="12802" max="12812" width="4.875" style="552" bestFit="1" customWidth="1"/>
    <col min="12813" max="13056" width="9" style="552"/>
    <col min="13057" max="13057" width="17.5" style="552" bestFit="1" customWidth="1"/>
    <col min="13058" max="13068" width="4.875" style="552" bestFit="1" customWidth="1"/>
    <col min="13069" max="13312" width="9" style="552"/>
    <col min="13313" max="13313" width="17.5" style="552" bestFit="1" customWidth="1"/>
    <col min="13314" max="13324" width="4.875" style="552" bestFit="1" customWidth="1"/>
    <col min="13325" max="13568" width="9" style="552"/>
    <col min="13569" max="13569" width="17.5" style="552" bestFit="1" customWidth="1"/>
    <col min="13570" max="13580" width="4.875" style="552" bestFit="1" customWidth="1"/>
    <col min="13581" max="13824" width="9" style="552"/>
    <col min="13825" max="13825" width="17.5" style="552" bestFit="1" customWidth="1"/>
    <col min="13826" max="13836" width="4.875" style="552" bestFit="1" customWidth="1"/>
    <col min="13837" max="14080" width="9" style="552"/>
    <col min="14081" max="14081" width="17.5" style="552" bestFit="1" customWidth="1"/>
    <col min="14082" max="14092" width="4.875" style="552" bestFit="1" customWidth="1"/>
    <col min="14093" max="14336" width="9" style="552"/>
    <col min="14337" max="14337" width="17.5" style="552" bestFit="1" customWidth="1"/>
    <col min="14338" max="14348" width="4.875" style="552" bestFit="1" customWidth="1"/>
    <col min="14349" max="14592" width="9" style="552"/>
    <col min="14593" max="14593" width="17.5" style="552" bestFit="1" customWidth="1"/>
    <col min="14594" max="14604" width="4.875" style="552" bestFit="1" customWidth="1"/>
    <col min="14605" max="14848" width="9" style="552"/>
    <col min="14849" max="14849" width="17.5" style="552" bestFit="1" customWidth="1"/>
    <col min="14850" max="14860" width="4.875" style="552" bestFit="1" customWidth="1"/>
    <col min="14861" max="15104" width="9" style="552"/>
    <col min="15105" max="15105" width="17.5" style="552" bestFit="1" customWidth="1"/>
    <col min="15106" max="15116" width="4.875" style="552" bestFit="1" customWidth="1"/>
    <col min="15117" max="15360" width="9" style="552"/>
    <col min="15361" max="15361" width="17.5" style="552" bestFit="1" customWidth="1"/>
    <col min="15362" max="15372" width="4.875" style="552" bestFit="1" customWidth="1"/>
    <col min="15373" max="15616" width="9" style="552"/>
    <col min="15617" max="15617" width="17.5" style="552" bestFit="1" customWidth="1"/>
    <col min="15618" max="15628" width="4.875" style="552" bestFit="1" customWidth="1"/>
    <col min="15629" max="15872" width="9" style="552"/>
    <col min="15873" max="15873" width="17.5" style="552" bestFit="1" customWidth="1"/>
    <col min="15874" max="15884" width="4.875" style="552" bestFit="1" customWidth="1"/>
    <col min="15885" max="16128" width="9" style="552"/>
    <col min="16129" max="16129" width="17.5" style="552" bestFit="1" customWidth="1"/>
    <col min="16130" max="16140" width="4.875" style="552" bestFit="1" customWidth="1"/>
    <col min="16141" max="16384" width="9" style="552"/>
  </cols>
  <sheetData>
    <row r="1" spans="1:13">
      <c r="A1" s="552" t="s">
        <v>793</v>
      </c>
      <c r="B1" s="553" t="s">
        <v>1559</v>
      </c>
      <c r="C1" s="553"/>
      <c r="D1" s="553"/>
      <c r="E1" s="553"/>
      <c r="F1" s="553"/>
      <c r="G1" s="553"/>
      <c r="H1" s="553"/>
      <c r="I1" s="553"/>
      <c r="J1" s="553"/>
      <c r="K1" s="553"/>
      <c r="L1" s="553"/>
      <c r="M1" s="553"/>
    </row>
    <row r="2" spans="1:13">
      <c r="A2" s="553"/>
    </row>
    <row r="3" spans="1:13" ht="15" thickBot="1">
      <c r="A3" s="553"/>
      <c r="B3" s="973" t="s">
        <v>1562</v>
      </c>
      <c r="C3" s="973"/>
      <c r="D3" s="973"/>
      <c r="E3" s="973"/>
      <c r="F3" s="973"/>
      <c r="G3" s="973"/>
      <c r="H3" s="973"/>
      <c r="I3" s="973"/>
      <c r="J3" s="973"/>
      <c r="K3" s="973"/>
      <c r="L3" s="973"/>
    </row>
    <row r="4" spans="1:13" ht="15.75" thickTop="1">
      <c r="A4" s="556" t="s">
        <v>658</v>
      </c>
      <c r="B4" s="633">
        <v>2001</v>
      </c>
      <c r="C4" s="633">
        <v>2002</v>
      </c>
      <c r="D4" s="633">
        <v>2003</v>
      </c>
      <c r="E4" s="633">
        <v>2004</v>
      </c>
      <c r="F4" s="633">
        <v>2006</v>
      </c>
      <c r="G4" s="633">
        <v>2008</v>
      </c>
      <c r="H4" s="633">
        <v>2010</v>
      </c>
      <c r="I4" s="633">
        <v>2012</v>
      </c>
      <c r="J4" s="633">
        <v>2014</v>
      </c>
      <c r="K4" s="633">
        <v>2016</v>
      </c>
      <c r="L4" s="633">
        <v>2018</v>
      </c>
    </row>
    <row r="5" spans="1:13">
      <c r="A5" s="552" t="s">
        <v>1083</v>
      </c>
      <c r="B5" s="552">
        <v>1.23</v>
      </c>
      <c r="C5" s="552">
        <v>1.28</v>
      </c>
      <c r="D5" s="552">
        <v>1.3</v>
      </c>
      <c r="E5" s="552">
        <v>1.33</v>
      </c>
      <c r="F5" s="552">
        <v>1.18</v>
      </c>
      <c r="G5" s="552">
        <v>1.18</v>
      </c>
      <c r="H5" s="552">
        <v>1.21</v>
      </c>
      <c r="I5" s="552">
        <v>0.88</v>
      </c>
      <c r="J5" s="552">
        <v>0.86</v>
      </c>
      <c r="K5" s="552">
        <v>0.89</v>
      </c>
      <c r="L5" s="552">
        <v>0.98</v>
      </c>
    </row>
    <row r="6" spans="1:13">
      <c r="A6" s="552" t="s">
        <v>1084</v>
      </c>
      <c r="B6" s="552">
        <v>1.1100000000000001</v>
      </c>
      <c r="C6" s="552">
        <v>1.1499999999999999</v>
      </c>
      <c r="D6" s="552">
        <v>1.1599999999999999</v>
      </c>
      <c r="E6" s="552">
        <v>1.1599999999999999</v>
      </c>
      <c r="F6" s="552">
        <v>1.3</v>
      </c>
      <c r="G6" s="552">
        <v>1.1299999999999999</v>
      </c>
      <c r="H6" s="552">
        <v>0.96</v>
      </c>
      <c r="I6" s="552">
        <v>0.99</v>
      </c>
      <c r="J6" s="552">
        <v>1.05</v>
      </c>
      <c r="K6" s="552">
        <v>1.04</v>
      </c>
      <c r="L6" s="552">
        <v>1.02</v>
      </c>
    </row>
    <row r="7" spans="1:13">
      <c r="A7" s="552" t="s">
        <v>1085</v>
      </c>
      <c r="B7" s="552">
        <v>1.39</v>
      </c>
      <c r="C7" s="552">
        <v>1.48</v>
      </c>
      <c r="D7" s="552">
        <v>1.49</v>
      </c>
      <c r="E7" s="552">
        <v>1.52</v>
      </c>
      <c r="F7" s="552">
        <v>1.48</v>
      </c>
      <c r="G7" s="552">
        <v>1.24</v>
      </c>
      <c r="H7" s="552">
        <v>1.25</v>
      </c>
      <c r="I7" s="552">
        <v>1.24</v>
      </c>
      <c r="J7" s="552">
        <v>1.26</v>
      </c>
      <c r="K7" s="552">
        <v>1.05</v>
      </c>
      <c r="L7" s="552">
        <v>1.03</v>
      </c>
    </row>
    <row r="8" spans="1:13">
      <c r="A8" s="552" t="s">
        <v>1093</v>
      </c>
      <c r="B8" s="552">
        <v>0.83</v>
      </c>
      <c r="C8" s="552">
        <v>0.77</v>
      </c>
      <c r="D8" s="552">
        <v>0.86</v>
      </c>
      <c r="E8" s="552">
        <v>0.87</v>
      </c>
      <c r="F8" s="552">
        <v>0.98</v>
      </c>
      <c r="G8" s="552">
        <v>0.87</v>
      </c>
      <c r="H8" s="552">
        <v>1.02</v>
      </c>
      <c r="I8" s="552">
        <v>1.1599999999999999</v>
      </c>
      <c r="J8" s="552">
        <v>1.22</v>
      </c>
      <c r="K8" s="552">
        <v>1.27</v>
      </c>
      <c r="L8" s="552">
        <v>1.42</v>
      </c>
    </row>
    <row r="9" spans="1:13">
      <c r="A9" s="552" t="s">
        <v>1086</v>
      </c>
      <c r="B9" s="552">
        <v>1.39</v>
      </c>
      <c r="C9" s="552">
        <v>1.35</v>
      </c>
      <c r="D9" s="552">
        <v>1.1499999999999999</v>
      </c>
      <c r="E9" s="552">
        <v>1.17</v>
      </c>
      <c r="F9" s="552">
        <v>1.1100000000000001</v>
      </c>
      <c r="G9" s="552">
        <v>0.99</v>
      </c>
      <c r="H9" s="552">
        <v>1.01</v>
      </c>
      <c r="I9" s="552">
        <v>0.94</v>
      </c>
      <c r="J9" s="552">
        <v>1.01</v>
      </c>
      <c r="K9" s="552">
        <v>0.95</v>
      </c>
      <c r="L9" s="552">
        <v>1.03</v>
      </c>
    </row>
    <row r="10" spans="1:13">
      <c r="A10" s="552" t="s">
        <v>1087</v>
      </c>
      <c r="B10" s="552">
        <v>2.16</v>
      </c>
      <c r="C10" s="552">
        <v>2.27</v>
      </c>
      <c r="D10" s="552">
        <v>2.19</v>
      </c>
      <c r="E10" s="552">
        <v>2.17</v>
      </c>
      <c r="F10" s="552">
        <v>2.38</v>
      </c>
      <c r="G10" s="552">
        <v>1.51</v>
      </c>
      <c r="H10" s="552">
        <v>1.38</v>
      </c>
      <c r="I10" s="552">
        <v>1.1499999999999999</v>
      </c>
      <c r="J10" s="552">
        <v>1</v>
      </c>
      <c r="K10" s="552">
        <v>0.98</v>
      </c>
      <c r="L10" s="552">
        <v>1</v>
      </c>
    </row>
    <row r="11" spans="1:13">
      <c r="A11" s="552" t="s">
        <v>1088</v>
      </c>
      <c r="B11" s="552">
        <v>1.74</v>
      </c>
      <c r="C11" s="552">
        <v>1.75</v>
      </c>
      <c r="D11" s="552">
        <v>1.74</v>
      </c>
      <c r="E11" s="552">
        <v>1.56</v>
      </c>
      <c r="F11" s="552">
        <v>1.44</v>
      </c>
      <c r="G11" s="552">
        <v>1.37</v>
      </c>
      <c r="H11" s="552">
        <v>1.18</v>
      </c>
      <c r="I11" s="552">
        <v>1.06</v>
      </c>
      <c r="J11" s="552">
        <v>1.1000000000000001</v>
      </c>
      <c r="K11" s="552">
        <v>1.1399999999999999</v>
      </c>
      <c r="L11" s="552">
        <v>1.18</v>
      </c>
    </row>
    <row r="12" spans="1:13">
      <c r="A12" s="552" t="s">
        <v>1089</v>
      </c>
      <c r="B12" s="552">
        <v>1.31</v>
      </c>
      <c r="C12" s="552">
        <v>1.43</v>
      </c>
      <c r="D12" s="552">
        <v>1.49</v>
      </c>
      <c r="E12" s="552">
        <v>1.59</v>
      </c>
      <c r="F12" s="552">
        <v>1.55</v>
      </c>
      <c r="G12" s="552">
        <v>1.52</v>
      </c>
      <c r="H12" s="552">
        <v>1.46</v>
      </c>
      <c r="I12" s="552">
        <v>1.43</v>
      </c>
      <c r="J12" s="552">
        <v>1.27</v>
      </c>
      <c r="K12" s="552">
        <v>1.38</v>
      </c>
      <c r="L12" s="552">
        <v>1.48</v>
      </c>
    </row>
    <row r="13" spans="1:13">
      <c r="A13" s="552" t="s">
        <v>1090</v>
      </c>
      <c r="B13" s="552">
        <v>1.02</v>
      </c>
      <c r="C13" s="552">
        <v>0.87</v>
      </c>
      <c r="D13" s="552">
        <v>0.78</v>
      </c>
      <c r="E13" s="552">
        <v>0.86</v>
      </c>
      <c r="F13" s="552">
        <v>1.07</v>
      </c>
      <c r="G13" s="552">
        <v>0.92</v>
      </c>
      <c r="H13" s="552">
        <v>1.26</v>
      </c>
      <c r="I13" s="552">
        <v>1.58</v>
      </c>
      <c r="J13" s="552">
        <v>1.68</v>
      </c>
      <c r="K13" s="552">
        <v>1.7</v>
      </c>
      <c r="L13" s="552">
        <v>1.7</v>
      </c>
    </row>
    <row r="14" spans="1:13">
      <c r="A14" s="552" t="s">
        <v>1091</v>
      </c>
      <c r="B14" s="552">
        <v>1.03</v>
      </c>
      <c r="C14" s="552">
        <v>1</v>
      </c>
      <c r="D14" s="552">
        <v>1.1299999999999999</v>
      </c>
      <c r="E14" s="552">
        <v>1.1000000000000001</v>
      </c>
      <c r="F14" s="552">
        <v>1.1000000000000001</v>
      </c>
      <c r="G14" s="552">
        <v>0.94</v>
      </c>
      <c r="H14" s="552">
        <v>0.87</v>
      </c>
      <c r="I14" s="552">
        <v>0.85</v>
      </c>
      <c r="J14" s="552">
        <v>1</v>
      </c>
      <c r="K14" s="552">
        <v>1.1299999999999999</v>
      </c>
      <c r="L14" s="552">
        <v>1.2</v>
      </c>
    </row>
    <row r="15" spans="1:13">
      <c r="A15" s="552" t="s">
        <v>1092</v>
      </c>
      <c r="B15" s="552">
        <v>1.49</v>
      </c>
      <c r="C15" s="552">
        <v>1.69</v>
      </c>
      <c r="D15" s="552">
        <v>1.78</v>
      </c>
      <c r="E15" s="552">
        <v>1.84</v>
      </c>
      <c r="F15" s="552">
        <v>1.68</v>
      </c>
      <c r="G15" s="552">
        <v>1.49</v>
      </c>
      <c r="H15" s="552">
        <v>1.28</v>
      </c>
      <c r="I15" s="552">
        <v>1.25</v>
      </c>
      <c r="J15" s="552">
        <v>1.1599999999999999</v>
      </c>
      <c r="K15" s="552">
        <v>1.44</v>
      </c>
      <c r="L15" s="552">
        <v>1.22</v>
      </c>
    </row>
    <row r="16" spans="1:13">
      <c r="A16" s="552" t="s">
        <v>1094</v>
      </c>
      <c r="B16" s="552">
        <v>1.63</v>
      </c>
      <c r="C16" s="552">
        <v>1.77</v>
      </c>
      <c r="D16" s="552">
        <v>1.93</v>
      </c>
      <c r="E16" s="552">
        <v>2.0099999999999998</v>
      </c>
      <c r="F16" s="552">
        <v>1.78</v>
      </c>
      <c r="G16" s="552">
        <v>1.46</v>
      </c>
      <c r="H16" s="552">
        <v>1.48</v>
      </c>
      <c r="I16" s="552">
        <v>1.49</v>
      </c>
      <c r="J16" s="552">
        <v>1.37</v>
      </c>
      <c r="K16" s="552">
        <v>1.54</v>
      </c>
      <c r="L16" s="552">
        <v>1.49</v>
      </c>
    </row>
    <row r="17" spans="1:12">
      <c r="A17" s="552" t="s">
        <v>1095</v>
      </c>
      <c r="B17" s="552">
        <v>1.57</v>
      </c>
      <c r="C17" s="552">
        <v>1.86</v>
      </c>
      <c r="D17" s="552">
        <v>1.68</v>
      </c>
      <c r="E17" s="552">
        <v>1.68</v>
      </c>
      <c r="F17" s="552">
        <v>1.35</v>
      </c>
      <c r="G17" s="552">
        <v>1.5</v>
      </c>
      <c r="H17" s="552">
        <v>1.74</v>
      </c>
      <c r="I17" s="552">
        <v>1.7</v>
      </c>
      <c r="J17" s="552">
        <v>1.3</v>
      </c>
      <c r="K17" s="552">
        <v>1.8</v>
      </c>
      <c r="L17" s="552">
        <v>2.0099999999999998</v>
      </c>
    </row>
    <row r="18" spans="1:12">
      <c r="A18" s="552" t="s">
        <v>1096</v>
      </c>
      <c r="B18" s="552">
        <v>0.97</v>
      </c>
      <c r="C18" s="552">
        <v>1.07</v>
      </c>
      <c r="D18" s="552">
        <v>1.0900000000000001</v>
      </c>
      <c r="E18" s="552">
        <v>1.1000000000000001</v>
      </c>
      <c r="F18" s="552">
        <v>1.17</v>
      </c>
      <c r="G18" s="552">
        <v>0.96</v>
      </c>
      <c r="H18" s="552">
        <v>0.81</v>
      </c>
      <c r="I18" s="552">
        <v>0.88</v>
      </c>
      <c r="J18" s="552">
        <v>0.83</v>
      </c>
      <c r="K18" s="552">
        <v>1.17</v>
      </c>
      <c r="L18" s="552">
        <v>0.85</v>
      </c>
    </row>
    <row r="19" spans="1:12">
      <c r="A19" s="552" t="s">
        <v>1097</v>
      </c>
      <c r="B19" s="552">
        <v>1.66</v>
      </c>
      <c r="C19" s="552">
        <v>1.63</v>
      </c>
      <c r="D19" s="552">
        <v>2.2200000000000002</v>
      </c>
      <c r="E19" s="552">
        <v>1.85</v>
      </c>
      <c r="F19" s="552">
        <v>2.17</v>
      </c>
      <c r="G19" s="552">
        <v>1.03</v>
      </c>
      <c r="H19" s="552">
        <v>1.0900000000000001</v>
      </c>
      <c r="I19" s="552">
        <v>0.95</v>
      </c>
      <c r="J19" s="552">
        <v>1.1599999999999999</v>
      </c>
      <c r="K19" s="552">
        <v>0.77</v>
      </c>
      <c r="L19" s="552">
        <v>0.9</v>
      </c>
    </row>
    <row r="20" spans="1:12">
      <c r="A20" s="552" t="s">
        <v>1098</v>
      </c>
      <c r="B20" s="552">
        <v>1.48</v>
      </c>
      <c r="C20" s="552">
        <v>1.66</v>
      </c>
      <c r="D20" s="552">
        <v>1.72</v>
      </c>
      <c r="E20" s="552">
        <v>1.65</v>
      </c>
      <c r="F20" s="552">
        <v>1.49</v>
      </c>
      <c r="G20" s="552">
        <v>1.25</v>
      </c>
      <c r="H20" s="552">
        <v>1.08</v>
      </c>
      <c r="I20" s="552">
        <v>1.32</v>
      </c>
      <c r="J20" s="552">
        <v>1.21</v>
      </c>
      <c r="K20" s="552">
        <v>1.1299999999999999</v>
      </c>
      <c r="L20" s="552">
        <v>1.0900000000000001</v>
      </c>
    </row>
    <row r="21" spans="1:12">
      <c r="A21" s="552" t="s">
        <v>1099</v>
      </c>
      <c r="B21" s="552">
        <v>1.29</v>
      </c>
      <c r="C21" s="552">
        <v>1.41</v>
      </c>
      <c r="D21" s="552">
        <v>1.21</v>
      </c>
      <c r="E21" s="552">
        <v>1.25</v>
      </c>
      <c r="F21" s="552">
        <v>1.1100000000000001</v>
      </c>
      <c r="G21" s="552">
        <v>1.1499999999999999</v>
      </c>
      <c r="H21" s="552">
        <v>1.25</v>
      </c>
      <c r="I21" s="552">
        <v>1.22</v>
      </c>
      <c r="J21" s="552">
        <v>1.21</v>
      </c>
      <c r="K21" s="552">
        <v>0.96</v>
      </c>
      <c r="L21" s="552">
        <v>0.82</v>
      </c>
    </row>
    <row r="22" spans="1:12">
      <c r="A22" s="552" t="s">
        <v>1100</v>
      </c>
      <c r="B22" s="552">
        <v>0.84</v>
      </c>
      <c r="C22" s="552">
        <v>0.9</v>
      </c>
      <c r="D22" s="552">
        <v>1.06</v>
      </c>
      <c r="E22" s="552">
        <v>1.02</v>
      </c>
      <c r="F22" s="552">
        <v>1.28</v>
      </c>
      <c r="G22" s="552">
        <v>1.1000000000000001</v>
      </c>
      <c r="H22" s="552">
        <v>1.02</v>
      </c>
      <c r="I22" s="552">
        <v>0.88</v>
      </c>
      <c r="J22" s="552">
        <v>0.78</v>
      </c>
      <c r="K22" s="552">
        <v>0.77</v>
      </c>
      <c r="L22" s="552">
        <v>0.76</v>
      </c>
    </row>
    <row r="23" spans="1:12">
      <c r="A23" s="552" t="s">
        <v>1101</v>
      </c>
      <c r="B23" s="552">
        <v>1.78</v>
      </c>
      <c r="C23" s="552">
        <v>1.87</v>
      </c>
      <c r="D23" s="552">
        <v>1.89</v>
      </c>
      <c r="E23" s="552">
        <v>1.95</v>
      </c>
      <c r="F23" s="552">
        <v>1.87</v>
      </c>
      <c r="G23" s="552">
        <v>1.43</v>
      </c>
      <c r="H23" s="552">
        <v>1.42</v>
      </c>
      <c r="I23" s="552">
        <v>1.5</v>
      </c>
      <c r="J23" s="552">
        <v>1.67</v>
      </c>
      <c r="K23" s="552">
        <v>1.54</v>
      </c>
      <c r="L23" s="552">
        <v>1.41</v>
      </c>
    </row>
    <row r="24" spans="1:12">
      <c r="A24" s="552" t="s">
        <v>1102</v>
      </c>
      <c r="B24" s="552">
        <v>1.49</v>
      </c>
      <c r="C24" s="552">
        <v>1.79</v>
      </c>
      <c r="D24" s="552">
        <v>1.83</v>
      </c>
      <c r="E24" s="552">
        <v>1.86</v>
      </c>
      <c r="F24" s="552">
        <v>1.76</v>
      </c>
      <c r="G24" s="552">
        <v>1.08</v>
      </c>
      <c r="H24" s="552">
        <v>1.05</v>
      </c>
      <c r="I24" s="552">
        <v>1.03</v>
      </c>
      <c r="J24" s="552">
        <v>1.17</v>
      </c>
      <c r="K24" s="552">
        <v>1.34</v>
      </c>
      <c r="L24" s="552">
        <v>1.4</v>
      </c>
    </row>
    <row r="25" spans="1:12">
      <c r="A25" s="552" t="s">
        <v>1103</v>
      </c>
      <c r="B25" s="552">
        <v>0.95</v>
      </c>
      <c r="C25" s="552">
        <v>1.03</v>
      </c>
      <c r="D25" s="552">
        <v>1.07</v>
      </c>
      <c r="E25" s="552">
        <v>1.1200000000000001</v>
      </c>
      <c r="F25" s="552">
        <v>1</v>
      </c>
      <c r="G25" s="552">
        <v>1.06</v>
      </c>
      <c r="H25" s="552">
        <v>0.99</v>
      </c>
      <c r="I25" s="552">
        <v>0.96</v>
      </c>
      <c r="J25" s="552">
        <v>1</v>
      </c>
      <c r="K25" s="552">
        <v>1.1100000000000001</v>
      </c>
      <c r="L25" s="552">
        <v>1.08</v>
      </c>
    </row>
    <row r="26" spans="1:12">
      <c r="A26" s="552" t="s">
        <v>1157</v>
      </c>
      <c r="B26" s="552">
        <v>1.79</v>
      </c>
      <c r="C26" s="552">
        <v>1.88</v>
      </c>
      <c r="D26" s="552">
        <v>1.95</v>
      </c>
      <c r="E26" s="552">
        <v>1.84</v>
      </c>
      <c r="F26" s="552">
        <v>1.57</v>
      </c>
      <c r="G26" s="552">
        <v>1.36</v>
      </c>
      <c r="H26" s="552">
        <v>1.31</v>
      </c>
      <c r="I26" s="552">
        <v>1.35</v>
      </c>
      <c r="J26" s="552">
        <v>1.46</v>
      </c>
      <c r="K26" s="552">
        <v>1.65</v>
      </c>
      <c r="L26" s="552">
        <v>1.85</v>
      </c>
    </row>
    <row r="27" spans="1:12">
      <c r="A27" s="552" t="s">
        <v>1158</v>
      </c>
      <c r="B27" s="552">
        <v>0.89</v>
      </c>
      <c r="C27" s="552">
        <v>1</v>
      </c>
      <c r="D27" s="552">
        <v>1.05</v>
      </c>
      <c r="E27" s="552">
        <v>1.04</v>
      </c>
      <c r="F27" s="552">
        <v>1.53</v>
      </c>
      <c r="G27" s="552">
        <v>1.1499999999999999</v>
      </c>
      <c r="H27" s="552">
        <v>1.1499999999999999</v>
      </c>
      <c r="I27" s="552">
        <v>1.38</v>
      </c>
      <c r="J27" s="552">
        <v>1.39</v>
      </c>
      <c r="K27" s="552">
        <v>1.51</v>
      </c>
      <c r="L27" s="552">
        <v>1.4</v>
      </c>
    </row>
    <row r="28" spans="1:12">
      <c r="A28" s="552" t="s">
        <v>1159</v>
      </c>
      <c r="B28" s="552">
        <v>2.31</v>
      </c>
      <c r="C28" s="552">
        <v>1.66</v>
      </c>
      <c r="D28" s="552">
        <v>1.65</v>
      </c>
      <c r="E28" s="552">
        <v>1.67</v>
      </c>
      <c r="F28" s="552">
        <v>1.6</v>
      </c>
      <c r="G28" s="552">
        <v>1.1599999999999999</v>
      </c>
      <c r="H28" s="552">
        <v>1.1599999999999999</v>
      </c>
      <c r="I28" s="552">
        <v>1.26</v>
      </c>
      <c r="J28" s="552">
        <v>1.22</v>
      </c>
      <c r="K28" s="552">
        <v>1.1100000000000001</v>
      </c>
      <c r="L28" s="552">
        <v>1.08</v>
      </c>
    </row>
    <row r="29" spans="1:12">
      <c r="A29" s="552" t="s">
        <v>1104</v>
      </c>
      <c r="B29" s="552">
        <v>1.36</v>
      </c>
      <c r="C29" s="552">
        <v>1.47</v>
      </c>
      <c r="D29" s="552">
        <v>1.47</v>
      </c>
      <c r="E29" s="552">
        <v>1.1100000000000001</v>
      </c>
      <c r="F29" s="552">
        <v>1.1100000000000001</v>
      </c>
      <c r="G29" s="552">
        <v>1.04</v>
      </c>
      <c r="H29" s="552">
        <v>0.99</v>
      </c>
      <c r="I29" s="552">
        <v>1.05</v>
      </c>
      <c r="J29" s="552">
        <v>1.02</v>
      </c>
      <c r="K29" s="552">
        <v>1.0900000000000001</v>
      </c>
      <c r="L29" s="552">
        <v>1.08</v>
      </c>
    </row>
    <row r="30" spans="1:12">
      <c r="A30" s="552" t="s">
        <v>1105</v>
      </c>
      <c r="B30" s="552">
        <v>0.89</v>
      </c>
      <c r="C30" s="552">
        <v>0.89</v>
      </c>
      <c r="D30" s="552">
        <v>0.91</v>
      </c>
      <c r="E30" s="552">
        <v>0.87</v>
      </c>
      <c r="F30" s="552">
        <v>0.85</v>
      </c>
      <c r="G30" s="552">
        <v>0.93</v>
      </c>
      <c r="H30" s="552">
        <v>0.95</v>
      </c>
      <c r="I30" s="552">
        <v>1.17</v>
      </c>
      <c r="J30" s="552">
        <v>1.02</v>
      </c>
      <c r="K30" s="552">
        <v>1.06</v>
      </c>
      <c r="L30" s="552">
        <v>1.08</v>
      </c>
    </row>
    <row r="31" spans="1:12">
      <c r="A31" s="552" t="s">
        <v>1106</v>
      </c>
      <c r="B31" s="552">
        <v>1.99</v>
      </c>
      <c r="C31" s="552">
        <v>1.82</v>
      </c>
      <c r="D31" s="552">
        <v>2.16</v>
      </c>
      <c r="E31" s="552">
        <v>2.02</v>
      </c>
      <c r="F31" s="552">
        <v>1.68</v>
      </c>
      <c r="G31" s="552">
        <v>1.55</v>
      </c>
      <c r="H31" s="552">
        <v>1.66</v>
      </c>
      <c r="I31" s="552">
        <v>1.65</v>
      </c>
      <c r="J31" s="552">
        <v>1.49</v>
      </c>
      <c r="K31" s="552">
        <v>1.31</v>
      </c>
      <c r="L31" s="552">
        <v>1.17</v>
      </c>
    </row>
    <row r="32" spans="1:12">
      <c r="A32" s="552" t="s">
        <v>1107</v>
      </c>
      <c r="B32" s="552">
        <v>1.1499999999999999</v>
      </c>
      <c r="C32" s="552">
        <v>1.32</v>
      </c>
      <c r="D32" s="552">
        <v>1.62</v>
      </c>
      <c r="E32" s="552">
        <v>1.6</v>
      </c>
      <c r="F32" s="552">
        <v>1.62</v>
      </c>
      <c r="G32" s="552">
        <v>1.81</v>
      </c>
      <c r="H32" s="552">
        <v>1.84</v>
      </c>
      <c r="I32" s="552">
        <v>2.0099999999999998</v>
      </c>
      <c r="J32" s="552">
        <v>1.81</v>
      </c>
      <c r="K32" s="552">
        <v>1.59</v>
      </c>
      <c r="L32" s="552">
        <v>1.33</v>
      </c>
    </row>
    <row r="33" spans="1:12">
      <c r="A33" s="552" t="s">
        <v>1108</v>
      </c>
      <c r="B33" s="552">
        <v>0.7</v>
      </c>
      <c r="C33" s="552">
        <v>0.81</v>
      </c>
      <c r="D33" s="552">
        <v>0.87</v>
      </c>
      <c r="E33" s="552">
        <v>0.94</v>
      </c>
      <c r="F33" s="552">
        <v>0.89</v>
      </c>
      <c r="G33" s="552">
        <v>0.91</v>
      </c>
      <c r="H33" s="552">
        <v>1.23</v>
      </c>
      <c r="I33" s="552">
        <v>1.55</v>
      </c>
      <c r="J33" s="552">
        <v>1.6</v>
      </c>
      <c r="K33" s="552">
        <v>1.57</v>
      </c>
      <c r="L33" s="552">
        <v>0.97</v>
      </c>
    </row>
    <row r="34" spans="1:12">
      <c r="A34" s="552" t="s">
        <v>1109</v>
      </c>
      <c r="B34" s="552">
        <v>0.92</v>
      </c>
      <c r="C34" s="552">
        <v>0.99</v>
      </c>
      <c r="D34" s="552">
        <v>0.93</v>
      </c>
      <c r="E34" s="552">
        <v>0.95</v>
      </c>
      <c r="F34" s="552">
        <v>1.47</v>
      </c>
      <c r="G34" s="552">
        <v>1.21</v>
      </c>
      <c r="H34" s="552">
        <v>1.26</v>
      </c>
      <c r="I34" s="552">
        <v>1.32</v>
      </c>
      <c r="J34" s="552">
        <v>1.51</v>
      </c>
      <c r="K34" s="552">
        <v>1.52</v>
      </c>
      <c r="L34" s="552">
        <v>1.42</v>
      </c>
    </row>
    <row r="35" spans="1:12">
      <c r="A35" s="552" t="s">
        <v>1110</v>
      </c>
      <c r="B35" s="552">
        <v>1.06</v>
      </c>
      <c r="C35" s="552">
        <v>1.1299999999999999</v>
      </c>
      <c r="D35" s="552">
        <v>1.17</v>
      </c>
      <c r="E35" s="552">
        <v>1.1399999999999999</v>
      </c>
      <c r="F35" s="552">
        <v>1.1599999999999999</v>
      </c>
      <c r="G35" s="552">
        <v>1.08</v>
      </c>
      <c r="H35" s="552">
        <v>1.01</v>
      </c>
      <c r="I35" s="552">
        <v>1.03</v>
      </c>
      <c r="J35" s="552">
        <v>0.8</v>
      </c>
      <c r="K35" s="552">
        <v>0.81</v>
      </c>
      <c r="L35" s="552">
        <v>0.85</v>
      </c>
    </row>
    <row r="36" spans="1:12">
      <c r="A36" s="552" t="s">
        <v>1111</v>
      </c>
      <c r="B36" s="552">
        <v>1.08</v>
      </c>
      <c r="C36" s="552">
        <v>1.1200000000000001</v>
      </c>
      <c r="D36" s="552">
        <v>1.1599999999999999</v>
      </c>
      <c r="E36" s="552">
        <v>1.1000000000000001</v>
      </c>
      <c r="F36" s="552">
        <v>1.08</v>
      </c>
      <c r="G36" s="552">
        <v>1.1399999999999999</v>
      </c>
      <c r="H36" s="552">
        <v>1.0900000000000001</v>
      </c>
      <c r="I36" s="552">
        <v>0.92</v>
      </c>
      <c r="J36" s="552">
        <v>0.93</v>
      </c>
      <c r="K36" s="552">
        <v>1.04</v>
      </c>
      <c r="L36" s="552">
        <v>1.05</v>
      </c>
    </row>
    <row r="37" spans="1:12">
      <c r="A37" s="552" t="s">
        <v>1112</v>
      </c>
      <c r="B37" s="552">
        <v>0.68</v>
      </c>
      <c r="C37" s="552">
        <v>0.78</v>
      </c>
      <c r="D37" s="552">
        <v>0.88</v>
      </c>
      <c r="E37" s="552">
        <v>0.84</v>
      </c>
      <c r="F37" s="552">
        <v>0.87</v>
      </c>
      <c r="G37" s="552">
        <v>0.8</v>
      </c>
      <c r="H37" s="552">
        <v>0.74</v>
      </c>
      <c r="I37" s="552">
        <v>0.87</v>
      </c>
      <c r="J37" s="552">
        <v>0.85</v>
      </c>
      <c r="K37" s="552">
        <v>0.89</v>
      </c>
      <c r="L37" s="552">
        <v>0.88</v>
      </c>
    </row>
    <row r="38" spans="1:12">
      <c r="A38" s="552" t="s">
        <v>1113</v>
      </c>
      <c r="B38" s="552">
        <v>0.76</v>
      </c>
      <c r="C38" s="552">
        <v>0.82</v>
      </c>
      <c r="D38" s="552">
        <v>0.84</v>
      </c>
      <c r="E38" s="552">
        <v>0.96</v>
      </c>
      <c r="F38" s="552">
        <v>0.95</v>
      </c>
      <c r="G38" s="552">
        <v>0.77</v>
      </c>
      <c r="H38" s="552">
        <v>0.93</v>
      </c>
      <c r="I38" s="552">
        <v>1.19</v>
      </c>
      <c r="J38" s="552">
        <v>1.1200000000000001</v>
      </c>
      <c r="K38" s="552">
        <v>1.17</v>
      </c>
      <c r="L38" s="552">
        <v>1.1299999999999999</v>
      </c>
    </row>
    <row r="39" spans="1:12">
      <c r="A39" s="552" t="s">
        <v>1114</v>
      </c>
      <c r="B39" s="552">
        <v>0.72</v>
      </c>
      <c r="C39" s="552">
        <v>0.83</v>
      </c>
      <c r="D39" s="552">
        <v>0.93</v>
      </c>
      <c r="E39" s="552">
        <v>0.94</v>
      </c>
      <c r="F39" s="552">
        <v>1.1200000000000001</v>
      </c>
      <c r="G39" s="552">
        <v>0.81</v>
      </c>
      <c r="H39" s="552">
        <v>0.87</v>
      </c>
      <c r="I39" s="552">
        <v>0.99</v>
      </c>
      <c r="J39" s="552">
        <v>0.97</v>
      </c>
      <c r="K39" s="552">
        <v>0.89</v>
      </c>
      <c r="L39" s="552">
        <v>1.04</v>
      </c>
    </row>
    <row r="40" spans="1:12">
      <c r="A40" s="552" t="s">
        <v>1115</v>
      </c>
      <c r="B40" s="552">
        <v>0.26</v>
      </c>
      <c r="C40" s="552">
        <v>0.25</v>
      </c>
      <c r="D40" s="552">
        <v>0.37</v>
      </c>
      <c r="E40" s="552">
        <v>0.38</v>
      </c>
      <c r="F40" s="552">
        <v>0.63</v>
      </c>
      <c r="G40" s="552">
        <v>0.53</v>
      </c>
      <c r="H40" s="552">
        <v>0.54</v>
      </c>
      <c r="I40" s="552">
        <v>0.46</v>
      </c>
      <c r="J40" s="552">
        <v>0.72</v>
      </c>
      <c r="K40" s="552">
        <v>0.75</v>
      </c>
      <c r="L40" s="552">
        <v>0.77</v>
      </c>
    </row>
    <row r="41" spans="1:12">
      <c r="A41" s="552" t="s">
        <v>1116</v>
      </c>
      <c r="B41" s="552">
        <v>1.01</v>
      </c>
      <c r="C41" s="552">
        <v>1.17</v>
      </c>
      <c r="D41" s="552">
        <v>1.19</v>
      </c>
      <c r="E41" s="552">
        <v>1.22</v>
      </c>
      <c r="F41" s="552">
        <v>1</v>
      </c>
      <c r="G41" s="552">
        <v>1.01</v>
      </c>
      <c r="H41" s="552">
        <v>0.89</v>
      </c>
      <c r="I41" s="552">
        <v>0.86</v>
      </c>
      <c r="J41" s="552">
        <v>0.72</v>
      </c>
      <c r="K41" s="552">
        <v>0.91</v>
      </c>
      <c r="L41" s="552">
        <v>1.21</v>
      </c>
    </row>
    <row r="42" spans="1:12">
      <c r="A42" s="552" t="s">
        <v>1118</v>
      </c>
      <c r="B42" s="552">
        <v>1.36</v>
      </c>
      <c r="C42" s="552">
        <v>1.26</v>
      </c>
      <c r="D42" s="552">
        <v>1.27</v>
      </c>
      <c r="E42" s="552">
        <v>1.25</v>
      </c>
      <c r="F42" s="552">
        <v>1.1499999999999999</v>
      </c>
      <c r="G42" s="552">
        <v>1.01</v>
      </c>
      <c r="H42" s="552">
        <v>1.1399999999999999</v>
      </c>
      <c r="I42" s="552">
        <v>1.43</v>
      </c>
      <c r="J42" s="552">
        <v>1.31</v>
      </c>
      <c r="K42" s="552">
        <v>1.4</v>
      </c>
      <c r="L42" s="552">
        <v>1.21</v>
      </c>
    </row>
    <row r="43" spans="1:12">
      <c r="A43" s="552" t="s">
        <v>1117</v>
      </c>
      <c r="B43" s="552">
        <v>1.26</v>
      </c>
      <c r="C43" s="552">
        <v>1.34</v>
      </c>
      <c r="D43" s="552">
        <v>1.41</v>
      </c>
      <c r="E43" s="552">
        <v>1.37</v>
      </c>
      <c r="F43" s="552">
        <v>1.69</v>
      </c>
      <c r="G43" s="552">
        <v>1.08</v>
      </c>
      <c r="H43" s="552">
        <v>1.02</v>
      </c>
      <c r="I43" s="552">
        <v>1.1599999999999999</v>
      </c>
      <c r="J43" s="552">
        <v>1.23</v>
      </c>
      <c r="K43" s="552">
        <v>1.34</v>
      </c>
      <c r="L43" s="552">
        <v>1.3</v>
      </c>
    </row>
    <row r="44" spans="1:12">
      <c r="A44" s="552" t="s">
        <v>1160</v>
      </c>
      <c r="B44" s="552">
        <v>1.71</v>
      </c>
      <c r="C44" s="552">
        <v>1.46</v>
      </c>
      <c r="D44" s="552">
        <v>1.5</v>
      </c>
      <c r="E44" s="552">
        <v>1.24</v>
      </c>
      <c r="F44" s="552">
        <v>1.05</v>
      </c>
      <c r="G44" s="552">
        <v>1.1499999999999999</v>
      </c>
      <c r="H44" s="552">
        <v>1.2</v>
      </c>
      <c r="I44" s="552">
        <v>1.1299999999999999</v>
      </c>
      <c r="J44" s="552">
        <v>1.1599999999999999</v>
      </c>
      <c r="K44" s="552">
        <v>1.3</v>
      </c>
      <c r="L44" s="552">
        <v>1.28</v>
      </c>
    </row>
    <row r="45" spans="1:12">
      <c r="A45" s="552" t="s">
        <v>1161</v>
      </c>
      <c r="B45" s="552">
        <v>1.33</v>
      </c>
      <c r="C45" s="552">
        <v>1.21</v>
      </c>
      <c r="D45" s="552">
        <v>1.21</v>
      </c>
      <c r="E45" s="552">
        <v>1.29</v>
      </c>
      <c r="F45" s="552">
        <v>1.06</v>
      </c>
      <c r="G45" s="552">
        <v>1.07</v>
      </c>
      <c r="H45" s="552">
        <v>1.26</v>
      </c>
      <c r="I45" s="552">
        <v>1.2</v>
      </c>
      <c r="J45" s="552">
        <v>1.1200000000000001</v>
      </c>
      <c r="K45" s="552">
        <v>1.32</v>
      </c>
      <c r="L45" s="552">
        <v>1.36</v>
      </c>
    </row>
    <row r="46" spans="1:12">
      <c r="A46" s="552" t="s">
        <v>1119</v>
      </c>
      <c r="B46" s="552">
        <v>0.81</v>
      </c>
      <c r="C46" s="552">
        <v>1</v>
      </c>
      <c r="D46" s="552">
        <v>0.92</v>
      </c>
      <c r="E46" s="552">
        <v>0.95</v>
      </c>
      <c r="F46" s="552">
        <v>0.94</v>
      </c>
      <c r="G46" s="552">
        <v>0.94</v>
      </c>
      <c r="H46" s="552">
        <v>0.89</v>
      </c>
      <c r="I46" s="552">
        <v>0.83</v>
      </c>
      <c r="J46" s="552">
        <v>0.8</v>
      </c>
      <c r="K46" s="552">
        <v>0.71</v>
      </c>
      <c r="L46" s="552">
        <v>0.77</v>
      </c>
    </row>
    <row r="47" spans="1:12">
      <c r="A47" s="552" t="s">
        <v>1120</v>
      </c>
      <c r="B47" s="552">
        <v>0.83</v>
      </c>
      <c r="C47" s="552">
        <v>0.92</v>
      </c>
      <c r="D47" s="552">
        <v>0.95</v>
      </c>
      <c r="E47" s="552">
        <v>1.01</v>
      </c>
      <c r="F47" s="552">
        <v>1.05</v>
      </c>
      <c r="G47" s="552">
        <v>1.01</v>
      </c>
      <c r="H47" s="552">
        <v>1.01</v>
      </c>
      <c r="I47" s="552">
        <v>1.01</v>
      </c>
      <c r="J47" s="552">
        <v>1.1499999999999999</v>
      </c>
      <c r="K47" s="552">
        <v>1.19</v>
      </c>
      <c r="L47" s="552">
        <v>1.3</v>
      </c>
    </row>
    <row r="48" spans="1:12">
      <c r="A48" s="552" t="s">
        <v>1121</v>
      </c>
      <c r="B48" s="552">
        <v>1.98</v>
      </c>
      <c r="C48" s="552">
        <v>1.84</v>
      </c>
      <c r="D48" s="552">
        <v>1.84</v>
      </c>
      <c r="E48" s="552">
        <v>1.96</v>
      </c>
      <c r="F48" s="552">
        <v>2.04</v>
      </c>
      <c r="G48" s="552">
        <v>1.41</v>
      </c>
      <c r="H48" s="552">
        <v>0.96</v>
      </c>
      <c r="I48" s="552">
        <v>1.08</v>
      </c>
      <c r="J48" s="552">
        <v>1.21</v>
      </c>
      <c r="K48" s="552">
        <v>1.1200000000000001</v>
      </c>
      <c r="L48" s="552">
        <v>1.1000000000000001</v>
      </c>
    </row>
    <row r="49" spans="1:12">
      <c r="A49" s="552" t="s">
        <v>1122</v>
      </c>
      <c r="B49" s="552">
        <v>1.22</v>
      </c>
      <c r="C49" s="552">
        <v>1.2</v>
      </c>
      <c r="D49" s="552">
        <v>1.33</v>
      </c>
      <c r="E49" s="552">
        <v>1.29</v>
      </c>
      <c r="F49" s="552">
        <v>1.46</v>
      </c>
      <c r="G49" s="552">
        <v>1.25</v>
      </c>
      <c r="H49" s="552">
        <v>1.43</v>
      </c>
      <c r="I49" s="552">
        <v>1.81</v>
      </c>
      <c r="J49" s="552">
        <v>1.61</v>
      </c>
      <c r="K49" s="552">
        <v>1.75</v>
      </c>
      <c r="L49" s="552">
        <v>1.69</v>
      </c>
    </row>
    <row r="50" spans="1:12">
      <c r="A50" s="552" t="s">
        <v>1123</v>
      </c>
      <c r="B50" s="552">
        <v>1.91</v>
      </c>
      <c r="C50" s="552">
        <v>1.94</v>
      </c>
      <c r="D50" s="552">
        <v>1.93</v>
      </c>
      <c r="E50" s="552">
        <v>2.06</v>
      </c>
      <c r="F50" s="552">
        <v>1.84</v>
      </c>
      <c r="G50" s="552">
        <v>1.71</v>
      </c>
      <c r="H50" s="552">
        <v>1.62</v>
      </c>
      <c r="I50" s="552">
        <v>1.77</v>
      </c>
      <c r="J50" s="552">
        <v>1.72</v>
      </c>
      <c r="K50" s="552">
        <v>0.97</v>
      </c>
      <c r="L50" s="552">
        <v>1.07</v>
      </c>
    </row>
    <row r="51" spans="1:12">
      <c r="A51" s="552" t="s">
        <v>1124</v>
      </c>
      <c r="B51" s="552">
        <v>1.63</v>
      </c>
      <c r="C51" s="552">
        <v>1.64</v>
      </c>
      <c r="D51" s="552">
        <v>1.6</v>
      </c>
      <c r="E51" s="552">
        <v>1.61</v>
      </c>
      <c r="F51" s="552">
        <v>1.29</v>
      </c>
      <c r="G51" s="552">
        <v>1.1200000000000001</v>
      </c>
      <c r="H51" s="552">
        <v>1.1299999999999999</v>
      </c>
      <c r="I51" s="552">
        <v>0.95</v>
      </c>
      <c r="J51" s="552">
        <v>0.87</v>
      </c>
      <c r="K51" s="552">
        <v>0.87</v>
      </c>
      <c r="L51" s="552">
        <v>0.95</v>
      </c>
    </row>
    <row r="52" spans="1:12">
      <c r="A52" s="552" t="s">
        <v>1125</v>
      </c>
      <c r="B52" s="552">
        <v>0.77</v>
      </c>
      <c r="C52" s="552">
        <v>1.03</v>
      </c>
      <c r="D52" s="552">
        <v>1.01</v>
      </c>
      <c r="E52" s="552">
        <v>1.1599999999999999</v>
      </c>
      <c r="F52" s="552">
        <v>1.05</v>
      </c>
      <c r="G52" s="552">
        <v>1.02</v>
      </c>
      <c r="H52" s="552">
        <v>1.1100000000000001</v>
      </c>
      <c r="I52" s="552">
        <v>1.38</v>
      </c>
      <c r="J52" s="552">
        <v>1.2</v>
      </c>
      <c r="K52" s="552">
        <v>1.7</v>
      </c>
      <c r="L52" s="552">
        <v>1.38</v>
      </c>
    </row>
    <row r="53" spans="1:12">
      <c r="A53" s="552" t="s">
        <v>1130</v>
      </c>
      <c r="B53" s="552">
        <v>1.58</v>
      </c>
      <c r="C53" s="552">
        <v>1.68</v>
      </c>
      <c r="D53" s="552">
        <v>1.67</v>
      </c>
      <c r="E53" s="552">
        <v>1.71</v>
      </c>
      <c r="F53" s="552">
        <v>2.37</v>
      </c>
      <c r="G53" s="552">
        <v>1.4</v>
      </c>
      <c r="H53" s="552">
        <v>1.47</v>
      </c>
      <c r="I53" s="552">
        <v>0.87</v>
      </c>
      <c r="J53" s="552">
        <v>0.86</v>
      </c>
      <c r="K53" s="552">
        <v>0.84</v>
      </c>
      <c r="L53" s="552">
        <v>0.85</v>
      </c>
    </row>
    <row r="54" spans="1:12">
      <c r="A54" s="552" t="s">
        <v>1129</v>
      </c>
      <c r="B54" s="552">
        <v>1.24</v>
      </c>
      <c r="C54" s="552">
        <v>1.45</v>
      </c>
      <c r="D54" s="552">
        <v>1.43</v>
      </c>
      <c r="E54" s="552">
        <v>1.42</v>
      </c>
      <c r="F54" s="552">
        <v>1.45</v>
      </c>
      <c r="G54" s="552">
        <v>1.43</v>
      </c>
      <c r="H54" s="552">
        <v>1.49</v>
      </c>
      <c r="I54" s="552">
        <v>1.41</v>
      </c>
      <c r="J54" s="552">
        <v>1.3</v>
      </c>
      <c r="K54" s="552">
        <v>1.24</v>
      </c>
      <c r="L54" s="552">
        <v>1.19</v>
      </c>
    </row>
    <row r="55" spans="1:12">
      <c r="A55" s="552" t="s">
        <v>1131</v>
      </c>
      <c r="B55" s="552">
        <v>1.9</v>
      </c>
      <c r="C55" s="552">
        <v>2.2200000000000002</v>
      </c>
      <c r="D55" s="552">
        <v>2.34</v>
      </c>
      <c r="E55" s="552">
        <v>2.2400000000000002</v>
      </c>
      <c r="F55" s="552">
        <v>2.39</v>
      </c>
      <c r="G55" s="552">
        <v>1.46</v>
      </c>
      <c r="H55" s="552">
        <v>1.3</v>
      </c>
      <c r="I55" s="552">
        <v>1.06</v>
      </c>
      <c r="J55" s="552">
        <v>1.22</v>
      </c>
      <c r="K55" s="552">
        <v>1.1299999999999999</v>
      </c>
      <c r="L55" s="552">
        <v>1.06</v>
      </c>
    </row>
    <row r="56" spans="1:12">
      <c r="A56" s="552" t="s">
        <v>1126</v>
      </c>
      <c r="B56" s="552">
        <v>1.1000000000000001</v>
      </c>
      <c r="C56" s="552">
        <v>1.1399999999999999</v>
      </c>
      <c r="D56" s="552">
        <v>1.04</v>
      </c>
      <c r="E56" s="552">
        <v>0.95</v>
      </c>
      <c r="F56" s="552">
        <v>0.92</v>
      </c>
      <c r="G56" s="552">
        <v>0.99</v>
      </c>
      <c r="H56" s="552">
        <v>0.97</v>
      </c>
      <c r="I56" s="552">
        <v>1.01</v>
      </c>
      <c r="J56" s="552">
        <v>0.91</v>
      </c>
      <c r="K56" s="552">
        <v>1</v>
      </c>
      <c r="L56" s="552">
        <v>1.02</v>
      </c>
    </row>
    <row r="57" spans="1:12">
      <c r="A57" s="552" t="s">
        <v>1127</v>
      </c>
      <c r="B57" s="552">
        <v>1.1100000000000001</v>
      </c>
      <c r="C57" s="552">
        <v>1.1200000000000001</v>
      </c>
      <c r="D57" s="552">
        <v>1.21</v>
      </c>
      <c r="E57" s="552">
        <v>1.06</v>
      </c>
      <c r="F57" s="552">
        <v>1.1399999999999999</v>
      </c>
      <c r="G57" s="552">
        <v>1.03</v>
      </c>
      <c r="H57" s="552">
        <v>1.01</v>
      </c>
      <c r="I57" s="552">
        <v>1.06</v>
      </c>
      <c r="J57" s="552">
        <v>1.03</v>
      </c>
      <c r="K57" s="552">
        <v>1.06</v>
      </c>
      <c r="L57" s="552">
        <v>1.07</v>
      </c>
    </row>
    <row r="58" spans="1:12">
      <c r="A58" s="552" t="s">
        <v>1128</v>
      </c>
      <c r="B58" s="552">
        <v>1.97</v>
      </c>
      <c r="C58" s="552">
        <v>1.97</v>
      </c>
      <c r="D58" s="552">
        <v>1.99</v>
      </c>
      <c r="E58" s="552">
        <v>1.52</v>
      </c>
      <c r="F58" s="552">
        <v>1.67</v>
      </c>
      <c r="G58" s="552">
        <v>1.66</v>
      </c>
      <c r="H58" s="552">
        <v>1.72</v>
      </c>
      <c r="I58" s="552">
        <v>1.28</v>
      </c>
      <c r="J58" s="552">
        <v>1.1299999999999999</v>
      </c>
      <c r="K58" s="552">
        <v>0.98</v>
      </c>
      <c r="L58" s="552">
        <v>0.99</v>
      </c>
    </row>
    <row r="59" spans="1:12">
      <c r="A59" s="552" t="s">
        <v>1132</v>
      </c>
      <c r="B59" s="552">
        <v>1.1299999999999999</v>
      </c>
      <c r="C59" s="552">
        <v>1.1200000000000001</v>
      </c>
      <c r="D59" s="552">
        <v>1.18</v>
      </c>
      <c r="E59" s="552">
        <v>1.17</v>
      </c>
      <c r="F59" s="552">
        <v>1.27</v>
      </c>
      <c r="G59" s="552">
        <v>1.31</v>
      </c>
      <c r="H59" s="552">
        <v>0.98</v>
      </c>
      <c r="I59" s="552">
        <v>1.04</v>
      </c>
      <c r="J59" s="552">
        <v>0.96</v>
      </c>
      <c r="K59" s="552">
        <v>0.89</v>
      </c>
      <c r="L59" s="552">
        <v>0.94</v>
      </c>
    </row>
    <row r="60" spans="1:12">
      <c r="A60" s="552" t="s">
        <v>1133</v>
      </c>
      <c r="B60" s="552">
        <v>1.05</v>
      </c>
      <c r="C60" s="552">
        <v>1.2</v>
      </c>
      <c r="D60" s="552">
        <v>1.37</v>
      </c>
      <c r="E60" s="552">
        <v>1.37</v>
      </c>
      <c r="F60" s="552">
        <v>1.31</v>
      </c>
      <c r="G60" s="552">
        <v>1.28</v>
      </c>
      <c r="H60" s="552">
        <v>1.21</v>
      </c>
      <c r="I60" s="552">
        <v>1.27</v>
      </c>
      <c r="J60" s="552">
        <v>1.25</v>
      </c>
      <c r="K60" s="552">
        <v>1.34</v>
      </c>
      <c r="L60" s="552">
        <v>1.25</v>
      </c>
    </row>
    <row r="61" spans="1:12">
      <c r="A61" s="552" t="s">
        <v>1134</v>
      </c>
      <c r="B61" s="552">
        <v>0.9</v>
      </c>
      <c r="C61" s="552">
        <v>0.95</v>
      </c>
      <c r="D61" s="552">
        <v>1.0900000000000001</v>
      </c>
      <c r="E61" s="552">
        <v>1.08</v>
      </c>
      <c r="F61" s="552">
        <v>1.01</v>
      </c>
      <c r="G61" s="552">
        <v>0.89</v>
      </c>
      <c r="H61" s="552">
        <v>0.79</v>
      </c>
      <c r="I61" s="552">
        <v>0.93</v>
      </c>
      <c r="J61" s="552">
        <v>1.0900000000000001</v>
      </c>
      <c r="K61" s="552">
        <v>0.8</v>
      </c>
      <c r="L61" s="552">
        <v>0.82</v>
      </c>
    </row>
    <row r="62" spans="1:12">
      <c r="A62" s="552" t="s">
        <v>1135</v>
      </c>
      <c r="B62" s="552">
        <v>1.01</v>
      </c>
      <c r="C62" s="552">
        <v>1.0900000000000001</v>
      </c>
      <c r="D62" s="552">
        <v>1.1200000000000001</v>
      </c>
      <c r="E62" s="552">
        <v>1.2</v>
      </c>
      <c r="F62" s="552">
        <v>1.23</v>
      </c>
      <c r="G62" s="552">
        <v>1.19</v>
      </c>
      <c r="H62" s="552">
        <v>1.08</v>
      </c>
      <c r="I62" s="552">
        <v>1.05</v>
      </c>
      <c r="J62" s="552">
        <v>1.04</v>
      </c>
      <c r="K62" s="552">
        <v>1.21</v>
      </c>
      <c r="L62" s="552">
        <v>1.08</v>
      </c>
    </row>
    <row r="63" spans="1:12">
      <c r="A63" s="552" t="s">
        <v>1136</v>
      </c>
      <c r="B63" s="552">
        <v>3.27</v>
      </c>
      <c r="C63" s="552">
        <v>3.59</v>
      </c>
      <c r="D63" s="552">
        <v>3.55</v>
      </c>
      <c r="E63" s="552">
        <v>3.01</v>
      </c>
      <c r="F63" s="552">
        <v>2.42</v>
      </c>
      <c r="G63" s="552">
        <v>2.14</v>
      </c>
      <c r="H63" s="552">
        <v>1.93</v>
      </c>
      <c r="I63" s="552">
        <v>2.12</v>
      </c>
      <c r="J63" s="552">
        <v>1.73</v>
      </c>
      <c r="K63" s="552">
        <v>1.97</v>
      </c>
      <c r="L63" s="552">
        <v>1.95</v>
      </c>
    </row>
    <row r="64" spans="1:12">
      <c r="A64" s="552" t="s">
        <v>1137</v>
      </c>
      <c r="B64" s="552">
        <v>0.66</v>
      </c>
      <c r="C64" s="552">
        <v>0.65</v>
      </c>
      <c r="D64" s="552">
        <v>0.81</v>
      </c>
      <c r="E64" s="552">
        <v>0.77</v>
      </c>
      <c r="F64" s="552">
        <v>0.85</v>
      </c>
      <c r="G64" s="552">
        <v>0.7</v>
      </c>
      <c r="H64" s="552">
        <v>0.74</v>
      </c>
      <c r="I64" s="552">
        <v>0.82</v>
      </c>
      <c r="J64" s="552">
        <v>0.88</v>
      </c>
      <c r="K64" s="552">
        <v>0.86</v>
      </c>
      <c r="L64" s="552">
        <v>0.85</v>
      </c>
    </row>
    <row r="65" spans="1:12">
      <c r="A65" s="552" t="s">
        <v>1138</v>
      </c>
      <c r="B65" s="552">
        <v>1.67</v>
      </c>
      <c r="C65" s="552">
        <v>1.67</v>
      </c>
      <c r="D65" s="552">
        <v>1.64</v>
      </c>
      <c r="E65" s="552">
        <v>1.63</v>
      </c>
      <c r="F65" s="552">
        <v>1.66</v>
      </c>
      <c r="G65" s="552">
        <v>1.43</v>
      </c>
      <c r="H65" s="552">
        <v>1.3</v>
      </c>
      <c r="I65" s="552">
        <v>1.31</v>
      </c>
      <c r="J65" s="552">
        <v>1.4</v>
      </c>
      <c r="K65" s="552">
        <v>1.07</v>
      </c>
      <c r="L65" s="552">
        <v>1.01</v>
      </c>
    </row>
    <row r="66" spans="1:12">
      <c r="A66" s="552" t="s">
        <v>1139</v>
      </c>
      <c r="B66" s="552">
        <v>1.52</v>
      </c>
      <c r="C66" s="552">
        <v>1.6</v>
      </c>
      <c r="D66" s="552">
        <v>1.77</v>
      </c>
      <c r="E66" s="552">
        <v>1.77</v>
      </c>
      <c r="F66" s="552">
        <v>1.63</v>
      </c>
      <c r="G66" s="552">
        <v>1.59</v>
      </c>
      <c r="H66" s="552">
        <v>1.25</v>
      </c>
      <c r="I66" s="552">
        <v>1.22</v>
      </c>
      <c r="J66" s="552">
        <v>1.1200000000000001</v>
      </c>
      <c r="K66" s="552">
        <v>0.99</v>
      </c>
      <c r="L66" s="552">
        <v>1.0900000000000001</v>
      </c>
    </row>
    <row r="67" spans="1:12">
      <c r="A67" s="552" t="s">
        <v>1140</v>
      </c>
      <c r="B67" s="552">
        <v>1.05</v>
      </c>
      <c r="C67" s="552">
        <v>1.01</v>
      </c>
      <c r="D67" s="552">
        <v>1.02</v>
      </c>
      <c r="E67" s="552">
        <v>1.05</v>
      </c>
      <c r="F67" s="552">
        <v>1.05</v>
      </c>
      <c r="G67" s="552">
        <v>0.92</v>
      </c>
      <c r="H67" s="552">
        <v>0.96</v>
      </c>
      <c r="I67" s="552">
        <v>0.89</v>
      </c>
      <c r="J67" s="552">
        <v>0.8</v>
      </c>
      <c r="K67" s="552">
        <v>0.96</v>
      </c>
      <c r="L67" s="552">
        <v>1.01</v>
      </c>
    </row>
    <row r="68" spans="1:12">
      <c r="A68" s="552" t="s">
        <v>1141</v>
      </c>
      <c r="B68" s="552">
        <v>1.01</v>
      </c>
      <c r="C68" s="552">
        <v>1.05</v>
      </c>
      <c r="D68" s="552">
        <v>1.1200000000000001</v>
      </c>
      <c r="E68" s="552">
        <v>1.1499999999999999</v>
      </c>
      <c r="F68" s="552">
        <v>0.89</v>
      </c>
      <c r="G68" s="552">
        <v>0.79</v>
      </c>
      <c r="H68" s="552">
        <v>0.79</v>
      </c>
      <c r="I68" s="552">
        <v>0.79</v>
      </c>
      <c r="J68" s="552">
        <v>1</v>
      </c>
      <c r="K68" s="552">
        <v>1.02</v>
      </c>
      <c r="L68" s="552">
        <v>0.85</v>
      </c>
    </row>
    <row r="69" spans="1:12">
      <c r="A69" s="552" t="s">
        <v>1142</v>
      </c>
      <c r="B69" s="552">
        <v>1.1299999999999999</v>
      </c>
      <c r="C69" s="552">
        <v>1.21</v>
      </c>
      <c r="D69" s="552">
        <v>1.17</v>
      </c>
      <c r="E69" s="552">
        <v>1.21</v>
      </c>
      <c r="F69" s="552">
        <v>0.94</v>
      </c>
      <c r="G69" s="552">
        <v>0.95</v>
      </c>
      <c r="H69" s="552">
        <v>0.75</v>
      </c>
      <c r="I69" s="552">
        <v>0.78</v>
      </c>
      <c r="J69" s="552">
        <v>0.97</v>
      </c>
      <c r="K69" s="552">
        <v>1.1499999999999999</v>
      </c>
      <c r="L69" s="552">
        <v>1.25</v>
      </c>
    </row>
    <row r="70" spans="1:12">
      <c r="A70" s="552" t="s">
        <v>1143</v>
      </c>
      <c r="B70" s="552">
        <v>1.32</v>
      </c>
      <c r="C70" s="552">
        <v>1.22</v>
      </c>
      <c r="D70" s="552">
        <v>1.1599999999999999</v>
      </c>
      <c r="E70" s="552">
        <v>1.1399999999999999</v>
      </c>
      <c r="F70" s="552">
        <v>1.01</v>
      </c>
      <c r="G70" s="552">
        <v>1.18</v>
      </c>
      <c r="H70" s="552">
        <v>0.97</v>
      </c>
      <c r="I70" s="552">
        <v>1.1599999999999999</v>
      </c>
      <c r="J70" s="552">
        <v>1</v>
      </c>
      <c r="K70" s="552">
        <v>1.1299999999999999</v>
      </c>
      <c r="L70" s="552">
        <v>1.08</v>
      </c>
    </row>
    <row r="71" spans="1:12">
      <c r="A71" s="552" t="s">
        <v>1144</v>
      </c>
      <c r="B71" s="552">
        <v>1.2</v>
      </c>
      <c r="C71" s="552">
        <v>1.21</v>
      </c>
      <c r="D71" s="552">
        <v>1.23</v>
      </c>
      <c r="E71" s="552">
        <v>1.1599999999999999</v>
      </c>
      <c r="F71" s="552">
        <v>1.07</v>
      </c>
      <c r="G71" s="552">
        <v>0.98</v>
      </c>
      <c r="H71" s="552">
        <v>1</v>
      </c>
      <c r="I71" s="552">
        <v>1.05</v>
      </c>
      <c r="J71" s="552">
        <v>0.93</v>
      </c>
      <c r="K71" s="552">
        <v>1.29</v>
      </c>
      <c r="L71" s="552">
        <v>0.98</v>
      </c>
    </row>
    <row r="72" spans="1:12">
      <c r="A72" s="552" t="s">
        <v>1162</v>
      </c>
      <c r="B72" s="552">
        <v>0.65</v>
      </c>
      <c r="C72" s="552">
        <v>0.71</v>
      </c>
      <c r="D72" s="552">
        <v>0.88</v>
      </c>
      <c r="E72" s="552">
        <v>0.85</v>
      </c>
      <c r="F72" s="552">
        <v>0.82</v>
      </c>
      <c r="G72" s="552">
        <v>0.75</v>
      </c>
      <c r="H72" s="552">
        <v>0.85</v>
      </c>
      <c r="I72" s="552">
        <v>1.05</v>
      </c>
      <c r="J72" s="552">
        <v>1.01</v>
      </c>
      <c r="K72" s="552">
        <v>1.01</v>
      </c>
      <c r="L72" s="552">
        <v>0.75</v>
      </c>
    </row>
    <row r="73" spans="1:12">
      <c r="A73" s="552" t="s">
        <v>1145</v>
      </c>
      <c r="B73" s="552">
        <v>0.63</v>
      </c>
      <c r="C73" s="552">
        <v>0.71</v>
      </c>
      <c r="D73" s="552">
        <v>0.83</v>
      </c>
      <c r="E73" s="552">
        <v>0.87</v>
      </c>
      <c r="F73" s="552">
        <v>0.87</v>
      </c>
      <c r="G73" s="552">
        <v>0.86</v>
      </c>
      <c r="H73" s="552">
        <v>0.93</v>
      </c>
      <c r="I73" s="552">
        <v>0.99</v>
      </c>
      <c r="J73" s="552">
        <v>0.93</v>
      </c>
      <c r="K73" s="552">
        <v>1.39</v>
      </c>
      <c r="L73" s="552">
        <v>1.31</v>
      </c>
    </row>
    <row r="74" spans="1:12">
      <c r="A74" s="552" t="s">
        <v>1146</v>
      </c>
      <c r="B74" s="552">
        <v>1.49</v>
      </c>
      <c r="C74" s="552">
        <v>1.66</v>
      </c>
      <c r="D74" s="552">
        <v>1.66</v>
      </c>
      <c r="E74" s="552">
        <v>1.72</v>
      </c>
      <c r="F74" s="552">
        <v>1.65</v>
      </c>
      <c r="G74" s="552">
        <v>1.57</v>
      </c>
      <c r="H74" s="552">
        <v>1.71</v>
      </c>
      <c r="I74" s="552">
        <v>1.64</v>
      </c>
      <c r="J74" s="552">
        <v>1.41</v>
      </c>
      <c r="K74" s="552">
        <v>1.43</v>
      </c>
      <c r="L74" s="552">
        <v>1.39</v>
      </c>
    </row>
    <row r="75" spans="1:12">
      <c r="A75" s="552" t="s">
        <v>1163</v>
      </c>
      <c r="B75" s="552">
        <v>0.73</v>
      </c>
      <c r="C75" s="552">
        <v>0.86</v>
      </c>
      <c r="D75" s="552">
        <v>1.1299999999999999</v>
      </c>
      <c r="E75" s="552">
        <v>1</v>
      </c>
      <c r="F75" s="552">
        <v>0.61</v>
      </c>
      <c r="G75" s="552">
        <v>1.01</v>
      </c>
      <c r="H75" s="552">
        <v>1.05</v>
      </c>
      <c r="I75" s="552">
        <v>1.06</v>
      </c>
      <c r="J75" s="552">
        <v>1.0900000000000001</v>
      </c>
      <c r="K75" s="552">
        <v>1.46</v>
      </c>
      <c r="L75" s="552">
        <v>1.52</v>
      </c>
    </row>
    <row r="76" spans="1:12">
      <c r="A76" s="552" t="s">
        <v>1147</v>
      </c>
      <c r="B76" s="552">
        <v>1.71</v>
      </c>
      <c r="C76" s="552">
        <v>1.75</v>
      </c>
      <c r="D76" s="552">
        <v>1.75</v>
      </c>
      <c r="E76" s="552">
        <v>1.78</v>
      </c>
      <c r="F76" s="552">
        <v>1.54</v>
      </c>
      <c r="G76" s="552">
        <v>1.23</v>
      </c>
      <c r="H76" s="552">
        <v>1.05</v>
      </c>
      <c r="I76" s="552">
        <v>1.2</v>
      </c>
      <c r="J76" s="552">
        <v>1.1200000000000001</v>
      </c>
      <c r="K76" s="552">
        <v>1.19</v>
      </c>
      <c r="L76" s="552">
        <v>1.0900000000000001</v>
      </c>
    </row>
    <row r="77" spans="1:12">
      <c r="A77" s="552" t="s">
        <v>1148</v>
      </c>
      <c r="B77" s="552">
        <v>2.16</v>
      </c>
      <c r="C77" s="552">
        <v>2.33</v>
      </c>
      <c r="D77" s="552">
        <v>2.27</v>
      </c>
      <c r="E77" s="552">
        <v>2.29</v>
      </c>
      <c r="F77" s="552">
        <v>1.63</v>
      </c>
      <c r="G77" s="552">
        <v>1.63</v>
      </c>
      <c r="H77" s="552">
        <v>1.47</v>
      </c>
      <c r="I77" s="552">
        <v>1.43</v>
      </c>
      <c r="J77" s="552">
        <v>1.2</v>
      </c>
      <c r="K77" s="552">
        <v>1.37</v>
      </c>
      <c r="L77" s="552">
        <v>1.33</v>
      </c>
    </row>
    <row r="78" spans="1:12">
      <c r="A78" s="552" t="s">
        <v>1149</v>
      </c>
      <c r="B78" s="552">
        <v>1.1000000000000001</v>
      </c>
      <c r="C78" s="552">
        <v>1.1599999999999999</v>
      </c>
      <c r="D78" s="552">
        <v>1.17</v>
      </c>
      <c r="E78" s="552">
        <v>1.1399999999999999</v>
      </c>
      <c r="F78" s="552">
        <v>1.38</v>
      </c>
      <c r="G78" s="552">
        <v>1.01</v>
      </c>
      <c r="H78" s="552">
        <v>1.1499999999999999</v>
      </c>
      <c r="I78" s="552">
        <v>1.33</v>
      </c>
      <c r="J78" s="552">
        <v>0.82</v>
      </c>
      <c r="K78" s="552">
        <v>1</v>
      </c>
      <c r="L78" s="552">
        <v>1.0900000000000001</v>
      </c>
    </row>
    <row r="79" spans="1:12">
      <c r="A79" s="552" t="s">
        <v>1150</v>
      </c>
      <c r="B79" s="552">
        <v>0.8</v>
      </c>
      <c r="C79" s="552">
        <v>0.78</v>
      </c>
      <c r="D79" s="552">
        <v>0.78</v>
      </c>
      <c r="E79" s="552">
        <v>0.8</v>
      </c>
      <c r="F79" s="552">
        <v>0.97</v>
      </c>
      <c r="G79" s="552">
        <v>0.75</v>
      </c>
      <c r="H79" s="552">
        <v>0.73</v>
      </c>
      <c r="I79" s="552">
        <v>0.78</v>
      </c>
      <c r="J79" s="552">
        <v>0.67</v>
      </c>
      <c r="K79" s="552">
        <v>0.79</v>
      </c>
      <c r="L79" s="552">
        <v>0.81</v>
      </c>
    </row>
    <row r="80" spans="1:12">
      <c r="A80" s="552" t="s">
        <v>1151</v>
      </c>
      <c r="B80" s="552">
        <v>1.21</v>
      </c>
      <c r="C80" s="552">
        <v>1.22</v>
      </c>
      <c r="D80" s="552">
        <v>1.46</v>
      </c>
      <c r="E80" s="552">
        <v>1.53</v>
      </c>
      <c r="F80" s="552">
        <v>1.57</v>
      </c>
      <c r="G80" s="552">
        <v>1.26</v>
      </c>
      <c r="H80" s="552">
        <v>1.3</v>
      </c>
      <c r="I80" s="552">
        <v>1.1000000000000001</v>
      </c>
      <c r="J80" s="552">
        <v>1.1499999999999999</v>
      </c>
      <c r="K80" s="552">
        <v>1.1299999999999999</v>
      </c>
      <c r="L80" s="552">
        <v>1.1399999999999999</v>
      </c>
    </row>
    <row r="81" spans="1:12">
      <c r="A81" s="552" t="s">
        <v>1152</v>
      </c>
      <c r="B81" s="552">
        <v>1.34</v>
      </c>
      <c r="C81" s="552">
        <v>1.38</v>
      </c>
      <c r="D81" s="552">
        <v>1.46</v>
      </c>
      <c r="E81" s="552">
        <v>1.52</v>
      </c>
      <c r="F81" s="552">
        <v>1.21</v>
      </c>
      <c r="G81" s="552">
        <v>1.22</v>
      </c>
      <c r="H81" s="552">
        <v>1.24</v>
      </c>
      <c r="I81" s="552">
        <v>1.31</v>
      </c>
      <c r="J81" s="552">
        <v>1.18</v>
      </c>
      <c r="K81" s="552">
        <v>1.48</v>
      </c>
      <c r="L81" s="552">
        <v>1.41</v>
      </c>
    </row>
    <row r="82" spans="1:12">
      <c r="A82" s="552" t="s">
        <v>1153</v>
      </c>
      <c r="B82" s="552">
        <v>0.88</v>
      </c>
      <c r="C82" s="552">
        <v>0.98</v>
      </c>
      <c r="D82" s="552">
        <v>1.04</v>
      </c>
      <c r="E82" s="552">
        <v>1.04</v>
      </c>
      <c r="F82" s="552">
        <v>0.99</v>
      </c>
      <c r="G82" s="552">
        <v>0.88</v>
      </c>
      <c r="H82" s="552">
        <v>0.95</v>
      </c>
      <c r="I82" s="552">
        <v>1.32</v>
      </c>
      <c r="J82" s="552">
        <v>0.99</v>
      </c>
      <c r="K82" s="552">
        <v>1.04</v>
      </c>
      <c r="L82" s="552">
        <v>1.3</v>
      </c>
    </row>
    <row r="83" spans="1:12">
      <c r="A83" s="552" t="s">
        <v>1154</v>
      </c>
      <c r="B83" s="552">
        <v>1.39</v>
      </c>
      <c r="C83" s="552">
        <v>1.48</v>
      </c>
      <c r="D83" s="552">
        <v>1.67</v>
      </c>
      <c r="E83" s="552">
        <v>1.78</v>
      </c>
      <c r="F83" s="552">
        <v>1.86</v>
      </c>
      <c r="G83" s="552">
        <v>1.41</v>
      </c>
      <c r="H83" s="552">
        <v>1.1000000000000001</v>
      </c>
      <c r="I83" s="552">
        <v>1.1299999999999999</v>
      </c>
      <c r="J83" s="552">
        <v>1.2</v>
      </c>
      <c r="K83" s="552">
        <v>1.2</v>
      </c>
      <c r="L83" s="552">
        <v>1.17</v>
      </c>
    </row>
    <row r="84" spans="1:12">
      <c r="A84" s="552" t="s">
        <v>1155</v>
      </c>
      <c r="B84" s="552">
        <v>1.1100000000000001</v>
      </c>
      <c r="C84" s="552">
        <v>1.22</v>
      </c>
      <c r="D84" s="552">
        <v>1.26</v>
      </c>
      <c r="E84" s="552">
        <v>1.3</v>
      </c>
      <c r="F84" s="552">
        <v>1.6</v>
      </c>
      <c r="G84" s="552">
        <v>1.21</v>
      </c>
      <c r="H84" s="552">
        <v>0.98</v>
      </c>
      <c r="I84" s="552">
        <v>1.1200000000000001</v>
      </c>
      <c r="J84" s="552">
        <v>1.1399999999999999</v>
      </c>
      <c r="K84" s="552">
        <v>1.17</v>
      </c>
      <c r="L84" s="552">
        <v>1.08</v>
      </c>
    </row>
    <row r="85" spans="1:12">
      <c r="A85" s="552" t="s">
        <v>1156</v>
      </c>
      <c r="B85" s="552">
        <v>2.08</v>
      </c>
      <c r="C85" s="552">
        <v>2.14</v>
      </c>
      <c r="D85" s="552">
        <v>2.2599999999999998</v>
      </c>
      <c r="E85" s="552">
        <v>2.31</v>
      </c>
      <c r="F85" s="552">
        <v>1.27</v>
      </c>
      <c r="G85" s="552">
        <v>1.08</v>
      </c>
      <c r="H85" s="552">
        <v>0.98</v>
      </c>
      <c r="I85" s="552">
        <v>1.19</v>
      </c>
      <c r="J85" s="552">
        <v>1.21</v>
      </c>
      <c r="K85" s="552">
        <v>0.99</v>
      </c>
      <c r="L85" s="552">
        <v>1.04</v>
      </c>
    </row>
  </sheetData>
  <mergeCells count="1">
    <mergeCell ref="B3:L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Düğme1_Tıkla">
                <anchor moveWithCells="1" sizeWithCells="1">
                  <from>
                    <xdr:col>13</xdr:col>
                    <xdr:colOff>152400</xdr:colOff>
                    <xdr:row>1</xdr:row>
                    <xdr:rowOff>19050</xdr:rowOff>
                  </from>
                  <to>
                    <xdr:col>15</xdr:col>
                    <xdr:colOff>419100</xdr:colOff>
                    <xdr:row>3</xdr:row>
                    <xdr:rowOff>9525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09813-D8B6-437E-82F2-11DBF11F1A65}">
  <sheetPr codeName="Sayfa49">
    <tabColor theme="0"/>
  </sheetPr>
  <dimension ref="A1:U87"/>
  <sheetViews>
    <sheetView zoomScaleNormal="100" workbookViewId="0"/>
  </sheetViews>
  <sheetFormatPr defaultColWidth="15" defaultRowHeight="14.25"/>
  <cols>
    <col min="1" max="16384" width="15" style="552"/>
  </cols>
  <sheetData>
    <row r="1" spans="1:21">
      <c r="A1" s="553" t="s">
        <v>793</v>
      </c>
      <c r="B1" s="38" t="s">
        <v>1559</v>
      </c>
    </row>
    <row r="2" spans="1:21">
      <c r="C2" s="553"/>
      <c r="D2" s="553"/>
      <c r="E2" s="553"/>
      <c r="F2" s="553"/>
      <c r="G2" s="553"/>
      <c r="H2" s="553"/>
      <c r="I2" s="553"/>
      <c r="J2" s="553"/>
      <c r="K2" s="553"/>
      <c r="L2" s="553"/>
      <c r="M2" s="553"/>
      <c r="N2" s="553"/>
      <c r="O2" s="553"/>
      <c r="P2" s="553"/>
      <c r="Q2" s="553"/>
      <c r="R2" s="553"/>
      <c r="S2" s="553"/>
      <c r="T2" s="553"/>
      <c r="U2" s="553"/>
    </row>
    <row r="3" spans="1:21">
      <c r="A3" s="553"/>
      <c r="B3" s="990" t="s">
        <v>1564</v>
      </c>
      <c r="C3" s="990"/>
      <c r="D3" s="990"/>
      <c r="E3" s="990"/>
      <c r="F3" s="990"/>
      <c r="G3" s="990"/>
      <c r="H3" s="990"/>
      <c r="I3" s="990"/>
      <c r="J3" s="990"/>
      <c r="K3" s="990"/>
      <c r="L3" s="990"/>
      <c r="M3" s="990"/>
      <c r="N3" s="990"/>
      <c r="O3" s="990"/>
      <c r="P3" s="990"/>
      <c r="Q3" s="990"/>
      <c r="R3" s="990"/>
      <c r="S3" s="990"/>
      <c r="T3" s="990"/>
    </row>
    <row r="4" spans="1:21">
      <c r="A4" s="553"/>
      <c r="B4" s="991" t="s">
        <v>1565</v>
      </c>
      <c r="C4" s="991"/>
      <c r="D4" s="991" t="s">
        <v>1566</v>
      </c>
      <c r="E4" s="991"/>
      <c r="F4" s="991" t="s">
        <v>1567</v>
      </c>
      <c r="G4" s="991"/>
      <c r="H4" s="991" t="s">
        <v>1568</v>
      </c>
      <c r="I4" s="991"/>
      <c r="J4" s="991" t="s">
        <v>1569</v>
      </c>
      <c r="K4" s="991"/>
      <c r="L4" s="552" t="s">
        <v>1570</v>
      </c>
      <c r="M4" s="991" t="s">
        <v>1571</v>
      </c>
      <c r="N4" s="991"/>
      <c r="O4" s="991" t="s">
        <v>1572</v>
      </c>
      <c r="P4" s="991"/>
      <c r="Q4" s="991" t="s">
        <v>1573</v>
      </c>
      <c r="R4" s="991"/>
      <c r="S4" s="991" t="s">
        <v>1574</v>
      </c>
      <c r="T4" s="991"/>
    </row>
    <row r="5" spans="1:21">
      <c r="A5" s="553" t="s">
        <v>912</v>
      </c>
      <c r="B5" s="554">
        <v>2016</v>
      </c>
      <c r="C5" s="554">
        <v>2018</v>
      </c>
      <c r="D5" s="554">
        <v>2016</v>
      </c>
      <c r="E5" s="554">
        <v>2018</v>
      </c>
      <c r="F5" s="554">
        <v>2016</v>
      </c>
      <c r="G5" s="554">
        <v>2018</v>
      </c>
      <c r="H5" s="554">
        <v>2016</v>
      </c>
      <c r="I5" s="554">
        <v>2018</v>
      </c>
      <c r="J5" s="554">
        <v>2016</v>
      </c>
      <c r="K5" s="554">
        <v>2018</v>
      </c>
      <c r="L5" s="554">
        <v>2018</v>
      </c>
      <c r="M5" s="554">
        <v>2016</v>
      </c>
      <c r="N5" s="554">
        <v>2018</v>
      </c>
      <c r="O5" s="554">
        <v>2016</v>
      </c>
      <c r="P5" s="554">
        <v>2018</v>
      </c>
      <c r="Q5" s="554">
        <v>2016</v>
      </c>
      <c r="R5" s="554">
        <v>2018</v>
      </c>
      <c r="S5" s="554">
        <v>2016</v>
      </c>
      <c r="T5" s="554">
        <v>2018</v>
      </c>
    </row>
    <row r="6" spans="1:21">
      <c r="A6" s="553" t="s">
        <v>658</v>
      </c>
      <c r="B6" s="552" t="s">
        <v>1082</v>
      </c>
      <c r="C6" s="552" t="s">
        <v>1082</v>
      </c>
      <c r="D6" s="552" t="s">
        <v>1082</v>
      </c>
      <c r="E6" s="552" t="s">
        <v>1082</v>
      </c>
      <c r="F6" s="552" t="s">
        <v>1082</v>
      </c>
      <c r="G6" s="552" t="s">
        <v>1082</v>
      </c>
      <c r="H6" s="552" t="s">
        <v>1082</v>
      </c>
      <c r="I6" s="552" t="s">
        <v>1082</v>
      </c>
      <c r="J6" s="552" t="s">
        <v>1082</v>
      </c>
      <c r="K6" s="552" t="s">
        <v>1082</v>
      </c>
      <c r="L6" s="552" t="s">
        <v>1082</v>
      </c>
      <c r="M6" s="552" t="s">
        <v>1082</v>
      </c>
      <c r="N6" s="552" t="s">
        <v>1082</v>
      </c>
      <c r="O6" s="552" t="s">
        <v>1082</v>
      </c>
      <c r="P6" s="552" t="s">
        <v>1082</v>
      </c>
      <c r="Q6" s="552" t="s">
        <v>1082</v>
      </c>
      <c r="R6" s="552" t="s">
        <v>1082</v>
      </c>
      <c r="S6" s="552" t="s">
        <v>1082</v>
      </c>
      <c r="T6" s="552" t="s">
        <v>1082</v>
      </c>
    </row>
    <row r="7" spans="1:21">
      <c r="A7" s="552" t="s">
        <v>1083</v>
      </c>
      <c r="K7" s="552">
        <v>1800</v>
      </c>
      <c r="L7" s="552">
        <v>547584</v>
      </c>
      <c r="M7" s="552">
        <v>672999</v>
      </c>
      <c r="N7" s="552">
        <v>243228</v>
      </c>
    </row>
    <row r="8" spans="1:21">
      <c r="A8" s="552" t="s">
        <v>1084</v>
      </c>
      <c r="C8" s="552">
        <v>45</v>
      </c>
      <c r="E8" s="552">
        <v>546</v>
      </c>
      <c r="F8" s="552">
        <v>162060</v>
      </c>
      <c r="G8" s="552">
        <v>164763</v>
      </c>
      <c r="K8" s="552">
        <v>75</v>
      </c>
      <c r="L8" s="552">
        <v>1864</v>
      </c>
    </row>
    <row r="9" spans="1:21">
      <c r="A9" s="552" t="s">
        <v>1085</v>
      </c>
      <c r="F9" s="552">
        <v>45490</v>
      </c>
      <c r="G9" s="552">
        <v>44689</v>
      </c>
      <c r="J9" s="552">
        <v>7922</v>
      </c>
      <c r="K9" s="552">
        <v>3353</v>
      </c>
      <c r="L9" s="552">
        <v>3196</v>
      </c>
      <c r="M9" s="552">
        <v>152635</v>
      </c>
      <c r="N9" s="552">
        <v>154381</v>
      </c>
    </row>
    <row r="10" spans="1:21">
      <c r="A10" s="552" t="s">
        <v>1093</v>
      </c>
      <c r="F10" s="552">
        <v>146084</v>
      </c>
      <c r="G10" s="552">
        <v>150553</v>
      </c>
      <c r="N10" s="552">
        <v>8189</v>
      </c>
    </row>
    <row r="11" spans="1:21">
      <c r="A11" s="552" t="s">
        <v>1086</v>
      </c>
      <c r="F11" s="552">
        <v>6302</v>
      </c>
      <c r="G11" s="552">
        <v>7725</v>
      </c>
      <c r="L11" s="552">
        <v>12389</v>
      </c>
      <c r="M11" s="552">
        <v>86130</v>
      </c>
      <c r="N11" s="552">
        <v>101452</v>
      </c>
    </row>
    <row r="12" spans="1:21">
      <c r="A12" s="552" t="s">
        <v>1087</v>
      </c>
      <c r="F12" s="552">
        <v>1095</v>
      </c>
      <c r="G12" s="552">
        <v>1000</v>
      </c>
      <c r="L12" s="552">
        <v>4490</v>
      </c>
      <c r="M12" s="552">
        <v>83136</v>
      </c>
      <c r="N12" s="552">
        <v>83274</v>
      </c>
    </row>
    <row r="13" spans="1:21">
      <c r="A13" s="552" t="s">
        <v>1088</v>
      </c>
      <c r="F13" s="552">
        <v>217871</v>
      </c>
      <c r="G13" s="552">
        <v>90454</v>
      </c>
      <c r="L13" s="552">
        <v>1344290</v>
      </c>
      <c r="M13" s="552">
        <v>819417</v>
      </c>
      <c r="N13" s="552">
        <v>921844</v>
      </c>
    </row>
    <row r="14" spans="1:21">
      <c r="A14" s="552" t="s">
        <v>1089</v>
      </c>
      <c r="F14" s="552">
        <v>115217</v>
      </c>
      <c r="G14" s="552">
        <v>123562</v>
      </c>
      <c r="L14" s="552">
        <v>154515</v>
      </c>
      <c r="M14" s="552">
        <v>897121</v>
      </c>
      <c r="N14" s="552">
        <v>1014640</v>
      </c>
    </row>
    <row r="15" spans="1:21">
      <c r="A15" s="552" t="s">
        <v>1090</v>
      </c>
      <c r="F15" s="552">
        <v>24634</v>
      </c>
      <c r="G15" s="552">
        <v>25350</v>
      </c>
      <c r="L15" s="552">
        <v>8</v>
      </c>
    </row>
    <row r="16" spans="1:21">
      <c r="A16" s="552" t="s">
        <v>1091</v>
      </c>
      <c r="F16" s="552">
        <v>42184</v>
      </c>
      <c r="G16" s="552">
        <v>43950</v>
      </c>
      <c r="L16" s="552">
        <v>1152</v>
      </c>
    </row>
    <row r="17" spans="1:18">
      <c r="A17" s="552" t="s">
        <v>1092</v>
      </c>
      <c r="F17" s="552">
        <v>160630</v>
      </c>
      <c r="G17" s="552">
        <v>138988</v>
      </c>
      <c r="H17" s="552">
        <v>83075</v>
      </c>
      <c r="L17" s="552">
        <v>26777</v>
      </c>
      <c r="M17" s="552">
        <v>276917</v>
      </c>
      <c r="N17" s="552">
        <v>313208</v>
      </c>
    </row>
    <row r="18" spans="1:18">
      <c r="A18" s="552" t="s">
        <v>1094</v>
      </c>
      <c r="F18" s="552">
        <v>454760</v>
      </c>
      <c r="G18" s="552">
        <v>208480</v>
      </c>
      <c r="L18" s="552">
        <v>59523</v>
      </c>
      <c r="M18" s="552">
        <v>177154</v>
      </c>
      <c r="N18" s="552">
        <v>395790</v>
      </c>
      <c r="Q18" s="552">
        <v>274</v>
      </c>
      <c r="R18" s="552">
        <v>1600</v>
      </c>
    </row>
    <row r="19" spans="1:18">
      <c r="A19" s="552" t="s">
        <v>1095</v>
      </c>
      <c r="D19" s="552">
        <v>11550</v>
      </c>
      <c r="E19" s="552">
        <v>14820</v>
      </c>
      <c r="F19" s="552">
        <v>47125</v>
      </c>
      <c r="G19" s="552">
        <v>50414</v>
      </c>
      <c r="L19" s="552">
        <v>5348</v>
      </c>
    </row>
    <row r="20" spans="1:18">
      <c r="A20" s="552" t="s">
        <v>1096</v>
      </c>
      <c r="D20" s="552">
        <v>1300</v>
      </c>
      <c r="E20" s="552">
        <v>1643</v>
      </c>
      <c r="F20" s="552">
        <v>190540</v>
      </c>
      <c r="G20" s="552">
        <v>150337</v>
      </c>
      <c r="P20" s="552">
        <v>320</v>
      </c>
    </row>
    <row r="21" spans="1:18">
      <c r="A21" s="552" t="s">
        <v>1097</v>
      </c>
      <c r="F21" s="552">
        <v>2500</v>
      </c>
      <c r="G21" s="552">
        <v>1390</v>
      </c>
      <c r="M21" s="552">
        <v>14593</v>
      </c>
      <c r="N21" s="552">
        <v>15093</v>
      </c>
    </row>
    <row r="22" spans="1:18">
      <c r="A22" s="552" t="s">
        <v>1098</v>
      </c>
      <c r="F22" s="552">
        <v>72124</v>
      </c>
      <c r="G22" s="552">
        <v>63831</v>
      </c>
      <c r="L22" s="552">
        <v>10959</v>
      </c>
    </row>
    <row r="23" spans="1:18">
      <c r="A23" s="552" t="s">
        <v>1099</v>
      </c>
      <c r="F23" s="552">
        <v>4676</v>
      </c>
      <c r="G23" s="552">
        <v>5015</v>
      </c>
      <c r="L23" s="552">
        <v>3400</v>
      </c>
      <c r="M23" s="552">
        <v>55341</v>
      </c>
      <c r="N23" s="552">
        <v>43800</v>
      </c>
    </row>
    <row r="24" spans="1:18">
      <c r="A24" s="552" t="s">
        <v>1100</v>
      </c>
      <c r="F24" s="552">
        <v>24026</v>
      </c>
      <c r="G24" s="552">
        <v>24878</v>
      </c>
      <c r="M24" s="552">
        <v>36822</v>
      </c>
      <c r="N24" s="552">
        <v>38380</v>
      </c>
    </row>
    <row r="25" spans="1:18">
      <c r="A25" s="552" t="s">
        <v>1101</v>
      </c>
      <c r="C25" s="552">
        <v>800</v>
      </c>
      <c r="F25" s="552">
        <v>41722</v>
      </c>
      <c r="G25" s="552">
        <v>40470</v>
      </c>
      <c r="L25" s="552">
        <v>6429</v>
      </c>
      <c r="M25" s="552">
        <v>68688</v>
      </c>
      <c r="N25" s="552">
        <v>68701</v>
      </c>
    </row>
    <row r="26" spans="1:18">
      <c r="A26" s="552" t="s">
        <v>1102</v>
      </c>
      <c r="D26" s="552">
        <v>632</v>
      </c>
      <c r="E26" s="552">
        <v>580</v>
      </c>
      <c r="F26" s="552">
        <v>79320</v>
      </c>
      <c r="G26" s="552">
        <v>86958</v>
      </c>
      <c r="L26" s="552">
        <v>9281</v>
      </c>
    </row>
    <row r="27" spans="1:18">
      <c r="A27" s="552" t="s">
        <v>1103</v>
      </c>
      <c r="F27" s="552">
        <v>19917</v>
      </c>
      <c r="G27" s="552">
        <v>14335</v>
      </c>
      <c r="L27" s="552">
        <v>93337</v>
      </c>
      <c r="M27" s="552">
        <v>1050123</v>
      </c>
      <c r="N27" s="552">
        <v>1073448</v>
      </c>
    </row>
    <row r="28" spans="1:18">
      <c r="A28" s="552" t="s">
        <v>1157</v>
      </c>
      <c r="D28" s="552">
        <v>21000</v>
      </c>
      <c r="E28" s="552">
        <v>14000</v>
      </c>
      <c r="F28" s="552">
        <v>101959</v>
      </c>
      <c r="G28" s="552">
        <v>118218</v>
      </c>
      <c r="K28" s="552">
        <v>3800</v>
      </c>
      <c r="L28" s="552">
        <v>32996</v>
      </c>
      <c r="M28" s="552">
        <v>79453</v>
      </c>
      <c r="N28" s="552">
        <v>92786</v>
      </c>
    </row>
    <row r="29" spans="1:18">
      <c r="A29" s="552" t="s">
        <v>1158</v>
      </c>
      <c r="D29" s="552">
        <v>1686</v>
      </c>
      <c r="F29" s="552">
        <v>72186</v>
      </c>
      <c r="G29" s="552">
        <v>32881</v>
      </c>
      <c r="L29" s="552">
        <v>3780</v>
      </c>
      <c r="N29" s="552">
        <v>35675</v>
      </c>
    </row>
    <row r="30" spans="1:18">
      <c r="A30" s="552" t="s">
        <v>1159</v>
      </c>
      <c r="F30" s="552">
        <v>150770</v>
      </c>
      <c r="G30" s="552">
        <v>25457</v>
      </c>
      <c r="K30" s="552">
        <v>8803</v>
      </c>
      <c r="L30" s="552">
        <v>11314</v>
      </c>
      <c r="N30" s="552">
        <v>109582</v>
      </c>
    </row>
    <row r="31" spans="1:18">
      <c r="A31" s="552" t="s">
        <v>1104</v>
      </c>
      <c r="F31" s="552">
        <v>146665</v>
      </c>
      <c r="G31" s="552">
        <v>139328</v>
      </c>
      <c r="J31" s="552">
        <v>4192</v>
      </c>
      <c r="K31" s="552">
        <v>4600</v>
      </c>
      <c r="L31" s="552">
        <v>17600</v>
      </c>
      <c r="M31" s="552">
        <v>225053</v>
      </c>
      <c r="N31" s="552">
        <v>239695</v>
      </c>
      <c r="R31" s="552">
        <v>633</v>
      </c>
    </row>
    <row r="32" spans="1:18">
      <c r="A32" s="552" t="s">
        <v>1105</v>
      </c>
      <c r="F32" s="552">
        <v>179575</v>
      </c>
      <c r="G32" s="552">
        <v>196970</v>
      </c>
      <c r="H32" s="552">
        <v>432625</v>
      </c>
      <c r="I32" s="552">
        <v>451000</v>
      </c>
      <c r="J32" s="552">
        <v>7665</v>
      </c>
      <c r="K32" s="552">
        <v>8500</v>
      </c>
      <c r="L32" s="552">
        <v>15498</v>
      </c>
    </row>
    <row r="33" spans="1:18">
      <c r="A33" s="552" t="s">
        <v>1106</v>
      </c>
      <c r="D33" s="552">
        <v>18977</v>
      </c>
      <c r="E33" s="552">
        <v>8985</v>
      </c>
      <c r="F33" s="552">
        <v>97258</v>
      </c>
      <c r="G33" s="552">
        <v>92896</v>
      </c>
      <c r="K33" s="552">
        <v>7300</v>
      </c>
      <c r="L33" s="552">
        <v>9</v>
      </c>
    </row>
    <row r="34" spans="1:18">
      <c r="A34" s="552" t="s">
        <v>1107</v>
      </c>
      <c r="F34" s="552">
        <v>140532</v>
      </c>
      <c r="G34" s="552">
        <v>34154</v>
      </c>
      <c r="L34" s="552">
        <v>8133</v>
      </c>
      <c r="M34" s="552">
        <v>30675</v>
      </c>
      <c r="N34" s="552">
        <v>113111</v>
      </c>
    </row>
    <row r="35" spans="1:18">
      <c r="A35" s="552" t="s">
        <v>1108</v>
      </c>
      <c r="F35" s="552">
        <v>35800</v>
      </c>
      <c r="G35" s="552">
        <v>41387</v>
      </c>
      <c r="L35" s="552">
        <v>8406</v>
      </c>
      <c r="M35" s="552">
        <v>235008</v>
      </c>
      <c r="N35" s="552">
        <v>115192</v>
      </c>
    </row>
    <row r="36" spans="1:18">
      <c r="A36" s="552" t="s">
        <v>1109</v>
      </c>
      <c r="B36" s="552">
        <v>992</v>
      </c>
      <c r="C36" s="552">
        <v>285</v>
      </c>
      <c r="F36" s="552">
        <v>15897</v>
      </c>
      <c r="G36" s="552">
        <v>15835</v>
      </c>
      <c r="L36" s="552">
        <v>189</v>
      </c>
      <c r="M36" s="552">
        <v>83715</v>
      </c>
      <c r="N36" s="552">
        <v>79000</v>
      </c>
    </row>
    <row r="37" spans="1:18">
      <c r="A37" s="552" t="s">
        <v>1110</v>
      </c>
      <c r="B37" s="552">
        <v>6300</v>
      </c>
      <c r="C37" s="552">
        <v>4980</v>
      </c>
      <c r="F37" s="552">
        <v>60020</v>
      </c>
      <c r="G37" s="552">
        <v>63234</v>
      </c>
      <c r="L37" s="552">
        <v>2500</v>
      </c>
      <c r="M37" s="552">
        <v>135703</v>
      </c>
      <c r="N37" s="552">
        <v>138686</v>
      </c>
    </row>
    <row r="38" spans="1:18">
      <c r="A38" s="552" t="s">
        <v>1111</v>
      </c>
      <c r="F38" s="552">
        <v>36840</v>
      </c>
      <c r="G38" s="552">
        <v>45852</v>
      </c>
      <c r="L38" s="552">
        <v>56791</v>
      </c>
      <c r="M38" s="552">
        <v>259487</v>
      </c>
      <c r="N38" s="552">
        <v>229138</v>
      </c>
    </row>
    <row r="39" spans="1:18">
      <c r="A39" s="552" t="s">
        <v>1112</v>
      </c>
      <c r="F39" s="552">
        <v>83900</v>
      </c>
      <c r="L39" s="552">
        <v>53096</v>
      </c>
      <c r="M39" s="552">
        <v>527264</v>
      </c>
      <c r="N39" s="552">
        <v>597889</v>
      </c>
    </row>
    <row r="40" spans="1:18">
      <c r="A40" s="552" t="s">
        <v>1113</v>
      </c>
      <c r="D40" s="552">
        <v>11515</v>
      </c>
      <c r="E40" s="552">
        <v>1834</v>
      </c>
      <c r="F40" s="552">
        <v>117664</v>
      </c>
      <c r="G40" s="552">
        <v>18350</v>
      </c>
      <c r="J40" s="552">
        <v>728</v>
      </c>
      <c r="L40" s="552">
        <v>2204</v>
      </c>
      <c r="N40" s="552">
        <v>96524</v>
      </c>
      <c r="O40" s="552">
        <v>2000</v>
      </c>
    </row>
    <row r="41" spans="1:18">
      <c r="A41" s="552" t="s">
        <v>1114</v>
      </c>
      <c r="B41" s="552">
        <v>10</v>
      </c>
      <c r="C41" s="552">
        <v>20</v>
      </c>
      <c r="F41" s="552">
        <v>23979</v>
      </c>
      <c r="G41" s="552">
        <v>11062</v>
      </c>
      <c r="M41" s="552">
        <v>20555</v>
      </c>
      <c r="N41" s="552">
        <v>25358</v>
      </c>
    </row>
    <row r="42" spans="1:18">
      <c r="A42" s="552" t="s">
        <v>1115</v>
      </c>
      <c r="D42" s="552">
        <v>300</v>
      </c>
      <c r="E42" s="552">
        <v>330</v>
      </c>
      <c r="F42" s="552">
        <v>44610</v>
      </c>
      <c r="G42" s="552">
        <v>49798</v>
      </c>
    </row>
    <row r="43" spans="1:18">
      <c r="A43" s="552" t="s">
        <v>1116</v>
      </c>
      <c r="L43" s="552">
        <v>6848</v>
      </c>
      <c r="M43" s="552">
        <v>503709</v>
      </c>
      <c r="N43" s="552">
        <v>704009</v>
      </c>
    </row>
    <row r="44" spans="1:18">
      <c r="A44" s="552" t="s">
        <v>1118</v>
      </c>
      <c r="F44" s="552">
        <v>13175</v>
      </c>
      <c r="G44" s="552">
        <v>13662</v>
      </c>
      <c r="L44" s="552">
        <v>2500</v>
      </c>
      <c r="M44" s="552">
        <v>49634</v>
      </c>
      <c r="N44" s="552">
        <v>39200</v>
      </c>
    </row>
    <row r="45" spans="1:18">
      <c r="A45" s="552" t="s">
        <v>1117</v>
      </c>
      <c r="F45" s="552">
        <v>26603</v>
      </c>
      <c r="G45" s="552">
        <v>32145</v>
      </c>
      <c r="J45" s="552">
        <v>10540</v>
      </c>
      <c r="K45" s="552">
        <v>7949</v>
      </c>
      <c r="L45" s="552">
        <v>11211</v>
      </c>
      <c r="M45" s="552">
        <v>108770</v>
      </c>
      <c r="N45" s="552">
        <v>112573</v>
      </c>
    </row>
    <row r="46" spans="1:18">
      <c r="A46" s="552" t="s">
        <v>1160</v>
      </c>
      <c r="L46" s="552">
        <v>511874</v>
      </c>
      <c r="M46" s="552">
        <v>6424415</v>
      </c>
      <c r="N46" s="552">
        <v>6410020</v>
      </c>
      <c r="Q46" s="552">
        <v>134404</v>
      </c>
      <c r="R46" s="552">
        <v>120691</v>
      </c>
    </row>
    <row r="47" spans="1:18">
      <c r="A47" s="552" t="s">
        <v>1161</v>
      </c>
      <c r="F47" s="552">
        <v>52281</v>
      </c>
      <c r="H47" s="552">
        <v>64891</v>
      </c>
      <c r="I47" s="552">
        <v>137695</v>
      </c>
      <c r="L47" s="552">
        <v>188910</v>
      </c>
      <c r="M47" s="552">
        <v>1740176</v>
      </c>
      <c r="N47" s="552">
        <v>1805887</v>
      </c>
    </row>
    <row r="48" spans="1:18">
      <c r="A48" s="552" t="s">
        <v>1119</v>
      </c>
      <c r="F48" s="552">
        <v>70421</v>
      </c>
      <c r="G48" s="552">
        <v>81500</v>
      </c>
      <c r="L48" s="552">
        <v>3770</v>
      </c>
      <c r="M48" s="552">
        <v>210483</v>
      </c>
      <c r="N48" s="552">
        <v>233210</v>
      </c>
    </row>
    <row r="49" spans="1:20">
      <c r="A49" s="552" t="s">
        <v>1120</v>
      </c>
      <c r="F49" s="552">
        <v>80111</v>
      </c>
      <c r="G49" s="552">
        <v>83172</v>
      </c>
      <c r="L49" s="552">
        <v>7363</v>
      </c>
    </row>
    <row r="50" spans="1:20">
      <c r="A50" s="552" t="s">
        <v>1121</v>
      </c>
      <c r="F50" s="552">
        <v>14697</v>
      </c>
      <c r="G50" s="552">
        <v>15412</v>
      </c>
      <c r="L50" s="552">
        <v>7832</v>
      </c>
      <c r="M50" s="552">
        <v>55986</v>
      </c>
      <c r="N50" s="552">
        <v>57235</v>
      </c>
      <c r="S50" s="552">
        <v>530</v>
      </c>
      <c r="T50" s="552">
        <v>536</v>
      </c>
    </row>
    <row r="51" spans="1:20">
      <c r="A51" s="552" t="s">
        <v>1122</v>
      </c>
      <c r="F51" s="552">
        <v>87468</v>
      </c>
      <c r="G51" s="552">
        <v>86295</v>
      </c>
    </row>
    <row r="52" spans="1:20">
      <c r="A52" s="552" t="s">
        <v>1123</v>
      </c>
      <c r="D52" s="552">
        <v>1262</v>
      </c>
      <c r="E52" s="552">
        <v>280</v>
      </c>
      <c r="F52" s="552">
        <v>10830</v>
      </c>
      <c r="G52" s="552">
        <v>1922</v>
      </c>
      <c r="L52" s="552">
        <v>3135</v>
      </c>
      <c r="M52" s="552">
        <v>66962</v>
      </c>
      <c r="N52" s="552">
        <v>84792</v>
      </c>
    </row>
    <row r="53" spans="1:20">
      <c r="A53" s="552" t="s">
        <v>1124</v>
      </c>
      <c r="F53" s="552">
        <v>101100</v>
      </c>
      <c r="G53" s="552">
        <v>102936</v>
      </c>
      <c r="H53" s="552">
        <v>12051</v>
      </c>
      <c r="L53" s="552">
        <v>18833</v>
      </c>
      <c r="M53" s="552">
        <v>294608</v>
      </c>
      <c r="N53" s="552">
        <v>354414</v>
      </c>
      <c r="Q53" s="552">
        <v>11800</v>
      </c>
    </row>
    <row r="54" spans="1:20">
      <c r="A54" s="552" t="s">
        <v>1125</v>
      </c>
      <c r="F54" s="552">
        <v>400</v>
      </c>
      <c r="G54" s="552">
        <v>908</v>
      </c>
      <c r="L54" s="552">
        <v>5063</v>
      </c>
      <c r="M54" s="552">
        <v>54800</v>
      </c>
      <c r="N54" s="552">
        <v>47332</v>
      </c>
    </row>
    <row r="55" spans="1:20">
      <c r="A55" s="552" t="s">
        <v>1130</v>
      </c>
      <c r="F55" s="552">
        <v>8519</v>
      </c>
      <c r="G55" s="552">
        <v>7810</v>
      </c>
      <c r="L55" s="552">
        <v>945</v>
      </c>
      <c r="M55" s="552">
        <v>67878</v>
      </c>
      <c r="N55" s="552">
        <v>69171</v>
      </c>
    </row>
    <row r="56" spans="1:20">
      <c r="A56" s="552" t="s">
        <v>1129</v>
      </c>
      <c r="F56" s="552">
        <v>92192</v>
      </c>
      <c r="G56" s="552">
        <v>78499</v>
      </c>
      <c r="L56" s="552">
        <v>3217</v>
      </c>
      <c r="M56" s="552">
        <v>32492</v>
      </c>
      <c r="N56" s="552">
        <v>45712</v>
      </c>
    </row>
    <row r="57" spans="1:20">
      <c r="A57" s="552" t="s">
        <v>1131</v>
      </c>
      <c r="F57" s="552">
        <v>27919</v>
      </c>
      <c r="G57" s="552">
        <v>24696</v>
      </c>
      <c r="L57" s="552">
        <v>595</v>
      </c>
      <c r="M57" s="552">
        <v>47520</v>
      </c>
      <c r="N57" s="552">
        <v>48878</v>
      </c>
    </row>
    <row r="58" spans="1:20">
      <c r="A58" s="552" t="s">
        <v>1126</v>
      </c>
      <c r="L58" s="552">
        <v>71830</v>
      </c>
      <c r="M58" s="552">
        <v>610322</v>
      </c>
      <c r="N58" s="552">
        <v>641144</v>
      </c>
    </row>
    <row r="59" spans="1:20">
      <c r="A59" s="552" t="s">
        <v>1127</v>
      </c>
      <c r="F59" s="552">
        <v>54018</v>
      </c>
      <c r="G59" s="552">
        <v>69558</v>
      </c>
      <c r="H59" s="552">
        <v>683839</v>
      </c>
      <c r="I59" s="552">
        <v>638853</v>
      </c>
      <c r="L59" s="552">
        <v>33995</v>
      </c>
      <c r="M59" s="552">
        <v>62574</v>
      </c>
      <c r="N59" s="552">
        <v>114299</v>
      </c>
    </row>
    <row r="60" spans="1:20">
      <c r="A60" s="552" t="s">
        <v>1128</v>
      </c>
      <c r="F60" s="552">
        <v>12006</v>
      </c>
      <c r="G60" s="552">
        <v>8554</v>
      </c>
      <c r="J60" s="552">
        <v>700</v>
      </c>
      <c r="K60" s="552">
        <v>576</v>
      </c>
      <c r="L60" s="552">
        <v>6316</v>
      </c>
      <c r="M60" s="552">
        <v>142047</v>
      </c>
      <c r="N60" s="552">
        <v>144753</v>
      </c>
    </row>
    <row r="61" spans="1:20">
      <c r="A61" s="552" t="s">
        <v>1132</v>
      </c>
      <c r="F61" s="552">
        <v>59159</v>
      </c>
      <c r="G61" s="552">
        <v>46592</v>
      </c>
      <c r="H61" s="552">
        <v>183272</v>
      </c>
      <c r="I61" s="552">
        <v>7250</v>
      </c>
      <c r="L61" s="552">
        <v>19435</v>
      </c>
      <c r="N61" s="552">
        <v>197253</v>
      </c>
    </row>
    <row r="62" spans="1:20">
      <c r="A62" s="552" t="s">
        <v>1133</v>
      </c>
      <c r="F62" s="552">
        <v>289568</v>
      </c>
      <c r="G62" s="552">
        <v>80464</v>
      </c>
      <c r="H62" s="552">
        <v>356270</v>
      </c>
      <c r="I62" s="552">
        <v>219174</v>
      </c>
      <c r="L62" s="552">
        <v>40354</v>
      </c>
      <c r="N62" s="552">
        <v>302175</v>
      </c>
      <c r="O62" s="552">
        <v>50</v>
      </c>
      <c r="P62" s="552">
        <v>55</v>
      </c>
    </row>
    <row r="63" spans="1:20">
      <c r="A63" s="552" t="s">
        <v>1134</v>
      </c>
      <c r="B63" s="552">
        <v>2190</v>
      </c>
      <c r="F63" s="552">
        <v>95995</v>
      </c>
      <c r="G63" s="552">
        <v>80122</v>
      </c>
      <c r="L63" s="552">
        <v>13374</v>
      </c>
      <c r="M63" s="552">
        <v>98999</v>
      </c>
      <c r="N63" s="552">
        <v>127018</v>
      </c>
    </row>
    <row r="64" spans="1:20">
      <c r="A64" s="552" t="s">
        <v>1135</v>
      </c>
      <c r="F64" s="552">
        <v>259630</v>
      </c>
      <c r="G64" s="552">
        <v>85767</v>
      </c>
      <c r="L64" s="552">
        <v>65582</v>
      </c>
      <c r="M64" s="552">
        <v>463211</v>
      </c>
      <c r="N64" s="552">
        <v>556793</v>
      </c>
    </row>
    <row r="65" spans="1:16">
      <c r="A65" s="552" t="s">
        <v>1136</v>
      </c>
      <c r="F65" s="552">
        <v>106341</v>
      </c>
      <c r="G65" s="552">
        <v>47152</v>
      </c>
      <c r="H65" s="552">
        <v>301119</v>
      </c>
      <c r="I65" s="552">
        <v>295348</v>
      </c>
      <c r="L65" s="552">
        <v>46927</v>
      </c>
      <c r="M65" s="552">
        <v>188923</v>
      </c>
      <c r="N65" s="552">
        <v>284569</v>
      </c>
    </row>
    <row r="66" spans="1:16">
      <c r="A66" s="552" t="s">
        <v>1137</v>
      </c>
      <c r="D66" s="552">
        <v>100</v>
      </c>
      <c r="E66" s="552">
        <v>828</v>
      </c>
      <c r="F66" s="552">
        <v>64228</v>
      </c>
      <c r="G66" s="552">
        <v>53929</v>
      </c>
      <c r="N66" s="552">
        <v>14881</v>
      </c>
    </row>
    <row r="67" spans="1:16">
      <c r="A67" s="552" t="s">
        <v>1138</v>
      </c>
      <c r="F67" s="552">
        <v>18325</v>
      </c>
      <c r="G67" s="552">
        <v>9821</v>
      </c>
      <c r="L67" s="552">
        <v>1941</v>
      </c>
      <c r="M67" s="552">
        <v>66554</v>
      </c>
      <c r="N67" s="552">
        <v>74025</v>
      </c>
    </row>
    <row r="68" spans="1:16">
      <c r="A68" s="552" t="s">
        <v>1139</v>
      </c>
      <c r="F68" s="552">
        <v>28749</v>
      </c>
      <c r="G68" s="552">
        <v>21903</v>
      </c>
      <c r="L68" s="552">
        <v>1461</v>
      </c>
      <c r="M68" s="552">
        <v>64249</v>
      </c>
      <c r="N68" s="552">
        <v>86107</v>
      </c>
    </row>
    <row r="69" spans="1:16">
      <c r="A69" s="552" t="s">
        <v>1140</v>
      </c>
      <c r="F69" s="552">
        <v>20485</v>
      </c>
      <c r="H69" s="552">
        <v>189028</v>
      </c>
      <c r="I69" s="552">
        <v>228894</v>
      </c>
      <c r="L69" s="552">
        <v>27932</v>
      </c>
    </row>
    <row r="70" spans="1:16">
      <c r="A70" s="552" t="s">
        <v>1141</v>
      </c>
      <c r="D70" s="552">
        <v>180</v>
      </c>
      <c r="F70" s="552">
        <v>75405</v>
      </c>
      <c r="G70" s="552">
        <v>718</v>
      </c>
      <c r="K70" s="552">
        <v>8</v>
      </c>
      <c r="L70" s="552">
        <v>7746</v>
      </c>
      <c r="M70" s="552">
        <v>75000</v>
      </c>
      <c r="N70" s="552">
        <v>126402</v>
      </c>
    </row>
    <row r="71" spans="1:16">
      <c r="A71" s="552" t="s">
        <v>1142</v>
      </c>
      <c r="D71" s="552">
        <v>2720</v>
      </c>
      <c r="E71" s="552">
        <v>2960</v>
      </c>
      <c r="F71" s="552">
        <v>20725</v>
      </c>
      <c r="G71" s="552">
        <v>20282</v>
      </c>
      <c r="L71" s="552">
        <v>2176</v>
      </c>
      <c r="M71" s="552">
        <v>72412</v>
      </c>
      <c r="N71" s="552">
        <v>74734</v>
      </c>
    </row>
    <row r="72" spans="1:16">
      <c r="A72" s="552" t="s">
        <v>1143</v>
      </c>
      <c r="D72" s="552">
        <v>1552</v>
      </c>
      <c r="E72" s="552">
        <v>1313</v>
      </c>
      <c r="F72" s="552">
        <v>126160</v>
      </c>
      <c r="G72" s="552">
        <v>86826</v>
      </c>
      <c r="L72" s="552">
        <v>32604</v>
      </c>
      <c r="M72" s="552">
        <v>240678</v>
      </c>
      <c r="N72" s="552">
        <v>273376</v>
      </c>
    </row>
    <row r="73" spans="1:16">
      <c r="A73" s="552" t="s">
        <v>1144</v>
      </c>
      <c r="F73" s="552">
        <v>48580</v>
      </c>
      <c r="L73" s="552">
        <v>36838</v>
      </c>
      <c r="M73" s="552">
        <v>319967</v>
      </c>
      <c r="N73" s="552">
        <v>365164</v>
      </c>
      <c r="P73" s="552">
        <v>62</v>
      </c>
    </row>
    <row r="74" spans="1:16">
      <c r="A74" s="552" t="s">
        <v>1162</v>
      </c>
      <c r="F74" s="552">
        <v>361843</v>
      </c>
      <c r="G74" s="552">
        <v>80665</v>
      </c>
      <c r="L74" s="552">
        <v>8764</v>
      </c>
      <c r="M74" s="552">
        <v>329213</v>
      </c>
      <c r="N74" s="552">
        <v>454249</v>
      </c>
    </row>
    <row r="75" spans="1:16">
      <c r="A75" s="552" t="s">
        <v>1145</v>
      </c>
      <c r="F75" s="552">
        <v>110677</v>
      </c>
      <c r="G75" s="552">
        <v>42116</v>
      </c>
      <c r="L75" s="552">
        <v>587</v>
      </c>
      <c r="N75" s="552">
        <v>68360</v>
      </c>
      <c r="O75" s="552">
        <v>3285</v>
      </c>
    </row>
    <row r="76" spans="1:16">
      <c r="A76" s="552" t="s">
        <v>1146</v>
      </c>
      <c r="F76" s="552">
        <v>20764</v>
      </c>
      <c r="G76" s="552">
        <v>21250</v>
      </c>
      <c r="L76" s="552">
        <v>3662</v>
      </c>
      <c r="M76" s="552">
        <v>31655</v>
      </c>
      <c r="N76" s="552">
        <v>40263</v>
      </c>
    </row>
    <row r="77" spans="1:16">
      <c r="A77" s="552" t="s">
        <v>1163</v>
      </c>
      <c r="F77" s="552">
        <v>182413</v>
      </c>
      <c r="G77" s="552">
        <v>196983</v>
      </c>
      <c r="J77" s="552">
        <v>720</v>
      </c>
      <c r="K77" s="552">
        <v>10255</v>
      </c>
    </row>
    <row r="78" spans="1:16">
      <c r="A78" s="552" t="s">
        <v>1147</v>
      </c>
      <c r="F78" s="552">
        <v>71518</v>
      </c>
      <c r="G78" s="552">
        <v>59348</v>
      </c>
      <c r="J78" s="552">
        <v>850</v>
      </c>
      <c r="L78" s="552">
        <v>4872</v>
      </c>
      <c r="M78" s="552">
        <v>127750</v>
      </c>
      <c r="N78" s="552">
        <v>129179</v>
      </c>
    </row>
    <row r="79" spans="1:16">
      <c r="A79" s="552" t="s">
        <v>1148</v>
      </c>
      <c r="H79" s="552">
        <v>339278</v>
      </c>
      <c r="L79" s="552">
        <v>19584</v>
      </c>
      <c r="M79" s="552">
        <v>118667</v>
      </c>
      <c r="N79" s="552">
        <v>479936</v>
      </c>
    </row>
    <row r="80" spans="1:16">
      <c r="A80" s="552" t="s">
        <v>1149</v>
      </c>
      <c r="D80" s="552">
        <v>1142</v>
      </c>
      <c r="E80" s="552">
        <v>1160</v>
      </c>
      <c r="F80" s="552">
        <v>44462</v>
      </c>
      <c r="G80" s="552">
        <v>36402</v>
      </c>
      <c r="J80" s="552">
        <v>1180</v>
      </c>
      <c r="K80" s="552">
        <v>1379</v>
      </c>
      <c r="L80" s="552">
        <v>7945</v>
      </c>
      <c r="M80" s="552">
        <v>120768</v>
      </c>
      <c r="N80" s="552">
        <v>134262</v>
      </c>
      <c r="O80" s="552">
        <v>1345</v>
      </c>
    </row>
    <row r="81" spans="1:16">
      <c r="A81" s="552" t="s">
        <v>1150</v>
      </c>
      <c r="K81" s="552">
        <v>5742</v>
      </c>
      <c r="L81" s="552">
        <v>12174</v>
      </c>
      <c r="M81" s="552">
        <v>209406</v>
      </c>
      <c r="N81" s="552">
        <v>219319</v>
      </c>
    </row>
    <row r="82" spans="1:16">
      <c r="A82" s="552" t="s">
        <v>1151</v>
      </c>
      <c r="F82" s="552">
        <v>22159</v>
      </c>
      <c r="G82" s="552">
        <v>23137</v>
      </c>
      <c r="L82" s="552">
        <v>300</v>
      </c>
    </row>
    <row r="83" spans="1:16">
      <c r="A83" s="552" t="s">
        <v>1152</v>
      </c>
      <c r="F83" s="552">
        <v>42159</v>
      </c>
      <c r="G83" s="552">
        <v>41791</v>
      </c>
      <c r="L83" s="552">
        <v>19541</v>
      </c>
      <c r="M83" s="552">
        <v>86193</v>
      </c>
      <c r="N83" s="552">
        <v>84038</v>
      </c>
    </row>
    <row r="84" spans="1:16">
      <c r="A84" s="552" t="s">
        <v>1153</v>
      </c>
      <c r="F84" s="552">
        <v>143933</v>
      </c>
      <c r="G84" s="552">
        <v>149914</v>
      </c>
      <c r="H84" s="552">
        <v>246638</v>
      </c>
      <c r="I84" s="552">
        <v>307730</v>
      </c>
      <c r="L84" s="552">
        <v>72899</v>
      </c>
    </row>
    <row r="85" spans="1:16">
      <c r="A85" s="552" t="s">
        <v>1154</v>
      </c>
      <c r="F85" s="552">
        <v>520</v>
      </c>
      <c r="L85" s="552">
        <v>6130</v>
      </c>
      <c r="M85" s="552">
        <v>86238</v>
      </c>
      <c r="N85" s="552">
        <v>94309</v>
      </c>
    </row>
    <row r="86" spans="1:16">
      <c r="A86" s="552" t="s">
        <v>1155</v>
      </c>
      <c r="F86" s="552">
        <v>97435</v>
      </c>
      <c r="G86" s="552">
        <v>70459</v>
      </c>
      <c r="L86" s="552">
        <v>581</v>
      </c>
      <c r="M86" s="552">
        <v>34473</v>
      </c>
      <c r="N86" s="552">
        <v>50498</v>
      </c>
      <c r="P86" s="552">
        <v>1518</v>
      </c>
    </row>
    <row r="87" spans="1:16">
      <c r="A87" s="552" t="s">
        <v>1156</v>
      </c>
      <c r="B87" s="552">
        <v>680</v>
      </c>
      <c r="G87" s="552">
        <v>160</v>
      </c>
      <c r="J87" s="552">
        <v>6553</v>
      </c>
      <c r="K87" s="552">
        <v>1120</v>
      </c>
      <c r="L87" s="552">
        <v>13260</v>
      </c>
      <c r="M87" s="552">
        <v>143186</v>
      </c>
      <c r="N87" s="552">
        <v>146193</v>
      </c>
    </row>
  </sheetData>
  <mergeCells count="10">
    <mergeCell ref="B3:T3"/>
    <mergeCell ref="B4:C4"/>
    <mergeCell ref="D4:E4"/>
    <mergeCell ref="F4:G4"/>
    <mergeCell ref="H4:I4"/>
    <mergeCell ref="J4:K4"/>
    <mergeCell ref="M4:N4"/>
    <mergeCell ref="O4:P4"/>
    <mergeCell ref="Q4:R4"/>
    <mergeCell ref="S4:T4"/>
  </mergeCells>
  <hyperlinks>
    <hyperlink ref="B1" r:id="rId1" xr:uid="{71EBB812-C8F8-44BE-B8AB-BEFCF7733A66}"/>
  </hyperlinks>
  <pageMargins left="0.75" right="0.75" top="1" bottom="1" header="0.5" footer="0.5"/>
  <pageSetup orientation="portrait" horizontalDpi="3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Düğme1_Tıkla">
                <anchor moveWithCells="1" sizeWithCells="1">
                  <from>
                    <xdr:col>4</xdr:col>
                    <xdr:colOff>171450</xdr:colOff>
                    <xdr:row>0</xdr:row>
                    <xdr:rowOff>38100</xdr:rowOff>
                  </from>
                  <to>
                    <xdr:col>5</xdr:col>
                    <xdr:colOff>666750</xdr:colOff>
                    <xdr:row>2</xdr:row>
                    <xdr:rowOff>38100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EFA8A-93E6-41F7-8399-456BA2452000}">
  <sheetPr codeName="Sayfa50">
    <tabColor theme="0"/>
  </sheetPr>
  <dimension ref="A1:L85"/>
  <sheetViews>
    <sheetView zoomScaleNormal="100" workbookViewId="0"/>
  </sheetViews>
  <sheetFormatPr defaultColWidth="9" defaultRowHeight="14.25"/>
  <cols>
    <col min="1" max="1" width="30.5" style="636" bestFit="1" customWidth="1"/>
    <col min="2" max="2" width="29.5" style="634" bestFit="1" customWidth="1"/>
    <col min="3" max="3" width="26" style="634" bestFit="1" customWidth="1"/>
    <col min="4" max="4" width="11.75" style="634" bestFit="1" customWidth="1"/>
    <col min="5" max="5" width="19.625" style="634" bestFit="1" customWidth="1"/>
    <col min="6" max="7" width="9" style="634"/>
    <col min="8" max="8" width="30.5" style="634" bestFit="1" customWidth="1"/>
    <col min="9" max="9" width="18.875" style="634" bestFit="1" customWidth="1"/>
    <col min="10" max="10" width="9" style="634"/>
    <col min="11" max="11" width="17.25" style="634" bestFit="1" customWidth="1"/>
    <col min="12" max="12" width="11.875" style="848" bestFit="1" customWidth="1"/>
    <col min="13" max="16384" width="9" style="634"/>
  </cols>
  <sheetData>
    <row r="1" spans="1:12">
      <c r="A1" s="636" t="s">
        <v>793</v>
      </c>
      <c r="B1" s="634" t="s">
        <v>1635</v>
      </c>
    </row>
    <row r="3" spans="1:12" ht="15">
      <c r="A3" s="637" t="s">
        <v>1634</v>
      </c>
    </row>
    <row r="4" spans="1:12" ht="15" thickBot="1">
      <c r="A4" s="638" t="s">
        <v>1576</v>
      </c>
      <c r="B4" s="639" t="s">
        <v>1577</v>
      </c>
      <c r="C4" s="639" t="s">
        <v>1578</v>
      </c>
      <c r="D4" s="639" t="s">
        <v>1579</v>
      </c>
      <c r="E4" s="639" t="s">
        <v>1580</v>
      </c>
      <c r="H4" s="634" t="s">
        <v>720</v>
      </c>
      <c r="I4" s="634" t="s">
        <v>5095</v>
      </c>
    </row>
    <row r="5" spans="1:12" ht="15" thickTop="1">
      <c r="A5" s="635" t="s">
        <v>1581</v>
      </c>
      <c r="B5" s="634">
        <v>170</v>
      </c>
      <c r="C5" s="634">
        <v>28</v>
      </c>
      <c r="D5" s="634">
        <v>9.1940000000000008</v>
      </c>
      <c r="E5" s="634">
        <v>3.3660000000000001</v>
      </c>
      <c r="H5" s="634" t="s">
        <v>1581</v>
      </c>
      <c r="I5" s="634">
        <v>3.3660000000000001</v>
      </c>
      <c r="K5" s="634" t="s">
        <v>401</v>
      </c>
      <c r="L5" s="848" t="s">
        <v>449</v>
      </c>
    </row>
    <row r="6" spans="1:12">
      <c r="A6" s="635" t="s">
        <v>1582</v>
      </c>
      <c r="B6" s="634">
        <v>55</v>
      </c>
      <c r="C6" s="634">
        <v>163</v>
      </c>
      <c r="D6" s="634">
        <v>5.9160000000000004</v>
      </c>
      <c r="E6" s="634">
        <v>2.0070000000000001</v>
      </c>
      <c r="H6" s="634" t="s">
        <v>1587</v>
      </c>
      <c r="I6" s="634">
        <v>1.3919999999999999</v>
      </c>
      <c r="K6" s="634" t="s">
        <v>424</v>
      </c>
      <c r="L6" s="848" t="s">
        <v>449</v>
      </c>
    </row>
    <row r="7" spans="1:12">
      <c r="A7" s="635" t="s">
        <v>1583</v>
      </c>
      <c r="B7" s="634">
        <v>42</v>
      </c>
      <c r="C7" s="634">
        <v>105</v>
      </c>
      <c r="D7" s="634">
        <v>7.3780000000000001</v>
      </c>
      <c r="E7" s="634">
        <v>1.74</v>
      </c>
      <c r="H7" s="634" t="s">
        <v>1588</v>
      </c>
      <c r="I7" s="634">
        <v>2.024</v>
      </c>
      <c r="K7" s="634" t="s">
        <v>1878</v>
      </c>
      <c r="L7" s="848" t="s">
        <v>449</v>
      </c>
    </row>
    <row r="8" spans="1:12">
      <c r="A8" s="635" t="s">
        <v>1584</v>
      </c>
      <c r="B8" s="634">
        <v>68</v>
      </c>
      <c r="C8" s="634">
        <v>232</v>
      </c>
      <c r="D8" s="634">
        <v>3.6280000000000001</v>
      </c>
      <c r="E8" s="634">
        <v>2.895</v>
      </c>
      <c r="H8" s="634" t="s">
        <v>1582</v>
      </c>
      <c r="I8" s="634">
        <v>2.0070000000000001</v>
      </c>
      <c r="K8" s="634" t="s">
        <v>713</v>
      </c>
      <c r="L8" s="848" t="s">
        <v>449</v>
      </c>
    </row>
    <row r="9" spans="1:12">
      <c r="A9" s="635" t="s">
        <v>1585</v>
      </c>
      <c r="B9" s="634">
        <v>46</v>
      </c>
      <c r="C9" s="634">
        <v>81</v>
      </c>
      <c r="D9" s="634">
        <v>7.798</v>
      </c>
      <c r="E9" s="634">
        <v>1.6259999999999999</v>
      </c>
      <c r="H9" s="634" t="s">
        <v>1583</v>
      </c>
      <c r="I9" s="634">
        <v>1.74</v>
      </c>
      <c r="K9" s="634" t="s">
        <v>429</v>
      </c>
      <c r="L9" s="848" t="s">
        <v>449</v>
      </c>
    </row>
    <row r="10" spans="1:12">
      <c r="A10" s="635" t="s">
        <v>1586</v>
      </c>
      <c r="B10" s="634">
        <v>104</v>
      </c>
      <c r="C10" s="634">
        <v>178</v>
      </c>
      <c r="D10" s="634">
        <v>5.5019999999999998</v>
      </c>
      <c r="E10" s="634">
        <v>2.8479999999999999</v>
      </c>
      <c r="H10" s="634" t="s">
        <v>1584</v>
      </c>
      <c r="I10" s="634">
        <v>2.895</v>
      </c>
      <c r="K10" s="634" t="s">
        <v>430</v>
      </c>
      <c r="L10" s="848">
        <v>3.3660000000000001</v>
      </c>
    </row>
    <row r="11" spans="1:12">
      <c r="A11" s="635" t="s">
        <v>1587</v>
      </c>
      <c r="B11" s="634">
        <v>22</v>
      </c>
      <c r="C11" s="634">
        <v>242</v>
      </c>
      <c r="D11" s="634">
        <v>3.5249999999999999</v>
      </c>
      <c r="E11" s="634">
        <v>1.3919999999999999</v>
      </c>
      <c r="H11" s="634" t="s">
        <v>1585</v>
      </c>
      <c r="I11" s="634">
        <v>1.6259999999999999</v>
      </c>
      <c r="K11" s="634" t="s">
        <v>432</v>
      </c>
      <c r="L11" s="848">
        <v>2.0760000000000001</v>
      </c>
    </row>
    <row r="12" spans="1:12">
      <c r="A12" s="635" t="s">
        <v>1588</v>
      </c>
      <c r="B12" s="634">
        <v>46</v>
      </c>
      <c r="C12" s="634">
        <v>157</v>
      </c>
      <c r="D12" s="634">
        <v>6.5579999999999998</v>
      </c>
      <c r="E12" s="634">
        <v>2.024</v>
      </c>
      <c r="H12" s="634" t="s">
        <v>1586</v>
      </c>
      <c r="I12" s="634">
        <v>2.8479999999999999</v>
      </c>
      <c r="K12" s="634" t="s">
        <v>434</v>
      </c>
      <c r="L12" s="848" t="s">
        <v>449</v>
      </c>
    </row>
    <row r="13" spans="1:12">
      <c r="A13" s="635" t="s">
        <v>1589</v>
      </c>
      <c r="B13" s="634">
        <v>30</v>
      </c>
      <c r="C13" s="634">
        <v>88</v>
      </c>
      <c r="D13" s="634">
        <v>8.26</v>
      </c>
      <c r="E13" s="634">
        <v>1.7110000000000001</v>
      </c>
      <c r="H13" s="634" t="s">
        <v>1589</v>
      </c>
      <c r="I13" s="634">
        <v>1.7110000000000001</v>
      </c>
      <c r="K13" s="634" t="s">
        <v>436</v>
      </c>
      <c r="L13" s="848" t="s">
        <v>449</v>
      </c>
    </row>
    <row r="14" spans="1:12">
      <c r="A14" s="635" t="s">
        <v>303</v>
      </c>
      <c r="B14" s="634">
        <v>47</v>
      </c>
      <c r="C14" s="634">
        <v>192</v>
      </c>
      <c r="D14" s="634">
        <v>5.12</v>
      </c>
      <c r="E14" s="634">
        <v>2.411</v>
      </c>
      <c r="H14" s="634" t="s">
        <v>303</v>
      </c>
      <c r="I14" s="634">
        <v>2.411</v>
      </c>
      <c r="K14" s="634" t="s">
        <v>712</v>
      </c>
      <c r="L14" s="848">
        <v>1.7110000000000001</v>
      </c>
    </row>
    <row r="15" spans="1:12">
      <c r="A15" s="635" t="s">
        <v>357</v>
      </c>
      <c r="B15" s="634">
        <v>24</v>
      </c>
      <c r="C15" s="634">
        <v>295</v>
      </c>
      <c r="D15" s="634">
        <v>1.917</v>
      </c>
      <c r="E15" s="634">
        <v>1.9950000000000001</v>
      </c>
      <c r="H15" s="634" t="s">
        <v>357</v>
      </c>
      <c r="I15" s="634">
        <v>1.9950000000000001</v>
      </c>
      <c r="K15" s="634" t="s">
        <v>440</v>
      </c>
      <c r="L15" s="848" t="s">
        <v>449</v>
      </c>
    </row>
    <row r="16" spans="1:12">
      <c r="A16" s="635" t="s">
        <v>1590</v>
      </c>
      <c r="B16" s="634">
        <v>42</v>
      </c>
      <c r="C16" s="634">
        <v>287</v>
      </c>
      <c r="D16" s="634">
        <v>2.1309999999999998</v>
      </c>
      <c r="E16" s="634">
        <v>2.5510000000000002</v>
      </c>
      <c r="H16" s="634" t="s">
        <v>1590</v>
      </c>
      <c r="I16" s="634">
        <v>2.5510000000000002</v>
      </c>
      <c r="K16" s="634" t="s">
        <v>665</v>
      </c>
      <c r="L16" s="848" t="s">
        <v>449</v>
      </c>
    </row>
    <row r="17" spans="1:12">
      <c r="A17" s="635" t="s">
        <v>1591</v>
      </c>
      <c r="B17" s="634">
        <v>45</v>
      </c>
      <c r="C17" s="634">
        <v>153</v>
      </c>
      <c r="D17" s="634">
        <v>6.1459999999999999</v>
      </c>
      <c r="E17" s="634">
        <v>1.7729999999999999</v>
      </c>
      <c r="H17" s="634" t="s">
        <v>1591</v>
      </c>
      <c r="I17" s="634">
        <v>1.7729999999999999</v>
      </c>
      <c r="K17" s="634" t="s">
        <v>444</v>
      </c>
      <c r="L17" s="848">
        <v>2.411</v>
      </c>
    </row>
    <row r="18" spans="1:12">
      <c r="A18" s="635" t="s">
        <v>361</v>
      </c>
      <c r="B18" s="634">
        <v>48</v>
      </c>
      <c r="C18" s="634">
        <v>295</v>
      </c>
      <c r="D18" s="634">
        <v>1.9390000000000001</v>
      </c>
      <c r="E18" s="634">
        <v>-455.83</v>
      </c>
      <c r="H18" s="634" t="s">
        <v>361</v>
      </c>
      <c r="K18" s="634" t="s">
        <v>445</v>
      </c>
      <c r="L18" s="848" t="s">
        <v>449</v>
      </c>
    </row>
    <row r="19" spans="1:12">
      <c r="A19" s="635" t="s">
        <v>1592</v>
      </c>
      <c r="B19" s="634">
        <v>52</v>
      </c>
      <c r="C19" s="634">
        <v>292</v>
      </c>
      <c r="D19" s="634">
        <v>1.9950000000000001</v>
      </c>
      <c r="E19" s="634">
        <v>4.5739999999999998</v>
      </c>
      <c r="H19" s="634" t="s">
        <v>1592</v>
      </c>
      <c r="I19" s="634">
        <v>4.5739999999999998</v>
      </c>
      <c r="K19" s="634" t="s">
        <v>447</v>
      </c>
      <c r="L19" s="848" t="s">
        <v>449</v>
      </c>
    </row>
    <row r="20" spans="1:12">
      <c r="A20" s="635" t="s">
        <v>1593</v>
      </c>
      <c r="B20" s="634">
        <v>157</v>
      </c>
      <c r="C20" s="634">
        <v>3</v>
      </c>
      <c r="D20" s="634">
        <v>9.9290000000000003</v>
      </c>
      <c r="E20" s="634">
        <v>2.7229999999999999</v>
      </c>
      <c r="H20" s="634" t="s">
        <v>1593</v>
      </c>
      <c r="I20" s="634">
        <v>2.7229999999999999</v>
      </c>
      <c r="K20" s="634" t="s">
        <v>666</v>
      </c>
      <c r="L20" s="848">
        <v>2.2730000000000001</v>
      </c>
    </row>
    <row r="21" spans="1:12">
      <c r="A21" s="635" t="s">
        <v>379</v>
      </c>
      <c r="B21" s="634">
        <v>12</v>
      </c>
      <c r="C21" s="634">
        <v>295</v>
      </c>
      <c r="D21" s="634">
        <v>1.9079999999999999</v>
      </c>
      <c r="E21" s="634">
        <v>1.72</v>
      </c>
      <c r="H21" s="634" t="s">
        <v>379</v>
      </c>
      <c r="I21" s="634">
        <v>1.72</v>
      </c>
      <c r="K21" s="634" t="s">
        <v>667</v>
      </c>
      <c r="L21" s="848" t="s">
        <v>449</v>
      </c>
    </row>
    <row r="22" spans="1:12">
      <c r="A22" s="635" t="s">
        <v>1594</v>
      </c>
      <c r="B22" s="634">
        <v>63</v>
      </c>
      <c r="C22" s="634">
        <v>28</v>
      </c>
      <c r="D22" s="634">
        <v>9.34</v>
      </c>
      <c r="E22" s="634">
        <v>1.841</v>
      </c>
      <c r="H22" s="634" t="s">
        <v>1594</v>
      </c>
      <c r="I22" s="634">
        <v>1.841</v>
      </c>
      <c r="K22" s="634" t="s">
        <v>668</v>
      </c>
      <c r="L22" s="848" t="s">
        <v>449</v>
      </c>
    </row>
    <row r="23" spans="1:12">
      <c r="A23" s="635" t="s">
        <v>299</v>
      </c>
      <c r="B23" s="634">
        <v>10</v>
      </c>
      <c r="C23" s="634">
        <v>240</v>
      </c>
      <c r="D23" s="634">
        <v>4.7720000000000002</v>
      </c>
      <c r="E23" s="634">
        <v>1.9019999999999999</v>
      </c>
      <c r="H23" s="634" t="s">
        <v>299</v>
      </c>
      <c r="I23" s="634">
        <v>1.9019999999999999</v>
      </c>
      <c r="K23" s="634" t="s">
        <v>454</v>
      </c>
      <c r="L23" s="848">
        <v>1.7729999999999999</v>
      </c>
    </row>
    <row r="24" spans="1:12">
      <c r="A24" s="635" t="s">
        <v>1595</v>
      </c>
      <c r="B24" s="634">
        <v>122</v>
      </c>
      <c r="C24" s="634">
        <v>37</v>
      </c>
      <c r="D24" s="634">
        <v>8.9789999999999992</v>
      </c>
      <c r="E24" s="634">
        <v>2.8450000000000002</v>
      </c>
      <c r="H24" s="634" t="s">
        <v>1596</v>
      </c>
      <c r="I24" s="634">
        <v>2.21</v>
      </c>
      <c r="K24" s="634" t="s">
        <v>455</v>
      </c>
      <c r="L24" s="848" t="s">
        <v>449</v>
      </c>
    </row>
    <row r="25" spans="1:12">
      <c r="A25" s="635" t="s">
        <v>1596</v>
      </c>
      <c r="B25" s="634">
        <v>101</v>
      </c>
      <c r="C25" s="634">
        <v>20</v>
      </c>
      <c r="D25" s="634">
        <v>9.5109999999999992</v>
      </c>
      <c r="E25" s="634">
        <v>2.21</v>
      </c>
      <c r="H25" s="634" t="s">
        <v>1595</v>
      </c>
      <c r="I25" s="634">
        <v>2.8450000000000002</v>
      </c>
      <c r="K25" s="634" t="s">
        <v>457</v>
      </c>
      <c r="L25" s="848">
        <v>3.6484999999999999</v>
      </c>
    </row>
    <row r="26" spans="1:12">
      <c r="A26" s="635" t="s">
        <v>351</v>
      </c>
      <c r="B26" s="634">
        <v>40</v>
      </c>
      <c r="C26" s="634">
        <v>211</v>
      </c>
      <c r="D26" s="634">
        <v>4.6589999999999998</v>
      </c>
      <c r="E26" s="634">
        <v>2.508</v>
      </c>
      <c r="H26" s="634" t="s">
        <v>351</v>
      </c>
      <c r="I26" s="634">
        <v>2.508</v>
      </c>
      <c r="K26" s="634" t="s">
        <v>669</v>
      </c>
      <c r="L26" s="848">
        <v>1.7805</v>
      </c>
    </row>
    <row r="27" spans="1:12">
      <c r="A27" s="635" t="s">
        <v>385</v>
      </c>
      <c r="B27" s="634">
        <v>36</v>
      </c>
      <c r="C27" s="634">
        <v>300</v>
      </c>
      <c r="D27" s="634">
        <v>1.79</v>
      </c>
      <c r="E27" s="634">
        <v>2.7839999999999998</v>
      </c>
      <c r="H27" s="634" t="s">
        <v>385</v>
      </c>
      <c r="I27" s="634">
        <v>2.7839999999999998</v>
      </c>
      <c r="K27" s="634" t="s">
        <v>670</v>
      </c>
      <c r="L27" s="848">
        <v>1.9019999999999999</v>
      </c>
    </row>
    <row r="28" spans="1:12">
      <c r="A28" s="635" t="s">
        <v>1597</v>
      </c>
      <c r="B28" s="634">
        <v>47</v>
      </c>
      <c r="C28" s="634">
        <v>4</v>
      </c>
      <c r="D28" s="634">
        <v>9.89</v>
      </c>
      <c r="E28" s="634">
        <v>1.4670000000000001</v>
      </c>
      <c r="H28" s="634" t="s">
        <v>1597</v>
      </c>
      <c r="I28" s="634">
        <v>1.4670000000000001</v>
      </c>
      <c r="K28" s="634" t="s">
        <v>671</v>
      </c>
      <c r="L28" s="848">
        <v>2.5274999999999999</v>
      </c>
    </row>
    <row r="29" spans="1:12">
      <c r="A29" s="635" t="s">
        <v>1598</v>
      </c>
      <c r="B29" s="634">
        <v>209</v>
      </c>
      <c r="C29" s="634">
        <v>20</v>
      </c>
      <c r="D29" s="634">
        <v>9.5670000000000002</v>
      </c>
      <c r="E29" s="634">
        <v>4.0039999999999996</v>
      </c>
      <c r="H29" s="634" t="s">
        <v>1598</v>
      </c>
      <c r="I29" s="634">
        <v>4.0039999999999996</v>
      </c>
      <c r="K29" s="634" t="s">
        <v>672</v>
      </c>
      <c r="L29" s="848" t="s">
        <v>449</v>
      </c>
    </row>
    <row r="30" spans="1:12">
      <c r="A30" s="635" t="s">
        <v>1599</v>
      </c>
      <c r="B30" s="634">
        <v>141</v>
      </c>
      <c r="C30" s="634">
        <v>40</v>
      </c>
      <c r="D30" s="634">
        <v>8.8949999999999996</v>
      </c>
      <c r="E30" s="634">
        <v>2.87</v>
      </c>
      <c r="H30" s="634" t="s">
        <v>1599</v>
      </c>
      <c r="I30" s="634">
        <v>2.87</v>
      </c>
      <c r="K30" s="634" t="s">
        <v>673</v>
      </c>
      <c r="L30" s="848" t="s">
        <v>449</v>
      </c>
    </row>
    <row r="31" spans="1:12">
      <c r="A31" s="635" t="s">
        <v>1600</v>
      </c>
      <c r="B31" s="634">
        <v>209</v>
      </c>
      <c r="C31" s="634">
        <v>20</v>
      </c>
      <c r="D31" s="634">
        <v>9.532</v>
      </c>
      <c r="E31" s="634">
        <v>4.0819999999999999</v>
      </c>
      <c r="H31" s="634" t="s">
        <v>1600</v>
      </c>
      <c r="I31" s="634">
        <v>4.0819999999999999</v>
      </c>
      <c r="K31" s="634" t="s">
        <v>674</v>
      </c>
      <c r="L31" s="848">
        <v>2.508</v>
      </c>
    </row>
    <row r="32" spans="1:12">
      <c r="A32" s="635" t="s">
        <v>1601</v>
      </c>
      <c r="B32" s="634">
        <v>10</v>
      </c>
      <c r="C32" s="634">
        <v>321</v>
      </c>
      <c r="D32" s="634">
        <v>1.37</v>
      </c>
      <c r="E32" s="634">
        <v>1.9159999999999999</v>
      </c>
      <c r="H32" s="634" t="s">
        <v>1601</v>
      </c>
      <c r="I32" s="634">
        <v>1.9159999999999999</v>
      </c>
      <c r="K32" s="634" t="s">
        <v>675</v>
      </c>
      <c r="L32" s="848">
        <v>2.7516666666666665</v>
      </c>
    </row>
    <row r="33" spans="1:12">
      <c r="A33" s="635" t="s">
        <v>1602</v>
      </c>
      <c r="B33" s="634">
        <v>29</v>
      </c>
      <c r="C33" s="634">
        <v>96</v>
      </c>
      <c r="D33" s="634">
        <v>7.4089999999999998</v>
      </c>
      <c r="E33" s="634">
        <v>1.446</v>
      </c>
      <c r="H33" s="634" t="s">
        <v>1602</v>
      </c>
      <c r="I33" s="634">
        <v>1.446</v>
      </c>
      <c r="K33" s="634" t="s">
        <v>676</v>
      </c>
      <c r="L33" s="848" t="s">
        <v>449</v>
      </c>
    </row>
    <row r="34" spans="1:12">
      <c r="A34" s="635" t="s">
        <v>1603</v>
      </c>
      <c r="B34" s="634">
        <v>61</v>
      </c>
      <c r="C34" s="634">
        <v>124</v>
      </c>
      <c r="D34" s="634">
        <v>7.43</v>
      </c>
      <c r="E34" s="634">
        <v>2.2879999999999998</v>
      </c>
      <c r="H34" s="634" t="s">
        <v>1603</v>
      </c>
      <c r="I34" s="634">
        <v>2.2879999999999998</v>
      </c>
      <c r="K34" s="634" t="s">
        <v>677</v>
      </c>
      <c r="L34" s="848">
        <v>2.87</v>
      </c>
    </row>
    <row r="35" spans="1:12">
      <c r="A35" s="635" t="s">
        <v>1604</v>
      </c>
      <c r="B35" s="634">
        <v>101</v>
      </c>
      <c r="C35" s="634">
        <v>38</v>
      </c>
      <c r="D35" s="634">
        <v>8.4190000000000005</v>
      </c>
      <c r="E35" s="634">
        <v>2.3690000000000002</v>
      </c>
      <c r="H35" s="634" t="s">
        <v>1604</v>
      </c>
      <c r="I35" s="634">
        <v>2.3690000000000002</v>
      </c>
      <c r="K35" s="634" t="s">
        <v>469</v>
      </c>
      <c r="L35" s="848">
        <v>4.0819999999999999</v>
      </c>
    </row>
    <row r="36" spans="1:12">
      <c r="A36" s="635" t="s">
        <v>1605</v>
      </c>
      <c r="B36" s="634">
        <v>52</v>
      </c>
      <c r="C36" s="634">
        <v>38</v>
      </c>
      <c r="D36" s="634">
        <v>8.1050000000000004</v>
      </c>
      <c r="E36" s="634">
        <v>1.8029999999999999</v>
      </c>
      <c r="H36" s="634" t="s">
        <v>1605</v>
      </c>
      <c r="I36" s="634">
        <v>1.8029999999999999</v>
      </c>
      <c r="K36" s="634" t="s">
        <v>678</v>
      </c>
      <c r="L36" s="848">
        <v>1.9159999999999999</v>
      </c>
    </row>
    <row r="37" spans="1:12">
      <c r="A37" s="635" t="s">
        <v>1606</v>
      </c>
      <c r="B37" s="634">
        <v>15</v>
      </c>
      <c r="C37" s="634">
        <v>310</v>
      </c>
      <c r="D37" s="634">
        <v>1.0820000000000001</v>
      </c>
      <c r="E37" s="634">
        <v>2.4409999999999998</v>
      </c>
      <c r="H37" s="634" t="s">
        <v>1606</v>
      </c>
      <c r="I37" s="634">
        <v>2.4409999999999998</v>
      </c>
      <c r="K37" s="634" t="s">
        <v>679</v>
      </c>
      <c r="L37" s="848" t="s">
        <v>449</v>
      </c>
    </row>
    <row r="38" spans="1:12">
      <c r="A38" s="635" t="s">
        <v>1607</v>
      </c>
      <c r="B38" s="634">
        <v>109</v>
      </c>
      <c r="C38" s="634">
        <v>39</v>
      </c>
      <c r="D38" s="634">
        <v>7.57</v>
      </c>
      <c r="E38" s="634">
        <v>2.4510000000000001</v>
      </c>
      <c r="H38" s="634" t="s">
        <v>1607</v>
      </c>
      <c r="I38" s="634">
        <v>2.4510000000000001</v>
      </c>
      <c r="K38" s="634" t="s">
        <v>711</v>
      </c>
      <c r="L38" s="848">
        <v>1.446</v>
      </c>
    </row>
    <row r="39" spans="1:12">
      <c r="A39" s="635" t="s">
        <v>1608</v>
      </c>
      <c r="B39" s="634">
        <v>55</v>
      </c>
      <c r="C39" s="634">
        <v>258</v>
      </c>
      <c r="D39" s="634">
        <v>3.36</v>
      </c>
      <c r="E39" s="634">
        <v>3.52</v>
      </c>
      <c r="H39" s="634" t="s">
        <v>1608</v>
      </c>
      <c r="I39" s="634">
        <v>3.52</v>
      </c>
      <c r="K39" s="634" t="s">
        <v>680</v>
      </c>
      <c r="L39" s="848" t="s">
        <v>449</v>
      </c>
    </row>
    <row r="40" spans="1:12">
      <c r="A40" s="635" t="s">
        <v>1609</v>
      </c>
      <c r="B40" s="634">
        <v>49</v>
      </c>
      <c r="C40" s="634">
        <v>142</v>
      </c>
      <c r="D40" s="634">
        <v>6.4390000000000001</v>
      </c>
      <c r="E40" s="634">
        <v>2.2229999999999999</v>
      </c>
      <c r="H40" s="634" t="s">
        <v>1609</v>
      </c>
      <c r="I40" s="634">
        <v>2.2229999999999999</v>
      </c>
      <c r="K40" s="634" t="s">
        <v>710</v>
      </c>
      <c r="L40" s="848" t="s">
        <v>449</v>
      </c>
    </row>
    <row r="41" spans="1:12">
      <c r="A41" s="635" t="s">
        <v>301</v>
      </c>
      <c r="B41" s="634">
        <v>42</v>
      </c>
      <c r="C41" s="634">
        <v>194</v>
      </c>
      <c r="D41" s="634">
        <v>4.806</v>
      </c>
      <c r="E41" s="634">
        <v>2.395</v>
      </c>
      <c r="H41" s="634" t="s">
        <v>301</v>
      </c>
      <c r="I41" s="634">
        <v>2.395</v>
      </c>
      <c r="K41" s="634" t="s">
        <v>475</v>
      </c>
      <c r="L41" s="848" t="s">
        <v>449</v>
      </c>
    </row>
    <row r="42" spans="1:12">
      <c r="A42" s="635" t="s">
        <v>323</v>
      </c>
      <c r="B42" s="634">
        <v>6</v>
      </c>
      <c r="C42" s="634">
        <v>238</v>
      </c>
      <c r="D42" s="634">
        <v>4.1459999999999999</v>
      </c>
      <c r="E42" s="634">
        <v>1.3169999999999999</v>
      </c>
      <c r="H42" s="634" t="s">
        <v>323</v>
      </c>
      <c r="I42" s="634">
        <v>1.3169999999999999</v>
      </c>
      <c r="K42" s="634" t="s">
        <v>709</v>
      </c>
      <c r="L42" s="848">
        <v>2.2879999999999998</v>
      </c>
    </row>
    <row r="43" spans="1:12">
      <c r="A43" s="635" t="s">
        <v>383</v>
      </c>
      <c r="B43" s="634">
        <v>13</v>
      </c>
      <c r="C43" s="634">
        <v>326</v>
      </c>
      <c r="D43" s="634">
        <v>1.0920000000000001</v>
      </c>
      <c r="E43" s="634">
        <v>2.2170000000000001</v>
      </c>
      <c r="H43" s="634" t="s">
        <v>383</v>
      </c>
      <c r="I43" s="634">
        <v>2.2170000000000001</v>
      </c>
      <c r="K43" s="634" t="s">
        <v>477</v>
      </c>
      <c r="L43" s="848" t="s">
        <v>449</v>
      </c>
    </row>
    <row r="44" spans="1:12">
      <c r="A44" s="635" t="s">
        <v>315</v>
      </c>
      <c r="B44" s="634">
        <v>33</v>
      </c>
      <c r="C44" s="634">
        <v>134</v>
      </c>
      <c r="D44" s="634">
        <v>6.7640000000000002</v>
      </c>
      <c r="E44" s="634">
        <v>1.43</v>
      </c>
      <c r="H44" s="634" t="s">
        <v>315</v>
      </c>
      <c r="I44" s="634">
        <v>1.43</v>
      </c>
      <c r="K44" s="634" t="s">
        <v>681</v>
      </c>
      <c r="L44" s="848">
        <v>2.266</v>
      </c>
    </row>
    <row r="45" spans="1:12">
      <c r="A45" s="635" t="s">
        <v>355</v>
      </c>
      <c r="B45" s="634">
        <v>37</v>
      </c>
      <c r="C45" s="634">
        <v>294</v>
      </c>
      <c r="D45" s="634">
        <v>1.9319999999999999</v>
      </c>
      <c r="E45" s="634">
        <v>2.7440000000000002</v>
      </c>
      <c r="H45" s="634" t="s">
        <v>355</v>
      </c>
      <c r="I45" s="634">
        <v>2.7440000000000002</v>
      </c>
      <c r="K45" s="634" t="s">
        <v>682</v>
      </c>
      <c r="L45" s="848" t="s">
        <v>449</v>
      </c>
    </row>
    <row r="46" spans="1:12">
      <c r="A46" s="635" t="s">
        <v>1610</v>
      </c>
      <c r="B46" s="634">
        <v>108</v>
      </c>
      <c r="C46" s="634">
        <v>5</v>
      </c>
      <c r="D46" s="634">
        <v>9.9179999999999993</v>
      </c>
      <c r="E46" s="634">
        <v>2.2410000000000001</v>
      </c>
      <c r="H46" s="634" t="s">
        <v>1610</v>
      </c>
      <c r="I46" s="634">
        <v>2.2410000000000001</v>
      </c>
      <c r="K46" s="634" t="s">
        <v>683</v>
      </c>
      <c r="L46" s="848" t="s">
        <v>449</v>
      </c>
    </row>
    <row r="47" spans="1:12">
      <c r="A47" s="635" t="s">
        <v>1611</v>
      </c>
      <c r="B47" s="634">
        <v>105</v>
      </c>
      <c r="C47" s="634">
        <v>6</v>
      </c>
      <c r="D47" s="634">
        <v>9.8919999999999995</v>
      </c>
      <c r="E47" s="634">
        <v>2.1190000000000002</v>
      </c>
      <c r="K47" s="634" t="s">
        <v>684</v>
      </c>
      <c r="L47" s="848">
        <v>3.52</v>
      </c>
    </row>
    <row r="48" spans="1:12">
      <c r="A48" s="635" t="s">
        <v>1612</v>
      </c>
      <c r="B48" s="634">
        <v>30</v>
      </c>
      <c r="C48" s="634">
        <v>36</v>
      </c>
      <c r="D48" s="634">
        <v>9.1080000000000005</v>
      </c>
      <c r="E48" s="634">
        <v>1.395</v>
      </c>
      <c r="H48" s="634" t="s">
        <v>1611</v>
      </c>
      <c r="I48" s="634">
        <v>2.1190000000000002</v>
      </c>
      <c r="K48" s="634" t="s">
        <v>483</v>
      </c>
      <c r="L48" s="848" t="s">
        <v>449</v>
      </c>
    </row>
    <row r="49" spans="1:12">
      <c r="A49" s="635" t="s">
        <v>1613</v>
      </c>
      <c r="B49" s="634">
        <v>36</v>
      </c>
      <c r="C49" s="634">
        <v>296</v>
      </c>
      <c r="D49" s="634">
        <v>1.913</v>
      </c>
      <c r="E49" s="634">
        <v>-99.91</v>
      </c>
      <c r="H49" s="634" t="s">
        <v>1612</v>
      </c>
      <c r="I49" s="634">
        <v>1.395</v>
      </c>
      <c r="K49" s="634" t="s">
        <v>485</v>
      </c>
      <c r="L49" s="848">
        <v>2.2229999999999999</v>
      </c>
    </row>
    <row r="50" spans="1:12">
      <c r="A50" s="635" t="s">
        <v>1614</v>
      </c>
      <c r="B50" s="634">
        <v>41</v>
      </c>
      <c r="C50" s="634">
        <v>187</v>
      </c>
      <c r="D50" s="634">
        <v>4.7960000000000003</v>
      </c>
      <c r="E50" s="634">
        <v>1.8280000000000001</v>
      </c>
      <c r="H50" s="634" t="s">
        <v>1614</v>
      </c>
      <c r="I50" s="634">
        <v>1.8280000000000001</v>
      </c>
      <c r="K50" s="634" t="s">
        <v>487</v>
      </c>
      <c r="L50" s="848">
        <v>2.395</v>
      </c>
    </row>
    <row r="51" spans="1:12">
      <c r="A51" s="635" t="s">
        <v>1615</v>
      </c>
      <c r="B51" s="634">
        <v>52</v>
      </c>
      <c r="C51" s="634">
        <v>38</v>
      </c>
      <c r="D51" s="634">
        <v>9.0489999999999995</v>
      </c>
      <c r="E51" s="634">
        <v>1.639</v>
      </c>
      <c r="H51" s="634" t="s">
        <v>1615</v>
      </c>
      <c r="I51" s="634">
        <v>1.639</v>
      </c>
      <c r="K51" s="634" t="s">
        <v>685</v>
      </c>
      <c r="L51" s="848" t="s">
        <v>449</v>
      </c>
    </row>
    <row r="52" spans="1:12">
      <c r="A52" s="635" t="s">
        <v>1616</v>
      </c>
      <c r="B52" s="634">
        <v>13</v>
      </c>
      <c r="C52" s="634">
        <v>78</v>
      </c>
      <c r="D52" s="634">
        <v>8.282</v>
      </c>
      <c r="E52" s="634">
        <v>1.329</v>
      </c>
      <c r="H52" s="634" t="s">
        <v>1616</v>
      </c>
      <c r="I52" s="634">
        <v>1.329</v>
      </c>
      <c r="K52" s="634" t="s">
        <v>489</v>
      </c>
      <c r="L52" s="848">
        <v>1.3169999999999999</v>
      </c>
    </row>
    <row r="53" spans="1:12">
      <c r="A53" s="635" t="s">
        <v>353</v>
      </c>
      <c r="B53" s="634">
        <v>53</v>
      </c>
      <c r="C53" s="634">
        <v>292</v>
      </c>
      <c r="D53" s="634">
        <v>1.9950000000000001</v>
      </c>
      <c r="E53" s="634">
        <v>4.1079999999999997</v>
      </c>
      <c r="H53" s="634" t="s">
        <v>353</v>
      </c>
      <c r="I53" s="634">
        <v>4.1079999999999997</v>
      </c>
      <c r="K53" s="634" t="s">
        <v>686</v>
      </c>
      <c r="L53" s="848">
        <v>2.2170000000000001</v>
      </c>
    </row>
    <row r="54" spans="1:12">
      <c r="A54" s="635" t="s">
        <v>1617</v>
      </c>
      <c r="B54" s="634">
        <v>302</v>
      </c>
      <c r="C54" s="634">
        <v>13</v>
      </c>
      <c r="D54" s="634">
        <v>9.4979999999999993</v>
      </c>
      <c r="E54" s="634">
        <v>3.9660000000000002</v>
      </c>
      <c r="H54" s="634" t="s">
        <v>1617</v>
      </c>
      <c r="I54" s="634">
        <v>3.9660000000000002</v>
      </c>
      <c r="K54" s="634" t="s">
        <v>687</v>
      </c>
      <c r="L54" s="848">
        <v>1.43</v>
      </c>
    </row>
    <row r="55" spans="1:12">
      <c r="A55" s="635" t="s">
        <v>1618</v>
      </c>
      <c r="B55" s="634">
        <v>145</v>
      </c>
      <c r="C55" s="634">
        <v>18</v>
      </c>
      <c r="D55" s="634">
        <v>9.5939999999999994</v>
      </c>
      <c r="E55" s="634">
        <v>2.867</v>
      </c>
      <c r="H55" s="634" t="s">
        <v>1618</v>
      </c>
      <c r="I55" s="634">
        <v>2.867</v>
      </c>
      <c r="K55" s="634" t="s">
        <v>688</v>
      </c>
      <c r="L55" s="848" t="s">
        <v>449</v>
      </c>
    </row>
    <row r="56" spans="1:12">
      <c r="A56" s="635" t="s">
        <v>1619</v>
      </c>
      <c r="B56" s="634">
        <v>15</v>
      </c>
      <c r="C56" s="634">
        <v>61</v>
      </c>
      <c r="D56" s="634">
        <v>8.4580000000000002</v>
      </c>
      <c r="E56" s="634">
        <v>1.2529999999999999</v>
      </c>
      <c r="H56" s="634" t="s">
        <v>1619</v>
      </c>
      <c r="I56" s="634">
        <v>1.2529999999999999</v>
      </c>
      <c r="K56" s="634" t="s">
        <v>689</v>
      </c>
      <c r="L56" s="848">
        <v>2.1247500000000001</v>
      </c>
    </row>
    <row r="57" spans="1:12">
      <c r="A57" s="635" t="s">
        <v>1620</v>
      </c>
      <c r="B57" s="634">
        <v>56</v>
      </c>
      <c r="C57" s="634">
        <v>16</v>
      </c>
      <c r="D57" s="634">
        <v>9.6150000000000002</v>
      </c>
      <c r="E57" s="634">
        <v>1.508</v>
      </c>
      <c r="H57" s="634" t="s">
        <v>1620</v>
      </c>
      <c r="I57" s="634">
        <v>1.508</v>
      </c>
      <c r="K57" s="634" t="s">
        <v>494</v>
      </c>
      <c r="L57" s="848" t="s">
        <v>449</v>
      </c>
    </row>
    <row r="58" spans="1:12">
      <c r="A58" s="636" t="s">
        <v>1621</v>
      </c>
      <c r="B58" s="634">
        <v>124</v>
      </c>
      <c r="C58" s="634">
        <v>79</v>
      </c>
      <c r="D58" s="634">
        <v>8.0890000000000004</v>
      </c>
      <c r="E58" s="634">
        <v>3.1059999999999999</v>
      </c>
      <c r="H58" s="634" t="s">
        <v>1621</v>
      </c>
      <c r="I58" s="634">
        <v>3.1059999999999999</v>
      </c>
      <c r="K58" s="634" t="s">
        <v>690</v>
      </c>
      <c r="L58" s="848">
        <v>1.8280000000000001</v>
      </c>
    </row>
    <row r="59" spans="1:12">
      <c r="A59" s="636" t="s">
        <v>1622</v>
      </c>
      <c r="B59" s="634">
        <v>41</v>
      </c>
      <c r="C59" s="634">
        <v>122</v>
      </c>
      <c r="D59" s="634">
        <v>6.8129999999999997</v>
      </c>
      <c r="E59" s="634">
        <v>1.738</v>
      </c>
      <c r="H59" s="634" t="s">
        <v>1622</v>
      </c>
      <c r="I59" s="634">
        <v>1.738</v>
      </c>
      <c r="K59" s="634" t="s">
        <v>496</v>
      </c>
      <c r="L59" s="848" t="s">
        <v>449</v>
      </c>
    </row>
    <row r="60" spans="1:12">
      <c r="A60" s="636" t="s">
        <v>1623</v>
      </c>
      <c r="B60" s="634">
        <v>112</v>
      </c>
      <c r="C60" s="634">
        <v>19</v>
      </c>
      <c r="D60" s="634">
        <v>9.3889999999999993</v>
      </c>
      <c r="E60" s="634">
        <v>2.383</v>
      </c>
      <c r="H60" s="634" t="s">
        <v>1623</v>
      </c>
      <c r="I60" s="634">
        <v>2.383</v>
      </c>
      <c r="K60" s="634" t="s">
        <v>691</v>
      </c>
      <c r="L60" s="848" t="s">
        <v>449</v>
      </c>
    </row>
    <row r="61" spans="1:12">
      <c r="A61" s="636" t="s">
        <v>1624</v>
      </c>
      <c r="B61" s="634">
        <v>123</v>
      </c>
      <c r="C61" s="634">
        <v>26</v>
      </c>
      <c r="D61" s="634">
        <v>9.1609999999999996</v>
      </c>
      <c r="E61" s="634">
        <v>2.6469999999999998</v>
      </c>
      <c r="H61" s="634" t="s">
        <v>1624</v>
      </c>
      <c r="I61" s="634">
        <v>2.6469999999999998</v>
      </c>
      <c r="K61" s="634" t="s">
        <v>692</v>
      </c>
      <c r="L61" s="848" t="s">
        <v>449</v>
      </c>
    </row>
    <row r="62" spans="1:12">
      <c r="A62" s="636" t="s">
        <v>387</v>
      </c>
      <c r="B62" s="634">
        <v>17</v>
      </c>
      <c r="C62" s="634">
        <v>316</v>
      </c>
      <c r="D62" s="634">
        <v>1.4119999999999999</v>
      </c>
      <c r="E62" s="634">
        <v>2.4340000000000002</v>
      </c>
      <c r="H62" s="634" t="s">
        <v>387</v>
      </c>
      <c r="I62" s="634">
        <v>2.4340000000000002</v>
      </c>
      <c r="K62" s="634" t="s">
        <v>693</v>
      </c>
      <c r="L62" s="848" t="s">
        <v>449</v>
      </c>
    </row>
    <row r="63" spans="1:12">
      <c r="A63" s="636" t="s">
        <v>1625</v>
      </c>
      <c r="B63" s="634">
        <v>72</v>
      </c>
      <c r="C63" s="634">
        <v>22</v>
      </c>
      <c r="D63" s="634">
        <v>9.6229999999999993</v>
      </c>
      <c r="E63" s="634">
        <v>1.73</v>
      </c>
      <c r="H63" s="634" t="s">
        <v>1625</v>
      </c>
      <c r="I63" s="634">
        <v>1.73</v>
      </c>
      <c r="K63" s="634" t="s">
        <v>694</v>
      </c>
      <c r="L63" s="848" t="s">
        <v>449</v>
      </c>
    </row>
    <row r="64" spans="1:12">
      <c r="A64" s="636" t="s">
        <v>1626</v>
      </c>
      <c r="B64" s="634">
        <v>101</v>
      </c>
      <c r="C64" s="634">
        <v>11</v>
      </c>
      <c r="D64" s="634">
        <v>9.7479999999999993</v>
      </c>
      <c r="E64" s="634">
        <v>2.11</v>
      </c>
      <c r="H64" s="634" t="s">
        <v>1626</v>
      </c>
      <c r="I64" s="634">
        <v>2.11</v>
      </c>
      <c r="K64" s="634" t="s">
        <v>695</v>
      </c>
      <c r="L64" s="848" t="s">
        <v>449</v>
      </c>
    </row>
    <row r="65" spans="1:12">
      <c r="A65" s="636" t="s">
        <v>1627</v>
      </c>
      <c r="B65" s="634">
        <v>110</v>
      </c>
      <c r="C65" s="634">
        <v>7</v>
      </c>
      <c r="D65" s="634">
        <v>9.7409999999999997</v>
      </c>
      <c r="E65" s="634">
        <v>2.4060000000000001</v>
      </c>
      <c r="H65" s="634" t="s">
        <v>1627</v>
      </c>
      <c r="I65" s="634">
        <v>2.4060000000000001</v>
      </c>
      <c r="K65" s="634" t="s">
        <v>696</v>
      </c>
      <c r="L65" s="848" t="s">
        <v>449</v>
      </c>
    </row>
    <row r="66" spans="1:12">
      <c r="A66" s="636" t="s">
        <v>1628</v>
      </c>
      <c r="B66" s="634">
        <v>82</v>
      </c>
      <c r="C66" s="634">
        <v>34</v>
      </c>
      <c r="D66" s="634">
        <v>9.1389999999999993</v>
      </c>
      <c r="E66" s="634">
        <v>2.1240000000000001</v>
      </c>
      <c r="H66" s="634" t="s">
        <v>1628</v>
      </c>
      <c r="I66" s="634">
        <v>2.1240000000000001</v>
      </c>
      <c r="K66" s="634" t="s">
        <v>697</v>
      </c>
      <c r="L66" s="848" t="s">
        <v>449</v>
      </c>
    </row>
    <row r="67" spans="1:12">
      <c r="A67" s="636" t="s">
        <v>1629</v>
      </c>
      <c r="B67" s="634">
        <v>92</v>
      </c>
      <c r="C67" s="634">
        <v>4</v>
      </c>
      <c r="D67" s="634">
        <v>9.8970000000000002</v>
      </c>
      <c r="E67" s="634">
        <v>2.1240000000000001</v>
      </c>
      <c r="H67" s="634" t="s">
        <v>1629</v>
      </c>
      <c r="I67" s="634">
        <v>2.1240000000000001</v>
      </c>
      <c r="K67" s="634" t="s">
        <v>506</v>
      </c>
      <c r="L67" s="848">
        <v>1.639</v>
      </c>
    </row>
    <row r="68" spans="1:12">
      <c r="A68" s="636" t="s">
        <v>1630</v>
      </c>
      <c r="B68" s="634">
        <v>30</v>
      </c>
      <c r="C68" s="634">
        <v>50</v>
      </c>
      <c r="D68" s="634">
        <v>8.7729999999999997</v>
      </c>
      <c r="E68" s="634">
        <v>1.3480000000000001</v>
      </c>
      <c r="H68" s="634" t="s">
        <v>1630</v>
      </c>
      <c r="I68" s="634">
        <v>1.3480000000000001</v>
      </c>
      <c r="K68" s="634" t="s">
        <v>698</v>
      </c>
      <c r="L68" s="848" t="s">
        <v>449</v>
      </c>
    </row>
    <row r="69" spans="1:12">
      <c r="A69" s="636" t="s">
        <v>309</v>
      </c>
      <c r="B69" s="634">
        <v>11</v>
      </c>
      <c r="C69" s="634">
        <v>93</v>
      </c>
      <c r="D69" s="634">
        <v>7.5170000000000003</v>
      </c>
      <c r="E69" s="634">
        <v>1.2529999999999999</v>
      </c>
      <c r="H69" s="634" t="s">
        <v>309</v>
      </c>
      <c r="I69" s="634">
        <v>1.2529999999999999</v>
      </c>
      <c r="K69" s="634" t="s">
        <v>699</v>
      </c>
      <c r="L69" s="848">
        <v>1.329</v>
      </c>
    </row>
    <row r="70" spans="1:12">
      <c r="A70" s="636" t="s">
        <v>1631</v>
      </c>
      <c r="B70" s="634">
        <v>141</v>
      </c>
      <c r="C70" s="634">
        <v>45</v>
      </c>
      <c r="D70" s="634">
        <v>8.9550000000000001</v>
      </c>
      <c r="E70" s="634">
        <v>2.8559999999999999</v>
      </c>
      <c r="H70" s="634" t="s">
        <v>1632</v>
      </c>
      <c r="I70" s="634">
        <v>2.8359999999999999</v>
      </c>
      <c r="K70" s="634" t="s">
        <v>510</v>
      </c>
      <c r="L70" s="848">
        <v>3.6469999999999998</v>
      </c>
    </row>
    <row r="71" spans="1:12">
      <c r="A71" s="636" t="s">
        <v>1632</v>
      </c>
      <c r="B71" s="634">
        <v>149</v>
      </c>
      <c r="C71" s="634">
        <v>22</v>
      </c>
      <c r="D71" s="634">
        <v>9.4489999999999998</v>
      </c>
      <c r="E71" s="634">
        <v>2.8359999999999999</v>
      </c>
      <c r="H71" s="634" t="s">
        <v>1633</v>
      </c>
      <c r="I71" s="634">
        <v>1.5980000000000001</v>
      </c>
      <c r="K71" s="634" t="s">
        <v>511</v>
      </c>
      <c r="L71" s="848">
        <v>1.3805000000000001</v>
      </c>
    </row>
    <row r="72" spans="1:12">
      <c r="A72" s="636" t="s">
        <v>1633</v>
      </c>
      <c r="B72" s="634">
        <v>33</v>
      </c>
      <c r="C72" s="634">
        <v>32</v>
      </c>
      <c r="D72" s="634">
        <v>9.2750000000000004</v>
      </c>
      <c r="E72" s="634">
        <v>1.5980000000000001</v>
      </c>
      <c r="H72" s="634" t="s">
        <v>1631</v>
      </c>
      <c r="I72" s="634">
        <v>2.8559999999999999</v>
      </c>
      <c r="K72" s="634" t="s">
        <v>700</v>
      </c>
      <c r="L72" s="848" t="s">
        <v>449</v>
      </c>
    </row>
    <row r="73" spans="1:12">
      <c r="K73" s="634" t="s">
        <v>701</v>
      </c>
      <c r="L73" s="848" t="s">
        <v>449</v>
      </c>
    </row>
    <row r="74" spans="1:12">
      <c r="K74" s="634" t="s">
        <v>702</v>
      </c>
      <c r="L74" s="848">
        <v>2.5149999999999997</v>
      </c>
    </row>
    <row r="75" spans="1:12">
      <c r="K75" s="634" t="s">
        <v>703</v>
      </c>
      <c r="L75" s="848" t="s">
        <v>449</v>
      </c>
    </row>
    <row r="76" spans="1:12">
      <c r="K76" s="634" t="s">
        <v>708</v>
      </c>
      <c r="L76" s="848" t="s">
        <v>449</v>
      </c>
    </row>
    <row r="77" spans="1:12">
      <c r="K77" s="634" t="s">
        <v>704</v>
      </c>
      <c r="L77" s="848">
        <v>2.091333333333333</v>
      </c>
    </row>
    <row r="78" spans="1:12">
      <c r="K78" s="634" t="s">
        <v>520</v>
      </c>
      <c r="L78" s="848">
        <v>2.4060000000000001</v>
      </c>
    </row>
    <row r="79" spans="1:12">
      <c r="K79" s="634" t="s">
        <v>521</v>
      </c>
      <c r="L79" s="848">
        <v>2.1240000000000001</v>
      </c>
    </row>
    <row r="80" spans="1:12">
      <c r="K80" s="634" t="s">
        <v>705</v>
      </c>
      <c r="L80" s="848" t="s">
        <v>449</v>
      </c>
    </row>
    <row r="81" spans="11:12">
      <c r="K81" s="634" t="s">
        <v>706</v>
      </c>
      <c r="L81" s="848" t="s">
        <v>449</v>
      </c>
    </row>
    <row r="82" spans="11:12">
      <c r="K82" s="634" t="s">
        <v>525</v>
      </c>
      <c r="L82" s="848" t="s">
        <v>449</v>
      </c>
    </row>
    <row r="83" spans="11:12">
      <c r="K83" s="634" t="s">
        <v>526</v>
      </c>
      <c r="L83" s="848">
        <v>1.7360000000000002</v>
      </c>
    </row>
    <row r="84" spans="11:12">
      <c r="K84" s="634" t="s">
        <v>527</v>
      </c>
      <c r="L84" s="848">
        <v>1.2529999999999999</v>
      </c>
    </row>
    <row r="85" spans="11:12">
      <c r="K85" s="634" t="s">
        <v>528</v>
      </c>
      <c r="L85" s="848">
        <v>2.4300000000000002</v>
      </c>
    </row>
  </sheetData>
  <sortState xmlns:xlrd2="http://schemas.microsoft.com/office/spreadsheetml/2017/richdata2" ref="H5:I72">
    <sortCondition ref="H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0657" r:id="rId3" name="Button 1">
              <controlPr defaultSize="0" print="0" autoFill="0" autoPict="0" macro="[0]!Düğme1_Tıkla">
                <anchor moveWithCells="1" sizeWithCells="1">
                  <from>
                    <xdr:col>3</xdr:col>
                    <xdr:colOff>314325</xdr:colOff>
                    <xdr:row>0</xdr:row>
                    <xdr:rowOff>95250</xdr:rowOff>
                  </from>
                  <to>
                    <xdr:col>4</xdr:col>
                    <xdr:colOff>1057275</xdr:colOff>
                    <xdr:row>2</xdr:row>
                    <xdr:rowOff>95250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79936-550E-4AA2-BBDD-2CD319F9FEA7}">
  <sheetPr codeName="Sheet2">
    <tabColor theme="0"/>
  </sheetPr>
  <dimension ref="A3:P215"/>
  <sheetViews>
    <sheetView workbookViewId="0">
      <selection activeCell="G7" sqref="G7"/>
    </sheetView>
  </sheetViews>
  <sheetFormatPr defaultRowHeight="14.25"/>
  <cols>
    <col min="1" max="1" width="32.125" bestFit="1" customWidth="1"/>
    <col min="2" max="2" width="30.375" bestFit="1" customWidth="1"/>
    <col min="3" max="3" width="27.625" bestFit="1" customWidth="1"/>
    <col min="4" max="4" width="26" bestFit="1" customWidth="1"/>
    <col min="5" max="5" width="11.75" bestFit="1" customWidth="1"/>
    <col min="6" max="6" width="19.625" bestFit="1" customWidth="1"/>
    <col min="11" max="11" width="32.125" bestFit="1" customWidth="1"/>
    <col min="12" max="12" width="19.625" bestFit="1" customWidth="1"/>
    <col min="13" max="13" width="19.625" style="877" customWidth="1"/>
    <col min="15" max="15" width="17.25" bestFit="1" customWidth="1"/>
    <col min="16" max="16" width="25.5" bestFit="1" customWidth="1"/>
  </cols>
  <sheetData>
    <row r="3" spans="1:16">
      <c r="A3" t="s">
        <v>1576</v>
      </c>
      <c r="B3" t="s">
        <v>1636</v>
      </c>
      <c r="C3" t="s">
        <v>1637</v>
      </c>
      <c r="D3" t="s">
        <v>1578</v>
      </c>
      <c r="E3" t="s">
        <v>1579</v>
      </c>
      <c r="F3" t="s">
        <v>1580</v>
      </c>
      <c r="K3" t="s">
        <v>1576</v>
      </c>
      <c r="L3" t="s">
        <v>1580</v>
      </c>
      <c r="O3" t="s">
        <v>658</v>
      </c>
      <c r="P3" t="s">
        <v>5092</v>
      </c>
    </row>
    <row r="4" spans="1:16">
      <c r="A4" t="s">
        <v>1638</v>
      </c>
      <c r="B4">
        <v>16</v>
      </c>
      <c r="C4">
        <v>27</v>
      </c>
      <c r="D4">
        <v>36</v>
      </c>
      <c r="E4">
        <v>9.0909999999999993</v>
      </c>
      <c r="F4">
        <v>29</v>
      </c>
      <c r="K4" t="s">
        <v>5051</v>
      </c>
      <c r="L4">
        <v>29</v>
      </c>
      <c r="N4">
        <v>1</v>
      </c>
      <c r="O4" t="s">
        <v>401</v>
      </c>
      <c r="P4" s="47">
        <v>59.5</v>
      </c>
    </row>
    <row r="5" spans="1:16">
      <c r="A5" t="s">
        <v>1639</v>
      </c>
      <c r="B5">
        <v>102</v>
      </c>
      <c r="C5">
        <v>122</v>
      </c>
      <c r="D5">
        <v>31</v>
      </c>
      <c r="E5">
        <v>9.1199999999999992</v>
      </c>
      <c r="F5">
        <v>54</v>
      </c>
      <c r="K5" t="s">
        <v>5051</v>
      </c>
      <c r="L5">
        <v>54</v>
      </c>
      <c r="N5">
        <v>2</v>
      </c>
      <c r="O5" t="s">
        <v>424</v>
      </c>
      <c r="P5" s="47">
        <v>46</v>
      </c>
    </row>
    <row r="6" spans="1:16">
      <c r="A6" t="s">
        <v>1640</v>
      </c>
      <c r="B6">
        <v>281</v>
      </c>
      <c r="C6">
        <v>305</v>
      </c>
      <c r="D6">
        <v>47</v>
      </c>
      <c r="E6">
        <v>8.8770000000000007</v>
      </c>
      <c r="F6">
        <v>95</v>
      </c>
      <c r="K6" t="s">
        <v>5051</v>
      </c>
      <c r="L6">
        <v>95</v>
      </c>
      <c r="N6">
        <v>3</v>
      </c>
      <c r="O6" s="879" t="s">
        <v>1878</v>
      </c>
      <c r="P6" s="47">
        <v>74</v>
      </c>
    </row>
    <row r="7" spans="1:16">
      <c r="A7" t="s">
        <v>1641</v>
      </c>
      <c r="B7">
        <v>130</v>
      </c>
      <c r="C7">
        <v>197</v>
      </c>
      <c r="D7">
        <v>39</v>
      </c>
      <c r="E7">
        <v>9.0839999999999996</v>
      </c>
      <c r="F7">
        <v>60</v>
      </c>
      <c r="K7" t="s">
        <v>5051</v>
      </c>
      <c r="L7">
        <v>60</v>
      </c>
      <c r="N7">
        <v>4</v>
      </c>
      <c r="O7" t="s">
        <v>713</v>
      </c>
      <c r="P7" s="47">
        <v>59</v>
      </c>
    </row>
    <row r="8" spans="1:16">
      <c r="A8" t="s">
        <v>243</v>
      </c>
      <c r="B8">
        <v>78</v>
      </c>
      <c r="C8">
        <v>107</v>
      </c>
      <c r="D8">
        <v>12</v>
      </c>
      <c r="E8">
        <v>9.7129999999999992</v>
      </c>
      <c r="F8">
        <v>46</v>
      </c>
      <c r="K8" t="s">
        <v>243</v>
      </c>
      <c r="L8">
        <v>46</v>
      </c>
      <c r="N8">
        <v>5</v>
      </c>
      <c r="O8" t="s">
        <v>430</v>
      </c>
      <c r="P8" s="47">
        <v>48.5</v>
      </c>
    </row>
    <row r="9" spans="1:16">
      <c r="A9" t="s">
        <v>547</v>
      </c>
      <c r="B9">
        <v>162</v>
      </c>
      <c r="C9">
        <v>193</v>
      </c>
      <c r="D9">
        <v>23</v>
      </c>
      <c r="E9">
        <v>9.3849999999999998</v>
      </c>
      <c r="F9">
        <v>74</v>
      </c>
      <c r="K9" t="s">
        <v>547</v>
      </c>
      <c r="L9">
        <v>74</v>
      </c>
      <c r="N9">
        <v>6</v>
      </c>
      <c r="O9" t="s">
        <v>432</v>
      </c>
      <c r="P9" s="47">
        <v>58.375</v>
      </c>
    </row>
    <row r="10" spans="1:16">
      <c r="A10" t="s">
        <v>269</v>
      </c>
      <c r="B10">
        <v>134</v>
      </c>
      <c r="C10">
        <v>173</v>
      </c>
      <c r="D10">
        <v>16</v>
      </c>
      <c r="E10">
        <v>9.5500000000000007</v>
      </c>
      <c r="F10">
        <v>56</v>
      </c>
      <c r="K10" t="s">
        <v>269</v>
      </c>
      <c r="L10">
        <v>56</v>
      </c>
      <c r="N10">
        <v>7</v>
      </c>
      <c r="O10" t="s">
        <v>434</v>
      </c>
      <c r="P10" s="47">
        <v>47</v>
      </c>
    </row>
    <row r="11" spans="1:16">
      <c r="A11" t="s">
        <v>1642</v>
      </c>
      <c r="B11">
        <v>161</v>
      </c>
      <c r="C11">
        <v>216</v>
      </c>
      <c r="D11">
        <v>24</v>
      </c>
      <c r="E11">
        <v>9.4390000000000001</v>
      </c>
      <c r="F11">
        <v>64</v>
      </c>
      <c r="K11" t="s">
        <v>5052</v>
      </c>
      <c r="L11">
        <v>64</v>
      </c>
      <c r="N11">
        <v>8</v>
      </c>
      <c r="O11" t="s">
        <v>712</v>
      </c>
      <c r="P11" s="47">
        <v>25</v>
      </c>
    </row>
    <row r="12" spans="1:16">
      <c r="A12" t="s">
        <v>1643</v>
      </c>
      <c r="B12">
        <v>127</v>
      </c>
      <c r="C12">
        <v>172</v>
      </c>
      <c r="D12">
        <v>35</v>
      </c>
      <c r="E12">
        <v>9.1379999999999999</v>
      </c>
      <c r="F12">
        <v>57</v>
      </c>
      <c r="K12" t="s">
        <v>5052</v>
      </c>
      <c r="L12">
        <v>57</v>
      </c>
      <c r="N12">
        <v>9</v>
      </c>
      <c r="O12" t="s">
        <v>440</v>
      </c>
      <c r="P12" s="47">
        <v>38</v>
      </c>
    </row>
    <row r="13" spans="1:16">
      <c r="A13" t="s">
        <v>321</v>
      </c>
      <c r="B13">
        <v>32</v>
      </c>
      <c r="C13">
        <v>63</v>
      </c>
      <c r="D13">
        <v>29</v>
      </c>
      <c r="E13">
        <v>9.4009999999999998</v>
      </c>
      <c r="F13">
        <v>36</v>
      </c>
      <c r="K13" t="s">
        <v>321</v>
      </c>
      <c r="L13">
        <v>36</v>
      </c>
      <c r="N13">
        <v>10</v>
      </c>
      <c r="O13" t="s">
        <v>665</v>
      </c>
      <c r="P13" s="47">
        <v>40.799999999999997</v>
      </c>
    </row>
    <row r="14" spans="1:16">
      <c r="A14" t="s">
        <v>289</v>
      </c>
      <c r="B14">
        <v>19</v>
      </c>
      <c r="C14">
        <v>32</v>
      </c>
      <c r="D14">
        <v>21</v>
      </c>
      <c r="E14">
        <v>9.4529999999999994</v>
      </c>
      <c r="F14">
        <v>27</v>
      </c>
      <c r="K14" t="s">
        <v>289</v>
      </c>
      <c r="L14">
        <v>27</v>
      </c>
      <c r="N14">
        <v>11</v>
      </c>
      <c r="O14" t="s">
        <v>666</v>
      </c>
      <c r="P14" s="47">
        <v>53.5</v>
      </c>
    </row>
    <row r="15" spans="1:16">
      <c r="A15" t="s">
        <v>1644</v>
      </c>
      <c r="B15">
        <v>50</v>
      </c>
      <c r="C15">
        <v>79</v>
      </c>
      <c r="D15">
        <v>22</v>
      </c>
      <c r="E15">
        <v>9.4949999999999992</v>
      </c>
      <c r="F15">
        <v>42</v>
      </c>
      <c r="K15" t="s">
        <v>5053</v>
      </c>
      <c r="L15">
        <v>42</v>
      </c>
      <c r="N15">
        <v>12</v>
      </c>
      <c r="O15" t="s">
        <v>667</v>
      </c>
      <c r="P15" s="47">
        <v>43</v>
      </c>
    </row>
    <row r="16" spans="1:16">
      <c r="A16" t="s">
        <v>1645</v>
      </c>
      <c r="B16">
        <v>100</v>
      </c>
      <c r="C16">
        <v>144</v>
      </c>
      <c r="D16">
        <v>1</v>
      </c>
      <c r="E16">
        <v>9.9260000000000002</v>
      </c>
      <c r="F16">
        <v>53</v>
      </c>
      <c r="K16" t="s">
        <v>5053</v>
      </c>
      <c r="L16">
        <v>53</v>
      </c>
      <c r="N16">
        <v>13</v>
      </c>
      <c r="O16" t="s">
        <v>668</v>
      </c>
      <c r="P16" s="47">
        <v>29</v>
      </c>
    </row>
    <row r="17" spans="1:16">
      <c r="A17" t="s">
        <v>1581</v>
      </c>
      <c r="B17">
        <v>196</v>
      </c>
      <c r="C17">
        <v>268</v>
      </c>
      <c r="D17">
        <v>23</v>
      </c>
      <c r="E17">
        <v>9.3409999999999993</v>
      </c>
      <c r="F17">
        <v>72</v>
      </c>
      <c r="K17" t="s">
        <v>5053</v>
      </c>
      <c r="L17">
        <v>72</v>
      </c>
      <c r="N17">
        <v>14</v>
      </c>
      <c r="O17" t="s">
        <v>454</v>
      </c>
      <c r="P17" s="47">
        <v>38</v>
      </c>
    </row>
    <row r="18" spans="1:16">
      <c r="A18" t="s">
        <v>1582</v>
      </c>
      <c r="B18">
        <v>44</v>
      </c>
      <c r="C18">
        <v>64</v>
      </c>
      <c r="D18">
        <v>177</v>
      </c>
      <c r="E18">
        <v>5.4619999999999997</v>
      </c>
      <c r="F18">
        <v>47</v>
      </c>
      <c r="K18" t="s">
        <v>5054</v>
      </c>
      <c r="L18">
        <v>47</v>
      </c>
      <c r="N18">
        <v>15</v>
      </c>
      <c r="O18" t="s">
        <v>455</v>
      </c>
      <c r="P18" s="47">
        <v>66</v>
      </c>
    </row>
    <row r="19" spans="1:16">
      <c r="A19" t="s">
        <v>1583</v>
      </c>
      <c r="B19">
        <v>98</v>
      </c>
      <c r="C19">
        <v>140</v>
      </c>
      <c r="D19">
        <v>89</v>
      </c>
      <c r="E19">
        <v>7.7279999999999998</v>
      </c>
      <c r="F19">
        <v>60</v>
      </c>
      <c r="K19" t="s">
        <v>5054</v>
      </c>
      <c r="L19">
        <v>60</v>
      </c>
      <c r="N19">
        <v>16</v>
      </c>
      <c r="O19" t="s">
        <v>457</v>
      </c>
      <c r="P19" s="47">
        <v>74.666666666666671</v>
      </c>
    </row>
    <row r="20" spans="1:16">
      <c r="A20" t="s">
        <v>1584</v>
      </c>
      <c r="B20">
        <v>62</v>
      </c>
      <c r="C20">
        <v>81</v>
      </c>
      <c r="D20">
        <v>234</v>
      </c>
      <c r="E20">
        <v>3.653</v>
      </c>
      <c r="F20">
        <v>66</v>
      </c>
      <c r="K20" t="s">
        <v>5054</v>
      </c>
      <c r="L20">
        <v>66</v>
      </c>
      <c r="N20">
        <v>17</v>
      </c>
      <c r="O20" t="s">
        <v>669</v>
      </c>
      <c r="P20" s="47">
        <v>33.75</v>
      </c>
    </row>
    <row r="21" spans="1:16">
      <c r="A21" t="s">
        <v>1646</v>
      </c>
      <c r="B21">
        <v>140</v>
      </c>
      <c r="C21">
        <v>186</v>
      </c>
      <c r="D21">
        <v>16</v>
      </c>
      <c r="E21">
        <v>9.6300000000000008</v>
      </c>
      <c r="F21">
        <v>60</v>
      </c>
      <c r="K21" t="s">
        <v>5054</v>
      </c>
      <c r="L21">
        <v>60</v>
      </c>
      <c r="N21">
        <v>18</v>
      </c>
      <c r="O21" t="s">
        <v>670</v>
      </c>
      <c r="P21" s="47">
        <v>37</v>
      </c>
    </row>
    <row r="22" spans="1:16">
      <c r="A22" t="s">
        <v>1585</v>
      </c>
      <c r="B22">
        <v>125</v>
      </c>
      <c r="C22">
        <v>170</v>
      </c>
      <c r="D22">
        <v>36</v>
      </c>
      <c r="E22">
        <v>9.1419999999999995</v>
      </c>
      <c r="F22">
        <v>61</v>
      </c>
      <c r="K22" t="s">
        <v>5054</v>
      </c>
      <c r="L22">
        <v>61</v>
      </c>
      <c r="N22">
        <v>19</v>
      </c>
      <c r="O22" t="s">
        <v>671</v>
      </c>
      <c r="P22" s="47">
        <v>61.666666666666664</v>
      </c>
    </row>
    <row r="23" spans="1:16">
      <c r="A23" t="s">
        <v>1586</v>
      </c>
      <c r="B23">
        <v>76</v>
      </c>
      <c r="C23">
        <v>101</v>
      </c>
      <c r="D23">
        <v>154</v>
      </c>
      <c r="E23">
        <v>6.0090000000000003</v>
      </c>
      <c r="F23">
        <v>60</v>
      </c>
      <c r="K23" t="s">
        <v>5054</v>
      </c>
      <c r="L23">
        <v>60</v>
      </c>
      <c r="N23">
        <v>20</v>
      </c>
      <c r="O23" s="879" t="s">
        <v>672</v>
      </c>
      <c r="P23" s="47">
        <v>68</v>
      </c>
    </row>
    <row r="24" spans="1:16">
      <c r="A24" t="s">
        <v>1587</v>
      </c>
      <c r="B24">
        <v>104</v>
      </c>
      <c r="C24">
        <v>132</v>
      </c>
      <c r="D24">
        <v>69</v>
      </c>
      <c r="E24">
        <v>8.2080000000000002</v>
      </c>
      <c r="F24">
        <v>66</v>
      </c>
      <c r="K24" t="s">
        <v>5054</v>
      </c>
      <c r="L24">
        <v>66</v>
      </c>
      <c r="N24">
        <v>21</v>
      </c>
      <c r="O24" t="s">
        <v>673</v>
      </c>
      <c r="P24" s="47">
        <v>40</v>
      </c>
    </row>
    <row r="25" spans="1:16">
      <c r="A25" t="s">
        <v>1588</v>
      </c>
      <c r="B25">
        <v>52</v>
      </c>
      <c r="C25">
        <v>80</v>
      </c>
      <c r="D25">
        <v>89</v>
      </c>
      <c r="E25">
        <v>7.7069999999999999</v>
      </c>
      <c r="F25">
        <v>47</v>
      </c>
      <c r="K25" t="s">
        <v>5054</v>
      </c>
      <c r="L25">
        <v>47</v>
      </c>
      <c r="N25">
        <v>22</v>
      </c>
      <c r="O25" t="s">
        <v>675</v>
      </c>
      <c r="P25" s="47">
        <v>50</v>
      </c>
    </row>
    <row r="26" spans="1:16">
      <c r="A26" t="s">
        <v>339</v>
      </c>
      <c r="B26">
        <v>60</v>
      </c>
      <c r="C26">
        <v>106</v>
      </c>
      <c r="D26">
        <v>14</v>
      </c>
      <c r="E26">
        <v>9.6460000000000008</v>
      </c>
      <c r="F26">
        <v>47</v>
      </c>
      <c r="K26" t="s">
        <v>339</v>
      </c>
      <c r="L26">
        <v>47</v>
      </c>
      <c r="N26">
        <v>23</v>
      </c>
      <c r="O26" t="s">
        <v>676</v>
      </c>
      <c r="P26" s="47">
        <v>59</v>
      </c>
    </row>
    <row r="27" spans="1:16">
      <c r="A27" t="s">
        <v>263</v>
      </c>
      <c r="B27">
        <v>8</v>
      </c>
      <c r="C27">
        <v>11</v>
      </c>
      <c r="D27">
        <v>23</v>
      </c>
      <c r="E27">
        <v>9.32</v>
      </c>
      <c r="F27">
        <v>18</v>
      </c>
      <c r="K27" t="s">
        <v>263</v>
      </c>
      <c r="L27">
        <v>18</v>
      </c>
      <c r="N27">
        <v>24</v>
      </c>
      <c r="O27" t="s">
        <v>677</v>
      </c>
      <c r="P27" s="47">
        <v>66</v>
      </c>
    </row>
    <row r="28" spans="1:16">
      <c r="A28" t="s">
        <v>279</v>
      </c>
      <c r="B28">
        <v>4</v>
      </c>
      <c r="C28">
        <v>9</v>
      </c>
      <c r="D28">
        <v>7</v>
      </c>
      <c r="E28">
        <v>9.7360000000000007</v>
      </c>
      <c r="F28">
        <v>24</v>
      </c>
      <c r="K28" t="s">
        <v>279</v>
      </c>
      <c r="L28">
        <v>24</v>
      </c>
      <c r="N28">
        <v>25</v>
      </c>
      <c r="O28" t="s">
        <v>469</v>
      </c>
      <c r="P28" s="47">
        <v>40.6</v>
      </c>
    </row>
    <row r="29" spans="1:16">
      <c r="A29" t="s">
        <v>1589</v>
      </c>
      <c r="B29">
        <v>11</v>
      </c>
      <c r="C29">
        <v>21</v>
      </c>
      <c r="D29">
        <v>18</v>
      </c>
      <c r="E29">
        <v>9.4420000000000002</v>
      </c>
      <c r="F29">
        <v>26</v>
      </c>
      <c r="K29" t="s">
        <v>5055</v>
      </c>
      <c r="L29">
        <v>26</v>
      </c>
      <c r="N29">
        <v>26</v>
      </c>
      <c r="O29" t="s">
        <v>678</v>
      </c>
      <c r="P29" s="47">
        <v>47</v>
      </c>
    </row>
    <row r="30" spans="1:16">
      <c r="A30" t="s">
        <v>375</v>
      </c>
      <c r="B30">
        <v>42</v>
      </c>
      <c r="C30">
        <v>71</v>
      </c>
      <c r="D30">
        <v>30</v>
      </c>
      <c r="E30">
        <v>9.218</v>
      </c>
      <c r="F30">
        <v>38</v>
      </c>
      <c r="K30" t="s">
        <v>375</v>
      </c>
      <c r="L30">
        <v>38</v>
      </c>
      <c r="N30">
        <v>27</v>
      </c>
      <c r="O30" t="s">
        <v>679</v>
      </c>
      <c r="P30" s="47">
        <v>43</v>
      </c>
    </row>
    <row r="31" spans="1:16">
      <c r="A31" t="s">
        <v>381</v>
      </c>
      <c r="B31">
        <v>55</v>
      </c>
      <c r="C31">
        <v>78</v>
      </c>
      <c r="D31">
        <v>24</v>
      </c>
      <c r="E31">
        <v>9.4499999999999993</v>
      </c>
      <c r="F31">
        <v>45</v>
      </c>
      <c r="K31" t="s">
        <v>381</v>
      </c>
      <c r="L31">
        <v>45</v>
      </c>
      <c r="N31">
        <v>28</v>
      </c>
      <c r="O31" t="s">
        <v>711</v>
      </c>
      <c r="P31" s="47">
        <v>38.5</v>
      </c>
    </row>
    <row r="32" spans="1:16">
      <c r="A32" t="s">
        <v>1647</v>
      </c>
      <c r="B32">
        <v>61</v>
      </c>
      <c r="C32">
        <v>107</v>
      </c>
      <c r="D32">
        <v>8</v>
      </c>
      <c r="E32">
        <v>9.798</v>
      </c>
      <c r="F32">
        <v>47</v>
      </c>
      <c r="K32" t="s">
        <v>5056</v>
      </c>
      <c r="L32">
        <v>47</v>
      </c>
      <c r="N32">
        <v>29</v>
      </c>
      <c r="O32" t="s">
        <v>680</v>
      </c>
      <c r="P32" s="47">
        <v>41</v>
      </c>
    </row>
    <row r="33" spans="1:16">
      <c r="A33" t="s">
        <v>1648</v>
      </c>
      <c r="B33">
        <v>3</v>
      </c>
      <c r="C33">
        <v>5</v>
      </c>
      <c r="D33">
        <v>291</v>
      </c>
      <c r="E33">
        <v>2.032</v>
      </c>
      <c r="F33">
        <v>21</v>
      </c>
      <c r="K33" t="s">
        <v>5056</v>
      </c>
      <c r="L33">
        <v>21</v>
      </c>
      <c r="N33">
        <v>30</v>
      </c>
      <c r="O33" t="s">
        <v>710</v>
      </c>
      <c r="P33" s="47">
        <v>21</v>
      </c>
    </row>
    <row r="34" spans="1:16">
      <c r="A34" t="s">
        <v>1649</v>
      </c>
      <c r="B34">
        <v>47</v>
      </c>
      <c r="C34">
        <v>75</v>
      </c>
      <c r="D34">
        <v>57</v>
      </c>
      <c r="E34">
        <v>8.8979999999999997</v>
      </c>
      <c r="F34">
        <v>41</v>
      </c>
      <c r="K34" t="s">
        <v>5056</v>
      </c>
      <c r="L34">
        <v>41</v>
      </c>
      <c r="N34">
        <v>31</v>
      </c>
      <c r="O34" t="s">
        <v>475</v>
      </c>
      <c r="P34" s="47">
        <v>25</v>
      </c>
    </row>
    <row r="35" spans="1:16">
      <c r="A35" t="s">
        <v>1650</v>
      </c>
      <c r="B35">
        <v>70</v>
      </c>
      <c r="C35">
        <v>108</v>
      </c>
      <c r="D35">
        <v>24</v>
      </c>
      <c r="E35">
        <v>9.3879999999999999</v>
      </c>
      <c r="F35">
        <v>50</v>
      </c>
      <c r="K35" t="s">
        <v>5056</v>
      </c>
      <c r="L35">
        <v>50</v>
      </c>
      <c r="N35">
        <v>32</v>
      </c>
      <c r="O35" t="s">
        <v>477</v>
      </c>
      <c r="P35" s="47">
        <v>65</v>
      </c>
    </row>
    <row r="36" spans="1:16">
      <c r="A36" t="s">
        <v>303</v>
      </c>
      <c r="B36">
        <v>79</v>
      </c>
      <c r="C36">
        <v>104</v>
      </c>
      <c r="D36">
        <v>49</v>
      </c>
      <c r="E36">
        <v>8.7880000000000003</v>
      </c>
      <c r="F36">
        <v>46</v>
      </c>
      <c r="K36" t="s">
        <v>303</v>
      </c>
      <c r="L36">
        <v>46</v>
      </c>
      <c r="N36">
        <v>33</v>
      </c>
      <c r="O36" t="s">
        <v>693</v>
      </c>
      <c r="P36" s="47">
        <v>84</v>
      </c>
    </row>
    <row r="37" spans="1:16">
      <c r="A37" t="s">
        <v>233</v>
      </c>
      <c r="B37">
        <v>64</v>
      </c>
      <c r="C37">
        <v>114</v>
      </c>
      <c r="D37">
        <v>24</v>
      </c>
      <c r="E37">
        <v>9.3840000000000003</v>
      </c>
      <c r="F37">
        <v>45</v>
      </c>
      <c r="K37" t="s">
        <v>233</v>
      </c>
      <c r="L37">
        <v>45</v>
      </c>
      <c r="N37">
        <v>34</v>
      </c>
      <c r="O37" t="s">
        <v>681</v>
      </c>
      <c r="P37" s="47">
        <v>59.810810810810814</v>
      </c>
    </row>
    <row r="38" spans="1:16">
      <c r="A38" t="s">
        <v>271</v>
      </c>
      <c r="B38">
        <v>65</v>
      </c>
      <c r="C38">
        <v>97</v>
      </c>
      <c r="D38">
        <v>30</v>
      </c>
      <c r="E38">
        <v>9.2390000000000008</v>
      </c>
      <c r="F38">
        <v>44</v>
      </c>
      <c r="K38" t="s">
        <v>271</v>
      </c>
      <c r="L38">
        <v>44</v>
      </c>
      <c r="N38">
        <v>35</v>
      </c>
      <c r="O38" t="s">
        <v>682</v>
      </c>
      <c r="P38" s="47">
        <v>40.875</v>
      </c>
    </row>
    <row r="39" spans="1:16">
      <c r="A39" t="s">
        <v>357</v>
      </c>
      <c r="B39">
        <v>45</v>
      </c>
      <c r="C39">
        <v>94</v>
      </c>
      <c r="D39">
        <v>11</v>
      </c>
      <c r="E39">
        <v>9.6669999999999998</v>
      </c>
      <c r="F39">
        <v>45</v>
      </c>
      <c r="K39" t="s">
        <v>357</v>
      </c>
      <c r="L39">
        <v>45</v>
      </c>
      <c r="N39">
        <v>36</v>
      </c>
      <c r="O39" t="s">
        <v>485</v>
      </c>
      <c r="P39" s="47">
        <v>48</v>
      </c>
    </row>
    <row r="40" spans="1:16">
      <c r="A40" t="s">
        <v>1590</v>
      </c>
      <c r="B40">
        <v>155</v>
      </c>
      <c r="C40">
        <v>210</v>
      </c>
      <c r="D40">
        <v>2</v>
      </c>
      <c r="E40">
        <v>9.952</v>
      </c>
      <c r="F40">
        <v>62</v>
      </c>
      <c r="K40" t="s">
        <v>5057</v>
      </c>
      <c r="L40">
        <v>62</v>
      </c>
      <c r="N40">
        <v>37</v>
      </c>
      <c r="O40" t="s">
        <v>487</v>
      </c>
      <c r="P40" s="47">
        <v>50</v>
      </c>
    </row>
    <row r="41" spans="1:16">
      <c r="A41" t="s">
        <v>257</v>
      </c>
      <c r="B41">
        <v>55</v>
      </c>
      <c r="C41">
        <v>93</v>
      </c>
      <c r="D41">
        <v>9</v>
      </c>
      <c r="E41">
        <v>9.7409999999999997</v>
      </c>
      <c r="F41">
        <v>43</v>
      </c>
      <c r="K41" t="s">
        <v>257</v>
      </c>
      <c r="L41">
        <v>43</v>
      </c>
      <c r="N41">
        <v>38</v>
      </c>
      <c r="O41" t="s">
        <v>685</v>
      </c>
      <c r="P41" s="47">
        <v>62.333333333333336</v>
      </c>
    </row>
    <row r="42" spans="1:16">
      <c r="A42" t="s">
        <v>249</v>
      </c>
      <c r="B42">
        <v>12</v>
      </c>
      <c r="C42">
        <v>24</v>
      </c>
      <c r="D42">
        <v>16</v>
      </c>
      <c r="E42">
        <v>9.5370000000000008</v>
      </c>
      <c r="F42">
        <v>29</v>
      </c>
      <c r="K42" t="s">
        <v>249</v>
      </c>
      <c r="L42">
        <v>29</v>
      </c>
      <c r="N42">
        <v>39</v>
      </c>
      <c r="O42" t="s">
        <v>686</v>
      </c>
      <c r="P42" s="47">
        <v>38</v>
      </c>
    </row>
    <row r="43" spans="1:16">
      <c r="A43" t="s">
        <v>1591</v>
      </c>
      <c r="B43">
        <v>44</v>
      </c>
      <c r="C43">
        <v>56</v>
      </c>
      <c r="D43">
        <v>161</v>
      </c>
      <c r="E43">
        <v>5.6050000000000004</v>
      </c>
      <c r="F43">
        <v>38</v>
      </c>
      <c r="K43" t="s">
        <v>5058</v>
      </c>
      <c r="L43">
        <v>38</v>
      </c>
      <c r="N43">
        <v>40</v>
      </c>
      <c r="O43" t="s">
        <v>687</v>
      </c>
      <c r="P43" s="47">
        <v>25</v>
      </c>
    </row>
    <row r="44" spans="1:16">
      <c r="A44" t="s">
        <v>335</v>
      </c>
      <c r="B44">
        <v>155</v>
      </c>
      <c r="C44">
        <v>209</v>
      </c>
      <c r="D44">
        <v>5</v>
      </c>
      <c r="E44">
        <v>9.7569999999999997</v>
      </c>
      <c r="F44">
        <v>66</v>
      </c>
      <c r="K44" t="s">
        <v>335</v>
      </c>
      <c r="L44">
        <v>66</v>
      </c>
      <c r="N44">
        <v>41</v>
      </c>
      <c r="O44" t="s">
        <v>689</v>
      </c>
      <c r="P44" s="47">
        <v>39</v>
      </c>
    </row>
    <row r="45" spans="1:16">
      <c r="A45" t="s">
        <v>361</v>
      </c>
      <c r="B45">
        <v>296</v>
      </c>
      <c r="C45">
        <v>327</v>
      </c>
      <c r="D45">
        <v>12</v>
      </c>
      <c r="E45">
        <v>9.6829999999999998</v>
      </c>
      <c r="F45">
        <v>99</v>
      </c>
      <c r="K45" t="s">
        <v>361</v>
      </c>
      <c r="L45">
        <v>99</v>
      </c>
      <c r="N45">
        <v>42</v>
      </c>
      <c r="O45" t="s">
        <v>494</v>
      </c>
      <c r="P45" s="47">
        <v>50.25</v>
      </c>
    </row>
    <row r="46" spans="1:16">
      <c r="A46" t="s">
        <v>1651</v>
      </c>
      <c r="B46">
        <v>223</v>
      </c>
      <c r="C46">
        <v>278</v>
      </c>
      <c r="D46">
        <v>7</v>
      </c>
      <c r="E46">
        <v>9.8529999999999998</v>
      </c>
      <c r="F46">
        <v>82</v>
      </c>
      <c r="K46" t="s">
        <v>5059</v>
      </c>
      <c r="L46">
        <v>82</v>
      </c>
      <c r="N46">
        <v>43</v>
      </c>
      <c r="O46" s="879" t="s">
        <v>690</v>
      </c>
      <c r="P46" s="47">
        <v>80</v>
      </c>
    </row>
    <row r="47" spans="1:16">
      <c r="A47" t="s">
        <v>1652</v>
      </c>
      <c r="B47">
        <v>71</v>
      </c>
      <c r="C47">
        <v>99</v>
      </c>
      <c r="D47">
        <v>11</v>
      </c>
      <c r="E47">
        <v>9.7669999999999995</v>
      </c>
      <c r="F47">
        <v>43</v>
      </c>
      <c r="K47" t="s">
        <v>5059</v>
      </c>
      <c r="L47">
        <v>43</v>
      </c>
      <c r="N47">
        <v>44</v>
      </c>
      <c r="O47" t="s">
        <v>496</v>
      </c>
      <c r="P47" s="47">
        <v>60</v>
      </c>
    </row>
    <row r="48" spans="1:16">
      <c r="A48" t="s">
        <v>379</v>
      </c>
      <c r="B48">
        <v>30</v>
      </c>
      <c r="C48">
        <v>55</v>
      </c>
      <c r="D48">
        <v>24</v>
      </c>
      <c r="E48">
        <v>9.3849999999999998</v>
      </c>
      <c r="F48">
        <v>38</v>
      </c>
      <c r="K48" t="s">
        <v>379</v>
      </c>
      <c r="L48">
        <v>38</v>
      </c>
      <c r="N48">
        <v>45</v>
      </c>
      <c r="O48" s="879" t="s">
        <v>691</v>
      </c>
      <c r="P48" s="47">
        <v>82</v>
      </c>
    </row>
    <row r="49" spans="1:16">
      <c r="A49" t="s">
        <v>1653</v>
      </c>
      <c r="B49">
        <v>0</v>
      </c>
      <c r="C49">
        <v>1</v>
      </c>
      <c r="D49">
        <v>329</v>
      </c>
      <c r="E49">
        <v>1.024</v>
      </c>
      <c r="F49">
        <v>22</v>
      </c>
      <c r="K49" t="s">
        <v>5060</v>
      </c>
      <c r="L49">
        <v>22</v>
      </c>
      <c r="N49">
        <v>46</v>
      </c>
      <c r="O49" t="s">
        <v>683</v>
      </c>
      <c r="P49" s="47">
        <v>91.5</v>
      </c>
    </row>
    <row r="50" spans="1:16">
      <c r="A50" t="s">
        <v>1654</v>
      </c>
      <c r="B50">
        <v>0</v>
      </c>
      <c r="C50">
        <v>1</v>
      </c>
      <c r="D50">
        <v>17</v>
      </c>
      <c r="E50">
        <v>9.6229999999999993</v>
      </c>
      <c r="F50">
        <v>21</v>
      </c>
      <c r="K50" t="s">
        <v>5060</v>
      </c>
      <c r="L50">
        <v>21</v>
      </c>
      <c r="N50">
        <v>47</v>
      </c>
      <c r="O50" t="s">
        <v>692</v>
      </c>
      <c r="P50" s="47">
        <v>55</v>
      </c>
    </row>
    <row r="51" spans="1:16">
      <c r="A51" t="s">
        <v>1655</v>
      </c>
      <c r="B51">
        <v>94</v>
      </c>
      <c r="C51">
        <v>161</v>
      </c>
      <c r="D51">
        <v>12</v>
      </c>
      <c r="E51">
        <v>9.7349999999999994</v>
      </c>
      <c r="F51">
        <v>54</v>
      </c>
      <c r="K51" t="s">
        <v>5060</v>
      </c>
      <c r="L51">
        <v>54</v>
      </c>
      <c r="N51">
        <v>48</v>
      </c>
      <c r="O51" t="s">
        <v>694</v>
      </c>
      <c r="P51" s="47">
        <v>73</v>
      </c>
    </row>
    <row r="52" spans="1:16">
      <c r="A52" t="s">
        <v>299</v>
      </c>
      <c r="B52">
        <v>31</v>
      </c>
      <c r="C52">
        <v>64</v>
      </c>
      <c r="D52">
        <v>16</v>
      </c>
      <c r="E52">
        <v>9.58</v>
      </c>
      <c r="F52">
        <v>37</v>
      </c>
      <c r="K52" t="s">
        <v>299</v>
      </c>
      <c r="L52">
        <v>37</v>
      </c>
      <c r="N52">
        <v>49</v>
      </c>
      <c r="O52" t="s">
        <v>695</v>
      </c>
      <c r="P52" s="47">
        <v>58</v>
      </c>
    </row>
    <row r="53" spans="1:16">
      <c r="A53" t="s">
        <v>291</v>
      </c>
      <c r="B53">
        <v>83</v>
      </c>
      <c r="C53">
        <v>140</v>
      </c>
      <c r="D53">
        <v>11</v>
      </c>
      <c r="E53">
        <v>9.7110000000000003</v>
      </c>
      <c r="F53">
        <v>53</v>
      </c>
      <c r="K53" t="s">
        <v>291</v>
      </c>
      <c r="L53">
        <v>53</v>
      </c>
      <c r="N53">
        <v>50</v>
      </c>
      <c r="O53" t="s">
        <v>696</v>
      </c>
      <c r="P53" s="47">
        <v>37</v>
      </c>
    </row>
    <row r="54" spans="1:16">
      <c r="A54" t="s">
        <v>1595</v>
      </c>
      <c r="B54">
        <v>126</v>
      </c>
      <c r="C54">
        <v>190</v>
      </c>
      <c r="D54">
        <v>13</v>
      </c>
      <c r="E54">
        <v>9.6820000000000004</v>
      </c>
      <c r="F54">
        <v>65</v>
      </c>
      <c r="K54" t="s">
        <v>5061</v>
      </c>
      <c r="L54">
        <v>65</v>
      </c>
      <c r="N54">
        <v>51</v>
      </c>
      <c r="O54" t="s">
        <v>697</v>
      </c>
      <c r="P54" s="47">
        <v>77</v>
      </c>
    </row>
    <row r="55" spans="1:16">
      <c r="A55" t="s">
        <v>1596</v>
      </c>
      <c r="B55">
        <v>130</v>
      </c>
      <c r="C55">
        <v>193</v>
      </c>
      <c r="D55">
        <v>6</v>
      </c>
      <c r="E55">
        <v>9.8379999999999992</v>
      </c>
      <c r="F55">
        <v>67</v>
      </c>
      <c r="K55" t="s">
        <v>5061</v>
      </c>
      <c r="L55">
        <v>67</v>
      </c>
      <c r="N55">
        <v>52</v>
      </c>
      <c r="O55" t="s">
        <v>506</v>
      </c>
      <c r="P55" s="47">
        <v>49.75</v>
      </c>
    </row>
    <row r="56" spans="1:16">
      <c r="A56" t="s">
        <v>1656</v>
      </c>
      <c r="B56">
        <v>207</v>
      </c>
      <c r="C56">
        <v>288</v>
      </c>
      <c r="D56">
        <v>24</v>
      </c>
      <c r="E56">
        <v>9.4280000000000008</v>
      </c>
      <c r="F56">
        <v>74</v>
      </c>
      <c r="K56" t="s">
        <v>5062</v>
      </c>
      <c r="L56">
        <v>74</v>
      </c>
      <c r="N56">
        <v>53</v>
      </c>
      <c r="O56" t="s">
        <v>699</v>
      </c>
      <c r="P56" s="47">
        <v>25.5</v>
      </c>
    </row>
    <row r="57" spans="1:16">
      <c r="A57" t="s">
        <v>1657</v>
      </c>
      <c r="B57">
        <v>147</v>
      </c>
      <c r="C57">
        <v>218</v>
      </c>
      <c r="D57">
        <v>20</v>
      </c>
      <c r="E57">
        <v>9.4990000000000006</v>
      </c>
      <c r="F57">
        <v>62</v>
      </c>
      <c r="K57" t="s">
        <v>5062</v>
      </c>
      <c r="L57">
        <v>62</v>
      </c>
      <c r="N57">
        <v>54</v>
      </c>
      <c r="O57" t="s">
        <v>510</v>
      </c>
      <c r="P57" s="47">
        <v>63.666666666666664</v>
      </c>
    </row>
    <row r="58" spans="1:16">
      <c r="A58" t="s">
        <v>237</v>
      </c>
      <c r="B58">
        <v>29</v>
      </c>
      <c r="C58">
        <v>60</v>
      </c>
      <c r="D58">
        <v>56</v>
      </c>
      <c r="E58">
        <v>8.5169999999999995</v>
      </c>
      <c r="F58">
        <v>40</v>
      </c>
      <c r="K58" t="s">
        <v>237</v>
      </c>
      <c r="L58">
        <v>40</v>
      </c>
      <c r="N58">
        <v>55</v>
      </c>
      <c r="O58" t="s">
        <v>511</v>
      </c>
      <c r="P58" s="47">
        <v>49</v>
      </c>
    </row>
    <row r="59" spans="1:16">
      <c r="A59" t="s">
        <v>351</v>
      </c>
      <c r="B59">
        <v>77</v>
      </c>
      <c r="C59">
        <v>96</v>
      </c>
      <c r="D59">
        <v>88</v>
      </c>
      <c r="E59">
        <v>7.5460000000000003</v>
      </c>
      <c r="F59">
        <v>54</v>
      </c>
      <c r="K59" t="s">
        <v>351</v>
      </c>
      <c r="L59">
        <v>54</v>
      </c>
      <c r="N59">
        <v>56</v>
      </c>
      <c r="O59" t="s">
        <v>700</v>
      </c>
      <c r="P59" s="47">
        <v>52</v>
      </c>
    </row>
    <row r="60" spans="1:16">
      <c r="A60" t="s">
        <v>385</v>
      </c>
      <c r="B60">
        <v>47</v>
      </c>
      <c r="C60">
        <v>84</v>
      </c>
      <c r="D60">
        <v>24</v>
      </c>
      <c r="E60">
        <v>9.3960000000000008</v>
      </c>
      <c r="F60">
        <v>44</v>
      </c>
      <c r="K60" t="s">
        <v>385</v>
      </c>
      <c r="L60">
        <v>44</v>
      </c>
      <c r="N60">
        <v>57</v>
      </c>
      <c r="O60" t="s">
        <v>701</v>
      </c>
      <c r="P60" s="47">
        <v>38.666666666666664</v>
      </c>
    </row>
    <row r="61" spans="1:16">
      <c r="A61" t="s">
        <v>1598</v>
      </c>
      <c r="B61">
        <v>101</v>
      </c>
      <c r="C61">
        <v>168</v>
      </c>
      <c r="D61">
        <v>17</v>
      </c>
      <c r="E61">
        <v>9.6419999999999995</v>
      </c>
      <c r="F61">
        <v>56</v>
      </c>
      <c r="K61" t="s">
        <v>5063</v>
      </c>
      <c r="L61">
        <v>56</v>
      </c>
      <c r="N61">
        <v>58</v>
      </c>
      <c r="O61" t="s">
        <v>702</v>
      </c>
      <c r="P61" s="47">
        <v>57.666666666666664</v>
      </c>
    </row>
    <row r="62" spans="1:16">
      <c r="A62" t="s">
        <v>259</v>
      </c>
      <c r="B62">
        <v>105</v>
      </c>
      <c r="C62">
        <v>140</v>
      </c>
      <c r="D62">
        <v>66</v>
      </c>
      <c r="E62">
        <v>8.3279999999999994</v>
      </c>
      <c r="F62">
        <v>59</v>
      </c>
      <c r="K62" t="s">
        <v>259</v>
      </c>
      <c r="L62">
        <v>59</v>
      </c>
      <c r="N62">
        <v>59</v>
      </c>
      <c r="O62" t="s">
        <v>704</v>
      </c>
      <c r="P62" s="47">
        <v>41</v>
      </c>
    </row>
    <row r="63" spans="1:16">
      <c r="A63" t="s">
        <v>273</v>
      </c>
      <c r="B63">
        <v>189</v>
      </c>
      <c r="C63">
        <v>240</v>
      </c>
      <c r="D63">
        <v>29</v>
      </c>
      <c r="E63">
        <v>9.2789999999999999</v>
      </c>
      <c r="F63">
        <v>75</v>
      </c>
      <c r="K63" t="s">
        <v>273</v>
      </c>
      <c r="L63">
        <v>75</v>
      </c>
      <c r="N63">
        <v>60</v>
      </c>
      <c r="O63" t="s">
        <v>520</v>
      </c>
      <c r="P63" s="47">
        <v>51.25</v>
      </c>
    </row>
    <row r="64" spans="1:16">
      <c r="A64" t="s">
        <v>1599</v>
      </c>
      <c r="B64">
        <v>93</v>
      </c>
      <c r="C64">
        <v>157</v>
      </c>
      <c r="D64">
        <v>11</v>
      </c>
      <c r="E64">
        <v>9.6890000000000001</v>
      </c>
      <c r="F64">
        <v>57</v>
      </c>
      <c r="K64" t="s">
        <v>5064</v>
      </c>
      <c r="L64">
        <v>57</v>
      </c>
      <c r="N64">
        <v>61</v>
      </c>
      <c r="O64" t="s">
        <v>521</v>
      </c>
      <c r="P64" s="47">
        <v>32</v>
      </c>
    </row>
    <row r="65" spans="1:16">
      <c r="A65" t="s">
        <v>275</v>
      </c>
      <c r="B65">
        <v>41</v>
      </c>
      <c r="C65">
        <v>60</v>
      </c>
      <c r="D65">
        <v>60</v>
      </c>
      <c r="E65">
        <v>8.41</v>
      </c>
      <c r="F65">
        <v>40</v>
      </c>
      <c r="K65" t="s">
        <v>275</v>
      </c>
      <c r="L65">
        <v>40</v>
      </c>
      <c r="N65">
        <v>62</v>
      </c>
      <c r="O65" t="s">
        <v>705</v>
      </c>
      <c r="P65" s="47">
        <v>21</v>
      </c>
    </row>
    <row r="66" spans="1:16">
      <c r="A66" t="s">
        <v>1658</v>
      </c>
      <c r="B66">
        <v>89</v>
      </c>
      <c r="C66">
        <v>128</v>
      </c>
      <c r="D66">
        <v>9</v>
      </c>
      <c r="E66">
        <v>9.6910000000000007</v>
      </c>
      <c r="F66">
        <v>49</v>
      </c>
      <c r="K66" t="s">
        <v>5065</v>
      </c>
      <c r="L66">
        <v>49</v>
      </c>
      <c r="N66">
        <v>63</v>
      </c>
      <c r="O66" t="s">
        <v>703</v>
      </c>
      <c r="P66" s="47">
        <v>60</v>
      </c>
    </row>
    <row r="67" spans="1:16">
      <c r="A67" t="s">
        <v>1659</v>
      </c>
      <c r="B67">
        <v>15</v>
      </c>
      <c r="C67">
        <v>27</v>
      </c>
      <c r="D67">
        <v>75</v>
      </c>
      <c r="E67">
        <v>8.5009999999999994</v>
      </c>
      <c r="F67">
        <v>27</v>
      </c>
      <c r="K67" t="s">
        <v>5065</v>
      </c>
      <c r="L67">
        <v>27</v>
      </c>
      <c r="N67">
        <v>64</v>
      </c>
      <c r="O67" t="s">
        <v>706</v>
      </c>
      <c r="P67" s="47">
        <v>76</v>
      </c>
    </row>
    <row r="68" spans="1:16">
      <c r="A68" t="s">
        <v>1660</v>
      </c>
      <c r="B68">
        <v>6</v>
      </c>
      <c r="C68">
        <v>13</v>
      </c>
      <c r="D68">
        <v>32</v>
      </c>
      <c r="E68">
        <v>9.2970000000000006</v>
      </c>
      <c r="F68">
        <v>19</v>
      </c>
      <c r="K68" t="s">
        <v>5065</v>
      </c>
      <c r="L68">
        <v>19</v>
      </c>
      <c r="N68">
        <v>65</v>
      </c>
      <c r="O68" t="s">
        <v>525</v>
      </c>
      <c r="P68" s="47">
        <v>43</v>
      </c>
    </row>
    <row r="69" spans="1:16">
      <c r="A69" t="s">
        <v>1600</v>
      </c>
      <c r="B69">
        <v>146</v>
      </c>
      <c r="C69">
        <v>205</v>
      </c>
      <c r="D69">
        <v>1</v>
      </c>
      <c r="E69">
        <v>9.9160000000000004</v>
      </c>
      <c r="F69">
        <v>68</v>
      </c>
      <c r="K69" t="s">
        <v>5065</v>
      </c>
      <c r="L69">
        <v>68</v>
      </c>
      <c r="N69">
        <v>66</v>
      </c>
      <c r="O69" t="s">
        <v>527</v>
      </c>
      <c r="P69" s="47">
        <v>46</v>
      </c>
    </row>
    <row r="70" spans="1:16">
      <c r="A70" t="s">
        <v>1601</v>
      </c>
      <c r="B70">
        <v>11</v>
      </c>
      <c r="C70">
        <v>15</v>
      </c>
      <c r="D70">
        <v>322</v>
      </c>
      <c r="E70">
        <v>1.3779999999999999</v>
      </c>
      <c r="F70">
        <v>47</v>
      </c>
      <c r="K70" t="s">
        <v>5066</v>
      </c>
      <c r="L70">
        <v>47</v>
      </c>
      <c r="N70">
        <v>67</v>
      </c>
      <c r="O70" t="s">
        <v>528</v>
      </c>
      <c r="P70" s="47">
        <v>44</v>
      </c>
    </row>
    <row r="71" spans="1:16">
      <c r="A71" t="s">
        <v>245</v>
      </c>
      <c r="B71">
        <v>66</v>
      </c>
      <c r="C71">
        <v>88</v>
      </c>
      <c r="D71">
        <v>20</v>
      </c>
      <c r="E71">
        <v>9.4320000000000004</v>
      </c>
      <c r="F71">
        <v>43</v>
      </c>
      <c r="K71" t="s">
        <v>245</v>
      </c>
      <c r="L71">
        <v>43</v>
      </c>
      <c r="N71">
        <v>68</v>
      </c>
      <c r="O71" t="s">
        <v>429</v>
      </c>
      <c r="P71" s="47">
        <v>36</v>
      </c>
    </row>
    <row r="72" spans="1:16">
      <c r="A72" t="s">
        <v>283</v>
      </c>
      <c r="B72">
        <v>47</v>
      </c>
      <c r="C72">
        <v>101</v>
      </c>
      <c r="D72">
        <v>21</v>
      </c>
      <c r="E72">
        <v>9.4700000000000006</v>
      </c>
      <c r="F72">
        <v>47</v>
      </c>
      <c r="K72" t="s">
        <v>283</v>
      </c>
      <c r="L72">
        <v>47</v>
      </c>
      <c r="N72">
        <v>69</v>
      </c>
      <c r="O72" t="s">
        <v>447</v>
      </c>
      <c r="P72" s="47">
        <v>44</v>
      </c>
    </row>
    <row r="73" spans="1:16">
      <c r="A73" t="s">
        <v>1602</v>
      </c>
      <c r="B73">
        <v>10</v>
      </c>
      <c r="C73">
        <v>25</v>
      </c>
      <c r="D73">
        <v>5</v>
      </c>
      <c r="E73">
        <v>9.8680000000000003</v>
      </c>
      <c r="F73">
        <v>30</v>
      </c>
      <c r="K73" t="s">
        <v>5067</v>
      </c>
      <c r="L73">
        <v>30</v>
      </c>
      <c r="N73">
        <v>70</v>
      </c>
      <c r="O73" t="s">
        <v>483</v>
      </c>
      <c r="P73" s="47">
        <v>34</v>
      </c>
    </row>
    <row r="74" spans="1:16">
      <c r="A74" t="s">
        <v>277</v>
      </c>
      <c r="B74">
        <v>27</v>
      </c>
      <c r="C74">
        <v>57</v>
      </c>
      <c r="D74">
        <v>28</v>
      </c>
      <c r="E74">
        <v>9.2929999999999993</v>
      </c>
      <c r="F74">
        <v>41</v>
      </c>
      <c r="K74" t="s">
        <v>277</v>
      </c>
      <c r="L74">
        <v>41</v>
      </c>
      <c r="N74">
        <v>71</v>
      </c>
      <c r="O74" t="s">
        <v>489</v>
      </c>
      <c r="P74" s="47">
        <v>30</v>
      </c>
    </row>
    <row r="75" spans="1:16">
      <c r="A75" t="s">
        <v>247</v>
      </c>
      <c r="B75">
        <v>10</v>
      </c>
      <c r="C75">
        <v>20</v>
      </c>
      <c r="D75">
        <v>33</v>
      </c>
      <c r="E75">
        <v>9.1440000000000001</v>
      </c>
      <c r="F75">
        <v>21</v>
      </c>
      <c r="K75" t="s">
        <v>247</v>
      </c>
      <c r="L75">
        <v>21</v>
      </c>
      <c r="N75">
        <v>72</v>
      </c>
      <c r="O75" t="s">
        <v>445</v>
      </c>
      <c r="P75" s="47">
        <v>45</v>
      </c>
    </row>
    <row r="76" spans="1:16">
      <c r="A76" t="s">
        <v>1661</v>
      </c>
      <c r="B76">
        <v>20</v>
      </c>
      <c r="C76">
        <v>30</v>
      </c>
      <c r="D76">
        <v>10</v>
      </c>
      <c r="E76">
        <v>9.6739999999999995</v>
      </c>
      <c r="F76">
        <v>26</v>
      </c>
      <c r="K76" t="s">
        <v>5068</v>
      </c>
      <c r="L76">
        <v>26</v>
      </c>
      <c r="N76">
        <v>73</v>
      </c>
      <c r="O76" t="s">
        <v>708</v>
      </c>
      <c r="P76" s="47">
        <v>93</v>
      </c>
    </row>
    <row r="77" spans="1:16">
      <c r="A77" t="s">
        <v>1662</v>
      </c>
      <c r="B77">
        <v>18</v>
      </c>
      <c r="C77">
        <v>30</v>
      </c>
      <c r="D77">
        <v>108</v>
      </c>
      <c r="E77">
        <v>7.5430000000000001</v>
      </c>
      <c r="F77">
        <v>24</v>
      </c>
      <c r="K77" t="s">
        <v>5068</v>
      </c>
      <c r="L77">
        <v>24</v>
      </c>
      <c r="N77">
        <v>74</v>
      </c>
      <c r="O77" t="s">
        <v>444</v>
      </c>
      <c r="P77" s="47">
        <v>46</v>
      </c>
    </row>
    <row r="78" spans="1:16">
      <c r="A78" t="s">
        <v>265</v>
      </c>
      <c r="B78">
        <v>284</v>
      </c>
      <c r="C78">
        <v>318</v>
      </c>
      <c r="D78">
        <v>7</v>
      </c>
      <c r="E78">
        <v>9.7100000000000009</v>
      </c>
      <c r="F78">
        <v>123</v>
      </c>
      <c r="K78" t="s">
        <v>265</v>
      </c>
      <c r="L78">
        <v>123</v>
      </c>
      <c r="N78">
        <v>75</v>
      </c>
      <c r="O78" t="s">
        <v>436</v>
      </c>
      <c r="P78" s="47">
        <v>18</v>
      </c>
    </row>
    <row r="79" spans="1:16">
      <c r="A79" t="s">
        <v>1603</v>
      </c>
      <c r="B79">
        <v>78</v>
      </c>
      <c r="C79">
        <v>130</v>
      </c>
      <c r="D79">
        <v>35</v>
      </c>
      <c r="E79">
        <v>9.2100000000000009</v>
      </c>
      <c r="F79">
        <v>48</v>
      </c>
      <c r="K79" t="s">
        <v>5069</v>
      </c>
      <c r="L79">
        <v>48</v>
      </c>
      <c r="N79">
        <v>76</v>
      </c>
      <c r="O79" t="s">
        <v>709</v>
      </c>
      <c r="P79" s="47">
        <v>85.5</v>
      </c>
    </row>
    <row r="80" spans="1:16">
      <c r="A80" t="s">
        <v>337</v>
      </c>
      <c r="B80">
        <v>132</v>
      </c>
      <c r="C80">
        <v>177</v>
      </c>
      <c r="D80">
        <v>16</v>
      </c>
      <c r="E80">
        <v>9.6310000000000002</v>
      </c>
      <c r="F80">
        <v>65</v>
      </c>
      <c r="K80" t="s">
        <v>337</v>
      </c>
      <c r="L80">
        <v>65</v>
      </c>
      <c r="N80">
        <v>77</v>
      </c>
      <c r="O80" t="s">
        <v>526</v>
      </c>
      <c r="P80" s="47">
        <v>31.5</v>
      </c>
    </row>
    <row r="81" spans="1:16">
      <c r="A81" t="s">
        <v>733</v>
      </c>
      <c r="B81">
        <v>262</v>
      </c>
      <c r="C81">
        <v>300</v>
      </c>
      <c r="D81">
        <v>35</v>
      </c>
      <c r="E81">
        <v>9.0510000000000002</v>
      </c>
      <c r="F81">
        <v>84</v>
      </c>
      <c r="K81" t="s">
        <v>733</v>
      </c>
      <c r="L81">
        <v>84</v>
      </c>
      <c r="N81">
        <v>78</v>
      </c>
      <c r="O81" t="s">
        <v>684</v>
      </c>
      <c r="P81" s="47">
        <v>34.666666666666664</v>
      </c>
    </row>
    <row r="82" spans="1:16">
      <c r="A82" t="s">
        <v>1663</v>
      </c>
      <c r="B82">
        <v>12</v>
      </c>
      <c r="C82">
        <v>13</v>
      </c>
      <c r="D82">
        <v>350</v>
      </c>
      <c r="E82">
        <v>405</v>
      </c>
      <c r="F82">
        <v>103</v>
      </c>
      <c r="K82" t="s">
        <v>389</v>
      </c>
      <c r="L82">
        <v>103</v>
      </c>
      <c r="N82">
        <v>79</v>
      </c>
      <c r="O82" t="s">
        <v>688</v>
      </c>
      <c r="P82" s="47">
        <v>44</v>
      </c>
    </row>
    <row r="83" spans="1:16">
      <c r="A83" t="s">
        <v>1664</v>
      </c>
      <c r="B83">
        <v>1</v>
      </c>
      <c r="C83">
        <v>1</v>
      </c>
      <c r="D83">
        <v>357</v>
      </c>
      <c r="E83">
        <v>53</v>
      </c>
      <c r="F83">
        <v>14</v>
      </c>
      <c r="K83" t="s">
        <v>389</v>
      </c>
      <c r="L83">
        <v>14</v>
      </c>
      <c r="N83">
        <v>80</v>
      </c>
      <c r="O83" t="s">
        <v>698</v>
      </c>
      <c r="P83" s="47">
        <v>69</v>
      </c>
    </row>
    <row r="84" spans="1:16">
      <c r="A84" t="s">
        <v>1665</v>
      </c>
      <c r="B84">
        <v>28</v>
      </c>
      <c r="C84">
        <v>43</v>
      </c>
      <c r="D84">
        <v>200</v>
      </c>
      <c r="E84">
        <v>3.8410000000000002</v>
      </c>
      <c r="F84">
        <v>44</v>
      </c>
      <c r="K84" t="s">
        <v>389</v>
      </c>
      <c r="L84">
        <v>44</v>
      </c>
      <c r="N84">
        <v>81</v>
      </c>
      <c r="O84" t="s">
        <v>674</v>
      </c>
      <c r="P84" s="47">
        <v>54</v>
      </c>
    </row>
    <row r="85" spans="1:16">
      <c r="A85" t="s">
        <v>1666</v>
      </c>
      <c r="B85">
        <v>17</v>
      </c>
      <c r="C85">
        <v>32</v>
      </c>
      <c r="D85">
        <v>188</v>
      </c>
      <c r="E85">
        <v>4.4039999999999999</v>
      </c>
      <c r="F85">
        <v>37</v>
      </c>
      <c r="K85" t="s">
        <v>389</v>
      </c>
      <c r="L85">
        <v>37</v>
      </c>
    </row>
    <row r="86" spans="1:16">
      <c r="A86" t="s">
        <v>1667</v>
      </c>
      <c r="B86">
        <v>129</v>
      </c>
      <c r="C86">
        <v>134</v>
      </c>
      <c r="D86">
        <v>220</v>
      </c>
      <c r="E86">
        <v>2.4369999999999998</v>
      </c>
      <c r="F86">
        <v>340</v>
      </c>
      <c r="K86" t="s">
        <v>389</v>
      </c>
      <c r="L86">
        <v>340</v>
      </c>
    </row>
    <row r="87" spans="1:16">
      <c r="A87" t="s">
        <v>1668</v>
      </c>
      <c r="B87">
        <v>215</v>
      </c>
      <c r="C87">
        <v>221</v>
      </c>
      <c r="D87">
        <v>117</v>
      </c>
      <c r="E87">
        <v>5.5090000000000003</v>
      </c>
      <c r="F87">
        <v>318</v>
      </c>
      <c r="K87" t="s">
        <v>389</v>
      </c>
      <c r="L87">
        <v>318</v>
      </c>
    </row>
    <row r="88" spans="1:16">
      <c r="A88" t="s">
        <v>1669</v>
      </c>
      <c r="B88">
        <v>135</v>
      </c>
      <c r="C88">
        <v>182</v>
      </c>
      <c r="D88">
        <v>63</v>
      </c>
      <c r="E88">
        <v>7.6870000000000003</v>
      </c>
      <c r="F88">
        <v>135</v>
      </c>
      <c r="K88" t="s">
        <v>389</v>
      </c>
      <c r="L88">
        <v>135</v>
      </c>
    </row>
    <row r="89" spans="1:16">
      <c r="A89" t="s">
        <v>1670</v>
      </c>
      <c r="B89">
        <v>89</v>
      </c>
      <c r="C89">
        <v>150</v>
      </c>
      <c r="D89">
        <v>63</v>
      </c>
      <c r="E89">
        <v>7.5590000000000002</v>
      </c>
      <c r="F89">
        <v>58</v>
      </c>
      <c r="K89" t="s">
        <v>389</v>
      </c>
      <c r="L89">
        <v>45</v>
      </c>
    </row>
    <row r="90" spans="1:16">
      <c r="A90" t="s">
        <v>1671</v>
      </c>
      <c r="B90">
        <v>26</v>
      </c>
      <c r="C90">
        <v>49</v>
      </c>
      <c r="D90">
        <v>64</v>
      </c>
      <c r="E90">
        <v>7.5759999999999996</v>
      </c>
      <c r="F90">
        <v>36</v>
      </c>
      <c r="K90" t="s">
        <v>389</v>
      </c>
      <c r="L90">
        <v>40</v>
      </c>
    </row>
    <row r="91" spans="1:16">
      <c r="A91" t="s">
        <v>1606</v>
      </c>
      <c r="B91">
        <v>17</v>
      </c>
      <c r="C91">
        <v>24</v>
      </c>
      <c r="D91">
        <v>333</v>
      </c>
      <c r="E91">
        <v>405</v>
      </c>
      <c r="F91">
        <v>70</v>
      </c>
      <c r="K91" t="s">
        <v>389</v>
      </c>
      <c r="L91">
        <v>46</v>
      </c>
    </row>
    <row r="92" spans="1:16">
      <c r="A92" t="s">
        <v>1672</v>
      </c>
      <c r="B92">
        <v>90</v>
      </c>
      <c r="C92">
        <v>123</v>
      </c>
      <c r="D92">
        <v>62</v>
      </c>
      <c r="E92">
        <v>7.7320000000000002</v>
      </c>
      <c r="F92">
        <v>57</v>
      </c>
      <c r="K92" t="s">
        <v>389</v>
      </c>
      <c r="L92">
        <v>34</v>
      </c>
    </row>
    <row r="93" spans="1:16">
      <c r="A93" t="s">
        <v>1673</v>
      </c>
      <c r="B93">
        <v>71</v>
      </c>
      <c r="C93">
        <v>108</v>
      </c>
      <c r="D93">
        <v>62</v>
      </c>
      <c r="E93">
        <v>7.7510000000000003</v>
      </c>
      <c r="F93">
        <v>50</v>
      </c>
      <c r="K93" t="s">
        <v>389</v>
      </c>
      <c r="L93">
        <v>47</v>
      </c>
    </row>
    <row r="94" spans="1:16">
      <c r="A94" t="s">
        <v>1607</v>
      </c>
      <c r="B94">
        <v>38</v>
      </c>
      <c r="C94">
        <v>78</v>
      </c>
      <c r="D94">
        <v>65</v>
      </c>
      <c r="E94">
        <v>7.6130000000000004</v>
      </c>
      <c r="F94">
        <v>42</v>
      </c>
      <c r="K94" t="s">
        <v>389</v>
      </c>
      <c r="L94">
        <v>36</v>
      </c>
    </row>
    <row r="95" spans="1:16">
      <c r="A95" t="s">
        <v>1674</v>
      </c>
      <c r="B95">
        <v>7</v>
      </c>
      <c r="C95">
        <v>14</v>
      </c>
      <c r="D95">
        <v>62</v>
      </c>
      <c r="E95">
        <v>7.6139999999999999</v>
      </c>
      <c r="F95">
        <v>27</v>
      </c>
      <c r="K95" t="s">
        <v>389</v>
      </c>
      <c r="L95">
        <v>52</v>
      </c>
    </row>
    <row r="96" spans="1:16">
      <c r="A96" t="s">
        <v>1605</v>
      </c>
      <c r="B96">
        <v>30</v>
      </c>
      <c r="C96">
        <v>51</v>
      </c>
      <c r="D96">
        <v>63</v>
      </c>
      <c r="E96">
        <v>7.6479999999999997</v>
      </c>
      <c r="F96">
        <v>35</v>
      </c>
      <c r="K96" t="s">
        <v>389</v>
      </c>
      <c r="L96">
        <v>29</v>
      </c>
    </row>
    <row r="97" spans="1:12">
      <c r="A97" t="s">
        <v>1604</v>
      </c>
      <c r="B97" t="s">
        <v>799</v>
      </c>
      <c r="C97" t="s">
        <v>799</v>
      </c>
      <c r="D97">
        <v>365</v>
      </c>
      <c r="E97">
        <v>0</v>
      </c>
      <c r="F97" t="s">
        <v>799</v>
      </c>
      <c r="K97" t="s">
        <v>389</v>
      </c>
      <c r="L97">
        <v>51</v>
      </c>
    </row>
    <row r="98" spans="1:12">
      <c r="A98" t="s">
        <v>1675</v>
      </c>
      <c r="B98">
        <v>123</v>
      </c>
      <c r="C98">
        <v>203</v>
      </c>
      <c r="D98">
        <v>66</v>
      </c>
      <c r="E98">
        <v>7.4219999999999997</v>
      </c>
      <c r="F98">
        <v>65</v>
      </c>
      <c r="K98" t="s">
        <v>389</v>
      </c>
      <c r="L98">
        <v>9</v>
      </c>
    </row>
    <row r="99" spans="1:12">
      <c r="A99" t="s">
        <v>1676</v>
      </c>
      <c r="B99">
        <v>36</v>
      </c>
      <c r="C99">
        <v>56</v>
      </c>
      <c r="D99">
        <v>63</v>
      </c>
      <c r="E99">
        <v>7.5190000000000001</v>
      </c>
      <c r="F99">
        <v>36</v>
      </c>
      <c r="K99" t="s">
        <v>389</v>
      </c>
      <c r="L99">
        <v>50</v>
      </c>
    </row>
    <row r="100" spans="1:12">
      <c r="A100" t="s">
        <v>1677</v>
      </c>
      <c r="B100">
        <v>4</v>
      </c>
      <c r="C100">
        <v>5</v>
      </c>
      <c r="D100">
        <v>328</v>
      </c>
      <c r="E100">
        <v>565</v>
      </c>
      <c r="F100">
        <v>27</v>
      </c>
      <c r="K100" t="s">
        <v>389</v>
      </c>
      <c r="L100">
        <v>30</v>
      </c>
    </row>
    <row r="101" spans="1:12">
      <c r="A101" t="s">
        <v>1678</v>
      </c>
      <c r="B101">
        <v>54</v>
      </c>
      <c r="C101">
        <v>80</v>
      </c>
      <c r="D101">
        <v>72</v>
      </c>
      <c r="E101">
        <v>7.43</v>
      </c>
      <c r="F101">
        <v>45</v>
      </c>
      <c r="K101" t="s">
        <v>389</v>
      </c>
      <c r="L101">
        <v>24</v>
      </c>
    </row>
    <row r="102" spans="1:12">
      <c r="A102" t="s">
        <v>1679</v>
      </c>
      <c r="B102">
        <v>52</v>
      </c>
      <c r="C102">
        <v>68</v>
      </c>
      <c r="D102">
        <v>73</v>
      </c>
      <c r="E102">
        <v>7.4130000000000003</v>
      </c>
      <c r="F102">
        <v>40</v>
      </c>
      <c r="K102" t="s">
        <v>389</v>
      </c>
      <c r="L102">
        <v>22</v>
      </c>
    </row>
    <row r="103" spans="1:12">
      <c r="A103" t="s">
        <v>1680</v>
      </c>
      <c r="B103">
        <v>75</v>
      </c>
      <c r="C103">
        <v>105</v>
      </c>
      <c r="D103">
        <v>72</v>
      </c>
      <c r="E103">
        <v>7.3579999999999997</v>
      </c>
      <c r="F103">
        <v>46</v>
      </c>
      <c r="K103" t="s">
        <v>389</v>
      </c>
      <c r="L103">
        <v>24</v>
      </c>
    </row>
    <row r="104" spans="1:12">
      <c r="A104" t="s">
        <v>1681</v>
      </c>
      <c r="B104">
        <v>23</v>
      </c>
      <c r="C104">
        <v>37</v>
      </c>
      <c r="D104">
        <v>75</v>
      </c>
      <c r="E104">
        <v>7.16</v>
      </c>
      <c r="F104">
        <v>34</v>
      </c>
      <c r="K104" t="s">
        <v>389</v>
      </c>
      <c r="L104">
        <v>54</v>
      </c>
    </row>
    <row r="105" spans="1:12">
      <c r="A105" t="s">
        <v>1682</v>
      </c>
      <c r="B105">
        <v>63</v>
      </c>
      <c r="C105">
        <v>82</v>
      </c>
      <c r="D105">
        <v>64</v>
      </c>
      <c r="E105">
        <v>7.6269999999999998</v>
      </c>
      <c r="F105">
        <v>47</v>
      </c>
      <c r="K105" t="s">
        <v>389</v>
      </c>
      <c r="L105">
        <v>33</v>
      </c>
    </row>
    <row r="106" spans="1:12">
      <c r="A106" t="s">
        <v>1683</v>
      </c>
      <c r="B106">
        <v>35</v>
      </c>
      <c r="C106">
        <v>49</v>
      </c>
      <c r="D106">
        <v>81</v>
      </c>
      <c r="E106">
        <v>7.1440000000000001</v>
      </c>
      <c r="F106">
        <v>36</v>
      </c>
      <c r="K106" t="s">
        <v>389</v>
      </c>
      <c r="L106">
        <v>66</v>
      </c>
    </row>
    <row r="107" spans="1:12">
      <c r="A107" t="s">
        <v>1684</v>
      </c>
      <c r="B107">
        <v>71</v>
      </c>
      <c r="C107">
        <v>120</v>
      </c>
      <c r="D107">
        <v>64</v>
      </c>
      <c r="E107">
        <v>7.5750000000000002</v>
      </c>
      <c r="F107">
        <v>52</v>
      </c>
      <c r="K107" t="s">
        <v>389</v>
      </c>
      <c r="L107">
        <v>27</v>
      </c>
    </row>
    <row r="108" spans="1:12">
      <c r="A108" t="s">
        <v>1685</v>
      </c>
      <c r="B108">
        <v>8</v>
      </c>
      <c r="C108">
        <v>24</v>
      </c>
      <c r="D108">
        <v>75</v>
      </c>
      <c r="E108">
        <v>7.2930000000000001</v>
      </c>
      <c r="F108">
        <v>29</v>
      </c>
      <c r="K108" t="s">
        <v>5070</v>
      </c>
      <c r="L108">
        <v>58</v>
      </c>
    </row>
    <row r="109" spans="1:12">
      <c r="A109" t="s">
        <v>1686</v>
      </c>
      <c r="B109">
        <v>30</v>
      </c>
      <c r="C109">
        <v>44</v>
      </c>
      <c r="D109">
        <v>245</v>
      </c>
      <c r="E109">
        <v>2.9209999999999998</v>
      </c>
      <c r="F109">
        <v>51</v>
      </c>
      <c r="K109" t="s">
        <v>5070</v>
      </c>
      <c r="L109">
        <v>36</v>
      </c>
    </row>
    <row r="110" spans="1:12">
      <c r="A110" t="s">
        <v>1687</v>
      </c>
      <c r="B110">
        <v>1</v>
      </c>
      <c r="C110">
        <v>1</v>
      </c>
      <c r="D110">
        <v>128</v>
      </c>
      <c r="E110">
        <v>5.2930000000000001</v>
      </c>
      <c r="F110">
        <v>9</v>
      </c>
      <c r="K110" t="s">
        <v>5070</v>
      </c>
      <c r="L110">
        <v>70</v>
      </c>
    </row>
    <row r="111" spans="1:12">
      <c r="A111" t="s">
        <v>1688</v>
      </c>
      <c r="B111">
        <v>84</v>
      </c>
      <c r="C111">
        <v>119</v>
      </c>
      <c r="D111">
        <v>31</v>
      </c>
      <c r="E111">
        <v>9.0109999999999992</v>
      </c>
      <c r="F111">
        <v>50</v>
      </c>
      <c r="K111" t="s">
        <v>5070</v>
      </c>
      <c r="L111">
        <v>57</v>
      </c>
    </row>
    <row r="112" spans="1:12">
      <c r="A112" t="s">
        <v>1689</v>
      </c>
      <c r="B112">
        <v>9</v>
      </c>
      <c r="C112">
        <v>27</v>
      </c>
      <c r="D112">
        <v>27</v>
      </c>
      <c r="E112">
        <v>9.11</v>
      </c>
      <c r="F112">
        <v>30</v>
      </c>
      <c r="K112" t="s">
        <v>5070</v>
      </c>
      <c r="L112">
        <v>50</v>
      </c>
    </row>
    <row r="113" spans="1:12">
      <c r="A113" t="s">
        <v>1690</v>
      </c>
      <c r="B113">
        <v>6</v>
      </c>
      <c r="C113">
        <v>14</v>
      </c>
      <c r="D113">
        <v>31</v>
      </c>
      <c r="E113">
        <v>8.9629999999999992</v>
      </c>
      <c r="F113">
        <v>24</v>
      </c>
      <c r="K113" t="s">
        <v>5070</v>
      </c>
      <c r="L113">
        <v>42</v>
      </c>
    </row>
    <row r="114" spans="1:12">
      <c r="A114" t="s">
        <v>1691</v>
      </c>
      <c r="B114">
        <v>10</v>
      </c>
      <c r="C114">
        <v>20</v>
      </c>
      <c r="D114">
        <v>94</v>
      </c>
      <c r="E114">
        <v>6.59</v>
      </c>
      <c r="F114">
        <v>22</v>
      </c>
      <c r="K114" t="s">
        <v>5070</v>
      </c>
      <c r="L114">
        <v>27</v>
      </c>
    </row>
    <row r="115" spans="1:12">
      <c r="A115" t="s">
        <v>1692</v>
      </c>
      <c r="B115">
        <v>12</v>
      </c>
      <c r="C115">
        <v>24</v>
      </c>
      <c r="D115">
        <v>50</v>
      </c>
      <c r="E115">
        <v>8.3529999999999998</v>
      </c>
      <c r="F115">
        <v>24</v>
      </c>
      <c r="K115" t="s">
        <v>5070</v>
      </c>
      <c r="L115">
        <v>35</v>
      </c>
    </row>
    <row r="116" spans="1:12">
      <c r="A116" t="s">
        <v>1693</v>
      </c>
      <c r="B116">
        <v>26</v>
      </c>
      <c r="C116">
        <v>45</v>
      </c>
      <c r="D116">
        <v>22</v>
      </c>
      <c r="E116">
        <v>8.9809999999999999</v>
      </c>
      <c r="F116">
        <v>33</v>
      </c>
      <c r="K116" t="s">
        <v>5070</v>
      </c>
      <c r="L116">
        <v>65</v>
      </c>
    </row>
    <row r="117" spans="1:12">
      <c r="A117" t="s">
        <v>1694</v>
      </c>
      <c r="B117">
        <v>140</v>
      </c>
      <c r="C117">
        <v>173</v>
      </c>
      <c r="D117">
        <v>30</v>
      </c>
      <c r="E117">
        <v>8.8260000000000005</v>
      </c>
      <c r="F117">
        <v>66</v>
      </c>
      <c r="K117" t="s">
        <v>5070</v>
      </c>
      <c r="L117">
        <v>36</v>
      </c>
    </row>
    <row r="118" spans="1:12">
      <c r="A118" t="s">
        <v>1695</v>
      </c>
      <c r="B118">
        <v>20</v>
      </c>
      <c r="C118">
        <v>36</v>
      </c>
      <c r="D118">
        <v>10</v>
      </c>
      <c r="E118">
        <v>9.5020000000000007</v>
      </c>
      <c r="F118">
        <v>27</v>
      </c>
      <c r="K118" t="s">
        <v>5070</v>
      </c>
      <c r="L118">
        <v>27</v>
      </c>
    </row>
    <row r="119" spans="1:12">
      <c r="A119" t="s">
        <v>1696</v>
      </c>
      <c r="B119">
        <v>29</v>
      </c>
      <c r="C119">
        <v>54</v>
      </c>
      <c r="D119">
        <v>10</v>
      </c>
      <c r="E119">
        <v>9.74</v>
      </c>
      <c r="F119">
        <v>36</v>
      </c>
      <c r="K119" t="s">
        <v>5071</v>
      </c>
      <c r="L119">
        <v>36</v>
      </c>
    </row>
    <row r="120" spans="1:12">
      <c r="A120" t="s">
        <v>1697</v>
      </c>
      <c r="B120">
        <v>95</v>
      </c>
      <c r="C120">
        <v>135</v>
      </c>
      <c r="D120">
        <v>11</v>
      </c>
      <c r="E120">
        <v>9.7040000000000006</v>
      </c>
      <c r="F120">
        <v>52</v>
      </c>
      <c r="K120" t="s">
        <v>5071</v>
      </c>
      <c r="L120">
        <v>52</v>
      </c>
    </row>
    <row r="121" spans="1:12">
      <c r="A121" t="s">
        <v>1698</v>
      </c>
      <c r="B121">
        <v>87</v>
      </c>
      <c r="C121">
        <v>121</v>
      </c>
      <c r="D121">
        <v>19</v>
      </c>
      <c r="E121">
        <v>9.6120000000000001</v>
      </c>
      <c r="F121">
        <v>49</v>
      </c>
      <c r="K121" t="s">
        <v>5071</v>
      </c>
      <c r="L121">
        <v>49</v>
      </c>
    </row>
    <row r="122" spans="1:12">
      <c r="A122" t="s">
        <v>1699</v>
      </c>
      <c r="B122">
        <v>41</v>
      </c>
      <c r="C122">
        <v>64</v>
      </c>
      <c r="D122">
        <v>42</v>
      </c>
      <c r="E122">
        <v>9.1460000000000008</v>
      </c>
      <c r="F122">
        <v>37</v>
      </c>
      <c r="K122" t="s">
        <v>5071</v>
      </c>
      <c r="L122">
        <v>37</v>
      </c>
    </row>
    <row r="123" spans="1:12">
      <c r="A123" t="s">
        <v>1700</v>
      </c>
      <c r="B123">
        <v>62</v>
      </c>
      <c r="C123">
        <v>103</v>
      </c>
      <c r="D123">
        <v>19</v>
      </c>
      <c r="E123">
        <v>9.4260000000000002</v>
      </c>
      <c r="F123">
        <v>45</v>
      </c>
      <c r="K123" t="s">
        <v>5071</v>
      </c>
      <c r="L123">
        <v>45</v>
      </c>
    </row>
    <row r="124" spans="1:12">
      <c r="A124" t="s">
        <v>1701</v>
      </c>
      <c r="B124">
        <v>34</v>
      </c>
      <c r="C124">
        <v>52</v>
      </c>
      <c r="D124">
        <v>18</v>
      </c>
      <c r="E124">
        <v>9.5470000000000006</v>
      </c>
      <c r="F124">
        <v>36</v>
      </c>
      <c r="K124" t="s">
        <v>5071</v>
      </c>
      <c r="L124">
        <v>36</v>
      </c>
    </row>
    <row r="125" spans="1:12">
      <c r="A125" t="s">
        <v>1702</v>
      </c>
      <c r="B125">
        <v>24</v>
      </c>
      <c r="C125">
        <v>35</v>
      </c>
      <c r="D125">
        <v>32</v>
      </c>
      <c r="E125">
        <v>9.3059999999999992</v>
      </c>
      <c r="F125">
        <v>29</v>
      </c>
      <c r="K125" t="s">
        <v>5071</v>
      </c>
      <c r="L125">
        <v>29</v>
      </c>
    </row>
    <row r="126" spans="1:12">
      <c r="A126" t="s">
        <v>1703</v>
      </c>
      <c r="B126">
        <v>52</v>
      </c>
      <c r="C126">
        <v>81</v>
      </c>
      <c r="D126">
        <v>24</v>
      </c>
      <c r="E126">
        <v>9.4540000000000006</v>
      </c>
      <c r="F126">
        <v>43</v>
      </c>
      <c r="K126" t="s">
        <v>5071</v>
      </c>
      <c r="L126">
        <v>43</v>
      </c>
    </row>
    <row r="127" spans="1:12">
      <c r="A127" t="s">
        <v>327</v>
      </c>
      <c r="B127">
        <v>111</v>
      </c>
      <c r="C127">
        <v>147</v>
      </c>
      <c r="D127">
        <v>21</v>
      </c>
      <c r="E127">
        <v>9.5329999999999995</v>
      </c>
      <c r="F127">
        <v>58</v>
      </c>
      <c r="K127" t="s">
        <v>327</v>
      </c>
      <c r="L127">
        <v>58</v>
      </c>
    </row>
    <row r="128" spans="1:12">
      <c r="A128" t="s">
        <v>1704</v>
      </c>
      <c r="B128">
        <v>299</v>
      </c>
      <c r="C128">
        <v>323</v>
      </c>
      <c r="D128">
        <v>26</v>
      </c>
      <c r="E128">
        <v>9.4030000000000005</v>
      </c>
      <c r="F128">
        <v>125</v>
      </c>
      <c r="K128" t="s">
        <v>327</v>
      </c>
      <c r="L128">
        <v>125</v>
      </c>
    </row>
    <row r="129" spans="1:12">
      <c r="A129" t="s">
        <v>1705</v>
      </c>
      <c r="B129">
        <v>45</v>
      </c>
      <c r="C129">
        <v>73</v>
      </c>
      <c r="D129">
        <v>17</v>
      </c>
      <c r="E129">
        <v>9.3360000000000003</v>
      </c>
      <c r="F129">
        <v>36</v>
      </c>
      <c r="K129" t="s">
        <v>5072</v>
      </c>
      <c r="L129">
        <v>36</v>
      </c>
    </row>
    <row r="130" spans="1:12">
      <c r="A130" t="s">
        <v>1706</v>
      </c>
      <c r="B130">
        <v>0</v>
      </c>
      <c r="C130">
        <v>0</v>
      </c>
      <c r="D130">
        <v>15</v>
      </c>
      <c r="E130">
        <v>9.3930000000000007</v>
      </c>
      <c r="F130">
        <v>24</v>
      </c>
      <c r="K130" t="s">
        <v>5072</v>
      </c>
      <c r="L130">
        <v>24</v>
      </c>
    </row>
    <row r="131" spans="1:12">
      <c r="A131" t="s">
        <v>1608</v>
      </c>
      <c r="B131">
        <v>39</v>
      </c>
      <c r="C131">
        <v>49</v>
      </c>
      <c r="D131">
        <v>194</v>
      </c>
      <c r="E131">
        <v>4.6950000000000003</v>
      </c>
      <c r="F131">
        <v>44</v>
      </c>
      <c r="K131" t="s">
        <v>5072</v>
      </c>
      <c r="L131">
        <v>44</v>
      </c>
    </row>
    <row r="132" spans="1:12">
      <c r="A132" t="s">
        <v>341</v>
      </c>
      <c r="B132">
        <v>27</v>
      </c>
      <c r="C132">
        <v>43</v>
      </c>
      <c r="D132">
        <v>8</v>
      </c>
      <c r="E132">
        <v>9.7390000000000008</v>
      </c>
      <c r="F132">
        <v>34</v>
      </c>
      <c r="K132" t="s">
        <v>341</v>
      </c>
      <c r="L132">
        <v>34</v>
      </c>
    </row>
    <row r="133" spans="1:12">
      <c r="A133" t="s">
        <v>1707</v>
      </c>
      <c r="B133">
        <v>66</v>
      </c>
      <c r="C133">
        <v>116</v>
      </c>
      <c r="D133">
        <v>18</v>
      </c>
      <c r="E133">
        <v>9.5739999999999998</v>
      </c>
      <c r="F133">
        <v>43</v>
      </c>
      <c r="K133" t="s">
        <v>5073</v>
      </c>
      <c r="L133">
        <v>43</v>
      </c>
    </row>
    <row r="134" spans="1:12">
      <c r="A134" t="s">
        <v>1609</v>
      </c>
      <c r="B134">
        <v>116</v>
      </c>
      <c r="C134">
        <v>151</v>
      </c>
      <c r="D134">
        <v>16</v>
      </c>
      <c r="E134">
        <v>9.6280000000000001</v>
      </c>
      <c r="F134">
        <v>53</v>
      </c>
      <c r="K134" t="s">
        <v>5073</v>
      </c>
      <c r="L134">
        <v>53</v>
      </c>
    </row>
    <row r="135" spans="1:12">
      <c r="A135" t="s">
        <v>301</v>
      </c>
      <c r="B135">
        <v>50</v>
      </c>
      <c r="C135">
        <v>102</v>
      </c>
      <c r="D135">
        <v>145</v>
      </c>
      <c r="E135">
        <v>6.1239999999999997</v>
      </c>
      <c r="F135">
        <v>50</v>
      </c>
      <c r="K135" t="s">
        <v>301</v>
      </c>
      <c r="L135">
        <v>50</v>
      </c>
    </row>
    <row r="136" spans="1:12">
      <c r="A136" t="s">
        <v>1708</v>
      </c>
      <c r="B136">
        <v>152</v>
      </c>
      <c r="C136">
        <v>202</v>
      </c>
      <c r="D136">
        <v>12</v>
      </c>
      <c r="E136">
        <v>9.7490000000000006</v>
      </c>
      <c r="F136">
        <v>68</v>
      </c>
      <c r="K136" t="s">
        <v>5074</v>
      </c>
      <c r="L136">
        <v>68</v>
      </c>
    </row>
    <row r="137" spans="1:12">
      <c r="A137" t="s">
        <v>1709</v>
      </c>
      <c r="B137">
        <v>132</v>
      </c>
      <c r="C137">
        <v>172</v>
      </c>
      <c r="D137">
        <v>8</v>
      </c>
      <c r="E137">
        <v>9.7409999999999997</v>
      </c>
      <c r="F137">
        <v>59</v>
      </c>
      <c r="K137" t="s">
        <v>5074</v>
      </c>
      <c r="L137">
        <v>59</v>
      </c>
    </row>
    <row r="138" spans="1:12">
      <c r="A138" t="s">
        <v>1710</v>
      </c>
      <c r="B138">
        <v>146</v>
      </c>
      <c r="C138">
        <v>197</v>
      </c>
      <c r="D138">
        <v>6</v>
      </c>
      <c r="E138">
        <v>9.8580000000000005</v>
      </c>
      <c r="F138">
        <v>60</v>
      </c>
      <c r="K138" t="s">
        <v>5074</v>
      </c>
      <c r="L138">
        <v>60</v>
      </c>
    </row>
    <row r="139" spans="1:12">
      <c r="A139" t="s">
        <v>323</v>
      </c>
      <c r="B139">
        <v>3</v>
      </c>
      <c r="C139">
        <v>14</v>
      </c>
      <c r="D139">
        <v>187</v>
      </c>
      <c r="E139">
        <v>5.0659999999999998</v>
      </c>
      <c r="F139">
        <v>30</v>
      </c>
      <c r="K139" t="s">
        <v>323</v>
      </c>
      <c r="L139">
        <v>30</v>
      </c>
    </row>
    <row r="140" spans="1:12">
      <c r="A140" t="s">
        <v>383</v>
      </c>
      <c r="B140">
        <v>103</v>
      </c>
      <c r="C140">
        <v>172</v>
      </c>
      <c r="D140">
        <v>25</v>
      </c>
      <c r="E140">
        <v>9.3000000000000007</v>
      </c>
      <c r="F140">
        <v>54</v>
      </c>
      <c r="K140" t="s">
        <v>383</v>
      </c>
      <c r="L140">
        <v>54</v>
      </c>
    </row>
    <row r="141" spans="1:12">
      <c r="A141" t="s">
        <v>1711</v>
      </c>
      <c r="B141">
        <v>4</v>
      </c>
      <c r="C141">
        <v>4</v>
      </c>
      <c r="D141">
        <v>147</v>
      </c>
      <c r="E141">
        <v>6.4080000000000004</v>
      </c>
      <c r="F141">
        <v>27</v>
      </c>
      <c r="K141" t="s">
        <v>5075</v>
      </c>
      <c r="L141">
        <v>27</v>
      </c>
    </row>
    <row r="142" spans="1:12">
      <c r="A142" t="s">
        <v>1712</v>
      </c>
      <c r="B142">
        <v>15</v>
      </c>
      <c r="C142">
        <v>43</v>
      </c>
      <c r="D142">
        <v>14</v>
      </c>
      <c r="E142">
        <v>9.6419999999999995</v>
      </c>
      <c r="F142">
        <v>33</v>
      </c>
      <c r="K142" t="s">
        <v>5075</v>
      </c>
      <c r="L142">
        <v>33</v>
      </c>
    </row>
    <row r="143" spans="1:12">
      <c r="A143" t="s">
        <v>315</v>
      </c>
      <c r="B143">
        <v>15</v>
      </c>
      <c r="C143">
        <v>27</v>
      </c>
      <c r="D143">
        <v>56</v>
      </c>
      <c r="E143">
        <v>8.5289999999999999</v>
      </c>
      <c r="F143">
        <v>25</v>
      </c>
      <c r="K143" t="s">
        <v>315</v>
      </c>
      <c r="L143">
        <v>25</v>
      </c>
    </row>
    <row r="144" spans="1:12">
      <c r="A144" t="s">
        <v>241</v>
      </c>
      <c r="B144">
        <v>50</v>
      </c>
      <c r="C144">
        <v>67</v>
      </c>
      <c r="D144">
        <v>27</v>
      </c>
      <c r="E144">
        <v>9.3040000000000003</v>
      </c>
      <c r="F144">
        <v>44</v>
      </c>
      <c r="K144" t="s">
        <v>241</v>
      </c>
      <c r="L144">
        <v>44</v>
      </c>
    </row>
    <row r="145" spans="1:12">
      <c r="A145" t="s">
        <v>355</v>
      </c>
      <c r="B145">
        <v>153</v>
      </c>
      <c r="C145">
        <v>218</v>
      </c>
      <c r="D145">
        <v>15</v>
      </c>
      <c r="E145">
        <v>9.6639999999999997</v>
      </c>
      <c r="F145">
        <v>62</v>
      </c>
      <c r="K145" t="s">
        <v>355</v>
      </c>
      <c r="L145">
        <v>62</v>
      </c>
    </row>
    <row r="146" spans="1:12">
      <c r="A146" t="s">
        <v>1713</v>
      </c>
      <c r="B146">
        <v>67</v>
      </c>
      <c r="C146">
        <v>114</v>
      </c>
      <c r="D146">
        <v>40</v>
      </c>
      <c r="E146">
        <v>9.3230000000000004</v>
      </c>
      <c r="F146">
        <v>49</v>
      </c>
      <c r="K146" t="s">
        <v>5076</v>
      </c>
      <c r="L146">
        <v>49</v>
      </c>
    </row>
    <row r="147" spans="1:12">
      <c r="A147" t="s">
        <v>1714</v>
      </c>
      <c r="B147">
        <v>67</v>
      </c>
      <c r="C147">
        <v>88</v>
      </c>
      <c r="D147">
        <v>47</v>
      </c>
      <c r="E147">
        <v>8.8930000000000007</v>
      </c>
      <c r="F147">
        <v>40</v>
      </c>
      <c r="K147" t="s">
        <v>5076</v>
      </c>
      <c r="L147">
        <v>40</v>
      </c>
    </row>
    <row r="148" spans="1:12">
      <c r="A148" t="s">
        <v>1715</v>
      </c>
      <c r="B148">
        <v>20</v>
      </c>
      <c r="C148">
        <v>29</v>
      </c>
      <c r="D148">
        <v>32</v>
      </c>
      <c r="E148">
        <v>9.3819999999999997</v>
      </c>
      <c r="F148">
        <v>28</v>
      </c>
      <c r="K148" t="s">
        <v>5076</v>
      </c>
      <c r="L148">
        <v>28</v>
      </c>
    </row>
    <row r="149" spans="1:12">
      <c r="A149" t="s">
        <v>1716</v>
      </c>
      <c r="B149">
        <v>24</v>
      </c>
      <c r="C149">
        <v>35</v>
      </c>
      <c r="D149">
        <v>4</v>
      </c>
      <c r="E149">
        <v>9.8800000000000008</v>
      </c>
      <c r="F149">
        <v>29</v>
      </c>
      <c r="K149" t="s">
        <v>5076</v>
      </c>
      <c r="L149">
        <v>29</v>
      </c>
    </row>
    <row r="150" spans="1:12">
      <c r="A150" t="s">
        <v>1611</v>
      </c>
      <c r="B150">
        <v>8</v>
      </c>
      <c r="C150">
        <v>17</v>
      </c>
      <c r="D150">
        <v>292</v>
      </c>
      <c r="E150">
        <v>2.0089999999999999</v>
      </c>
      <c r="F150">
        <v>37</v>
      </c>
      <c r="K150" t="s">
        <v>5076</v>
      </c>
      <c r="L150">
        <v>37</v>
      </c>
    </row>
    <row r="151" spans="1:12">
      <c r="A151" t="s">
        <v>1717</v>
      </c>
      <c r="B151">
        <v>114</v>
      </c>
      <c r="C151">
        <v>154</v>
      </c>
      <c r="D151">
        <v>16</v>
      </c>
      <c r="E151">
        <v>9.6910000000000007</v>
      </c>
      <c r="F151">
        <v>56</v>
      </c>
      <c r="K151" t="s">
        <v>5076</v>
      </c>
      <c r="L151">
        <v>56</v>
      </c>
    </row>
    <row r="152" spans="1:12">
      <c r="A152" t="s">
        <v>1612</v>
      </c>
      <c r="B152">
        <v>6</v>
      </c>
      <c r="C152">
        <v>11</v>
      </c>
      <c r="D152">
        <v>38</v>
      </c>
      <c r="E152">
        <v>9.2710000000000008</v>
      </c>
      <c r="F152">
        <v>24</v>
      </c>
      <c r="K152" t="s">
        <v>5076</v>
      </c>
      <c r="L152">
        <v>24</v>
      </c>
    </row>
    <row r="153" spans="1:12">
      <c r="A153" t="s">
        <v>1613</v>
      </c>
      <c r="B153">
        <v>88</v>
      </c>
      <c r="C153">
        <v>134</v>
      </c>
      <c r="D153">
        <v>10</v>
      </c>
      <c r="E153">
        <v>9.7710000000000008</v>
      </c>
      <c r="F153">
        <v>50</v>
      </c>
      <c r="K153" t="s">
        <v>5076</v>
      </c>
      <c r="L153">
        <v>50</v>
      </c>
    </row>
    <row r="154" spans="1:12">
      <c r="A154" t="s">
        <v>1718</v>
      </c>
      <c r="B154">
        <v>0</v>
      </c>
      <c r="C154">
        <v>2</v>
      </c>
      <c r="D154">
        <v>77</v>
      </c>
      <c r="E154">
        <v>8.0730000000000004</v>
      </c>
      <c r="F154">
        <v>17</v>
      </c>
      <c r="K154" t="s">
        <v>5076</v>
      </c>
      <c r="L154">
        <v>17</v>
      </c>
    </row>
    <row r="155" spans="1:12">
      <c r="A155" t="s">
        <v>1719</v>
      </c>
      <c r="B155">
        <v>44</v>
      </c>
      <c r="C155">
        <v>69</v>
      </c>
      <c r="D155">
        <v>2</v>
      </c>
      <c r="E155">
        <v>9.9290000000000003</v>
      </c>
      <c r="F155">
        <v>37</v>
      </c>
      <c r="K155" t="s">
        <v>5076</v>
      </c>
      <c r="L155">
        <v>37</v>
      </c>
    </row>
    <row r="156" spans="1:12">
      <c r="A156" t="s">
        <v>1720</v>
      </c>
      <c r="B156">
        <v>75</v>
      </c>
      <c r="C156">
        <v>88</v>
      </c>
      <c r="D156">
        <v>18</v>
      </c>
      <c r="E156">
        <v>9.5679999999999996</v>
      </c>
      <c r="F156">
        <v>48</v>
      </c>
      <c r="K156" t="s">
        <v>343</v>
      </c>
      <c r="L156">
        <v>58</v>
      </c>
    </row>
    <row r="157" spans="1:12">
      <c r="A157" t="s">
        <v>1721</v>
      </c>
      <c r="B157">
        <v>122</v>
      </c>
      <c r="C157">
        <v>158</v>
      </c>
      <c r="D157">
        <v>24</v>
      </c>
      <c r="E157">
        <v>9.3810000000000002</v>
      </c>
      <c r="F157">
        <v>54</v>
      </c>
      <c r="K157" t="s">
        <v>343</v>
      </c>
      <c r="L157">
        <v>41</v>
      </c>
    </row>
    <row r="158" spans="1:12">
      <c r="A158" t="s">
        <v>1722</v>
      </c>
      <c r="B158">
        <v>104</v>
      </c>
      <c r="C158">
        <v>132</v>
      </c>
      <c r="D158">
        <v>45</v>
      </c>
      <c r="E158">
        <v>9.1750000000000007</v>
      </c>
      <c r="F158">
        <v>58</v>
      </c>
      <c r="K158" t="s">
        <v>5077</v>
      </c>
      <c r="L158">
        <v>48</v>
      </c>
    </row>
    <row r="159" spans="1:12">
      <c r="A159" t="s">
        <v>1723</v>
      </c>
      <c r="B159">
        <v>57</v>
      </c>
      <c r="C159">
        <v>80</v>
      </c>
      <c r="D159">
        <v>27</v>
      </c>
      <c r="E159">
        <v>9.3490000000000002</v>
      </c>
      <c r="F159">
        <v>41</v>
      </c>
      <c r="K159" t="s">
        <v>5077</v>
      </c>
      <c r="L159">
        <v>54</v>
      </c>
    </row>
    <row r="160" spans="1:12">
      <c r="A160" t="s">
        <v>1614</v>
      </c>
      <c r="B160">
        <v>136</v>
      </c>
      <c r="C160">
        <v>162</v>
      </c>
      <c r="D160">
        <v>155</v>
      </c>
      <c r="E160">
        <v>5.8739999999999997</v>
      </c>
      <c r="F160">
        <v>80</v>
      </c>
      <c r="K160" t="s">
        <v>5078</v>
      </c>
      <c r="L160">
        <v>80</v>
      </c>
    </row>
    <row r="161" spans="1:12">
      <c r="A161" t="s">
        <v>261</v>
      </c>
      <c r="B161">
        <v>114</v>
      </c>
      <c r="C161">
        <v>158</v>
      </c>
      <c r="D161">
        <v>7</v>
      </c>
      <c r="E161">
        <v>9.7949999999999999</v>
      </c>
      <c r="F161">
        <v>60</v>
      </c>
      <c r="K161" t="s">
        <v>261</v>
      </c>
      <c r="L161">
        <v>60</v>
      </c>
    </row>
    <row r="162" spans="1:12">
      <c r="A162" t="s">
        <v>369</v>
      </c>
      <c r="B162">
        <v>257</v>
      </c>
      <c r="C162">
        <v>272</v>
      </c>
      <c r="D162">
        <v>76</v>
      </c>
      <c r="E162">
        <v>8.0679999999999996</v>
      </c>
      <c r="F162">
        <v>94</v>
      </c>
      <c r="K162" t="s">
        <v>369</v>
      </c>
      <c r="L162">
        <v>94</v>
      </c>
    </row>
    <row r="163" spans="1:12">
      <c r="A163" t="s">
        <v>1724</v>
      </c>
      <c r="B163">
        <v>171</v>
      </c>
      <c r="C163">
        <v>224</v>
      </c>
      <c r="D163">
        <v>10</v>
      </c>
      <c r="E163">
        <v>9.76</v>
      </c>
      <c r="F163">
        <v>70</v>
      </c>
      <c r="K163" t="s">
        <v>5079</v>
      </c>
      <c r="L163">
        <v>70</v>
      </c>
    </row>
    <row r="164" spans="1:12">
      <c r="A164" t="s">
        <v>235</v>
      </c>
      <c r="B164">
        <v>92</v>
      </c>
      <c r="C164">
        <v>129</v>
      </c>
      <c r="D164">
        <v>24</v>
      </c>
      <c r="E164">
        <v>9.3040000000000003</v>
      </c>
      <c r="F164">
        <v>55</v>
      </c>
      <c r="K164" t="s">
        <v>235</v>
      </c>
      <c r="L164">
        <v>55</v>
      </c>
    </row>
    <row r="165" spans="1:12">
      <c r="A165" t="s">
        <v>1725</v>
      </c>
      <c r="B165">
        <v>179</v>
      </c>
      <c r="C165">
        <v>238</v>
      </c>
      <c r="D165">
        <v>30</v>
      </c>
      <c r="E165">
        <v>9.3469999999999995</v>
      </c>
      <c r="F165">
        <v>73</v>
      </c>
      <c r="K165" t="s">
        <v>5080</v>
      </c>
      <c r="L165">
        <v>73</v>
      </c>
    </row>
    <row r="166" spans="1:12">
      <c r="A166" t="s">
        <v>251</v>
      </c>
      <c r="B166">
        <v>106</v>
      </c>
      <c r="C166">
        <v>142</v>
      </c>
      <c r="D166">
        <v>102</v>
      </c>
      <c r="E166">
        <v>8.0660000000000007</v>
      </c>
      <c r="F166">
        <v>58</v>
      </c>
      <c r="K166" t="s">
        <v>251</v>
      </c>
      <c r="L166">
        <v>58</v>
      </c>
    </row>
    <row r="167" spans="1:12">
      <c r="A167" t="s">
        <v>317</v>
      </c>
      <c r="B167">
        <v>44</v>
      </c>
      <c r="C167">
        <v>73</v>
      </c>
      <c r="D167">
        <v>12</v>
      </c>
      <c r="E167">
        <v>9.6910000000000007</v>
      </c>
      <c r="F167">
        <v>37</v>
      </c>
      <c r="K167" t="s">
        <v>317</v>
      </c>
      <c r="L167">
        <v>37</v>
      </c>
    </row>
    <row r="168" spans="1:12">
      <c r="A168" t="s">
        <v>319</v>
      </c>
      <c r="B168">
        <v>228</v>
      </c>
      <c r="C168">
        <v>287</v>
      </c>
      <c r="D168">
        <v>2</v>
      </c>
      <c r="E168">
        <v>9.9380000000000006</v>
      </c>
      <c r="F168">
        <v>77</v>
      </c>
      <c r="K168" t="s">
        <v>319</v>
      </c>
      <c r="L168">
        <v>77</v>
      </c>
    </row>
    <row r="169" spans="1:12">
      <c r="A169" t="s">
        <v>1726</v>
      </c>
      <c r="B169">
        <v>38</v>
      </c>
      <c r="C169">
        <v>59</v>
      </c>
      <c r="D169">
        <v>131</v>
      </c>
      <c r="E169">
        <v>6.548</v>
      </c>
      <c r="F169">
        <v>42</v>
      </c>
      <c r="K169" t="s">
        <v>5081</v>
      </c>
      <c r="L169">
        <v>42</v>
      </c>
    </row>
    <row r="170" spans="1:12">
      <c r="A170" t="s">
        <v>1615</v>
      </c>
      <c r="B170">
        <v>69</v>
      </c>
      <c r="C170">
        <v>109</v>
      </c>
      <c r="D170">
        <v>17</v>
      </c>
      <c r="E170">
        <v>9.5939999999999994</v>
      </c>
      <c r="F170">
        <v>43</v>
      </c>
      <c r="K170" t="s">
        <v>5081</v>
      </c>
      <c r="L170">
        <v>43</v>
      </c>
    </row>
    <row r="171" spans="1:12">
      <c r="A171" t="s">
        <v>1727</v>
      </c>
      <c r="B171">
        <v>45</v>
      </c>
      <c r="C171">
        <v>98</v>
      </c>
      <c r="D171">
        <v>19</v>
      </c>
      <c r="E171">
        <v>9.4580000000000002</v>
      </c>
      <c r="F171">
        <v>46</v>
      </c>
      <c r="K171" t="s">
        <v>5081</v>
      </c>
      <c r="L171">
        <v>46</v>
      </c>
    </row>
    <row r="172" spans="1:12">
      <c r="A172" t="s">
        <v>1728</v>
      </c>
      <c r="B172">
        <v>164</v>
      </c>
      <c r="C172">
        <v>215</v>
      </c>
      <c r="D172">
        <v>66</v>
      </c>
      <c r="E172">
        <v>8.4359999999999999</v>
      </c>
      <c r="F172">
        <v>68</v>
      </c>
      <c r="K172" t="s">
        <v>5081</v>
      </c>
      <c r="L172">
        <v>68</v>
      </c>
    </row>
    <row r="173" spans="1:12">
      <c r="A173" t="s">
        <v>325</v>
      </c>
      <c r="B173">
        <v>132</v>
      </c>
      <c r="C173">
        <v>196</v>
      </c>
      <c r="D173">
        <v>36</v>
      </c>
      <c r="E173">
        <v>9.0310000000000006</v>
      </c>
      <c r="F173">
        <v>69</v>
      </c>
      <c r="K173" t="s">
        <v>325</v>
      </c>
      <c r="L173">
        <v>69</v>
      </c>
    </row>
    <row r="174" spans="1:12">
      <c r="A174" t="s">
        <v>281</v>
      </c>
      <c r="B174">
        <v>13</v>
      </c>
      <c r="C174">
        <v>19</v>
      </c>
      <c r="D174">
        <v>131</v>
      </c>
      <c r="E174">
        <v>6.3869999999999996</v>
      </c>
      <c r="F174">
        <v>28</v>
      </c>
      <c r="K174" t="s">
        <v>281</v>
      </c>
      <c r="L174">
        <v>28</v>
      </c>
    </row>
    <row r="175" spans="1:12">
      <c r="A175" t="s">
        <v>1616</v>
      </c>
      <c r="B175">
        <v>8</v>
      </c>
      <c r="C175">
        <v>12</v>
      </c>
      <c r="D175">
        <v>27</v>
      </c>
      <c r="E175">
        <v>9.3659999999999997</v>
      </c>
      <c r="F175">
        <v>23</v>
      </c>
      <c r="K175" t="s">
        <v>5082</v>
      </c>
      <c r="L175">
        <v>23</v>
      </c>
    </row>
    <row r="176" spans="1:12">
      <c r="A176" t="s">
        <v>353</v>
      </c>
      <c r="B176">
        <v>125</v>
      </c>
      <c r="C176">
        <v>196</v>
      </c>
      <c r="D176">
        <v>18</v>
      </c>
      <c r="E176">
        <v>9.5459999999999994</v>
      </c>
      <c r="F176">
        <v>59</v>
      </c>
      <c r="K176" t="s">
        <v>353</v>
      </c>
      <c r="L176">
        <v>59</v>
      </c>
    </row>
    <row r="177" spans="1:12">
      <c r="A177" t="s">
        <v>1729</v>
      </c>
      <c r="B177">
        <v>163</v>
      </c>
      <c r="C177">
        <v>209</v>
      </c>
      <c r="D177">
        <v>3</v>
      </c>
      <c r="E177">
        <v>9.9489999999999998</v>
      </c>
      <c r="F177">
        <v>72</v>
      </c>
      <c r="K177" t="s">
        <v>5083</v>
      </c>
      <c r="L177">
        <v>72</v>
      </c>
    </row>
    <row r="178" spans="1:12">
      <c r="A178" t="s">
        <v>1618</v>
      </c>
      <c r="B178">
        <v>35</v>
      </c>
      <c r="C178">
        <v>45</v>
      </c>
      <c r="D178">
        <v>290</v>
      </c>
      <c r="E178">
        <v>2.0579999999999998</v>
      </c>
      <c r="F178">
        <v>60</v>
      </c>
      <c r="K178" t="s">
        <v>5083</v>
      </c>
      <c r="L178">
        <v>60</v>
      </c>
    </row>
    <row r="179" spans="1:12">
      <c r="A179" t="s">
        <v>1619</v>
      </c>
      <c r="B179">
        <v>22</v>
      </c>
      <c r="C179">
        <v>46</v>
      </c>
      <c r="D179">
        <v>54</v>
      </c>
      <c r="E179">
        <v>8.6210000000000004</v>
      </c>
      <c r="F179">
        <v>38</v>
      </c>
      <c r="K179" t="s">
        <v>5084</v>
      </c>
      <c r="L179">
        <v>38</v>
      </c>
    </row>
    <row r="180" spans="1:12">
      <c r="A180" t="s">
        <v>1730</v>
      </c>
      <c r="B180">
        <v>50</v>
      </c>
      <c r="C180">
        <v>85</v>
      </c>
      <c r="D180">
        <v>10</v>
      </c>
      <c r="E180">
        <v>9.7959999999999994</v>
      </c>
      <c r="F180">
        <v>43</v>
      </c>
      <c r="K180" t="s">
        <v>5084</v>
      </c>
      <c r="L180">
        <v>43</v>
      </c>
    </row>
    <row r="181" spans="1:12">
      <c r="A181" t="s">
        <v>1731</v>
      </c>
      <c r="B181">
        <v>56</v>
      </c>
      <c r="C181">
        <v>97</v>
      </c>
      <c r="D181">
        <v>79</v>
      </c>
      <c r="E181">
        <v>7.9279999999999999</v>
      </c>
      <c r="F181">
        <v>48</v>
      </c>
      <c r="K181" t="s">
        <v>5084</v>
      </c>
      <c r="L181">
        <v>48</v>
      </c>
    </row>
    <row r="182" spans="1:12">
      <c r="A182" t="s">
        <v>1732</v>
      </c>
      <c r="B182">
        <v>63</v>
      </c>
      <c r="C182">
        <v>94</v>
      </c>
      <c r="D182">
        <v>163</v>
      </c>
      <c r="E182">
        <v>5.7160000000000002</v>
      </c>
      <c r="F182">
        <v>54</v>
      </c>
      <c r="K182" t="s">
        <v>5084</v>
      </c>
      <c r="L182">
        <v>54</v>
      </c>
    </row>
    <row r="183" spans="1:12">
      <c r="A183" t="s">
        <v>1733</v>
      </c>
      <c r="B183">
        <v>79</v>
      </c>
      <c r="C183">
        <v>131</v>
      </c>
      <c r="D183">
        <v>28</v>
      </c>
      <c r="E183">
        <v>9.2989999999999995</v>
      </c>
      <c r="F183">
        <v>48</v>
      </c>
      <c r="K183" t="s">
        <v>5084</v>
      </c>
      <c r="L183">
        <v>48</v>
      </c>
    </row>
    <row r="184" spans="1:12">
      <c r="A184" t="s">
        <v>1620</v>
      </c>
      <c r="B184">
        <v>152</v>
      </c>
      <c r="C184">
        <v>228</v>
      </c>
      <c r="D184">
        <v>11</v>
      </c>
      <c r="E184">
        <v>9.6760000000000002</v>
      </c>
      <c r="F184">
        <v>63</v>
      </c>
      <c r="K184" t="s">
        <v>5084</v>
      </c>
      <c r="L184">
        <v>63</v>
      </c>
    </row>
    <row r="185" spans="1:12">
      <c r="A185" t="s">
        <v>229</v>
      </c>
      <c r="B185">
        <v>81</v>
      </c>
      <c r="C185">
        <v>125</v>
      </c>
      <c r="D185">
        <v>86</v>
      </c>
      <c r="E185">
        <v>7.6989999999999998</v>
      </c>
      <c r="F185">
        <v>52</v>
      </c>
      <c r="K185" t="s">
        <v>229</v>
      </c>
      <c r="L185">
        <v>52</v>
      </c>
    </row>
    <row r="186" spans="1:12">
      <c r="A186" t="s">
        <v>297</v>
      </c>
      <c r="B186">
        <v>26</v>
      </c>
      <c r="C186">
        <v>61</v>
      </c>
      <c r="D186">
        <v>33</v>
      </c>
      <c r="E186">
        <v>9.1129999999999995</v>
      </c>
      <c r="F186">
        <v>40</v>
      </c>
      <c r="K186" t="s">
        <v>297</v>
      </c>
      <c r="L186">
        <v>40</v>
      </c>
    </row>
    <row r="187" spans="1:12">
      <c r="A187" t="s">
        <v>1734</v>
      </c>
      <c r="B187">
        <v>124</v>
      </c>
      <c r="C187">
        <v>173</v>
      </c>
      <c r="D187">
        <v>5</v>
      </c>
      <c r="E187">
        <v>9.8249999999999993</v>
      </c>
      <c r="F187">
        <v>60</v>
      </c>
      <c r="K187" t="s">
        <v>5085</v>
      </c>
      <c r="L187">
        <v>60</v>
      </c>
    </row>
    <row r="188" spans="1:12">
      <c r="A188" t="s">
        <v>1735</v>
      </c>
      <c r="B188">
        <v>1</v>
      </c>
      <c r="C188">
        <v>3</v>
      </c>
      <c r="D188">
        <v>7</v>
      </c>
      <c r="E188">
        <v>9.8059999999999992</v>
      </c>
      <c r="F188">
        <v>16</v>
      </c>
      <c r="K188" t="s">
        <v>5085</v>
      </c>
      <c r="L188">
        <v>16</v>
      </c>
    </row>
    <row r="189" spans="1:12">
      <c r="A189" t="s">
        <v>1623</v>
      </c>
      <c r="B189">
        <v>76</v>
      </c>
      <c r="C189">
        <v>118</v>
      </c>
      <c r="D189">
        <v>3</v>
      </c>
      <c r="E189">
        <v>9.9179999999999993</v>
      </c>
      <c r="F189">
        <v>52</v>
      </c>
      <c r="K189" t="s">
        <v>5086</v>
      </c>
      <c r="L189">
        <v>52</v>
      </c>
    </row>
    <row r="190" spans="1:12">
      <c r="A190" t="s">
        <v>1624</v>
      </c>
      <c r="B190">
        <v>149</v>
      </c>
      <c r="C190">
        <v>234</v>
      </c>
      <c r="D190">
        <v>0</v>
      </c>
      <c r="E190">
        <v>9.9540000000000006</v>
      </c>
      <c r="F190">
        <v>65</v>
      </c>
      <c r="K190" t="s">
        <v>5086</v>
      </c>
      <c r="L190">
        <v>65</v>
      </c>
    </row>
    <row r="191" spans="1:12">
      <c r="A191" t="s">
        <v>1736</v>
      </c>
      <c r="B191">
        <v>98</v>
      </c>
      <c r="C191">
        <v>159</v>
      </c>
      <c r="D191">
        <v>22</v>
      </c>
      <c r="E191">
        <v>9.4670000000000005</v>
      </c>
      <c r="F191">
        <v>56</v>
      </c>
      <c r="K191" t="s">
        <v>5086</v>
      </c>
      <c r="L191">
        <v>56</v>
      </c>
    </row>
    <row r="192" spans="1:12">
      <c r="A192" t="s">
        <v>239</v>
      </c>
      <c r="B192">
        <v>135</v>
      </c>
      <c r="C192">
        <v>181</v>
      </c>
      <c r="D192">
        <v>7</v>
      </c>
      <c r="E192">
        <v>9.7629999999999999</v>
      </c>
      <c r="F192">
        <v>60</v>
      </c>
      <c r="K192" t="s">
        <v>239</v>
      </c>
      <c r="L192">
        <v>60</v>
      </c>
    </row>
    <row r="193" spans="1:12">
      <c r="A193" t="s">
        <v>231</v>
      </c>
      <c r="B193">
        <v>133</v>
      </c>
      <c r="C193">
        <v>148</v>
      </c>
      <c r="D193">
        <v>193</v>
      </c>
      <c r="E193">
        <v>4.7489999999999997</v>
      </c>
      <c r="F193">
        <v>93</v>
      </c>
      <c r="K193" t="s">
        <v>231</v>
      </c>
      <c r="L193">
        <v>93</v>
      </c>
    </row>
    <row r="194" spans="1:12">
      <c r="A194" t="s">
        <v>387</v>
      </c>
      <c r="B194">
        <v>30</v>
      </c>
      <c r="C194">
        <v>48</v>
      </c>
      <c r="D194">
        <v>36</v>
      </c>
      <c r="E194">
        <v>9.0549999999999997</v>
      </c>
      <c r="F194">
        <v>34</v>
      </c>
      <c r="K194" t="s">
        <v>387</v>
      </c>
      <c r="L194">
        <v>34</v>
      </c>
    </row>
    <row r="195" spans="1:12">
      <c r="A195" t="s">
        <v>1625</v>
      </c>
      <c r="B195">
        <v>64</v>
      </c>
      <c r="C195">
        <v>83</v>
      </c>
      <c r="D195">
        <v>9</v>
      </c>
      <c r="E195">
        <v>9.8230000000000004</v>
      </c>
      <c r="F195">
        <v>40</v>
      </c>
      <c r="K195" t="s">
        <v>5087</v>
      </c>
      <c r="L195">
        <v>40</v>
      </c>
    </row>
    <row r="196" spans="1:12">
      <c r="A196" t="s">
        <v>1737</v>
      </c>
      <c r="B196">
        <v>84</v>
      </c>
      <c r="C196">
        <v>113</v>
      </c>
      <c r="D196">
        <v>20</v>
      </c>
      <c r="E196">
        <v>9.5540000000000003</v>
      </c>
      <c r="F196">
        <v>49</v>
      </c>
      <c r="K196" t="s">
        <v>5087</v>
      </c>
      <c r="L196">
        <v>49</v>
      </c>
    </row>
    <row r="197" spans="1:12">
      <c r="A197" t="s">
        <v>293</v>
      </c>
      <c r="B197">
        <v>25</v>
      </c>
      <c r="C197">
        <v>41</v>
      </c>
      <c r="D197">
        <v>65</v>
      </c>
      <c r="E197">
        <v>8.2360000000000007</v>
      </c>
      <c r="F197">
        <v>36</v>
      </c>
      <c r="K197" t="s">
        <v>293</v>
      </c>
      <c r="L197">
        <v>36</v>
      </c>
    </row>
    <row r="198" spans="1:12">
      <c r="A198" t="s">
        <v>1738</v>
      </c>
      <c r="B198">
        <v>144</v>
      </c>
      <c r="C198">
        <v>192</v>
      </c>
      <c r="D198">
        <v>17</v>
      </c>
      <c r="E198">
        <v>9.5619999999999994</v>
      </c>
      <c r="F198">
        <v>65</v>
      </c>
      <c r="K198" t="s">
        <v>5088</v>
      </c>
      <c r="L198">
        <v>65</v>
      </c>
    </row>
    <row r="199" spans="1:12">
      <c r="A199" t="s">
        <v>1627</v>
      </c>
      <c r="B199">
        <v>103</v>
      </c>
      <c r="C199">
        <v>153</v>
      </c>
      <c r="D199">
        <v>7</v>
      </c>
      <c r="E199">
        <v>9.8580000000000005</v>
      </c>
      <c r="F199">
        <v>56</v>
      </c>
      <c r="K199" t="s">
        <v>5088</v>
      </c>
      <c r="L199">
        <v>56</v>
      </c>
    </row>
    <row r="200" spans="1:12">
      <c r="A200" t="s">
        <v>1739</v>
      </c>
      <c r="B200">
        <v>59</v>
      </c>
      <c r="C200">
        <v>97</v>
      </c>
      <c r="D200">
        <v>34</v>
      </c>
      <c r="E200">
        <v>9.07</v>
      </c>
      <c r="F200">
        <v>48</v>
      </c>
      <c r="K200" t="s">
        <v>5088</v>
      </c>
      <c r="L200">
        <v>48</v>
      </c>
    </row>
    <row r="201" spans="1:12">
      <c r="A201" t="s">
        <v>1740</v>
      </c>
      <c r="B201">
        <v>45</v>
      </c>
      <c r="C201">
        <v>78</v>
      </c>
      <c r="D201">
        <v>9</v>
      </c>
      <c r="E201">
        <v>9.8230000000000004</v>
      </c>
      <c r="F201">
        <v>38</v>
      </c>
      <c r="K201" t="s">
        <v>5089</v>
      </c>
      <c r="L201">
        <v>38</v>
      </c>
    </row>
    <row r="202" spans="1:12">
      <c r="A202" t="s">
        <v>1628</v>
      </c>
      <c r="B202">
        <v>27</v>
      </c>
      <c r="C202">
        <v>56</v>
      </c>
      <c r="D202">
        <v>21</v>
      </c>
      <c r="E202">
        <v>9.4849999999999994</v>
      </c>
      <c r="F202">
        <v>38</v>
      </c>
      <c r="K202" t="s">
        <v>5089</v>
      </c>
      <c r="L202">
        <v>38</v>
      </c>
    </row>
    <row r="203" spans="1:12">
      <c r="A203" t="s">
        <v>1741</v>
      </c>
      <c r="B203">
        <v>58</v>
      </c>
      <c r="C203">
        <v>88</v>
      </c>
      <c r="D203">
        <v>1</v>
      </c>
      <c r="E203">
        <v>9.9190000000000005</v>
      </c>
      <c r="F203">
        <v>42</v>
      </c>
      <c r="K203" t="s">
        <v>5089</v>
      </c>
      <c r="L203">
        <v>42</v>
      </c>
    </row>
    <row r="204" spans="1:12">
      <c r="A204" t="s">
        <v>1742</v>
      </c>
      <c r="B204">
        <v>67</v>
      </c>
      <c r="C204">
        <v>94</v>
      </c>
      <c r="D204">
        <v>32</v>
      </c>
      <c r="E204">
        <v>9.2609999999999992</v>
      </c>
      <c r="F204">
        <v>42</v>
      </c>
      <c r="K204" t="s">
        <v>5089</v>
      </c>
      <c r="L204">
        <v>42</v>
      </c>
    </row>
    <row r="205" spans="1:12">
      <c r="A205" t="s">
        <v>1743</v>
      </c>
      <c r="B205">
        <v>6</v>
      </c>
      <c r="C205">
        <v>7</v>
      </c>
      <c r="D205">
        <v>232</v>
      </c>
      <c r="E205">
        <v>3.637</v>
      </c>
      <c r="F205">
        <v>17</v>
      </c>
      <c r="K205" t="s">
        <v>5089</v>
      </c>
      <c r="L205">
        <v>17</v>
      </c>
    </row>
    <row r="206" spans="1:12">
      <c r="A206" t="s">
        <v>1744</v>
      </c>
      <c r="B206">
        <v>1</v>
      </c>
      <c r="C206">
        <v>3</v>
      </c>
      <c r="D206">
        <v>17</v>
      </c>
      <c r="E206">
        <v>9.532</v>
      </c>
      <c r="F206">
        <v>15</v>
      </c>
      <c r="K206" t="s">
        <v>5089</v>
      </c>
      <c r="L206">
        <v>15</v>
      </c>
    </row>
    <row r="207" spans="1:12">
      <c r="A207" t="s">
        <v>255</v>
      </c>
      <c r="B207">
        <v>4</v>
      </c>
      <c r="C207">
        <v>5</v>
      </c>
      <c r="D207">
        <v>89</v>
      </c>
      <c r="E207">
        <v>7.6950000000000003</v>
      </c>
      <c r="F207">
        <v>21</v>
      </c>
      <c r="K207" t="s">
        <v>255</v>
      </c>
      <c r="L207">
        <v>21</v>
      </c>
    </row>
    <row r="208" spans="1:12">
      <c r="A208" t="s">
        <v>253</v>
      </c>
      <c r="B208">
        <v>50</v>
      </c>
      <c r="C208">
        <v>88</v>
      </c>
      <c r="D208">
        <v>28</v>
      </c>
      <c r="E208">
        <v>9.2789999999999999</v>
      </c>
      <c r="F208">
        <v>43</v>
      </c>
      <c r="K208" t="s">
        <v>253</v>
      </c>
      <c r="L208">
        <v>43</v>
      </c>
    </row>
    <row r="209" spans="1:12">
      <c r="A209" t="s">
        <v>347</v>
      </c>
      <c r="B209">
        <v>69</v>
      </c>
      <c r="C209">
        <v>95</v>
      </c>
      <c r="D209">
        <v>4</v>
      </c>
      <c r="E209">
        <v>9.9049999999999994</v>
      </c>
      <c r="F209">
        <v>47</v>
      </c>
      <c r="K209" t="s">
        <v>347</v>
      </c>
      <c r="L209">
        <v>47</v>
      </c>
    </row>
    <row r="210" spans="1:12">
      <c r="A210" t="s">
        <v>1630</v>
      </c>
      <c r="B210">
        <v>0</v>
      </c>
      <c r="C210">
        <v>4</v>
      </c>
      <c r="D210">
        <v>13</v>
      </c>
      <c r="E210">
        <v>9.6690000000000005</v>
      </c>
      <c r="F210">
        <v>16</v>
      </c>
      <c r="K210" t="s">
        <v>5090</v>
      </c>
      <c r="L210">
        <v>16</v>
      </c>
    </row>
    <row r="211" spans="1:12">
      <c r="A211" t="s">
        <v>309</v>
      </c>
      <c r="B211">
        <v>52</v>
      </c>
      <c r="C211">
        <v>83</v>
      </c>
      <c r="D211">
        <v>92</v>
      </c>
      <c r="E211">
        <v>7.508</v>
      </c>
      <c r="F211">
        <v>46</v>
      </c>
      <c r="K211" t="s">
        <v>309</v>
      </c>
      <c r="L211">
        <v>46</v>
      </c>
    </row>
    <row r="212" spans="1:12">
      <c r="A212" t="s">
        <v>1631</v>
      </c>
      <c r="B212">
        <v>97</v>
      </c>
      <c r="C212">
        <v>144</v>
      </c>
      <c r="D212">
        <v>34</v>
      </c>
      <c r="E212">
        <v>9.15</v>
      </c>
      <c r="F212">
        <v>52</v>
      </c>
      <c r="K212" t="s">
        <v>5091</v>
      </c>
      <c r="L212">
        <v>52</v>
      </c>
    </row>
    <row r="213" spans="1:12">
      <c r="A213" t="s">
        <v>1632</v>
      </c>
      <c r="B213">
        <v>132</v>
      </c>
      <c r="C213">
        <v>193</v>
      </c>
      <c r="D213">
        <v>3</v>
      </c>
      <c r="E213">
        <v>9.8569999999999993</v>
      </c>
      <c r="F213">
        <v>59</v>
      </c>
      <c r="K213" t="s">
        <v>5091</v>
      </c>
      <c r="L213">
        <v>59</v>
      </c>
    </row>
    <row r="214" spans="1:12">
      <c r="A214" t="s">
        <v>1633</v>
      </c>
      <c r="B214">
        <v>10</v>
      </c>
      <c r="C214">
        <v>22</v>
      </c>
      <c r="D214">
        <v>27</v>
      </c>
      <c r="E214">
        <v>9.4659999999999993</v>
      </c>
      <c r="F214">
        <v>29</v>
      </c>
      <c r="K214" t="s">
        <v>5091</v>
      </c>
      <c r="L214">
        <v>29</v>
      </c>
    </row>
    <row r="215" spans="1:12">
      <c r="A215" t="s">
        <v>1745</v>
      </c>
      <c r="B215">
        <v>15</v>
      </c>
      <c r="C215">
        <v>21</v>
      </c>
      <c r="D215">
        <v>121</v>
      </c>
      <c r="E215">
        <v>6.8310000000000004</v>
      </c>
      <c r="F215">
        <v>36</v>
      </c>
      <c r="K215" t="s">
        <v>5091</v>
      </c>
      <c r="L215">
        <v>36</v>
      </c>
    </row>
  </sheetData>
  <autoFilter ref="N3:P3" xr:uid="{EDE79936-550E-4AA2-BBDD-2CD319F9FEA7}">
    <sortState xmlns:xlrd2="http://schemas.microsoft.com/office/spreadsheetml/2017/richdata2" ref="N4:P84">
      <sortCondition ref="N3"/>
    </sortState>
  </autoFilter>
  <sortState xmlns:xlrd2="http://schemas.microsoft.com/office/spreadsheetml/2017/richdata2" ref="K4:L215">
    <sortCondition ref="K3"/>
  </sortState>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7697" r:id="rId4" name="Button 1">
              <controlPr defaultSize="0" print="0" autoFill="0" autoPict="0" macro="[0]!Dugme1_Tikla">
                <anchor moveWithCells="1" sizeWithCells="1">
                  <from>
                    <xdr:col>6</xdr:col>
                    <xdr:colOff>104775</xdr:colOff>
                    <xdr:row>0</xdr:row>
                    <xdr:rowOff>85725</xdr:rowOff>
                  </from>
                  <to>
                    <xdr:col>8</xdr:col>
                    <xdr:colOff>371475</xdr:colOff>
                    <xdr:row>2</xdr:row>
                    <xdr:rowOff>85725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4572-0B75-4B94-87C5-0A3A108BF15C}">
  <sheetPr codeName="Sheet3">
    <tabColor theme="0"/>
  </sheetPr>
  <dimension ref="A1:F199"/>
  <sheetViews>
    <sheetView workbookViewId="0"/>
  </sheetViews>
  <sheetFormatPr defaultRowHeight="14.25"/>
  <cols>
    <col min="1" max="1" width="30.5" bestFit="1" customWidth="1"/>
    <col min="2" max="2" width="13.875" hidden="1" customWidth="1"/>
    <col min="3" max="3" width="19.625" bestFit="1" customWidth="1"/>
    <col min="5" max="5" width="17.25" bestFit="1" customWidth="1"/>
    <col min="6" max="6" width="9" style="47"/>
  </cols>
  <sheetData>
    <row r="1" spans="1:6">
      <c r="A1" t="s">
        <v>5094</v>
      </c>
    </row>
    <row r="3" spans="1:6">
      <c r="A3" t="s">
        <v>1576</v>
      </c>
      <c r="B3" t="s">
        <v>1579</v>
      </c>
      <c r="C3" t="s">
        <v>1580</v>
      </c>
      <c r="E3" t="s">
        <v>401</v>
      </c>
      <c r="F3" s="47">
        <v>10.25</v>
      </c>
    </row>
    <row r="4" spans="1:6">
      <c r="A4" t="s">
        <v>5051</v>
      </c>
      <c r="B4">
        <v>9833</v>
      </c>
      <c r="C4">
        <v>5</v>
      </c>
      <c r="E4" t="s">
        <v>424</v>
      </c>
      <c r="F4" s="47">
        <v>9</v>
      </c>
    </row>
    <row r="5" spans="1:6">
      <c r="A5" t="s">
        <v>5051</v>
      </c>
      <c r="B5">
        <v>6457</v>
      </c>
      <c r="C5">
        <v>21</v>
      </c>
      <c r="E5" t="s">
        <v>1878</v>
      </c>
      <c r="F5" s="47">
        <v>18</v>
      </c>
    </row>
    <row r="6" spans="1:6">
      <c r="A6" t="s">
        <v>5051</v>
      </c>
      <c r="B6">
        <v>9927</v>
      </c>
      <c r="C6">
        <v>8</v>
      </c>
      <c r="E6" t="s">
        <v>713</v>
      </c>
      <c r="F6" s="47">
        <v>20.333333333333332</v>
      </c>
    </row>
    <row r="7" spans="1:6">
      <c r="A7" t="s">
        <v>5051</v>
      </c>
      <c r="B7">
        <v>8624</v>
      </c>
      <c r="C7">
        <v>7</v>
      </c>
      <c r="E7" t="s">
        <v>429</v>
      </c>
      <c r="F7" s="47">
        <v>8</v>
      </c>
    </row>
    <row r="8" spans="1:6">
      <c r="A8" t="s">
        <v>243</v>
      </c>
      <c r="B8">
        <v>9868</v>
      </c>
      <c r="C8">
        <v>9</v>
      </c>
      <c r="E8" t="s">
        <v>430</v>
      </c>
      <c r="F8" s="47">
        <v>11.333333333333334</v>
      </c>
    </row>
    <row r="9" spans="1:6">
      <c r="A9" t="s">
        <v>547</v>
      </c>
      <c r="B9">
        <v>9567</v>
      </c>
      <c r="C9">
        <v>18</v>
      </c>
      <c r="E9" t="s">
        <v>432</v>
      </c>
      <c r="F9" s="47">
        <v>8.5714285714285712</v>
      </c>
    </row>
    <row r="10" spans="1:6">
      <c r="A10" t="s">
        <v>269</v>
      </c>
      <c r="B10">
        <v>9742</v>
      </c>
      <c r="C10">
        <v>10</v>
      </c>
      <c r="E10" t="s">
        <v>434</v>
      </c>
      <c r="F10" s="47">
        <v>5</v>
      </c>
    </row>
    <row r="11" spans="1:6">
      <c r="A11" t="s">
        <v>5052</v>
      </c>
      <c r="B11">
        <v>9702</v>
      </c>
      <c r="C11">
        <v>29</v>
      </c>
      <c r="E11" t="s">
        <v>436</v>
      </c>
      <c r="F11" s="47">
        <v>17</v>
      </c>
    </row>
    <row r="12" spans="1:6">
      <c r="A12" t="s">
        <v>5052</v>
      </c>
      <c r="B12">
        <v>9498</v>
      </c>
      <c r="C12">
        <v>22</v>
      </c>
      <c r="E12" t="s">
        <v>712</v>
      </c>
      <c r="F12" s="47">
        <v>11</v>
      </c>
    </row>
    <row r="13" spans="1:6">
      <c r="A13" t="s">
        <v>321</v>
      </c>
      <c r="B13">
        <v>9733</v>
      </c>
      <c r="C13">
        <v>8</v>
      </c>
      <c r="E13" t="s">
        <v>440</v>
      </c>
      <c r="F13" s="47">
        <v>14</v>
      </c>
    </row>
    <row r="14" spans="1:6">
      <c r="A14" t="s">
        <v>289</v>
      </c>
      <c r="B14">
        <v>9914</v>
      </c>
      <c r="C14">
        <v>7</v>
      </c>
      <c r="E14" t="s">
        <v>665</v>
      </c>
      <c r="F14" s="47">
        <v>9</v>
      </c>
    </row>
    <row r="15" spans="1:6">
      <c r="A15" t="s">
        <v>5053</v>
      </c>
      <c r="B15">
        <v>9284</v>
      </c>
      <c r="C15">
        <v>7</v>
      </c>
      <c r="E15" t="s">
        <v>444</v>
      </c>
      <c r="F15" s="47">
        <v>12</v>
      </c>
    </row>
    <row r="16" spans="1:6">
      <c r="A16" t="s">
        <v>5053</v>
      </c>
      <c r="B16">
        <v>9825</v>
      </c>
      <c r="C16">
        <v>20</v>
      </c>
      <c r="E16" t="s">
        <v>445</v>
      </c>
      <c r="F16" s="47">
        <v>6</v>
      </c>
    </row>
    <row r="17" spans="1:6">
      <c r="A17" t="s">
        <v>5054</v>
      </c>
      <c r="B17">
        <v>6244</v>
      </c>
      <c r="C17">
        <v>6</v>
      </c>
      <c r="E17" t="s">
        <v>447</v>
      </c>
      <c r="F17" s="47">
        <v>6</v>
      </c>
    </row>
    <row r="18" spans="1:6">
      <c r="A18" t="s">
        <v>5054</v>
      </c>
      <c r="B18">
        <v>3053</v>
      </c>
      <c r="C18">
        <v>8</v>
      </c>
      <c r="E18" t="s">
        <v>666</v>
      </c>
      <c r="F18" s="47">
        <v>5.5</v>
      </c>
    </row>
    <row r="19" spans="1:6">
      <c r="A19" t="s">
        <v>5054</v>
      </c>
      <c r="B19">
        <v>8750</v>
      </c>
      <c r="C19">
        <v>18</v>
      </c>
      <c r="E19" t="s">
        <v>667</v>
      </c>
      <c r="F19" s="47">
        <v>8</v>
      </c>
    </row>
    <row r="20" spans="1:6">
      <c r="A20" t="s">
        <v>5054</v>
      </c>
      <c r="B20">
        <v>8677</v>
      </c>
      <c r="C20">
        <v>5</v>
      </c>
      <c r="E20" t="s">
        <v>668</v>
      </c>
      <c r="F20" s="47">
        <v>43</v>
      </c>
    </row>
    <row r="21" spans="1:6">
      <c r="A21" t="s">
        <v>5054</v>
      </c>
      <c r="B21">
        <v>6735</v>
      </c>
      <c r="C21">
        <v>7</v>
      </c>
      <c r="E21" t="s">
        <v>454</v>
      </c>
      <c r="F21" s="47">
        <v>10</v>
      </c>
    </row>
    <row r="22" spans="1:6">
      <c r="A22" t="s">
        <v>5054</v>
      </c>
      <c r="B22">
        <v>7348</v>
      </c>
      <c r="C22">
        <v>9</v>
      </c>
      <c r="E22" t="s">
        <v>455</v>
      </c>
      <c r="F22" s="47">
        <v>14</v>
      </c>
    </row>
    <row r="23" spans="1:6">
      <c r="A23" t="s">
        <v>5054</v>
      </c>
      <c r="B23">
        <v>7143</v>
      </c>
      <c r="C23">
        <v>7</v>
      </c>
      <c r="E23" t="s">
        <v>457</v>
      </c>
      <c r="F23" s="47">
        <v>6.6</v>
      </c>
    </row>
    <row r="24" spans="1:6">
      <c r="A24" t="s">
        <v>339</v>
      </c>
      <c r="B24">
        <v>9388</v>
      </c>
      <c r="C24">
        <v>5</v>
      </c>
      <c r="E24" t="s">
        <v>669</v>
      </c>
      <c r="F24" s="47">
        <v>9</v>
      </c>
    </row>
    <row r="25" spans="1:6">
      <c r="A25" t="s">
        <v>263</v>
      </c>
      <c r="B25">
        <v>9796</v>
      </c>
      <c r="C25">
        <v>17</v>
      </c>
      <c r="E25" t="s">
        <v>670</v>
      </c>
      <c r="F25" s="47">
        <v>12</v>
      </c>
    </row>
    <row r="26" spans="1:6">
      <c r="A26" t="s">
        <v>279</v>
      </c>
      <c r="B26">
        <v>9791</v>
      </c>
      <c r="C26">
        <v>11</v>
      </c>
      <c r="E26" t="s">
        <v>671</v>
      </c>
      <c r="F26" s="47">
        <v>15</v>
      </c>
    </row>
    <row r="27" spans="1:6">
      <c r="A27" t="s">
        <v>375</v>
      </c>
      <c r="B27">
        <v>9555</v>
      </c>
      <c r="C27">
        <v>14</v>
      </c>
      <c r="E27" t="s">
        <v>672</v>
      </c>
      <c r="F27" s="47">
        <v>17</v>
      </c>
    </row>
    <row r="28" spans="1:6">
      <c r="A28" t="s">
        <v>381</v>
      </c>
      <c r="B28">
        <v>9276</v>
      </c>
      <c r="C28">
        <v>9</v>
      </c>
      <c r="E28" t="s">
        <v>673</v>
      </c>
      <c r="F28" s="47">
        <v>7</v>
      </c>
    </row>
    <row r="29" spans="1:6">
      <c r="A29" t="s">
        <v>5056</v>
      </c>
      <c r="B29">
        <v>9839</v>
      </c>
      <c r="C29">
        <v>5</v>
      </c>
      <c r="E29" t="s">
        <v>674</v>
      </c>
      <c r="F29" s="47">
        <v>8</v>
      </c>
    </row>
    <row r="30" spans="1:6">
      <c r="A30" t="s">
        <v>5056</v>
      </c>
      <c r="B30">
        <v>9494</v>
      </c>
      <c r="C30">
        <v>5</v>
      </c>
      <c r="E30" t="s">
        <v>675</v>
      </c>
      <c r="F30" s="47">
        <v>54.666666666666664</v>
      </c>
    </row>
    <row r="31" spans="1:6">
      <c r="A31" t="s">
        <v>5056</v>
      </c>
      <c r="B31">
        <v>8717</v>
      </c>
      <c r="C31">
        <v>17</v>
      </c>
      <c r="E31" t="s">
        <v>676</v>
      </c>
      <c r="F31" s="47">
        <v>7</v>
      </c>
    </row>
    <row r="32" spans="1:6">
      <c r="A32" t="s">
        <v>303</v>
      </c>
      <c r="B32">
        <v>7541</v>
      </c>
      <c r="C32">
        <v>12</v>
      </c>
      <c r="E32" t="s">
        <v>677</v>
      </c>
      <c r="F32" s="47">
        <v>10.5</v>
      </c>
    </row>
    <row r="33" spans="1:6">
      <c r="A33" t="s">
        <v>233</v>
      </c>
      <c r="B33">
        <v>8336</v>
      </c>
      <c r="C33">
        <v>6</v>
      </c>
      <c r="E33" t="s">
        <v>469</v>
      </c>
      <c r="F33" s="47">
        <v>10</v>
      </c>
    </row>
    <row r="34" spans="1:6">
      <c r="A34" t="s">
        <v>271</v>
      </c>
      <c r="B34">
        <v>9821</v>
      </c>
      <c r="C34">
        <v>6</v>
      </c>
      <c r="E34" t="s">
        <v>678</v>
      </c>
      <c r="F34" s="47">
        <v>11</v>
      </c>
    </row>
    <row r="35" spans="1:6">
      <c r="A35" t="s">
        <v>357</v>
      </c>
      <c r="B35">
        <v>9792</v>
      </c>
      <c r="C35">
        <v>5</v>
      </c>
      <c r="E35" t="s">
        <v>679</v>
      </c>
      <c r="F35" s="47">
        <v>7</v>
      </c>
    </row>
    <row r="36" spans="1:6">
      <c r="A36" t="s">
        <v>5057</v>
      </c>
      <c r="B36">
        <v>9893</v>
      </c>
      <c r="C36">
        <v>6</v>
      </c>
      <c r="E36" t="s">
        <v>711</v>
      </c>
      <c r="F36" s="47">
        <v>10.5</v>
      </c>
    </row>
    <row r="37" spans="1:6">
      <c r="A37" t="s">
        <v>257</v>
      </c>
      <c r="B37">
        <v>9829</v>
      </c>
      <c r="C37">
        <v>8</v>
      </c>
      <c r="E37" t="s">
        <v>680</v>
      </c>
      <c r="F37" s="47">
        <v>7</v>
      </c>
    </row>
    <row r="38" spans="1:6">
      <c r="A38" t="s">
        <v>249</v>
      </c>
      <c r="B38">
        <v>9852</v>
      </c>
      <c r="C38">
        <v>43</v>
      </c>
      <c r="E38" t="s">
        <v>710</v>
      </c>
      <c r="F38" s="47">
        <v>41</v>
      </c>
    </row>
    <row r="39" spans="1:6">
      <c r="A39" t="s">
        <v>5058</v>
      </c>
      <c r="B39">
        <v>6932</v>
      </c>
      <c r="C39">
        <v>10</v>
      </c>
      <c r="E39" t="s">
        <v>475</v>
      </c>
      <c r="F39" s="47">
        <v>14.5</v>
      </c>
    </row>
    <row r="40" spans="1:6">
      <c r="A40" t="s">
        <v>335</v>
      </c>
      <c r="B40">
        <v>9870</v>
      </c>
      <c r="C40">
        <v>14</v>
      </c>
      <c r="E40" t="s">
        <v>709</v>
      </c>
      <c r="F40" s="47">
        <v>10</v>
      </c>
    </row>
    <row r="41" spans="1:6">
      <c r="A41" t="s">
        <v>361</v>
      </c>
      <c r="B41">
        <v>9717</v>
      </c>
      <c r="C41">
        <v>4</v>
      </c>
      <c r="E41" t="s">
        <v>477</v>
      </c>
      <c r="F41" s="47">
        <v>11</v>
      </c>
    </row>
    <row r="42" spans="1:6">
      <c r="A42" t="s">
        <v>5059</v>
      </c>
      <c r="B42">
        <v>9703</v>
      </c>
      <c r="C42">
        <v>9</v>
      </c>
      <c r="E42" t="s">
        <v>681</v>
      </c>
      <c r="F42" s="47">
        <v>5.384615384615385</v>
      </c>
    </row>
    <row r="43" spans="1:6">
      <c r="A43" t="s">
        <v>5059</v>
      </c>
      <c r="B43">
        <v>9764</v>
      </c>
      <c r="C43">
        <v>9</v>
      </c>
      <c r="E43" t="s">
        <v>682</v>
      </c>
      <c r="F43" s="47">
        <v>12.5</v>
      </c>
    </row>
    <row r="44" spans="1:6">
      <c r="A44" t="s">
        <v>5059</v>
      </c>
      <c r="B44">
        <v>9933</v>
      </c>
      <c r="C44">
        <v>7</v>
      </c>
      <c r="E44" t="s">
        <v>683</v>
      </c>
      <c r="F44" s="47">
        <v>21.5</v>
      </c>
    </row>
    <row r="45" spans="1:6">
      <c r="A45" t="s">
        <v>5059</v>
      </c>
      <c r="B45">
        <v>8947</v>
      </c>
      <c r="C45">
        <v>4</v>
      </c>
      <c r="E45" t="s">
        <v>684</v>
      </c>
      <c r="F45" s="47">
        <v>23.333333333333332</v>
      </c>
    </row>
    <row r="46" spans="1:6">
      <c r="A46" t="s">
        <v>379</v>
      </c>
      <c r="B46">
        <v>8300</v>
      </c>
      <c r="C46">
        <v>10</v>
      </c>
      <c r="E46" t="s">
        <v>483</v>
      </c>
      <c r="F46" s="47">
        <v>9</v>
      </c>
    </row>
    <row r="47" spans="1:6">
      <c r="A47" t="s">
        <v>5060</v>
      </c>
      <c r="B47">
        <v>1071</v>
      </c>
      <c r="C47">
        <v>12</v>
      </c>
      <c r="E47" t="s">
        <v>485</v>
      </c>
      <c r="F47" s="47">
        <v>16</v>
      </c>
    </row>
    <row r="48" spans="1:6">
      <c r="A48" t="s">
        <v>5060</v>
      </c>
      <c r="B48">
        <v>9820</v>
      </c>
      <c r="C48">
        <v>3</v>
      </c>
      <c r="E48" t="s">
        <v>487</v>
      </c>
      <c r="F48" s="47">
        <v>6</v>
      </c>
    </row>
    <row r="49" spans="1:6">
      <c r="A49" t="s">
        <v>5060</v>
      </c>
      <c r="B49">
        <v>9735</v>
      </c>
      <c r="C49">
        <v>12</v>
      </c>
      <c r="E49" t="s">
        <v>685</v>
      </c>
      <c r="F49" s="47">
        <v>10</v>
      </c>
    </row>
    <row r="50" spans="1:6">
      <c r="A50" t="s">
        <v>5060</v>
      </c>
      <c r="B50">
        <v>9374</v>
      </c>
      <c r="C50">
        <v>8</v>
      </c>
      <c r="E50" t="s">
        <v>489</v>
      </c>
      <c r="F50" s="47">
        <v>20</v>
      </c>
    </row>
    <row r="51" spans="1:6">
      <c r="A51" t="s">
        <v>299</v>
      </c>
      <c r="B51">
        <v>7735</v>
      </c>
      <c r="C51">
        <v>12</v>
      </c>
      <c r="E51" t="s">
        <v>686</v>
      </c>
      <c r="F51" s="47">
        <v>8.6666666666666661</v>
      </c>
    </row>
    <row r="52" spans="1:6">
      <c r="A52" t="s">
        <v>291</v>
      </c>
      <c r="B52">
        <v>9519</v>
      </c>
      <c r="C52">
        <v>9</v>
      </c>
      <c r="E52" t="s">
        <v>687</v>
      </c>
      <c r="F52" s="47">
        <v>12</v>
      </c>
    </row>
    <row r="53" spans="1:6">
      <c r="A53" t="s">
        <v>5061</v>
      </c>
      <c r="B53">
        <v>9888</v>
      </c>
      <c r="C53">
        <v>21</v>
      </c>
      <c r="E53" t="s">
        <v>688</v>
      </c>
      <c r="F53" s="47">
        <v>8</v>
      </c>
    </row>
    <row r="54" spans="1:6">
      <c r="A54" t="s">
        <v>5062</v>
      </c>
      <c r="B54">
        <v>9498</v>
      </c>
      <c r="C54">
        <v>22</v>
      </c>
      <c r="E54" t="s">
        <v>689</v>
      </c>
      <c r="F54" s="47">
        <v>7.666666666666667</v>
      </c>
    </row>
    <row r="55" spans="1:6">
      <c r="A55" t="s">
        <v>5062</v>
      </c>
      <c r="B55">
        <v>9838</v>
      </c>
      <c r="C55">
        <v>12</v>
      </c>
      <c r="E55" t="s">
        <v>494</v>
      </c>
      <c r="F55" s="47">
        <v>9.1999999999999993</v>
      </c>
    </row>
    <row r="56" spans="1:6">
      <c r="A56" t="s">
        <v>237</v>
      </c>
      <c r="B56">
        <v>9836</v>
      </c>
      <c r="C56">
        <v>7</v>
      </c>
      <c r="E56" t="s">
        <v>690</v>
      </c>
      <c r="F56" s="47">
        <v>30</v>
      </c>
    </row>
    <row r="57" spans="1:6">
      <c r="A57" t="s">
        <v>351</v>
      </c>
      <c r="B57">
        <v>7352</v>
      </c>
      <c r="C57">
        <v>8</v>
      </c>
      <c r="E57" t="s">
        <v>496</v>
      </c>
      <c r="F57" s="47">
        <v>9</v>
      </c>
    </row>
    <row r="58" spans="1:6">
      <c r="A58" t="s">
        <v>385</v>
      </c>
      <c r="B58">
        <v>8805</v>
      </c>
      <c r="C58">
        <v>12</v>
      </c>
      <c r="E58" t="s">
        <v>691</v>
      </c>
      <c r="F58" s="47">
        <v>48</v>
      </c>
    </row>
    <row r="59" spans="1:6">
      <c r="A59" t="s">
        <v>5063</v>
      </c>
      <c r="B59">
        <v>9925</v>
      </c>
      <c r="C59">
        <v>7</v>
      </c>
      <c r="E59" t="s">
        <v>692</v>
      </c>
      <c r="F59" s="47">
        <v>12</v>
      </c>
    </row>
    <row r="60" spans="1:6">
      <c r="A60" t="s">
        <v>5063</v>
      </c>
      <c r="B60">
        <v>9700</v>
      </c>
      <c r="C60">
        <v>145</v>
      </c>
      <c r="E60" t="s">
        <v>693</v>
      </c>
      <c r="F60" s="47">
        <v>8</v>
      </c>
    </row>
    <row r="61" spans="1:6">
      <c r="A61" t="s">
        <v>259</v>
      </c>
      <c r="B61">
        <v>8959</v>
      </c>
      <c r="C61">
        <v>7</v>
      </c>
      <c r="E61" t="s">
        <v>694</v>
      </c>
      <c r="F61" s="47">
        <v>23</v>
      </c>
    </row>
    <row r="62" spans="1:6">
      <c r="A62" t="s">
        <v>273</v>
      </c>
      <c r="B62">
        <v>9795</v>
      </c>
      <c r="C62">
        <v>9</v>
      </c>
      <c r="E62" t="s">
        <v>695</v>
      </c>
      <c r="F62" s="47">
        <v>12</v>
      </c>
    </row>
    <row r="63" spans="1:6">
      <c r="A63" t="s">
        <v>5064</v>
      </c>
      <c r="B63">
        <v>9234</v>
      </c>
      <c r="C63">
        <v>12</v>
      </c>
      <c r="E63" t="s">
        <v>696</v>
      </c>
      <c r="F63" s="47">
        <v>11</v>
      </c>
    </row>
    <row r="64" spans="1:6">
      <c r="A64" t="s">
        <v>275</v>
      </c>
      <c r="B64">
        <v>9793</v>
      </c>
      <c r="C64">
        <v>12</v>
      </c>
      <c r="E64" t="s">
        <v>697</v>
      </c>
      <c r="F64" s="47">
        <v>6</v>
      </c>
    </row>
    <row r="65" spans="1:6">
      <c r="A65" t="s">
        <v>5065</v>
      </c>
      <c r="B65">
        <v>9312</v>
      </c>
      <c r="C65">
        <v>14</v>
      </c>
      <c r="E65" t="s">
        <v>506</v>
      </c>
      <c r="F65" s="47">
        <v>8</v>
      </c>
    </row>
    <row r="66" spans="1:6">
      <c r="A66" t="s">
        <v>5065</v>
      </c>
      <c r="B66">
        <v>8983</v>
      </c>
      <c r="C66">
        <v>7</v>
      </c>
      <c r="E66" t="s">
        <v>698</v>
      </c>
      <c r="F66" s="47">
        <v>17</v>
      </c>
    </row>
    <row r="67" spans="1:6">
      <c r="A67" t="s">
        <v>5065</v>
      </c>
      <c r="B67">
        <v>9229</v>
      </c>
      <c r="C67">
        <v>7</v>
      </c>
      <c r="E67" t="s">
        <v>699</v>
      </c>
      <c r="F67" s="47">
        <v>4</v>
      </c>
    </row>
    <row r="68" spans="1:6">
      <c r="A68" t="s">
        <v>5066</v>
      </c>
      <c r="B68">
        <v>1398</v>
      </c>
      <c r="C68">
        <v>11</v>
      </c>
      <c r="E68" t="s">
        <v>510</v>
      </c>
      <c r="F68" s="47">
        <v>9.3333333333333339</v>
      </c>
    </row>
    <row r="69" spans="1:6">
      <c r="A69" t="s">
        <v>245</v>
      </c>
      <c r="B69">
        <v>9530</v>
      </c>
      <c r="C69">
        <v>7</v>
      </c>
      <c r="E69" t="s">
        <v>511</v>
      </c>
      <c r="F69" s="47">
        <v>10.199999999999999</v>
      </c>
    </row>
    <row r="70" spans="1:6">
      <c r="A70" t="s">
        <v>283</v>
      </c>
      <c r="B70">
        <v>9683</v>
      </c>
      <c r="C70">
        <v>8</v>
      </c>
      <c r="E70" t="s">
        <v>700</v>
      </c>
      <c r="F70" s="47">
        <v>15</v>
      </c>
    </row>
    <row r="71" spans="1:6">
      <c r="A71" t="s">
        <v>5067</v>
      </c>
      <c r="B71">
        <v>9861</v>
      </c>
      <c r="C71">
        <v>13</v>
      </c>
      <c r="E71" t="s">
        <v>701</v>
      </c>
      <c r="F71" s="47">
        <v>17</v>
      </c>
    </row>
    <row r="72" spans="1:6">
      <c r="A72" t="s">
        <v>277</v>
      </c>
      <c r="B72">
        <v>7130</v>
      </c>
      <c r="C72">
        <v>7</v>
      </c>
      <c r="E72" t="s">
        <v>702</v>
      </c>
      <c r="F72" s="47">
        <v>13.5</v>
      </c>
    </row>
    <row r="73" spans="1:6">
      <c r="A73" t="s">
        <v>247</v>
      </c>
      <c r="B73">
        <v>9818</v>
      </c>
      <c r="C73">
        <v>41</v>
      </c>
      <c r="E73" t="s">
        <v>703</v>
      </c>
      <c r="F73" s="47">
        <v>35</v>
      </c>
    </row>
    <row r="74" spans="1:6">
      <c r="A74" t="s">
        <v>5068</v>
      </c>
      <c r="B74">
        <v>9406</v>
      </c>
      <c r="C74">
        <v>13</v>
      </c>
      <c r="E74" t="s">
        <v>708</v>
      </c>
      <c r="F74" s="47">
        <v>12</v>
      </c>
    </row>
    <row r="75" spans="1:6">
      <c r="A75" t="s">
        <v>5068</v>
      </c>
      <c r="B75">
        <v>8326</v>
      </c>
      <c r="C75">
        <v>16</v>
      </c>
      <c r="E75" t="s">
        <v>704</v>
      </c>
      <c r="F75" s="47">
        <v>16.75</v>
      </c>
    </row>
    <row r="76" spans="1:6">
      <c r="A76" t="s">
        <v>265</v>
      </c>
      <c r="B76">
        <v>8846</v>
      </c>
      <c r="C76">
        <v>13</v>
      </c>
      <c r="E76" t="s">
        <v>520</v>
      </c>
      <c r="F76" s="47">
        <v>8</v>
      </c>
    </row>
    <row r="77" spans="1:6">
      <c r="A77" t="s">
        <v>5069</v>
      </c>
      <c r="B77">
        <v>9494</v>
      </c>
      <c r="C77">
        <v>7</v>
      </c>
      <c r="E77" t="s">
        <v>521</v>
      </c>
      <c r="F77" s="47">
        <v>6.6</v>
      </c>
    </row>
    <row r="78" spans="1:6">
      <c r="A78" t="s">
        <v>337</v>
      </c>
      <c r="B78">
        <v>9299</v>
      </c>
      <c r="C78">
        <v>11</v>
      </c>
      <c r="E78" t="s">
        <v>705</v>
      </c>
      <c r="F78" s="47">
        <v>10</v>
      </c>
    </row>
    <row r="79" spans="1:6">
      <c r="A79" t="s">
        <v>733</v>
      </c>
      <c r="B79">
        <v>8998</v>
      </c>
      <c r="C79">
        <v>8</v>
      </c>
      <c r="E79" t="s">
        <v>706</v>
      </c>
      <c r="F79" s="47" t="s">
        <v>449</v>
      </c>
    </row>
    <row r="80" spans="1:6">
      <c r="A80" t="s">
        <v>5070</v>
      </c>
      <c r="B80">
        <v>7742</v>
      </c>
      <c r="C80">
        <v>4</v>
      </c>
      <c r="E80" t="s">
        <v>525</v>
      </c>
      <c r="F80" s="47">
        <v>16</v>
      </c>
    </row>
    <row r="81" spans="1:6">
      <c r="A81" t="s">
        <v>5070</v>
      </c>
      <c r="B81">
        <v>9269</v>
      </c>
      <c r="C81">
        <v>3</v>
      </c>
      <c r="E81" t="s">
        <v>526</v>
      </c>
      <c r="F81" s="47">
        <v>5</v>
      </c>
    </row>
    <row r="82" spans="1:6">
      <c r="A82" t="s">
        <v>5070</v>
      </c>
      <c r="B82">
        <v>434</v>
      </c>
      <c r="C82">
        <v>3</v>
      </c>
      <c r="E82" t="s">
        <v>527</v>
      </c>
      <c r="F82" s="47">
        <v>24</v>
      </c>
    </row>
    <row r="83" spans="1:6">
      <c r="A83" t="s">
        <v>5070</v>
      </c>
      <c r="B83">
        <v>6781</v>
      </c>
      <c r="C83">
        <v>6</v>
      </c>
      <c r="E83" t="s">
        <v>528</v>
      </c>
      <c r="F83" s="47">
        <v>13.5</v>
      </c>
    </row>
    <row r="84" spans="1:6">
      <c r="A84" t="s">
        <v>5070</v>
      </c>
      <c r="B84">
        <v>4387</v>
      </c>
      <c r="C84">
        <v>2</v>
      </c>
    </row>
    <row r="85" spans="1:6">
      <c r="A85" t="s">
        <v>5070</v>
      </c>
      <c r="B85">
        <v>6829</v>
      </c>
      <c r="C85">
        <v>7</v>
      </c>
    </row>
    <row r="86" spans="1:6">
      <c r="A86" t="s">
        <v>5070</v>
      </c>
      <c r="B86">
        <v>5788</v>
      </c>
      <c r="C86">
        <v>5</v>
      </c>
    </row>
    <row r="87" spans="1:6">
      <c r="A87" t="s">
        <v>5070</v>
      </c>
      <c r="B87">
        <v>7493</v>
      </c>
      <c r="C87">
        <v>7</v>
      </c>
    </row>
    <row r="88" spans="1:6">
      <c r="A88" t="s">
        <v>5070</v>
      </c>
      <c r="B88">
        <v>6869</v>
      </c>
      <c r="C88">
        <v>9</v>
      </c>
    </row>
    <row r="89" spans="1:6">
      <c r="A89" t="s">
        <v>5070</v>
      </c>
      <c r="B89">
        <v>7352</v>
      </c>
      <c r="C89">
        <v>4</v>
      </c>
    </row>
    <row r="90" spans="1:6">
      <c r="A90" t="s">
        <v>5070</v>
      </c>
      <c r="B90">
        <v>7034</v>
      </c>
      <c r="C90">
        <v>2</v>
      </c>
    </row>
    <row r="91" spans="1:6">
      <c r="A91" t="s">
        <v>5070</v>
      </c>
      <c r="B91">
        <v>6667</v>
      </c>
      <c r="C91">
        <v>10</v>
      </c>
    </row>
    <row r="92" spans="1:6">
      <c r="A92" t="s">
        <v>5070</v>
      </c>
      <c r="B92">
        <v>7482</v>
      </c>
      <c r="C92">
        <v>13</v>
      </c>
    </row>
    <row r="93" spans="1:6">
      <c r="A93" t="s">
        <v>5070</v>
      </c>
      <c r="B93">
        <v>9234</v>
      </c>
      <c r="C93">
        <v>4</v>
      </c>
    </row>
    <row r="94" spans="1:6">
      <c r="A94" t="s">
        <v>5070</v>
      </c>
      <c r="B94">
        <v>3615</v>
      </c>
      <c r="C94">
        <v>7</v>
      </c>
    </row>
    <row r="95" spans="1:6">
      <c r="A95" t="s">
        <v>5070</v>
      </c>
      <c r="B95">
        <v>5273</v>
      </c>
      <c r="C95">
        <v>6</v>
      </c>
    </row>
    <row r="96" spans="1:6">
      <c r="A96" t="s">
        <v>5070</v>
      </c>
      <c r="B96">
        <v>242</v>
      </c>
      <c r="C96">
        <v>2</v>
      </c>
    </row>
    <row r="97" spans="1:3">
      <c r="A97" t="s">
        <v>5070</v>
      </c>
      <c r="B97">
        <v>7042</v>
      </c>
      <c r="C97">
        <v>10</v>
      </c>
    </row>
    <row r="98" spans="1:3">
      <c r="A98" t="s">
        <v>5070</v>
      </c>
      <c r="B98">
        <v>6911</v>
      </c>
      <c r="C98">
        <v>4</v>
      </c>
    </row>
    <row r="99" spans="1:3">
      <c r="A99" t="s">
        <v>5070</v>
      </c>
      <c r="B99">
        <v>311</v>
      </c>
      <c r="C99">
        <v>3</v>
      </c>
    </row>
    <row r="100" spans="1:3">
      <c r="A100" t="s">
        <v>5070</v>
      </c>
      <c r="B100">
        <v>7620</v>
      </c>
      <c r="C100">
        <v>6</v>
      </c>
    </row>
    <row r="101" spans="1:3">
      <c r="A101" t="s">
        <v>5070</v>
      </c>
      <c r="B101">
        <v>408</v>
      </c>
      <c r="C101">
        <v>1</v>
      </c>
    </row>
    <row r="102" spans="1:3">
      <c r="A102" t="s">
        <v>5070</v>
      </c>
      <c r="B102">
        <v>7266</v>
      </c>
      <c r="C102">
        <v>5</v>
      </c>
    </row>
    <row r="103" spans="1:3">
      <c r="A103" t="s">
        <v>5070</v>
      </c>
      <c r="B103">
        <v>7200</v>
      </c>
      <c r="C103">
        <v>10</v>
      </c>
    </row>
    <row r="104" spans="1:3">
      <c r="A104" t="s">
        <v>5070</v>
      </c>
      <c r="B104">
        <v>6684</v>
      </c>
      <c r="C104">
        <v>5</v>
      </c>
    </row>
    <row r="105" spans="1:3">
      <c r="A105" t="s">
        <v>5070</v>
      </c>
      <c r="B105">
        <v>7381</v>
      </c>
      <c r="C105">
        <v>2</v>
      </c>
    </row>
    <row r="106" spans="1:3">
      <c r="A106" t="s">
        <v>5071</v>
      </c>
      <c r="B106">
        <v>9065</v>
      </c>
      <c r="C106">
        <v>9</v>
      </c>
    </row>
    <row r="107" spans="1:3">
      <c r="A107" t="s">
        <v>5071</v>
      </c>
      <c r="B107">
        <v>9530</v>
      </c>
      <c r="C107">
        <v>6</v>
      </c>
    </row>
    <row r="108" spans="1:3">
      <c r="A108" t="s">
        <v>5071</v>
      </c>
      <c r="B108">
        <v>9705</v>
      </c>
      <c r="C108">
        <v>8</v>
      </c>
    </row>
    <row r="109" spans="1:3">
      <c r="A109" t="s">
        <v>5071</v>
      </c>
      <c r="B109">
        <v>9013</v>
      </c>
      <c r="C109">
        <v>17</v>
      </c>
    </row>
    <row r="110" spans="1:3">
      <c r="A110" t="s">
        <v>5071</v>
      </c>
      <c r="B110">
        <v>9720</v>
      </c>
      <c r="C110">
        <v>18</v>
      </c>
    </row>
    <row r="111" spans="1:3">
      <c r="A111" t="s">
        <v>5071</v>
      </c>
      <c r="B111">
        <v>9445</v>
      </c>
      <c r="C111">
        <v>15</v>
      </c>
    </row>
    <row r="112" spans="1:3">
      <c r="A112" t="s">
        <v>5071</v>
      </c>
      <c r="B112">
        <v>9462</v>
      </c>
      <c r="C112">
        <v>15</v>
      </c>
    </row>
    <row r="113" spans="1:3">
      <c r="A113" t="s">
        <v>5071</v>
      </c>
      <c r="B113">
        <v>9366</v>
      </c>
      <c r="C113">
        <v>12</v>
      </c>
    </row>
    <row r="114" spans="1:3">
      <c r="A114" t="s">
        <v>327</v>
      </c>
      <c r="B114">
        <v>9596</v>
      </c>
      <c r="C114">
        <v>27</v>
      </c>
    </row>
    <row r="115" spans="1:3">
      <c r="A115" t="s">
        <v>327</v>
      </c>
      <c r="B115">
        <v>9768</v>
      </c>
      <c r="C115">
        <v>16</v>
      </c>
    </row>
    <row r="116" spans="1:3">
      <c r="A116" t="s">
        <v>5072</v>
      </c>
      <c r="B116">
        <v>9409</v>
      </c>
      <c r="C116">
        <v>24</v>
      </c>
    </row>
    <row r="117" spans="1:3">
      <c r="A117" t="s">
        <v>5072</v>
      </c>
      <c r="B117">
        <v>9455</v>
      </c>
      <c r="C117">
        <v>17</v>
      </c>
    </row>
    <row r="118" spans="1:3">
      <c r="A118" t="s">
        <v>5072</v>
      </c>
      <c r="B118">
        <v>7301</v>
      </c>
      <c r="C118">
        <v>29</v>
      </c>
    </row>
    <row r="119" spans="1:3">
      <c r="A119" t="s">
        <v>341</v>
      </c>
      <c r="B119">
        <v>9856</v>
      </c>
      <c r="C119">
        <v>9</v>
      </c>
    </row>
    <row r="120" spans="1:3">
      <c r="A120" t="s">
        <v>5073</v>
      </c>
      <c r="B120">
        <v>9618</v>
      </c>
      <c r="C120">
        <v>16</v>
      </c>
    </row>
    <row r="121" spans="1:3">
      <c r="A121" t="s">
        <v>301</v>
      </c>
      <c r="B121">
        <v>7688</v>
      </c>
      <c r="C121">
        <v>6</v>
      </c>
    </row>
    <row r="122" spans="1:3">
      <c r="A122" t="s">
        <v>5074</v>
      </c>
      <c r="B122">
        <v>9357</v>
      </c>
      <c r="C122">
        <v>9</v>
      </c>
    </row>
    <row r="123" spans="1:3">
      <c r="A123" t="s">
        <v>5074</v>
      </c>
      <c r="B123">
        <v>9597</v>
      </c>
      <c r="C123">
        <v>11</v>
      </c>
    </row>
    <row r="124" spans="1:3">
      <c r="A124" t="s">
        <v>5074</v>
      </c>
      <c r="B124">
        <v>9518</v>
      </c>
      <c r="C124">
        <v>10</v>
      </c>
    </row>
    <row r="125" spans="1:3">
      <c r="A125" t="s">
        <v>323</v>
      </c>
      <c r="B125">
        <v>5662</v>
      </c>
      <c r="C125">
        <v>20</v>
      </c>
    </row>
    <row r="126" spans="1:3">
      <c r="A126" t="s">
        <v>383</v>
      </c>
      <c r="B126">
        <v>9567</v>
      </c>
      <c r="C126">
        <v>13</v>
      </c>
    </row>
    <row r="127" spans="1:3">
      <c r="A127" t="s">
        <v>5075</v>
      </c>
      <c r="B127">
        <v>7543</v>
      </c>
      <c r="C127">
        <v>2</v>
      </c>
    </row>
    <row r="128" spans="1:3">
      <c r="A128" t="s">
        <v>5075</v>
      </c>
      <c r="B128">
        <v>9662</v>
      </c>
      <c r="C128">
        <v>11</v>
      </c>
    </row>
    <row r="129" spans="1:3">
      <c r="A129" t="s">
        <v>315</v>
      </c>
      <c r="B129">
        <v>8912</v>
      </c>
      <c r="C129">
        <v>12</v>
      </c>
    </row>
    <row r="130" spans="1:3">
      <c r="A130" t="s">
        <v>241</v>
      </c>
      <c r="B130">
        <v>9808</v>
      </c>
      <c r="C130">
        <v>8</v>
      </c>
    </row>
    <row r="131" spans="1:3">
      <c r="A131" t="s">
        <v>355</v>
      </c>
      <c r="B131">
        <v>9871</v>
      </c>
      <c r="C131">
        <v>3</v>
      </c>
    </row>
    <row r="132" spans="1:3">
      <c r="A132" t="s">
        <v>5076</v>
      </c>
      <c r="B132">
        <v>9132</v>
      </c>
      <c r="C132">
        <v>6</v>
      </c>
    </row>
    <row r="133" spans="1:3">
      <c r="A133" t="s">
        <v>5076</v>
      </c>
      <c r="B133">
        <v>9933</v>
      </c>
      <c r="C133">
        <v>11</v>
      </c>
    </row>
    <row r="134" spans="1:3">
      <c r="A134" t="s">
        <v>5076</v>
      </c>
      <c r="B134">
        <v>9760</v>
      </c>
      <c r="C134">
        <v>14</v>
      </c>
    </row>
    <row r="135" spans="1:3">
      <c r="A135" t="s">
        <v>5076</v>
      </c>
      <c r="B135">
        <v>9858</v>
      </c>
      <c r="C135">
        <v>9</v>
      </c>
    </row>
    <row r="136" spans="1:3">
      <c r="A136" t="s">
        <v>5076</v>
      </c>
      <c r="B136">
        <v>9836</v>
      </c>
      <c r="C136">
        <v>6</v>
      </c>
    </row>
    <row r="137" spans="1:3">
      <c r="A137" t="s">
        <v>5076</v>
      </c>
      <c r="B137">
        <v>9430</v>
      </c>
      <c r="C137">
        <v>8</v>
      </c>
    </row>
    <row r="138" spans="1:3">
      <c r="A138" t="s">
        <v>5076</v>
      </c>
      <c r="B138">
        <v>8221</v>
      </c>
      <c r="C138">
        <v>7</v>
      </c>
    </row>
    <row r="139" spans="1:3">
      <c r="A139" t="s">
        <v>5076</v>
      </c>
      <c r="B139">
        <v>9865</v>
      </c>
      <c r="C139">
        <v>5</v>
      </c>
    </row>
    <row r="140" spans="1:3">
      <c r="A140" t="s">
        <v>5077</v>
      </c>
      <c r="B140">
        <v>8942</v>
      </c>
      <c r="C140">
        <v>8</v>
      </c>
    </row>
    <row r="141" spans="1:3">
      <c r="A141" t="s">
        <v>5077</v>
      </c>
      <c r="B141">
        <v>9346</v>
      </c>
      <c r="C141">
        <v>14</v>
      </c>
    </row>
    <row r="142" spans="1:3">
      <c r="A142" t="s">
        <v>343</v>
      </c>
      <c r="B142">
        <v>6364</v>
      </c>
      <c r="C142">
        <v>3</v>
      </c>
    </row>
    <row r="143" spans="1:3">
      <c r="A143" t="s">
        <v>343</v>
      </c>
      <c r="B143">
        <v>8499</v>
      </c>
      <c r="C143">
        <v>12</v>
      </c>
    </row>
    <row r="144" spans="1:3">
      <c r="A144" t="s">
        <v>343</v>
      </c>
      <c r="B144">
        <v>9638</v>
      </c>
      <c r="C144">
        <v>9</v>
      </c>
    </row>
    <row r="145" spans="1:3">
      <c r="A145" t="s">
        <v>5078</v>
      </c>
      <c r="B145">
        <v>8352</v>
      </c>
      <c r="C145">
        <v>30</v>
      </c>
    </row>
    <row r="146" spans="1:3">
      <c r="A146" t="s">
        <v>261</v>
      </c>
      <c r="B146">
        <v>9837</v>
      </c>
      <c r="C146">
        <v>9</v>
      </c>
    </row>
    <row r="147" spans="1:3">
      <c r="A147" t="s">
        <v>369</v>
      </c>
      <c r="B147">
        <v>9705</v>
      </c>
      <c r="C147">
        <v>16</v>
      </c>
    </row>
    <row r="148" spans="1:3">
      <c r="A148" t="s">
        <v>5079</v>
      </c>
      <c r="B148">
        <v>9784</v>
      </c>
      <c r="C148">
        <v>80</v>
      </c>
    </row>
    <row r="149" spans="1:3">
      <c r="A149" t="s">
        <v>235</v>
      </c>
      <c r="B149">
        <v>8400</v>
      </c>
      <c r="C149">
        <v>12</v>
      </c>
    </row>
    <row r="150" spans="1:3">
      <c r="A150" t="s">
        <v>5080</v>
      </c>
      <c r="B150">
        <v>9439</v>
      </c>
      <c r="C150">
        <v>29</v>
      </c>
    </row>
    <row r="151" spans="1:3">
      <c r="A151" t="s">
        <v>5080</v>
      </c>
      <c r="B151">
        <v>758</v>
      </c>
      <c r="C151">
        <v>17</v>
      </c>
    </row>
    <row r="152" spans="1:3">
      <c r="A152" t="s">
        <v>251</v>
      </c>
      <c r="B152">
        <v>8749</v>
      </c>
      <c r="C152">
        <v>12</v>
      </c>
    </row>
    <row r="153" spans="1:3">
      <c r="A153" t="s">
        <v>317</v>
      </c>
      <c r="B153">
        <v>9405</v>
      </c>
      <c r="C153">
        <v>11</v>
      </c>
    </row>
    <row r="154" spans="1:3">
      <c r="A154" t="s">
        <v>319</v>
      </c>
      <c r="B154">
        <v>9326</v>
      </c>
      <c r="C154">
        <v>6</v>
      </c>
    </row>
    <row r="155" spans="1:3">
      <c r="A155" t="s">
        <v>5081</v>
      </c>
      <c r="B155">
        <v>6885</v>
      </c>
      <c r="C155">
        <v>6</v>
      </c>
    </row>
    <row r="156" spans="1:3">
      <c r="A156" t="s">
        <v>5081</v>
      </c>
      <c r="B156">
        <v>9618</v>
      </c>
      <c r="C156">
        <v>10</v>
      </c>
    </row>
    <row r="157" spans="1:3">
      <c r="A157" t="s">
        <v>5081</v>
      </c>
      <c r="B157">
        <v>9836</v>
      </c>
      <c r="C157">
        <v>9</v>
      </c>
    </row>
    <row r="158" spans="1:3">
      <c r="A158" t="s">
        <v>5081</v>
      </c>
      <c r="B158">
        <v>7132</v>
      </c>
      <c r="C158">
        <v>7</v>
      </c>
    </row>
    <row r="159" spans="1:3">
      <c r="A159" t="s">
        <v>325</v>
      </c>
      <c r="B159">
        <v>8308</v>
      </c>
      <c r="C159">
        <v>17</v>
      </c>
    </row>
    <row r="160" spans="1:3">
      <c r="A160" t="s">
        <v>281</v>
      </c>
      <c r="B160">
        <v>7183</v>
      </c>
      <c r="C160">
        <v>4</v>
      </c>
    </row>
    <row r="161" spans="1:3">
      <c r="A161" t="s">
        <v>5082</v>
      </c>
      <c r="B161">
        <v>9853</v>
      </c>
      <c r="C161">
        <v>4</v>
      </c>
    </row>
    <row r="162" spans="1:3">
      <c r="A162" t="s">
        <v>353</v>
      </c>
      <c r="B162">
        <v>9494</v>
      </c>
      <c r="C162">
        <v>9</v>
      </c>
    </row>
    <row r="163" spans="1:3">
      <c r="A163" t="s">
        <v>5083</v>
      </c>
      <c r="B163">
        <v>9777</v>
      </c>
      <c r="C163">
        <v>11</v>
      </c>
    </row>
    <row r="164" spans="1:3">
      <c r="A164" t="s">
        <v>5083</v>
      </c>
      <c r="B164">
        <v>9568</v>
      </c>
      <c r="C164">
        <v>8</v>
      </c>
    </row>
    <row r="165" spans="1:3">
      <c r="A165" t="s">
        <v>5084</v>
      </c>
      <c r="B165">
        <v>8568</v>
      </c>
      <c r="C165">
        <v>7</v>
      </c>
    </row>
    <row r="166" spans="1:3">
      <c r="A166" t="s">
        <v>5084</v>
      </c>
      <c r="B166">
        <v>9803</v>
      </c>
      <c r="C166">
        <v>5</v>
      </c>
    </row>
    <row r="167" spans="1:3">
      <c r="A167" t="s">
        <v>5084</v>
      </c>
      <c r="B167">
        <v>8955</v>
      </c>
      <c r="C167">
        <v>11</v>
      </c>
    </row>
    <row r="168" spans="1:3">
      <c r="A168" t="s">
        <v>5084</v>
      </c>
      <c r="B168">
        <v>5878</v>
      </c>
      <c r="C168">
        <v>19</v>
      </c>
    </row>
    <row r="169" spans="1:3">
      <c r="A169" t="s">
        <v>5084</v>
      </c>
      <c r="B169">
        <v>9684</v>
      </c>
      <c r="C169">
        <v>9</v>
      </c>
    </row>
    <row r="170" spans="1:3">
      <c r="A170" t="s">
        <v>229</v>
      </c>
      <c r="B170">
        <v>9435</v>
      </c>
      <c r="C170">
        <v>15</v>
      </c>
    </row>
    <row r="171" spans="1:3">
      <c r="A171" t="s">
        <v>297</v>
      </c>
      <c r="B171">
        <v>9106</v>
      </c>
      <c r="C171">
        <v>15</v>
      </c>
    </row>
    <row r="172" spans="1:3">
      <c r="A172" t="s">
        <v>5085</v>
      </c>
      <c r="B172">
        <v>9761</v>
      </c>
      <c r="C172">
        <v>19</v>
      </c>
    </row>
    <row r="173" spans="1:3">
      <c r="A173" t="s">
        <v>5086</v>
      </c>
      <c r="B173">
        <v>9785</v>
      </c>
      <c r="C173">
        <v>15</v>
      </c>
    </row>
    <row r="174" spans="1:3">
      <c r="A174" t="s">
        <v>5086</v>
      </c>
      <c r="B174">
        <v>9828</v>
      </c>
      <c r="C174">
        <v>12</v>
      </c>
    </row>
    <row r="175" spans="1:3">
      <c r="A175" t="s">
        <v>239</v>
      </c>
      <c r="B175">
        <v>9670</v>
      </c>
      <c r="C175">
        <v>35</v>
      </c>
    </row>
    <row r="176" spans="1:3">
      <c r="A176" t="s">
        <v>231</v>
      </c>
      <c r="B176">
        <v>6699</v>
      </c>
      <c r="C176">
        <v>12</v>
      </c>
    </row>
    <row r="177" spans="1:3">
      <c r="A177" t="s">
        <v>387</v>
      </c>
      <c r="B177">
        <v>8639</v>
      </c>
      <c r="C177">
        <v>17</v>
      </c>
    </row>
    <row r="178" spans="1:3">
      <c r="A178" t="s">
        <v>5087</v>
      </c>
      <c r="B178">
        <v>9845</v>
      </c>
      <c r="C178">
        <v>12</v>
      </c>
    </row>
    <row r="179" spans="1:3">
      <c r="A179" t="s">
        <v>5087</v>
      </c>
      <c r="B179">
        <v>9701</v>
      </c>
      <c r="C179">
        <v>18</v>
      </c>
    </row>
    <row r="180" spans="1:3">
      <c r="A180" t="s">
        <v>5087</v>
      </c>
      <c r="B180">
        <v>9584</v>
      </c>
      <c r="C180">
        <v>20</v>
      </c>
    </row>
    <row r="181" spans="1:3">
      <c r="A181" t="s">
        <v>293</v>
      </c>
      <c r="B181">
        <v>8597</v>
      </c>
      <c r="C181">
        <v>7</v>
      </c>
    </row>
    <row r="182" spans="1:3">
      <c r="A182" t="s">
        <v>5088</v>
      </c>
      <c r="B182">
        <v>9454</v>
      </c>
      <c r="C182">
        <v>8</v>
      </c>
    </row>
    <row r="183" spans="1:3">
      <c r="A183" t="s">
        <v>5088</v>
      </c>
      <c r="B183">
        <v>9076</v>
      </c>
      <c r="C183">
        <v>9</v>
      </c>
    </row>
    <row r="184" spans="1:3">
      <c r="A184" t="s">
        <v>5089</v>
      </c>
      <c r="B184">
        <v>9871</v>
      </c>
      <c r="C184">
        <v>7</v>
      </c>
    </row>
    <row r="185" spans="1:3">
      <c r="A185" t="s">
        <v>5089</v>
      </c>
      <c r="B185">
        <v>9787</v>
      </c>
      <c r="C185">
        <v>6</v>
      </c>
    </row>
    <row r="186" spans="1:3">
      <c r="A186" t="s">
        <v>5089</v>
      </c>
      <c r="B186">
        <v>9256</v>
      </c>
      <c r="C186">
        <v>9</v>
      </c>
    </row>
    <row r="187" spans="1:3">
      <c r="A187" t="s">
        <v>5089</v>
      </c>
      <c r="B187">
        <v>9804</v>
      </c>
      <c r="C187">
        <v>2</v>
      </c>
    </row>
    <row r="188" spans="1:3">
      <c r="A188" t="s">
        <v>5089</v>
      </c>
      <c r="B188">
        <v>4736</v>
      </c>
      <c r="C188">
        <v>9</v>
      </c>
    </row>
    <row r="189" spans="1:3">
      <c r="A189" t="s">
        <v>255</v>
      </c>
      <c r="B189">
        <v>8234</v>
      </c>
      <c r="C189">
        <v>10</v>
      </c>
    </row>
    <row r="190" spans="1:3">
      <c r="A190" t="s">
        <v>363</v>
      </c>
      <c r="B190">
        <v>0</v>
      </c>
      <c r="C190" t="s">
        <v>449</v>
      </c>
    </row>
    <row r="191" spans="1:3">
      <c r="A191" t="s">
        <v>253</v>
      </c>
      <c r="B191">
        <v>9694</v>
      </c>
      <c r="C191">
        <v>16</v>
      </c>
    </row>
    <row r="192" spans="1:3">
      <c r="A192" t="s">
        <v>347</v>
      </c>
      <c r="B192">
        <v>9974</v>
      </c>
      <c r="C192">
        <v>3</v>
      </c>
    </row>
    <row r="193" spans="1:3">
      <c r="A193" t="s">
        <v>5090</v>
      </c>
      <c r="B193">
        <v>9936</v>
      </c>
      <c r="C193">
        <v>7</v>
      </c>
    </row>
    <row r="194" spans="1:3">
      <c r="A194" t="s">
        <v>5090</v>
      </c>
      <c r="B194">
        <v>9792</v>
      </c>
      <c r="C194">
        <v>5</v>
      </c>
    </row>
    <row r="195" spans="1:3">
      <c r="A195" t="s">
        <v>309</v>
      </c>
      <c r="B195">
        <v>9276</v>
      </c>
      <c r="C195">
        <v>24</v>
      </c>
    </row>
    <row r="196" spans="1:3">
      <c r="A196" t="s">
        <v>5091</v>
      </c>
      <c r="B196">
        <v>8971</v>
      </c>
      <c r="C196">
        <v>11</v>
      </c>
    </row>
    <row r="197" spans="1:3">
      <c r="A197" t="s">
        <v>5091</v>
      </c>
      <c r="B197">
        <v>9991</v>
      </c>
      <c r="C197">
        <v>17</v>
      </c>
    </row>
    <row r="198" spans="1:3">
      <c r="A198" t="s">
        <v>5091</v>
      </c>
      <c r="B198">
        <v>9621</v>
      </c>
      <c r="C198">
        <v>11</v>
      </c>
    </row>
    <row r="199" spans="1:3">
      <c r="A199" t="s">
        <v>5091</v>
      </c>
      <c r="B199">
        <v>8166</v>
      </c>
      <c r="C199">
        <v>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21" r:id="rId3" name="Button 1">
              <controlPr defaultSize="0" print="0" autoFill="0" autoPict="0" macro="[0]!Düğme1_Tıkla">
                <anchor moveWithCells="1" sizeWithCells="1">
                  <from>
                    <xdr:col>6</xdr:col>
                    <xdr:colOff>419100</xdr:colOff>
                    <xdr:row>2</xdr:row>
                    <xdr:rowOff>171450</xdr:rowOff>
                  </from>
                  <to>
                    <xdr:col>9</xdr:col>
                    <xdr:colOff>0</xdr:colOff>
                    <xdr:row>4</xdr:row>
                    <xdr:rowOff>171450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9E332-765D-4615-A28E-19AC87610BEB}">
  <sheetPr codeName="Sheet4">
    <tabColor theme="0"/>
  </sheetPr>
  <dimension ref="A1:F160"/>
  <sheetViews>
    <sheetView workbookViewId="0"/>
  </sheetViews>
  <sheetFormatPr defaultRowHeight="14.25"/>
  <cols>
    <col min="1" max="1" width="32.125" bestFit="1" customWidth="1"/>
    <col min="5" max="5" width="17.25" bestFit="1" customWidth="1"/>
    <col min="6" max="6" width="9" style="47"/>
  </cols>
  <sheetData>
    <row r="1" spans="1:6">
      <c r="A1" t="s">
        <v>5051</v>
      </c>
      <c r="B1">
        <v>9</v>
      </c>
    </row>
    <row r="2" spans="1:6">
      <c r="A2" t="s">
        <v>5051</v>
      </c>
      <c r="B2">
        <v>21</v>
      </c>
      <c r="E2" t="s">
        <v>720</v>
      </c>
      <c r="F2" s="47" t="s">
        <v>1580</v>
      </c>
    </row>
    <row r="3" spans="1:6">
      <c r="A3" t="s">
        <v>5051</v>
      </c>
      <c r="B3">
        <v>19</v>
      </c>
      <c r="E3" t="s">
        <v>401</v>
      </c>
      <c r="F3" s="47">
        <v>15.75</v>
      </c>
    </row>
    <row r="4" spans="1:6">
      <c r="A4" t="s">
        <v>5051</v>
      </c>
      <c r="B4">
        <v>15</v>
      </c>
      <c r="E4" t="s">
        <v>424</v>
      </c>
      <c r="F4" s="47" t="s">
        <v>449</v>
      </c>
    </row>
    <row r="5" spans="1:6">
      <c r="A5" t="s">
        <v>269</v>
      </c>
      <c r="B5">
        <v>8</v>
      </c>
      <c r="E5" t="s">
        <v>1878</v>
      </c>
      <c r="F5" s="47" t="s">
        <v>449</v>
      </c>
    </row>
    <row r="6" spans="1:6">
      <c r="A6" t="s">
        <v>5052</v>
      </c>
      <c r="B6">
        <v>31</v>
      </c>
      <c r="E6" t="s">
        <v>713</v>
      </c>
      <c r="F6" s="47">
        <v>27</v>
      </c>
    </row>
    <row r="7" spans="1:6">
      <c r="A7" t="s">
        <v>5052</v>
      </c>
      <c r="B7">
        <v>21</v>
      </c>
      <c r="E7" t="s">
        <v>429</v>
      </c>
      <c r="F7" s="47" t="s">
        <v>449</v>
      </c>
    </row>
    <row r="8" spans="1:6">
      <c r="A8" t="s">
        <v>5053</v>
      </c>
      <c r="B8">
        <v>29</v>
      </c>
      <c r="E8" t="s">
        <v>430</v>
      </c>
      <c r="F8" s="47">
        <v>136</v>
      </c>
    </row>
    <row r="9" spans="1:6">
      <c r="A9" t="s">
        <v>5053</v>
      </c>
      <c r="B9">
        <v>21</v>
      </c>
      <c r="E9" t="s">
        <v>432</v>
      </c>
      <c r="F9" s="47">
        <v>43.285714285714285</v>
      </c>
    </row>
    <row r="10" spans="1:6">
      <c r="A10" t="s">
        <v>5053</v>
      </c>
      <c r="B10">
        <v>77</v>
      </c>
      <c r="E10" t="s">
        <v>434</v>
      </c>
      <c r="F10" s="47" t="s">
        <v>449</v>
      </c>
    </row>
    <row r="11" spans="1:6">
      <c r="A11" t="s">
        <v>5054</v>
      </c>
      <c r="B11">
        <v>38</v>
      </c>
      <c r="E11" t="s">
        <v>436</v>
      </c>
      <c r="F11" s="47">
        <v>29</v>
      </c>
    </row>
    <row r="12" spans="1:6">
      <c r="A12" t="s">
        <v>5054</v>
      </c>
      <c r="B12">
        <v>66</v>
      </c>
      <c r="E12" t="s">
        <v>712</v>
      </c>
      <c r="F12" s="47">
        <v>24.5</v>
      </c>
    </row>
    <row r="13" spans="1:6">
      <c r="A13" t="s">
        <v>5054</v>
      </c>
      <c r="B13">
        <v>45</v>
      </c>
      <c r="E13" t="s">
        <v>440</v>
      </c>
      <c r="F13" s="47" t="s">
        <v>449</v>
      </c>
    </row>
    <row r="14" spans="1:6">
      <c r="A14" t="s">
        <v>5054</v>
      </c>
      <c r="B14">
        <v>37</v>
      </c>
      <c r="E14" t="s">
        <v>665</v>
      </c>
      <c r="F14" s="47">
        <v>23.6</v>
      </c>
    </row>
    <row r="15" spans="1:6">
      <c r="A15" t="s">
        <v>5054</v>
      </c>
      <c r="B15">
        <v>66</v>
      </c>
      <c r="E15" t="s">
        <v>444</v>
      </c>
      <c r="F15" s="47">
        <v>29</v>
      </c>
    </row>
    <row r="16" spans="1:6">
      <c r="A16" t="s">
        <v>5054</v>
      </c>
      <c r="B16">
        <v>43</v>
      </c>
      <c r="E16" t="s">
        <v>445</v>
      </c>
      <c r="F16" s="47" t="s">
        <v>449</v>
      </c>
    </row>
    <row r="17" spans="1:6">
      <c r="A17" t="s">
        <v>5054</v>
      </c>
      <c r="B17">
        <v>17</v>
      </c>
      <c r="E17" t="s">
        <v>447</v>
      </c>
      <c r="F17" s="47">
        <v>26</v>
      </c>
    </row>
    <row r="18" spans="1:6">
      <c r="A18" t="s">
        <v>263</v>
      </c>
      <c r="B18">
        <v>29</v>
      </c>
      <c r="E18" t="s">
        <v>666</v>
      </c>
      <c r="F18" s="47">
        <v>26.5</v>
      </c>
    </row>
    <row r="19" spans="1:6">
      <c r="A19" t="s">
        <v>279</v>
      </c>
      <c r="B19">
        <v>9</v>
      </c>
      <c r="E19" t="s">
        <v>667</v>
      </c>
      <c r="F19" s="47" t="s">
        <v>449</v>
      </c>
    </row>
    <row r="20" spans="1:6">
      <c r="A20" t="s">
        <v>5055</v>
      </c>
      <c r="B20">
        <v>18</v>
      </c>
      <c r="E20" t="s">
        <v>668</v>
      </c>
      <c r="F20" s="47" t="s">
        <v>449</v>
      </c>
    </row>
    <row r="21" spans="1:6">
      <c r="A21" t="s">
        <v>381</v>
      </c>
      <c r="B21">
        <v>31</v>
      </c>
      <c r="E21" t="s">
        <v>454</v>
      </c>
      <c r="F21" s="47">
        <v>29</v>
      </c>
    </row>
    <row r="22" spans="1:6">
      <c r="A22" t="s">
        <v>5056</v>
      </c>
      <c r="B22">
        <v>27</v>
      </c>
      <c r="E22" t="s">
        <v>455</v>
      </c>
      <c r="F22" s="47" t="s">
        <v>449</v>
      </c>
    </row>
    <row r="23" spans="1:6">
      <c r="A23" t="s">
        <v>5056</v>
      </c>
      <c r="B23">
        <v>8</v>
      </c>
      <c r="E23" t="s">
        <v>457</v>
      </c>
      <c r="F23" s="47">
        <v>34</v>
      </c>
    </row>
    <row r="24" spans="1:6">
      <c r="A24" t="s">
        <v>5056</v>
      </c>
      <c r="B24">
        <v>19</v>
      </c>
      <c r="E24" t="s">
        <v>669</v>
      </c>
      <c r="F24" s="47">
        <v>14.6</v>
      </c>
    </row>
    <row r="25" spans="1:6">
      <c r="A25" t="s">
        <v>5056</v>
      </c>
      <c r="B25">
        <v>35</v>
      </c>
      <c r="E25" t="s">
        <v>670</v>
      </c>
      <c r="F25" s="47">
        <v>35</v>
      </c>
    </row>
    <row r="26" spans="1:6">
      <c r="A26" t="s">
        <v>303</v>
      </c>
      <c r="B26">
        <v>29</v>
      </c>
      <c r="E26" t="s">
        <v>671</v>
      </c>
      <c r="F26" s="47">
        <v>42.5</v>
      </c>
    </row>
    <row r="27" spans="1:6">
      <c r="A27" t="s">
        <v>271</v>
      </c>
      <c r="B27">
        <v>26</v>
      </c>
      <c r="E27" t="s">
        <v>672</v>
      </c>
      <c r="F27" s="47" t="s">
        <v>449</v>
      </c>
    </row>
    <row r="28" spans="1:6">
      <c r="A28" t="s">
        <v>357</v>
      </c>
      <c r="B28">
        <v>25</v>
      </c>
      <c r="E28" t="s">
        <v>673</v>
      </c>
      <c r="F28" s="47" t="s">
        <v>449</v>
      </c>
    </row>
    <row r="29" spans="1:6">
      <c r="A29" t="s">
        <v>5057</v>
      </c>
      <c r="B29">
        <v>28</v>
      </c>
      <c r="E29" t="s">
        <v>674</v>
      </c>
      <c r="F29" s="47">
        <v>23</v>
      </c>
    </row>
    <row r="30" spans="1:6">
      <c r="A30" t="s">
        <v>5058</v>
      </c>
      <c r="B30">
        <v>29</v>
      </c>
      <c r="E30" t="s">
        <v>675</v>
      </c>
      <c r="F30" s="47">
        <v>16</v>
      </c>
    </row>
    <row r="31" spans="1:6">
      <c r="A31" t="s">
        <v>5059</v>
      </c>
      <c r="B31">
        <v>63</v>
      </c>
      <c r="E31" t="s">
        <v>676</v>
      </c>
      <c r="F31" s="47" t="s">
        <v>449</v>
      </c>
    </row>
    <row r="32" spans="1:6">
      <c r="A32" t="s">
        <v>5059</v>
      </c>
      <c r="B32">
        <v>29</v>
      </c>
      <c r="E32" t="s">
        <v>677</v>
      </c>
      <c r="F32" s="47">
        <v>46.5</v>
      </c>
    </row>
    <row r="33" spans="1:6">
      <c r="A33" t="s">
        <v>5059</v>
      </c>
      <c r="B33">
        <v>32</v>
      </c>
      <c r="E33" t="s">
        <v>469</v>
      </c>
      <c r="F33" s="47">
        <v>35.4</v>
      </c>
    </row>
    <row r="34" spans="1:6">
      <c r="A34" t="s">
        <v>5059</v>
      </c>
      <c r="B34">
        <v>12</v>
      </c>
      <c r="E34" t="s">
        <v>678</v>
      </c>
      <c r="F34" s="47">
        <v>38</v>
      </c>
    </row>
    <row r="35" spans="1:6">
      <c r="A35" t="s">
        <v>379</v>
      </c>
      <c r="B35">
        <v>22</v>
      </c>
      <c r="E35" t="s">
        <v>679</v>
      </c>
      <c r="F35" s="47" t="s">
        <v>449</v>
      </c>
    </row>
    <row r="36" spans="1:6">
      <c r="A36" t="s">
        <v>5060</v>
      </c>
      <c r="B36">
        <v>13</v>
      </c>
      <c r="E36" t="s">
        <v>711</v>
      </c>
      <c r="F36" s="47">
        <v>28</v>
      </c>
    </row>
    <row r="37" spans="1:6">
      <c r="A37" t="s">
        <v>5060</v>
      </c>
      <c r="B37">
        <v>13</v>
      </c>
      <c r="E37" t="s">
        <v>680</v>
      </c>
      <c r="F37" s="47">
        <v>24</v>
      </c>
    </row>
    <row r="38" spans="1:6">
      <c r="A38" t="s">
        <v>5060</v>
      </c>
      <c r="B38">
        <v>15</v>
      </c>
      <c r="E38" t="s">
        <v>710</v>
      </c>
      <c r="F38" s="47" t="s">
        <v>449</v>
      </c>
    </row>
    <row r="39" spans="1:6">
      <c r="A39" t="s">
        <v>5060</v>
      </c>
      <c r="B39">
        <v>10</v>
      </c>
      <c r="E39" t="s">
        <v>475</v>
      </c>
      <c r="F39" s="47">
        <v>11</v>
      </c>
    </row>
    <row r="40" spans="1:6">
      <c r="A40" t="s">
        <v>299</v>
      </c>
      <c r="B40">
        <v>35</v>
      </c>
      <c r="E40" t="s">
        <v>709</v>
      </c>
      <c r="F40" s="47">
        <v>19</v>
      </c>
    </row>
    <row r="41" spans="1:6">
      <c r="A41" t="s">
        <v>5061</v>
      </c>
      <c r="B41">
        <v>65</v>
      </c>
      <c r="E41" t="s">
        <v>477</v>
      </c>
      <c r="F41" s="47" t="s">
        <v>449</v>
      </c>
    </row>
    <row r="42" spans="1:6">
      <c r="A42" t="s">
        <v>5061</v>
      </c>
      <c r="B42">
        <v>20</v>
      </c>
      <c r="E42" t="s">
        <v>681</v>
      </c>
      <c r="F42" s="47">
        <v>43.225806451612904</v>
      </c>
    </row>
    <row r="43" spans="1:6">
      <c r="A43" t="s">
        <v>351</v>
      </c>
      <c r="B43">
        <v>23</v>
      </c>
      <c r="E43" t="s">
        <v>682</v>
      </c>
      <c r="F43" s="47">
        <v>31.25</v>
      </c>
    </row>
    <row r="44" spans="1:6">
      <c r="A44" t="s">
        <v>385</v>
      </c>
      <c r="B44">
        <v>19</v>
      </c>
      <c r="E44" t="s">
        <v>683</v>
      </c>
      <c r="F44" s="47" t="s">
        <v>449</v>
      </c>
    </row>
    <row r="45" spans="1:6">
      <c r="A45" t="s">
        <v>5063</v>
      </c>
      <c r="B45">
        <v>10</v>
      </c>
      <c r="E45" t="s">
        <v>684</v>
      </c>
      <c r="F45" s="47">
        <v>26.333333333333332</v>
      </c>
    </row>
    <row r="46" spans="1:6">
      <c r="A46" t="s">
        <v>5063</v>
      </c>
      <c r="B46">
        <v>19</v>
      </c>
      <c r="E46" t="s">
        <v>483</v>
      </c>
      <c r="F46" s="47" t="s">
        <v>449</v>
      </c>
    </row>
    <row r="47" spans="1:6">
      <c r="A47" t="s">
        <v>273</v>
      </c>
      <c r="B47">
        <v>28</v>
      </c>
      <c r="E47" t="s">
        <v>485</v>
      </c>
      <c r="F47" s="47">
        <v>31</v>
      </c>
    </row>
    <row r="48" spans="1:6">
      <c r="A48" t="s">
        <v>5064</v>
      </c>
      <c r="B48">
        <v>65</v>
      </c>
      <c r="E48" t="s">
        <v>487</v>
      </c>
      <c r="F48" s="47">
        <v>23</v>
      </c>
    </row>
    <row r="49" spans="1:6">
      <c r="A49" t="s">
        <v>275</v>
      </c>
      <c r="B49">
        <v>60</v>
      </c>
      <c r="E49" t="s">
        <v>685</v>
      </c>
      <c r="F49" s="47">
        <v>68</v>
      </c>
    </row>
    <row r="50" spans="1:6">
      <c r="A50" t="s">
        <v>5065</v>
      </c>
      <c r="B50">
        <v>34</v>
      </c>
      <c r="E50" t="s">
        <v>489</v>
      </c>
      <c r="F50" s="47">
        <v>40</v>
      </c>
    </row>
    <row r="51" spans="1:6">
      <c r="A51" t="s">
        <v>5065</v>
      </c>
      <c r="B51">
        <v>14</v>
      </c>
      <c r="E51" t="s">
        <v>686</v>
      </c>
      <c r="F51" s="47">
        <v>11.333333333333334</v>
      </c>
    </row>
    <row r="52" spans="1:6">
      <c r="A52" t="s">
        <v>5065</v>
      </c>
      <c r="B52">
        <v>5</v>
      </c>
      <c r="E52" t="s">
        <v>687</v>
      </c>
      <c r="F52" s="47">
        <v>28</v>
      </c>
    </row>
    <row r="53" spans="1:6">
      <c r="A53" t="s">
        <v>5065</v>
      </c>
      <c r="B53">
        <v>64</v>
      </c>
      <c r="E53" t="s">
        <v>688</v>
      </c>
      <c r="F53" s="47" t="s">
        <v>449</v>
      </c>
    </row>
    <row r="54" spans="1:6">
      <c r="A54" t="s">
        <v>5066</v>
      </c>
      <c r="B54">
        <v>38</v>
      </c>
      <c r="E54" t="s">
        <v>689</v>
      </c>
      <c r="F54" s="47">
        <v>30.23076923076923</v>
      </c>
    </row>
    <row r="55" spans="1:6">
      <c r="A55" t="s">
        <v>5067</v>
      </c>
      <c r="B55">
        <v>28</v>
      </c>
      <c r="E55" t="s">
        <v>494</v>
      </c>
      <c r="F55" s="47" t="s">
        <v>449</v>
      </c>
    </row>
    <row r="56" spans="1:6">
      <c r="A56" t="s">
        <v>277</v>
      </c>
      <c r="B56">
        <v>24</v>
      </c>
      <c r="E56" t="s">
        <v>690</v>
      </c>
      <c r="F56" s="47">
        <v>32</v>
      </c>
    </row>
    <row r="57" spans="1:6">
      <c r="A57" t="s">
        <v>5068</v>
      </c>
      <c r="B57">
        <v>11</v>
      </c>
      <c r="E57" t="s">
        <v>496</v>
      </c>
      <c r="F57" s="47" t="s">
        <v>449</v>
      </c>
    </row>
    <row r="58" spans="1:6">
      <c r="A58" t="s">
        <v>265</v>
      </c>
      <c r="B58">
        <v>30</v>
      </c>
      <c r="E58" t="s">
        <v>691</v>
      </c>
      <c r="F58" s="47">
        <v>27</v>
      </c>
    </row>
    <row r="59" spans="1:6">
      <c r="A59" t="s">
        <v>5069</v>
      </c>
      <c r="B59">
        <v>8</v>
      </c>
      <c r="E59" t="s">
        <v>692</v>
      </c>
      <c r="F59" s="47" t="s">
        <v>449</v>
      </c>
    </row>
    <row r="60" spans="1:6">
      <c r="A60" t="s">
        <v>5070</v>
      </c>
      <c r="B60">
        <v>75</v>
      </c>
      <c r="E60" t="s">
        <v>693</v>
      </c>
      <c r="F60" s="47" t="s">
        <v>449</v>
      </c>
    </row>
    <row r="61" spans="1:6">
      <c r="A61" t="s">
        <v>5070</v>
      </c>
      <c r="B61">
        <v>31</v>
      </c>
      <c r="E61" t="s">
        <v>694</v>
      </c>
      <c r="F61" s="47" t="s">
        <v>449</v>
      </c>
    </row>
    <row r="62" spans="1:6">
      <c r="A62" t="s">
        <v>5070</v>
      </c>
      <c r="B62">
        <v>30</v>
      </c>
      <c r="E62" t="s">
        <v>695</v>
      </c>
      <c r="F62" s="47" t="s">
        <v>449</v>
      </c>
    </row>
    <row r="63" spans="1:6">
      <c r="A63" t="s">
        <v>5070</v>
      </c>
      <c r="B63">
        <v>41</v>
      </c>
      <c r="E63" t="s">
        <v>696</v>
      </c>
      <c r="F63" s="47" t="s">
        <v>449</v>
      </c>
    </row>
    <row r="64" spans="1:6">
      <c r="A64" t="s">
        <v>5070</v>
      </c>
      <c r="B64">
        <v>39</v>
      </c>
      <c r="E64" t="s">
        <v>697</v>
      </c>
      <c r="F64" s="47" t="s">
        <v>449</v>
      </c>
    </row>
    <row r="65" spans="1:6">
      <c r="A65" t="s">
        <v>5070</v>
      </c>
      <c r="B65">
        <v>33</v>
      </c>
      <c r="E65" t="s">
        <v>506</v>
      </c>
      <c r="F65" s="47">
        <v>37</v>
      </c>
    </row>
    <row r="66" spans="1:6">
      <c r="A66" t="s">
        <v>5070</v>
      </c>
      <c r="B66">
        <v>46</v>
      </c>
      <c r="E66" t="s">
        <v>698</v>
      </c>
      <c r="F66" s="47" t="s">
        <v>449</v>
      </c>
    </row>
    <row r="67" spans="1:6">
      <c r="A67" t="s">
        <v>5070</v>
      </c>
      <c r="B67">
        <v>60</v>
      </c>
      <c r="E67" t="s">
        <v>699</v>
      </c>
      <c r="F67" s="47">
        <v>10</v>
      </c>
    </row>
    <row r="68" spans="1:6">
      <c r="A68" t="s">
        <v>5070</v>
      </c>
      <c r="B68">
        <v>49</v>
      </c>
      <c r="E68" t="s">
        <v>510</v>
      </c>
      <c r="F68" s="47">
        <v>27.75</v>
      </c>
    </row>
    <row r="69" spans="1:6">
      <c r="A69" t="s">
        <v>5070</v>
      </c>
      <c r="B69">
        <v>26</v>
      </c>
      <c r="E69" t="s">
        <v>511</v>
      </c>
      <c r="F69" s="47">
        <v>40.200000000000003</v>
      </c>
    </row>
    <row r="70" spans="1:6">
      <c r="A70" t="s">
        <v>5070</v>
      </c>
      <c r="B70">
        <v>105</v>
      </c>
      <c r="E70" t="s">
        <v>700</v>
      </c>
      <c r="F70" s="47" t="s">
        <v>449</v>
      </c>
    </row>
    <row r="71" spans="1:6">
      <c r="A71" t="s">
        <v>5070</v>
      </c>
      <c r="B71">
        <v>60</v>
      </c>
      <c r="E71" t="s">
        <v>701</v>
      </c>
      <c r="F71" s="47">
        <v>20</v>
      </c>
    </row>
    <row r="72" spans="1:6">
      <c r="A72" t="s">
        <v>5070</v>
      </c>
      <c r="B72">
        <v>19</v>
      </c>
      <c r="E72" t="s">
        <v>702</v>
      </c>
      <c r="F72" s="47">
        <v>48.5</v>
      </c>
    </row>
    <row r="73" spans="1:6">
      <c r="A73" t="s">
        <v>5070</v>
      </c>
      <c r="B73">
        <v>35</v>
      </c>
      <c r="E73" t="s">
        <v>703</v>
      </c>
      <c r="F73" s="47" t="s">
        <v>449</v>
      </c>
    </row>
    <row r="74" spans="1:6">
      <c r="A74" t="s">
        <v>5070</v>
      </c>
      <c r="B74">
        <v>35</v>
      </c>
      <c r="E74" t="s">
        <v>708</v>
      </c>
      <c r="F74" s="47" t="s">
        <v>449</v>
      </c>
    </row>
    <row r="75" spans="1:6">
      <c r="A75" t="s">
        <v>5070</v>
      </c>
      <c r="B75">
        <v>53</v>
      </c>
      <c r="E75" t="s">
        <v>704</v>
      </c>
      <c r="F75" s="47">
        <v>23.75</v>
      </c>
    </row>
    <row r="76" spans="1:6">
      <c r="A76" t="s">
        <v>5070</v>
      </c>
      <c r="B76">
        <v>16</v>
      </c>
      <c r="E76" t="s">
        <v>520</v>
      </c>
      <c r="F76" s="47">
        <v>34.333333333333336</v>
      </c>
    </row>
    <row r="77" spans="1:6">
      <c r="A77" t="s">
        <v>5070</v>
      </c>
      <c r="B77">
        <v>18</v>
      </c>
      <c r="E77" t="s">
        <v>521</v>
      </c>
      <c r="F77" s="47">
        <v>27.333333333333332</v>
      </c>
    </row>
    <row r="78" spans="1:6">
      <c r="A78" t="s">
        <v>5070</v>
      </c>
      <c r="B78">
        <v>67</v>
      </c>
      <c r="E78" t="s">
        <v>705</v>
      </c>
      <c r="F78" s="47" t="s">
        <v>449</v>
      </c>
    </row>
    <row r="79" spans="1:6">
      <c r="A79" t="s">
        <v>5070</v>
      </c>
      <c r="B79">
        <v>68</v>
      </c>
      <c r="E79" t="s">
        <v>706</v>
      </c>
      <c r="F79" s="47" t="s">
        <v>449</v>
      </c>
    </row>
    <row r="80" spans="1:6">
      <c r="A80" t="s">
        <v>5070</v>
      </c>
      <c r="B80">
        <v>61</v>
      </c>
      <c r="E80" t="s">
        <v>525</v>
      </c>
      <c r="F80" s="47" t="s">
        <v>449</v>
      </c>
    </row>
    <row r="81" spans="1:6">
      <c r="A81" t="s">
        <v>5070</v>
      </c>
      <c r="B81">
        <v>22</v>
      </c>
      <c r="E81" t="s">
        <v>526</v>
      </c>
      <c r="F81" s="47">
        <v>16.5</v>
      </c>
    </row>
    <row r="82" spans="1:6">
      <c r="A82" t="s">
        <v>5070</v>
      </c>
      <c r="B82">
        <v>19</v>
      </c>
      <c r="E82" t="s">
        <v>527</v>
      </c>
      <c r="F82" s="47">
        <v>27</v>
      </c>
    </row>
    <row r="83" spans="1:6">
      <c r="A83" t="s">
        <v>5070</v>
      </c>
      <c r="B83">
        <v>40</v>
      </c>
      <c r="E83" t="s">
        <v>528</v>
      </c>
      <c r="F83" s="47">
        <v>23</v>
      </c>
    </row>
    <row r="84" spans="1:6">
      <c r="A84" t="s">
        <v>5070</v>
      </c>
      <c r="B84">
        <v>2</v>
      </c>
    </row>
    <row r="85" spans="1:6">
      <c r="A85" t="s">
        <v>5070</v>
      </c>
      <c r="B85">
        <v>64</v>
      </c>
    </row>
    <row r="86" spans="1:6">
      <c r="A86" t="s">
        <v>5070</v>
      </c>
      <c r="B86">
        <v>34</v>
      </c>
    </row>
    <row r="87" spans="1:6">
      <c r="A87" t="s">
        <v>5070</v>
      </c>
      <c r="B87">
        <v>67</v>
      </c>
    </row>
    <row r="88" spans="1:6">
      <c r="A88" t="s">
        <v>5070</v>
      </c>
      <c r="B88">
        <v>47</v>
      </c>
    </row>
    <row r="89" spans="1:6">
      <c r="A89" t="s">
        <v>5070</v>
      </c>
      <c r="B89">
        <v>43</v>
      </c>
    </row>
    <row r="90" spans="1:6">
      <c r="A90" t="s">
        <v>5070</v>
      </c>
      <c r="B90">
        <v>35</v>
      </c>
    </row>
    <row r="91" spans="1:6">
      <c r="A91" t="s">
        <v>5071</v>
      </c>
      <c r="B91">
        <v>17</v>
      </c>
    </row>
    <row r="92" spans="1:6">
      <c r="A92" t="s">
        <v>5071</v>
      </c>
      <c r="B92">
        <v>40</v>
      </c>
    </row>
    <row r="93" spans="1:6">
      <c r="A93" t="s">
        <v>5071</v>
      </c>
      <c r="B93">
        <v>9</v>
      </c>
    </row>
    <row r="94" spans="1:6">
      <c r="A94" t="s">
        <v>5071</v>
      </c>
      <c r="B94">
        <v>59</v>
      </c>
    </row>
    <row r="95" spans="1:6">
      <c r="A95" t="s">
        <v>5072</v>
      </c>
      <c r="B95">
        <v>29</v>
      </c>
    </row>
    <row r="96" spans="1:6">
      <c r="A96" t="s">
        <v>5072</v>
      </c>
      <c r="B96">
        <v>34</v>
      </c>
    </row>
    <row r="97" spans="1:2">
      <c r="A97" t="s">
        <v>5072</v>
      </c>
      <c r="B97">
        <v>16</v>
      </c>
    </row>
    <row r="98" spans="1:2">
      <c r="A98" t="s">
        <v>5073</v>
      </c>
      <c r="B98">
        <v>24</v>
      </c>
    </row>
    <row r="99" spans="1:2">
      <c r="A99" t="s">
        <v>5073</v>
      </c>
      <c r="B99">
        <v>38</v>
      </c>
    </row>
    <row r="100" spans="1:2">
      <c r="A100" t="s">
        <v>301</v>
      </c>
      <c r="B100">
        <v>23</v>
      </c>
    </row>
    <row r="101" spans="1:2">
      <c r="A101" t="s">
        <v>5074</v>
      </c>
      <c r="B101">
        <v>68</v>
      </c>
    </row>
    <row r="102" spans="1:2">
      <c r="A102" t="s">
        <v>323</v>
      </c>
      <c r="B102">
        <v>40</v>
      </c>
    </row>
    <row r="103" spans="1:2">
      <c r="A103" t="s">
        <v>383</v>
      </c>
      <c r="B103">
        <v>21</v>
      </c>
    </row>
    <row r="104" spans="1:2">
      <c r="A104" t="s">
        <v>5075</v>
      </c>
      <c r="B104">
        <v>3</v>
      </c>
    </row>
    <row r="105" spans="1:2">
      <c r="A105" t="s">
        <v>5075</v>
      </c>
      <c r="B105">
        <v>10</v>
      </c>
    </row>
    <row r="106" spans="1:2">
      <c r="A106" t="s">
        <v>315</v>
      </c>
      <c r="B106">
        <v>28</v>
      </c>
    </row>
    <row r="107" spans="1:2">
      <c r="A107" t="s">
        <v>355</v>
      </c>
      <c r="B107">
        <v>40</v>
      </c>
    </row>
    <row r="108" spans="1:2">
      <c r="A108" t="s">
        <v>5076</v>
      </c>
      <c r="B108">
        <v>16</v>
      </c>
    </row>
    <row r="109" spans="1:2">
      <c r="A109" t="s">
        <v>5076</v>
      </c>
      <c r="B109">
        <v>19</v>
      </c>
    </row>
    <row r="110" spans="1:2">
      <c r="A110" t="s">
        <v>5076</v>
      </c>
      <c r="B110">
        <v>20</v>
      </c>
    </row>
    <row r="111" spans="1:2">
      <c r="A111" t="s">
        <v>5076</v>
      </c>
      <c r="B111">
        <v>14</v>
      </c>
    </row>
    <row r="112" spans="1:2">
      <c r="A112" t="s">
        <v>5076</v>
      </c>
      <c r="B112">
        <v>31</v>
      </c>
    </row>
    <row r="113" spans="1:2">
      <c r="A113" t="s">
        <v>5076</v>
      </c>
      <c r="B113">
        <v>33</v>
      </c>
    </row>
    <row r="114" spans="1:2">
      <c r="A114" t="s">
        <v>5076</v>
      </c>
      <c r="B114">
        <v>29</v>
      </c>
    </row>
    <row r="115" spans="1:2">
      <c r="A115" t="s">
        <v>5076</v>
      </c>
      <c r="B115">
        <v>44</v>
      </c>
    </row>
    <row r="116" spans="1:2">
      <c r="A116" t="s">
        <v>5076</v>
      </c>
      <c r="B116">
        <v>4</v>
      </c>
    </row>
    <row r="117" spans="1:2">
      <c r="A117" t="s">
        <v>5076</v>
      </c>
      <c r="B117">
        <v>34</v>
      </c>
    </row>
    <row r="118" spans="1:2">
      <c r="A118" t="s">
        <v>5076</v>
      </c>
      <c r="B118">
        <v>79</v>
      </c>
    </row>
    <row r="119" spans="1:2">
      <c r="A119" t="s">
        <v>5076</v>
      </c>
      <c r="B119">
        <v>30</v>
      </c>
    </row>
    <row r="120" spans="1:2">
      <c r="A120" t="s">
        <v>5078</v>
      </c>
      <c r="B120">
        <v>32</v>
      </c>
    </row>
    <row r="121" spans="1:2">
      <c r="A121" t="s">
        <v>5079</v>
      </c>
      <c r="B121">
        <v>27</v>
      </c>
    </row>
    <row r="122" spans="1:2">
      <c r="A122" t="s">
        <v>5081</v>
      </c>
      <c r="B122">
        <v>18</v>
      </c>
    </row>
    <row r="123" spans="1:2">
      <c r="A123" t="s">
        <v>5081</v>
      </c>
      <c r="B123">
        <v>40</v>
      </c>
    </row>
    <row r="124" spans="1:2">
      <c r="A124" t="s">
        <v>5081</v>
      </c>
      <c r="B124">
        <v>53</v>
      </c>
    </row>
    <row r="125" spans="1:2">
      <c r="A125" t="s">
        <v>281</v>
      </c>
      <c r="B125">
        <v>14</v>
      </c>
    </row>
    <row r="126" spans="1:2">
      <c r="A126" t="s">
        <v>5082</v>
      </c>
      <c r="B126">
        <v>6</v>
      </c>
    </row>
    <row r="127" spans="1:2">
      <c r="A127" t="s">
        <v>353</v>
      </c>
      <c r="B127">
        <v>38</v>
      </c>
    </row>
    <row r="128" spans="1:2">
      <c r="A128" t="s">
        <v>5083</v>
      </c>
      <c r="B128">
        <v>32</v>
      </c>
    </row>
    <row r="129" spans="1:2">
      <c r="A129" t="s">
        <v>5083</v>
      </c>
      <c r="B129">
        <v>16</v>
      </c>
    </row>
    <row r="130" spans="1:2">
      <c r="A130" t="s">
        <v>5083</v>
      </c>
      <c r="B130">
        <v>25</v>
      </c>
    </row>
    <row r="131" spans="1:2">
      <c r="A131" t="s">
        <v>5084</v>
      </c>
      <c r="B131">
        <v>45</v>
      </c>
    </row>
    <row r="132" spans="1:2">
      <c r="A132" t="s">
        <v>5084</v>
      </c>
      <c r="B132">
        <v>26</v>
      </c>
    </row>
    <row r="133" spans="1:2">
      <c r="A133" t="s">
        <v>5084</v>
      </c>
      <c r="B133">
        <v>36</v>
      </c>
    </row>
    <row r="134" spans="1:2">
      <c r="A134" t="s">
        <v>5084</v>
      </c>
      <c r="B134">
        <v>27</v>
      </c>
    </row>
    <row r="135" spans="1:2">
      <c r="A135" t="s">
        <v>5084</v>
      </c>
      <c r="B135">
        <v>67</v>
      </c>
    </row>
    <row r="136" spans="1:2">
      <c r="A136" t="s">
        <v>5085</v>
      </c>
      <c r="B136">
        <v>37</v>
      </c>
    </row>
    <row r="137" spans="1:2">
      <c r="A137" t="s">
        <v>5085</v>
      </c>
      <c r="B137">
        <v>3</v>
      </c>
    </row>
    <row r="138" spans="1:2">
      <c r="A138" t="s">
        <v>5086</v>
      </c>
      <c r="B138">
        <v>38</v>
      </c>
    </row>
    <row r="139" spans="1:2">
      <c r="A139" t="s">
        <v>5086</v>
      </c>
      <c r="B139">
        <v>59</v>
      </c>
    </row>
    <row r="140" spans="1:2">
      <c r="A140" t="s">
        <v>387</v>
      </c>
      <c r="B140">
        <v>7</v>
      </c>
    </row>
    <row r="141" spans="1:2">
      <c r="A141" t="s">
        <v>5087</v>
      </c>
      <c r="B141">
        <v>22</v>
      </c>
    </row>
    <row r="142" spans="1:2">
      <c r="A142" t="s">
        <v>5087</v>
      </c>
      <c r="B142">
        <v>21</v>
      </c>
    </row>
    <row r="143" spans="1:2">
      <c r="A143" t="s">
        <v>5087</v>
      </c>
      <c r="B143">
        <v>45</v>
      </c>
    </row>
    <row r="144" spans="1:2">
      <c r="A144" t="s">
        <v>5088</v>
      </c>
      <c r="B144">
        <v>28</v>
      </c>
    </row>
    <row r="145" spans="1:2">
      <c r="A145" t="s">
        <v>5088</v>
      </c>
      <c r="B145">
        <v>39</v>
      </c>
    </row>
    <row r="146" spans="1:2">
      <c r="A146" t="s">
        <v>5088</v>
      </c>
      <c r="B146">
        <v>36</v>
      </c>
    </row>
    <row r="147" spans="1:2">
      <c r="A147" t="s">
        <v>5089</v>
      </c>
      <c r="B147">
        <v>28</v>
      </c>
    </row>
    <row r="148" spans="1:2">
      <c r="A148" t="s">
        <v>5089</v>
      </c>
      <c r="B148">
        <v>38</v>
      </c>
    </row>
    <row r="149" spans="1:2">
      <c r="A149" t="s">
        <v>5089</v>
      </c>
      <c r="B149">
        <v>43</v>
      </c>
    </row>
    <row r="150" spans="1:2">
      <c r="A150" t="s">
        <v>5089</v>
      </c>
      <c r="B150">
        <v>30</v>
      </c>
    </row>
    <row r="151" spans="1:2">
      <c r="A151" t="s">
        <v>5089</v>
      </c>
      <c r="B151">
        <v>6</v>
      </c>
    </row>
    <row r="152" spans="1:2">
      <c r="A152" t="s">
        <v>5089</v>
      </c>
      <c r="B152">
        <v>19</v>
      </c>
    </row>
    <row r="153" spans="1:2">
      <c r="A153" t="s">
        <v>347</v>
      </c>
      <c r="B153">
        <v>35</v>
      </c>
    </row>
    <row r="154" spans="1:2">
      <c r="A154" t="s">
        <v>5090</v>
      </c>
      <c r="B154">
        <v>24</v>
      </c>
    </row>
    <row r="155" spans="1:2">
      <c r="A155" t="s">
        <v>5090</v>
      </c>
      <c r="B155">
        <v>9</v>
      </c>
    </row>
    <row r="156" spans="1:2">
      <c r="A156" t="s">
        <v>309</v>
      </c>
      <c r="B156">
        <v>27</v>
      </c>
    </row>
    <row r="157" spans="1:2">
      <c r="A157" t="s">
        <v>5091</v>
      </c>
      <c r="B157">
        <v>18</v>
      </c>
    </row>
    <row r="158" spans="1:2">
      <c r="A158" t="s">
        <v>5091</v>
      </c>
      <c r="B158">
        <v>22</v>
      </c>
    </row>
    <row r="159" spans="1:2">
      <c r="A159" t="s">
        <v>5091</v>
      </c>
      <c r="B159">
        <v>13</v>
      </c>
    </row>
    <row r="160" spans="1:2">
      <c r="A160" t="s">
        <v>5091</v>
      </c>
      <c r="B160">
        <v>39</v>
      </c>
    </row>
  </sheetData>
  <sortState xmlns:xlrd2="http://schemas.microsoft.com/office/spreadsheetml/2017/richdata2" ref="A1:B161">
    <sortCondition ref="A1"/>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45" r:id="rId3" name="Button 1">
              <controlPr defaultSize="0" print="0" autoFill="0" autoPict="0" macro="[0]!Düğme1_Tıkla">
                <anchor moveWithCells="1" sizeWithCells="1">
                  <from>
                    <xdr:col>8</xdr:col>
                    <xdr:colOff>419100</xdr:colOff>
                    <xdr:row>2</xdr:row>
                    <xdr:rowOff>171450</xdr:rowOff>
                  </from>
                  <to>
                    <xdr:col>11</xdr:col>
                    <xdr:colOff>0</xdr:colOff>
                    <xdr:row>4</xdr:row>
                    <xdr:rowOff>171450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F72D0-5418-466C-A5D6-92D1B7151094}">
  <sheetPr codeName="Sayfa51">
    <tabColor theme="0"/>
  </sheetPr>
  <dimension ref="A1:Z471"/>
  <sheetViews>
    <sheetView showGridLines="0" workbookViewId="0"/>
  </sheetViews>
  <sheetFormatPr defaultRowHeight="14.25"/>
  <cols>
    <col min="1" max="1" width="34.625" style="552" customWidth="1"/>
    <col min="2" max="2" width="8.75" style="552" customWidth="1"/>
    <col min="3" max="3" width="7.875" style="552" customWidth="1"/>
    <col min="4" max="4" width="13.5" style="552" customWidth="1"/>
    <col min="5" max="5" width="0.875" style="552" customWidth="1"/>
    <col min="6" max="6" width="6.75" style="552" customWidth="1"/>
    <col min="7" max="7" width="11.125" style="552" customWidth="1"/>
    <col min="8" max="8" width="0.875" style="552" customWidth="1"/>
    <col min="9" max="9" width="6.75" style="552" customWidth="1"/>
    <col min="10" max="10" width="11.125" style="552" customWidth="1"/>
    <col min="11" max="11" width="1.5" style="552" customWidth="1"/>
    <col min="12" max="12" width="12.875" style="552" customWidth="1"/>
    <col min="13" max="13" width="0.875" style="552" customWidth="1"/>
    <col min="14" max="14" width="6.75" style="552" customWidth="1"/>
    <col min="15" max="15" width="11.125" style="552" customWidth="1"/>
    <col min="16" max="16" width="0.875" style="552" customWidth="1"/>
    <col min="17" max="17" width="6.75" style="552" customWidth="1"/>
    <col min="18" max="18" width="11.125" style="552" customWidth="1"/>
    <col min="19" max="19" width="1.5" style="552" customWidth="1"/>
    <col min="20" max="20" width="12.125" style="552" customWidth="1"/>
    <col min="21" max="21" width="0.875" style="552" customWidth="1"/>
    <col min="22" max="22" width="6.75" style="552" customWidth="1"/>
    <col min="23" max="23" width="11.125" style="552" customWidth="1"/>
    <col min="24" max="24" width="0.875" style="552" customWidth="1"/>
    <col min="25" max="25" width="6.75" style="552" customWidth="1"/>
    <col min="26" max="26" width="11.125" style="552" customWidth="1"/>
    <col min="27" max="27" width="8" style="552" customWidth="1"/>
    <col min="28" max="256" width="9" style="552"/>
    <col min="257" max="257" width="26.5" style="552" customWidth="1"/>
    <col min="258" max="258" width="4.625" style="552" customWidth="1"/>
    <col min="259" max="259" width="5.875" style="552" customWidth="1"/>
    <col min="260" max="260" width="11.125" style="552" customWidth="1"/>
    <col min="261" max="261" width="0.875" style="552" customWidth="1"/>
    <col min="262" max="262" width="6.75" style="552" customWidth="1"/>
    <col min="263" max="263" width="11.125" style="552" customWidth="1"/>
    <col min="264" max="264" width="0.875" style="552" customWidth="1"/>
    <col min="265" max="265" width="6.75" style="552" customWidth="1"/>
    <col min="266" max="266" width="11.125" style="552" customWidth="1"/>
    <col min="267" max="267" width="1.5" style="552" customWidth="1"/>
    <col min="268" max="268" width="11.125" style="552" customWidth="1"/>
    <col min="269" max="269" width="0.875" style="552" customWidth="1"/>
    <col min="270" max="270" width="6.75" style="552" customWidth="1"/>
    <col min="271" max="271" width="11.125" style="552" customWidth="1"/>
    <col min="272" max="272" width="0.875" style="552" customWidth="1"/>
    <col min="273" max="273" width="6.75" style="552" customWidth="1"/>
    <col min="274" max="274" width="11.125" style="552" customWidth="1"/>
    <col min="275" max="275" width="1.5" style="552" customWidth="1"/>
    <col min="276" max="276" width="11.125" style="552" customWidth="1"/>
    <col min="277" max="277" width="0.875" style="552" customWidth="1"/>
    <col min="278" max="278" width="6.75" style="552" customWidth="1"/>
    <col min="279" max="279" width="11.125" style="552" customWidth="1"/>
    <col min="280" max="280" width="0.875" style="552" customWidth="1"/>
    <col min="281" max="281" width="6.75" style="552" customWidth="1"/>
    <col min="282" max="282" width="11.125" style="552" customWidth="1"/>
    <col min="283" max="283" width="8" style="552" customWidth="1"/>
    <col min="284" max="512" width="9" style="552"/>
    <col min="513" max="513" width="26.5" style="552" customWidth="1"/>
    <col min="514" max="514" width="4.625" style="552" customWidth="1"/>
    <col min="515" max="515" width="5.875" style="552" customWidth="1"/>
    <col min="516" max="516" width="11.125" style="552" customWidth="1"/>
    <col min="517" max="517" width="0.875" style="552" customWidth="1"/>
    <col min="518" max="518" width="6.75" style="552" customWidth="1"/>
    <col min="519" max="519" width="11.125" style="552" customWidth="1"/>
    <col min="520" max="520" width="0.875" style="552" customWidth="1"/>
    <col min="521" max="521" width="6.75" style="552" customWidth="1"/>
    <col min="522" max="522" width="11.125" style="552" customWidth="1"/>
    <col min="523" max="523" width="1.5" style="552" customWidth="1"/>
    <col min="524" max="524" width="11.125" style="552" customWidth="1"/>
    <col min="525" max="525" width="0.875" style="552" customWidth="1"/>
    <col min="526" max="526" width="6.75" style="552" customWidth="1"/>
    <col min="527" max="527" width="11.125" style="552" customWidth="1"/>
    <col min="528" max="528" width="0.875" style="552" customWidth="1"/>
    <col min="529" max="529" width="6.75" style="552" customWidth="1"/>
    <col min="530" max="530" width="11.125" style="552" customWidth="1"/>
    <col min="531" max="531" width="1.5" style="552" customWidth="1"/>
    <col min="532" max="532" width="11.125" style="552" customWidth="1"/>
    <col min="533" max="533" width="0.875" style="552" customWidth="1"/>
    <col min="534" max="534" width="6.75" style="552" customWidth="1"/>
    <col min="535" max="535" width="11.125" style="552" customWidth="1"/>
    <col min="536" max="536" width="0.875" style="552" customWidth="1"/>
    <col min="537" max="537" width="6.75" style="552" customWidth="1"/>
    <col min="538" max="538" width="11.125" style="552" customWidth="1"/>
    <col min="539" max="539" width="8" style="552" customWidth="1"/>
    <col min="540" max="768" width="9" style="552"/>
    <col min="769" max="769" width="26.5" style="552" customWidth="1"/>
    <col min="770" max="770" width="4.625" style="552" customWidth="1"/>
    <col min="771" max="771" width="5.875" style="552" customWidth="1"/>
    <col min="772" max="772" width="11.125" style="552" customWidth="1"/>
    <col min="773" max="773" width="0.875" style="552" customWidth="1"/>
    <col min="774" max="774" width="6.75" style="552" customWidth="1"/>
    <col min="775" max="775" width="11.125" style="552" customWidth="1"/>
    <col min="776" max="776" width="0.875" style="552" customWidth="1"/>
    <col min="777" max="777" width="6.75" style="552" customWidth="1"/>
    <col min="778" max="778" width="11.125" style="552" customWidth="1"/>
    <col min="779" max="779" width="1.5" style="552" customWidth="1"/>
    <col min="780" max="780" width="11.125" style="552" customWidth="1"/>
    <col min="781" max="781" width="0.875" style="552" customWidth="1"/>
    <col min="782" max="782" width="6.75" style="552" customWidth="1"/>
    <col min="783" max="783" width="11.125" style="552" customWidth="1"/>
    <col min="784" max="784" width="0.875" style="552" customWidth="1"/>
    <col min="785" max="785" width="6.75" style="552" customWidth="1"/>
    <col min="786" max="786" width="11.125" style="552" customWidth="1"/>
    <col min="787" max="787" width="1.5" style="552" customWidth="1"/>
    <col min="788" max="788" width="11.125" style="552" customWidth="1"/>
    <col min="789" max="789" width="0.875" style="552" customWidth="1"/>
    <col min="790" max="790" width="6.75" style="552" customWidth="1"/>
    <col min="791" max="791" width="11.125" style="552" customWidth="1"/>
    <col min="792" max="792" width="0.875" style="552" customWidth="1"/>
    <col min="793" max="793" width="6.75" style="552" customWidth="1"/>
    <col min="794" max="794" width="11.125" style="552" customWidth="1"/>
    <col min="795" max="795" width="8" style="552" customWidth="1"/>
    <col min="796" max="1024" width="9" style="552"/>
    <col min="1025" max="1025" width="26.5" style="552" customWidth="1"/>
    <col min="1026" max="1026" width="4.625" style="552" customWidth="1"/>
    <col min="1027" max="1027" width="5.875" style="552" customWidth="1"/>
    <col min="1028" max="1028" width="11.125" style="552" customWidth="1"/>
    <col min="1029" max="1029" width="0.875" style="552" customWidth="1"/>
    <col min="1030" max="1030" width="6.75" style="552" customWidth="1"/>
    <col min="1031" max="1031" width="11.125" style="552" customWidth="1"/>
    <col min="1032" max="1032" width="0.875" style="552" customWidth="1"/>
    <col min="1033" max="1033" width="6.75" style="552" customWidth="1"/>
    <col min="1034" max="1034" width="11.125" style="552" customWidth="1"/>
    <col min="1035" max="1035" width="1.5" style="552" customWidth="1"/>
    <col min="1036" max="1036" width="11.125" style="552" customWidth="1"/>
    <col min="1037" max="1037" width="0.875" style="552" customWidth="1"/>
    <col min="1038" max="1038" width="6.75" style="552" customWidth="1"/>
    <col min="1039" max="1039" width="11.125" style="552" customWidth="1"/>
    <col min="1040" max="1040" width="0.875" style="552" customWidth="1"/>
    <col min="1041" max="1041" width="6.75" style="552" customWidth="1"/>
    <col min="1042" max="1042" width="11.125" style="552" customWidth="1"/>
    <col min="1043" max="1043" width="1.5" style="552" customWidth="1"/>
    <col min="1044" max="1044" width="11.125" style="552" customWidth="1"/>
    <col min="1045" max="1045" width="0.875" style="552" customWidth="1"/>
    <col min="1046" max="1046" width="6.75" style="552" customWidth="1"/>
    <col min="1047" max="1047" width="11.125" style="552" customWidth="1"/>
    <col min="1048" max="1048" width="0.875" style="552" customWidth="1"/>
    <col min="1049" max="1049" width="6.75" style="552" customWidth="1"/>
    <col min="1050" max="1050" width="11.125" style="552" customWidth="1"/>
    <col min="1051" max="1051" width="8" style="552" customWidth="1"/>
    <col min="1052" max="1280" width="9" style="552"/>
    <col min="1281" max="1281" width="26.5" style="552" customWidth="1"/>
    <col min="1282" max="1282" width="4.625" style="552" customWidth="1"/>
    <col min="1283" max="1283" width="5.875" style="552" customWidth="1"/>
    <col min="1284" max="1284" width="11.125" style="552" customWidth="1"/>
    <col min="1285" max="1285" width="0.875" style="552" customWidth="1"/>
    <col min="1286" max="1286" width="6.75" style="552" customWidth="1"/>
    <col min="1287" max="1287" width="11.125" style="552" customWidth="1"/>
    <col min="1288" max="1288" width="0.875" style="552" customWidth="1"/>
    <col min="1289" max="1289" width="6.75" style="552" customWidth="1"/>
    <col min="1290" max="1290" width="11.125" style="552" customWidth="1"/>
    <col min="1291" max="1291" width="1.5" style="552" customWidth="1"/>
    <col min="1292" max="1292" width="11.125" style="552" customWidth="1"/>
    <col min="1293" max="1293" width="0.875" style="552" customWidth="1"/>
    <col min="1294" max="1294" width="6.75" style="552" customWidth="1"/>
    <col min="1295" max="1295" width="11.125" style="552" customWidth="1"/>
    <col min="1296" max="1296" width="0.875" style="552" customWidth="1"/>
    <col min="1297" max="1297" width="6.75" style="552" customWidth="1"/>
    <col min="1298" max="1298" width="11.125" style="552" customWidth="1"/>
    <col min="1299" max="1299" width="1.5" style="552" customWidth="1"/>
    <col min="1300" max="1300" width="11.125" style="552" customWidth="1"/>
    <col min="1301" max="1301" width="0.875" style="552" customWidth="1"/>
    <col min="1302" max="1302" width="6.75" style="552" customWidth="1"/>
    <col min="1303" max="1303" width="11.125" style="552" customWidth="1"/>
    <col min="1304" max="1304" width="0.875" style="552" customWidth="1"/>
    <col min="1305" max="1305" width="6.75" style="552" customWidth="1"/>
    <col min="1306" max="1306" width="11.125" style="552" customWidth="1"/>
    <col min="1307" max="1307" width="8" style="552" customWidth="1"/>
    <col min="1308" max="1536" width="9" style="552"/>
    <col min="1537" max="1537" width="26.5" style="552" customWidth="1"/>
    <col min="1538" max="1538" width="4.625" style="552" customWidth="1"/>
    <col min="1539" max="1539" width="5.875" style="552" customWidth="1"/>
    <col min="1540" max="1540" width="11.125" style="552" customWidth="1"/>
    <col min="1541" max="1541" width="0.875" style="552" customWidth="1"/>
    <col min="1542" max="1542" width="6.75" style="552" customWidth="1"/>
    <col min="1543" max="1543" width="11.125" style="552" customWidth="1"/>
    <col min="1544" max="1544" width="0.875" style="552" customWidth="1"/>
    <col min="1545" max="1545" width="6.75" style="552" customWidth="1"/>
    <col min="1546" max="1546" width="11.125" style="552" customWidth="1"/>
    <col min="1547" max="1547" width="1.5" style="552" customWidth="1"/>
    <col min="1548" max="1548" width="11.125" style="552" customWidth="1"/>
    <col min="1549" max="1549" width="0.875" style="552" customWidth="1"/>
    <col min="1550" max="1550" width="6.75" style="552" customWidth="1"/>
    <col min="1551" max="1551" width="11.125" style="552" customWidth="1"/>
    <col min="1552" max="1552" width="0.875" style="552" customWidth="1"/>
    <col min="1553" max="1553" width="6.75" style="552" customWidth="1"/>
    <col min="1554" max="1554" width="11.125" style="552" customWidth="1"/>
    <col min="1555" max="1555" width="1.5" style="552" customWidth="1"/>
    <col min="1556" max="1556" width="11.125" style="552" customWidth="1"/>
    <col min="1557" max="1557" width="0.875" style="552" customWidth="1"/>
    <col min="1558" max="1558" width="6.75" style="552" customWidth="1"/>
    <col min="1559" max="1559" width="11.125" style="552" customWidth="1"/>
    <col min="1560" max="1560" width="0.875" style="552" customWidth="1"/>
    <col min="1561" max="1561" width="6.75" style="552" customWidth="1"/>
    <col min="1562" max="1562" width="11.125" style="552" customWidth="1"/>
    <col min="1563" max="1563" width="8" style="552" customWidth="1"/>
    <col min="1564" max="1792" width="9" style="552"/>
    <col min="1793" max="1793" width="26.5" style="552" customWidth="1"/>
    <col min="1794" max="1794" width="4.625" style="552" customWidth="1"/>
    <col min="1795" max="1795" width="5.875" style="552" customWidth="1"/>
    <col min="1796" max="1796" width="11.125" style="552" customWidth="1"/>
    <col min="1797" max="1797" width="0.875" style="552" customWidth="1"/>
    <col min="1798" max="1798" width="6.75" style="552" customWidth="1"/>
    <col min="1799" max="1799" width="11.125" style="552" customWidth="1"/>
    <col min="1800" max="1800" width="0.875" style="552" customWidth="1"/>
    <col min="1801" max="1801" width="6.75" style="552" customWidth="1"/>
    <col min="1802" max="1802" width="11.125" style="552" customWidth="1"/>
    <col min="1803" max="1803" width="1.5" style="552" customWidth="1"/>
    <col min="1804" max="1804" width="11.125" style="552" customWidth="1"/>
    <col min="1805" max="1805" width="0.875" style="552" customWidth="1"/>
    <col min="1806" max="1806" width="6.75" style="552" customWidth="1"/>
    <col min="1807" max="1807" width="11.125" style="552" customWidth="1"/>
    <col min="1808" max="1808" width="0.875" style="552" customWidth="1"/>
    <col min="1809" max="1809" width="6.75" style="552" customWidth="1"/>
    <col min="1810" max="1810" width="11.125" style="552" customWidth="1"/>
    <col min="1811" max="1811" width="1.5" style="552" customWidth="1"/>
    <col min="1812" max="1812" width="11.125" style="552" customWidth="1"/>
    <col min="1813" max="1813" width="0.875" style="552" customWidth="1"/>
    <col min="1814" max="1814" width="6.75" style="552" customWidth="1"/>
    <col min="1815" max="1815" width="11.125" style="552" customWidth="1"/>
    <col min="1816" max="1816" width="0.875" style="552" customWidth="1"/>
    <col min="1817" max="1817" width="6.75" style="552" customWidth="1"/>
    <col min="1818" max="1818" width="11.125" style="552" customWidth="1"/>
    <col min="1819" max="1819" width="8" style="552" customWidth="1"/>
    <col min="1820" max="2048" width="9" style="552"/>
    <col min="2049" max="2049" width="26.5" style="552" customWidth="1"/>
    <col min="2050" max="2050" width="4.625" style="552" customWidth="1"/>
    <col min="2051" max="2051" width="5.875" style="552" customWidth="1"/>
    <col min="2052" max="2052" width="11.125" style="552" customWidth="1"/>
    <col min="2053" max="2053" width="0.875" style="552" customWidth="1"/>
    <col min="2054" max="2054" width="6.75" style="552" customWidth="1"/>
    <col min="2055" max="2055" width="11.125" style="552" customWidth="1"/>
    <col min="2056" max="2056" width="0.875" style="552" customWidth="1"/>
    <col min="2057" max="2057" width="6.75" style="552" customWidth="1"/>
    <col min="2058" max="2058" width="11.125" style="552" customWidth="1"/>
    <col min="2059" max="2059" width="1.5" style="552" customWidth="1"/>
    <col min="2060" max="2060" width="11.125" style="552" customWidth="1"/>
    <col min="2061" max="2061" width="0.875" style="552" customWidth="1"/>
    <col min="2062" max="2062" width="6.75" style="552" customWidth="1"/>
    <col min="2063" max="2063" width="11.125" style="552" customWidth="1"/>
    <col min="2064" max="2064" width="0.875" style="552" customWidth="1"/>
    <col min="2065" max="2065" width="6.75" style="552" customWidth="1"/>
    <col min="2066" max="2066" width="11.125" style="552" customWidth="1"/>
    <col min="2067" max="2067" width="1.5" style="552" customWidth="1"/>
    <col min="2068" max="2068" width="11.125" style="552" customWidth="1"/>
    <col min="2069" max="2069" width="0.875" style="552" customWidth="1"/>
    <col min="2070" max="2070" width="6.75" style="552" customWidth="1"/>
    <col min="2071" max="2071" width="11.125" style="552" customWidth="1"/>
    <col min="2072" max="2072" width="0.875" style="552" customWidth="1"/>
    <col min="2073" max="2073" width="6.75" style="552" customWidth="1"/>
    <col min="2074" max="2074" width="11.125" style="552" customWidth="1"/>
    <col min="2075" max="2075" width="8" style="552" customWidth="1"/>
    <col min="2076" max="2304" width="9" style="552"/>
    <col min="2305" max="2305" width="26.5" style="552" customWidth="1"/>
    <col min="2306" max="2306" width="4.625" style="552" customWidth="1"/>
    <col min="2307" max="2307" width="5.875" style="552" customWidth="1"/>
    <col min="2308" max="2308" width="11.125" style="552" customWidth="1"/>
    <col min="2309" max="2309" width="0.875" style="552" customWidth="1"/>
    <col min="2310" max="2310" width="6.75" style="552" customWidth="1"/>
    <col min="2311" max="2311" width="11.125" style="552" customWidth="1"/>
    <col min="2312" max="2312" width="0.875" style="552" customWidth="1"/>
    <col min="2313" max="2313" width="6.75" style="552" customWidth="1"/>
    <col min="2314" max="2314" width="11.125" style="552" customWidth="1"/>
    <col min="2315" max="2315" width="1.5" style="552" customWidth="1"/>
    <col min="2316" max="2316" width="11.125" style="552" customWidth="1"/>
    <col min="2317" max="2317" width="0.875" style="552" customWidth="1"/>
    <col min="2318" max="2318" width="6.75" style="552" customWidth="1"/>
    <col min="2319" max="2319" width="11.125" style="552" customWidth="1"/>
    <col min="2320" max="2320" width="0.875" style="552" customWidth="1"/>
    <col min="2321" max="2321" width="6.75" style="552" customWidth="1"/>
    <col min="2322" max="2322" width="11.125" style="552" customWidth="1"/>
    <col min="2323" max="2323" width="1.5" style="552" customWidth="1"/>
    <col min="2324" max="2324" width="11.125" style="552" customWidth="1"/>
    <col min="2325" max="2325" width="0.875" style="552" customWidth="1"/>
    <col min="2326" max="2326" width="6.75" style="552" customWidth="1"/>
    <col min="2327" max="2327" width="11.125" style="552" customWidth="1"/>
    <col min="2328" max="2328" width="0.875" style="552" customWidth="1"/>
    <col min="2329" max="2329" width="6.75" style="552" customWidth="1"/>
    <col min="2330" max="2330" width="11.125" style="552" customWidth="1"/>
    <col min="2331" max="2331" width="8" style="552" customWidth="1"/>
    <col min="2332" max="2560" width="9" style="552"/>
    <col min="2561" max="2561" width="26.5" style="552" customWidth="1"/>
    <col min="2562" max="2562" width="4.625" style="552" customWidth="1"/>
    <col min="2563" max="2563" width="5.875" style="552" customWidth="1"/>
    <col min="2564" max="2564" width="11.125" style="552" customWidth="1"/>
    <col min="2565" max="2565" width="0.875" style="552" customWidth="1"/>
    <col min="2566" max="2566" width="6.75" style="552" customWidth="1"/>
    <col min="2567" max="2567" width="11.125" style="552" customWidth="1"/>
    <col min="2568" max="2568" width="0.875" style="552" customWidth="1"/>
    <col min="2569" max="2569" width="6.75" style="552" customWidth="1"/>
    <col min="2570" max="2570" width="11.125" style="552" customWidth="1"/>
    <col min="2571" max="2571" width="1.5" style="552" customWidth="1"/>
    <col min="2572" max="2572" width="11.125" style="552" customWidth="1"/>
    <col min="2573" max="2573" width="0.875" style="552" customWidth="1"/>
    <col min="2574" max="2574" width="6.75" style="552" customWidth="1"/>
    <col min="2575" max="2575" width="11.125" style="552" customWidth="1"/>
    <col min="2576" max="2576" width="0.875" style="552" customWidth="1"/>
    <col min="2577" max="2577" width="6.75" style="552" customWidth="1"/>
    <col min="2578" max="2578" width="11.125" style="552" customWidth="1"/>
    <col min="2579" max="2579" width="1.5" style="552" customWidth="1"/>
    <col min="2580" max="2580" width="11.125" style="552" customWidth="1"/>
    <col min="2581" max="2581" width="0.875" style="552" customWidth="1"/>
    <col min="2582" max="2582" width="6.75" style="552" customWidth="1"/>
    <col min="2583" max="2583" width="11.125" style="552" customWidth="1"/>
    <col min="2584" max="2584" width="0.875" style="552" customWidth="1"/>
    <col min="2585" max="2585" width="6.75" style="552" customWidth="1"/>
    <col min="2586" max="2586" width="11.125" style="552" customWidth="1"/>
    <col min="2587" max="2587" width="8" style="552" customWidth="1"/>
    <col min="2588" max="2816" width="9" style="552"/>
    <col min="2817" max="2817" width="26.5" style="552" customWidth="1"/>
    <col min="2818" max="2818" width="4.625" style="552" customWidth="1"/>
    <col min="2819" max="2819" width="5.875" style="552" customWidth="1"/>
    <col min="2820" max="2820" width="11.125" style="552" customWidth="1"/>
    <col min="2821" max="2821" width="0.875" style="552" customWidth="1"/>
    <col min="2822" max="2822" width="6.75" style="552" customWidth="1"/>
    <col min="2823" max="2823" width="11.125" style="552" customWidth="1"/>
    <col min="2824" max="2824" width="0.875" style="552" customWidth="1"/>
    <col min="2825" max="2825" width="6.75" style="552" customWidth="1"/>
    <col min="2826" max="2826" width="11.125" style="552" customWidth="1"/>
    <col min="2827" max="2827" width="1.5" style="552" customWidth="1"/>
    <col min="2828" max="2828" width="11.125" style="552" customWidth="1"/>
    <col min="2829" max="2829" width="0.875" style="552" customWidth="1"/>
    <col min="2830" max="2830" width="6.75" style="552" customWidth="1"/>
    <col min="2831" max="2831" width="11.125" style="552" customWidth="1"/>
    <col min="2832" max="2832" width="0.875" style="552" customWidth="1"/>
    <col min="2833" max="2833" width="6.75" style="552" customWidth="1"/>
    <col min="2834" max="2834" width="11.125" style="552" customWidth="1"/>
    <col min="2835" max="2835" width="1.5" style="552" customWidth="1"/>
    <col min="2836" max="2836" width="11.125" style="552" customWidth="1"/>
    <col min="2837" max="2837" width="0.875" style="552" customWidth="1"/>
    <col min="2838" max="2838" width="6.75" style="552" customWidth="1"/>
    <col min="2839" max="2839" width="11.125" style="552" customWidth="1"/>
    <col min="2840" max="2840" width="0.875" style="552" customWidth="1"/>
    <col min="2841" max="2841" width="6.75" style="552" customWidth="1"/>
    <col min="2842" max="2842" width="11.125" style="552" customWidth="1"/>
    <col min="2843" max="2843" width="8" style="552" customWidth="1"/>
    <col min="2844" max="3072" width="9" style="552"/>
    <col min="3073" max="3073" width="26.5" style="552" customWidth="1"/>
    <col min="3074" max="3074" width="4.625" style="552" customWidth="1"/>
    <col min="3075" max="3075" width="5.875" style="552" customWidth="1"/>
    <col min="3076" max="3076" width="11.125" style="552" customWidth="1"/>
    <col min="3077" max="3077" width="0.875" style="552" customWidth="1"/>
    <col min="3078" max="3078" width="6.75" style="552" customWidth="1"/>
    <col min="3079" max="3079" width="11.125" style="552" customWidth="1"/>
    <col min="3080" max="3080" width="0.875" style="552" customWidth="1"/>
    <col min="3081" max="3081" width="6.75" style="552" customWidth="1"/>
    <col min="3082" max="3082" width="11.125" style="552" customWidth="1"/>
    <col min="3083" max="3083" width="1.5" style="552" customWidth="1"/>
    <col min="3084" max="3084" width="11.125" style="552" customWidth="1"/>
    <col min="3085" max="3085" width="0.875" style="552" customWidth="1"/>
    <col min="3086" max="3086" width="6.75" style="552" customWidth="1"/>
    <col min="3087" max="3087" width="11.125" style="552" customWidth="1"/>
    <col min="3088" max="3088" width="0.875" style="552" customWidth="1"/>
    <col min="3089" max="3089" width="6.75" style="552" customWidth="1"/>
    <col min="3090" max="3090" width="11.125" style="552" customWidth="1"/>
    <col min="3091" max="3091" width="1.5" style="552" customWidth="1"/>
    <col min="3092" max="3092" width="11.125" style="552" customWidth="1"/>
    <col min="3093" max="3093" width="0.875" style="552" customWidth="1"/>
    <col min="3094" max="3094" width="6.75" style="552" customWidth="1"/>
    <col min="3095" max="3095" width="11.125" style="552" customWidth="1"/>
    <col min="3096" max="3096" width="0.875" style="552" customWidth="1"/>
    <col min="3097" max="3097" width="6.75" style="552" customWidth="1"/>
    <col min="3098" max="3098" width="11.125" style="552" customWidth="1"/>
    <col min="3099" max="3099" width="8" style="552" customWidth="1"/>
    <col min="3100" max="3328" width="9" style="552"/>
    <col min="3329" max="3329" width="26.5" style="552" customWidth="1"/>
    <col min="3330" max="3330" width="4.625" style="552" customWidth="1"/>
    <col min="3331" max="3331" width="5.875" style="552" customWidth="1"/>
    <col min="3332" max="3332" width="11.125" style="552" customWidth="1"/>
    <col min="3333" max="3333" width="0.875" style="552" customWidth="1"/>
    <col min="3334" max="3334" width="6.75" style="552" customWidth="1"/>
    <col min="3335" max="3335" width="11.125" style="552" customWidth="1"/>
    <col min="3336" max="3336" width="0.875" style="552" customWidth="1"/>
    <col min="3337" max="3337" width="6.75" style="552" customWidth="1"/>
    <col min="3338" max="3338" width="11.125" style="552" customWidth="1"/>
    <col min="3339" max="3339" width="1.5" style="552" customWidth="1"/>
    <col min="3340" max="3340" width="11.125" style="552" customWidth="1"/>
    <col min="3341" max="3341" width="0.875" style="552" customWidth="1"/>
    <col min="3342" max="3342" width="6.75" style="552" customWidth="1"/>
    <col min="3343" max="3343" width="11.125" style="552" customWidth="1"/>
    <col min="3344" max="3344" width="0.875" style="552" customWidth="1"/>
    <col min="3345" max="3345" width="6.75" style="552" customWidth="1"/>
    <col min="3346" max="3346" width="11.125" style="552" customWidth="1"/>
    <col min="3347" max="3347" width="1.5" style="552" customWidth="1"/>
    <col min="3348" max="3348" width="11.125" style="552" customWidth="1"/>
    <col min="3349" max="3349" width="0.875" style="552" customWidth="1"/>
    <col min="3350" max="3350" width="6.75" style="552" customWidth="1"/>
    <col min="3351" max="3351" width="11.125" style="552" customWidth="1"/>
    <col min="3352" max="3352" width="0.875" style="552" customWidth="1"/>
    <col min="3353" max="3353" width="6.75" style="552" customWidth="1"/>
    <col min="3354" max="3354" width="11.125" style="552" customWidth="1"/>
    <col min="3355" max="3355" width="8" style="552" customWidth="1"/>
    <col min="3356" max="3584" width="9" style="552"/>
    <col min="3585" max="3585" width="26.5" style="552" customWidth="1"/>
    <col min="3586" max="3586" width="4.625" style="552" customWidth="1"/>
    <col min="3587" max="3587" width="5.875" style="552" customWidth="1"/>
    <col min="3588" max="3588" width="11.125" style="552" customWidth="1"/>
    <col min="3589" max="3589" width="0.875" style="552" customWidth="1"/>
    <col min="3590" max="3590" width="6.75" style="552" customWidth="1"/>
    <col min="3591" max="3591" width="11.125" style="552" customWidth="1"/>
    <col min="3592" max="3592" width="0.875" style="552" customWidth="1"/>
    <col min="3593" max="3593" width="6.75" style="552" customWidth="1"/>
    <col min="3594" max="3594" width="11.125" style="552" customWidth="1"/>
    <col min="3595" max="3595" width="1.5" style="552" customWidth="1"/>
    <col min="3596" max="3596" width="11.125" style="552" customWidth="1"/>
    <col min="3597" max="3597" width="0.875" style="552" customWidth="1"/>
    <col min="3598" max="3598" width="6.75" style="552" customWidth="1"/>
    <col min="3599" max="3599" width="11.125" style="552" customWidth="1"/>
    <col min="3600" max="3600" width="0.875" style="552" customWidth="1"/>
    <col min="3601" max="3601" width="6.75" style="552" customWidth="1"/>
    <col min="3602" max="3602" width="11.125" style="552" customWidth="1"/>
    <col min="3603" max="3603" width="1.5" style="552" customWidth="1"/>
    <col min="3604" max="3604" width="11.125" style="552" customWidth="1"/>
    <col min="3605" max="3605" width="0.875" style="552" customWidth="1"/>
    <col min="3606" max="3606" width="6.75" style="552" customWidth="1"/>
    <col min="3607" max="3607" width="11.125" style="552" customWidth="1"/>
    <col min="3608" max="3608" width="0.875" style="552" customWidth="1"/>
    <col min="3609" max="3609" width="6.75" style="552" customWidth="1"/>
    <col min="3610" max="3610" width="11.125" style="552" customWidth="1"/>
    <col min="3611" max="3611" width="8" style="552" customWidth="1"/>
    <col min="3612" max="3840" width="9" style="552"/>
    <col min="3841" max="3841" width="26.5" style="552" customWidth="1"/>
    <col min="3842" max="3842" width="4.625" style="552" customWidth="1"/>
    <col min="3843" max="3843" width="5.875" style="552" customWidth="1"/>
    <col min="3844" max="3844" width="11.125" style="552" customWidth="1"/>
    <col min="3845" max="3845" width="0.875" style="552" customWidth="1"/>
    <col min="3846" max="3846" width="6.75" style="552" customWidth="1"/>
    <col min="3847" max="3847" width="11.125" style="552" customWidth="1"/>
    <col min="3848" max="3848" width="0.875" style="552" customWidth="1"/>
    <col min="3849" max="3849" width="6.75" style="552" customWidth="1"/>
    <col min="3850" max="3850" width="11.125" style="552" customWidth="1"/>
    <col min="3851" max="3851" width="1.5" style="552" customWidth="1"/>
    <col min="3852" max="3852" width="11.125" style="552" customWidth="1"/>
    <col min="3853" max="3853" width="0.875" style="552" customWidth="1"/>
    <col min="3854" max="3854" width="6.75" style="552" customWidth="1"/>
    <col min="3855" max="3855" width="11.125" style="552" customWidth="1"/>
    <col min="3856" max="3856" width="0.875" style="552" customWidth="1"/>
    <col min="3857" max="3857" width="6.75" style="552" customWidth="1"/>
    <col min="3858" max="3858" width="11.125" style="552" customWidth="1"/>
    <col min="3859" max="3859" width="1.5" style="552" customWidth="1"/>
    <col min="3860" max="3860" width="11.125" style="552" customWidth="1"/>
    <col min="3861" max="3861" width="0.875" style="552" customWidth="1"/>
    <col min="3862" max="3862" width="6.75" style="552" customWidth="1"/>
    <col min="3863" max="3863" width="11.125" style="552" customWidth="1"/>
    <col min="3864" max="3864" width="0.875" style="552" customWidth="1"/>
    <col min="3865" max="3865" width="6.75" style="552" customWidth="1"/>
    <col min="3866" max="3866" width="11.125" style="552" customWidth="1"/>
    <col min="3867" max="3867" width="8" style="552" customWidth="1"/>
    <col min="3868" max="4096" width="9" style="552"/>
    <col min="4097" max="4097" width="26.5" style="552" customWidth="1"/>
    <col min="4098" max="4098" width="4.625" style="552" customWidth="1"/>
    <col min="4099" max="4099" width="5.875" style="552" customWidth="1"/>
    <col min="4100" max="4100" width="11.125" style="552" customWidth="1"/>
    <col min="4101" max="4101" width="0.875" style="552" customWidth="1"/>
    <col min="4102" max="4102" width="6.75" style="552" customWidth="1"/>
    <col min="4103" max="4103" width="11.125" style="552" customWidth="1"/>
    <col min="4104" max="4104" width="0.875" style="552" customWidth="1"/>
    <col min="4105" max="4105" width="6.75" style="552" customWidth="1"/>
    <col min="4106" max="4106" width="11.125" style="552" customWidth="1"/>
    <col min="4107" max="4107" width="1.5" style="552" customWidth="1"/>
    <col min="4108" max="4108" width="11.125" style="552" customWidth="1"/>
    <col min="4109" max="4109" width="0.875" style="552" customWidth="1"/>
    <col min="4110" max="4110" width="6.75" style="552" customWidth="1"/>
    <col min="4111" max="4111" width="11.125" style="552" customWidth="1"/>
    <col min="4112" max="4112" width="0.875" style="552" customWidth="1"/>
    <col min="4113" max="4113" width="6.75" style="552" customWidth="1"/>
    <col min="4114" max="4114" width="11.125" style="552" customWidth="1"/>
    <col min="4115" max="4115" width="1.5" style="552" customWidth="1"/>
    <col min="4116" max="4116" width="11.125" style="552" customWidth="1"/>
    <col min="4117" max="4117" width="0.875" style="552" customWidth="1"/>
    <col min="4118" max="4118" width="6.75" style="552" customWidth="1"/>
    <col min="4119" max="4119" width="11.125" style="552" customWidth="1"/>
    <col min="4120" max="4120" width="0.875" style="552" customWidth="1"/>
    <col min="4121" max="4121" width="6.75" style="552" customWidth="1"/>
    <col min="4122" max="4122" width="11.125" style="552" customWidth="1"/>
    <col min="4123" max="4123" width="8" style="552" customWidth="1"/>
    <col min="4124" max="4352" width="9" style="552"/>
    <col min="4353" max="4353" width="26.5" style="552" customWidth="1"/>
    <col min="4354" max="4354" width="4.625" style="552" customWidth="1"/>
    <col min="4355" max="4355" width="5.875" style="552" customWidth="1"/>
    <col min="4356" max="4356" width="11.125" style="552" customWidth="1"/>
    <col min="4357" max="4357" width="0.875" style="552" customWidth="1"/>
    <col min="4358" max="4358" width="6.75" style="552" customWidth="1"/>
    <col min="4359" max="4359" width="11.125" style="552" customWidth="1"/>
    <col min="4360" max="4360" width="0.875" style="552" customWidth="1"/>
    <col min="4361" max="4361" width="6.75" style="552" customWidth="1"/>
    <col min="4362" max="4362" width="11.125" style="552" customWidth="1"/>
    <col min="4363" max="4363" width="1.5" style="552" customWidth="1"/>
    <col min="4364" max="4364" width="11.125" style="552" customWidth="1"/>
    <col min="4365" max="4365" width="0.875" style="552" customWidth="1"/>
    <col min="4366" max="4366" width="6.75" style="552" customWidth="1"/>
    <col min="4367" max="4367" width="11.125" style="552" customWidth="1"/>
    <col min="4368" max="4368" width="0.875" style="552" customWidth="1"/>
    <col min="4369" max="4369" width="6.75" style="552" customWidth="1"/>
    <col min="4370" max="4370" width="11.125" style="552" customWidth="1"/>
    <col min="4371" max="4371" width="1.5" style="552" customWidth="1"/>
    <col min="4372" max="4372" width="11.125" style="552" customWidth="1"/>
    <col min="4373" max="4373" width="0.875" style="552" customWidth="1"/>
    <col min="4374" max="4374" width="6.75" style="552" customWidth="1"/>
    <col min="4375" max="4375" width="11.125" style="552" customWidth="1"/>
    <col min="4376" max="4376" width="0.875" style="552" customWidth="1"/>
    <col min="4377" max="4377" width="6.75" style="552" customWidth="1"/>
    <col min="4378" max="4378" width="11.125" style="552" customWidth="1"/>
    <col min="4379" max="4379" width="8" style="552" customWidth="1"/>
    <col min="4380" max="4608" width="9" style="552"/>
    <col min="4609" max="4609" width="26.5" style="552" customWidth="1"/>
    <col min="4610" max="4610" width="4.625" style="552" customWidth="1"/>
    <col min="4611" max="4611" width="5.875" style="552" customWidth="1"/>
    <col min="4612" max="4612" width="11.125" style="552" customWidth="1"/>
    <col min="4613" max="4613" width="0.875" style="552" customWidth="1"/>
    <col min="4614" max="4614" width="6.75" style="552" customWidth="1"/>
    <col min="4615" max="4615" width="11.125" style="552" customWidth="1"/>
    <col min="4616" max="4616" width="0.875" style="552" customWidth="1"/>
    <col min="4617" max="4617" width="6.75" style="552" customWidth="1"/>
    <col min="4618" max="4618" width="11.125" style="552" customWidth="1"/>
    <col min="4619" max="4619" width="1.5" style="552" customWidth="1"/>
    <col min="4620" max="4620" width="11.125" style="552" customWidth="1"/>
    <col min="4621" max="4621" width="0.875" style="552" customWidth="1"/>
    <col min="4622" max="4622" width="6.75" style="552" customWidth="1"/>
    <col min="4623" max="4623" width="11.125" style="552" customWidth="1"/>
    <col min="4624" max="4624" width="0.875" style="552" customWidth="1"/>
    <col min="4625" max="4625" width="6.75" style="552" customWidth="1"/>
    <col min="4626" max="4626" width="11.125" style="552" customWidth="1"/>
    <col min="4627" max="4627" width="1.5" style="552" customWidth="1"/>
    <col min="4628" max="4628" width="11.125" style="552" customWidth="1"/>
    <col min="4629" max="4629" width="0.875" style="552" customWidth="1"/>
    <col min="4630" max="4630" width="6.75" style="552" customWidth="1"/>
    <col min="4631" max="4631" width="11.125" style="552" customWidth="1"/>
    <col min="4632" max="4632" width="0.875" style="552" customWidth="1"/>
    <col min="4633" max="4633" width="6.75" style="552" customWidth="1"/>
    <col min="4634" max="4634" width="11.125" style="552" customWidth="1"/>
    <col min="4635" max="4635" width="8" style="552" customWidth="1"/>
    <col min="4636" max="4864" width="9" style="552"/>
    <col min="4865" max="4865" width="26.5" style="552" customWidth="1"/>
    <col min="4866" max="4866" width="4.625" style="552" customWidth="1"/>
    <col min="4867" max="4867" width="5.875" style="552" customWidth="1"/>
    <col min="4868" max="4868" width="11.125" style="552" customWidth="1"/>
    <col min="4869" max="4869" width="0.875" style="552" customWidth="1"/>
    <col min="4870" max="4870" width="6.75" style="552" customWidth="1"/>
    <col min="4871" max="4871" width="11.125" style="552" customWidth="1"/>
    <col min="4872" max="4872" width="0.875" style="552" customWidth="1"/>
    <col min="4873" max="4873" width="6.75" style="552" customWidth="1"/>
    <col min="4874" max="4874" width="11.125" style="552" customWidth="1"/>
    <col min="4875" max="4875" width="1.5" style="552" customWidth="1"/>
    <col min="4876" max="4876" width="11.125" style="552" customWidth="1"/>
    <col min="4877" max="4877" width="0.875" style="552" customWidth="1"/>
    <col min="4878" max="4878" width="6.75" style="552" customWidth="1"/>
    <col min="4879" max="4879" width="11.125" style="552" customWidth="1"/>
    <col min="4880" max="4880" width="0.875" style="552" customWidth="1"/>
    <col min="4881" max="4881" width="6.75" style="552" customWidth="1"/>
    <col min="4882" max="4882" width="11.125" style="552" customWidth="1"/>
    <col min="4883" max="4883" width="1.5" style="552" customWidth="1"/>
    <col min="4884" max="4884" width="11.125" style="552" customWidth="1"/>
    <col min="4885" max="4885" width="0.875" style="552" customWidth="1"/>
    <col min="4886" max="4886" width="6.75" style="552" customWidth="1"/>
    <col min="4887" max="4887" width="11.125" style="552" customWidth="1"/>
    <col min="4888" max="4888" width="0.875" style="552" customWidth="1"/>
    <col min="4889" max="4889" width="6.75" style="552" customWidth="1"/>
    <col min="4890" max="4890" width="11.125" style="552" customWidth="1"/>
    <col min="4891" max="4891" width="8" style="552" customWidth="1"/>
    <col min="4892" max="5120" width="9" style="552"/>
    <col min="5121" max="5121" width="26.5" style="552" customWidth="1"/>
    <col min="5122" max="5122" width="4.625" style="552" customWidth="1"/>
    <col min="5123" max="5123" width="5.875" style="552" customWidth="1"/>
    <col min="5124" max="5124" width="11.125" style="552" customWidth="1"/>
    <col min="5125" max="5125" width="0.875" style="552" customWidth="1"/>
    <col min="5126" max="5126" width="6.75" style="552" customWidth="1"/>
    <col min="5127" max="5127" width="11.125" style="552" customWidth="1"/>
    <col min="5128" max="5128" width="0.875" style="552" customWidth="1"/>
    <col min="5129" max="5129" width="6.75" style="552" customWidth="1"/>
    <col min="5130" max="5130" width="11.125" style="552" customWidth="1"/>
    <col min="5131" max="5131" width="1.5" style="552" customWidth="1"/>
    <col min="5132" max="5132" width="11.125" style="552" customWidth="1"/>
    <col min="5133" max="5133" width="0.875" style="552" customWidth="1"/>
    <col min="5134" max="5134" width="6.75" style="552" customWidth="1"/>
    <col min="5135" max="5135" width="11.125" style="552" customWidth="1"/>
    <col min="5136" max="5136" width="0.875" style="552" customWidth="1"/>
    <col min="5137" max="5137" width="6.75" style="552" customWidth="1"/>
    <col min="5138" max="5138" width="11.125" style="552" customWidth="1"/>
    <col min="5139" max="5139" width="1.5" style="552" customWidth="1"/>
    <col min="5140" max="5140" width="11.125" style="552" customWidth="1"/>
    <col min="5141" max="5141" width="0.875" style="552" customWidth="1"/>
    <col min="5142" max="5142" width="6.75" style="552" customWidth="1"/>
    <col min="5143" max="5143" width="11.125" style="552" customWidth="1"/>
    <col min="5144" max="5144" width="0.875" style="552" customWidth="1"/>
    <col min="5145" max="5145" width="6.75" style="552" customWidth="1"/>
    <col min="5146" max="5146" width="11.125" style="552" customWidth="1"/>
    <col min="5147" max="5147" width="8" style="552" customWidth="1"/>
    <col min="5148" max="5376" width="9" style="552"/>
    <col min="5377" max="5377" width="26.5" style="552" customWidth="1"/>
    <col min="5378" max="5378" width="4.625" style="552" customWidth="1"/>
    <col min="5379" max="5379" width="5.875" style="552" customWidth="1"/>
    <col min="5380" max="5380" width="11.125" style="552" customWidth="1"/>
    <col min="5381" max="5381" width="0.875" style="552" customWidth="1"/>
    <col min="5382" max="5382" width="6.75" style="552" customWidth="1"/>
    <col min="5383" max="5383" width="11.125" style="552" customWidth="1"/>
    <col min="5384" max="5384" width="0.875" style="552" customWidth="1"/>
    <col min="5385" max="5385" width="6.75" style="552" customWidth="1"/>
    <col min="5386" max="5386" width="11.125" style="552" customWidth="1"/>
    <col min="5387" max="5387" width="1.5" style="552" customWidth="1"/>
    <col min="5388" max="5388" width="11.125" style="552" customWidth="1"/>
    <col min="5389" max="5389" width="0.875" style="552" customWidth="1"/>
    <col min="5390" max="5390" width="6.75" style="552" customWidth="1"/>
    <col min="5391" max="5391" width="11.125" style="552" customWidth="1"/>
    <col min="5392" max="5392" width="0.875" style="552" customWidth="1"/>
    <col min="5393" max="5393" width="6.75" style="552" customWidth="1"/>
    <col min="5394" max="5394" width="11.125" style="552" customWidth="1"/>
    <col min="5395" max="5395" width="1.5" style="552" customWidth="1"/>
    <col min="5396" max="5396" width="11.125" style="552" customWidth="1"/>
    <col min="5397" max="5397" width="0.875" style="552" customWidth="1"/>
    <col min="5398" max="5398" width="6.75" style="552" customWidth="1"/>
    <col min="5399" max="5399" width="11.125" style="552" customWidth="1"/>
    <col min="5400" max="5400" width="0.875" style="552" customWidth="1"/>
    <col min="5401" max="5401" width="6.75" style="552" customWidth="1"/>
    <col min="5402" max="5402" width="11.125" style="552" customWidth="1"/>
    <col min="5403" max="5403" width="8" style="552" customWidth="1"/>
    <col min="5404" max="5632" width="9" style="552"/>
    <col min="5633" max="5633" width="26.5" style="552" customWidth="1"/>
    <col min="5634" max="5634" width="4.625" style="552" customWidth="1"/>
    <col min="5635" max="5635" width="5.875" style="552" customWidth="1"/>
    <col min="5636" max="5636" width="11.125" style="552" customWidth="1"/>
    <col min="5637" max="5637" width="0.875" style="552" customWidth="1"/>
    <col min="5638" max="5638" width="6.75" style="552" customWidth="1"/>
    <col min="5639" max="5639" width="11.125" style="552" customWidth="1"/>
    <col min="5640" max="5640" width="0.875" style="552" customWidth="1"/>
    <col min="5641" max="5641" width="6.75" style="552" customWidth="1"/>
    <col min="5642" max="5642" width="11.125" style="552" customWidth="1"/>
    <col min="5643" max="5643" width="1.5" style="552" customWidth="1"/>
    <col min="5644" max="5644" width="11.125" style="552" customWidth="1"/>
    <col min="5645" max="5645" width="0.875" style="552" customWidth="1"/>
    <col min="5646" max="5646" width="6.75" style="552" customWidth="1"/>
    <col min="5647" max="5647" width="11.125" style="552" customWidth="1"/>
    <col min="5648" max="5648" width="0.875" style="552" customWidth="1"/>
    <col min="5649" max="5649" width="6.75" style="552" customWidth="1"/>
    <col min="5650" max="5650" width="11.125" style="552" customWidth="1"/>
    <col min="5651" max="5651" width="1.5" style="552" customWidth="1"/>
    <col min="5652" max="5652" width="11.125" style="552" customWidth="1"/>
    <col min="5653" max="5653" width="0.875" style="552" customWidth="1"/>
    <col min="5654" max="5654" width="6.75" style="552" customWidth="1"/>
    <col min="5655" max="5655" width="11.125" style="552" customWidth="1"/>
    <col min="5656" max="5656" width="0.875" style="552" customWidth="1"/>
    <col min="5657" max="5657" width="6.75" style="552" customWidth="1"/>
    <col min="5658" max="5658" width="11.125" style="552" customWidth="1"/>
    <col min="5659" max="5659" width="8" style="552" customWidth="1"/>
    <col min="5660" max="5888" width="9" style="552"/>
    <col min="5889" max="5889" width="26.5" style="552" customWidth="1"/>
    <col min="5890" max="5890" width="4.625" style="552" customWidth="1"/>
    <col min="5891" max="5891" width="5.875" style="552" customWidth="1"/>
    <col min="5892" max="5892" width="11.125" style="552" customWidth="1"/>
    <col min="5893" max="5893" width="0.875" style="552" customWidth="1"/>
    <col min="5894" max="5894" width="6.75" style="552" customWidth="1"/>
    <col min="5895" max="5895" width="11.125" style="552" customWidth="1"/>
    <col min="5896" max="5896" width="0.875" style="552" customWidth="1"/>
    <col min="5897" max="5897" width="6.75" style="552" customWidth="1"/>
    <col min="5898" max="5898" width="11.125" style="552" customWidth="1"/>
    <col min="5899" max="5899" width="1.5" style="552" customWidth="1"/>
    <col min="5900" max="5900" width="11.125" style="552" customWidth="1"/>
    <col min="5901" max="5901" width="0.875" style="552" customWidth="1"/>
    <col min="5902" max="5902" width="6.75" style="552" customWidth="1"/>
    <col min="5903" max="5903" width="11.125" style="552" customWidth="1"/>
    <col min="5904" max="5904" width="0.875" style="552" customWidth="1"/>
    <col min="5905" max="5905" width="6.75" style="552" customWidth="1"/>
    <col min="5906" max="5906" width="11.125" style="552" customWidth="1"/>
    <col min="5907" max="5907" width="1.5" style="552" customWidth="1"/>
    <col min="5908" max="5908" width="11.125" style="552" customWidth="1"/>
    <col min="5909" max="5909" width="0.875" style="552" customWidth="1"/>
    <col min="5910" max="5910" width="6.75" style="552" customWidth="1"/>
    <col min="5911" max="5911" width="11.125" style="552" customWidth="1"/>
    <col min="5912" max="5912" width="0.875" style="552" customWidth="1"/>
    <col min="5913" max="5913" width="6.75" style="552" customWidth="1"/>
    <col min="5914" max="5914" width="11.125" style="552" customWidth="1"/>
    <col min="5915" max="5915" width="8" style="552" customWidth="1"/>
    <col min="5916" max="6144" width="9" style="552"/>
    <col min="6145" max="6145" width="26.5" style="552" customWidth="1"/>
    <col min="6146" max="6146" width="4.625" style="552" customWidth="1"/>
    <col min="6147" max="6147" width="5.875" style="552" customWidth="1"/>
    <col min="6148" max="6148" width="11.125" style="552" customWidth="1"/>
    <col min="6149" max="6149" width="0.875" style="552" customWidth="1"/>
    <col min="6150" max="6150" width="6.75" style="552" customWidth="1"/>
    <col min="6151" max="6151" width="11.125" style="552" customWidth="1"/>
    <col min="6152" max="6152" width="0.875" style="552" customWidth="1"/>
    <col min="6153" max="6153" width="6.75" style="552" customWidth="1"/>
    <col min="6154" max="6154" width="11.125" style="552" customWidth="1"/>
    <col min="6155" max="6155" width="1.5" style="552" customWidth="1"/>
    <col min="6156" max="6156" width="11.125" style="552" customWidth="1"/>
    <col min="6157" max="6157" width="0.875" style="552" customWidth="1"/>
    <col min="6158" max="6158" width="6.75" style="552" customWidth="1"/>
    <col min="6159" max="6159" width="11.125" style="552" customWidth="1"/>
    <col min="6160" max="6160" width="0.875" style="552" customWidth="1"/>
    <col min="6161" max="6161" width="6.75" style="552" customWidth="1"/>
    <col min="6162" max="6162" width="11.125" style="552" customWidth="1"/>
    <col min="6163" max="6163" width="1.5" style="552" customWidth="1"/>
    <col min="6164" max="6164" width="11.125" style="552" customWidth="1"/>
    <col min="6165" max="6165" width="0.875" style="552" customWidth="1"/>
    <col min="6166" max="6166" width="6.75" style="552" customWidth="1"/>
    <col min="6167" max="6167" width="11.125" style="552" customWidth="1"/>
    <col min="6168" max="6168" width="0.875" style="552" customWidth="1"/>
    <col min="6169" max="6169" width="6.75" style="552" customWidth="1"/>
    <col min="6170" max="6170" width="11.125" style="552" customWidth="1"/>
    <col min="6171" max="6171" width="8" style="552" customWidth="1"/>
    <col min="6172" max="6400" width="9" style="552"/>
    <col min="6401" max="6401" width="26.5" style="552" customWidth="1"/>
    <col min="6402" max="6402" width="4.625" style="552" customWidth="1"/>
    <col min="6403" max="6403" width="5.875" style="552" customWidth="1"/>
    <col min="6404" max="6404" width="11.125" style="552" customWidth="1"/>
    <col min="6405" max="6405" width="0.875" style="552" customWidth="1"/>
    <col min="6406" max="6406" width="6.75" style="552" customWidth="1"/>
    <col min="6407" max="6407" width="11.125" style="552" customWidth="1"/>
    <col min="6408" max="6408" width="0.875" style="552" customWidth="1"/>
    <col min="6409" max="6409" width="6.75" style="552" customWidth="1"/>
    <col min="6410" max="6410" width="11.125" style="552" customWidth="1"/>
    <col min="6411" max="6411" width="1.5" style="552" customWidth="1"/>
    <col min="6412" max="6412" width="11.125" style="552" customWidth="1"/>
    <col min="6413" max="6413" width="0.875" style="552" customWidth="1"/>
    <col min="6414" max="6414" width="6.75" style="552" customWidth="1"/>
    <col min="6415" max="6415" width="11.125" style="552" customWidth="1"/>
    <col min="6416" max="6416" width="0.875" style="552" customWidth="1"/>
    <col min="6417" max="6417" width="6.75" style="552" customWidth="1"/>
    <col min="6418" max="6418" width="11.125" style="552" customWidth="1"/>
    <col min="6419" max="6419" width="1.5" style="552" customWidth="1"/>
    <col min="6420" max="6420" width="11.125" style="552" customWidth="1"/>
    <col min="6421" max="6421" width="0.875" style="552" customWidth="1"/>
    <col min="6422" max="6422" width="6.75" style="552" customWidth="1"/>
    <col min="6423" max="6423" width="11.125" style="552" customWidth="1"/>
    <col min="6424" max="6424" width="0.875" style="552" customWidth="1"/>
    <col min="6425" max="6425" width="6.75" style="552" customWidth="1"/>
    <col min="6426" max="6426" width="11.125" style="552" customWidth="1"/>
    <col min="6427" max="6427" width="8" style="552" customWidth="1"/>
    <col min="6428" max="6656" width="9" style="552"/>
    <col min="6657" max="6657" width="26.5" style="552" customWidth="1"/>
    <col min="6658" max="6658" width="4.625" style="552" customWidth="1"/>
    <col min="6659" max="6659" width="5.875" style="552" customWidth="1"/>
    <col min="6660" max="6660" width="11.125" style="552" customWidth="1"/>
    <col min="6661" max="6661" width="0.875" style="552" customWidth="1"/>
    <col min="6662" max="6662" width="6.75" style="552" customWidth="1"/>
    <col min="6663" max="6663" width="11.125" style="552" customWidth="1"/>
    <col min="6664" max="6664" width="0.875" style="552" customWidth="1"/>
    <col min="6665" max="6665" width="6.75" style="552" customWidth="1"/>
    <col min="6666" max="6666" width="11.125" style="552" customWidth="1"/>
    <col min="6667" max="6667" width="1.5" style="552" customWidth="1"/>
    <col min="6668" max="6668" width="11.125" style="552" customWidth="1"/>
    <col min="6669" max="6669" width="0.875" style="552" customWidth="1"/>
    <col min="6670" max="6670" width="6.75" style="552" customWidth="1"/>
    <col min="6671" max="6671" width="11.125" style="552" customWidth="1"/>
    <col min="6672" max="6672" width="0.875" style="552" customWidth="1"/>
    <col min="6673" max="6673" width="6.75" style="552" customWidth="1"/>
    <col min="6674" max="6674" width="11.125" style="552" customWidth="1"/>
    <col min="6675" max="6675" width="1.5" style="552" customWidth="1"/>
    <col min="6676" max="6676" width="11.125" style="552" customWidth="1"/>
    <col min="6677" max="6677" width="0.875" style="552" customWidth="1"/>
    <col min="6678" max="6678" width="6.75" style="552" customWidth="1"/>
    <col min="6679" max="6679" width="11.125" style="552" customWidth="1"/>
    <col min="6680" max="6680" width="0.875" style="552" customWidth="1"/>
    <col min="6681" max="6681" width="6.75" style="552" customWidth="1"/>
    <col min="6682" max="6682" width="11.125" style="552" customWidth="1"/>
    <col min="6683" max="6683" width="8" style="552" customWidth="1"/>
    <col min="6684" max="6912" width="9" style="552"/>
    <col min="6913" max="6913" width="26.5" style="552" customWidth="1"/>
    <col min="6914" max="6914" width="4.625" style="552" customWidth="1"/>
    <col min="6915" max="6915" width="5.875" style="552" customWidth="1"/>
    <col min="6916" max="6916" width="11.125" style="552" customWidth="1"/>
    <col min="6917" max="6917" width="0.875" style="552" customWidth="1"/>
    <col min="6918" max="6918" width="6.75" style="552" customWidth="1"/>
    <col min="6919" max="6919" width="11.125" style="552" customWidth="1"/>
    <col min="6920" max="6920" width="0.875" style="552" customWidth="1"/>
    <col min="6921" max="6921" width="6.75" style="552" customWidth="1"/>
    <col min="6922" max="6922" width="11.125" style="552" customWidth="1"/>
    <col min="6923" max="6923" width="1.5" style="552" customWidth="1"/>
    <col min="6924" max="6924" width="11.125" style="552" customWidth="1"/>
    <col min="6925" max="6925" width="0.875" style="552" customWidth="1"/>
    <col min="6926" max="6926" width="6.75" style="552" customWidth="1"/>
    <col min="6927" max="6927" width="11.125" style="552" customWidth="1"/>
    <col min="6928" max="6928" width="0.875" style="552" customWidth="1"/>
    <col min="6929" max="6929" width="6.75" style="552" customWidth="1"/>
    <col min="6930" max="6930" width="11.125" style="552" customWidth="1"/>
    <col min="6931" max="6931" width="1.5" style="552" customWidth="1"/>
    <col min="6932" max="6932" width="11.125" style="552" customWidth="1"/>
    <col min="6933" max="6933" width="0.875" style="552" customWidth="1"/>
    <col min="6934" max="6934" width="6.75" style="552" customWidth="1"/>
    <col min="6935" max="6935" width="11.125" style="552" customWidth="1"/>
    <col min="6936" max="6936" width="0.875" style="552" customWidth="1"/>
    <col min="6937" max="6937" width="6.75" style="552" customWidth="1"/>
    <col min="6938" max="6938" width="11.125" style="552" customWidth="1"/>
    <col min="6939" max="6939" width="8" style="552" customWidth="1"/>
    <col min="6940" max="7168" width="9" style="552"/>
    <col min="7169" max="7169" width="26.5" style="552" customWidth="1"/>
    <col min="7170" max="7170" width="4.625" style="552" customWidth="1"/>
    <col min="7171" max="7171" width="5.875" style="552" customWidth="1"/>
    <col min="7172" max="7172" width="11.125" style="552" customWidth="1"/>
    <col min="7173" max="7173" width="0.875" style="552" customWidth="1"/>
    <col min="7174" max="7174" width="6.75" style="552" customWidth="1"/>
    <col min="7175" max="7175" width="11.125" style="552" customWidth="1"/>
    <col min="7176" max="7176" width="0.875" style="552" customWidth="1"/>
    <col min="7177" max="7177" width="6.75" style="552" customWidth="1"/>
    <col min="7178" max="7178" width="11.125" style="552" customWidth="1"/>
    <col min="7179" max="7179" width="1.5" style="552" customWidth="1"/>
    <col min="7180" max="7180" width="11.125" style="552" customWidth="1"/>
    <col min="7181" max="7181" width="0.875" style="552" customWidth="1"/>
    <col min="7182" max="7182" width="6.75" style="552" customWidth="1"/>
    <col min="7183" max="7183" width="11.125" style="552" customWidth="1"/>
    <col min="7184" max="7184" width="0.875" style="552" customWidth="1"/>
    <col min="7185" max="7185" width="6.75" style="552" customWidth="1"/>
    <col min="7186" max="7186" width="11.125" style="552" customWidth="1"/>
    <col min="7187" max="7187" width="1.5" style="552" customWidth="1"/>
    <col min="7188" max="7188" width="11.125" style="552" customWidth="1"/>
    <col min="7189" max="7189" width="0.875" style="552" customWidth="1"/>
    <col min="7190" max="7190" width="6.75" style="552" customWidth="1"/>
    <col min="7191" max="7191" width="11.125" style="552" customWidth="1"/>
    <col min="7192" max="7192" width="0.875" style="552" customWidth="1"/>
    <col min="7193" max="7193" width="6.75" style="552" customWidth="1"/>
    <col min="7194" max="7194" width="11.125" style="552" customWidth="1"/>
    <col min="7195" max="7195" width="8" style="552" customWidth="1"/>
    <col min="7196" max="7424" width="9" style="552"/>
    <col min="7425" max="7425" width="26.5" style="552" customWidth="1"/>
    <col min="7426" max="7426" width="4.625" style="552" customWidth="1"/>
    <col min="7427" max="7427" width="5.875" style="552" customWidth="1"/>
    <col min="7428" max="7428" width="11.125" style="552" customWidth="1"/>
    <col min="7429" max="7429" width="0.875" style="552" customWidth="1"/>
    <col min="7430" max="7430" width="6.75" style="552" customWidth="1"/>
    <col min="7431" max="7431" width="11.125" style="552" customWidth="1"/>
    <col min="7432" max="7432" width="0.875" style="552" customWidth="1"/>
    <col min="7433" max="7433" width="6.75" style="552" customWidth="1"/>
    <col min="7434" max="7434" width="11.125" style="552" customWidth="1"/>
    <col min="7435" max="7435" width="1.5" style="552" customWidth="1"/>
    <col min="7436" max="7436" width="11.125" style="552" customWidth="1"/>
    <col min="7437" max="7437" width="0.875" style="552" customWidth="1"/>
    <col min="7438" max="7438" width="6.75" style="552" customWidth="1"/>
    <col min="7439" max="7439" width="11.125" style="552" customWidth="1"/>
    <col min="7440" max="7440" width="0.875" style="552" customWidth="1"/>
    <col min="7441" max="7441" width="6.75" style="552" customWidth="1"/>
    <col min="7442" max="7442" width="11.125" style="552" customWidth="1"/>
    <col min="7443" max="7443" width="1.5" style="552" customWidth="1"/>
    <col min="7444" max="7444" width="11.125" style="552" customWidth="1"/>
    <col min="7445" max="7445" width="0.875" style="552" customWidth="1"/>
    <col min="7446" max="7446" width="6.75" style="552" customWidth="1"/>
    <col min="7447" max="7447" width="11.125" style="552" customWidth="1"/>
    <col min="7448" max="7448" width="0.875" style="552" customWidth="1"/>
    <col min="7449" max="7449" width="6.75" style="552" customWidth="1"/>
    <col min="7450" max="7450" width="11.125" style="552" customWidth="1"/>
    <col min="7451" max="7451" width="8" style="552" customWidth="1"/>
    <col min="7452" max="7680" width="9" style="552"/>
    <col min="7681" max="7681" width="26.5" style="552" customWidth="1"/>
    <col min="7682" max="7682" width="4.625" style="552" customWidth="1"/>
    <col min="7683" max="7683" width="5.875" style="552" customWidth="1"/>
    <col min="7684" max="7684" width="11.125" style="552" customWidth="1"/>
    <col min="7685" max="7685" width="0.875" style="552" customWidth="1"/>
    <col min="7686" max="7686" width="6.75" style="552" customWidth="1"/>
    <col min="7687" max="7687" width="11.125" style="552" customWidth="1"/>
    <col min="7688" max="7688" width="0.875" style="552" customWidth="1"/>
    <col min="7689" max="7689" width="6.75" style="552" customWidth="1"/>
    <col min="7690" max="7690" width="11.125" style="552" customWidth="1"/>
    <col min="7691" max="7691" width="1.5" style="552" customWidth="1"/>
    <col min="7692" max="7692" width="11.125" style="552" customWidth="1"/>
    <col min="7693" max="7693" width="0.875" style="552" customWidth="1"/>
    <col min="7694" max="7694" width="6.75" style="552" customWidth="1"/>
    <col min="7695" max="7695" width="11.125" style="552" customWidth="1"/>
    <col min="7696" max="7696" width="0.875" style="552" customWidth="1"/>
    <col min="7697" max="7697" width="6.75" style="552" customWidth="1"/>
    <col min="7698" max="7698" width="11.125" style="552" customWidth="1"/>
    <col min="7699" max="7699" width="1.5" style="552" customWidth="1"/>
    <col min="7700" max="7700" width="11.125" style="552" customWidth="1"/>
    <col min="7701" max="7701" width="0.875" style="552" customWidth="1"/>
    <col min="7702" max="7702" width="6.75" style="552" customWidth="1"/>
    <col min="7703" max="7703" width="11.125" style="552" customWidth="1"/>
    <col min="7704" max="7704" width="0.875" style="552" customWidth="1"/>
    <col min="7705" max="7705" width="6.75" style="552" customWidth="1"/>
    <col min="7706" max="7706" width="11.125" style="552" customWidth="1"/>
    <col min="7707" max="7707" width="8" style="552" customWidth="1"/>
    <col min="7708" max="7936" width="9" style="552"/>
    <col min="7937" max="7937" width="26.5" style="552" customWidth="1"/>
    <col min="7938" max="7938" width="4.625" style="552" customWidth="1"/>
    <col min="7939" max="7939" width="5.875" style="552" customWidth="1"/>
    <col min="7940" max="7940" width="11.125" style="552" customWidth="1"/>
    <col min="7941" max="7941" width="0.875" style="552" customWidth="1"/>
    <col min="7942" max="7942" width="6.75" style="552" customWidth="1"/>
    <col min="7943" max="7943" width="11.125" style="552" customWidth="1"/>
    <col min="7944" max="7944" width="0.875" style="552" customWidth="1"/>
    <col min="7945" max="7945" width="6.75" style="552" customWidth="1"/>
    <col min="7946" max="7946" width="11.125" style="552" customWidth="1"/>
    <col min="7947" max="7947" width="1.5" style="552" customWidth="1"/>
    <col min="7948" max="7948" width="11.125" style="552" customWidth="1"/>
    <col min="7949" max="7949" width="0.875" style="552" customWidth="1"/>
    <col min="7950" max="7950" width="6.75" style="552" customWidth="1"/>
    <col min="7951" max="7951" width="11.125" style="552" customWidth="1"/>
    <col min="7952" max="7952" width="0.875" style="552" customWidth="1"/>
    <col min="7953" max="7953" width="6.75" style="552" customWidth="1"/>
    <col min="7954" max="7954" width="11.125" style="552" customWidth="1"/>
    <col min="7955" max="7955" width="1.5" style="552" customWidth="1"/>
    <col min="7956" max="7956" width="11.125" style="552" customWidth="1"/>
    <col min="7957" max="7957" width="0.875" style="552" customWidth="1"/>
    <col min="7958" max="7958" width="6.75" style="552" customWidth="1"/>
    <col min="7959" max="7959" width="11.125" style="552" customWidth="1"/>
    <col min="7960" max="7960" width="0.875" style="552" customWidth="1"/>
    <col min="7961" max="7961" width="6.75" style="552" customWidth="1"/>
    <col min="7962" max="7962" width="11.125" style="552" customWidth="1"/>
    <col min="7963" max="7963" width="8" style="552" customWidth="1"/>
    <col min="7964" max="8192" width="9" style="552"/>
    <col min="8193" max="8193" width="26.5" style="552" customWidth="1"/>
    <col min="8194" max="8194" width="4.625" style="552" customWidth="1"/>
    <col min="8195" max="8195" width="5.875" style="552" customWidth="1"/>
    <col min="8196" max="8196" width="11.125" style="552" customWidth="1"/>
    <col min="8197" max="8197" width="0.875" style="552" customWidth="1"/>
    <col min="8198" max="8198" width="6.75" style="552" customWidth="1"/>
    <col min="8199" max="8199" width="11.125" style="552" customWidth="1"/>
    <col min="8200" max="8200" width="0.875" style="552" customWidth="1"/>
    <col min="8201" max="8201" width="6.75" style="552" customWidth="1"/>
    <col min="8202" max="8202" width="11.125" style="552" customWidth="1"/>
    <col min="8203" max="8203" width="1.5" style="552" customWidth="1"/>
    <col min="8204" max="8204" width="11.125" style="552" customWidth="1"/>
    <col min="8205" max="8205" width="0.875" style="552" customWidth="1"/>
    <col min="8206" max="8206" width="6.75" style="552" customWidth="1"/>
    <col min="8207" max="8207" width="11.125" style="552" customWidth="1"/>
    <col min="8208" max="8208" width="0.875" style="552" customWidth="1"/>
    <col min="8209" max="8209" width="6.75" style="552" customWidth="1"/>
    <col min="8210" max="8210" width="11.125" style="552" customWidth="1"/>
    <col min="8211" max="8211" width="1.5" style="552" customWidth="1"/>
    <col min="8212" max="8212" width="11.125" style="552" customWidth="1"/>
    <col min="8213" max="8213" width="0.875" style="552" customWidth="1"/>
    <col min="8214" max="8214" width="6.75" style="552" customWidth="1"/>
    <col min="8215" max="8215" width="11.125" style="552" customWidth="1"/>
    <col min="8216" max="8216" width="0.875" style="552" customWidth="1"/>
    <col min="8217" max="8217" width="6.75" style="552" customWidth="1"/>
    <col min="8218" max="8218" width="11.125" style="552" customWidth="1"/>
    <col min="8219" max="8219" width="8" style="552" customWidth="1"/>
    <col min="8220" max="8448" width="9" style="552"/>
    <col min="8449" max="8449" width="26.5" style="552" customWidth="1"/>
    <col min="8450" max="8450" width="4.625" style="552" customWidth="1"/>
    <col min="8451" max="8451" width="5.875" style="552" customWidth="1"/>
    <col min="8452" max="8452" width="11.125" style="552" customWidth="1"/>
    <col min="8453" max="8453" width="0.875" style="552" customWidth="1"/>
    <col min="8454" max="8454" width="6.75" style="552" customWidth="1"/>
    <col min="8455" max="8455" width="11.125" style="552" customWidth="1"/>
    <col min="8456" max="8456" width="0.875" style="552" customWidth="1"/>
    <col min="8457" max="8457" width="6.75" style="552" customWidth="1"/>
    <col min="8458" max="8458" width="11.125" style="552" customWidth="1"/>
    <col min="8459" max="8459" width="1.5" style="552" customWidth="1"/>
    <col min="8460" max="8460" width="11.125" style="552" customWidth="1"/>
    <col min="8461" max="8461" width="0.875" style="552" customWidth="1"/>
    <col min="8462" max="8462" width="6.75" style="552" customWidth="1"/>
    <col min="8463" max="8463" width="11.125" style="552" customWidth="1"/>
    <col min="8464" max="8464" width="0.875" style="552" customWidth="1"/>
    <col min="8465" max="8465" width="6.75" style="552" customWidth="1"/>
    <col min="8466" max="8466" width="11.125" style="552" customWidth="1"/>
    <col min="8467" max="8467" width="1.5" style="552" customWidth="1"/>
    <col min="8468" max="8468" width="11.125" style="552" customWidth="1"/>
    <col min="8469" max="8469" width="0.875" style="552" customWidth="1"/>
    <col min="8470" max="8470" width="6.75" style="552" customWidth="1"/>
    <col min="8471" max="8471" width="11.125" style="552" customWidth="1"/>
    <col min="8472" max="8472" width="0.875" style="552" customWidth="1"/>
    <col min="8473" max="8473" width="6.75" style="552" customWidth="1"/>
    <col min="8474" max="8474" width="11.125" style="552" customWidth="1"/>
    <col min="8475" max="8475" width="8" style="552" customWidth="1"/>
    <col min="8476" max="8704" width="9" style="552"/>
    <col min="8705" max="8705" width="26.5" style="552" customWidth="1"/>
    <col min="8706" max="8706" width="4.625" style="552" customWidth="1"/>
    <col min="8707" max="8707" width="5.875" style="552" customWidth="1"/>
    <col min="8708" max="8708" width="11.125" style="552" customWidth="1"/>
    <col min="8709" max="8709" width="0.875" style="552" customWidth="1"/>
    <col min="8710" max="8710" width="6.75" style="552" customWidth="1"/>
    <col min="8711" max="8711" width="11.125" style="552" customWidth="1"/>
    <col min="8712" max="8712" width="0.875" style="552" customWidth="1"/>
    <col min="8713" max="8713" width="6.75" style="552" customWidth="1"/>
    <col min="8714" max="8714" width="11.125" style="552" customWidth="1"/>
    <col min="8715" max="8715" width="1.5" style="552" customWidth="1"/>
    <col min="8716" max="8716" width="11.125" style="552" customWidth="1"/>
    <col min="8717" max="8717" width="0.875" style="552" customWidth="1"/>
    <col min="8718" max="8718" width="6.75" style="552" customWidth="1"/>
    <col min="8719" max="8719" width="11.125" style="552" customWidth="1"/>
    <col min="8720" max="8720" width="0.875" style="552" customWidth="1"/>
    <col min="8721" max="8721" width="6.75" style="552" customWidth="1"/>
    <col min="8722" max="8722" width="11.125" style="552" customWidth="1"/>
    <col min="8723" max="8723" width="1.5" style="552" customWidth="1"/>
    <col min="8724" max="8724" width="11.125" style="552" customWidth="1"/>
    <col min="8725" max="8725" width="0.875" style="552" customWidth="1"/>
    <col min="8726" max="8726" width="6.75" style="552" customWidth="1"/>
    <col min="8727" max="8727" width="11.125" style="552" customWidth="1"/>
    <col min="8728" max="8728" width="0.875" style="552" customWidth="1"/>
    <col min="8729" max="8729" width="6.75" style="552" customWidth="1"/>
    <col min="8730" max="8730" width="11.125" style="552" customWidth="1"/>
    <col min="8731" max="8731" width="8" style="552" customWidth="1"/>
    <col min="8732" max="8960" width="9" style="552"/>
    <col min="8961" max="8961" width="26.5" style="552" customWidth="1"/>
    <col min="8962" max="8962" width="4.625" style="552" customWidth="1"/>
    <col min="8963" max="8963" width="5.875" style="552" customWidth="1"/>
    <col min="8964" max="8964" width="11.125" style="552" customWidth="1"/>
    <col min="8965" max="8965" width="0.875" style="552" customWidth="1"/>
    <col min="8966" max="8966" width="6.75" style="552" customWidth="1"/>
    <col min="8967" max="8967" width="11.125" style="552" customWidth="1"/>
    <col min="8968" max="8968" width="0.875" style="552" customWidth="1"/>
    <col min="8969" max="8969" width="6.75" style="552" customWidth="1"/>
    <col min="8970" max="8970" width="11.125" style="552" customWidth="1"/>
    <col min="8971" max="8971" width="1.5" style="552" customWidth="1"/>
    <col min="8972" max="8972" width="11.125" style="552" customWidth="1"/>
    <col min="8973" max="8973" width="0.875" style="552" customWidth="1"/>
    <col min="8974" max="8974" width="6.75" style="552" customWidth="1"/>
    <col min="8975" max="8975" width="11.125" style="552" customWidth="1"/>
    <col min="8976" max="8976" width="0.875" style="552" customWidth="1"/>
    <col min="8977" max="8977" width="6.75" style="552" customWidth="1"/>
    <col min="8978" max="8978" width="11.125" style="552" customWidth="1"/>
    <col min="8979" max="8979" width="1.5" style="552" customWidth="1"/>
    <col min="8980" max="8980" width="11.125" style="552" customWidth="1"/>
    <col min="8981" max="8981" width="0.875" style="552" customWidth="1"/>
    <col min="8982" max="8982" width="6.75" style="552" customWidth="1"/>
    <col min="8983" max="8983" width="11.125" style="552" customWidth="1"/>
    <col min="8984" max="8984" width="0.875" style="552" customWidth="1"/>
    <col min="8985" max="8985" width="6.75" style="552" customWidth="1"/>
    <col min="8986" max="8986" width="11.125" style="552" customWidth="1"/>
    <col min="8987" max="8987" width="8" style="552" customWidth="1"/>
    <col min="8988" max="9216" width="9" style="552"/>
    <col min="9217" max="9217" width="26.5" style="552" customWidth="1"/>
    <col min="9218" max="9218" width="4.625" style="552" customWidth="1"/>
    <col min="9219" max="9219" width="5.875" style="552" customWidth="1"/>
    <col min="9220" max="9220" width="11.125" style="552" customWidth="1"/>
    <col min="9221" max="9221" width="0.875" style="552" customWidth="1"/>
    <col min="9222" max="9222" width="6.75" style="552" customWidth="1"/>
    <col min="9223" max="9223" width="11.125" style="552" customWidth="1"/>
    <col min="9224" max="9224" width="0.875" style="552" customWidth="1"/>
    <col min="9225" max="9225" width="6.75" style="552" customWidth="1"/>
    <col min="9226" max="9226" width="11.125" style="552" customWidth="1"/>
    <col min="9227" max="9227" width="1.5" style="552" customWidth="1"/>
    <col min="9228" max="9228" width="11.125" style="552" customWidth="1"/>
    <col min="9229" max="9229" width="0.875" style="552" customWidth="1"/>
    <col min="9230" max="9230" width="6.75" style="552" customWidth="1"/>
    <col min="9231" max="9231" width="11.125" style="552" customWidth="1"/>
    <col min="9232" max="9232" width="0.875" style="552" customWidth="1"/>
    <col min="9233" max="9233" width="6.75" style="552" customWidth="1"/>
    <col min="9234" max="9234" width="11.125" style="552" customWidth="1"/>
    <col min="9235" max="9235" width="1.5" style="552" customWidth="1"/>
    <col min="9236" max="9236" width="11.125" style="552" customWidth="1"/>
    <col min="9237" max="9237" width="0.875" style="552" customWidth="1"/>
    <col min="9238" max="9238" width="6.75" style="552" customWidth="1"/>
    <col min="9239" max="9239" width="11.125" style="552" customWidth="1"/>
    <col min="9240" max="9240" width="0.875" style="552" customWidth="1"/>
    <col min="9241" max="9241" width="6.75" style="552" customWidth="1"/>
    <col min="9242" max="9242" width="11.125" style="552" customWidth="1"/>
    <col min="9243" max="9243" width="8" style="552" customWidth="1"/>
    <col min="9244" max="9472" width="9" style="552"/>
    <col min="9473" max="9473" width="26.5" style="552" customWidth="1"/>
    <col min="9474" max="9474" width="4.625" style="552" customWidth="1"/>
    <col min="9475" max="9475" width="5.875" style="552" customWidth="1"/>
    <col min="9476" max="9476" width="11.125" style="552" customWidth="1"/>
    <col min="9477" max="9477" width="0.875" style="552" customWidth="1"/>
    <col min="9478" max="9478" width="6.75" style="552" customWidth="1"/>
    <col min="9479" max="9479" width="11.125" style="552" customWidth="1"/>
    <col min="9480" max="9480" width="0.875" style="552" customWidth="1"/>
    <col min="9481" max="9481" width="6.75" style="552" customWidth="1"/>
    <col min="9482" max="9482" width="11.125" style="552" customWidth="1"/>
    <col min="9483" max="9483" width="1.5" style="552" customWidth="1"/>
    <col min="9484" max="9484" width="11.125" style="552" customWidth="1"/>
    <col min="9485" max="9485" width="0.875" style="552" customWidth="1"/>
    <col min="9486" max="9486" width="6.75" style="552" customWidth="1"/>
    <col min="9487" max="9487" width="11.125" style="552" customWidth="1"/>
    <col min="9488" max="9488" width="0.875" style="552" customWidth="1"/>
    <col min="9489" max="9489" width="6.75" style="552" customWidth="1"/>
    <col min="9490" max="9490" width="11.125" style="552" customWidth="1"/>
    <col min="9491" max="9491" width="1.5" style="552" customWidth="1"/>
    <col min="9492" max="9492" width="11.125" style="552" customWidth="1"/>
    <col min="9493" max="9493" width="0.875" style="552" customWidth="1"/>
    <col min="9494" max="9494" width="6.75" style="552" customWidth="1"/>
    <col min="9495" max="9495" width="11.125" style="552" customWidth="1"/>
    <col min="9496" max="9496" width="0.875" style="552" customWidth="1"/>
    <col min="9497" max="9497" width="6.75" style="552" customWidth="1"/>
    <col min="9498" max="9498" width="11.125" style="552" customWidth="1"/>
    <col min="9499" max="9499" width="8" style="552" customWidth="1"/>
    <col min="9500" max="9728" width="9" style="552"/>
    <col min="9729" max="9729" width="26.5" style="552" customWidth="1"/>
    <col min="9730" max="9730" width="4.625" style="552" customWidth="1"/>
    <col min="9731" max="9731" width="5.875" style="552" customWidth="1"/>
    <col min="9732" max="9732" width="11.125" style="552" customWidth="1"/>
    <col min="9733" max="9733" width="0.875" style="552" customWidth="1"/>
    <col min="9734" max="9734" width="6.75" style="552" customWidth="1"/>
    <col min="9735" max="9735" width="11.125" style="552" customWidth="1"/>
    <col min="9736" max="9736" width="0.875" style="552" customWidth="1"/>
    <col min="9737" max="9737" width="6.75" style="552" customWidth="1"/>
    <col min="9738" max="9738" width="11.125" style="552" customWidth="1"/>
    <col min="9739" max="9739" width="1.5" style="552" customWidth="1"/>
    <col min="9740" max="9740" width="11.125" style="552" customWidth="1"/>
    <col min="9741" max="9741" width="0.875" style="552" customWidth="1"/>
    <col min="9742" max="9742" width="6.75" style="552" customWidth="1"/>
    <col min="9743" max="9743" width="11.125" style="552" customWidth="1"/>
    <col min="9744" max="9744" width="0.875" style="552" customWidth="1"/>
    <col min="9745" max="9745" width="6.75" style="552" customWidth="1"/>
    <col min="9746" max="9746" width="11.125" style="552" customWidth="1"/>
    <col min="9747" max="9747" width="1.5" style="552" customWidth="1"/>
    <col min="9748" max="9748" width="11.125" style="552" customWidth="1"/>
    <col min="9749" max="9749" width="0.875" style="552" customWidth="1"/>
    <col min="9750" max="9750" width="6.75" style="552" customWidth="1"/>
    <col min="9751" max="9751" width="11.125" style="552" customWidth="1"/>
    <col min="9752" max="9752" width="0.875" style="552" customWidth="1"/>
    <col min="9753" max="9753" width="6.75" style="552" customWidth="1"/>
    <col min="9754" max="9754" width="11.125" style="552" customWidth="1"/>
    <col min="9755" max="9755" width="8" style="552" customWidth="1"/>
    <col min="9756" max="9984" width="9" style="552"/>
    <col min="9985" max="9985" width="26.5" style="552" customWidth="1"/>
    <col min="9986" max="9986" width="4.625" style="552" customWidth="1"/>
    <col min="9987" max="9987" width="5.875" style="552" customWidth="1"/>
    <col min="9988" max="9988" width="11.125" style="552" customWidth="1"/>
    <col min="9989" max="9989" width="0.875" style="552" customWidth="1"/>
    <col min="9990" max="9990" width="6.75" style="552" customWidth="1"/>
    <col min="9991" max="9991" width="11.125" style="552" customWidth="1"/>
    <col min="9992" max="9992" width="0.875" style="552" customWidth="1"/>
    <col min="9993" max="9993" width="6.75" style="552" customWidth="1"/>
    <col min="9994" max="9994" width="11.125" style="552" customWidth="1"/>
    <col min="9995" max="9995" width="1.5" style="552" customWidth="1"/>
    <col min="9996" max="9996" width="11.125" style="552" customWidth="1"/>
    <col min="9997" max="9997" width="0.875" style="552" customWidth="1"/>
    <col min="9998" max="9998" width="6.75" style="552" customWidth="1"/>
    <col min="9999" max="9999" width="11.125" style="552" customWidth="1"/>
    <col min="10000" max="10000" width="0.875" style="552" customWidth="1"/>
    <col min="10001" max="10001" width="6.75" style="552" customWidth="1"/>
    <col min="10002" max="10002" width="11.125" style="552" customWidth="1"/>
    <col min="10003" max="10003" width="1.5" style="552" customWidth="1"/>
    <col min="10004" max="10004" width="11.125" style="552" customWidth="1"/>
    <col min="10005" max="10005" width="0.875" style="552" customWidth="1"/>
    <col min="10006" max="10006" width="6.75" style="552" customWidth="1"/>
    <col min="10007" max="10007" width="11.125" style="552" customWidth="1"/>
    <col min="10008" max="10008" width="0.875" style="552" customWidth="1"/>
    <col min="10009" max="10009" width="6.75" style="552" customWidth="1"/>
    <col min="10010" max="10010" width="11.125" style="552" customWidth="1"/>
    <col min="10011" max="10011" width="8" style="552" customWidth="1"/>
    <col min="10012" max="10240" width="9" style="552"/>
    <col min="10241" max="10241" width="26.5" style="552" customWidth="1"/>
    <col min="10242" max="10242" width="4.625" style="552" customWidth="1"/>
    <col min="10243" max="10243" width="5.875" style="552" customWidth="1"/>
    <col min="10244" max="10244" width="11.125" style="552" customWidth="1"/>
    <col min="10245" max="10245" width="0.875" style="552" customWidth="1"/>
    <col min="10246" max="10246" width="6.75" style="552" customWidth="1"/>
    <col min="10247" max="10247" width="11.125" style="552" customWidth="1"/>
    <col min="10248" max="10248" width="0.875" style="552" customWidth="1"/>
    <col min="10249" max="10249" width="6.75" style="552" customWidth="1"/>
    <col min="10250" max="10250" width="11.125" style="552" customWidth="1"/>
    <col min="10251" max="10251" width="1.5" style="552" customWidth="1"/>
    <col min="10252" max="10252" width="11.125" style="552" customWidth="1"/>
    <col min="10253" max="10253" width="0.875" style="552" customWidth="1"/>
    <col min="10254" max="10254" width="6.75" style="552" customWidth="1"/>
    <col min="10255" max="10255" width="11.125" style="552" customWidth="1"/>
    <col min="10256" max="10256" width="0.875" style="552" customWidth="1"/>
    <col min="10257" max="10257" width="6.75" style="552" customWidth="1"/>
    <col min="10258" max="10258" width="11.125" style="552" customWidth="1"/>
    <col min="10259" max="10259" width="1.5" style="552" customWidth="1"/>
    <col min="10260" max="10260" width="11.125" style="552" customWidth="1"/>
    <col min="10261" max="10261" width="0.875" style="552" customWidth="1"/>
    <col min="10262" max="10262" width="6.75" style="552" customWidth="1"/>
    <col min="10263" max="10263" width="11.125" style="552" customWidth="1"/>
    <col min="10264" max="10264" width="0.875" style="552" customWidth="1"/>
    <col min="10265" max="10265" width="6.75" style="552" customWidth="1"/>
    <col min="10266" max="10266" width="11.125" style="552" customWidth="1"/>
    <col min="10267" max="10267" width="8" style="552" customWidth="1"/>
    <col min="10268" max="10496" width="9" style="552"/>
    <col min="10497" max="10497" width="26.5" style="552" customWidth="1"/>
    <col min="10498" max="10498" width="4.625" style="552" customWidth="1"/>
    <col min="10499" max="10499" width="5.875" style="552" customWidth="1"/>
    <col min="10500" max="10500" width="11.125" style="552" customWidth="1"/>
    <col min="10501" max="10501" width="0.875" style="552" customWidth="1"/>
    <col min="10502" max="10502" width="6.75" style="552" customWidth="1"/>
    <col min="10503" max="10503" width="11.125" style="552" customWidth="1"/>
    <col min="10504" max="10504" width="0.875" style="552" customWidth="1"/>
    <col min="10505" max="10505" width="6.75" style="552" customWidth="1"/>
    <col min="10506" max="10506" width="11.125" style="552" customWidth="1"/>
    <col min="10507" max="10507" width="1.5" style="552" customWidth="1"/>
    <col min="10508" max="10508" width="11.125" style="552" customWidth="1"/>
    <col min="10509" max="10509" width="0.875" style="552" customWidth="1"/>
    <col min="10510" max="10510" width="6.75" style="552" customWidth="1"/>
    <col min="10511" max="10511" width="11.125" style="552" customWidth="1"/>
    <col min="10512" max="10512" width="0.875" style="552" customWidth="1"/>
    <col min="10513" max="10513" width="6.75" style="552" customWidth="1"/>
    <col min="10514" max="10514" width="11.125" style="552" customWidth="1"/>
    <col min="10515" max="10515" width="1.5" style="552" customWidth="1"/>
    <col min="10516" max="10516" width="11.125" style="552" customWidth="1"/>
    <col min="10517" max="10517" width="0.875" style="552" customWidth="1"/>
    <col min="10518" max="10518" width="6.75" style="552" customWidth="1"/>
    <col min="10519" max="10519" width="11.125" style="552" customWidth="1"/>
    <col min="10520" max="10520" width="0.875" style="552" customWidth="1"/>
    <col min="10521" max="10521" width="6.75" style="552" customWidth="1"/>
    <col min="10522" max="10522" width="11.125" style="552" customWidth="1"/>
    <col min="10523" max="10523" width="8" style="552" customWidth="1"/>
    <col min="10524" max="10752" width="9" style="552"/>
    <col min="10753" max="10753" width="26.5" style="552" customWidth="1"/>
    <col min="10754" max="10754" width="4.625" style="552" customWidth="1"/>
    <col min="10755" max="10755" width="5.875" style="552" customWidth="1"/>
    <col min="10756" max="10756" width="11.125" style="552" customWidth="1"/>
    <col min="10757" max="10757" width="0.875" style="552" customWidth="1"/>
    <col min="10758" max="10758" width="6.75" style="552" customWidth="1"/>
    <col min="10759" max="10759" width="11.125" style="552" customWidth="1"/>
    <col min="10760" max="10760" width="0.875" style="552" customWidth="1"/>
    <col min="10761" max="10761" width="6.75" style="552" customWidth="1"/>
    <col min="10762" max="10762" width="11.125" style="552" customWidth="1"/>
    <col min="10763" max="10763" width="1.5" style="552" customWidth="1"/>
    <col min="10764" max="10764" width="11.125" style="552" customWidth="1"/>
    <col min="10765" max="10765" width="0.875" style="552" customWidth="1"/>
    <col min="10766" max="10766" width="6.75" style="552" customWidth="1"/>
    <col min="10767" max="10767" width="11.125" style="552" customWidth="1"/>
    <col min="10768" max="10768" width="0.875" style="552" customWidth="1"/>
    <col min="10769" max="10769" width="6.75" style="552" customWidth="1"/>
    <col min="10770" max="10770" width="11.125" style="552" customWidth="1"/>
    <col min="10771" max="10771" width="1.5" style="552" customWidth="1"/>
    <col min="10772" max="10772" width="11.125" style="552" customWidth="1"/>
    <col min="10773" max="10773" width="0.875" style="552" customWidth="1"/>
    <col min="10774" max="10774" width="6.75" style="552" customWidth="1"/>
    <col min="10775" max="10775" width="11.125" style="552" customWidth="1"/>
    <col min="10776" max="10776" width="0.875" style="552" customWidth="1"/>
    <col min="10777" max="10777" width="6.75" style="552" customWidth="1"/>
    <col min="10778" max="10778" width="11.125" style="552" customWidth="1"/>
    <col min="10779" max="10779" width="8" style="552" customWidth="1"/>
    <col min="10780" max="11008" width="9" style="552"/>
    <col min="11009" max="11009" width="26.5" style="552" customWidth="1"/>
    <col min="11010" max="11010" width="4.625" style="552" customWidth="1"/>
    <col min="11011" max="11011" width="5.875" style="552" customWidth="1"/>
    <col min="11012" max="11012" width="11.125" style="552" customWidth="1"/>
    <col min="11013" max="11013" width="0.875" style="552" customWidth="1"/>
    <col min="11014" max="11014" width="6.75" style="552" customWidth="1"/>
    <col min="11015" max="11015" width="11.125" style="552" customWidth="1"/>
    <col min="11016" max="11016" width="0.875" style="552" customWidth="1"/>
    <col min="11017" max="11017" width="6.75" style="552" customWidth="1"/>
    <col min="11018" max="11018" width="11.125" style="552" customWidth="1"/>
    <col min="11019" max="11019" width="1.5" style="552" customWidth="1"/>
    <col min="11020" max="11020" width="11.125" style="552" customWidth="1"/>
    <col min="11021" max="11021" width="0.875" style="552" customWidth="1"/>
    <col min="11022" max="11022" width="6.75" style="552" customWidth="1"/>
    <col min="11023" max="11023" width="11.125" style="552" customWidth="1"/>
    <col min="11024" max="11024" width="0.875" style="552" customWidth="1"/>
    <col min="11025" max="11025" width="6.75" style="552" customWidth="1"/>
    <col min="11026" max="11026" width="11.125" style="552" customWidth="1"/>
    <col min="11027" max="11027" width="1.5" style="552" customWidth="1"/>
    <col min="11028" max="11028" width="11.125" style="552" customWidth="1"/>
    <col min="11029" max="11029" width="0.875" style="552" customWidth="1"/>
    <col min="11030" max="11030" width="6.75" style="552" customWidth="1"/>
    <col min="11031" max="11031" width="11.125" style="552" customWidth="1"/>
    <col min="11032" max="11032" width="0.875" style="552" customWidth="1"/>
    <col min="11033" max="11033" width="6.75" style="552" customWidth="1"/>
    <col min="11034" max="11034" width="11.125" style="552" customWidth="1"/>
    <col min="11035" max="11035" width="8" style="552" customWidth="1"/>
    <col min="11036" max="11264" width="9" style="552"/>
    <col min="11265" max="11265" width="26.5" style="552" customWidth="1"/>
    <col min="11266" max="11266" width="4.625" style="552" customWidth="1"/>
    <col min="11267" max="11267" width="5.875" style="552" customWidth="1"/>
    <col min="11268" max="11268" width="11.125" style="552" customWidth="1"/>
    <col min="11269" max="11269" width="0.875" style="552" customWidth="1"/>
    <col min="11270" max="11270" width="6.75" style="552" customWidth="1"/>
    <col min="11271" max="11271" width="11.125" style="552" customWidth="1"/>
    <col min="11272" max="11272" width="0.875" style="552" customWidth="1"/>
    <col min="11273" max="11273" width="6.75" style="552" customWidth="1"/>
    <col min="11274" max="11274" width="11.125" style="552" customWidth="1"/>
    <col min="11275" max="11275" width="1.5" style="552" customWidth="1"/>
    <col min="11276" max="11276" width="11.125" style="552" customWidth="1"/>
    <col min="11277" max="11277" width="0.875" style="552" customWidth="1"/>
    <col min="11278" max="11278" width="6.75" style="552" customWidth="1"/>
    <col min="11279" max="11279" width="11.125" style="552" customWidth="1"/>
    <col min="11280" max="11280" width="0.875" style="552" customWidth="1"/>
    <col min="11281" max="11281" width="6.75" style="552" customWidth="1"/>
    <col min="11282" max="11282" width="11.125" style="552" customWidth="1"/>
    <col min="11283" max="11283" width="1.5" style="552" customWidth="1"/>
    <col min="11284" max="11284" width="11.125" style="552" customWidth="1"/>
    <col min="11285" max="11285" width="0.875" style="552" customWidth="1"/>
    <col min="11286" max="11286" width="6.75" style="552" customWidth="1"/>
    <col min="11287" max="11287" width="11.125" style="552" customWidth="1"/>
    <col min="11288" max="11288" width="0.875" style="552" customWidth="1"/>
    <col min="11289" max="11289" width="6.75" style="552" customWidth="1"/>
    <col min="11290" max="11290" width="11.125" style="552" customWidth="1"/>
    <col min="11291" max="11291" width="8" style="552" customWidth="1"/>
    <col min="11292" max="11520" width="9" style="552"/>
    <col min="11521" max="11521" width="26.5" style="552" customWidth="1"/>
    <col min="11522" max="11522" width="4.625" style="552" customWidth="1"/>
    <col min="11523" max="11523" width="5.875" style="552" customWidth="1"/>
    <col min="11524" max="11524" width="11.125" style="552" customWidth="1"/>
    <col min="11525" max="11525" width="0.875" style="552" customWidth="1"/>
    <col min="11526" max="11526" width="6.75" style="552" customWidth="1"/>
    <col min="11527" max="11527" width="11.125" style="552" customWidth="1"/>
    <col min="11528" max="11528" width="0.875" style="552" customWidth="1"/>
    <col min="11529" max="11529" width="6.75" style="552" customWidth="1"/>
    <col min="11530" max="11530" width="11.125" style="552" customWidth="1"/>
    <col min="11531" max="11531" width="1.5" style="552" customWidth="1"/>
    <col min="11532" max="11532" width="11.125" style="552" customWidth="1"/>
    <col min="11533" max="11533" width="0.875" style="552" customWidth="1"/>
    <col min="11534" max="11534" width="6.75" style="552" customWidth="1"/>
    <col min="11535" max="11535" width="11.125" style="552" customWidth="1"/>
    <col min="11536" max="11536" width="0.875" style="552" customWidth="1"/>
    <col min="11537" max="11537" width="6.75" style="552" customWidth="1"/>
    <col min="11538" max="11538" width="11.125" style="552" customWidth="1"/>
    <col min="11539" max="11539" width="1.5" style="552" customWidth="1"/>
    <col min="11540" max="11540" width="11.125" style="552" customWidth="1"/>
    <col min="11541" max="11541" width="0.875" style="552" customWidth="1"/>
    <col min="11542" max="11542" width="6.75" style="552" customWidth="1"/>
    <col min="11543" max="11543" width="11.125" style="552" customWidth="1"/>
    <col min="11544" max="11544" width="0.875" style="552" customWidth="1"/>
    <col min="11545" max="11545" width="6.75" style="552" customWidth="1"/>
    <col min="11546" max="11546" width="11.125" style="552" customWidth="1"/>
    <col min="11547" max="11547" width="8" style="552" customWidth="1"/>
    <col min="11548" max="11776" width="9" style="552"/>
    <col min="11777" max="11777" width="26.5" style="552" customWidth="1"/>
    <col min="11778" max="11778" width="4.625" style="552" customWidth="1"/>
    <col min="11779" max="11779" width="5.875" style="552" customWidth="1"/>
    <col min="11780" max="11780" width="11.125" style="552" customWidth="1"/>
    <col min="11781" max="11781" width="0.875" style="552" customWidth="1"/>
    <col min="11782" max="11782" width="6.75" style="552" customWidth="1"/>
    <col min="11783" max="11783" width="11.125" style="552" customWidth="1"/>
    <col min="11784" max="11784" width="0.875" style="552" customWidth="1"/>
    <col min="11785" max="11785" width="6.75" style="552" customWidth="1"/>
    <col min="11786" max="11786" width="11.125" style="552" customWidth="1"/>
    <col min="11787" max="11787" width="1.5" style="552" customWidth="1"/>
    <col min="11788" max="11788" width="11.125" style="552" customWidth="1"/>
    <col min="11789" max="11789" width="0.875" style="552" customWidth="1"/>
    <col min="11790" max="11790" width="6.75" style="552" customWidth="1"/>
    <col min="11791" max="11791" width="11.125" style="552" customWidth="1"/>
    <col min="11792" max="11792" width="0.875" style="552" customWidth="1"/>
    <col min="11793" max="11793" width="6.75" style="552" customWidth="1"/>
    <col min="11794" max="11794" width="11.125" style="552" customWidth="1"/>
    <col min="11795" max="11795" width="1.5" style="552" customWidth="1"/>
    <col min="11796" max="11796" width="11.125" style="552" customWidth="1"/>
    <col min="11797" max="11797" width="0.875" style="552" customWidth="1"/>
    <col min="11798" max="11798" width="6.75" style="552" customWidth="1"/>
    <col min="11799" max="11799" width="11.125" style="552" customWidth="1"/>
    <col min="11800" max="11800" width="0.875" style="552" customWidth="1"/>
    <col min="11801" max="11801" width="6.75" style="552" customWidth="1"/>
    <col min="11802" max="11802" width="11.125" style="552" customWidth="1"/>
    <col min="11803" max="11803" width="8" style="552" customWidth="1"/>
    <col min="11804" max="12032" width="9" style="552"/>
    <col min="12033" max="12033" width="26.5" style="552" customWidth="1"/>
    <col min="12034" max="12034" width="4.625" style="552" customWidth="1"/>
    <col min="12035" max="12035" width="5.875" style="552" customWidth="1"/>
    <col min="12036" max="12036" width="11.125" style="552" customWidth="1"/>
    <col min="12037" max="12037" width="0.875" style="552" customWidth="1"/>
    <col min="12038" max="12038" width="6.75" style="552" customWidth="1"/>
    <col min="12039" max="12039" width="11.125" style="552" customWidth="1"/>
    <col min="12040" max="12040" width="0.875" style="552" customWidth="1"/>
    <col min="12041" max="12041" width="6.75" style="552" customWidth="1"/>
    <col min="12042" max="12042" width="11.125" style="552" customWidth="1"/>
    <col min="12043" max="12043" width="1.5" style="552" customWidth="1"/>
    <col min="12044" max="12044" width="11.125" style="552" customWidth="1"/>
    <col min="12045" max="12045" width="0.875" style="552" customWidth="1"/>
    <col min="12046" max="12046" width="6.75" style="552" customWidth="1"/>
    <col min="12047" max="12047" width="11.125" style="552" customWidth="1"/>
    <col min="12048" max="12048" width="0.875" style="552" customWidth="1"/>
    <col min="12049" max="12049" width="6.75" style="552" customWidth="1"/>
    <col min="12050" max="12050" width="11.125" style="552" customWidth="1"/>
    <col min="12051" max="12051" width="1.5" style="552" customWidth="1"/>
    <col min="12052" max="12052" width="11.125" style="552" customWidth="1"/>
    <col min="12053" max="12053" width="0.875" style="552" customWidth="1"/>
    <col min="12054" max="12054" width="6.75" style="552" customWidth="1"/>
    <col min="12055" max="12055" width="11.125" style="552" customWidth="1"/>
    <col min="12056" max="12056" width="0.875" style="552" customWidth="1"/>
    <col min="12057" max="12057" width="6.75" style="552" customWidth="1"/>
    <col min="12058" max="12058" width="11.125" style="552" customWidth="1"/>
    <col min="12059" max="12059" width="8" style="552" customWidth="1"/>
    <col min="12060" max="12288" width="9" style="552"/>
    <col min="12289" max="12289" width="26.5" style="552" customWidth="1"/>
    <col min="12290" max="12290" width="4.625" style="552" customWidth="1"/>
    <col min="12291" max="12291" width="5.875" style="552" customWidth="1"/>
    <col min="12292" max="12292" width="11.125" style="552" customWidth="1"/>
    <col min="12293" max="12293" width="0.875" style="552" customWidth="1"/>
    <col min="12294" max="12294" width="6.75" style="552" customWidth="1"/>
    <col min="12295" max="12295" width="11.125" style="552" customWidth="1"/>
    <col min="12296" max="12296" width="0.875" style="552" customWidth="1"/>
    <col min="12297" max="12297" width="6.75" style="552" customWidth="1"/>
    <col min="12298" max="12298" width="11.125" style="552" customWidth="1"/>
    <col min="12299" max="12299" width="1.5" style="552" customWidth="1"/>
    <col min="12300" max="12300" width="11.125" style="552" customWidth="1"/>
    <col min="12301" max="12301" width="0.875" style="552" customWidth="1"/>
    <col min="12302" max="12302" width="6.75" style="552" customWidth="1"/>
    <col min="12303" max="12303" width="11.125" style="552" customWidth="1"/>
    <col min="12304" max="12304" width="0.875" style="552" customWidth="1"/>
    <col min="12305" max="12305" width="6.75" style="552" customWidth="1"/>
    <col min="12306" max="12306" width="11.125" style="552" customWidth="1"/>
    <col min="12307" max="12307" width="1.5" style="552" customWidth="1"/>
    <col min="12308" max="12308" width="11.125" style="552" customWidth="1"/>
    <col min="12309" max="12309" width="0.875" style="552" customWidth="1"/>
    <col min="12310" max="12310" width="6.75" style="552" customWidth="1"/>
    <col min="12311" max="12311" width="11.125" style="552" customWidth="1"/>
    <col min="12312" max="12312" width="0.875" style="552" customWidth="1"/>
    <col min="12313" max="12313" width="6.75" style="552" customWidth="1"/>
    <col min="12314" max="12314" width="11.125" style="552" customWidth="1"/>
    <col min="12315" max="12315" width="8" style="552" customWidth="1"/>
    <col min="12316" max="12544" width="9" style="552"/>
    <col min="12545" max="12545" width="26.5" style="552" customWidth="1"/>
    <col min="12546" max="12546" width="4.625" style="552" customWidth="1"/>
    <col min="12547" max="12547" width="5.875" style="552" customWidth="1"/>
    <col min="12548" max="12548" width="11.125" style="552" customWidth="1"/>
    <col min="12549" max="12549" width="0.875" style="552" customWidth="1"/>
    <col min="12550" max="12550" width="6.75" style="552" customWidth="1"/>
    <col min="12551" max="12551" width="11.125" style="552" customWidth="1"/>
    <col min="12552" max="12552" width="0.875" style="552" customWidth="1"/>
    <col min="12553" max="12553" width="6.75" style="552" customWidth="1"/>
    <col min="12554" max="12554" width="11.125" style="552" customWidth="1"/>
    <col min="12555" max="12555" width="1.5" style="552" customWidth="1"/>
    <col min="12556" max="12556" width="11.125" style="552" customWidth="1"/>
    <col min="12557" max="12557" width="0.875" style="552" customWidth="1"/>
    <col min="12558" max="12558" width="6.75" style="552" customWidth="1"/>
    <col min="12559" max="12559" width="11.125" style="552" customWidth="1"/>
    <col min="12560" max="12560" width="0.875" style="552" customWidth="1"/>
    <col min="12561" max="12561" width="6.75" style="552" customWidth="1"/>
    <col min="12562" max="12562" width="11.125" style="552" customWidth="1"/>
    <col min="12563" max="12563" width="1.5" style="552" customWidth="1"/>
    <col min="12564" max="12564" width="11.125" style="552" customWidth="1"/>
    <col min="12565" max="12565" width="0.875" style="552" customWidth="1"/>
    <col min="12566" max="12566" width="6.75" style="552" customWidth="1"/>
    <col min="12567" max="12567" width="11.125" style="552" customWidth="1"/>
    <col min="12568" max="12568" width="0.875" style="552" customWidth="1"/>
    <col min="12569" max="12569" width="6.75" style="552" customWidth="1"/>
    <col min="12570" max="12570" width="11.125" style="552" customWidth="1"/>
    <col min="12571" max="12571" width="8" style="552" customWidth="1"/>
    <col min="12572" max="12800" width="9" style="552"/>
    <col min="12801" max="12801" width="26.5" style="552" customWidth="1"/>
    <col min="12802" max="12802" width="4.625" style="552" customWidth="1"/>
    <col min="12803" max="12803" width="5.875" style="552" customWidth="1"/>
    <col min="12804" max="12804" width="11.125" style="552" customWidth="1"/>
    <col min="12805" max="12805" width="0.875" style="552" customWidth="1"/>
    <col min="12806" max="12806" width="6.75" style="552" customWidth="1"/>
    <col min="12807" max="12807" width="11.125" style="552" customWidth="1"/>
    <col min="12808" max="12808" width="0.875" style="552" customWidth="1"/>
    <col min="12809" max="12809" width="6.75" style="552" customWidth="1"/>
    <col min="12810" max="12810" width="11.125" style="552" customWidth="1"/>
    <col min="12811" max="12811" width="1.5" style="552" customWidth="1"/>
    <col min="12812" max="12812" width="11.125" style="552" customWidth="1"/>
    <col min="12813" max="12813" width="0.875" style="552" customWidth="1"/>
    <col min="12814" max="12814" width="6.75" style="552" customWidth="1"/>
    <col min="12815" max="12815" width="11.125" style="552" customWidth="1"/>
    <col min="12816" max="12816" width="0.875" style="552" customWidth="1"/>
    <col min="12817" max="12817" width="6.75" style="552" customWidth="1"/>
    <col min="12818" max="12818" width="11.125" style="552" customWidth="1"/>
    <col min="12819" max="12819" width="1.5" style="552" customWidth="1"/>
    <col min="12820" max="12820" width="11.125" style="552" customWidth="1"/>
    <col min="12821" max="12821" width="0.875" style="552" customWidth="1"/>
    <col min="12822" max="12822" width="6.75" style="552" customWidth="1"/>
    <col min="12823" max="12823" width="11.125" style="552" customWidth="1"/>
    <col min="12824" max="12824" width="0.875" style="552" customWidth="1"/>
    <col min="12825" max="12825" width="6.75" style="552" customWidth="1"/>
    <col min="12826" max="12826" width="11.125" style="552" customWidth="1"/>
    <col min="12827" max="12827" width="8" style="552" customWidth="1"/>
    <col min="12828" max="13056" width="9" style="552"/>
    <col min="13057" max="13057" width="26.5" style="552" customWidth="1"/>
    <col min="13058" max="13058" width="4.625" style="552" customWidth="1"/>
    <col min="13059" max="13059" width="5.875" style="552" customWidth="1"/>
    <col min="13060" max="13060" width="11.125" style="552" customWidth="1"/>
    <col min="13061" max="13061" width="0.875" style="552" customWidth="1"/>
    <col min="13062" max="13062" width="6.75" style="552" customWidth="1"/>
    <col min="13063" max="13063" width="11.125" style="552" customWidth="1"/>
    <col min="13064" max="13064" width="0.875" style="552" customWidth="1"/>
    <col min="13065" max="13065" width="6.75" style="552" customWidth="1"/>
    <col min="13066" max="13066" width="11.125" style="552" customWidth="1"/>
    <col min="13067" max="13067" width="1.5" style="552" customWidth="1"/>
    <col min="13068" max="13068" width="11.125" style="552" customWidth="1"/>
    <col min="13069" max="13069" width="0.875" style="552" customWidth="1"/>
    <col min="13070" max="13070" width="6.75" style="552" customWidth="1"/>
    <col min="13071" max="13071" width="11.125" style="552" customWidth="1"/>
    <col min="13072" max="13072" width="0.875" style="552" customWidth="1"/>
    <col min="13073" max="13073" width="6.75" style="552" customWidth="1"/>
    <col min="13074" max="13074" width="11.125" style="552" customWidth="1"/>
    <col min="13075" max="13075" width="1.5" style="552" customWidth="1"/>
    <col min="13076" max="13076" width="11.125" style="552" customWidth="1"/>
    <col min="13077" max="13077" width="0.875" style="552" customWidth="1"/>
    <col min="13078" max="13078" width="6.75" style="552" customWidth="1"/>
    <col min="13079" max="13079" width="11.125" style="552" customWidth="1"/>
    <col min="13080" max="13080" width="0.875" style="552" customWidth="1"/>
    <col min="13081" max="13081" width="6.75" style="552" customWidth="1"/>
    <col min="13082" max="13082" width="11.125" style="552" customWidth="1"/>
    <col min="13083" max="13083" width="8" style="552" customWidth="1"/>
    <col min="13084" max="13312" width="9" style="552"/>
    <col min="13313" max="13313" width="26.5" style="552" customWidth="1"/>
    <col min="13314" max="13314" width="4.625" style="552" customWidth="1"/>
    <col min="13315" max="13315" width="5.875" style="552" customWidth="1"/>
    <col min="13316" max="13316" width="11.125" style="552" customWidth="1"/>
    <col min="13317" max="13317" width="0.875" style="552" customWidth="1"/>
    <col min="13318" max="13318" width="6.75" style="552" customWidth="1"/>
    <col min="13319" max="13319" width="11.125" style="552" customWidth="1"/>
    <col min="13320" max="13320" width="0.875" style="552" customWidth="1"/>
    <col min="13321" max="13321" width="6.75" style="552" customWidth="1"/>
    <col min="13322" max="13322" width="11.125" style="552" customWidth="1"/>
    <col min="13323" max="13323" width="1.5" style="552" customWidth="1"/>
    <col min="13324" max="13324" width="11.125" style="552" customWidth="1"/>
    <col min="13325" max="13325" width="0.875" style="552" customWidth="1"/>
    <col min="13326" max="13326" width="6.75" style="552" customWidth="1"/>
    <col min="13327" max="13327" width="11.125" style="552" customWidth="1"/>
    <col min="13328" max="13328" width="0.875" style="552" customWidth="1"/>
    <col min="13329" max="13329" width="6.75" style="552" customWidth="1"/>
    <col min="13330" max="13330" width="11.125" style="552" customWidth="1"/>
    <col min="13331" max="13331" width="1.5" style="552" customWidth="1"/>
    <col min="13332" max="13332" width="11.125" style="552" customWidth="1"/>
    <col min="13333" max="13333" width="0.875" style="552" customWidth="1"/>
    <col min="13334" max="13334" width="6.75" style="552" customWidth="1"/>
    <col min="13335" max="13335" width="11.125" style="552" customWidth="1"/>
    <col min="13336" max="13336" width="0.875" style="552" customWidth="1"/>
    <col min="13337" max="13337" width="6.75" style="552" customWidth="1"/>
    <col min="13338" max="13338" width="11.125" style="552" customWidth="1"/>
    <col min="13339" max="13339" width="8" style="552" customWidth="1"/>
    <col min="13340" max="13568" width="9" style="552"/>
    <col min="13569" max="13569" width="26.5" style="552" customWidth="1"/>
    <col min="13570" max="13570" width="4.625" style="552" customWidth="1"/>
    <col min="13571" max="13571" width="5.875" style="552" customWidth="1"/>
    <col min="13572" max="13572" width="11.125" style="552" customWidth="1"/>
    <col min="13573" max="13573" width="0.875" style="552" customWidth="1"/>
    <col min="13574" max="13574" width="6.75" style="552" customWidth="1"/>
    <col min="13575" max="13575" width="11.125" style="552" customWidth="1"/>
    <col min="13576" max="13576" width="0.875" style="552" customWidth="1"/>
    <col min="13577" max="13577" width="6.75" style="552" customWidth="1"/>
    <col min="13578" max="13578" width="11.125" style="552" customWidth="1"/>
    <col min="13579" max="13579" width="1.5" style="552" customWidth="1"/>
    <col min="13580" max="13580" width="11.125" style="552" customWidth="1"/>
    <col min="13581" max="13581" width="0.875" style="552" customWidth="1"/>
    <col min="13582" max="13582" width="6.75" style="552" customWidth="1"/>
    <col min="13583" max="13583" width="11.125" style="552" customWidth="1"/>
    <col min="13584" max="13584" width="0.875" style="552" customWidth="1"/>
    <col min="13585" max="13585" width="6.75" style="552" customWidth="1"/>
    <col min="13586" max="13586" width="11.125" style="552" customWidth="1"/>
    <col min="13587" max="13587" width="1.5" style="552" customWidth="1"/>
    <col min="13588" max="13588" width="11.125" style="552" customWidth="1"/>
    <col min="13589" max="13589" width="0.875" style="552" customWidth="1"/>
    <col min="13590" max="13590" width="6.75" style="552" customWidth="1"/>
    <col min="13591" max="13591" width="11.125" style="552" customWidth="1"/>
    <col min="13592" max="13592" width="0.875" style="552" customWidth="1"/>
    <col min="13593" max="13593" width="6.75" style="552" customWidth="1"/>
    <col min="13594" max="13594" width="11.125" style="552" customWidth="1"/>
    <col min="13595" max="13595" width="8" style="552" customWidth="1"/>
    <col min="13596" max="13824" width="9" style="552"/>
    <col min="13825" max="13825" width="26.5" style="552" customWidth="1"/>
    <col min="13826" max="13826" width="4.625" style="552" customWidth="1"/>
    <col min="13827" max="13827" width="5.875" style="552" customWidth="1"/>
    <col min="13828" max="13828" width="11.125" style="552" customWidth="1"/>
    <col min="13829" max="13829" width="0.875" style="552" customWidth="1"/>
    <col min="13830" max="13830" width="6.75" style="552" customWidth="1"/>
    <col min="13831" max="13831" width="11.125" style="552" customWidth="1"/>
    <col min="13832" max="13832" width="0.875" style="552" customWidth="1"/>
    <col min="13833" max="13833" width="6.75" style="552" customWidth="1"/>
    <col min="13834" max="13834" width="11.125" style="552" customWidth="1"/>
    <col min="13835" max="13835" width="1.5" style="552" customWidth="1"/>
    <col min="13836" max="13836" width="11.125" style="552" customWidth="1"/>
    <col min="13837" max="13837" width="0.875" style="552" customWidth="1"/>
    <col min="13838" max="13838" width="6.75" style="552" customWidth="1"/>
    <col min="13839" max="13839" width="11.125" style="552" customWidth="1"/>
    <col min="13840" max="13840" width="0.875" style="552" customWidth="1"/>
    <col min="13841" max="13841" width="6.75" style="552" customWidth="1"/>
    <col min="13842" max="13842" width="11.125" style="552" customWidth="1"/>
    <col min="13843" max="13843" width="1.5" style="552" customWidth="1"/>
    <col min="13844" max="13844" width="11.125" style="552" customWidth="1"/>
    <col min="13845" max="13845" width="0.875" style="552" customWidth="1"/>
    <col min="13846" max="13846" width="6.75" style="552" customWidth="1"/>
    <col min="13847" max="13847" width="11.125" style="552" customWidth="1"/>
    <col min="13848" max="13848" width="0.875" style="552" customWidth="1"/>
    <col min="13849" max="13849" width="6.75" style="552" customWidth="1"/>
    <col min="13850" max="13850" width="11.125" style="552" customWidth="1"/>
    <col min="13851" max="13851" width="8" style="552" customWidth="1"/>
    <col min="13852" max="14080" width="9" style="552"/>
    <col min="14081" max="14081" width="26.5" style="552" customWidth="1"/>
    <col min="14082" max="14082" width="4.625" style="552" customWidth="1"/>
    <col min="14083" max="14083" width="5.875" style="552" customWidth="1"/>
    <col min="14084" max="14084" width="11.125" style="552" customWidth="1"/>
    <col min="14085" max="14085" width="0.875" style="552" customWidth="1"/>
    <col min="14086" max="14086" width="6.75" style="552" customWidth="1"/>
    <col min="14087" max="14087" width="11.125" style="552" customWidth="1"/>
    <col min="14088" max="14088" width="0.875" style="552" customWidth="1"/>
    <col min="14089" max="14089" width="6.75" style="552" customWidth="1"/>
    <col min="14090" max="14090" width="11.125" style="552" customWidth="1"/>
    <col min="14091" max="14091" width="1.5" style="552" customWidth="1"/>
    <col min="14092" max="14092" width="11.125" style="552" customWidth="1"/>
    <col min="14093" max="14093" width="0.875" style="552" customWidth="1"/>
    <col min="14094" max="14094" width="6.75" style="552" customWidth="1"/>
    <col min="14095" max="14095" width="11.125" style="552" customWidth="1"/>
    <col min="14096" max="14096" width="0.875" style="552" customWidth="1"/>
    <col min="14097" max="14097" width="6.75" style="552" customWidth="1"/>
    <col min="14098" max="14098" width="11.125" style="552" customWidth="1"/>
    <col min="14099" max="14099" width="1.5" style="552" customWidth="1"/>
    <col min="14100" max="14100" width="11.125" style="552" customWidth="1"/>
    <col min="14101" max="14101" width="0.875" style="552" customWidth="1"/>
    <col min="14102" max="14102" width="6.75" style="552" customWidth="1"/>
    <col min="14103" max="14103" width="11.125" style="552" customWidth="1"/>
    <col min="14104" max="14104" width="0.875" style="552" customWidth="1"/>
    <col min="14105" max="14105" width="6.75" style="552" customWidth="1"/>
    <col min="14106" max="14106" width="11.125" style="552" customWidth="1"/>
    <col min="14107" max="14107" width="8" style="552" customWidth="1"/>
    <col min="14108" max="14336" width="9" style="552"/>
    <col min="14337" max="14337" width="26.5" style="552" customWidth="1"/>
    <col min="14338" max="14338" width="4.625" style="552" customWidth="1"/>
    <col min="14339" max="14339" width="5.875" style="552" customWidth="1"/>
    <col min="14340" max="14340" width="11.125" style="552" customWidth="1"/>
    <col min="14341" max="14341" width="0.875" style="552" customWidth="1"/>
    <col min="14342" max="14342" width="6.75" style="552" customWidth="1"/>
    <col min="14343" max="14343" width="11.125" style="552" customWidth="1"/>
    <col min="14344" max="14344" width="0.875" style="552" customWidth="1"/>
    <col min="14345" max="14345" width="6.75" style="552" customWidth="1"/>
    <col min="14346" max="14346" width="11.125" style="552" customWidth="1"/>
    <col min="14347" max="14347" width="1.5" style="552" customWidth="1"/>
    <col min="14348" max="14348" width="11.125" style="552" customWidth="1"/>
    <col min="14349" max="14349" width="0.875" style="552" customWidth="1"/>
    <col min="14350" max="14350" width="6.75" style="552" customWidth="1"/>
    <col min="14351" max="14351" width="11.125" style="552" customWidth="1"/>
    <col min="14352" max="14352" width="0.875" style="552" customWidth="1"/>
    <col min="14353" max="14353" width="6.75" style="552" customWidth="1"/>
    <col min="14354" max="14354" width="11.125" style="552" customWidth="1"/>
    <col min="14355" max="14355" width="1.5" style="552" customWidth="1"/>
    <col min="14356" max="14356" width="11.125" style="552" customWidth="1"/>
    <col min="14357" max="14357" width="0.875" style="552" customWidth="1"/>
    <col min="14358" max="14358" width="6.75" style="552" customWidth="1"/>
    <col min="14359" max="14359" width="11.125" style="552" customWidth="1"/>
    <col min="14360" max="14360" width="0.875" style="552" customWidth="1"/>
    <col min="14361" max="14361" width="6.75" style="552" customWidth="1"/>
    <col min="14362" max="14362" width="11.125" style="552" customWidth="1"/>
    <col min="14363" max="14363" width="8" style="552" customWidth="1"/>
    <col min="14364" max="14592" width="9" style="552"/>
    <col min="14593" max="14593" width="26.5" style="552" customWidth="1"/>
    <col min="14594" max="14594" width="4.625" style="552" customWidth="1"/>
    <col min="14595" max="14595" width="5.875" style="552" customWidth="1"/>
    <col min="14596" max="14596" width="11.125" style="552" customWidth="1"/>
    <col min="14597" max="14597" width="0.875" style="552" customWidth="1"/>
    <col min="14598" max="14598" width="6.75" style="552" customWidth="1"/>
    <col min="14599" max="14599" width="11.125" style="552" customWidth="1"/>
    <col min="14600" max="14600" width="0.875" style="552" customWidth="1"/>
    <col min="14601" max="14601" width="6.75" style="552" customWidth="1"/>
    <col min="14602" max="14602" width="11.125" style="552" customWidth="1"/>
    <col min="14603" max="14603" width="1.5" style="552" customWidth="1"/>
    <col min="14604" max="14604" width="11.125" style="552" customWidth="1"/>
    <col min="14605" max="14605" width="0.875" style="552" customWidth="1"/>
    <col min="14606" max="14606" width="6.75" style="552" customWidth="1"/>
    <col min="14607" max="14607" width="11.125" style="552" customWidth="1"/>
    <col min="14608" max="14608" width="0.875" style="552" customWidth="1"/>
    <col min="14609" max="14609" width="6.75" style="552" customWidth="1"/>
    <col min="14610" max="14610" width="11.125" style="552" customWidth="1"/>
    <col min="14611" max="14611" width="1.5" style="552" customWidth="1"/>
    <col min="14612" max="14612" width="11.125" style="552" customWidth="1"/>
    <col min="14613" max="14613" width="0.875" style="552" customWidth="1"/>
    <col min="14614" max="14614" width="6.75" style="552" customWidth="1"/>
    <col min="14615" max="14615" width="11.125" style="552" customWidth="1"/>
    <col min="14616" max="14616" width="0.875" style="552" customWidth="1"/>
    <col min="14617" max="14617" width="6.75" style="552" customWidth="1"/>
    <col min="14618" max="14618" width="11.125" style="552" customWidth="1"/>
    <col min="14619" max="14619" width="8" style="552" customWidth="1"/>
    <col min="14620" max="14848" width="9" style="552"/>
    <col min="14849" max="14849" width="26.5" style="552" customWidth="1"/>
    <col min="14850" max="14850" width="4.625" style="552" customWidth="1"/>
    <col min="14851" max="14851" width="5.875" style="552" customWidth="1"/>
    <col min="14852" max="14852" width="11.125" style="552" customWidth="1"/>
    <col min="14853" max="14853" width="0.875" style="552" customWidth="1"/>
    <col min="14854" max="14854" width="6.75" style="552" customWidth="1"/>
    <col min="14855" max="14855" width="11.125" style="552" customWidth="1"/>
    <col min="14856" max="14856" width="0.875" style="552" customWidth="1"/>
    <col min="14857" max="14857" width="6.75" style="552" customWidth="1"/>
    <col min="14858" max="14858" width="11.125" style="552" customWidth="1"/>
    <col min="14859" max="14859" width="1.5" style="552" customWidth="1"/>
    <col min="14860" max="14860" width="11.125" style="552" customWidth="1"/>
    <col min="14861" max="14861" width="0.875" style="552" customWidth="1"/>
    <col min="14862" max="14862" width="6.75" style="552" customWidth="1"/>
    <col min="14863" max="14863" width="11.125" style="552" customWidth="1"/>
    <col min="14864" max="14864" width="0.875" style="552" customWidth="1"/>
    <col min="14865" max="14865" width="6.75" style="552" customWidth="1"/>
    <col min="14866" max="14866" width="11.125" style="552" customWidth="1"/>
    <col min="14867" max="14867" width="1.5" style="552" customWidth="1"/>
    <col min="14868" max="14868" width="11.125" style="552" customWidth="1"/>
    <col min="14869" max="14869" width="0.875" style="552" customWidth="1"/>
    <col min="14870" max="14870" width="6.75" style="552" customWidth="1"/>
    <col min="14871" max="14871" width="11.125" style="552" customWidth="1"/>
    <col min="14872" max="14872" width="0.875" style="552" customWidth="1"/>
    <col min="14873" max="14873" width="6.75" style="552" customWidth="1"/>
    <col min="14874" max="14874" width="11.125" style="552" customWidth="1"/>
    <col min="14875" max="14875" width="8" style="552" customWidth="1"/>
    <col min="14876" max="15104" width="9" style="552"/>
    <col min="15105" max="15105" width="26.5" style="552" customWidth="1"/>
    <col min="15106" max="15106" width="4.625" style="552" customWidth="1"/>
    <col min="15107" max="15107" width="5.875" style="552" customWidth="1"/>
    <col min="15108" max="15108" width="11.125" style="552" customWidth="1"/>
    <col min="15109" max="15109" width="0.875" style="552" customWidth="1"/>
    <col min="15110" max="15110" width="6.75" style="552" customWidth="1"/>
    <col min="15111" max="15111" width="11.125" style="552" customWidth="1"/>
    <col min="15112" max="15112" width="0.875" style="552" customWidth="1"/>
    <col min="15113" max="15113" width="6.75" style="552" customWidth="1"/>
    <col min="15114" max="15114" width="11.125" style="552" customWidth="1"/>
    <col min="15115" max="15115" width="1.5" style="552" customWidth="1"/>
    <col min="15116" max="15116" width="11.125" style="552" customWidth="1"/>
    <col min="15117" max="15117" width="0.875" style="552" customWidth="1"/>
    <col min="15118" max="15118" width="6.75" style="552" customWidth="1"/>
    <col min="15119" max="15119" width="11.125" style="552" customWidth="1"/>
    <col min="15120" max="15120" width="0.875" style="552" customWidth="1"/>
    <col min="15121" max="15121" width="6.75" style="552" customWidth="1"/>
    <col min="15122" max="15122" width="11.125" style="552" customWidth="1"/>
    <col min="15123" max="15123" width="1.5" style="552" customWidth="1"/>
    <col min="15124" max="15124" width="11.125" style="552" customWidth="1"/>
    <col min="15125" max="15125" width="0.875" style="552" customWidth="1"/>
    <col min="15126" max="15126" width="6.75" style="552" customWidth="1"/>
    <col min="15127" max="15127" width="11.125" style="552" customWidth="1"/>
    <col min="15128" max="15128" width="0.875" style="552" customWidth="1"/>
    <col min="15129" max="15129" width="6.75" style="552" customWidth="1"/>
    <col min="15130" max="15130" width="11.125" style="552" customWidth="1"/>
    <col min="15131" max="15131" width="8" style="552" customWidth="1"/>
    <col min="15132" max="15360" width="9" style="552"/>
    <col min="15361" max="15361" width="26.5" style="552" customWidth="1"/>
    <col min="15362" max="15362" width="4.625" style="552" customWidth="1"/>
    <col min="15363" max="15363" width="5.875" style="552" customWidth="1"/>
    <col min="15364" max="15364" width="11.125" style="552" customWidth="1"/>
    <col min="15365" max="15365" width="0.875" style="552" customWidth="1"/>
    <col min="15366" max="15366" width="6.75" style="552" customWidth="1"/>
    <col min="15367" max="15367" width="11.125" style="552" customWidth="1"/>
    <col min="15368" max="15368" width="0.875" style="552" customWidth="1"/>
    <col min="15369" max="15369" width="6.75" style="552" customWidth="1"/>
    <col min="15370" max="15370" width="11.125" style="552" customWidth="1"/>
    <col min="15371" max="15371" width="1.5" style="552" customWidth="1"/>
    <col min="15372" max="15372" width="11.125" style="552" customWidth="1"/>
    <col min="15373" max="15373" width="0.875" style="552" customWidth="1"/>
    <col min="15374" max="15374" width="6.75" style="552" customWidth="1"/>
    <col min="15375" max="15375" width="11.125" style="552" customWidth="1"/>
    <col min="15376" max="15376" width="0.875" style="552" customWidth="1"/>
    <col min="15377" max="15377" width="6.75" style="552" customWidth="1"/>
    <col min="15378" max="15378" width="11.125" style="552" customWidth="1"/>
    <col min="15379" max="15379" width="1.5" style="552" customWidth="1"/>
    <col min="15380" max="15380" width="11.125" style="552" customWidth="1"/>
    <col min="15381" max="15381" width="0.875" style="552" customWidth="1"/>
    <col min="15382" max="15382" width="6.75" style="552" customWidth="1"/>
    <col min="15383" max="15383" width="11.125" style="552" customWidth="1"/>
    <col min="15384" max="15384" width="0.875" style="552" customWidth="1"/>
    <col min="15385" max="15385" width="6.75" style="552" customWidth="1"/>
    <col min="15386" max="15386" width="11.125" style="552" customWidth="1"/>
    <col min="15387" max="15387" width="8" style="552" customWidth="1"/>
    <col min="15388" max="15616" width="9" style="552"/>
    <col min="15617" max="15617" width="26.5" style="552" customWidth="1"/>
    <col min="15618" max="15618" width="4.625" style="552" customWidth="1"/>
    <col min="15619" max="15619" width="5.875" style="552" customWidth="1"/>
    <col min="15620" max="15620" width="11.125" style="552" customWidth="1"/>
    <col min="15621" max="15621" width="0.875" style="552" customWidth="1"/>
    <col min="15622" max="15622" width="6.75" style="552" customWidth="1"/>
    <col min="15623" max="15623" width="11.125" style="552" customWidth="1"/>
    <col min="15624" max="15624" width="0.875" style="552" customWidth="1"/>
    <col min="15625" max="15625" width="6.75" style="552" customWidth="1"/>
    <col min="15626" max="15626" width="11.125" style="552" customWidth="1"/>
    <col min="15627" max="15627" width="1.5" style="552" customWidth="1"/>
    <col min="15628" max="15628" width="11.125" style="552" customWidth="1"/>
    <col min="15629" max="15629" width="0.875" style="552" customWidth="1"/>
    <col min="15630" max="15630" width="6.75" style="552" customWidth="1"/>
    <col min="15631" max="15631" width="11.125" style="552" customWidth="1"/>
    <col min="15632" max="15632" width="0.875" style="552" customWidth="1"/>
    <col min="15633" max="15633" width="6.75" style="552" customWidth="1"/>
    <col min="15634" max="15634" width="11.125" style="552" customWidth="1"/>
    <col min="15635" max="15635" width="1.5" style="552" customWidth="1"/>
    <col min="15636" max="15636" width="11.125" style="552" customWidth="1"/>
    <col min="15637" max="15637" width="0.875" style="552" customWidth="1"/>
    <col min="15638" max="15638" width="6.75" style="552" customWidth="1"/>
    <col min="15639" max="15639" width="11.125" style="552" customWidth="1"/>
    <col min="15640" max="15640" width="0.875" style="552" customWidth="1"/>
    <col min="15641" max="15641" width="6.75" style="552" customWidth="1"/>
    <col min="15642" max="15642" width="11.125" style="552" customWidth="1"/>
    <col min="15643" max="15643" width="8" style="552" customWidth="1"/>
    <col min="15644" max="15872" width="9" style="552"/>
    <col min="15873" max="15873" width="26.5" style="552" customWidth="1"/>
    <col min="15874" max="15874" width="4.625" style="552" customWidth="1"/>
    <col min="15875" max="15875" width="5.875" style="552" customWidth="1"/>
    <col min="15876" max="15876" width="11.125" style="552" customWidth="1"/>
    <col min="15877" max="15877" width="0.875" style="552" customWidth="1"/>
    <col min="15878" max="15878" width="6.75" style="552" customWidth="1"/>
    <col min="15879" max="15879" width="11.125" style="552" customWidth="1"/>
    <col min="15880" max="15880" width="0.875" style="552" customWidth="1"/>
    <col min="15881" max="15881" width="6.75" style="552" customWidth="1"/>
    <col min="15882" max="15882" width="11.125" style="552" customWidth="1"/>
    <col min="15883" max="15883" width="1.5" style="552" customWidth="1"/>
    <col min="15884" max="15884" width="11.125" style="552" customWidth="1"/>
    <col min="15885" max="15885" width="0.875" style="552" customWidth="1"/>
    <col min="15886" max="15886" width="6.75" style="552" customWidth="1"/>
    <col min="15887" max="15887" width="11.125" style="552" customWidth="1"/>
    <col min="15888" max="15888" width="0.875" style="552" customWidth="1"/>
    <col min="15889" max="15889" width="6.75" style="552" customWidth="1"/>
    <col min="15890" max="15890" width="11.125" style="552" customWidth="1"/>
    <col min="15891" max="15891" width="1.5" style="552" customWidth="1"/>
    <col min="15892" max="15892" width="11.125" style="552" customWidth="1"/>
    <col min="15893" max="15893" width="0.875" style="552" customWidth="1"/>
    <col min="15894" max="15894" width="6.75" style="552" customWidth="1"/>
    <col min="15895" max="15895" width="11.125" style="552" customWidth="1"/>
    <col min="15896" max="15896" width="0.875" style="552" customWidth="1"/>
    <col min="15897" max="15897" width="6.75" style="552" customWidth="1"/>
    <col min="15898" max="15898" width="11.125" style="552" customWidth="1"/>
    <col min="15899" max="15899" width="8" style="552" customWidth="1"/>
    <col min="15900" max="16128" width="9" style="552"/>
    <col min="16129" max="16129" width="26.5" style="552" customWidth="1"/>
    <col min="16130" max="16130" width="4.625" style="552" customWidth="1"/>
    <col min="16131" max="16131" width="5.875" style="552" customWidth="1"/>
    <col min="16132" max="16132" width="11.125" style="552" customWidth="1"/>
    <col min="16133" max="16133" width="0.875" style="552" customWidth="1"/>
    <col min="16134" max="16134" width="6.75" style="552" customWidth="1"/>
    <col min="16135" max="16135" width="11.125" style="552" customWidth="1"/>
    <col min="16136" max="16136" width="0.875" style="552" customWidth="1"/>
    <col min="16137" max="16137" width="6.75" style="552" customWidth="1"/>
    <col min="16138" max="16138" width="11.125" style="552" customWidth="1"/>
    <col min="16139" max="16139" width="1.5" style="552" customWidth="1"/>
    <col min="16140" max="16140" width="11.125" style="552" customWidth="1"/>
    <col min="16141" max="16141" width="0.875" style="552" customWidth="1"/>
    <col min="16142" max="16142" width="6.75" style="552" customWidth="1"/>
    <col min="16143" max="16143" width="11.125" style="552" customWidth="1"/>
    <col min="16144" max="16144" width="0.875" style="552" customWidth="1"/>
    <col min="16145" max="16145" width="6.75" style="552" customWidth="1"/>
    <col min="16146" max="16146" width="11.125" style="552" customWidth="1"/>
    <col min="16147" max="16147" width="1.5" style="552" customWidth="1"/>
    <col min="16148" max="16148" width="11.125" style="552" customWidth="1"/>
    <col min="16149" max="16149" width="0.875" style="552" customWidth="1"/>
    <col min="16150" max="16150" width="6.75" style="552" customWidth="1"/>
    <col min="16151" max="16151" width="11.125" style="552" customWidth="1"/>
    <col min="16152" max="16152" width="0.875" style="552" customWidth="1"/>
    <col min="16153" max="16153" width="6.75" style="552" customWidth="1"/>
    <col min="16154" max="16154" width="11.125" style="552" customWidth="1"/>
    <col min="16155" max="16155" width="8" style="552" customWidth="1"/>
    <col min="16156" max="16384" width="9" style="552"/>
  </cols>
  <sheetData>
    <row r="1" spans="1:26">
      <c r="A1" s="552" t="s">
        <v>793</v>
      </c>
      <c r="B1" s="552" t="s">
        <v>1842</v>
      </c>
    </row>
    <row r="3" spans="1:26" ht="15">
      <c r="A3" s="992" t="s">
        <v>1747</v>
      </c>
      <c r="B3" s="992"/>
      <c r="C3" s="992"/>
      <c r="D3" s="641"/>
      <c r="E3" s="641"/>
      <c r="F3" s="641"/>
      <c r="G3" s="641"/>
      <c r="H3" s="641"/>
      <c r="I3" s="641"/>
      <c r="J3" s="640"/>
      <c r="K3" s="641"/>
      <c r="L3" s="641"/>
      <c r="M3" s="641"/>
      <c r="N3" s="641"/>
      <c r="O3" s="641"/>
      <c r="P3" s="641"/>
      <c r="Q3" s="641"/>
      <c r="R3" s="642"/>
      <c r="S3" s="641"/>
      <c r="T3" s="641"/>
      <c r="U3" s="641"/>
      <c r="V3" s="641"/>
      <c r="W3" s="641"/>
      <c r="X3" s="641"/>
      <c r="Y3" s="641"/>
      <c r="Z3" s="642"/>
    </row>
    <row r="4" spans="1:26">
      <c r="A4" s="993" t="s">
        <v>1748</v>
      </c>
      <c r="B4" s="993"/>
      <c r="C4" s="993"/>
      <c r="D4" s="643"/>
      <c r="E4" s="643"/>
      <c r="F4" s="643"/>
      <c r="G4" s="643"/>
      <c r="H4" s="643"/>
      <c r="I4" s="643"/>
      <c r="J4" s="642"/>
      <c r="K4" s="643"/>
      <c r="L4" s="643"/>
      <c r="M4" s="643"/>
      <c r="N4" s="643"/>
      <c r="O4" s="643"/>
      <c r="P4" s="643"/>
      <c r="Q4" s="643"/>
      <c r="R4" s="642"/>
      <c r="S4" s="643"/>
      <c r="T4" s="643"/>
      <c r="U4" s="643"/>
      <c r="V4" s="643"/>
      <c r="W4" s="643"/>
      <c r="X4" s="643"/>
      <c r="Y4" s="643"/>
      <c r="Z4" s="642"/>
    </row>
    <row r="5" spans="1:26" ht="15.75" thickBot="1">
      <c r="A5" s="994" t="s">
        <v>1749</v>
      </c>
      <c r="B5" s="994"/>
      <c r="C5" s="994"/>
      <c r="D5" s="643"/>
      <c r="E5" s="643"/>
      <c r="F5" s="643"/>
      <c r="G5" s="643"/>
      <c r="H5" s="643"/>
      <c r="I5" s="643"/>
      <c r="J5" s="642"/>
      <c r="K5" s="644"/>
      <c r="L5" s="643"/>
      <c r="M5" s="643"/>
      <c r="N5" s="643"/>
      <c r="O5" s="643"/>
      <c r="P5" s="643"/>
      <c r="Q5" s="643"/>
      <c r="R5" s="642"/>
      <c r="S5" s="644"/>
      <c r="T5" s="643"/>
      <c r="U5" s="643"/>
      <c r="V5" s="643"/>
      <c r="W5" s="643"/>
      <c r="X5" s="643"/>
      <c r="Y5" s="643"/>
      <c r="Z5" s="642"/>
    </row>
    <row r="6" spans="1:26" ht="15">
      <c r="A6" s="995" t="s">
        <v>1750</v>
      </c>
      <c r="B6" s="997" t="s">
        <v>1476</v>
      </c>
      <c r="C6" s="1000" t="s">
        <v>1751</v>
      </c>
      <c r="D6" s="1003" t="s">
        <v>1752</v>
      </c>
      <c r="E6" s="1003"/>
      <c r="F6" s="1003"/>
      <c r="G6" s="1003"/>
      <c r="H6" s="1003"/>
      <c r="I6" s="1003"/>
      <c r="J6" s="1003"/>
      <c r="K6" s="645"/>
      <c r="L6" s="1003" t="s">
        <v>1753</v>
      </c>
      <c r="M6" s="1003"/>
      <c r="N6" s="1003"/>
      <c r="O6" s="1003"/>
      <c r="P6" s="1003"/>
      <c r="Q6" s="1003"/>
      <c r="R6" s="1003"/>
      <c r="S6" s="645"/>
      <c r="T6" s="1003" t="s">
        <v>1754</v>
      </c>
      <c r="U6" s="1003"/>
      <c r="V6" s="1003"/>
      <c r="W6" s="1003"/>
      <c r="X6" s="1003"/>
      <c r="Y6" s="1003"/>
      <c r="Z6" s="1003"/>
    </row>
    <row r="7" spans="1:26" ht="42.75">
      <c r="A7" s="993"/>
      <c r="B7" s="998"/>
      <c r="C7" s="1001"/>
      <c r="D7" s="646" t="s">
        <v>1755</v>
      </c>
      <c r="E7" s="647"/>
      <c r="F7" s="1004" t="s">
        <v>1756</v>
      </c>
      <c r="G7" s="1004"/>
      <c r="H7" s="647"/>
      <c r="I7" s="1004" t="s">
        <v>1757</v>
      </c>
      <c r="J7" s="1004"/>
      <c r="K7" s="648"/>
      <c r="L7" s="646" t="s">
        <v>1755</v>
      </c>
      <c r="M7" s="647"/>
      <c r="N7" s="1004" t="s">
        <v>1756</v>
      </c>
      <c r="O7" s="1004"/>
      <c r="P7" s="647"/>
      <c r="Q7" s="1004" t="s">
        <v>1757</v>
      </c>
      <c r="R7" s="1004"/>
      <c r="S7" s="648"/>
      <c r="T7" s="646" t="s">
        <v>1755</v>
      </c>
      <c r="U7" s="647"/>
      <c r="V7" s="1004" t="s">
        <v>1756</v>
      </c>
      <c r="W7" s="1004"/>
      <c r="X7" s="647"/>
      <c r="Y7" s="1004" t="s">
        <v>1757</v>
      </c>
      <c r="Z7" s="1004"/>
    </row>
    <row r="8" spans="1:26" ht="57">
      <c r="A8" s="996"/>
      <c r="B8" s="999"/>
      <c r="C8" s="1002"/>
      <c r="D8" s="646" t="s">
        <v>1758</v>
      </c>
      <c r="E8" s="646"/>
      <c r="F8" s="646" t="s">
        <v>1758</v>
      </c>
      <c r="G8" s="646" t="s">
        <v>1759</v>
      </c>
      <c r="H8" s="646"/>
      <c r="I8" s="646" t="s">
        <v>1758</v>
      </c>
      <c r="J8" s="646" t="s">
        <v>1760</v>
      </c>
      <c r="K8" s="649"/>
      <c r="L8" s="646" t="s">
        <v>1758</v>
      </c>
      <c r="M8" s="646"/>
      <c r="N8" s="646" t="s">
        <v>1758</v>
      </c>
      <c r="O8" s="646" t="s">
        <v>1759</v>
      </c>
      <c r="P8" s="646"/>
      <c r="Q8" s="646" t="s">
        <v>1758</v>
      </c>
      <c r="R8" s="646" t="s">
        <v>1760</v>
      </c>
      <c r="S8" s="649"/>
      <c r="T8" s="646" t="s">
        <v>1758</v>
      </c>
      <c r="U8" s="646"/>
      <c r="V8" s="646" t="s">
        <v>1758</v>
      </c>
      <c r="W8" s="646" t="s">
        <v>1759</v>
      </c>
      <c r="X8" s="646"/>
      <c r="Y8" s="646" t="s">
        <v>1758</v>
      </c>
      <c r="Z8" s="646" t="s">
        <v>1760</v>
      </c>
    </row>
    <row r="9" spans="1:26" ht="15">
      <c r="A9" s="650" t="s">
        <v>1761</v>
      </c>
      <c r="B9" s="651" t="s">
        <v>1762</v>
      </c>
      <c r="C9" s="651" t="s">
        <v>1763</v>
      </c>
      <c r="D9" s="652">
        <v>98.976727630042305</v>
      </c>
      <c r="E9" s="652"/>
      <c r="F9" s="652">
        <v>98.976727630040003</v>
      </c>
      <c r="G9" s="652">
        <v>2.76685958181405</v>
      </c>
      <c r="H9" s="652"/>
      <c r="I9" s="652">
        <v>101.52517398102</v>
      </c>
      <c r="J9" s="652">
        <v>0.39277345831221999</v>
      </c>
      <c r="K9" s="652"/>
      <c r="L9" s="652">
        <v>99.635582616350106</v>
      </c>
      <c r="M9" s="652"/>
      <c r="N9" s="652">
        <v>97.944853156449994</v>
      </c>
      <c r="O9" s="652">
        <v>1.2751693969265301</v>
      </c>
      <c r="P9" s="652"/>
      <c r="Q9" s="652">
        <v>100.57533027434</v>
      </c>
      <c r="R9" s="652">
        <v>0.47942429785414398</v>
      </c>
      <c r="S9" s="652"/>
      <c r="T9" s="652">
        <v>115.800167461646</v>
      </c>
      <c r="U9" s="652"/>
      <c r="V9" s="652">
        <v>115.80016746165001</v>
      </c>
      <c r="W9" s="652">
        <v>24.691804132102501</v>
      </c>
      <c r="X9" s="652"/>
      <c r="Y9" s="652">
        <v>116.81096949899</v>
      </c>
      <c r="Z9" s="652">
        <v>10.6865433369009</v>
      </c>
    </row>
    <row r="10" spans="1:26" ht="15">
      <c r="A10" s="653" t="s">
        <v>1764</v>
      </c>
      <c r="B10" s="651"/>
      <c r="C10" s="651" t="s">
        <v>1765</v>
      </c>
      <c r="D10" s="652">
        <v>101.85247075178</v>
      </c>
      <c r="E10" s="652"/>
      <c r="F10" s="652">
        <v>101.85247075178</v>
      </c>
      <c r="G10" s="652">
        <v>0.99944951063784804</v>
      </c>
      <c r="H10" s="652"/>
      <c r="I10" s="652">
        <v>101.05417257326999</v>
      </c>
      <c r="J10" s="652">
        <v>-0.46392573317633801</v>
      </c>
      <c r="K10" s="652"/>
      <c r="L10" s="652">
        <v>102.94227364086299</v>
      </c>
      <c r="M10" s="652"/>
      <c r="N10" s="652">
        <v>101.55616140523</v>
      </c>
      <c r="O10" s="652">
        <v>-0.43438276373619</v>
      </c>
      <c r="P10" s="652"/>
      <c r="Q10" s="652">
        <v>100.0338512277</v>
      </c>
      <c r="R10" s="652">
        <v>-0.53838157445071699</v>
      </c>
      <c r="S10" s="652"/>
      <c r="T10" s="652">
        <v>120.102180530813</v>
      </c>
      <c r="U10" s="652"/>
      <c r="V10" s="652">
        <v>120.10218053081</v>
      </c>
      <c r="W10" s="652">
        <v>22.552329891087499</v>
      </c>
      <c r="X10" s="652"/>
      <c r="Y10" s="652">
        <v>119.14321589882999</v>
      </c>
      <c r="Z10" s="652">
        <v>1.99659878677761</v>
      </c>
    </row>
    <row r="11" spans="1:26">
      <c r="A11" s="654" t="s">
        <v>1766</v>
      </c>
      <c r="B11" s="651"/>
      <c r="C11" s="651" t="s">
        <v>1767</v>
      </c>
      <c r="D11" s="652">
        <v>101.962567019481</v>
      </c>
      <c r="E11" s="652"/>
      <c r="F11" s="652">
        <v>101.96256701948001</v>
      </c>
      <c r="G11" s="652">
        <v>0.32722545757378002</v>
      </c>
      <c r="H11" s="652"/>
      <c r="I11" s="652">
        <v>100.62919572022</v>
      </c>
      <c r="J11" s="652">
        <v>-0.42054359778352302</v>
      </c>
      <c r="K11" s="652"/>
      <c r="L11" s="652">
        <v>93.051200078585694</v>
      </c>
      <c r="M11" s="652"/>
      <c r="N11" s="652">
        <v>97.368974502590007</v>
      </c>
      <c r="O11" s="652">
        <v>-2.9413196933430501</v>
      </c>
      <c r="P11" s="652"/>
      <c r="Q11" s="652">
        <v>97.382906016779998</v>
      </c>
      <c r="R11" s="652">
        <v>-2.6500481370909501</v>
      </c>
      <c r="S11" s="652"/>
      <c r="T11" s="652">
        <v>122.61456845354</v>
      </c>
      <c r="U11" s="652"/>
      <c r="V11" s="652">
        <v>122.61456845354</v>
      </c>
      <c r="W11" s="652">
        <v>17.544941134424</v>
      </c>
      <c r="X11" s="652"/>
      <c r="Y11" s="652">
        <v>121.36952783370999</v>
      </c>
      <c r="Z11" s="652">
        <v>1.86860151296442</v>
      </c>
    </row>
    <row r="12" spans="1:26">
      <c r="A12" s="654"/>
      <c r="B12" s="651"/>
      <c r="C12" s="651" t="s">
        <v>1768</v>
      </c>
      <c r="D12" s="652">
        <v>101.59164289654299</v>
      </c>
      <c r="E12" s="652"/>
      <c r="F12" s="652">
        <v>101.59164289653999</v>
      </c>
      <c r="G12" s="652">
        <v>0.37360925704091302</v>
      </c>
      <c r="H12" s="652"/>
      <c r="I12" s="652">
        <v>101.39142229861</v>
      </c>
      <c r="J12" s="652">
        <v>0.757460668282815</v>
      </c>
      <c r="K12" s="652"/>
      <c r="L12" s="652">
        <v>102.17043639894899</v>
      </c>
      <c r="M12" s="652"/>
      <c r="N12" s="652">
        <v>100.94637529089999</v>
      </c>
      <c r="O12" s="652">
        <v>-2.2860864609028999E-2</v>
      </c>
      <c r="P12" s="652"/>
      <c r="Q12" s="652">
        <v>99.618607802650004</v>
      </c>
      <c r="R12" s="652">
        <v>2.2957846272165701</v>
      </c>
      <c r="S12" s="652"/>
      <c r="T12" s="652">
        <v>124.204813720655</v>
      </c>
      <c r="U12" s="652"/>
      <c r="V12" s="652">
        <v>124.20481372064999</v>
      </c>
      <c r="W12" s="652">
        <v>18.496559472258301</v>
      </c>
      <c r="X12" s="652"/>
      <c r="Y12" s="652">
        <v>125.37865273835</v>
      </c>
      <c r="Z12" s="652">
        <v>3.3032384455948098</v>
      </c>
    </row>
    <row r="13" spans="1:26">
      <c r="A13" s="643"/>
      <c r="B13" s="651" t="s">
        <v>1769</v>
      </c>
      <c r="C13" s="651" t="s">
        <v>1763</v>
      </c>
      <c r="D13" s="652">
        <v>99.385467716814404</v>
      </c>
      <c r="E13" s="652"/>
      <c r="F13" s="652">
        <v>99.385467716809998</v>
      </c>
      <c r="G13" s="652">
        <v>0.41296585223327298</v>
      </c>
      <c r="H13" s="652"/>
      <c r="I13" s="652">
        <v>101.94121605458</v>
      </c>
      <c r="J13" s="652">
        <v>0.54224878545523403</v>
      </c>
      <c r="K13" s="652"/>
      <c r="L13" s="652">
        <v>99.092413028650697</v>
      </c>
      <c r="M13" s="652"/>
      <c r="N13" s="652">
        <v>97.872959313859994</v>
      </c>
      <c r="O13" s="652">
        <v>-7.3402369060844894E-2</v>
      </c>
      <c r="P13" s="652"/>
      <c r="Q13" s="652">
        <v>100.36359722508</v>
      </c>
      <c r="R13" s="652">
        <v>0.74784163206322396</v>
      </c>
      <c r="S13" s="652"/>
      <c r="T13" s="652">
        <v>127.18239479839301</v>
      </c>
      <c r="U13" s="652"/>
      <c r="V13" s="652">
        <v>127.18239479839001</v>
      </c>
      <c r="W13" s="652">
        <v>9.8291976481894991</v>
      </c>
      <c r="X13" s="652"/>
      <c r="Y13" s="652">
        <v>127.91049129274001</v>
      </c>
      <c r="Z13" s="652">
        <v>2.01935377282578</v>
      </c>
    </row>
    <row r="14" spans="1:26" ht="15">
      <c r="A14" s="653"/>
      <c r="B14" s="651"/>
      <c r="C14" s="651" t="s">
        <v>1765</v>
      </c>
      <c r="D14" s="652">
        <v>104.335666371217</v>
      </c>
      <c r="E14" s="652"/>
      <c r="F14" s="652">
        <v>104.33566637122</v>
      </c>
      <c r="G14" s="652">
        <v>2.4380317935454698</v>
      </c>
      <c r="H14" s="652"/>
      <c r="I14" s="652">
        <v>103.63320426928</v>
      </c>
      <c r="J14" s="652">
        <v>1.6597685216881199</v>
      </c>
      <c r="K14" s="652"/>
      <c r="L14" s="652">
        <v>102.360588048113</v>
      </c>
      <c r="M14" s="652"/>
      <c r="N14" s="652">
        <v>103.10506252611</v>
      </c>
      <c r="O14" s="652">
        <v>1.5251670597311799</v>
      </c>
      <c r="P14" s="652"/>
      <c r="Q14" s="652">
        <v>101.80085538936</v>
      </c>
      <c r="R14" s="652">
        <v>1.4320512656165001</v>
      </c>
      <c r="S14" s="652"/>
      <c r="T14" s="652">
        <v>135.62487469327499</v>
      </c>
      <c r="U14" s="652"/>
      <c r="V14" s="652">
        <v>135.62487469326999</v>
      </c>
      <c r="W14" s="652">
        <v>12.9245731375193</v>
      </c>
      <c r="X14" s="652"/>
      <c r="Y14" s="652">
        <v>134.16791476071</v>
      </c>
      <c r="Z14" s="652">
        <v>4.8920330183464502</v>
      </c>
    </row>
    <row r="15" spans="1:26" ht="15">
      <c r="A15" s="653"/>
      <c r="B15" s="651"/>
      <c r="C15" s="651" t="s">
        <v>1767</v>
      </c>
      <c r="D15" s="652">
        <v>107.664685424532</v>
      </c>
      <c r="E15" s="652"/>
      <c r="F15" s="652">
        <v>107.66468542453001</v>
      </c>
      <c r="G15" s="652">
        <v>5.5923645036914502</v>
      </c>
      <c r="H15" s="652"/>
      <c r="I15" s="652">
        <v>106.07680199198001</v>
      </c>
      <c r="J15" s="652">
        <v>2.3579293334890701</v>
      </c>
      <c r="K15" s="652"/>
      <c r="L15" s="652">
        <v>102.276579218946</v>
      </c>
      <c r="M15" s="652"/>
      <c r="N15" s="652">
        <v>103.84856345922</v>
      </c>
      <c r="O15" s="652">
        <v>6.6546751567745499</v>
      </c>
      <c r="P15" s="652"/>
      <c r="Q15" s="652">
        <v>103.78569845625</v>
      </c>
      <c r="R15" s="652">
        <v>1.94973122701035</v>
      </c>
      <c r="S15" s="652"/>
      <c r="T15" s="652">
        <v>140.54987955738699</v>
      </c>
      <c r="U15" s="652"/>
      <c r="V15" s="652">
        <v>140.54987955739</v>
      </c>
      <c r="W15" s="652">
        <v>14.627389983145299</v>
      </c>
      <c r="X15" s="652"/>
      <c r="Y15" s="652">
        <v>139.48723422878999</v>
      </c>
      <c r="Z15" s="652">
        <v>3.9646732809159801</v>
      </c>
    </row>
    <row r="16" spans="1:26" ht="15">
      <c r="A16" s="653"/>
      <c r="B16" s="651"/>
      <c r="C16" s="651" t="s">
        <v>1768</v>
      </c>
      <c r="D16" s="652">
        <v>107.786450000405</v>
      </c>
      <c r="E16" s="652"/>
      <c r="F16" s="652">
        <v>107.7864500004</v>
      </c>
      <c r="G16" s="652">
        <v>6.0977526568486899</v>
      </c>
      <c r="H16" s="652"/>
      <c r="I16" s="652">
        <v>107.60729756774001</v>
      </c>
      <c r="J16" s="652">
        <v>1.4428183608662299</v>
      </c>
      <c r="K16" s="652"/>
      <c r="L16" s="652">
        <v>108.21246293541201</v>
      </c>
      <c r="M16" s="652"/>
      <c r="N16" s="652">
        <v>107.21980535157</v>
      </c>
      <c r="O16" s="652">
        <v>6.21461646601146</v>
      </c>
      <c r="P16" s="652"/>
      <c r="Q16" s="652">
        <v>105.65081729534</v>
      </c>
      <c r="R16" s="652">
        <v>1.79708656089666</v>
      </c>
      <c r="S16" s="652"/>
      <c r="T16" s="652">
        <v>143.95840049540399</v>
      </c>
      <c r="U16" s="652"/>
      <c r="V16" s="652">
        <v>143.95840049540001</v>
      </c>
      <c r="W16" s="652">
        <v>15.904042832975801</v>
      </c>
      <c r="X16" s="652"/>
      <c r="Y16" s="652">
        <v>146.21587191373001</v>
      </c>
      <c r="Z16" s="652">
        <v>4.8238376236663596</v>
      </c>
    </row>
    <row r="17" spans="1:26" ht="15">
      <c r="A17" s="653"/>
      <c r="B17" s="651" t="s">
        <v>1770</v>
      </c>
      <c r="C17" s="651" t="s">
        <v>1763</v>
      </c>
      <c r="D17" s="652">
        <v>106.06482148548901</v>
      </c>
      <c r="E17" s="652"/>
      <c r="F17" s="652">
        <v>106.06482148549</v>
      </c>
      <c r="G17" s="652">
        <v>6.7206543593598802</v>
      </c>
      <c r="H17" s="652"/>
      <c r="I17" s="652">
        <v>108.78521845851</v>
      </c>
      <c r="J17" s="652">
        <v>1.0946477770510701</v>
      </c>
      <c r="K17" s="652"/>
      <c r="L17" s="652">
        <v>104.480664302335</v>
      </c>
      <c r="M17" s="652"/>
      <c r="N17" s="652">
        <v>102.92709499647999</v>
      </c>
      <c r="O17" s="652">
        <v>5.1639755434515298</v>
      </c>
      <c r="P17" s="652"/>
      <c r="Q17" s="652">
        <v>105.43729724716999</v>
      </c>
      <c r="R17" s="652">
        <v>-0.202099759979252</v>
      </c>
      <c r="S17" s="652"/>
      <c r="T17" s="652">
        <v>153.81311420018699</v>
      </c>
      <c r="U17" s="652"/>
      <c r="V17" s="652">
        <v>153.81311420019</v>
      </c>
      <c r="W17" s="652">
        <v>20.9389982347912</v>
      </c>
      <c r="X17" s="652"/>
      <c r="Y17" s="652">
        <v>153.59138195935</v>
      </c>
      <c r="Z17" s="652">
        <v>5.0442608925327104</v>
      </c>
    </row>
    <row r="18" spans="1:26" ht="15">
      <c r="A18" s="653"/>
      <c r="B18" s="651"/>
      <c r="C18" s="651" t="s">
        <v>1765</v>
      </c>
      <c r="D18" s="652">
        <v>106.21640137483099</v>
      </c>
      <c r="E18" s="652"/>
      <c r="F18" s="652">
        <v>106.21640137483</v>
      </c>
      <c r="G18" s="652">
        <v>1.8025811009999799</v>
      </c>
      <c r="H18" s="652"/>
      <c r="I18" s="652">
        <v>105.25336356333</v>
      </c>
      <c r="J18" s="652">
        <v>-3.24663124754125</v>
      </c>
      <c r="K18" s="652"/>
      <c r="L18" s="652">
        <v>102.47614165503001</v>
      </c>
      <c r="M18" s="652"/>
      <c r="N18" s="652">
        <v>103.30228102255001</v>
      </c>
      <c r="O18" s="652">
        <v>0.19127915895502901</v>
      </c>
      <c r="P18" s="652"/>
      <c r="Q18" s="652">
        <v>101.9057064986</v>
      </c>
      <c r="R18" s="652">
        <v>-3.3494701028717699</v>
      </c>
      <c r="S18" s="652"/>
      <c r="T18" s="652">
        <v>157.103595885782</v>
      </c>
      <c r="U18" s="652"/>
      <c r="V18" s="652">
        <v>157.10359588578001</v>
      </c>
      <c r="W18" s="652">
        <v>15.8368597509022</v>
      </c>
      <c r="X18" s="652"/>
      <c r="Y18" s="652">
        <v>154.86197230690999</v>
      </c>
      <c r="Z18" s="652">
        <v>0.82725367227718505</v>
      </c>
    </row>
    <row r="19" spans="1:26" ht="15">
      <c r="A19" s="653"/>
      <c r="B19" s="651"/>
      <c r="C19" s="651" t="s">
        <v>1767</v>
      </c>
      <c r="D19" s="652">
        <v>105.54536969637201</v>
      </c>
      <c r="E19" s="652"/>
      <c r="F19" s="652">
        <v>105.54536969637</v>
      </c>
      <c r="G19" s="652">
        <v>-1.9684409235984599</v>
      </c>
      <c r="H19" s="652"/>
      <c r="I19" s="652">
        <v>103.6862607531</v>
      </c>
      <c r="J19" s="652">
        <v>-1.4888862048452101</v>
      </c>
      <c r="K19" s="652"/>
      <c r="L19" s="652">
        <v>97.456623713265799</v>
      </c>
      <c r="M19" s="652"/>
      <c r="N19" s="652">
        <v>99.970831738260003</v>
      </c>
      <c r="O19" s="652">
        <v>-3.7340253844558302</v>
      </c>
      <c r="P19" s="652"/>
      <c r="Q19" s="652">
        <v>99.622569336349997</v>
      </c>
      <c r="R19" s="652">
        <v>-2.2404409337777</v>
      </c>
      <c r="S19" s="652"/>
      <c r="T19" s="652">
        <v>161.92052550202899</v>
      </c>
      <c r="U19" s="652"/>
      <c r="V19" s="652">
        <v>161.92052550202999</v>
      </c>
      <c r="W19" s="652">
        <v>15.205026152949401</v>
      </c>
      <c r="X19" s="652"/>
      <c r="Y19" s="652">
        <v>160.88057753122001</v>
      </c>
      <c r="Z19" s="652">
        <v>3.8864319849821798</v>
      </c>
    </row>
    <row r="20" spans="1:26" ht="15">
      <c r="A20" s="653"/>
      <c r="B20" s="651"/>
      <c r="C20" s="651" t="s">
        <v>1768</v>
      </c>
      <c r="D20" s="652">
        <v>101.719470335323</v>
      </c>
      <c r="E20" s="652"/>
      <c r="F20" s="652">
        <v>101.71947033532</v>
      </c>
      <c r="G20" s="652">
        <v>-5.62870348272671</v>
      </c>
      <c r="H20" s="652"/>
      <c r="I20" s="652">
        <v>101.79371335128999</v>
      </c>
      <c r="J20" s="652">
        <v>-1.8252634322657</v>
      </c>
      <c r="K20" s="652"/>
      <c r="L20" s="652">
        <v>99.526892453707703</v>
      </c>
      <c r="M20" s="652"/>
      <c r="N20" s="652">
        <v>98.129788474270001</v>
      </c>
      <c r="O20" s="652">
        <v>-8.47792704668149</v>
      </c>
      <c r="P20" s="652"/>
      <c r="Q20" s="652">
        <v>97.141052451429999</v>
      </c>
      <c r="R20" s="652">
        <v>-2.4909183746725101</v>
      </c>
      <c r="S20" s="652"/>
      <c r="T20" s="652">
        <v>161.345515365089</v>
      </c>
      <c r="U20" s="652"/>
      <c r="V20" s="652">
        <v>161.34551536508999</v>
      </c>
      <c r="W20" s="652">
        <v>12.077874448351899</v>
      </c>
      <c r="X20" s="652"/>
      <c r="Y20" s="652">
        <v>165.27054509067</v>
      </c>
      <c r="Z20" s="652">
        <v>2.7287119594023701</v>
      </c>
    </row>
    <row r="21" spans="1:26" ht="15">
      <c r="A21" s="653"/>
      <c r="B21" s="651" t="s">
        <v>1771</v>
      </c>
      <c r="C21" s="651" t="s">
        <v>1763</v>
      </c>
      <c r="D21" s="652">
        <v>96.949901748770003</v>
      </c>
      <c r="E21" s="652"/>
      <c r="F21" s="652">
        <v>96.949901748770003</v>
      </c>
      <c r="G21" s="652">
        <v>-8.5937256189762703</v>
      </c>
      <c r="H21" s="652"/>
      <c r="I21" s="652">
        <v>99.685429445970001</v>
      </c>
      <c r="J21" s="652">
        <v>-2.07113370355624</v>
      </c>
      <c r="K21" s="652"/>
      <c r="L21" s="652">
        <v>93.587867655158007</v>
      </c>
      <c r="M21" s="652"/>
      <c r="N21" s="652">
        <v>92.733212927599993</v>
      </c>
      <c r="O21" s="652">
        <v>-9.9039830758155798</v>
      </c>
      <c r="P21" s="652"/>
      <c r="Q21" s="652">
        <v>94.926027038160001</v>
      </c>
      <c r="R21" s="652">
        <v>-2.2802155807170199</v>
      </c>
      <c r="S21" s="652"/>
      <c r="T21" s="652">
        <v>176.370787079655</v>
      </c>
      <c r="U21" s="652"/>
      <c r="V21" s="652">
        <v>176.37078707966</v>
      </c>
      <c r="W21" s="652">
        <v>14.6656369300935</v>
      </c>
      <c r="X21" s="652"/>
      <c r="Y21" s="652">
        <v>175.32706148330999</v>
      </c>
      <c r="Z21" s="652">
        <v>6.0848812394990501</v>
      </c>
    </row>
    <row r="22" spans="1:26" ht="15">
      <c r="A22" s="653"/>
      <c r="B22" s="651"/>
      <c r="C22" s="651" t="s">
        <v>1765</v>
      </c>
      <c r="D22" s="652">
        <v>99.691613185188203</v>
      </c>
      <c r="E22" s="652"/>
      <c r="F22" s="652">
        <v>99.691613185189993</v>
      </c>
      <c r="G22" s="652">
        <v>-6.1429196481760799</v>
      </c>
      <c r="H22" s="652"/>
      <c r="I22" s="652">
        <v>98.850072811879997</v>
      </c>
      <c r="J22" s="652">
        <v>-0.83799271240815298</v>
      </c>
      <c r="K22" s="652"/>
      <c r="L22" s="652">
        <v>92.587787061473804</v>
      </c>
      <c r="M22" s="652"/>
      <c r="N22" s="652">
        <v>93.846668916959999</v>
      </c>
      <c r="O22" s="652">
        <v>-9.1533429968752795</v>
      </c>
      <c r="P22" s="652"/>
      <c r="Q22" s="652">
        <v>92.750858559549997</v>
      </c>
      <c r="R22" s="652">
        <v>-2.2914352854308202</v>
      </c>
      <c r="S22" s="652"/>
      <c r="T22" s="652">
        <v>186.037266362846</v>
      </c>
      <c r="U22" s="652"/>
      <c r="V22" s="652">
        <v>186.03726636285</v>
      </c>
      <c r="W22" s="652">
        <v>18.416937126064099</v>
      </c>
      <c r="X22" s="652"/>
      <c r="Y22" s="652">
        <v>182.82905194310001</v>
      </c>
      <c r="Z22" s="652">
        <v>4.27885484209986</v>
      </c>
    </row>
    <row r="23" spans="1:26" ht="15">
      <c r="A23" s="653" t="s">
        <v>1772</v>
      </c>
      <c r="B23" s="651" t="s">
        <v>1762</v>
      </c>
      <c r="C23" s="651" t="s">
        <v>1763</v>
      </c>
      <c r="D23" s="652">
        <v>99.463729814484907</v>
      </c>
      <c r="E23" s="652"/>
      <c r="F23" s="652">
        <v>99.463729814480004</v>
      </c>
      <c r="G23" s="652">
        <v>0.67697549273082502</v>
      </c>
      <c r="H23" s="652"/>
      <c r="I23" s="652">
        <v>100.39615921986</v>
      </c>
      <c r="J23" s="652">
        <v>-6.0170015110061703E-2</v>
      </c>
      <c r="K23" s="652"/>
      <c r="L23" s="652">
        <v>101.236737867348</v>
      </c>
      <c r="M23" s="652"/>
      <c r="N23" s="652">
        <v>99.242057287750001</v>
      </c>
      <c r="O23" s="652">
        <v>-0.33274413948079901</v>
      </c>
      <c r="P23" s="652"/>
      <c r="Q23" s="652">
        <v>99.791340517579997</v>
      </c>
      <c r="R23" s="652">
        <v>0.46500922781190501</v>
      </c>
      <c r="S23" s="652"/>
      <c r="T23" s="652">
        <v>114.33887911569499</v>
      </c>
      <c r="U23" s="652"/>
      <c r="V23" s="652">
        <v>114.33887911569001</v>
      </c>
      <c r="W23" s="652">
        <v>21.7589925055522</v>
      </c>
      <c r="X23" s="652"/>
      <c r="Y23" s="652">
        <v>114.58751788932</v>
      </c>
      <c r="Z23" s="652">
        <v>8.8630359205685192</v>
      </c>
    </row>
    <row r="24" spans="1:26" ht="15">
      <c r="A24" s="653" t="s">
        <v>717</v>
      </c>
      <c r="B24" s="651"/>
      <c r="C24" s="651" t="s">
        <v>1765</v>
      </c>
      <c r="D24" s="652">
        <v>100.236238785401</v>
      </c>
      <c r="E24" s="652"/>
      <c r="F24" s="652">
        <v>100.2362387854</v>
      </c>
      <c r="G24" s="652">
        <v>8.1235304175172505E-4</v>
      </c>
      <c r="H24" s="652"/>
      <c r="I24" s="652">
        <v>100.00823590471001</v>
      </c>
      <c r="J24" s="652">
        <v>-0.38639258529848503</v>
      </c>
      <c r="K24" s="652"/>
      <c r="L24" s="652">
        <v>101.366732772183</v>
      </c>
      <c r="M24" s="652"/>
      <c r="N24" s="652">
        <v>99.760097755979999</v>
      </c>
      <c r="O24" s="652">
        <v>-1.40483102102631</v>
      </c>
      <c r="P24" s="652"/>
      <c r="Q24" s="652">
        <v>99.091314515830007</v>
      </c>
      <c r="R24" s="652">
        <v>-0.70148972658271702</v>
      </c>
      <c r="S24" s="652"/>
      <c r="T24" s="652">
        <v>117.644290179664</v>
      </c>
      <c r="U24" s="652"/>
      <c r="V24" s="652">
        <v>117.64429017966</v>
      </c>
      <c r="W24" s="652">
        <v>20.586327025871601</v>
      </c>
      <c r="X24" s="652"/>
      <c r="Y24" s="652">
        <v>117.27553243189</v>
      </c>
      <c r="Z24" s="652">
        <v>2.34581793207734</v>
      </c>
    </row>
    <row r="25" spans="1:26">
      <c r="A25" s="654" t="s">
        <v>1773</v>
      </c>
      <c r="B25" s="651"/>
      <c r="C25" s="651" t="s">
        <v>1767</v>
      </c>
      <c r="D25" s="652">
        <v>100.453240547777</v>
      </c>
      <c r="E25" s="652"/>
      <c r="F25" s="652">
        <v>100.45324054778</v>
      </c>
      <c r="G25" s="652">
        <v>1.35792529367906E-2</v>
      </c>
      <c r="H25" s="652"/>
      <c r="I25" s="652">
        <v>99.815443459950004</v>
      </c>
      <c r="J25" s="652">
        <v>-0.19277656786556699</v>
      </c>
      <c r="K25" s="652"/>
      <c r="L25" s="652">
        <v>90.873274160399902</v>
      </c>
      <c r="M25" s="652"/>
      <c r="N25" s="652">
        <v>96.205727692560004</v>
      </c>
      <c r="O25" s="652">
        <v>-2.35088488629229</v>
      </c>
      <c r="P25" s="652"/>
      <c r="Q25" s="652">
        <v>97.423469896919997</v>
      </c>
      <c r="R25" s="652">
        <v>-1.6831390592195199</v>
      </c>
      <c r="S25" s="652"/>
      <c r="T25" s="652">
        <v>121.267197536379</v>
      </c>
      <c r="U25" s="652"/>
      <c r="V25" s="652">
        <v>121.26719753638</v>
      </c>
      <c r="W25" s="652">
        <v>16.931020717246099</v>
      </c>
      <c r="X25" s="652"/>
      <c r="Y25" s="652">
        <v>120.20436186876999</v>
      </c>
      <c r="Z25" s="652">
        <v>2.4973917202899698</v>
      </c>
    </row>
    <row r="26" spans="1:26" ht="15">
      <c r="A26" s="653"/>
      <c r="B26" s="651"/>
      <c r="C26" s="651" t="s">
        <v>1768</v>
      </c>
      <c r="D26" s="652">
        <v>100.32700394562499</v>
      </c>
      <c r="E26" s="652"/>
      <c r="F26" s="652">
        <v>100.32700394562001</v>
      </c>
      <c r="G26" s="652">
        <v>-0.20198681112911701</v>
      </c>
      <c r="H26" s="652"/>
      <c r="I26" s="652">
        <v>100.30760088997999</v>
      </c>
      <c r="J26" s="652">
        <v>0.49306741819713901</v>
      </c>
      <c r="K26" s="652"/>
      <c r="L26" s="652">
        <v>102.045268711025</v>
      </c>
      <c r="M26" s="652"/>
      <c r="N26" s="652">
        <v>100.58906078667</v>
      </c>
      <c r="O26" s="652">
        <v>-0.133203444402405</v>
      </c>
      <c r="P26" s="652"/>
      <c r="Q26" s="652">
        <v>99.039513335579997</v>
      </c>
      <c r="R26" s="652">
        <v>1.65878246830037</v>
      </c>
      <c r="S26" s="652"/>
      <c r="T26" s="652">
        <v>122.896593355384</v>
      </c>
      <c r="U26" s="652"/>
      <c r="V26" s="652">
        <v>122.89659335538001</v>
      </c>
      <c r="W26" s="652">
        <v>17.239153499454002</v>
      </c>
      <c r="X26" s="652"/>
      <c r="Y26" s="652">
        <v>123.71684337968</v>
      </c>
      <c r="Z26" s="652">
        <v>2.9220915583285199</v>
      </c>
    </row>
    <row r="27" spans="1:26" ht="15">
      <c r="A27" s="653"/>
      <c r="B27" s="651" t="s">
        <v>1769</v>
      </c>
      <c r="C27" s="651" t="s">
        <v>1763</v>
      </c>
      <c r="D27" s="652">
        <v>99.385153191335604</v>
      </c>
      <c r="E27" s="652"/>
      <c r="F27" s="652">
        <v>99.385153191339995</v>
      </c>
      <c r="G27" s="652">
        <v>-7.9000278077809197E-2</v>
      </c>
      <c r="H27" s="652"/>
      <c r="I27" s="652">
        <v>100.43677612579999</v>
      </c>
      <c r="J27" s="652">
        <v>0.128779110131128</v>
      </c>
      <c r="K27" s="652"/>
      <c r="L27" s="652">
        <v>100.54922792167601</v>
      </c>
      <c r="M27" s="652"/>
      <c r="N27" s="652">
        <v>99.106417981540005</v>
      </c>
      <c r="O27" s="652">
        <v>-0.13667522612587199</v>
      </c>
      <c r="P27" s="652"/>
      <c r="Q27" s="652">
        <v>99.646198451450005</v>
      </c>
      <c r="R27" s="652">
        <v>0.61256875709227498</v>
      </c>
      <c r="S27" s="652"/>
      <c r="T27" s="652">
        <v>125.821378098053</v>
      </c>
      <c r="U27" s="652"/>
      <c r="V27" s="652">
        <v>125.82137809805</v>
      </c>
      <c r="W27" s="652">
        <v>10.042514909335299</v>
      </c>
      <c r="X27" s="652"/>
      <c r="Y27" s="652">
        <v>126.02205728577999</v>
      </c>
      <c r="Z27" s="652">
        <v>1.86329835382675</v>
      </c>
    </row>
    <row r="28" spans="1:26" ht="15">
      <c r="A28" s="653"/>
      <c r="B28" s="651"/>
      <c r="C28" s="651" t="s">
        <v>1765</v>
      </c>
      <c r="D28" s="652">
        <v>101.958995623832</v>
      </c>
      <c r="E28" s="652"/>
      <c r="F28" s="652">
        <v>101.95899562383001</v>
      </c>
      <c r="G28" s="652">
        <v>1.7186966104328001</v>
      </c>
      <c r="H28" s="652"/>
      <c r="I28" s="652">
        <v>101.83979352855999</v>
      </c>
      <c r="J28" s="652">
        <v>1.39691600714332</v>
      </c>
      <c r="K28" s="652"/>
      <c r="L28" s="652">
        <v>100.403255767014</v>
      </c>
      <c r="M28" s="652"/>
      <c r="N28" s="652">
        <v>101.3473410478</v>
      </c>
      <c r="O28" s="652">
        <v>1.59106028113816</v>
      </c>
      <c r="P28" s="652"/>
      <c r="Q28" s="652">
        <v>100.7032902222</v>
      </c>
      <c r="R28" s="652">
        <v>1.06084505698934</v>
      </c>
      <c r="S28" s="652"/>
      <c r="T28" s="652">
        <v>133.243306422986</v>
      </c>
      <c r="U28" s="652"/>
      <c r="V28" s="652">
        <v>133.24330642299</v>
      </c>
      <c r="W28" s="652">
        <v>13.2594758483459</v>
      </c>
      <c r="X28" s="652"/>
      <c r="Y28" s="652">
        <v>132.31511502634001</v>
      </c>
      <c r="Z28" s="652">
        <v>4.9936160987193201</v>
      </c>
    </row>
    <row r="29" spans="1:26" ht="15">
      <c r="A29" s="653"/>
      <c r="B29" s="651"/>
      <c r="C29" s="651" t="s">
        <v>1767</v>
      </c>
      <c r="D29" s="652">
        <v>104.44324340279501</v>
      </c>
      <c r="E29" s="652"/>
      <c r="F29" s="652">
        <v>104.44324340279999</v>
      </c>
      <c r="G29" s="652">
        <v>3.9720001398284199</v>
      </c>
      <c r="H29" s="652"/>
      <c r="I29" s="652">
        <v>103.68387432786</v>
      </c>
      <c r="J29" s="652">
        <v>1.81076643560049</v>
      </c>
      <c r="K29" s="652"/>
      <c r="L29" s="652">
        <v>98.747548820850994</v>
      </c>
      <c r="M29" s="652"/>
      <c r="N29" s="652">
        <v>100.59698939032999</v>
      </c>
      <c r="O29" s="652">
        <v>4.5644493348701101</v>
      </c>
      <c r="P29" s="652"/>
      <c r="Q29" s="652">
        <v>102.03852142463001</v>
      </c>
      <c r="R29" s="652">
        <v>1.3259062335340099</v>
      </c>
      <c r="S29" s="652"/>
      <c r="T29" s="652">
        <v>138.22894812308101</v>
      </c>
      <c r="U29" s="652"/>
      <c r="V29" s="652">
        <v>138.22894812307999</v>
      </c>
      <c r="W29" s="652">
        <v>13.987088785169201</v>
      </c>
      <c r="X29" s="652"/>
      <c r="Y29" s="652">
        <v>137.45076752046</v>
      </c>
      <c r="Z29" s="652">
        <v>3.8813800623592001</v>
      </c>
    </row>
    <row r="30" spans="1:26" ht="15">
      <c r="A30" s="653"/>
      <c r="B30" s="651"/>
      <c r="C30" s="651" t="s">
        <v>1768</v>
      </c>
      <c r="D30" s="652">
        <v>105.125699695821</v>
      </c>
      <c r="E30" s="652"/>
      <c r="F30" s="652">
        <v>105.12569969582</v>
      </c>
      <c r="G30" s="652">
        <v>4.7830549717212998</v>
      </c>
      <c r="H30" s="652"/>
      <c r="I30" s="652">
        <v>105.03448577447</v>
      </c>
      <c r="J30" s="652">
        <v>1.3026244007233101</v>
      </c>
      <c r="K30" s="652"/>
      <c r="L30" s="652">
        <v>106.656401448548</v>
      </c>
      <c r="M30" s="652"/>
      <c r="N30" s="652">
        <v>105.55306541039</v>
      </c>
      <c r="O30" s="652">
        <v>4.9349348576260201</v>
      </c>
      <c r="P30" s="652"/>
      <c r="Q30" s="652">
        <v>103.86709696493</v>
      </c>
      <c r="R30" s="652">
        <v>1.79204433264026</v>
      </c>
      <c r="S30" s="652"/>
      <c r="T30" s="652">
        <v>141.89450024674099</v>
      </c>
      <c r="U30" s="652"/>
      <c r="V30" s="652">
        <v>141.89450024673999</v>
      </c>
      <c r="W30" s="652">
        <v>15.4584487435089</v>
      </c>
      <c r="X30" s="652"/>
      <c r="Y30" s="652">
        <v>143.62025949459999</v>
      </c>
      <c r="Z30" s="652">
        <v>4.4885103847977099</v>
      </c>
    </row>
    <row r="31" spans="1:26" ht="15">
      <c r="A31" s="653"/>
      <c r="B31" s="651" t="s">
        <v>1770</v>
      </c>
      <c r="C31" s="651" t="s">
        <v>1763</v>
      </c>
      <c r="D31" s="652">
        <v>104.742664103766</v>
      </c>
      <c r="E31" s="652"/>
      <c r="F31" s="652">
        <v>104.74266410377</v>
      </c>
      <c r="G31" s="652">
        <v>5.3906551837934202</v>
      </c>
      <c r="H31" s="652"/>
      <c r="I31" s="652">
        <v>105.76706776392</v>
      </c>
      <c r="J31" s="652">
        <v>0.69746805922675703</v>
      </c>
      <c r="K31" s="652"/>
      <c r="L31" s="652">
        <v>104.476715904868</v>
      </c>
      <c r="M31" s="652"/>
      <c r="N31" s="652">
        <v>102.60455243072001</v>
      </c>
      <c r="O31" s="652">
        <v>3.5296749902025302</v>
      </c>
      <c r="P31" s="652"/>
      <c r="Q31" s="652">
        <v>102.71206411129</v>
      </c>
      <c r="R31" s="652">
        <v>-1.11202959107444</v>
      </c>
      <c r="S31" s="652"/>
      <c r="T31" s="652">
        <v>153.252506895957</v>
      </c>
      <c r="U31" s="652"/>
      <c r="V31" s="652">
        <v>153.25250689596001</v>
      </c>
      <c r="W31" s="652">
        <v>21.801643895947102</v>
      </c>
      <c r="X31" s="652"/>
      <c r="Y31" s="652">
        <v>152.50882717741999</v>
      </c>
      <c r="Z31" s="652">
        <v>6.1889372112951797</v>
      </c>
    </row>
    <row r="32" spans="1:26" ht="15">
      <c r="A32" s="653"/>
      <c r="B32" s="651"/>
      <c r="C32" s="651" t="s">
        <v>1765</v>
      </c>
      <c r="D32" s="652">
        <v>105.133104422938</v>
      </c>
      <c r="E32" s="652"/>
      <c r="F32" s="652">
        <v>105.13310442293999</v>
      </c>
      <c r="G32" s="652">
        <v>3.1131228585466202</v>
      </c>
      <c r="H32" s="652"/>
      <c r="I32" s="652">
        <v>104.93043998601</v>
      </c>
      <c r="J32" s="652">
        <v>-0.79100971181068902</v>
      </c>
      <c r="K32" s="652"/>
      <c r="L32" s="652">
        <v>101.43728480228501</v>
      </c>
      <c r="M32" s="652"/>
      <c r="N32" s="652">
        <v>102.34518554838</v>
      </c>
      <c r="O32" s="652">
        <v>0.98457886537878803</v>
      </c>
      <c r="P32" s="652"/>
      <c r="Q32" s="652">
        <v>101.64780671827999</v>
      </c>
      <c r="R32" s="652">
        <v>-1.0361561732970901</v>
      </c>
      <c r="S32" s="652"/>
      <c r="T32" s="652">
        <v>158.538201479403</v>
      </c>
      <c r="U32" s="652"/>
      <c r="V32" s="652">
        <v>158.53820147939999</v>
      </c>
      <c r="W32" s="652">
        <v>18.983989316588701</v>
      </c>
      <c r="X32" s="652"/>
      <c r="Y32" s="652">
        <v>156.73588212477</v>
      </c>
      <c r="Z32" s="652">
        <v>2.7716788762872602</v>
      </c>
    </row>
    <row r="33" spans="1:26" ht="15">
      <c r="A33" s="653"/>
      <c r="B33" s="651"/>
      <c r="C33" s="651" t="s">
        <v>1767</v>
      </c>
      <c r="D33" s="652">
        <v>105.254608106726</v>
      </c>
      <c r="E33" s="652"/>
      <c r="F33" s="652">
        <v>105.25460810673</v>
      </c>
      <c r="G33" s="652">
        <v>0.77684747954528599</v>
      </c>
      <c r="H33" s="652"/>
      <c r="I33" s="652">
        <v>104.42623719258</v>
      </c>
      <c r="J33" s="652">
        <v>-0.48051146406821799</v>
      </c>
      <c r="K33" s="652"/>
      <c r="L33" s="652">
        <v>95.349366090352206</v>
      </c>
      <c r="M33" s="652"/>
      <c r="N33" s="652">
        <v>98.630656712489994</v>
      </c>
      <c r="O33" s="652">
        <v>-1.9546635438664699</v>
      </c>
      <c r="P33" s="652"/>
      <c r="Q33" s="652">
        <v>100.19041460072999</v>
      </c>
      <c r="R33" s="652">
        <v>-1.43376641818668</v>
      </c>
      <c r="S33" s="652"/>
      <c r="T33" s="652">
        <v>163.07986767060399</v>
      </c>
      <c r="U33" s="652"/>
      <c r="V33" s="652">
        <v>163.07986767060001</v>
      </c>
      <c r="W33" s="652">
        <v>17.9780862727774</v>
      </c>
      <c r="X33" s="652"/>
      <c r="Y33" s="652">
        <v>162.59876049242001</v>
      </c>
      <c r="Z33" s="652">
        <v>3.74061018330368</v>
      </c>
    </row>
    <row r="34" spans="1:26" ht="15">
      <c r="A34" s="653"/>
      <c r="B34" s="651"/>
      <c r="C34" s="651" t="s">
        <v>1768</v>
      </c>
      <c r="D34" s="652">
        <v>102.923009667876</v>
      </c>
      <c r="E34" s="652"/>
      <c r="F34" s="652">
        <v>102.92300966788</v>
      </c>
      <c r="G34" s="652">
        <v>-2.0952916692240402</v>
      </c>
      <c r="H34" s="652"/>
      <c r="I34" s="652">
        <v>102.91589948794</v>
      </c>
      <c r="J34" s="652">
        <v>-1.4463201444811999</v>
      </c>
      <c r="K34" s="652"/>
      <c r="L34" s="652">
        <v>100.530163976719</v>
      </c>
      <c r="M34" s="652"/>
      <c r="N34" s="652">
        <v>98.857030119119997</v>
      </c>
      <c r="O34" s="652">
        <v>-6.3437620359350397</v>
      </c>
      <c r="P34" s="652"/>
      <c r="Q34" s="652">
        <v>97.548508171400002</v>
      </c>
      <c r="R34" s="652">
        <v>-2.6368854144962799</v>
      </c>
      <c r="S34" s="652"/>
      <c r="T34" s="652">
        <v>164.94640450736699</v>
      </c>
      <c r="U34" s="652"/>
      <c r="V34" s="652">
        <v>164.94640450737</v>
      </c>
      <c r="W34" s="652">
        <v>16.2458053134865</v>
      </c>
      <c r="X34" s="652"/>
      <c r="Y34" s="652">
        <v>168.21166227792</v>
      </c>
      <c r="Z34" s="652">
        <v>3.4519954325000302</v>
      </c>
    </row>
    <row r="35" spans="1:26" ht="15">
      <c r="A35" s="653"/>
      <c r="B35" s="651" t="s">
        <v>1771</v>
      </c>
      <c r="C35" s="651" t="s">
        <v>1763</v>
      </c>
      <c r="D35" s="652">
        <v>100.227154635639</v>
      </c>
      <c r="E35" s="652"/>
      <c r="F35" s="652">
        <v>100.22715463564001</v>
      </c>
      <c r="G35" s="652">
        <v>-4.3110508089200597</v>
      </c>
      <c r="H35" s="652"/>
      <c r="I35" s="652">
        <v>101.39389297849</v>
      </c>
      <c r="J35" s="652">
        <v>-1.4788837458767501</v>
      </c>
      <c r="K35" s="652"/>
      <c r="L35" s="652">
        <v>97.828551029083002</v>
      </c>
      <c r="M35" s="652"/>
      <c r="N35" s="652">
        <v>96.748456647400005</v>
      </c>
      <c r="O35" s="652">
        <v>-5.7074424521992997</v>
      </c>
      <c r="P35" s="652"/>
      <c r="Q35" s="652">
        <v>96.554466386209995</v>
      </c>
      <c r="R35" s="652">
        <v>-1.01902305204237</v>
      </c>
      <c r="S35" s="652"/>
      <c r="T35" s="652">
        <v>179.630068301254</v>
      </c>
      <c r="U35" s="652"/>
      <c r="V35" s="652">
        <v>179.63006830124999</v>
      </c>
      <c r="W35" s="652">
        <v>17.211830292079501</v>
      </c>
      <c r="X35" s="652"/>
      <c r="Y35" s="652">
        <v>178.30290432189</v>
      </c>
      <c r="Z35" s="652">
        <v>5.9991334175731597</v>
      </c>
    </row>
    <row r="36" spans="1:26" ht="15">
      <c r="A36" s="653"/>
      <c r="B36" s="651"/>
      <c r="C36" s="651" t="s">
        <v>1765</v>
      </c>
      <c r="D36" s="652">
        <v>101.791002467734</v>
      </c>
      <c r="E36" s="652"/>
      <c r="F36" s="652">
        <v>101.79100246773</v>
      </c>
      <c r="G36" s="652">
        <v>-3.17892444397443</v>
      </c>
      <c r="H36" s="652"/>
      <c r="I36" s="652">
        <v>101.66616087120001</v>
      </c>
      <c r="J36" s="652">
        <v>0.26852494239249702</v>
      </c>
      <c r="K36" s="652"/>
      <c r="L36" s="652">
        <v>93.857358772746196</v>
      </c>
      <c r="M36" s="652"/>
      <c r="N36" s="652">
        <v>95.602166976419994</v>
      </c>
      <c r="O36" s="652">
        <v>-6.5885058841116502</v>
      </c>
      <c r="P36" s="652"/>
      <c r="Q36" s="652">
        <v>95.355137282019996</v>
      </c>
      <c r="R36" s="652">
        <v>-1.2421270077686299</v>
      </c>
      <c r="S36" s="652"/>
      <c r="T36" s="652">
        <v>190.01402983105999</v>
      </c>
      <c r="U36" s="652"/>
      <c r="V36" s="652">
        <v>190.01402983105999</v>
      </c>
      <c r="W36" s="652">
        <v>19.853781648803398</v>
      </c>
      <c r="X36" s="652"/>
      <c r="Y36" s="652">
        <v>187.02649119728</v>
      </c>
      <c r="Z36" s="652">
        <v>4.8925657765177597</v>
      </c>
    </row>
    <row r="37" spans="1:26" ht="15">
      <c r="A37" s="653" t="s">
        <v>1774</v>
      </c>
      <c r="B37" s="651" t="s">
        <v>1762</v>
      </c>
      <c r="C37" s="651" t="s">
        <v>1763</v>
      </c>
      <c r="D37" s="652">
        <v>99.136316685955194</v>
      </c>
      <c r="E37" s="652"/>
      <c r="F37" s="652">
        <v>99.136316685959997</v>
      </c>
      <c r="G37" s="652">
        <v>0.83393964957225797</v>
      </c>
      <c r="H37" s="652"/>
      <c r="I37" s="652">
        <v>100.53654278486999</v>
      </c>
      <c r="J37" s="652">
        <v>7.3690391157035406E-2</v>
      </c>
      <c r="K37" s="652"/>
      <c r="L37" s="652">
        <v>100.82095621821</v>
      </c>
      <c r="M37" s="652"/>
      <c r="N37" s="652">
        <v>98.904873260109994</v>
      </c>
      <c r="O37" s="652">
        <v>-0.58265246188560704</v>
      </c>
      <c r="P37" s="652"/>
      <c r="Q37" s="652">
        <v>99.810158132959998</v>
      </c>
      <c r="R37" s="652">
        <v>0.522439758363753</v>
      </c>
      <c r="S37" s="652"/>
      <c r="T37" s="652">
        <v>114.063384570881</v>
      </c>
      <c r="U37" s="652"/>
      <c r="V37" s="652">
        <v>114.06338457088</v>
      </c>
      <c r="W37" s="652">
        <v>21.605503357532999</v>
      </c>
      <c r="X37" s="652"/>
      <c r="Y37" s="652">
        <v>114.41763336437999</v>
      </c>
      <c r="Z37" s="652">
        <v>8.9647328955215109</v>
      </c>
    </row>
    <row r="38" spans="1:26">
      <c r="A38" s="654" t="s">
        <v>1775</v>
      </c>
      <c r="B38" s="651"/>
      <c r="C38" s="651" t="s">
        <v>1765</v>
      </c>
      <c r="D38" s="652">
        <v>100.62143868429</v>
      </c>
      <c r="E38" s="652"/>
      <c r="F38" s="652">
        <v>100.62143868429</v>
      </c>
      <c r="G38" s="652">
        <v>0.16270946693965899</v>
      </c>
      <c r="H38" s="652"/>
      <c r="I38" s="652">
        <v>100.20399230379</v>
      </c>
      <c r="J38" s="652">
        <v>-0.330775727778503</v>
      </c>
      <c r="K38" s="652"/>
      <c r="L38" s="652">
        <v>101.887758364608</v>
      </c>
      <c r="M38" s="652"/>
      <c r="N38" s="652">
        <v>100.27295628886</v>
      </c>
      <c r="O38" s="652">
        <v>-1.06170006158674</v>
      </c>
      <c r="P38" s="652"/>
      <c r="Q38" s="652">
        <v>99.229365614269994</v>
      </c>
      <c r="R38" s="652">
        <v>-0.58189720320481797</v>
      </c>
      <c r="S38" s="652"/>
      <c r="T38" s="652">
        <v>117.960293239756</v>
      </c>
      <c r="U38" s="652"/>
      <c r="V38" s="652">
        <v>117.96029323976001</v>
      </c>
      <c r="W38" s="652">
        <v>20.171460828457501</v>
      </c>
      <c r="X38" s="652"/>
      <c r="Y38" s="652">
        <v>117.06475907351999</v>
      </c>
      <c r="Z38" s="652">
        <v>2.3135644666848099</v>
      </c>
    </row>
    <row r="39" spans="1:26" ht="15">
      <c r="A39" s="653"/>
      <c r="B39" s="651"/>
      <c r="C39" s="651" t="s">
        <v>1767</v>
      </c>
      <c r="D39" s="652">
        <v>100.76713103222799</v>
      </c>
      <c r="E39" s="652"/>
      <c r="F39" s="652">
        <v>100.76713103223</v>
      </c>
      <c r="G39" s="652">
        <v>7.3236841905981995E-2</v>
      </c>
      <c r="H39" s="652"/>
      <c r="I39" s="652">
        <v>100.00972875310001</v>
      </c>
      <c r="J39" s="652">
        <v>-0.193868074738029</v>
      </c>
      <c r="K39" s="652"/>
      <c r="L39" s="652">
        <v>91.248383183750505</v>
      </c>
      <c r="M39" s="652"/>
      <c r="N39" s="652">
        <v>96.717193717940006</v>
      </c>
      <c r="O39" s="652">
        <v>-1.5366916737709</v>
      </c>
      <c r="P39" s="652"/>
      <c r="Q39" s="652">
        <v>98.076636972000003</v>
      </c>
      <c r="R39" s="652">
        <v>-1.1616809551629601</v>
      </c>
      <c r="S39" s="652"/>
      <c r="T39" s="652">
        <v>121.34036466466399</v>
      </c>
      <c r="U39" s="652"/>
      <c r="V39" s="652">
        <v>121.34036466466</v>
      </c>
      <c r="W39" s="652">
        <v>16.323827452842899</v>
      </c>
      <c r="X39" s="652"/>
      <c r="Y39" s="652">
        <v>119.86170688289</v>
      </c>
      <c r="Z39" s="652">
        <v>2.3892312524330501</v>
      </c>
    </row>
    <row r="40" spans="1:26" ht="15">
      <c r="A40" s="653"/>
      <c r="B40" s="651"/>
      <c r="C40" s="651" t="s">
        <v>1768</v>
      </c>
      <c r="D40" s="652">
        <v>100.83382605868</v>
      </c>
      <c r="E40" s="652"/>
      <c r="F40" s="652">
        <v>100.83382605868</v>
      </c>
      <c r="G40" s="652">
        <v>0.30001684329305101</v>
      </c>
      <c r="H40" s="652"/>
      <c r="I40" s="652">
        <v>100.73464618905</v>
      </c>
      <c r="J40" s="652">
        <v>0.72484691738305496</v>
      </c>
      <c r="K40" s="652"/>
      <c r="L40" s="652">
        <v>102.72094157943</v>
      </c>
      <c r="M40" s="652"/>
      <c r="N40" s="652">
        <v>101.28929141318</v>
      </c>
      <c r="O40" s="652">
        <v>0.34617281732691202</v>
      </c>
      <c r="P40" s="652"/>
      <c r="Q40" s="652">
        <v>99.433860724050007</v>
      </c>
      <c r="R40" s="652">
        <v>1.3838400193488201</v>
      </c>
      <c r="S40" s="652"/>
      <c r="T40" s="652">
        <v>122.332882741722</v>
      </c>
      <c r="U40" s="652"/>
      <c r="V40" s="652">
        <v>122.33288274172</v>
      </c>
      <c r="W40" s="652">
        <v>17.9344374973569</v>
      </c>
      <c r="X40" s="652"/>
      <c r="Y40" s="652">
        <v>124.20417741532999</v>
      </c>
      <c r="Z40" s="652">
        <v>3.62290062887456</v>
      </c>
    </row>
    <row r="41" spans="1:26" ht="15">
      <c r="A41" s="653"/>
      <c r="B41" s="651" t="s">
        <v>1769</v>
      </c>
      <c r="C41" s="651" t="s">
        <v>1763</v>
      </c>
      <c r="D41" s="652">
        <v>99.456383698906194</v>
      </c>
      <c r="E41" s="652"/>
      <c r="F41" s="652">
        <v>99.456383698910003</v>
      </c>
      <c r="G41" s="652">
        <v>0.32285546170118001</v>
      </c>
      <c r="H41" s="652"/>
      <c r="I41" s="652">
        <v>100.95635737667</v>
      </c>
      <c r="J41" s="652">
        <v>0.22009427342794399</v>
      </c>
      <c r="K41" s="652"/>
      <c r="L41" s="652">
        <v>100.77995585970901</v>
      </c>
      <c r="M41" s="652"/>
      <c r="N41" s="652">
        <v>99.349863506410003</v>
      </c>
      <c r="O41" s="652">
        <v>0.44991741218829501</v>
      </c>
      <c r="P41" s="652"/>
      <c r="Q41" s="652">
        <v>100.25161299625999</v>
      </c>
      <c r="R41" s="652">
        <v>0.82240824831234904</v>
      </c>
      <c r="S41" s="652"/>
      <c r="T41" s="652">
        <v>126.03656838582801</v>
      </c>
      <c r="U41" s="652"/>
      <c r="V41" s="652">
        <v>126.03656838582999</v>
      </c>
      <c r="W41" s="652">
        <v>10.496956459774101</v>
      </c>
      <c r="X41" s="652"/>
      <c r="Y41" s="652">
        <v>126.2669951618</v>
      </c>
      <c r="Z41" s="652">
        <v>1.66082799258199</v>
      </c>
    </row>
    <row r="42" spans="1:26" ht="15">
      <c r="A42" s="653"/>
      <c r="B42" s="651"/>
      <c r="C42" s="651" t="s">
        <v>1765</v>
      </c>
      <c r="D42" s="652">
        <v>102.74807698886799</v>
      </c>
      <c r="E42" s="652"/>
      <c r="F42" s="652">
        <v>102.74807698887</v>
      </c>
      <c r="G42" s="652">
        <v>2.1135041720607299</v>
      </c>
      <c r="H42" s="652"/>
      <c r="I42" s="652">
        <v>102.40507242442</v>
      </c>
      <c r="J42" s="652">
        <v>1.4349914016259699</v>
      </c>
      <c r="K42" s="652"/>
      <c r="L42" s="652">
        <v>101.251878487787</v>
      </c>
      <c r="M42" s="652"/>
      <c r="N42" s="652">
        <v>102.19984274346</v>
      </c>
      <c r="O42" s="652">
        <v>1.9216412140569099</v>
      </c>
      <c r="P42" s="652"/>
      <c r="Q42" s="652">
        <v>101.34847465425</v>
      </c>
      <c r="R42" s="652">
        <v>1.0941087382114401</v>
      </c>
      <c r="S42" s="652"/>
      <c r="T42" s="652">
        <v>135.154615151446</v>
      </c>
      <c r="U42" s="652"/>
      <c r="V42" s="652">
        <v>135.15461515145</v>
      </c>
      <c r="W42" s="652">
        <v>14.5763641641189</v>
      </c>
      <c r="X42" s="652"/>
      <c r="Y42" s="652">
        <v>133.44138805959</v>
      </c>
      <c r="Z42" s="652">
        <v>5.6819225709748196</v>
      </c>
    </row>
    <row r="43" spans="1:26" ht="15">
      <c r="A43" s="653"/>
      <c r="B43" s="651"/>
      <c r="C43" s="651" t="s">
        <v>1767</v>
      </c>
      <c r="D43" s="652">
        <v>105.219456010483</v>
      </c>
      <c r="E43" s="652"/>
      <c r="F43" s="652">
        <v>105.21945601048</v>
      </c>
      <c r="G43" s="652">
        <v>4.4184298318724</v>
      </c>
      <c r="H43" s="652"/>
      <c r="I43" s="652">
        <v>104.29828119547</v>
      </c>
      <c r="J43" s="652">
        <v>1.8487451121596401</v>
      </c>
      <c r="K43" s="652"/>
      <c r="L43" s="652">
        <v>99.572660070149496</v>
      </c>
      <c r="M43" s="652"/>
      <c r="N43" s="652">
        <v>101.39848590446</v>
      </c>
      <c r="O43" s="652">
        <v>4.8401861205487702</v>
      </c>
      <c r="P43" s="652"/>
      <c r="Q43" s="652">
        <v>102.87775240041999</v>
      </c>
      <c r="R43" s="652">
        <v>1.5089302048078399</v>
      </c>
      <c r="S43" s="652"/>
      <c r="T43" s="652">
        <v>140.05710211323901</v>
      </c>
      <c r="U43" s="652"/>
      <c r="V43" s="652">
        <v>140.05710211324001</v>
      </c>
      <c r="W43" s="652">
        <v>15.424988626254899</v>
      </c>
      <c r="X43" s="652"/>
      <c r="Y43" s="652">
        <v>138.83883163111</v>
      </c>
      <c r="Z43" s="652">
        <v>4.0448047266337603</v>
      </c>
    </row>
    <row r="44" spans="1:26" ht="15">
      <c r="A44" s="653"/>
      <c r="B44" s="651"/>
      <c r="C44" s="651" t="s">
        <v>1768</v>
      </c>
      <c r="D44" s="652">
        <v>105.856549019635</v>
      </c>
      <c r="E44" s="652"/>
      <c r="F44" s="652">
        <v>105.85654901962999</v>
      </c>
      <c r="G44" s="652">
        <v>4.9811885130958302</v>
      </c>
      <c r="H44" s="652"/>
      <c r="I44" s="652">
        <v>105.72746000018</v>
      </c>
      <c r="J44" s="652">
        <v>1.37028030407473</v>
      </c>
      <c r="K44" s="652"/>
      <c r="L44" s="652">
        <v>108.464349312563</v>
      </c>
      <c r="M44" s="652"/>
      <c r="N44" s="652">
        <v>107.40517713795001</v>
      </c>
      <c r="O44" s="652">
        <v>6.0380378216114003</v>
      </c>
      <c r="P44" s="652"/>
      <c r="Q44" s="652">
        <v>105.4679883173</v>
      </c>
      <c r="R44" s="652">
        <v>2.5177804301150601</v>
      </c>
      <c r="S44" s="652"/>
      <c r="T44" s="652">
        <v>142.163254438541</v>
      </c>
      <c r="U44" s="652"/>
      <c r="V44" s="652">
        <v>142.16325443854001</v>
      </c>
      <c r="W44" s="652">
        <v>16.210172810762302</v>
      </c>
      <c r="X44" s="652"/>
      <c r="Y44" s="652">
        <v>145.2410292001</v>
      </c>
      <c r="Z44" s="652">
        <v>4.6112441985974204</v>
      </c>
    </row>
    <row r="45" spans="1:26" ht="15">
      <c r="A45" s="653"/>
      <c r="B45" s="651" t="s">
        <v>1770</v>
      </c>
      <c r="C45" s="651" t="s">
        <v>1763</v>
      </c>
      <c r="D45" s="652">
        <v>105.622943642012</v>
      </c>
      <c r="E45" s="652"/>
      <c r="F45" s="652">
        <v>105.62294364201</v>
      </c>
      <c r="G45" s="652">
        <v>6.2002655975994303</v>
      </c>
      <c r="H45" s="652"/>
      <c r="I45" s="652">
        <v>107.25446326113</v>
      </c>
      <c r="J45" s="652">
        <v>1.44428255530531</v>
      </c>
      <c r="K45" s="652"/>
      <c r="L45" s="652">
        <v>105.39351422177501</v>
      </c>
      <c r="M45" s="652"/>
      <c r="N45" s="652">
        <v>103.55068373566</v>
      </c>
      <c r="O45" s="652">
        <v>4.2283100157243503</v>
      </c>
      <c r="P45" s="652"/>
      <c r="Q45" s="652">
        <v>103.9870960816</v>
      </c>
      <c r="R45" s="652">
        <v>-1.40411537123923</v>
      </c>
      <c r="S45" s="652"/>
      <c r="T45" s="652">
        <v>154.788562212866</v>
      </c>
      <c r="U45" s="652"/>
      <c r="V45" s="652">
        <v>154.78856221287</v>
      </c>
      <c r="W45" s="652">
        <v>22.812421978217301</v>
      </c>
      <c r="X45" s="652"/>
      <c r="Y45" s="652">
        <v>154.35009767938999</v>
      </c>
      <c r="Z45" s="652">
        <v>6.2716909467367801</v>
      </c>
    </row>
    <row r="46" spans="1:26" ht="15">
      <c r="A46" s="653"/>
      <c r="B46" s="651"/>
      <c r="C46" s="651" t="s">
        <v>1765</v>
      </c>
      <c r="D46" s="652">
        <v>107.487916278044</v>
      </c>
      <c r="E46" s="652"/>
      <c r="F46" s="652">
        <v>107.48791627804</v>
      </c>
      <c r="G46" s="652">
        <v>4.6130686121584903</v>
      </c>
      <c r="H46" s="652"/>
      <c r="I46" s="652">
        <v>107.10603389534</v>
      </c>
      <c r="J46" s="652">
        <v>-0.13838991989416999</v>
      </c>
      <c r="K46" s="652"/>
      <c r="L46" s="652">
        <v>103.733289222786</v>
      </c>
      <c r="M46" s="652"/>
      <c r="N46" s="652">
        <v>104.58247029109</v>
      </c>
      <c r="O46" s="652">
        <v>2.3313416964944098</v>
      </c>
      <c r="P46" s="652"/>
      <c r="Q46" s="652">
        <v>103.68695241387999</v>
      </c>
      <c r="R46" s="652">
        <v>-0.28863549327742899</v>
      </c>
      <c r="S46" s="652"/>
      <c r="T46" s="652">
        <v>163.44405860436299</v>
      </c>
      <c r="U46" s="652"/>
      <c r="V46" s="652">
        <v>163.44405860436001</v>
      </c>
      <c r="W46" s="652">
        <v>20.9311708824813</v>
      </c>
      <c r="X46" s="652"/>
      <c r="Y46" s="652">
        <v>160.52951211701</v>
      </c>
      <c r="Z46" s="652">
        <v>4.0035053625010599</v>
      </c>
    </row>
    <row r="47" spans="1:26" ht="15">
      <c r="A47" s="653"/>
      <c r="B47" s="651"/>
      <c r="C47" s="651" t="s">
        <v>1767</v>
      </c>
      <c r="D47" s="652">
        <v>107.340426965663</v>
      </c>
      <c r="E47" s="652"/>
      <c r="F47" s="652">
        <v>107.34042696566</v>
      </c>
      <c r="G47" s="652">
        <v>2.0157592859715501</v>
      </c>
      <c r="H47" s="652"/>
      <c r="I47" s="652">
        <v>106.26235319905</v>
      </c>
      <c r="J47" s="652">
        <v>-0.78770603821855001</v>
      </c>
      <c r="K47" s="652"/>
      <c r="L47" s="652">
        <v>97.387138426918398</v>
      </c>
      <c r="M47" s="652"/>
      <c r="N47" s="652">
        <v>100.81135564844</v>
      </c>
      <c r="O47" s="652">
        <v>-0.57903256718567497</v>
      </c>
      <c r="P47" s="652"/>
      <c r="Q47" s="652">
        <v>102.29091350851</v>
      </c>
      <c r="R47" s="652">
        <v>-1.3463978570780299</v>
      </c>
      <c r="S47" s="652"/>
      <c r="T47" s="652">
        <v>167.35316845257</v>
      </c>
      <c r="U47" s="652"/>
      <c r="V47" s="652">
        <v>167.35316845257</v>
      </c>
      <c r="W47" s="652">
        <v>19.4892411219964</v>
      </c>
      <c r="X47" s="652"/>
      <c r="Y47" s="652">
        <v>166.00105804283001</v>
      </c>
      <c r="Z47" s="652">
        <v>3.4084361521212299</v>
      </c>
    </row>
    <row r="48" spans="1:26" ht="15">
      <c r="A48" s="653"/>
      <c r="B48" s="651"/>
      <c r="C48" s="651" t="s">
        <v>1768</v>
      </c>
      <c r="D48" s="652">
        <v>103.90718816878601</v>
      </c>
      <c r="E48" s="652"/>
      <c r="F48" s="652">
        <v>103.90718816879</v>
      </c>
      <c r="G48" s="652">
        <v>-1.8415118090412299</v>
      </c>
      <c r="H48" s="652"/>
      <c r="I48" s="652">
        <v>103.78654311349</v>
      </c>
      <c r="J48" s="652">
        <v>-2.3299033110271199</v>
      </c>
      <c r="K48" s="652"/>
      <c r="L48" s="652">
        <v>101.39743895298901</v>
      </c>
      <c r="M48" s="652"/>
      <c r="N48" s="652">
        <v>99.773993548280004</v>
      </c>
      <c r="O48" s="652">
        <v>-7.1050425994536504</v>
      </c>
      <c r="P48" s="652"/>
      <c r="Q48" s="652">
        <v>98.326748631840005</v>
      </c>
      <c r="R48" s="652">
        <v>-3.87538319944733</v>
      </c>
      <c r="S48" s="652"/>
      <c r="T48" s="652">
        <v>165.76297996761201</v>
      </c>
      <c r="U48" s="652"/>
      <c r="V48" s="652">
        <v>165.76297996760999</v>
      </c>
      <c r="W48" s="652">
        <v>16.600439840994699</v>
      </c>
      <c r="X48" s="652"/>
      <c r="Y48" s="652">
        <v>170.16530048031001</v>
      </c>
      <c r="Z48" s="652">
        <v>2.508563792651</v>
      </c>
    </row>
    <row r="49" spans="1:26" ht="15">
      <c r="A49" s="653"/>
      <c r="B49" s="651" t="s">
        <v>1771</v>
      </c>
      <c r="C49" s="651" t="s">
        <v>1763</v>
      </c>
      <c r="D49" s="652">
        <v>99.691164014819407</v>
      </c>
      <c r="E49" s="652"/>
      <c r="F49" s="652">
        <v>99.691164014820004</v>
      </c>
      <c r="G49" s="652">
        <v>-5.6159953724587499</v>
      </c>
      <c r="H49" s="652"/>
      <c r="I49" s="652">
        <v>101.35094697421999</v>
      </c>
      <c r="J49" s="652">
        <v>-2.34673597000595</v>
      </c>
      <c r="K49" s="652"/>
      <c r="L49" s="652">
        <v>97.402707273805106</v>
      </c>
      <c r="M49" s="652"/>
      <c r="N49" s="652">
        <v>96.411966465290007</v>
      </c>
      <c r="O49" s="652">
        <v>-6.8939354264366104</v>
      </c>
      <c r="P49" s="652"/>
      <c r="Q49" s="652">
        <v>96.518869776949998</v>
      </c>
      <c r="R49" s="652">
        <v>-1.83864399061862</v>
      </c>
      <c r="S49" s="652"/>
      <c r="T49" s="652">
        <v>179.69284060692101</v>
      </c>
      <c r="U49" s="652"/>
      <c r="V49" s="652">
        <v>179.69284060691999</v>
      </c>
      <c r="W49" s="652">
        <v>16.0892239310298</v>
      </c>
      <c r="X49" s="652"/>
      <c r="Y49" s="652">
        <v>179.53860599930999</v>
      </c>
      <c r="Z49" s="652">
        <v>5.5083530499713103</v>
      </c>
    </row>
    <row r="50" spans="1:26" ht="15">
      <c r="A50" s="653"/>
      <c r="B50" s="651"/>
      <c r="C50" s="651" t="s">
        <v>1765</v>
      </c>
      <c r="D50" s="652">
        <v>101.38590882686201</v>
      </c>
      <c r="E50" s="652"/>
      <c r="F50" s="652">
        <v>101.38590882686</v>
      </c>
      <c r="G50" s="652">
        <v>-5.67692412549507</v>
      </c>
      <c r="H50" s="652"/>
      <c r="I50" s="652">
        <v>101.12964950845</v>
      </c>
      <c r="J50" s="652">
        <v>-0.21834770406860601</v>
      </c>
      <c r="K50" s="652"/>
      <c r="L50" s="652">
        <v>93.353031273181799</v>
      </c>
      <c r="M50" s="652"/>
      <c r="N50" s="652">
        <v>95.141521895050005</v>
      </c>
      <c r="O50" s="652">
        <v>-9.0272761484429491</v>
      </c>
      <c r="P50" s="652"/>
      <c r="Q50" s="652">
        <v>94.691903382579994</v>
      </c>
      <c r="R50" s="652">
        <v>-1.8928592912370601</v>
      </c>
      <c r="S50" s="652"/>
      <c r="T50" s="652">
        <v>192.55724674936499</v>
      </c>
      <c r="U50" s="652"/>
      <c r="V50" s="652">
        <v>192.55724674935999</v>
      </c>
      <c r="W50" s="652">
        <v>17.812325754509502</v>
      </c>
      <c r="X50" s="652"/>
      <c r="Y50" s="652">
        <v>188.31630240598</v>
      </c>
      <c r="Z50" s="652">
        <v>4.8890300544629</v>
      </c>
    </row>
    <row r="51" spans="1:26" ht="15">
      <c r="A51" s="653" t="s">
        <v>1776</v>
      </c>
      <c r="B51" s="651" t="s">
        <v>1762</v>
      </c>
      <c r="C51" s="651" t="s">
        <v>1763</v>
      </c>
      <c r="D51" s="655">
        <v>98.595321537453302</v>
      </c>
      <c r="E51" s="655"/>
      <c r="F51" s="655">
        <v>98.595321537450005</v>
      </c>
      <c r="G51" s="655">
        <v>-0.49237870490466601</v>
      </c>
      <c r="H51" s="655"/>
      <c r="I51" s="655">
        <v>99.617083340679997</v>
      </c>
      <c r="J51" s="655">
        <v>-0.38892738243601399</v>
      </c>
      <c r="K51" s="655"/>
      <c r="L51" s="655">
        <v>100.246298683164</v>
      </c>
      <c r="M51" s="655"/>
      <c r="N51" s="655">
        <v>98.613879931940005</v>
      </c>
      <c r="O51" s="655">
        <v>-2.5246737934685699</v>
      </c>
      <c r="P51" s="655"/>
      <c r="Q51" s="655">
        <v>98.786190705690004</v>
      </c>
      <c r="R51" s="655">
        <v>-4.0266178779795797E-2</v>
      </c>
      <c r="S51" s="655"/>
      <c r="T51" s="655">
        <v>116.086524673968</v>
      </c>
      <c r="U51" s="655"/>
      <c r="V51" s="655">
        <v>116.08652467397</v>
      </c>
      <c r="W51" s="655">
        <v>23.054703591744602</v>
      </c>
      <c r="X51" s="655"/>
      <c r="Y51" s="655">
        <v>117.02348277733</v>
      </c>
      <c r="Z51" s="655">
        <v>10.9986787470183</v>
      </c>
    </row>
    <row r="52" spans="1:26">
      <c r="A52" s="654" t="s">
        <v>1777</v>
      </c>
      <c r="B52" s="651"/>
      <c r="C52" s="651" t="s">
        <v>1765</v>
      </c>
      <c r="D52" s="655">
        <v>98.846422863088193</v>
      </c>
      <c r="E52" s="655"/>
      <c r="F52" s="655">
        <v>98.846422863089998</v>
      </c>
      <c r="G52" s="655">
        <v>-1.7489493879029701</v>
      </c>
      <c r="H52" s="655"/>
      <c r="I52" s="655">
        <v>98.415457196049999</v>
      </c>
      <c r="J52" s="655">
        <v>-1.2062450579089601</v>
      </c>
      <c r="K52" s="655"/>
      <c r="L52" s="655">
        <v>99.754081615663395</v>
      </c>
      <c r="M52" s="655"/>
      <c r="N52" s="655">
        <v>98.169724189730005</v>
      </c>
      <c r="O52" s="655">
        <v>-2.6789462307783398</v>
      </c>
      <c r="P52" s="655"/>
      <c r="Q52" s="655">
        <v>97.248170016559996</v>
      </c>
      <c r="R52" s="655">
        <v>-1.5569187131753699</v>
      </c>
      <c r="S52" s="655"/>
      <c r="T52" s="655">
        <v>120.202959951474</v>
      </c>
      <c r="U52" s="655"/>
      <c r="V52" s="655">
        <v>120.20295995147001</v>
      </c>
      <c r="W52" s="655">
        <v>24.766657860049101</v>
      </c>
      <c r="X52" s="655"/>
      <c r="Y52" s="655">
        <v>120.0526190499</v>
      </c>
      <c r="Z52" s="655">
        <v>2.58848583265444</v>
      </c>
    </row>
    <row r="53" spans="1:26" ht="15">
      <c r="A53" s="653"/>
      <c r="B53" s="651"/>
      <c r="C53" s="651" t="s">
        <v>1767</v>
      </c>
      <c r="D53" s="655">
        <v>98.123633395740995</v>
      </c>
      <c r="E53" s="655"/>
      <c r="F53" s="655">
        <v>98.123633395740001</v>
      </c>
      <c r="G53" s="655">
        <v>-2.0568580896386299</v>
      </c>
      <c r="H53" s="655"/>
      <c r="I53" s="655">
        <v>97.557456142779998</v>
      </c>
      <c r="J53" s="655">
        <v>-0.87181534051181198</v>
      </c>
      <c r="K53" s="655"/>
      <c r="L53" s="655">
        <v>87.921168942633699</v>
      </c>
      <c r="M53" s="655"/>
      <c r="N53" s="655">
        <v>92.333792198940003</v>
      </c>
      <c r="O53" s="655">
        <v>-5.0014088020805199</v>
      </c>
      <c r="P53" s="655"/>
      <c r="Q53" s="655">
        <v>94.508072290209995</v>
      </c>
      <c r="R53" s="655">
        <v>-2.8176342299124002</v>
      </c>
      <c r="S53" s="655"/>
      <c r="T53" s="655">
        <v>119.933531546026</v>
      </c>
      <c r="U53" s="655"/>
      <c r="V53" s="655">
        <v>119.93353154603</v>
      </c>
      <c r="W53" s="655">
        <v>16.276816210336101</v>
      </c>
      <c r="X53" s="655"/>
      <c r="Y53" s="655">
        <v>120.39396678431</v>
      </c>
      <c r="Z53" s="655">
        <v>0.28433176811254601</v>
      </c>
    </row>
    <row r="54" spans="1:26" ht="15">
      <c r="A54" s="653"/>
      <c r="B54" s="651"/>
      <c r="C54" s="651" t="s">
        <v>1768</v>
      </c>
      <c r="D54" s="655">
        <v>97.269594772827702</v>
      </c>
      <c r="E54" s="655"/>
      <c r="F54" s="655">
        <v>97.269594772830004</v>
      </c>
      <c r="G54" s="655">
        <v>-2.8533556578698098</v>
      </c>
      <c r="H54" s="655"/>
      <c r="I54" s="655">
        <v>97.193710733740005</v>
      </c>
      <c r="J54" s="655">
        <v>-0.37285249474693299</v>
      </c>
      <c r="K54" s="655"/>
      <c r="L54" s="655">
        <v>97.952081084702499</v>
      </c>
      <c r="M54" s="655"/>
      <c r="N54" s="655">
        <v>96.812394037900006</v>
      </c>
      <c r="O54" s="655">
        <v>-3.9226157210579</v>
      </c>
      <c r="P54" s="655"/>
      <c r="Q54" s="655">
        <v>95.065946365930003</v>
      </c>
      <c r="R54" s="655">
        <v>0.59029251385734804</v>
      </c>
      <c r="S54" s="655"/>
      <c r="T54" s="655">
        <v>126.33939425228201</v>
      </c>
      <c r="U54" s="655"/>
      <c r="V54" s="655">
        <v>126.33939425228</v>
      </c>
      <c r="W54" s="655">
        <v>18.990966710397402</v>
      </c>
      <c r="X54" s="655"/>
      <c r="Y54" s="655">
        <v>124.87771970707</v>
      </c>
      <c r="Z54" s="655">
        <v>3.72423389852483</v>
      </c>
    </row>
    <row r="55" spans="1:26" ht="15">
      <c r="A55" s="653"/>
      <c r="B55" s="651" t="s">
        <v>1769</v>
      </c>
      <c r="C55" s="651" t="s">
        <v>1763</v>
      </c>
      <c r="D55" s="655">
        <v>95.638722912628296</v>
      </c>
      <c r="E55" s="655"/>
      <c r="F55" s="655">
        <v>95.638722912630001</v>
      </c>
      <c r="G55" s="655">
        <v>-2.99872101304216</v>
      </c>
      <c r="H55" s="655"/>
      <c r="I55" s="655">
        <v>96.921301570799997</v>
      </c>
      <c r="J55" s="655">
        <v>-0.28027447546092599</v>
      </c>
      <c r="K55" s="655"/>
      <c r="L55" s="655">
        <v>95.628931965359598</v>
      </c>
      <c r="M55" s="655"/>
      <c r="N55" s="655">
        <v>94.168139914779999</v>
      </c>
      <c r="O55" s="655">
        <v>-4.5082294908468299</v>
      </c>
      <c r="P55" s="655"/>
      <c r="Q55" s="655">
        <v>94.606039253150001</v>
      </c>
      <c r="R55" s="655">
        <v>-0.48377692576657799</v>
      </c>
      <c r="S55" s="655"/>
      <c r="T55" s="655">
        <v>123.502399807507</v>
      </c>
      <c r="U55" s="655"/>
      <c r="V55" s="655">
        <v>123.50239980751</v>
      </c>
      <c r="W55" s="655">
        <v>6.3882308083281396</v>
      </c>
      <c r="X55" s="655"/>
      <c r="Y55" s="655">
        <v>124.28735964633</v>
      </c>
      <c r="Z55" s="655">
        <v>-0.47275051316185801</v>
      </c>
    </row>
    <row r="56" spans="1:26" ht="15">
      <c r="A56" s="653"/>
      <c r="B56" s="651"/>
      <c r="C56" s="651" t="s">
        <v>1765</v>
      </c>
      <c r="D56" s="655">
        <v>97.692018525616106</v>
      </c>
      <c r="E56" s="655"/>
      <c r="F56" s="655">
        <v>97.69201852562</v>
      </c>
      <c r="G56" s="655">
        <v>-1.1678766960226199</v>
      </c>
      <c r="H56" s="655"/>
      <c r="I56" s="655">
        <v>97.523860750180006</v>
      </c>
      <c r="J56" s="655">
        <v>0.62169942996466798</v>
      </c>
      <c r="K56" s="655"/>
      <c r="L56" s="655">
        <v>96.298610990461896</v>
      </c>
      <c r="M56" s="655"/>
      <c r="N56" s="655">
        <v>96.895849563840002</v>
      </c>
      <c r="O56" s="655">
        <v>-1.29762473756982</v>
      </c>
      <c r="P56" s="655"/>
      <c r="Q56" s="655">
        <v>96.077135522839995</v>
      </c>
      <c r="R56" s="655">
        <v>1.55497078336996</v>
      </c>
      <c r="S56" s="655"/>
      <c r="T56" s="655">
        <v>129.43646416362799</v>
      </c>
      <c r="U56" s="655"/>
      <c r="V56" s="655">
        <v>129.43646416363001</v>
      </c>
      <c r="W56" s="655">
        <v>7.6815947093880901</v>
      </c>
      <c r="X56" s="655"/>
      <c r="Y56" s="655">
        <v>129.06182954701001</v>
      </c>
      <c r="Z56" s="655">
        <v>3.8414766507761899</v>
      </c>
    </row>
    <row r="57" spans="1:26" ht="15">
      <c r="A57" s="653"/>
      <c r="B57" s="651"/>
      <c r="C57" s="651" t="s">
        <v>1767</v>
      </c>
      <c r="D57" s="655">
        <v>99.581712250013098</v>
      </c>
      <c r="E57" s="655"/>
      <c r="F57" s="655">
        <v>99.58171225001</v>
      </c>
      <c r="G57" s="655">
        <v>1.4859609288920801</v>
      </c>
      <c r="H57" s="655"/>
      <c r="I57" s="655">
        <v>98.770187086579995</v>
      </c>
      <c r="J57" s="655">
        <v>1.27797066975499</v>
      </c>
      <c r="K57" s="655"/>
      <c r="L57" s="655">
        <v>92.8000743000716</v>
      </c>
      <c r="M57" s="655"/>
      <c r="N57" s="655">
        <v>94.454277251329998</v>
      </c>
      <c r="O57" s="655">
        <v>2.2965427953194602</v>
      </c>
      <c r="P57" s="655"/>
      <c r="Q57" s="655">
        <v>96.337893349919995</v>
      </c>
      <c r="R57" s="655">
        <v>0.27140466424294202</v>
      </c>
      <c r="S57" s="655"/>
      <c r="T57" s="655">
        <v>132.80937769347301</v>
      </c>
      <c r="U57" s="655"/>
      <c r="V57" s="655">
        <v>132.80937769347</v>
      </c>
      <c r="W57" s="655">
        <v>10.7358183999596</v>
      </c>
      <c r="X57" s="655"/>
      <c r="Y57" s="655">
        <v>133.73834762545999</v>
      </c>
      <c r="Z57" s="655">
        <v>3.6234710873570899</v>
      </c>
    </row>
    <row r="58" spans="1:26" ht="15">
      <c r="A58" s="653"/>
      <c r="B58" s="651"/>
      <c r="C58" s="651" t="s">
        <v>1768</v>
      </c>
      <c r="D58" s="655">
        <v>98.972157348252395</v>
      </c>
      <c r="E58" s="655"/>
      <c r="F58" s="655">
        <v>98.972157348249993</v>
      </c>
      <c r="G58" s="655">
        <v>1.75035434186426</v>
      </c>
      <c r="H58" s="655"/>
      <c r="I58" s="655">
        <v>98.759518103610006</v>
      </c>
      <c r="J58" s="655">
        <v>-1.0801825211334E-2</v>
      </c>
      <c r="K58" s="655"/>
      <c r="L58" s="655">
        <v>99.687897242431603</v>
      </c>
      <c r="M58" s="655"/>
      <c r="N58" s="655">
        <v>98.490253266080003</v>
      </c>
      <c r="O58" s="655">
        <v>1.7331037465338901</v>
      </c>
      <c r="P58" s="655"/>
      <c r="Q58" s="655">
        <v>96.810489031390006</v>
      </c>
      <c r="R58" s="655">
        <v>0.49056053130976301</v>
      </c>
      <c r="S58" s="655"/>
      <c r="T58" s="655">
        <v>138.463829904324</v>
      </c>
      <c r="U58" s="655"/>
      <c r="V58" s="655">
        <v>138.46382990431999</v>
      </c>
      <c r="W58" s="655">
        <v>9.5967182079640203</v>
      </c>
      <c r="X58" s="655"/>
      <c r="Y58" s="655">
        <v>138.00321659336001</v>
      </c>
      <c r="Z58" s="655">
        <v>3.18896490320334</v>
      </c>
    </row>
    <row r="59" spans="1:26" ht="15">
      <c r="A59" s="653"/>
      <c r="B59" s="651" t="s">
        <v>1770</v>
      </c>
      <c r="C59" s="651" t="s">
        <v>1763</v>
      </c>
      <c r="D59" s="655">
        <v>98.038707471551206</v>
      </c>
      <c r="E59" s="655"/>
      <c r="F59" s="655">
        <v>98.038707471549998</v>
      </c>
      <c r="G59" s="655">
        <v>2.50942765213677</v>
      </c>
      <c r="H59" s="655"/>
      <c r="I59" s="655">
        <v>99.167316962429993</v>
      </c>
      <c r="J59" s="655">
        <v>0.41292106993897298</v>
      </c>
      <c r="K59" s="655"/>
      <c r="L59" s="655">
        <v>96.687874162362704</v>
      </c>
      <c r="M59" s="655"/>
      <c r="N59" s="655">
        <v>95.304339478200006</v>
      </c>
      <c r="O59" s="655">
        <v>1.2065647303304901</v>
      </c>
      <c r="P59" s="655"/>
      <c r="Q59" s="655">
        <v>95.434856192620003</v>
      </c>
      <c r="R59" s="655">
        <v>-1.42095433308261</v>
      </c>
      <c r="S59" s="655"/>
      <c r="T59" s="655">
        <v>149.53072811049</v>
      </c>
      <c r="U59" s="655"/>
      <c r="V59" s="655">
        <v>149.53072811049</v>
      </c>
      <c r="W59" s="655">
        <v>21.075159951181199</v>
      </c>
      <c r="X59" s="655"/>
      <c r="Y59" s="655">
        <v>148.70124276787001</v>
      </c>
      <c r="Z59" s="655">
        <v>7.7520121911598503</v>
      </c>
    </row>
    <row r="60" spans="1:26" ht="15">
      <c r="A60" s="653"/>
      <c r="B60" s="651"/>
      <c r="C60" s="651" t="s">
        <v>1765</v>
      </c>
      <c r="D60" s="655">
        <v>98.4559841986311</v>
      </c>
      <c r="E60" s="655"/>
      <c r="F60" s="655">
        <v>98.455984198630006</v>
      </c>
      <c r="G60" s="655">
        <v>0.78201442097303797</v>
      </c>
      <c r="H60" s="655"/>
      <c r="I60" s="655">
        <v>98.1790327999</v>
      </c>
      <c r="J60" s="655">
        <v>-0.99658253626486204</v>
      </c>
      <c r="K60" s="655"/>
      <c r="L60" s="655">
        <v>95.059797501833003</v>
      </c>
      <c r="M60" s="655"/>
      <c r="N60" s="655">
        <v>96.113391819049994</v>
      </c>
      <c r="O60" s="655">
        <v>-0.80752452072209402</v>
      </c>
      <c r="P60" s="655"/>
      <c r="Q60" s="655">
        <v>95.325613928219994</v>
      </c>
      <c r="R60" s="655">
        <v>-0.114467888105277</v>
      </c>
      <c r="S60" s="655"/>
      <c r="T60" s="655">
        <v>152.172343893559</v>
      </c>
      <c r="U60" s="655"/>
      <c r="V60" s="655">
        <v>152.17234389356</v>
      </c>
      <c r="W60" s="655">
        <v>17.565281836799802</v>
      </c>
      <c r="X60" s="655"/>
      <c r="Y60" s="655">
        <v>151.10452918197001</v>
      </c>
      <c r="Z60" s="655">
        <v>1.6161844846526601</v>
      </c>
    </row>
    <row r="61" spans="1:26" ht="15">
      <c r="A61" s="653"/>
      <c r="B61" s="651"/>
      <c r="C61" s="651" t="s">
        <v>1767</v>
      </c>
      <c r="D61" s="655">
        <v>97.611504337747803</v>
      </c>
      <c r="E61" s="655"/>
      <c r="F61" s="655">
        <v>97.611504337750006</v>
      </c>
      <c r="G61" s="655">
        <v>-1.97848366707493</v>
      </c>
      <c r="H61" s="655"/>
      <c r="I61" s="655">
        <v>96.756094281209997</v>
      </c>
      <c r="J61" s="655">
        <v>-1.4493303489657601</v>
      </c>
      <c r="K61" s="655"/>
      <c r="L61" s="655">
        <v>89.352279097224098</v>
      </c>
      <c r="M61" s="655"/>
      <c r="N61" s="655">
        <v>91.589620173330005</v>
      </c>
      <c r="O61" s="655">
        <v>-3.0328505615235799</v>
      </c>
      <c r="P61" s="655"/>
      <c r="Q61" s="655">
        <v>93.134176548409997</v>
      </c>
      <c r="R61" s="655">
        <v>-2.2988966863199498</v>
      </c>
      <c r="S61" s="655"/>
      <c r="T61" s="655">
        <v>152.99901763579001</v>
      </c>
      <c r="U61" s="655"/>
      <c r="V61" s="655">
        <v>152.99901763579001</v>
      </c>
      <c r="W61" s="655">
        <v>15.201968635768001</v>
      </c>
      <c r="X61" s="655"/>
      <c r="Y61" s="655">
        <v>155.12491500521</v>
      </c>
      <c r="Z61" s="655">
        <v>2.6606653321412899</v>
      </c>
    </row>
    <row r="62" spans="1:26" ht="15">
      <c r="A62" s="653"/>
      <c r="B62" s="651"/>
      <c r="C62" s="651" t="s">
        <v>1768</v>
      </c>
      <c r="D62" s="655">
        <v>94.7692432125896</v>
      </c>
      <c r="E62" s="655"/>
      <c r="F62" s="655">
        <v>94.769243212589998</v>
      </c>
      <c r="G62" s="655">
        <v>-4.2465621122831001</v>
      </c>
      <c r="H62" s="655"/>
      <c r="I62" s="655">
        <v>94.737444603620006</v>
      </c>
      <c r="J62" s="655">
        <v>-2.0863281972947698</v>
      </c>
      <c r="K62" s="655"/>
      <c r="L62" s="655">
        <v>91.002152607127698</v>
      </c>
      <c r="M62" s="655"/>
      <c r="N62" s="655">
        <v>89.666345851299994</v>
      </c>
      <c r="O62" s="655">
        <v>-8.9591681635150699</v>
      </c>
      <c r="P62" s="655"/>
      <c r="Q62" s="655">
        <v>88.54226425601</v>
      </c>
      <c r="R62" s="655">
        <v>-4.9304266839286202</v>
      </c>
      <c r="S62" s="655"/>
      <c r="T62" s="655">
        <v>159.749541464906</v>
      </c>
      <c r="U62" s="655"/>
      <c r="V62" s="655">
        <v>159.74954146491001</v>
      </c>
      <c r="W62" s="655">
        <v>15.3727594963238</v>
      </c>
      <c r="X62" s="655"/>
      <c r="Y62" s="655">
        <v>160.58506371051001</v>
      </c>
      <c r="Z62" s="655">
        <v>3.5198399335894002</v>
      </c>
    </row>
    <row r="63" spans="1:26" ht="15">
      <c r="A63" s="653"/>
      <c r="B63" s="651" t="s">
        <v>1771</v>
      </c>
      <c r="C63" s="651" t="s">
        <v>1763</v>
      </c>
      <c r="D63" s="655">
        <v>91.6633808422188</v>
      </c>
      <c r="E63" s="655"/>
      <c r="F63" s="655">
        <v>91.663380842219993</v>
      </c>
      <c r="G63" s="655">
        <v>-6.5028668714140903</v>
      </c>
      <c r="H63" s="655"/>
      <c r="I63" s="655">
        <v>92.972770966919995</v>
      </c>
      <c r="J63" s="655">
        <v>-1.8626992147438299</v>
      </c>
      <c r="K63" s="655"/>
      <c r="L63" s="655">
        <v>88.851726112292994</v>
      </c>
      <c r="M63" s="655"/>
      <c r="N63" s="655">
        <v>88.105424683690003</v>
      </c>
      <c r="O63" s="655">
        <v>-7.5536065135383303</v>
      </c>
      <c r="P63" s="655"/>
      <c r="Q63" s="655">
        <v>88.258973331730004</v>
      </c>
      <c r="R63" s="655">
        <v>-0.31994994329588899</v>
      </c>
      <c r="S63" s="655"/>
      <c r="T63" s="655">
        <v>169.429898802872</v>
      </c>
      <c r="U63" s="655"/>
      <c r="V63" s="655">
        <v>169.42989880287001</v>
      </c>
      <c r="W63" s="655">
        <v>13.3077468048415</v>
      </c>
      <c r="X63" s="655"/>
      <c r="Y63" s="655">
        <v>167.15837643459</v>
      </c>
      <c r="Z63" s="655">
        <v>4.0933525025277904</v>
      </c>
    </row>
    <row r="64" spans="1:26" ht="15">
      <c r="A64" s="653"/>
      <c r="B64" s="651"/>
      <c r="C64" s="651" t="s">
        <v>1765</v>
      </c>
      <c r="D64" s="652">
        <v>92.472566812529706</v>
      </c>
      <c r="E64" s="652"/>
      <c r="F64" s="652">
        <v>92.472566812530005</v>
      </c>
      <c r="G64" s="652">
        <v>-6.0772511034258301</v>
      </c>
      <c r="H64" s="652"/>
      <c r="I64" s="652">
        <v>92.333722657029995</v>
      </c>
      <c r="J64" s="652">
        <v>-0.68734996627924005</v>
      </c>
      <c r="K64" s="652"/>
      <c r="L64" s="652">
        <v>84.393561117349194</v>
      </c>
      <c r="M64" s="652"/>
      <c r="N64" s="652">
        <v>85.495743640309996</v>
      </c>
      <c r="O64" s="652">
        <v>-11.047001856650301</v>
      </c>
      <c r="P64" s="652"/>
      <c r="Q64" s="652">
        <v>85.109079798929997</v>
      </c>
      <c r="R64" s="652">
        <v>-3.56892156558497</v>
      </c>
      <c r="S64" s="652"/>
      <c r="T64" s="652">
        <v>174.89936690754701</v>
      </c>
      <c r="U64" s="652"/>
      <c r="V64" s="652">
        <v>174.89936690754999</v>
      </c>
      <c r="W64" s="652">
        <v>14.9350548414283</v>
      </c>
      <c r="X64" s="652"/>
      <c r="Y64" s="652">
        <v>173.09796713404</v>
      </c>
      <c r="Z64" s="652">
        <v>3.5532713502839002</v>
      </c>
    </row>
    <row r="65" spans="1:26" ht="15">
      <c r="A65" s="653" t="s">
        <v>1778</v>
      </c>
      <c r="B65" s="651" t="s">
        <v>1762</v>
      </c>
      <c r="C65" s="651" t="s">
        <v>1763</v>
      </c>
      <c r="D65" s="655">
        <v>98.4767627421421</v>
      </c>
      <c r="E65" s="655"/>
      <c r="F65" s="655">
        <v>98.476762742139996</v>
      </c>
      <c r="G65" s="655">
        <v>-1.08638842644295</v>
      </c>
      <c r="H65" s="655"/>
      <c r="I65" s="655">
        <v>99.369145213020005</v>
      </c>
      <c r="J65" s="655">
        <v>-0.40014749384201898</v>
      </c>
      <c r="K65" s="655"/>
      <c r="L65" s="655">
        <v>99.609190966919201</v>
      </c>
      <c r="M65" s="655"/>
      <c r="N65" s="655">
        <v>97.928176942730005</v>
      </c>
      <c r="O65" s="655">
        <v>-2.1364790117830501</v>
      </c>
      <c r="P65" s="655"/>
      <c r="Q65" s="655">
        <v>98.502430723610004</v>
      </c>
      <c r="R65" s="655">
        <v>-0.29891531850301101</v>
      </c>
      <c r="S65" s="655"/>
      <c r="T65" s="655">
        <v>116.859704833037</v>
      </c>
      <c r="U65" s="655"/>
      <c r="V65" s="655">
        <v>116.85970483304</v>
      </c>
      <c r="W65" s="655">
        <v>22.7915407201112</v>
      </c>
      <c r="X65" s="655"/>
      <c r="Y65" s="655">
        <v>116.28900911491</v>
      </c>
      <c r="Z65" s="655">
        <v>10.553282324908499</v>
      </c>
    </row>
    <row r="66" spans="1:26">
      <c r="A66" s="654" t="s">
        <v>1779</v>
      </c>
      <c r="B66" s="651"/>
      <c r="C66" s="651" t="s">
        <v>1765</v>
      </c>
      <c r="D66" s="655">
        <v>98.924456866564995</v>
      </c>
      <c r="E66" s="655"/>
      <c r="F66" s="655">
        <v>98.924456866560007</v>
      </c>
      <c r="G66" s="655">
        <v>-1.3781322597615699</v>
      </c>
      <c r="H66" s="655"/>
      <c r="I66" s="655">
        <v>98.818481290530002</v>
      </c>
      <c r="J66" s="655">
        <v>-0.55415986653556204</v>
      </c>
      <c r="K66" s="655"/>
      <c r="L66" s="655">
        <v>99.746834878280694</v>
      </c>
      <c r="M66" s="655"/>
      <c r="N66" s="655">
        <v>98.370389460070001</v>
      </c>
      <c r="O66" s="655">
        <v>-2.6278189227227902</v>
      </c>
      <c r="P66" s="655"/>
      <c r="Q66" s="655">
        <v>97.856581427730006</v>
      </c>
      <c r="R66" s="655">
        <v>-0.65566838415612505</v>
      </c>
      <c r="S66" s="655"/>
      <c r="T66" s="655">
        <v>118.932174146058</v>
      </c>
      <c r="U66" s="655"/>
      <c r="V66" s="655">
        <v>118.93217414606001</v>
      </c>
      <c r="W66" s="655">
        <v>20.999934645596898</v>
      </c>
      <c r="X66" s="655"/>
      <c r="Y66" s="655">
        <v>118.01480785770001</v>
      </c>
      <c r="Z66" s="655">
        <v>1.48406006373712</v>
      </c>
    </row>
    <row r="67" spans="1:26" ht="15">
      <c r="A67" s="653"/>
      <c r="B67" s="651"/>
      <c r="C67" s="651" t="s">
        <v>1767</v>
      </c>
      <c r="D67" s="655">
        <v>99.150870625459305</v>
      </c>
      <c r="E67" s="655"/>
      <c r="F67" s="655">
        <v>99.150870625460001</v>
      </c>
      <c r="G67" s="655">
        <v>-0.96957653563775903</v>
      </c>
      <c r="H67" s="655"/>
      <c r="I67" s="655">
        <v>98.435079946819997</v>
      </c>
      <c r="J67" s="655">
        <v>-0.38798546456384603</v>
      </c>
      <c r="K67" s="655"/>
      <c r="L67" s="655">
        <v>89.325647264952707</v>
      </c>
      <c r="M67" s="655"/>
      <c r="N67" s="655">
        <v>93.804804667430005</v>
      </c>
      <c r="O67" s="655">
        <v>-4.9913420975301896</v>
      </c>
      <c r="P67" s="655"/>
      <c r="Q67" s="655">
        <v>94.849999577739993</v>
      </c>
      <c r="R67" s="655">
        <v>-3.0724370360418201</v>
      </c>
      <c r="S67" s="655"/>
      <c r="T67" s="655">
        <v>121.987387181307</v>
      </c>
      <c r="U67" s="655"/>
      <c r="V67" s="655">
        <v>121.98738718131</v>
      </c>
      <c r="W67" s="655">
        <v>19.141431809919599</v>
      </c>
      <c r="X67" s="655"/>
      <c r="Y67" s="655">
        <v>121.26302185373</v>
      </c>
      <c r="Z67" s="655">
        <v>2.7523783286133301</v>
      </c>
    </row>
    <row r="68" spans="1:26" ht="15">
      <c r="A68" s="653"/>
      <c r="B68" s="651"/>
      <c r="C68" s="651" t="s">
        <v>1768</v>
      </c>
      <c r="D68" s="655">
        <v>98.738332467721406</v>
      </c>
      <c r="E68" s="655"/>
      <c r="F68" s="655">
        <v>98.738332467719999</v>
      </c>
      <c r="G68" s="655">
        <v>-1.27470216639747</v>
      </c>
      <c r="H68" s="655"/>
      <c r="I68" s="655">
        <v>98.662949342679994</v>
      </c>
      <c r="J68" s="655">
        <v>0.231492061552759</v>
      </c>
      <c r="K68" s="655"/>
      <c r="L68" s="655">
        <v>100.157496479203</v>
      </c>
      <c r="M68" s="655"/>
      <c r="N68" s="655">
        <v>98.888842057290006</v>
      </c>
      <c r="O68" s="655">
        <v>-1.28478180368282</v>
      </c>
      <c r="P68" s="655"/>
      <c r="Q68" s="655">
        <v>97.357607478039995</v>
      </c>
      <c r="R68" s="655">
        <v>2.64376163570221</v>
      </c>
      <c r="S68" s="655"/>
      <c r="T68" s="655">
        <v>121.993420189807</v>
      </c>
      <c r="U68" s="655"/>
      <c r="V68" s="655">
        <v>121.99342018981</v>
      </c>
      <c r="W68" s="655">
        <v>17.131309161576201</v>
      </c>
      <c r="X68" s="655"/>
      <c r="Y68" s="655">
        <v>123.79953269940999</v>
      </c>
      <c r="Z68" s="655">
        <v>2.0917430614087702</v>
      </c>
    </row>
    <row r="69" spans="1:26" ht="15">
      <c r="A69" s="653"/>
      <c r="B69" s="651" t="s">
        <v>1769</v>
      </c>
      <c r="C69" s="651" t="s">
        <v>1763</v>
      </c>
      <c r="D69" s="655">
        <v>97.618008255041005</v>
      </c>
      <c r="E69" s="655"/>
      <c r="F69" s="655">
        <v>97.618008255039996</v>
      </c>
      <c r="G69" s="655">
        <v>-0.87203769009815701</v>
      </c>
      <c r="H69" s="655"/>
      <c r="I69" s="655">
        <v>98.709480977690006</v>
      </c>
      <c r="J69" s="655">
        <v>4.7162217752465999E-2</v>
      </c>
      <c r="K69" s="655"/>
      <c r="L69" s="655">
        <v>98.174104186812301</v>
      </c>
      <c r="M69" s="655"/>
      <c r="N69" s="655">
        <v>97.003996788590001</v>
      </c>
      <c r="O69" s="655">
        <v>-0.94373262424815196</v>
      </c>
      <c r="P69" s="655"/>
      <c r="Q69" s="655">
        <v>97.704988960600005</v>
      </c>
      <c r="R69" s="655">
        <v>0.35680979797942902</v>
      </c>
      <c r="S69" s="655"/>
      <c r="T69" s="655">
        <v>127.133549111541</v>
      </c>
      <c r="U69" s="655"/>
      <c r="V69" s="655">
        <v>127.13354911154001</v>
      </c>
      <c r="W69" s="655">
        <v>8.7916055351829492</v>
      </c>
      <c r="X69" s="655"/>
      <c r="Y69" s="655">
        <v>126.1990264082</v>
      </c>
      <c r="Z69" s="655">
        <v>1.93820901942826</v>
      </c>
    </row>
    <row r="70" spans="1:26" ht="15">
      <c r="A70" s="653"/>
      <c r="B70" s="651"/>
      <c r="C70" s="651" t="s">
        <v>1765</v>
      </c>
      <c r="D70" s="655">
        <v>99.809344992617795</v>
      </c>
      <c r="E70" s="655"/>
      <c r="F70" s="655">
        <v>99.809344992619998</v>
      </c>
      <c r="G70" s="655">
        <v>0.89450895571115696</v>
      </c>
      <c r="H70" s="655"/>
      <c r="I70" s="655">
        <v>99.897692273519993</v>
      </c>
      <c r="J70" s="655">
        <v>1.2037458652006801</v>
      </c>
      <c r="K70" s="655"/>
      <c r="L70" s="655">
        <v>98.622729008136304</v>
      </c>
      <c r="M70" s="655"/>
      <c r="N70" s="655">
        <v>99.429989609719996</v>
      </c>
      <c r="O70" s="655">
        <v>1.0771535575551501</v>
      </c>
      <c r="P70" s="655"/>
      <c r="Q70" s="655">
        <v>98.812633804759997</v>
      </c>
      <c r="R70" s="655">
        <v>1.13366252424087</v>
      </c>
      <c r="S70" s="655"/>
      <c r="T70" s="655">
        <v>132.83390572021199</v>
      </c>
      <c r="U70" s="655"/>
      <c r="V70" s="655">
        <v>132.83390572021</v>
      </c>
      <c r="W70" s="655">
        <v>11.6887895760464</v>
      </c>
      <c r="X70" s="655"/>
      <c r="Y70" s="655">
        <v>131.23065957345</v>
      </c>
      <c r="Z70" s="655">
        <v>3.9870617931510899</v>
      </c>
    </row>
    <row r="71" spans="1:26" ht="15">
      <c r="A71" s="653"/>
      <c r="B71" s="651"/>
      <c r="C71" s="651" t="s">
        <v>1767</v>
      </c>
      <c r="D71" s="655">
        <v>102.46074266590701</v>
      </c>
      <c r="E71" s="655"/>
      <c r="F71" s="655">
        <v>102.46074266591</v>
      </c>
      <c r="G71" s="655">
        <v>3.3382178286189301</v>
      </c>
      <c r="H71" s="655"/>
      <c r="I71" s="655">
        <v>101.6149807405</v>
      </c>
      <c r="J71" s="655">
        <v>1.71904718507217</v>
      </c>
      <c r="K71" s="655"/>
      <c r="L71" s="655">
        <v>97.275248419984194</v>
      </c>
      <c r="M71" s="655"/>
      <c r="N71" s="655">
        <v>98.808416870990001</v>
      </c>
      <c r="O71" s="655">
        <v>5.3340681442699101</v>
      </c>
      <c r="P71" s="655"/>
      <c r="Q71" s="655">
        <v>100.18676013225</v>
      </c>
      <c r="R71" s="655">
        <v>1.3906382965209501</v>
      </c>
      <c r="S71" s="655"/>
      <c r="T71" s="655">
        <v>136.32157490427099</v>
      </c>
      <c r="U71" s="655"/>
      <c r="V71" s="655">
        <v>136.32157490426999</v>
      </c>
      <c r="W71" s="655">
        <v>11.7505490150839</v>
      </c>
      <c r="X71" s="655"/>
      <c r="Y71" s="655">
        <v>136.22396064986</v>
      </c>
      <c r="Z71" s="655">
        <v>3.8049805530507501</v>
      </c>
    </row>
    <row r="72" spans="1:26" ht="15">
      <c r="A72" s="653"/>
      <c r="B72" s="651"/>
      <c r="C72" s="651" t="s">
        <v>1768</v>
      </c>
      <c r="D72" s="655">
        <v>103.16137308161299</v>
      </c>
      <c r="E72" s="655"/>
      <c r="F72" s="655">
        <v>103.16137308160999</v>
      </c>
      <c r="G72" s="655">
        <v>4.4795577394787403</v>
      </c>
      <c r="H72" s="655"/>
      <c r="I72" s="655">
        <v>102.93115286485001</v>
      </c>
      <c r="J72" s="655">
        <v>1.2952540213644099</v>
      </c>
      <c r="K72" s="655"/>
      <c r="L72" s="655">
        <v>103.79424017211301</v>
      </c>
      <c r="M72" s="655"/>
      <c r="N72" s="655">
        <v>102.8364065662</v>
      </c>
      <c r="O72" s="655">
        <v>3.99192105679934</v>
      </c>
      <c r="P72" s="655"/>
      <c r="Q72" s="655">
        <v>101.1071533579</v>
      </c>
      <c r="R72" s="655">
        <v>0.91867750233169398</v>
      </c>
      <c r="S72" s="655"/>
      <c r="T72" s="655">
        <v>139.110638371026</v>
      </c>
      <c r="U72" s="655"/>
      <c r="V72" s="655">
        <v>139.11063837103001</v>
      </c>
      <c r="W72" s="655">
        <v>14.031263452231499</v>
      </c>
      <c r="X72" s="655"/>
      <c r="Y72" s="655">
        <v>142.48446713160001</v>
      </c>
      <c r="Z72" s="655">
        <v>4.5957454561400901</v>
      </c>
    </row>
    <row r="73" spans="1:26" ht="15">
      <c r="A73" s="653"/>
      <c r="B73" s="651" t="s">
        <v>1770</v>
      </c>
      <c r="C73" s="651" t="s">
        <v>1763</v>
      </c>
      <c r="D73" s="655">
        <v>103.286985661693</v>
      </c>
      <c r="E73" s="655"/>
      <c r="F73" s="655">
        <v>103.28698566169</v>
      </c>
      <c r="G73" s="655">
        <v>5.8073069795063299</v>
      </c>
      <c r="H73" s="655"/>
      <c r="I73" s="655">
        <v>104.16915415919</v>
      </c>
      <c r="J73" s="655">
        <v>1.2027469428672499</v>
      </c>
      <c r="K73" s="655"/>
      <c r="L73" s="655">
        <v>102.41679932533199</v>
      </c>
      <c r="M73" s="655"/>
      <c r="N73" s="655">
        <v>100.86157912189</v>
      </c>
      <c r="O73" s="655">
        <v>3.9767251463949398</v>
      </c>
      <c r="P73" s="655"/>
      <c r="Q73" s="655">
        <v>100.85076759243</v>
      </c>
      <c r="R73" s="655">
        <v>-0.25357826519202198</v>
      </c>
      <c r="S73" s="655"/>
      <c r="T73" s="655">
        <v>152.02368739267399</v>
      </c>
      <c r="U73" s="655"/>
      <c r="V73" s="655">
        <v>152.02368739267001</v>
      </c>
      <c r="W73" s="655">
        <v>19.577946541311999</v>
      </c>
      <c r="X73" s="655"/>
      <c r="Y73" s="655">
        <v>148.73120383846</v>
      </c>
      <c r="Z73" s="655">
        <v>4.3841527659926998</v>
      </c>
    </row>
    <row r="74" spans="1:26" ht="15">
      <c r="A74" s="653"/>
      <c r="B74" s="651"/>
      <c r="C74" s="651" t="s">
        <v>1765</v>
      </c>
      <c r="D74" s="655">
        <v>104.495355348461</v>
      </c>
      <c r="E74" s="655"/>
      <c r="F74" s="655">
        <v>104.49535534846</v>
      </c>
      <c r="G74" s="655">
        <v>4.6949615351012399</v>
      </c>
      <c r="H74" s="655"/>
      <c r="I74" s="655">
        <v>104.39796075978001</v>
      </c>
      <c r="J74" s="655">
        <v>0.219649091361864</v>
      </c>
      <c r="K74" s="655"/>
      <c r="L74" s="655">
        <v>100.550635006186</v>
      </c>
      <c r="M74" s="655"/>
      <c r="N74" s="655">
        <v>101.35360732235</v>
      </c>
      <c r="O74" s="655">
        <v>1.93464539238165</v>
      </c>
      <c r="P74" s="655"/>
      <c r="Q74" s="655">
        <v>100.60376218762001</v>
      </c>
      <c r="R74" s="655">
        <v>-0.24492169044089701</v>
      </c>
      <c r="S74" s="655"/>
      <c r="T74" s="655">
        <v>158.08341970033001</v>
      </c>
      <c r="U74" s="655"/>
      <c r="V74" s="655">
        <v>158.08341970033001</v>
      </c>
      <c r="W74" s="655">
        <v>19.008335140956699</v>
      </c>
      <c r="X74" s="655"/>
      <c r="Y74" s="655">
        <v>155.18400525729999</v>
      </c>
      <c r="Z74" s="655">
        <v>4.3385659850158396</v>
      </c>
    </row>
    <row r="75" spans="1:26" ht="15">
      <c r="A75" s="653"/>
      <c r="B75" s="651"/>
      <c r="C75" s="651" t="s">
        <v>1767</v>
      </c>
      <c r="D75" s="655">
        <v>105.348898663509</v>
      </c>
      <c r="E75" s="655"/>
      <c r="F75" s="655">
        <v>105.34889866351</v>
      </c>
      <c r="G75" s="655">
        <v>2.8187927614552901</v>
      </c>
      <c r="H75" s="655"/>
      <c r="I75" s="655">
        <v>104.49234481617999</v>
      </c>
      <c r="J75" s="655">
        <v>9.0407950225366907E-2</v>
      </c>
      <c r="K75" s="655"/>
      <c r="L75" s="655">
        <v>95.076093920540004</v>
      </c>
      <c r="M75" s="655"/>
      <c r="N75" s="655">
        <v>97.818558815009993</v>
      </c>
      <c r="O75" s="655">
        <v>-1.0017952795179501</v>
      </c>
      <c r="P75" s="655"/>
      <c r="Q75" s="655">
        <v>99.747213646259993</v>
      </c>
      <c r="R75" s="655">
        <v>-0.85140806142278103</v>
      </c>
      <c r="S75" s="655"/>
      <c r="T75" s="655">
        <v>161.311336751395</v>
      </c>
      <c r="U75" s="655"/>
      <c r="V75" s="655">
        <v>161.31133675140001</v>
      </c>
      <c r="W75" s="655">
        <v>18.331479712348301</v>
      </c>
      <c r="X75" s="655"/>
      <c r="Y75" s="655">
        <v>162.06581060836999</v>
      </c>
      <c r="Z75" s="655">
        <v>4.4346099584552903</v>
      </c>
    </row>
    <row r="76" spans="1:26" ht="15">
      <c r="A76" s="653"/>
      <c r="B76" s="651"/>
      <c r="C76" s="651" t="s">
        <v>1768</v>
      </c>
      <c r="D76" s="655">
        <v>104.426987882275</v>
      </c>
      <c r="E76" s="655"/>
      <c r="F76" s="655">
        <v>104.42698788228</v>
      </c>
      <c r="G76" s="655">
        <v>1.226830123392</v>
      </c>
      <c r="H76" s="655"/>
      <c r="I76" s="655">
        <v>104.408186415</v>
      </c>
      <c r="J76" s="655">
        <v>-8.0540255200559505E-2</v>
      </c>
      <c r="K76" s="655"/>
      <c r="L76" s="655">
        <v>101.403917593095</v>
      </c>
      <c r="M76" s="655"/>
      <c r="N76" s="655">
        <v>99.967109733209995</v>
      </c>
      <c r="O76" s="655">
        <v>-2.7901566466569601</v>
      </c>
      <c r="P76" s="655"/>
      <c r="Q76" s="655">
        <v>98.598951324509997</v>
      </c>
      <c r="R76" s="655">
        <v>-1.1511723283039801</v>
      </c>
      <c r="S76" s="655"/>
      <c r="T76" s="655">
        <v>161.83008723943701</v>
      </c>
      <c r="U76" s="655"/>
      <c r="V76" s="655">
        <v>161.83008723943999</v>
      </c>
      <c r="W76" s="655">
        <v>16.331927690399699</v>
      </c>
      <c r="X76" s="655"/>
      <c r="Y76" s="655">
        <v>168.81730456744</v>
      </c>
      <c r="Z76" s="655">
        <v>4.1658965168075497</v>
      </c>
    </row>
    <row r="77" spans="1:26" ht="15">
      <c r="A77" s="653"/>
      <c r="B77" s="651" t="s">
        <v>1771</v>
      </c>
      <c r="C77" s="651" t="s">
        <v>1763</v>
      </c>
      <c r="D77" s="655">
        <v>103.164328671733</v>
      </c>
      <c r="E77" s="655"/>
      <c r="F77" s="655">
        <v>103.16432867173</v>
      </c>
      <c r="G77" s="655">
        <v>-0.11875357691409</v>
      </c>
      <c r="H77" s="655"/>
      <c r="I77" s="655">
        <v>104.40023355132</v>
      </c>
      <c r="J77" s="655">
        <v>-7.6170882313663498E-3</v>
      </c>
      <c r="K77" s="655"/>
      <c r="L77" s="655">
        <v>100.71461630886</v>
      </c>
      <c r="M77" s="655"/>
      <c r="N77" s="655">
        <v>99.749973454499994</v>
      </c>
      <c r="O77" s="655">
        <v>-1.1021101167240701</v>
      </c>
      <c r="P77" s="655"/>
      <c r="Q77" s="655">
        <v>99.195807842899995</v>
      </c>
      <c r="R77" s="655">
        <v>0.605337592714976</v>
      </c>
      <c r="S77" s="655"/>
      <c r="T77" s="655">
        <v>186.184319073914</v>
      </c>
      <c r="U77" s="655"/>
      <c r="V77" s="655">
        <v>186.18431907390999</v>
      </c>
      <c r="W77" s="655">
        <v>22.470598014771699</v>
      </c>
      <c r="X77" s="655"/>
      <c r="Y77" s="655">
        <v>180.58791550843</v>
      </c>
      <c r="Z77" s="655">
        <v>6.9723959703952101</v>
      </c>
    </row>
    <row r="78" spans="1:26" ht="15">
      <c r="A78" s="653"/>
      <c r="B78" s="651"/>
      <c r="C78" s="651" t="s">
        <v>1765</v>
      </c>
      <c r="D78" s="652">
        <v>105.65900228999899</v>
      </c>
      <c r="E78" s="652"/>
      <c r="F78" s="652">
        <v>105.65900229</v>
      </c>
      <c r="G78" s="652">
        <v>1.1135872380734999</v>
      </c>
      <c r="H78" s="652"/>
      <c r="I78" s="652">
        <v>105.61874344349999</v>
      </c>
      <c r="J78" s="652">
        <v>1.16715245812263</v>
      </c>
      <c r="K78" s="652"/>
      <c r="L78" s="652">
        <v>97.150844131167204</v>
      </c>
      <c r="M78" s="652"/>
      <c r="N78" s="652">
        <v>98.664870686550003</v>
      </c>
      <c r="O78" s="652">
        <v>-2.6528277649246501</v>
      </c>
      <c r="P78" s="652"/>
      <c r="Q78" s="652">
        <v>98.531944916179995</v>
      </c>
      <c r="R78" s="652">
        <v>-0.66924494205580098</v>
      </c>
      <c r="S78" s="652"/>
      <c r="T78" s="652">
        <v>195.32848589708601</v>
      </c>
      <c r="U78" s="652"/>
      <c r="V78" s="652">
        <v>195.32848589708999</v>
      </c>
      <c r="W78" s="652">
        <v>23.5603874633807</v>
      </c>
      <c r="X78" s="652"/>
      <c r="Y78" s="652">
        <v>190.26911125053999</v>
      </c>
      <c r="Z78" s="652">
        <v>5.3609322167839499</v>
      </c>
    </row>
    <row r="79" spans="1:26" ht="15">
      <c r="A79" s="653" t="s">
        <v>1780</v>
      </c>
      <c r="B79" s="651" t="s">
        <v>1762</v>
      </c>
      <c r="C79" s="651" t="s">
        <v>1763</v>
      </c>
      <c r="D79" s="655">
        <v>100.413542149167</v>
      </c>
      <c r="E79" s="655"/>
      <c r="F79" s="655">
        <v>100.41354214917</v>
      </c>
      <c r="G79" s="655">
        <v>0.90408936898160697</v>
      </c>
      <c r="H79" s="655"/>
      <c r="I79" s="655">
        <v>100.54810539944999</v>
      </c>
      <c r="J79" s="655">
        <v>-0.58649893535183895</v>
      </c>
      <c r="K79" s="655"/>
      <c r="L79" s="655">
        <v>101.129460269091</v>
      </c>
      <c r="M79" s="655"/>
      <c r="N79" s="655">
        <v>98.248147465360006</v>
      </c>
      <c r="O79" s="655">
        <v>-2.7189717614110802</v>
      </c>
      <c r="P79" s="655"/>
      <c r="Q79" s="655">
        <v>99.212723153260001</v>
      </c>
      <c r="R79" s="655">
        <v>0.72716008909154295</v>
      </c>
      <c r="S79" s="655"/>
      <c r="T79" s="655">
        <v>107.81946064722</v>
      </c>
      <c r="U79" s="655"/>
      <c r="V79" s="655">
        <v>107.81946064722</v>
      </c>
      <c r="W79" s="655">
        <v>11.062949118884699</v>
      </c>
      <c r="X79" s="655"/>
      <c r="Y79" s="655">
        <v>108.16965663361</v>
      </c>
      <c r="Z79" s="655">
        <v>6.0673288167546602</v>
      </c>
    </row>
    <row r="80" spans="1:26">
      <c r="A80" s="654" t="s">
        <v>1781</v>
      </c>
      <c r="B80" s="651"/>
      <c r="C80" s="651" t="s">
        <v>1765</v>
      </c>
      <c r="D80" s="655">
        <v>100.350669276169</v>
      </c>
      <c r="E80" s="655"/>
      <c r="F80" s="655">
        <v>100.35066927617</v>
      </c>
      <c r="G80" s="655">
        <v>0.74683975622884302</v>
      </c>
      <c r="H80" s="655"/>
      <c r="I80" s="655">
        <v>100.43477414359</v>
      </c>
      <c r="J80" s="655">
        <v>-0.11271346726004</v>
      </c>
      <c r="K80" s="655"/>
      <c r="L80" s="655">
        <v>101.462595526104</v>
      </c>
      <c r="M80" s="655"/>
      <c r="N80" s="655">
        <v>99.261936702040003</v>
      </c>
      <c r="O80" s="655">
        <v>-2.7439553240796299</v>
      </c>
      <c r="P80" s="655"/>
      <c r="Q80" s="655">
        <v>98.524752000269999</v>
      </c>
      <c r="R80" s="655">
        <v>-0.69343036973922001</v>
      </c>
      <c r="S80" s="655"/>
      <c r="T80" s="655">
        <v>106.71872711137</v>
      </c>
      <c r="U80" s="655"/>
      <c r="V80" s="655">
        <v>106.71872711137</v>
      </c>
      <c r="W80" s="655">
        <v>13.2582992446013</v>
      </c>
      <c r="X80" s="655"/>
      <c r="Y80" s="655">
        <v>110.03778577412</v>
      </c>
      <c r="Z80" s="655">
        <v>1.7270362120476099</v>
      </c>
    </row>
    <row r="81" spans="1:26" ht="15">
      <c r="A81" s="653"/>
      <c r="B81" s="651"/>
      <c r="C81" s="651" t="s">
        <v>1767</v>
      </c>
      <c r="D81" s="655">
        <v>100.206006028563</v>
      </c>
      <c r="E81" s="655"/>
      <c r="F81" s="655">
        <v>100.20600602856</v>
      </c>
      <c r="G81" s="655">
        <v>0.62971095875532401</v>
      </c>
      <c r="H81" s="655"/>
      <c r="I81" s="655">
        <v>100.16384643487</v>
      </c>
      <c r="J81" s="655">
        <v>-0.269754884232287</v>
      </c>
      <c r="K81" s="655"/>
      <c r="L81" s="655">
        <v>92.518683726927406</v>
      </c>
      <c r="M81" s="655"/>
      <c r="N81" s="655">
        <v>98.658314521730006</v>
      </c>
      <c r="O81" s="655">
        <v>1.78152198169313</v>
      </c>
      <c r="P81" s="655"/>
      <c r="Q81" s="655">
        <v>100.24904612253</v>
      </c>
      <c r="R81" s="655">
        <v>1.75011262373467</v>
      </c>
      <c r="S81" s="655"/>
      <c r="T81" s="655">
        <v>115.951107507938</v>
      </c>
      <c r="U81" s="655"/>
      <c r="V81" s="655">
        <v>115.95110750793999</v>
      </c>
      <c r="W81" s="655">
        <v>11.291396012124199</v>
      </c>
      <c r="X81" s="655"/>
      <c r="Y81" s="655">
        <v>113.94952162772</v>
      </c>
      <c r="Z81" s="655">
        <v>3.5549023692914101</v>
      </c>
    </row>
    <row r="82" spans="1:26" ht="15">
      <c r="A82" s="653"/>
      <c r="B82" s="651"/>
      <c r="C82" s="651" t="s">
        <v>1768</v>
      </c>
      <c r="D82" s="655">
        <v>100.69118430515</v>
      </c>
      <c r="E82" s="655"/>
      <c r="F82" s="655">
        <v>100.69118430515</v>
      </c>
      <c r="G82" s="655">
        <v>-0.60143355395481002</v>
      </c>
      <c r="H82" s="655"/>
      <c r="I82" s="655">
        <v>100.5493489974</v>
      </c>
      <c r="J82" s="655">
        <v>0.384871963538927</v>
      </c>
      <c r="K82" s="655"/>
      <c r="L82" s="655">
        <v>101.738060790441</v>
      </c>
      <c r="M82" s="655"/>
      <c r="N82" s="655">
        <v>99.603641131339998</v>
      </c>
      <c r="O82" s="655">
        <v>-0.40821540841082199</v>
      </c>
      <c r="P82" s="655"/>
      <c r="Q82" s="655">
        <v>97.561650254179995</v>
      </c>
      <c r="R82" s="655">
        <v>-2.6807196400305999</v>
      </c>
      <c r="S82" s="655"/>
      <c r="T82" s="655">
        <v>117.11079732322401</v>
      </c>
      <c r="U82" s="655"/>
      <c r="V82" s="655">
        <v>117.11079732322</v>
      </c>
      <c r="W82" s="655">
        <v>12.0597143983421</v>
      </c>
      <c r="X82" s="655"/>
      <c r="Y82" s="655">
        <v>114.47494141798001</v>
      </c>
      <c r="Z82" s="655">
        <v>0.46109872402674801</v>
      </c>
    </row>
    <row r="83" spans="1:26" ht="15">
      <c r="A83" s="653"/>
      <c r="B83" s="651" t="s">
        <v>1769</v>
      </c>
      <c r="C83" s="651" t="s">
        <v>1763</v>
      </c>
      <c r="D83" s="655">
        <v>100.199329263289</v>
      </c>
      <c r="E83" s="655"/>
      <c r="F83" s="655">
        <v>100.19932926329</v>
      </c>
      <c r="G83" s="655">
        <v>-0.21333067362744201</v>
      </c>
      <c r="H83" s="655"/>
      <c r="I83" s="655">
        <v>100.33471353553</v>
      </c>
      <c r="J83" s="655">
        <v>-0.21346280608495</v>
      </c>
      <c r="K83" s="655"/>
      <c r="L83" s="655">
        <v>100.778768124875</v>
      </c>
      <c r="M83" s="655"/>
      <c r="N83" s="655">
        <v>98.810644575360001</v>
      </c>
      <c r="O83" s="655">
        <v>0.57252693766905205</v>
      </c>
      <c r="P83" s="655"/>
      <c r="Q83" s="655">
        <v>99.403432286059996</v>
      </c>
      <c r="R83" s="655">
        <v>1.8878135282475801</v>
      </c>
      <c r="S83" s="655"/>
      <c r="T83" s="655">
        <v>116.416715397258</v>
      </c>
      <c r="U83" s="655"/>
      <c r="V83" s="655">
        <v>116.41671539726001</v>
      </c>
      <c r="W83" s="655">
        <v>7.9737504699358501</v>
      </c>
      <c r="X83" s="655"/>
      <c r="Y83" s="655">
        <v>117.35552855461</v>
      </c>
      <c r="Z83" s="655">
        <v>2.5163473341402902</v>
      </c>
    </row>
    <row r="84" spans="1:26" ht="15">
      <c r="A84" s="653"/>
      <c r="B84" s="651"/>
      <c r="C84" s="651" t="s">
        <v>1765</v>
      </c>
      <c r="D84" s="655">
        <v>104.63826537638199</v>
      </c>
      <c r="E84" s="655"/>
      <c r="F84" s="655">
        <v>104.63826537638001</v>
      </c>
      <c r="G84" s="655">
        <v>4.2726133578744001</v>
      </c>
      <c r="H84" s="655"/>
      <c r="I84" s="655">
        <v>104.71556712997</v>
      </c>
      <c r="J84" s="655">
        <v>4.3662392008411697</v>
      </c>
      <c r="K84" s="655"/>
      <c r="L84" s="655">
        <v>100.102401008276</v>
      </c>
      <c r="M84" s="655"/>
      <c r="N84" s="655">
        <v>101.68673455130001</v>
      </c>
      <c r="O84" s="655">
        <v>2.4428274621909201</v>
      </c>
      <c r="P84" s="655"/>
      <c r="Q84" s="655">
        <v>100.88989311518</v>
      </c>
      <c r="R84" s="655">
        <v>1.4953817941037599</v>
      </c>
      <c r="S84" s="655"/>
      <c r="T84" s="655">
        <v>120.514918777326</v>
      </c>
      <c r="U84" s="655"/>
      <c r="V84" s="655">
        <v>120.51491877733</v>
      </c>
      <c r="W84" s="655">
        <v>12.9276201463334</v>
      </c>
      <c r="X84" s="655"/>
      <c r="Y84" s="655">
        <v>124.13156111745</v>
      </c>
      <c r="Z84" s="655">
        <v>5.7739355327319402</v>
      </c>
    </row>
    <row r="85" spans="1:26" ht="15">
      <c r="A85" s="653"/>
      <c r="B85" s="651"/>
      <c r="C85" s="651" t="s">
        <v>1767</v>
      </c>
      <c r="D85" s="655">
        <v>107.13481919180499</v>
      </c>
      <c r="E85" s="655"/>
      <c r="F85" s="655">
        <v>107.13481919180001</v>
      </c>
      <c r="G85" s="655">
        <v>6.9145687347973901</v>
      </c>
      <c r="H85" s="655"/>
      <c r="I85" s="655">
        <v>107.08776867909</v>
      </c>
      <c r="J85" s="655">
        <v>2.26537621304738</v>
      </c>
      <c r="K85" s="655"/>
      <c r="L85" s="655">
        <v>99.025017483060097</v>
      </c>
      <c r="M85" s="655"/>
      <c r="N85" s="655">
        <v>101.71290695041</v>
      </c>
      <c r="O85" s="655">
        <v>3.0961327927482598</v>
      </c>
      <c r="P85" s="655"/>
      <c r="Q85" s="655">
        <v>104.1939092433</v>
      </c>
      <c r="R85" s="655">
        <v>3.2748732564797201</v>
      </c>
      <c r="S85" s="655"/>
      <c r="T85" s="655">
        <v>131.26745577147901</v>
      </c>
      <c r="U85" s="655"/>
      <c r="V85" s="655">
        <v>131.26745577148</v>
      </c>
      <c r="W85" s="655">
        <v>13.209316058055901</v>
      </c>
      <c r="X85" s="655"/>
      <c r="Y85" s="655">
        <v>128.98132535644999</v>
      </c>
      <c r="Z85" s="655">
        <v>3.9069550043048902</v>
      </c>
    </row>
    <row r="86" spans="1:26" ht="15">
      <c r="A86" s="653"/>
      <c r="B86" s="651"/>
      <c r="C86" s="651" t="s">
        <v>1768</v>
      </c>
      <c r="D86" s="655">
        <v>108.584233653401</v>
      </c>
      <c r="E86" s="655"/>
      <c r="F86" s="655">
        <v>108.58423365340001</v>
      </c>
      <c r="G86" s="655">
        <v>7.8388683207158403</v>
      </c>
      <c r="H86" s="655"/>
      <c r="I86" s="655">
        <v>108.44042013575999</v>
      </c>
      <c r="J86" s="655">
        <v>1.2631241395303401</v>
      </c>
      <c r="K86" s="655"/>
      <c r="L86" s="655">
        <v>111.693545115436</v>
      </c>
      <c r="M86" s="655"/>
      <c r="N86" s="655">
        <v>109.26510864869</v>
      </c>
      <c r="O86" s="655">
        <v>9.6999139866886299</v>
      </c>
      <c r="P86" s="655"/>
      <c r="Q86" s="655">
        <v>106.56333728836999</v>
      </c>
      <c r="R86" s="655">
        <v>2.27405619222638</v>
      </c>
      <c r="S86" s="655"/>
      <c r="T86" s="655">
        <v>133.97699680888499</v>
      </c>
      <c r="U86" s="655"/>
      <c r="V86" s="655">
        <v>133.97699680887999</v>
      </c>
      <c r="W86" s="655">
        <v>14.4019167072274</v>
      </c>
      <c r="X86" s="655"/>
      <c r="Y86" s="655">
        <v>130.83476172365999</v>
      </c>
      <c r="Z86" s="655">
        <v>1.4369804016882901</v>
      </c>
    </row>
    <row r="87" spans="1:26" ht="15">
      <c r="A87" s="653"/>
      <c r="B87" s="651" t="s">
        <v>1770</v>
      </c>
      <c r="C87" s="651" t="s">
        <v>1763</v>
      </c>
      <c r="D87" s="655">
        <v>102.891178462981</v>
      </c>
      <c r="E87" s="655"/>
      <c r="F87" s="655">
        <v>102.89117846297999</v>
      </c>
      <c r="G87" s="655">
        <v>2.6864942305319501</v>
      </c>
      <c r="H87" s="655"/>
      <c r="I87" s="655">
        <v>103.02448529681</v>
      </c>
      <c r="J87" s="655">
        <v>-4.9943875467926304</v>
      </c>
      <c r="K87" s="655"/>
      <c r="L87" s="655">
        <v>100.819316228533</v>
      </c>
      <c r="M87" s="655"/>
      <c r="N87" s="655">
        <v>98.900915589440004</v>
      </c>
      <c r="O87" s="655">
        <v>9.1357580418527595E-2</v>
      </c>
      <c r="P87" s="655"/>
      <c r="Q87" s="655">
        <v>99.701229392879995</v>
      </c>
      <c r="R87" s="655">
        <v>-6.4394641441460498</v>
      </c>
      <c r="S87" s="655"/>
      <c r="T87" s="655">
        <v>132.82985836275</v>
      </c>
      <c r="U87" s="655"/>
      <c r="V87" s="655">
        <v>132.82985836275</v>
      </c>
      <c r="W87" s="655">
        <v>14.098613682306601</v>
      </c>
      <c r="X87" s="655"/>
      <c r="Y87" s="655">
        <v>133.73173515727001</v>
      </c>
      <c r="Z87" s="655">
        <v>2.2142230363278999</v>
      </c>
    </row>
    <row r="88" spans="1:26" ht="15">
      <c r="A88" s="653"/>
      <c r="B88" s="651"/>
      <c r="C88" s="651" t="s">
        <v>1765</v>
      </c>
      <c r="D88" s="655">
        <v>104.75955994552901</v>
      </c>
      <c r="E88" s="655"/>
      <c r="F88" s="655">
        <v>104.75955994553</v>
      </c>
      <c r="G88" s="655">
        <v>0.115917985369604</v>
      </c>
      <c r="H88" s="655"/>
      <c r="I88" s="655">
        <v>104.83075683753999</v>
      </c>
      <c r="J88" s="655">
        <v>1.7532449063212401</v>
      </c>
      <c r="K88" s="655"/>
      <c r="L88" s="655">
        <v>104.619091330416</v>
      </c>
      <c r="M88" s="655"/>
      <c r="N88" s="655">
        <v>106.25559691507</v>
      </c>
      <c r="O88" s="655">
        <v>4.4930760968285899</v>
      </c>
      <c r="P88" s="655"/>
      <c r="Q88" s="655">
        <v>104.79049877990001</v>
      </c>
      <c r="R88" s="655">
        <v>5.1045201929911599</v>
      </c>
      <c r="S88" s="655"/>
      <c r="T88" s="655">
        <v>134.04810606866101</v>
      </c>
      <c r="U88" s="655"/>
      <c r="V88" s="655">
        <v>134.04810606865999</v>
      </c>
      <c r="W88" s="655">
        <v>11.2294705324696</v>
      </c>
      <c r="X88" s="655"/>
      <c r="Y88" s="655">
        <v>137.89406912247</v>
      </c>
      <c r="Z88" s="655">
        <v>3.1124504294399902</v>
      </c>
    </row>
    <row r="89" spans="1:26" ht="15">
      <c r="A89" s="653"/>
      <c r="B89" s="651"/>
      <c r="C89" s="651" t="s">
        <v>1767</v>
      </c>
      <c r="D89" s="655">
        <v>105.294813961673</v>
      </c>
      <c r="E89" s="655"/>
      <c r="F89" s="655">
        <v>105.29481396167</v>
      </c>
      <c r="G89" s="655">
        <v>-1.7174670606723099</v>
      </c>
      <c r="H89" s="655"/>
      <c r="I89" s="655">
        <v>105.25506695510001</v>
      </c>
      <c r="J89" s="655">
        <v>0.40475727769243203</v>
      </c>
      <c r="K89" s="655"/>
      <c r="L89" s="655">
        <v>96.629204463320406</v>
      </c>
      <c r="M89" s="655"/>
      <c r="N89" s="655">
        <v>99.450063985219998</v>
      </c>
      <c r="O89" s="655">
        <v>-2.2247353192778601</v>
      </c>
      <c r="P89" s="655"/>
      <c r="Q89" s="655">
        <v>102.40210758883001</v>
      </c>
      <c r="R89" s="655">
        <v>-2.2792058620567599</v>
      </c>
      <c r="S89" s="655"/>
      <c r="T89" s="655">
        <v>146.53955374832299</v>
      </c>
      <c r="U89" s="655"/>
      <c r="V89" s="655">
        <v>146.53955374832</v>
      </c>
      <c r="W89" s="655">
        <v>11.6343368484469</v>
      </c>
      <c r="X89" s="655"/>
      <c r="Y89" s="655">
        <v>144.59961194194</v>
      </c>
      <c r="Z89" s="655">
        <v>4.8628217748179603</v>
      </c>
    </row>
    <row r="90" spans="1:26" ht="15">
      <c r="A90" s="653"/>
      <c r="B90" s="651"/>
      <c r="C90" s="651" t="s">
        <v>1768</v>
      </c>
      <c r="D90" s="655">
        <v>102.53230232949601</v>
      </c>
      <c r="E90" s="655"/>
      <c r="F90" s="655">
        <v>102.5323023295</v>
      </c>
      <c r="G90" s="655">
        <v>-5.5734899260031803</v>
      </c>
      <c r="H90" s="655"/>
      <c r="I90" s="655">
        <v>102.39680223956</v>
      </c>
      <c r="J90" s="655">
        <v>-2.7155602083833998</v>
      </c>
      <c r="K90" s="655"/>
      <c r="L90" s="655">
        <v>105.593350728849</v>
      </c>
      <c r="M90" s="655"/>
      <c r="N90" s="655">
        <v>103.27168280504</v>
      </c>
      <c r="O90" s="655">
        <v>-5.4852147385128296</v>
      </c>
      <c r="P90" s="655"/>
      <c r="Q90" s="655">
        <v>100.826703775</v>
      </c>
      <c r="R90" s="655">
        <v>-1.5384486227135501</v>
      </c>
      <c r="S90" s="655"/>
      <c r="T90" s="655">
        <v>149.68840995291001</v>
      </c>
      <c r="U90" s="655"/>
      <c r="V90" s="655">
        <v>149.68840995291001</v>
      </c>
      <c r="W90" s="655">
        <v>11.726948295790301</v>
      </c>
      <c r="X90" s="655"/>
      <c r="Y90" s="655">
        <v>146.50409268595999</v>
      </c>
      <c r="Z90" s="655">
        <v>1.3170718222844799</v>
      </c>
    </row>
    <row r="91" spans="1:26" ht="15">
      <c r="A91" s="653"/>
      <c r="B91" s="651" t="s">
        <v>1771</v>
      </c>
      <c r="C91" s="651" t="s">
        <v>1763</v>
      </c>
      <c r="D91" s="655">
        <v>100.489212155608</v>
      </c>
      <c r="E91" s="655"/>
      <c r="F91" s="655">
        <v>100.48921215561001</v>
      </c>
      <c r="G91" s="655">
        <v>-2.3344725400673898</v>
      </c>
      <c r="H91" s="655"/>
      <c r="I91" s="655">
        <v>100.61875322557</v>
      </c>
      <c r="J91" s="655">
        <v>-1.7364302156919</v>
      </c>
      <c r="K91" s="655"/>
      <c r="L91" s="655">
        <v>100.58426952471901</v>
      </c>
      <c r="M91" s="655"/>
      <c r="N91" s="655">
        <v>98.763835201570004</v>
      </c>
      <c r="O91" s="655">
        <v>-0.138603760190706</v>
      </c>
      <c r="P91" s="655"/>
      <c r="Q91" s="655">
        <v>98.747949007740004</v>
      </c>
      <c r="R91" s="655">
        <v>-2.0617105284913899</v>
      </c>
      <c r="S91" s="655"/>
      <c r="T91" s="655">
        <v>159.08624279610001</v>
      </c>
      <c r="U91" s="655"/>
      <c r="V91" s="655">
        <v>159.08624279610001</v>
      </c>
      <c r="W91" s="655">
        <v>19.7669294818078</v>
      </c>
      <c r="X91" s="655"/>
      <c r="Y91" s="655">
        <v>159.90252983933999</v>
      </c>
      <c r="Z91" s="655">
        <v>9.1454353989279493</v>
      </c>
    </row>
    <row r="92" spans="1:26" ht="15">
      <c r="A92" s="653"/>
      <c r="B92" s="651"/>
      <c r="C92" s="651" t="s">
        <v>1765</v>
      </c>
      <c r="D92" s="652">
        <v>101.073985514201</v>
      </c>
      <c r="E92" s="652"/>
      <c r="F92" s="652">
        <v>101.0739855142</v>
      </c>
      <c r="G92" s="652">
        <v>-3.5181270647245202</v>
      </c>
      <c r="H92" s="652"/>
      <c r="I92" s="652">
        <v>101.14337312628</v>
      </c>
      <c r="J92" s="652">
        <v>0.52139376000206705</v>
      </c>
      <c r="K92" s="652"/>
      <c r="L92" s="652">
        <v>97.633186758132297</v>
      </c>
      <c r="M92" s="652"/>
      <c r="N92" s="652">
        <v>99.35806117029</v>
      </c>
      <c r="O92" s="652">
        <v>-6.4914563985680598</v>
      </c>
      <c r="P92" s="652"/>
      <c r="Q92" s="652">
        <v>98.673504414969997</v>
      </c>
      <c r="R92" s="652">
        <v>-7.5388495171848993E-2</v>
      </c>
      <c r="S92" s="652"/>
      <c r="T92" s="652">
        <v>160.21909568007899</v>
      </c>
      <c r="U92" s="652"/>
      <c r="V92" s="652">
        <v>160.21909568007999</v>
      </c>
      <c r="W92" s="652">
        <v>19.5235802869271</v>
      </c>
      <c r="X92" s="652"/>
      <c r="Y92" s="652">
        <v>164.63937453367001</v>
      </c>
      <c r="Z92" s="652">
        <v>2.9623325528928701</v>
      </c>
    </row>
    <row r="93" spans="1:26" ht="15">
      <c r="A93" s="653" t="s">
        <v>1782</v>
      </c>
      <c r="B93" s="651" t="s">
        <v>1762</v>
      </c>
      <c r="C93" s="651" t="s">
        <v>1763</v>
      </c>
      <c r="D93" s="655">
        <v>102.43085958673601</v>
      </c>
      <c r="E93" s="655"/>
      <c r="F93" s="655">
        <v>102.43085958674</v>
      </c>
      <c r="G93" s="655">
        <v>4.2472996873474296</v>
      </c>
      <c r="H93" s="655"/>
      <c r="I93" s="655">
        <v>102.50680173789</v>
      </c>
      <c r="J93" s="655">
        <v>0.68580932342732204</v>
      </c>
      <c r="K93" s="655"/>
      <c r="L93" s="655">
        <v>105.675404349253</v>
      </c>
      <c r="M93" s="655"/>
      <c r="N93" s="655">
        <v>102.73458847002</v>
      </c>
      <c r="O93" s="655">
        <v>4.52993236199816</v>
      </c>
      <c r="P93" s="655"/>
      <c r="Q93" s="655">
        <v>102.48949355612</v>
      </c>
      <c r="R93" s="655">
        <v>1.46320802156401</v>
      </c>
      <c r="S93" s="655"/>
      <c r="T93" s="655">
        <v>113.838620499616</v>
      </c>
      <c r="U93" s="655"/>
      <c r="V93" s="655">
        <v>113.83862049962001</v>
      </c>
      <c r="W93" s="655">
        <v>24.963705986521099</v>
      </c>
      <c r="X93" s="655"/>
      <c r="Y93" s="655">
        <v>114.81040789431999</v>
      </c>
      <c r="Z93" s="655">
        <v>7.1270974252836297</v>
      </c>
    </row>
    <row r="94" spans="1:26">
      <c r="A94" s="654" t="s">
        <v>1783</v>
      </c>
      <c r="B94" s="651"/>
      <c r="C94" s="651" t="s">
        <v>1765</v>
      </c>
      <c r="D94" s="655">
        <v>102.769637187803</v>
      </c>
      <c r="E94" s="655"/>
      <c r="F94" s="655">
        <v>102.7696371878</v>
      </c>
      <c r="G94" s="655">
        <v>3.17293734405099</v>
      </c>
      <c r="H94" s="655"/>
      <c r="I94" s="655">
        <v>102.71290020247</v>
      </c>
      <c r="J94" s="655">
        <v>0.20105833084812699</v>
      </c>
      <c r="K94" s="655"/>
      <c r="L94" s="655">
        <v>103.602719046928</v>
      </c>
      <c r="M94" s="655"/>
      <c r="N94" s="655">
        <v>101.52083303334</v>
      </c>
      <c r="O94" s="655">
        <v>1.2108515260232899</v>
      </c>
      <c r="P94" s="655"/>
      <c r="Q94" s="655">
        <v>101.8385569215</v>
      </c>
      <c r="R94" s="655">
        <v>-0.635125232874302</v>
      </c>
      <c r="S94" s="655"/>
      <c r="T94" s="655">
        <v>119.391441923811</v>
      </c>
      <c r="U94" s="655"/>
      <c r="V94" s="655">
        <v>119.39144192381001</v>
      </c>
      <c r="W94" s="655">
        <v>22.773278305678499</v>
      </c>
      <c r="X94" s="655"/>
      <c r="Y94" s="655">
        <v>119.11917406865</v>
      </c>
      <c r="Z94" s="655">
        <v>3.7529403939546202</v>
      </c>
    </row>
    <row r="95" spans="1:26" ht="15">
      <c r="A95" s="653"/>
      <c r="B95" s="651"/>
      <c r="C95" s="651" t="s">
        <v>1767</v>
      </c>
      <c r="D95" s="655">
        <v>103.293960674994</v>
      </c>
      <c r="E95" s="655"/>
      <c r="F95" s="655">
        <v>103.29396067499</v>
      </c>
      <c r="G95" s="655">
        <v>2.7574743940321902</v>
      </c>
      <c r="H95" s="655"/>
      <c r="I95" s="655">
        <v>103.11370533134</v>
      </c>
      <c r="J95" s="655">
        <v>0.39021888008217498</v>
      </c>
      <c r="K95" s="655"/>
      <c r="L95" s="655">
        <v>92.653272058325399</v>
      </c>
      <c r="M95" s="655"/>
      <c r="N95" s="655">
        <v>100.16105158281</v>
      </c>
      <c r="O95" s="655">
        <v>0.759110753227486</v>
      </c>
      <c r="P95" s="655"/>
      <c r="Q95" s="655">
        <v>100.93588237173</v>
      </c>
      <c r="R95" s="655">
        <v>-0.88637798595850803</v>
      </c>
      <c r="S95" s="655"/>
      <c r="T95" s="655">
        <v>122.57811678633099</v>
      </c>
      <c r="U95" s="655"/>
      <c r="V95" s="655">
        <v>122.57811678633</v>
      </c>
      <c r="W95" s="655">
        <v>17.945146792688899</v>
      </c>
      <c r="X95" s="655"/>
      <c r="Y95" s="655">
        <v>122.10560250835</v>
      </c>
      <c r="Z95" s="655">
        <v>2.5070929705900098</v>
      </c>
    </row>
    <row r="96" spans="1:26" ht="15">
      <c r="A96" s="653"/>
      <c r="B96" s="651"/>
      <c r="C96" s="651" t="s">
        <v>1768</v>
      </c>
      <c r="D96" s="655">
        <v>103.927586473913</v>
      </c>
      <c r="E96" s="655"/>
      <c r="F96" s="655">
        <v>103.92758647391</v>
      </c>
      <c r="G96" s="655">
        <v>2.2796152132587602</v>
      </c>
      <c r="H96" s="655"/>
      <c r="I96" s="655">
        <v>104.10005808050001</v>
      </c>
      <c r="J96" s="655">
        <v>0.95656803912778399</v>
      </c>
      <c r="K96" s="655"/>
      <c r="L96" s="655">
        <v>106.594552228444</v>
      </c>
      <c r="M96" s="655"/>
      <c r="N96" s="655">
        <v>104.59550655456</v>
      </c>
      <c r="O96" s="655">
        <v>2.5397678409289299</v>
      </c>
      <c r="P96" s="655"/>
      <c r="Q96" s="655">
        <v>103.48827151167001</v>
      </c>
      <c r="R96" s="655">
        <v>2.52872326467606</v>
      </c>
      <c r="S96" s="655"/>
      <c r="T96" s="655">
        <v>126.883880410671</v>
      </c>
      <c r="U96" s="655"/>
      <c r="V96" s="655">
        <v>126.88388041067</v>
      </c>
      <c r="W96" s="655">
        <v>17.780486059823399</v>
      </c>
      <c r="X96" s="655"/>
      <c r="Y96" s="655">
        <v>126.37719445733001</v>
      </c>
      <c r="Z96" s="655">
        <v>3.4982767876583698</v>
      </c>
    </row>
    <row r="97" spans="1:26" ht="15">
      <c r="A97" s="653"/>
      <c r="B97" s="651" t="s">
        <v>1769</v>
      </c>
      <c r="C97" s="651" t="s">
        <v>1763</v>
      </c>
      <c r="D97" s="655">
        <v>104.19920420769201</v>
      </c>
      <c r="E97" s="655"/>
      <c r="F97" s="655">
        <v>104.19920420769</v>
      </c>
      <c r="G97" s="655">
        <v>1.7263787769471399</v>
      </c>
      <c r="H97" s="655"/>
      <c r="I97" s="655">
        <v>104.29134429365</v>
      </c>
      <c r="J97" s="655">
        <v>0.18375226361745101</v>
      </c>
      <c r="K97" s="655"/>
      <c r="L97" s="655">
        <v>106.64019835087601</v>
      </c>
      <c r="M97" s="655"/>
      <c r="N97" s="655">
        <v>104.60800344736001</v>
      </c>
      <c r="O97" s="655">
        <v>1.8235484321686799</v>
      </c>
      <c r="P97" s="655"/>
      <c r="Q97" s="655">
        <v>104.0696017058</v>
      </c>
      <c r="R97" s="655">
        <v>0.56173534028389405</v>
      </c>
      <c r="S97" s="655"/>
      <c r="T97" s="655">
        <v>128.573094249359</v>
      </c>
      <c r="U97" s="655"/>
      <c r="V97" s="655">
        <v>128.57309424936</v>
      </c>
      <c r="W97" s="655">
        <v>12.9432996333517</v>
      </c>
      <c r="X97" s="655"/>
      <c r="Y97" s="655">
        <v>129.65255395465999</v>
      </c>
      <c r="Z97" s="655">
        <v>2.5917330348996601</v>
      </c>
    </row>
    <row r="98" spans="1:26" ht="15">
      <c r="A98" s="653"/>
      <c r="B98" s="651"/>
      <c r="C98" s="651" t="s">
        <v>1765</v>
      </c>
      <c r="D98" s="655">
        <v>105.628473401119</v>
      </c>
      <c r="E98" s="655"/>
      <c r="F98" s="655">
        <v>105.62847340112</v>
      </c>
      <c r="G98" s="655">
        <v>2.78179070350886</v>
      </c>
      <c r="H98" s="655"/>
      <c r="I98" s="655">
        <v>105.58288167504</v>
      </c>
      <c r="J98" s="655">
        <v>1.2383936463159</v>
      </c>
      <c r="K98" s="655"/>
      <c r="L98" s="655">
        <v>103.672530666843</v>
      </c>
      <c r="M98" s="655"/>
      <c r="N98" s="655">
        <v>104.96858794499001</v>
      </c>
      <c r="O98" s="655">
        <v>3.3961058126047301</v>
      </c>
      <c r="P98" s="655"/>
      <c r="Q98" s="655">
        <v>105.12383382270001</v>
      </c>
      <c r="R98" s="655">
        <v>1.01300677586935</v>
      </c>
      <c r="S98" s="655"/>
      <c r="T98" s="655">
        <v>136.81817655700601</v>
      </c>
      <c r="U98" s="655"/>
      <c r="V98" s="655">
        <v>136.81817655700999</v>
      </c>
      <c r="W98" s="655">
        <v>14.596301336507</v>
      </c>
      <c r="X98" s="655"/>
      <c r="Y98" s="655">
        <v>136.32734696738001</v>
      </c>
      <c r="Z98" s="655">
        <v>5.1482156032608497</v>
      </c>
    </row>
    <row r="99" spans="1:26" ht="15">
      <c r="A99" s="653"/>
      <c r="B99" s="651"/>
      <c r="C99" s="651" t="s">
        <v>1767</v>
      </c>
      <c r="D99" s="655">
        <v>108.100284126445</v>
      </c>
      <c r="E99" s="655"/>
      <c r="F99" s="655">
        <v>108.10028412645001</v>
      </c>
      <c r="G99" s="655">
        <v>4.6530536926383199</v>
      </c>
      <c r="H99" s="655"/>
      <c r="I99" s="655">
        <v>107.89328758025999</v>
      </c>
      <c r="J99" s="655">
        <v>2.1882391052092198</v>
      </c>
      <c r="K99" s="655"/>
      <c r="L99" s="655">
        <v>102.20853223635901</v>
      </c>
      <c r="M99" s="655"/>
      <c r="N99" s="655">
        <v>104.81931972529</v>
      </c>
      <c r="O99" s="655">
        <v>4.6507779909126601</v>
      </c>
      <c r="P99" s="655"/>
      <c r="Q99" s="655">
        <v>105.88818335001</v>
      </c>
      <c r="R99" s="655">
        <v>0.72709441761716798</v>
      </c>
      <c r="S99" s="655"/>
      <c r="T99" s="655">
        <v>142.00665969749301</v>
      </c>
      <c r="U99" s="655"/>
      <c r="V99" s="655">
        <v>142.00665969748999</v>
      </c>
      <c r="W99" s="655">
        <v>15.849927719991401</v>
      </c>
      <c r="X99" s="655"/>
      <c r="Y99" s="655">
        <v>141.59187035408999</v>
      </c>
      <c r="Z99" s="655">
        <v>3.86167816202693</v>
      </c>
    </row>
    <row r="100" spans="1:26" ht="15">
      <c r="A100" s="653"/>
      <c r="B100" s="651"/>
      <c r="C100" s="651" t="s">
        <v>1768</v>
      </c>
      <c r="D100" s="655">
        <v>109.572291417237</v>
      </c>
      <c r="E100" s="655"/>
      <c r="F100" s="655">
        <v>109.57229141724</v>
      </c>
      <c r="G100" s="655">
        <v>5.43138269139643</v>
      </c>
      <c r="H100" s="655"/>
      <c r="I100" s="655">
        <v>109.74228310897</v>
      </c>
      <c r="J100" s="655">
        <v>1.71372619203448</v>
      </c>
      <c r="K100" s="655"/>
      <c r="L100" s="655">
        <v>110.76707203769899</v>
      </c>
      <c r="M100" s="655"/>
      <c r="N100" s="655">
        <v>109.53876674391</v>
      </c>
      <c r="O100" s="655">
        <v>4.7260731863002698</v>
      </c>
      <c r="P100" s="655"/>
      <c r="Q100" s="655">
        <v>108.37151963357</v>
      </c>
      <c r="R100" s="655">
        <v>2.3452440158987402</v>
      </c>
      <c r="S100" s="655"/>
      <c r="T100" s="655">
        <v>150.16629491946301</v>
      </c>
      <c r="U100" s="655"/>
      <c r="V100" s="655">
        <v>150.16629491946</v>
      </c>
      <c r="W100" s="655">
        <v>18.349387198306498</v>
      </c>
      <c r="X100" s="655"/>
      <c r="Y100" s="655">
        <v>149.69219304933</v>
      </c>
      <c r="Z100" s="655">
        <v>5.7208953275233103</v>
      </c>
    </row>
    <row r="101" spans="1:26" ht="15">
      <c r="A101" s="653"/>
      <c r="B101" s="651" t="s">
        <v>1770</v>
      </c>
      <c r="C101" s="651" t="s">
        <v>1763</v>
      </c>
      <c r="D101" s="655">
        <v>109.672212195398</v>
      </c>
      <c r="E101" s="655"/>
      <c r="F101" s="655">
        <v>109.67221219539999</v>
      </c>
      <c r="G101" s="655">
        <v>5.2524470117844597</v>
      </c>
      <c r="H101" s="655"/>
      <c r="I101" s="655">
        <v>109.7953693474</v>
      </c>
      <c r="J101" s="655">
        <v>4.8373550217911301E-2</v>
      </c>
      <c r="K101" s="655"/>
      <c r="L101" s="655">
        <v>111.23047038923301</v>
      </c>
      <c r="M101" s="655"/>
      <c r="N101" s="655">
        <v>108.25870378726999</v>
      </c>
      <c r="O101" s="655">
        <v>3.48988626070765</v>
      </c>
      <c r="P101" s="655"/>
      <c r="Q101" s="655">
        <v>107.68247772456</v>
      </c>
      <c r="R101" s="655">
        <v>-0.635814567646385</v>
      </c>
      <c r="S101" s="655"/>
      <c r="T101" s="655">
        <v>162.78107631193899</v>
      </c>
      <c r="U101" s="655"/>
      <c r="V101" s="655">
        <v>162.78107631194001</v>
      </c>
      <c r="W101" s="655">
        <v>26.605863584674701</v>
      </c>
      <c r="X101" s="655"/>
      <c r="Y101" s="655">
        <v>164.04931331897001</v>
      </c>
      <c r="Z101" s="655">
        <v>9.5910948842260009</v>
      </c>
    </row>
    <row r="102" spans="1:26" ht="15">
      <c r="A102" s="653"/>
      <c r="B102" s="651"/>
      <c r="C102" s="651" t="s">
        <v>1765</v>
      </c>
      <c r="D102" s="655">
        <v>109.528659840484</v>
      </c>
      <c r="E102" s="655"/>
      <c r="F102" s="655">
        <v>109.52865984048</v>
      </c>
      <c r="G102" s="655">
        <v>3.6923627822861702</v>
      </c>
      <c r="H102" s="655"/>
      <c r="I102" s="655">
        <v>109.47788417846</v>
      </c>
      <c r="J102" s="655">
        <v>-0.28916080052106302</v>
      </c>
      <c r="K102" s="655"/>
      <c r="L102" s="655">
        <v>105.126639953032</v>
      </c>
      <c r="M102" s="655"/>
      <c r="N102" s="655">
        <v>106.23722378169001</v>
      </c>
      <c r="O102" s="655">
        <v>1.2085861699548099</v>
      </c>
      <c r="P102" s="655"/>
      <c r="Q102" s="655">
        <v>106.41461801297</v>
      </c>
      <c r="R102" s="655">
        <v>-1.1774057751838201</v>
      </c>
      <c r="S102" s="655"/>
      <c r="T102" s="655">
        <v>168.422663232437</v>
      </c>
      <c r="U102" s="655"/>
      <c r="V102" s="655">
        <v>168.42266323243999</v>
      </c>
      <c r="W102" s="655">
        <v>23.099625700873801</v>
      </c>
      <c r="X102" s="655"/>
      <c r="Y102" s="655">
        <v>167.55691781962</v>
      </c>
      <c r="Z102" s="655">
        <v>2.1381403126204899</v>
      </c>
    </row>
    <row r="103" spans="1:26" ht="15">
      <c r="A103" s="653"/>
      <c r="B103" s="651"/>
      <c r="C103" s="651" t="s">
        <v>1767</v>
      </c>
      <c r="D103" s="655">
        <v>109.499472847161</v>
      </c>
      <c r="E103" s="655"/>
      <c r="F103" s="655">
        <v>109.49947284716001</v>
      </c>
      <c r="G103" s="655">
        <v>1.2943432406461599</v>
      </c>
      <c r="H103" s="655"/>
      <c r="I103" s="655">
        <v>109.25806126624001</v>
      </c>
      <c r="J103" s="655">
        <v>-0.200792072179315</v>
      </c>
      <c r="K103" s="655"/>
      <c r="L103" s="655">
        <v>98.587843698027797</v>
      </c>
      <c r="M103" s="655"/>
      <c r="N103" s="655">
        <v>103.57132023366</v>
      </c>
      <c r="O103" s="655">
        <v>-1.19061972058276</v>
      </c>
      <c r="P103" s="655"/>
      <c r="Q103" s="655">
        <v>104.46045411708999</v>
      </c>
      <c r="R103" s="655">
        <v>-1.83636790919254</v>
      </c>
      <c r="S103" s="655"/>
      <c r="T103" s="655">
        <v>173.508218762366</v>
      </c>
      <c r="U103" s="655"/>
      <c r="V103" s="655">
        <v>173.50821876237001</v>
      </c>
      <c r="W103" s="655">
        <v>22.183156150554002</v>
      </c>
      <c r="X103" s="655"/>
      <c r="Y103" s="655">
        <v>173.10337884378001</v>
      </c>
      <c r="Z103" s="655">
        <v>3.3101951840215502</v>
      </c>
    </row>
    <row r="104" spans="1:26" ht="15">
      <c r="A104" s="653"/>
      <c r="B104" s="651"/>
      <c r="C104" s="651" t="s">
        <v>1768</v>
      </c>
      <c r="D104" s="655">
        <v>106.954694638528</v>
      </c>
      <c r="E104" s="655"/>
      <c r="F104" s="655">
        <v>106.95469463853</v>
      </c>
      <c r="G104" s="655">
        <v>-2.38892218539308</v>
      </c>
      <c r="H104" s="655"/>
      <c r="I104" s="655">
        <v>107.12498051302001</v>
      </c>
      <c r="J104" s="655">
        <v>-1.9523326045682901</v>
      </c>
      <c r="K104" s="655"/>
      <c r="L104" s="655">
        <v>104.767181120469</v>
      </c>
      <c r="M104" s="655"/>
      <c r="N104" s="655">
        <v>102.35635830264</v>
      </c>
      <c r="O104" s="655">
        <v>-6.5569557287984699</v>
      </c>
      <c r="P104" s="655"/>
      <c r="Q104" s="655">
        <v>101.38432867869</v>
      </c>
      <c r="R104" s="655">
        <v>-2.9447750963747099</v>
      </c>
      <c r="S104" s="655"/>
      <c r="T104" s="655">
        <v>182.15246956100299</v>
      </c>
      <c r="U104" s="655"/>
      <c r="V104" s="655">
        <v>182.152469561</v>
      </c>
      <c r="W104" s="655">
        <v>21.300501992604499</v>
      </c>
      <c r="X104" s="655"/>
      <c r="Y104" s="655">
        <v>181.83987094184999</v>
      </c>
      <c r="Z104" s="655">
        <v>5.0469795312050998</v>
      </c>
    </row>
    <row r="105" spans="1:26" ht="15">
      <c r="A105" s="653"/>
      <c r="B105" s="651" t="s">
        <v>1771</v>
      </c>
      <c r="C105" s="651" t="s">
        <v>1763</v>
      </c>
      <c r="D105" s="655">
        <v>104.644156942633</v>
      </c>
      <c r="E105" s="655"/>
      <c r="F105" s="655">
        <v>104.64415694263</v>
      </c>
      <c r="G105" s="655">
        <v>-4.5846209829447497</v>
      </c>
      <c r="H105" s="655"/>
      <c r="I105" s="655">
        <v>104.79364507362</v>
      </c>
      <c r="J105" s="655">
        <v>-2.1762761852886898</v>
      </c>
      <c r="K105" s="655"/>
      <c r="L105" s="655">
        <v>101.235494053144</v>
      </c>
      <c r="M105" s="655"/>
      <c r="N105" s="655">
        <v>99.662670855119998</v>
      </c>
      <c r="O105" s="655">
        <v>-7.9402695870452504</v>
      </c>
      <c r="P105" s="655"/>
      <c r="Q105" s="655">
        <v>99.21447145386</v>
      </c>
      <c r="R105" s="655">
        <v>-2.1402294152449999</v>
      </c>
      <c r="S105" s="655"/>
      <c r="T105" s="655">
        <v>189.55029396454901</v>
      </c>
      <c r="U105" s="655"/>
      <c r="V105" s="655">
        <v>189.55029396455001</v>
      </c>
      <c r="W105" s="655">
        <v>16.444919925035801</v>
      </c>
      <c r="X105" s="655"/>
      <c r="Y105" s="655">
        <v>190.98742078098999</v>
      </c>
      <c r="Z105" s="655">
        <v>5.0305523160348402</v>
      </c>
    </row>
    <row r="106" spans="1:26" ht="15">
      <c r="A106" s="653"/>
      <c r="B106" s="651"/>
      <c r="C106" s="651" t="s">
        <v>1765</v>
      </c>
      <c r="D106" s="652">
        <v>104.80691910437599</v>
      </c>
      <c r="E106" s="652"/>
      <c r="F106" s="652">
        <v>104.80691910438</v>
      </c>
      <c r="G106" s="652">
        <v>-4.3109636719529396</v>
      </c>
      <c r="H106" s="652"/>
      <c r="I106" s="652">
        <v>104.76299232117999</v>
      </c>
      <c r="J106" s="652">
        <v>-2.9250583294879898E-2</v>
      </c>
      <c r="K106" s="652"/>
      <c r="L106" s="652">
        <v>96.083578856707206</v>
      </c>
      <c r="M106" s="652"/>
      <c r="N106" s="652">
        <v>98.670475210160006</v>
      </c>
      <c r="O106" s="652">
        <v>-7.1225021721945003</v>
      </c>
      <c r="P106" s="652"/>
      <c r="Q106" s="652">
        <v>98.922388764280001</v>
      </c>
      <c r="R106" s="652">
        <v>-0.29439524829382802</v>
      </c>
      <c r="S106" s="652"/>
      <c r="T106" s="652">
        <v>202.586157170532</v>
      </c>
      <c r="U106" s="652"/>
      <c r="V106" s="652">
        <v>202.58615717052999</v>
      </c>
      <c r="W106" s="652">
        <v>20.2843805473738</v>
      </c>
      <c r="X106" s="652"/>
      <c r="Y106" s="652">
        <v>201.16318240129999</v>
      </c>
      <c r="Z106" s="652">
        <v>5.3279747842549297</v>
      </c>
    </row>
    <row r="107" spans="1:26" ht="15">
      <c r="A107" s="653" t="s">
        <v>203</v>
      </c>
      <c r="B107" s="651" t="s">
        <v>1762</v>
      </c>
      <c r="C107" s="651" t="s">
        <v>1763</v>
      </c>
      <c r="D107" s="655">
        <v>92.333495915837503</v>
      </c>
      <c r="E107" s="655"/>
      <c r="F107" s="655">
        <v>92.333495915840004</v>
      </c>
      <c r="G107" s="655">
        <v>-4.1897385014216804</v>
      </c>
      <c r="H107" s="655"/>
      <c r="I107" s="655">
        <v>96.776399304359998</v>
      </c>
      <c r="J107" s="655">
        <v>-2.1578639796871601</v>
      </c>
      <c r="K107" s="655"/>
      <c r="L107" s="655">
        <v>88.557603845757797</v>
      </c>
      <c r="M107" s="655"/>
      <c r="N107" s="655">
        <v>87.965283338389995</v>
      </c>
      <c r="O107" s="655">
        <v>-8.8946070444683603</v>
      </c>
      <c r="P107" s="655"/>
      <c r="Q107" s="655">
        <v>93.981334304450002</v>
      </c>
      <c r="R107" s="655">
        <v>-1.80498824616781</v>
      </c>
      <c r="S107" s="655"/>
      <c r="T107" s="655">
        <v>112.366724506154</v>
      </c>
      <c r="U107" s="655"/>
      <c r="V107" s="655">
        <v>112.36672450615001</v>
      </c>
      <c r="W107" s="655">
        <v>15.067341671699699</v>
      </c>
      <c r="X107" s="655"/>
      <c r="Y107" s="655">
        <v>109.52413474425001</v>
      </c>
      <c r="Z107" s="655">
        <v>5.7381528663884103</v>
      </c>
    </row>
    <row r="108" spans="1:26" ht="15">
      <c r="A108" s="653" t="s">
        <v>1784</v>
      </c>
      <c r="B108" s="651"/>
      <c r="C108" s="651" t="s">
        <v>1765</v>
      </c>
      <c r="D108" s="655">
        <v>96.620276030390698</v>
      </c>
      <c r="E108" s="655"/>
      <c r="F108" s="655">
        <v>96.620276030390002</v>
      </c>
      <c r="G108" s="655">
        <v>-5.3956101207334104</v>
      </c>
      <c r="H108" s="655"/>
      <c r="I108" s="655">
        <v>95.17017325674</v>
      </c>
      <c r="J108" s="655">
        <v>-1.65972908598144</v>
      </c>
      <c r="K108" s="655"/>
      <c r="L108" s="655">
        <v>96.463835271243397</v>
      </c>
      <c r="M108" s="655"/>
      <c r="N108" s="655">
        <v>96.037093337460007</v>
      </c>
      <c r="O108" s="655">
        <v>-9.92963460165846</v>
      </c>
      <c r="P108" s="655"/>
      <c r="Q108" s="655">
        <v>92.936009806689995</v>
      </c>
      <c r="R108" s="655">
        <v>-1.11226820250679</v>
      </c>
      <c r="S108" s="655"/>
      <c r="T108" s="655">
        <v>106.253155835282</v>
      </c>
      <c r="U108" s="655"/>
      <c r="V108" s="655">
        <v>106.25315583528</v>
      </c>
      <c r="W108" s="655">
        <v>12.2952337656246</v>
      </c>
      <c r="X108" s="655"/>
      <c r="Y108" s="655">
        <v>109.99148579433</v>
      </c>
      <c r="Z108" s="655">
        <v>0.426710561257856</v>
      </c>
    </row>
    <row r="109" spans="1:26">
      <c r="A109" s="654" t="s">
        <v>1785</v>
      </c>
      <c r="B109" s="651"/>
      <c r="C109" s="651" t="s">
        <v>1767</v>
      </c>
      <c r="D109" s="655">
        <v>97.104553402569096</v>
      </c>
      <c r="E109" s="655"/>
      <c r="F109" s="655">
        <v>97.104553402570005</v>
      </c>
      <c r="G109" s="655">
        <v>-5.1663240023220798</v>
      </c>
      <c r="H109" s="655"/>
      <c r="I109" s="655">
        <v>94.503849138660001</v>
      </c>
      <c r="J109" s="655">
        <v>-0.70013965014276203</v>
      </c>
      <c r="K109" s="655"/>
      <c r="L109" s="655">
        <v>94.289160912027</v>
      </c>
      <c r="M109" s="655"/>
      <c r="N109" s="655">
        <v>95.532035575760005</v>
      </c>
      <c r="O109" s="655">
        <v>-3.9647378281616601</v>
      </c>
      <c r="P109" s="655"/>
      <c r="Q109" s="655">
        <v>94.571868272949999</v>
      </c>
      <c r="R109" s="655">
        <v>1.7601987320766601</v>
      </c>
      <c r="S109" s="655"/>
      <c r="T109" s="655">
        <v>117.524094869059</v>
      </c>
      <c r="U109" s="655"/>
      <c r="V109" s="655">
        <v>117.52409486905999</v>
      </c>
      <c r="W109" s="655">
        <v>10.979127877527899</v>
      </c>
      <c r="X109" s="655"/>
      <c r="Y109" s="655">
        <v>113.42496046450999</v>
      </c>
      <c r="Z109" s="655">
        <v>3.1215822255553101</v>
      </c>
    </row>
    <row r="110" spans="1:26" ht="15">
      <c r="A110" s="653"/>
      <c r="B110" s="651"/>
      <c r="C110" s="651" t="s">
        <v>1768</v>
      </c>
      <c r="D110" s="655">
        <v>96.401271613673103</v>
      </c>
      <c r="E110" s="655"/>
      <c r="F110" s="655">
        <v>96.401271613670005</v>
      </c>
      <c r="G110" s="655">
        <v>-2.7265299770453901</v>
      </c>
      <c r="H110" s="655"/>
      <c r="I110" s="655">
        <v>96.230979484130003</v>
      </c>
      <c r="J110" s="655">
        <v>1.8275767190560499</v>
      </c>
      <c r="K110" s="655"/>
      <c r="L110" s="655">
        <v>95.372688313482598</v>
      </c>
      <c r="M110" s="655"/>
      <c r="N110" s="655">
        <v>94.952376441720006</v>
      </c>
      <c r="O110" s="655">
        <v>-2.45904419327114</v>
      </c>
      <c r="P110" s="655"/>
      <c r="Q110" s="655">
        <v>93.132209613539999</v>
      </c>
      <c r="R110" s="655">
        <v>-1.52229059835733</v>
      </c>
      <c r="S110" s="655"/>
      <c r="T110" s="655">
        <v>115.15440368729</v>
      </c>
      <c r="U110" s="655"/>
      <c r="V110" s="655">
        <v>115.15440368729</v>
      </c>
      <c r="W110" s="655">
        <v>13.084902389593401</v>
      </c>
      <c r="X110" s="655"/>
      <c r="Y110" s="655">
        <v>116.75794348957</v>
      </c>
      <c r="Z110" s="655">
        <v>2.9384916789130102</v>
      </c>
    </row>
    <row r="111" spans="1:26" ht="15">
      <c r="A111" s="653"/>
      <c r="B111" s="651" t="s">
        <v>1769</v>
      </c>
      <c r="C111" s="651" t="s">
        <v>1763</v>
      </c>
      <c r="D111" s="655">
        <v>93.377622606808004</v>
      </c>
      <c r="E111" s="655"/>
      <c r="F111" s="655">
        <v>93.377622606809993</v>
      </c>
      <c r="G111" s="655">
        <v>1.13082113984041</v>
      </c>
      <c r="H111" s="655"/>
      <c r="I111" s="655">
        <v>97.87032701503</v>
      </c>
      <c r="J111" s="655">
        <v>1.7035548631928401</v>
      </c>
      <c r="K111" s="655"/>
      <c r="L111" s="655">
        <v>96.483522333230695</v>
      </c>
      <c r="M111" s="655"/>
      <c r="N111" s="655">
        <v>96.131898313449994</v>
      </c>
      <c r="O111" s="655">
        <v>9.2839068608966908</v>
      </c>
      <c r="P111" s="655"/>
      <c r="Q111" s="655">
        <v>101.62974973704</v>
      </c>
      <c r="R111" s="655">
        <v>9.1241689193902609</v>
      </c>
      <c r="S111" s="655"/>
      <c r="T111" s="655">
        <v>122.29611004407001</v>
      </c>
      <c r="U111" s="655"/>
      <c r="V111" s="655">
        <v>122.29611004407001</v>
      </c>
      <c r="W111" s="655">
        <v>8.8365889292933399</v>
      </c>
      <c r="X111" s="655"/>
      <c r="Y111" s="655">
        <v>120.15770532108</v>
      </c>
      <c r="Z111" s="655">
        <v>2.9118034541381799</v>
      </c>
    </row>
    <row r="112" spans="1:26" ht="15">
      <c r="A112" s="653"/>
      <c r="B112" s="651"/>
      <c r="C112" s="651" t="s">
        <v>1765</v>
      </c>
      <c r="D112" s="655">
        <v>101.349691832253</v>
      </c>
      <c r="E112" s="655"/>
      <c r="F112" s="655">
        <v>101.34969183225</v>
      </c>
      <c r="G112" s="655">
        <v>4.8948481583435504</v>
      </c>
      <c r="H112" s="655"/>
      <c r="I112" s="655">
        <v>99.955619649499994</v>
      </c>
      <c r="J112" s="655">
        <v>2.1306689147465101</v>
      </c>
      <c r="K112" s="655"/>
      <c r="L112" s="655">
        <v>101.81537467493099</v>
      </c>
      <c r="M112" s="655"/>
      <c r="N112" s="655">
        <v>102.1150650376</v>
      </c>
      <c r="O112" s="655">
        <v>6.3287751523079896</v>
      </c>
      <c r="P112" s="655"/>
      <c r="Q112" s="655">
        <v>99.800544817330007</v>
      </c>
      <c r="R112" s="655">
        <v>-1.79987151837227</v>
      </c>
      <c r="S112" s="655"/>
      <c r="T112" s="655">
        <v>122.455074590275</v>
      </c>
      <c r="U112" s="655"/>
      <c r="V112" s="655">
        <v>122.45507459028001</v>
      </c>
      <c r="W112" s="655">
        <v>15.248411802579501</v>
      </c>
      <c r="X112" s="655"/>
      <c r="Y112" s="655">
        <v>125.65661502299</v>
      </c>
      <c r="Z112" s="655">
        <v>4.5764103826850402</v>
      </c>
    </row>
    <row r="113" spans="1:26" ht="15">
      <c r="A113" s="653"/>
      <c r="B113" s="651"/>
      <c r="C113" s="651" t="s">
        <v>1767</v>
      </c>
      <c r="D113" s="655">
        <v>103.931476294121</v>
      </c>
      <c r="E113" s="655"/>
      <c r="F113" s="655">
        <v>103.93147629412</v>
      </c>
      <c r="G113" s="655">
        <v>7.0304868848398598</v>
      </c>
      <c r="H113" s="655"/>
      <c r="I113" s="655">
        <v>100.96137778505</v>
      </c>
      <c r="J113" s="655">
        <v>1.00620469271938</v>
      </c>
      <c r="K113" s="655"/>
      <c r="L113" s="655">
        <v>100.81322921215001</v>
      </c>
      <c r="M113" s="655"/>
      <c r="N113" s="655">
        <v>101.30942868728999</v>
      </c>
      <c r="O113" s="655">
        <v>6.0475976217928897</v>
      </c>
      <c r="P113" s="655"/>
      <c r="Q113" s="655">
        <v>100.77553747482</v>
      </c>
      <c r="R113" s="655">
        <v>0.97694121737970296</v>
      </c>
      <c r="S113" s="655"/>
      <c r="T113" s="655">
        <v>141.36250638757801</v>
      </c>
      <c r="U113" s="655"/>
      <c r="V113" s="655">
        <v>141.36250638758</v>
      </c>
      <c r="W113" s="655">
        <v>20.283850341565799</v>
      </c>
      <c r="X113" s="655"/>
      <c r="Y113" s="655">
        <v>135.91475416592999</v>
      </c>
      <c r="Z113" s="655">
        <v>8.16362842581999</v>
      </c>
    </row>
    <row r="114" spans="1:26" ht="15">
      <c r="A114" s="653"/>
      <c r="B114" s="651"/>
      <c r="C114" s="651" t="s">
        <v>1768</v>
      </c>
      <c r="D114" s="655">
        <v>103.02923978862999</v>
      </c>
      <c r="E114" s="655"/>
      <c r="F114" s="655">
        <v>103.02923978862999</v>
      </c>
      <c r="G114" s="655">
        <v>6.8753949652466302</v>
      </c>
      <c r="H114" s="655"/>
      <c r="I114" s="655">
        <v>102.79205747361</v>
      </c>
      <c r="J114" s="655">
        <v>1.8132475296222399</v>
      </c>
      <c r="K114" s="655"/>
      <c r="L114" s="655">
        <v>106.91687889386699</v>
      </c>
      <c r="M114" s="655"/>
      <c r="N114" s="655">
        <v>106.50349050166</v>
      </c>
      <c r="O114" s="655">
        <v>12.165165836612699</v>
      </c>
      <c r="P114" s="655"/>
      <c r="Q114" s="655">
        <v>104.19020418632</v>
      </c>
      <c r="R114" s="655">
        <v>3.3883884889755098</v>
      </c>
      <c r="S114" s="655"/>
      <c r="T114" s="655">
        <v>134.58890466839301</v>
      </c>
      <c r="U114" s="655"/>
      <c r="V114" s="655">
        <v>134.58890466839</v>
      </c>
      <c r="W114" s="655">
        <v>16.876906448038</v>
      </c>
      <c r="X114" s="655"/>
      <c r="Y114" s="655">
        <v>137.03574385384999</v>
      </c>
      <c r="Z114" s="655">
        <v>0.82477409814643998</v>
      </c>
    </row>
    <row r="115" spans="1:26" ht="15">
      <c r="A115" s="653"/>
      <c r="B115" s="651" t="s">
        <v>1770</v>
      </c>
      <c r="C115" s="651" t="s">
        <v>1763</v>
      </c>
      <c r="D115" s="655">
        <v>99.269149873436305</v>
      </c>
      <c r="E115" s="655"/>
      <c r="F115" s="655">
        <v>99.26914987344</v>
      </c>
      <c r="G115" s="655">
        <v>6.30935667685368</v>
      </c>
      <c r="H115" s="655"/>
      <c r="I115" s="655">
        <v>104.25028329241</v>
      </c>
      <c r="J115" s="655">
        <v>1.4186172109400299</v>
      </c>
      <c r="K115" s="655"/>
      <c r="L115" s="655">
        <v>98.954926849021504</v>
      </c>
      <c r="M115" s="655"/>
      <c r="N115" s="655">
        <v>98.620877856099995</v>
      </c>
      <c r="O115" s="655">
        <v>2.5891297127352799</v>
      </c>
      <c r="P115" s="655"/>
      <c r="Q115" s="655">
        <v>103.52808566109999</v>
      </c>
      <c r="R115" s="655">
        <v>-0.63549018872825602</v>
      </c>
      <c r="S115" s="655"/>
      <c r="T115" s="655">
        <v>143.03743332843899</v>
      </c>
      <c r="U115" s="655"/>
      <c r="V115" s="655">
        <v>143.03743332843999</v>
      </c>
      <c r="W115" s="655">
        <v>16.959920701399099</v>
      </c>
      <c r="X115" s="655"/>
      <c r="Y115" s="655">
        <v>141.65259456816</v>
      </c>
      <c r="Z115" s="655">
        <v>3.3690850171426199</v>
      </c>
    </row>
    <row r="116" spans="1:26" ht="15">
      <c r="A116" s="653"/>
      <c r="B116" s="651"/>
      <c r="C116" s="651" t="s">
        <v>1765</v>
      </c>
      <c r="D116" s="655">
        <v>104.468191343542</v>
      </c>
      <c r="E116" s="655"/>
      <c r="F116" s="655">
        <v>104.46819134354</v>
      </c>
      <c r="G116" s="655">
        <v>3.0769698998706501</v>
      </c>
      <c r="H116" s="655"/>
      <c r="I116" s="655">
        <v>103.13218094264001</v>
      </c>
      <c r="J116" s="655">
        <v>-1.07251732509335</v>
      </c>
      <c r="K116" s="655"/>
      <c r="L116" s="655">
        <v>104.345447262541</v>
      </c>
      <c r="M116" s="655"/>
      <c r="N116" s="655">
        <v>104.62770650973</v>
      </c>
      <c r="O116" s="655">
        <v>2.4605982194740998</v>
      </c>
      <c r="P116" s="655"/>
      <c r="Q116" s="655">
        <v>102.81503355215</v>
      </c>
      <c r="R116" s="655">
        <v>-0.68875233652458501</v>
      </c>
      <c r="S116" s="655"/>
      <c r="T116" s="655">
        <v>146.69058267239001</v>
      </c>
      <c r="U116" s="655"/>
      <c r="V116" s="655">
        <v>146.69058267239001</v>
      </c>
      <c r="W116" s="655">
        <v>19.7913464698781</v>
      </c>
      <c r="X116" s="655"/>
      <c r="Y116" s="655">
        <v>148.84823419441</v>
      </c>
      <c r="Z116" s="655">
        <v>5.0797796172999998</v>
      </c>
    </row>
    <row r="117" spans="1:26" ht="15">
      <c r="A117" s="653"/>
      <c r="B117" s="651"/>
      <c r="C117" s="651" t="s">
        <v>1767</v>
      </c>
      <c r="D117" s="655">
        <v>105.59251683500101</v>
      </c>
      <c r="E117" s="655"/>
      <c r="F117" s="655">
        <v>105.592516835</v>
      </c>
      <c r="G117" s="655">
        <v>1.5982073959763201</v>
      </c>
      <c r="H117" s="655"/>
      <c r="I117" s="655">
        <v>102.25378686560001</v>
      </c>
      <c r="J117" s="655">
        <v>-0.85171676678547603</v>
      </c>
      <c r="K117" s="655"/>
      <c r="L117" s="655">
        <v>101.09650729756299</v>
      </c>
      <c r="M117" s="655"/>
      <c r="N117" s="655">
        <v>101.55926221116</v>
      </c>
      <c r="O117" s="655">
        <v>0.24660441491695401</v>
      </c>
      <c r="P117" s="655"/>
      <c r="Q117" s="655">
        <v>100.55536197344</v>
      </c>
      <c r="R117" s="655">
        <v>-2.1978026954237602</v>
      </c>
      <c r="S117" s="655"/>
      <c r="T117" s="655">
        <v>160.15676926743399</v>
      </c>
      <c r="U117" s="655"/>
      <c r="V117" s="655">
        <v>160.15676926743001</v>
      </c>
      <c r="W117" s="655">
        <v>13.295083229722101</v>
      </c>
      <c r="X117" s="655"/>
      <c r="Y117" s="655">
        <v>154.71957181767999</v>
      </c>
      <c r="Z117" s="655">
        <v>3.9445127817918699</v>
      </c>
    </row>
    <row r="118" spans="1:26" ht="15">
      <c r="A118" s="653"/>
      <c r="B118" s="651"/>
      <c r="C118" s="651" t="s">
        <v>1768</v>
      </c>
      <c r="D118" s="655">
        <v>100.14748096724399</v>
      </c>
      <c r="E118" s="655"/>
      <c r="F118" s="655">
        <v>100.14748096724</v>
      </c>
      <c r="G118" s="655">
        <v>-2.7970300735034899</v>
      </c>
      <c r="H118" s="655"/>
      <c r="I118" s="655">
        <v>99.785926836409999</v>
      </c>
      <c r="J118" s="655">
        <v>-2.41346565720221</v>
      </c>
      <c r="K118" s="655"/>
      <c r="L118" s="655">
        <v>98.376072538354805</v>
      </c>
      <c r="M118" s="655"/>
      <c r="N118" s="655">
        <v>98.005083495389997</v>
      </c>
      <c r="O118" s="655">
        <v>-7.9794633642899599</v>
      </c>
      <c r="P118" s="655"/>
      <c r="Q118" s="655">
        <v>96.824366745519995</v>
      </c>
      <c r="R118" s="655">
        <v>-3.7103891375832099</v>
      </c>
      <c r="S118" s="655"/>
      <c r="T118" s="655">
        <v>159.073232683989</v>
      </c>
      <c r="U118" s="655"/>
      <c r="V118" s="655">
        <v>159.07323268399</v>
      </c>
      <c r="W118" s="655">
        <v>18.191936457114601</v>
      </c>
      <c r="X118" s="655"/>
      <c r="Y118" s="655">
        <v>162.11598163776</v>
      </c>
      <c r="Z118" s="655">
        <v>4.7805262987644896</v>
      </c>
    </row>
    <row r="119" spans="1:26" ht="15">
      <c r="A119" s="653"/>
      <c r="B119" s="651" t="s">
        <v>1771</v>
      </c>
      <c r="C119" s="651" t="s">
        <v>1763</v>
      </c>
      <c r="D119" s="655">
        <v>92.214739999730099</v>
      </c>
      <c r="E119" s="655"/>
      <c r="F119" s="655">
        <v>92.21473999973</v>
      </c>
      <c r="G119" s="655">
        <v>-7.1063466169538003</v>
      </c>
      <c r="H119" s="655"/>
      <c r="I119" s="655">
        <v>96.944464565139995</v>
      </c>
      <c r="J119" s="655">
        <v>-2.8475581290419001</v>
      </c>
      <c r="K119" s="655"/>
      <c r="L119" s="655">
        <v>92.996939589606498</v>
      </c>
      <c r="M119" s="655"/>
      <c r="N119" s="655">
        <v>92.6819295082</v>
      </c>
      <c r="O119" s="655">
        <v>-6.0219990705879303</v>
      </c>
      <c r="P119" s="655"/>
      <c r="Q119" s="655">
        <v>95.105113039789998</v>
      </c>
      <c r="R119" s="655">
        <v>-1.77564156990425</v>
      </c>
      <c r="S119" s="655"/>
      <c r="T119" s="655">
        <v>171.58162130338101</v>
      </c>
      <c r="U119" s="655"/>
      <c r="V119" s="655">
        <v>171.58162130337999</v>
      </c>
      <c r="W119" s="655">
        <v>19.955746765531899</v>
      </c>
      <c r="X119" s="655"/>
      <c r="Y119" s="655">
        <v>169.76384004016001</v>
      </c>
      <c r="Z119" s="655">
        <v>4.7175228038212502</v>
      </c>
    </row>
    <row r="120" spans="1:26" ht="15">
      <c r="A120" s="653"/>
      <c r="B120" s="651"/>
      <c r="C120" s="651" t="s">
        <v>1765</v>
      </c>
      <c r="D120" s="652">
        <v>97.600397909433198</v>
      </c>
      <c r="E120" s="652"/>
      <c r="F120" s="652">
        <v>97.600397909430001</v>
      </c>
      <c r="G120" s="652">
        <v>-6.5740522026704804</v>
      </c>
      <c r="H120" s="652"/>
      <c r="I120" s="652">
        <v>96.696292034859994</v>
      </c>
      <c r="J120" s="652">
        <v>-0.25599453397697097</v>
      </c>
      <c r="K120" s="652"/>
      <c r="L120" s="652">
        <v>91.331760638207001</v>
      </c>
      <c r="M120" s="652"/>
      <c r="N120" s="652">
        <v>91.600560949119995</v>
      </c>
      <c r="O120" s="652">
        <v>-12.450952042419599</v>
      </c>
      <c r="P120" s="652"/>
      <c r="Q120" s="652">
        <v>91.871505958859998</v>
      </c>
      <c r="R120" s="652">
        <v>-3.4000349482546999</v>
      </c>
      <c r="S120" s="652"/>
      <c r="T120" s="652">
        <v>173.48419654950499</v>
      </c>
      <c r="U120" s="652"/>
      <c r="V120" s="652">
        <v>173.48419654950001</v>
      </c>
      <c r="W120" s="652">
        <v>18.265394675641399</v>
      </c>
      <c r="X120" s="652"/>
      <c r="Y120" s="652">
        <v>175.94870919754001</v>
      </c>
      <c r="Z120" s="652">
        <v>3.6432194016799402</v>
      </c>
    </row>
    <row r="121" spans="1:26" ht="15">
      <c r="A121" s="653" t="s">
        <v>1786</v>
      </c>
      <c r="B121" s="651" t="s">
        <v>1762</v>
      </c>
      <c r="C121" s="651" t="s">
        <v>1763</v>
      </c>
      <c r="D121" s="655">
        <v>99.698649335995697</v>
      </c>
      <c r="E121" s="655"/>
      <c r="F121" s="655">
        <v>99.698649336000003</v>
      </c>
      <c r="G121" s="655">
        <v>0.80208131863427401</v>
      </c>
      <c r="H121" s="655"/>
      <c r="I121" s="655">
        <v>100.51667780112</v>
      </c>
      <c r="J121" s="655">
        <v>3.2038025225539397E-2</v>
      </c>
      <c r="K121" s="655"/>
      <c r="L121" s="655">
        <v>101.59123920089</v>
      </c>
      <c r="M121" s="655"/>
      <c r="N121" s="655">
        <v>99.550490762519999</v>
      </c>
      <c r="O121" s="655">
        <v>-0.25725052676407001</v>
      </c>
      <c r="P121" s="655"/>
      <c r="Q121" s="655">
        <v>99.890846818859998</v>
      </c>
      <c r="R121" s="655">
        <v>0.42487127715582401</v>
      </c>
      <c r="S121" s="655"/>
      <c r="T121" s="655">
        <v>115.23647459627</v>
      </c>
      <c r="U121" s="655"/>
      <c r="V121" s="655">
        <v>115.23647459627</v>
      </c>
      <c r="W121" s="655">
        <v>22.874453613471498</v>
      </c>
      <c r="X121" s="655"/>
      <c r="Y121" s="655">
        <v>115.37382202139</v>
      </c>
      <c r="Z121" s="655">
        <v>9.2541378930499398</v>
      </c>
    </row>
    <row r="122" spans="1:26" ht="15">
      <c r="A122" s="653" t="s">
        <v>1787</v>
      </c>
      <c r="B122" s="651"/>
      <c r="C122" s="651" t="s">
        <v>1765</v>
      </c>
      <c r="D122" s="655">
        <v>100.363375482816</v>
      </c>
      <c r="E122" s="655"/>
      <c r="F122" s="655">
        <v>100.36337548282</v>
      </c>
      <c r="G122" s="655">
        <v>0.18355163405533201</v>
      </c>
      <c r="H122" s="655"/>
      <c r="I122" s="655">
        <v>100.17332402075</v>
      </c>
      <c r="J122" s="655">
        <v>-0.34158886652556503</v>
      </c>
      <c r="K122" s="655"/>
      <c r="L122" s="655">
        <v>101.40803767060601</v>
      </c>
      <c r="M122" s="655"/>
      <c r="N122" s="655">
        <v>99.753112754750006</v>
      </c>
      <c r="O122" s="655">
        <v>-1.0722448470341699</v>
      </c>
      <c r="P122" s="655"/>
      <c r="Q122" s="655">
        <v>99.225912747500004</v>
      </c>
      <c r="R122" s="655">
        <v>-0.66566066114723998</v>
      </c>
      <c r="S122" s="655"/>
      <c r="T122" s="655">
        <v>118.723867706806</v>
      </c>
      <c r="U122" s="655"/>
      <c r="V122" s="655">
        <v>118.72386770681</v>
      </c>
      <c r="W122" s="655">
        <v>21.4774334202706</v>
      </c>
      <c r="X122" s="655"/>
      <c r="Y122" s="655">
        <v>118.0896698211</v>
      </c>
      <c r="Z122" s="655">
        <v>2.3539549545359502</v>
      </c>
    </row>
    <row r="123" spans="1:26">
      <c r="A123" s="654" t="s">
        <v>1788</v>
      </c>
      <c r="B123" s="651"/>
      <c r="C123" s="651" t="s">
        <v>1767</v>
      </c>
      <c r="D123" s="655">
        <v>100.51008056007799</v>
      </c>
      <c r="E123" s="655"/>
      <c r="F123" s="655">
        <v>100.51008056008</v>
      </c>
      <c r="G123" s="655">
        <v>0.16770450140151899</v>
      </c>
      <c r="H123" s="655"/>
      <c r="I123" s="655">
        <v>99.965261027069999</v>
      </c>
      <c r="J123" s="655">
        <v>-0.20770299449871699</v>
      </c>
      <c r="K123" s="655"/>
      <c r="L123" s="655">
        <v>90.436983129746594</v>
      </c>
      <c r="M123" s="655"/>
      <c r="N123" s="655">
        <v>95.973336605170005</v>
      </c>
      <c r="O123" s="655">
        <v>-2.5069462198540902</v>
      </c>
      <c r="P123" s="655"/>
      <c r="Q123" s="655">
        <v>97.283956941669999</v>
      </c>
      <c r="R123" s="655">
        <v>-1.9571055101016701</v>
      </c>
      <c r="S123" s="655"/>
      <c r="T123" s="655">
        <v>121.65625877786501</v>
      </c>
      <c r="U123" s="655"/>
      <c r="V123" s="655">
        <v>121.65625877786999</v>
      </c>
      <c r="W123" s="655">
        <v>17.636876056164201</v>
      </c>
      <c r="X123" s="655"/>
      <c r="Y123" s="655">
        <v>120.8974480171</v>
      </c>
      <c r="Z123" s="655">
        <v>2.3776662262276198</v>
      </c>
    </row>
    <row r="124" spans="1:26" ht="15">
      <c r="A124" s="653"/>
      <c r="B124" s="651"/>
      <c r="C124" s="651" t="s">
        <v>1768</v>
      </c>
      <c r="D124" s="655">
        <v>100.459577809219</v>
      </c>
      <c r="E124" s="655"/>
      <c r="F124" s="655">
        <v>100.45957780921999</v>
      </c>
      <c r="G124" s="655">
        <v>-0.113128323900292</v>
      </c>
      <c r="H124" s="655"/>
      <c r="I124" s="655">
        <v>100.41735627004</v>
      </c>
      <c r="J124" s="655">
        <v>0.45225235079171699</v>
      </c>
      <c r="K124" s="655"/>
      <c r="L124" s="655">
        <v>102.31682154585</v>
      </c>
      <c r="M124" s="655"/>
      <c r="N124" s="655">
        <v>100.82849812376</v>
      </c>
      <c r="O124" s="655">
        <v>-8.7941765277957898E-2</v>
      </c>
      <c r="P124" s="655"/>
      <c r="Q124" s="655">
        <v>99.21210255535</v>
      </c>
      <c r="R124" s="655">
        <v>1.98197696135663</v>
      </c>
      <c r="S124" s="655"/>
      <c r="T124" s="655">
        <v>123.643201312008</v>
      </c>
      <c r="U124" s="655"/>
      <c r="V124" s="655">
        <v>123.64320131201001</v>
      </c>
      <c r="W124" s="655">
        <v>17.681410456736302</v>
      </c>
      <c r="X124" s="655"/>
      <c r="Y124" s="655">
        <v>124.62227106848999</v>
      </c>
      <c r="Z124" s="655">
        <v>3.0809774006670101</v>
      </c>
    </row>
    <row r="125" spans="1:26" ht="15">
      <c r="A125" s="653"/>
      <c r="B125" s="651" t="s">
        <v>1769</v>
      </c>
      <c r="C125" s="651" t="s">
        <v>1763</v>
      </c>
      <c r="D125" s="655">
        <v>99.514518360901207</v>
      </c>
      <c r="E125" s="655"/>
      <c r="F125" s="655">
        <v>99.514518360899999</v>
      </c>
      <c r="G125" s="655">
        <v>-0.184687532204624</v>
      </c>
      <c r="H125" s="655"/>
      <c r="I125" s="655">
        <v>100.46449170632999</v>
      </c>
      <c r="J125" s="655">
        <v>4.6939531213353702E-2</v>
      </c>
      <c r="K125" s="655"/>
      <c r="L125" s="655">
        <v>100.508061194842</v>
      </c>
      <c r="M125" s="655"/>
      <c r="N125" s="655">
        <v>99.021336824299993</v>
      </c>
      <c r="O125" s="655">
        <v>-0.531543274339359</v>
      </c>
      <c r="P125" s="655"/>
      <c r="Q125" s="655">
        <v>99.384758522819993</v>
      </c>
      <c r="R125" s="655">
        <v>0.174027122722932</v>
      </c>
      <c r="S125" s="655"/>
      <c r="T125" s="655">
        <v>126.718437428179</v>
      </c>
      <c r="U125" s="655"/>
      <c r="V125" s="655">
        <v>126.71843742818</v>
      </c>
      <c r="W125" s="655">
        <v>9.9638268804534</v>
      </c>
      <c r="X125" s="655"/>
      <c r="Y125" s="655">
        <v>126.72479731769</v>
      </c>
      <c r="Z125" s="655">
        <v>1.6871191891893</v>
      </c>
    </row>
    <row r="126" spans="1:26" ht="15">
      <c r="A126" s="653"/>
      <c r="B126" s="651"/>
      <c r="C126" s="651" t="s">
        <v>1765</v>
      </c>
      <c r="D126" s="655">
        <v>101.753020170005</v>
      </c>
      <c r="E126" s="655"/>
      <c r="F126" s="655">
        <v>101.75302017001</v>
      </c>
      <c r="G126" s="655">
        <v>1.38461334177414</v>
      </c>
      <c r="H126" s="655"/>
      <c r="I126" s="655">
        <v>101.68173797393</v>
      </c>
      <c r="J126" s="655">
        <v>1.2116184006167701</v>
      </c>
      <c r="K126" s="655"/>
      <c r="L126" s="655">
        <v>100.176503095985</v>
      </c>
      <c r="M126" s="655"/>
      <c r="N126" s="655">
        <v>101.13176048510999</v>
      </c>
      <c r="O126" s="655">
        <v>1.3820598598757501</v>
      </c>
      <c r="P126" s="655"/>
      <c r="Q126" s="655">
        <v>100.59879576442</v>
      </c>
      <c r="R126" s="655">
        <v>1.22155274072658</v>
      </c>
      <c r="S126" s="655"/>
      <c r="T126" s="655">
        <v>134.31797923718199</v>
      </c>
      <c r="U126" s="655"/>
      <c r="V126" s="655">
        <v>134.31797923718</v>
      </c>
      <c r="W126" s="655">
        <v>13.134773850932699</v>
      </c>
      <c r="X126" s="655"/>
      <c r="Y126" s="655">
        <v>133.11372613166</v>
      </c>
      <c r="Z126" s="655">
        <v>5.0415774569782199</v>
      </c>
    </row>
    <row r="127" spans="1:26" ht="15">
      <c r="A127" s="653"/>
      <c r="B127" s="651"/>
      <c r="C127" s="651" t="s">
        <v>1767</v>
      </c>
      <c r="D127" s="655">
        <v>104.200751627527</v>
      </c>
      <c r="E127" s="655"/>
      <c r="F127" s="655">
        <v>104.20075162753</v>
      </c>
      <c r="G127" s="655">
        <v>3.6719412091644901</v>
      </c>
      <c r="H127" s="655"/>
      <c r="I127" s="655">
        <v>103.53347668094</v>
      </c>
      <c r="J127" s="655">
        <v>1.8211123687566799</v>
      </c>
      <c r="K127" s="655"/>
      <c r="L127" s="655">
        <v>98.404337003746505</v>
      </c>
      <c r="M127" s="655"/>
      <c r="N127" s="655">
        <v>100.29641013189</v>
      </c>
      <c r="O127" s="655">
        <v>4.5044526736680304</v>
      </c>
      <c r="P127" s="655"/>
      <c r="Q127" s="655">
        <v>101.81171688718</v>
      </c>
      <c r="R127" s="655">
        <v>1.2057014336437899</v>
      </c>
      <c r="S127" s="655"/>
      <c r="T127" s="655">
        <v>138.64071582571401</v>
      </c>
      <c r="U127" s="655"/>
      <c r="V127" s="655">
        <v>138.64071582571</v>
      </c>
      <c r="W127" s="655">
        <v>13.9610219962884</v>
      </c>
      <c r="X127" s="655"/>
      <c r="Y127" s="655">
        <v>138.25410360927</v>
      </c>
      <c r="Z127" s="655">
        <v>3.8616434435362099</v>
      </c>
    </row>
    <row r="128" spans="1:26" ht="15">
      <c r="A128" s="653"/>
      <c r="B128" s="651"/>
      <c r="C128" s="651" t="s">
        <v>1768</v>
      </c>
      <c r="D128" s="655">
        <v>104.979199196843</v>
      </c>
      <c r="E128" s="655"/>
      <c r="F128" s="655">
        <v>104.97919919684</v>
      </c>
      <c r="G128" s="655">
        <v>4.4989452336770599</v>
      </c>
      <c r="H128" s="655"/>
      <c r="I128" s="655">
        <v>104.86136707914</v>
      </c>
      <c r="J128" s="655">
        <v>1.28257104925798</v>
      </c>
      <c r="K128" s="655"/>
      <c r="L128" s="655">
        <v>106.360051061964</v>
      </c>
      <c r="M128" s="655"/>
      <c r="N128" s="655">
        <v>105.26643574518</v>
      </c>
      <c r="O128" s="655">
        <v>4.4014715125209296</v>
      </c>
      <c r="P128" s="655"/>
      <c r="Q128" s="655">
        <v>103.5525049534</v>
      </c>
      <c r="R128" s="655">
        <v>1.70981112925245</v>
      </c>
      <c r="S128" s="655"/>
      <c r="T128" s="655">
        <v>142.872859075223</v>
      </c>
      <c r="U128" s="655"/>
      <c r="V128" s="655">
        <v>142.87285907521999</v>
      </c>
      <c r="W128" s="655">
        <v>15.552539532428099</v>
      </c>
      <c r="X128" s="655"/>
      <c r="Y128" s="655">
        <v>144.83460839150999</v>
      </c>
      <c r="Z128" s="655">
        <v>4.7597175132230802</v>
      </c>
    </row>
    <row r="129" spans="1:26" ht="15">
      <c r="A129" s="653"/>
      <c r="B129" s="651" t="s">
        <v>1770</v>
      </c>
      <c r="C129" s="651" t="s">
        <v>1763</v>
      </c>
      <c r="D129" s="655">
        <v>104.957598789933</v>
      </c>
      <c r="E129" s="655"/>
      <c r="F129" s="655">
        <v>104.95759878993</v>
      </c>
      <c r="G129" s="655">
        <v>5.4696345002546201</v>
      </c>
      <c r="H129" s="655"/>
      <c r="I129" s="655">
        <v>105.86213598625</v>
      </c>
      <c r="J129" s="655">
        <v>0.95437331687151195</v>
      </c>
      <c r="K129" s="655"/>
      <c r="L129" s="655">
        <v>104.670034487666</v>
      </c>
      <c r="M129" s="655"/>
      <c r="N129" s="655">
        <v>102.71664412789001</v>
      </c>
      <c r="O129" s="655">
        <v>3.7318293431513898</v>
      </c>
      <c r="P129" s="655"/>
      <c r="Q129" s="655">
        <v>102.61879878062</v>
      </c>
      <c r="R129" s="655">
        <v>-0.90167415380263405</v>
      </c>
      <c r="S129" s="655"/>
      <c r="T129" s="655">
        <v>155.41015775001199</v>
      </c>
      <c r="U129" s="655"/>
      <c r="V129" s="655">
        <v>155.41015775001</v>
      </c>
      <c r="W129" s="655">
        <v>22.642103946469199</v>
      </c>
      <c r="X129" s="655"/>
      <c r="Y129" s="655">
        <v>154.29606566448999</v>
      </c>
      <c r="Z129" s="655">
        <v>6.5325942314866099</v>
      </c>
    </row>
    <row r="130" spans="1:26" ht="15">
      <c r="A130" s="653"/>
      <c r="B130" s="651"/>
      <c r="C130" s="651" t="s">
        <v>1765</v>
      </c>
      <c r="D130" s="655">
        <v>105.946969612836</v>
      </c>
      <c r="E130" s="655"/>
      <c r="F130" s="655">
        <v>105.94696961283999</v>
      </c>
      <c r="G130" s="655">
        <v>4.1216952929973996</v>
      </c>
      <c r="H130" s="655"/>
      <c r="I130" s="655">
        <v>105.78210863232999</v>
      </c>
      <c r="J130" s="655">
        <v>-7.5595823921779201E-2</v>
      </c>
      <c r="K130" s="655"/>
      <c r="L130" s="655">
        <v>101.88520539500099</v>
      </c>
      <c r="M130" s="655"/>
      <c r="N130" s="655">
        <v>102.79831424965001</v>
      </c>
      <c r="O130" s="655">
        <v>1.6479034445221299</v>
      </c>
      <c r="P130" s="655"/>
      <c r="Q130" s="655">
        <v>102.18388382464001</v>
      </c>
      <c r="R130" s="655">
        <v>-0.42381606601122601</v>
      </c>
      <c r="S130" s="655"/>
      <c r="T130" s="655">
        <v>161.790284428511</v>
      </c>
      <c r="U130" s="655"/>
      <c r="V130" s="655">
        <v>161.79028442851001</v>
      </c>
      <c r="W130" s="655">
        <v>20.453185305013498</v>
      </c>
      <c r="X130" s="655"/>
      <c r="Y130" s="655">
        <v>159.62149090855999</v>
      </c>
      <c r="Z130" s="655">
        <v>3.4514329455748398</v>
      </c>
    </row>
    <row r="131" spans="1:26" ht="15">
      <c r="A131" s="653"/>
      <c r="B131" s="651"/>
      <c r="C131" s="651" t="s">
        <v>1767</v>
      </c>
      <c r="D131" s="655">
        <v>106.078876467884</v>
      </c>
      <c r="E131" s="655"/>
      <c r="F131" s="655">
        <v>106.07887646787999</v>
      </c>
      <c r="G131" s="655">
        <v>1.8024100699997201</v>
      </c>
      <c r="H131" s="655"/>
      <c r="I131" s="655">
        <v>105.34843485792</v>
      </c>
      <c r="J131" s="655">
        <v>-0.40996892576355498</v>
      </c>
      <c r="K131" s="655"/>
      <c r="L131" s="655">
        <v>95.732957097294999</v>
      </c>
      <c r="M131" s="655"/>
      <c r="N131" s="655">
        <v>99.187374961380002</v>
      </c>
      <c r="O131" s="655">
        <v>-1.1057575929702901</v>
      </c>
      <c r="P131" s="655"/>
      <c r="Q131" s="655">
        <v>100.86358115282999</v>
      </c>
      <c r="R131" s="655">
        <v>-1.29208503571444</v>
      </c>
      <c r="S131" s="655"/>
      <c r="T131" s="655">
        <v>165.432911285513</v>
      </c>
      <c r="U131" s="655"/>
      <c r="V131" s="655">
        <v>165.43291128550999</v>
      </c>
      <c r="W131" s="655">
        <v>19.324911372703401</v>
      </c>
      <c r="X131" s="655"/>
      <c r="Y131" s="655">
        <v>165.38095925499999</v>
      </c>
      <c r="Z131" s="655">
        <v>3.6082035781380699</v>
      </c>
    </row>
    <row r="132" spans="1:26" ht="15">
      <c r="A132" s="653"/>
      <c r="B132" s="651"/>
      <c r="C132" s="651" t="s">
        <v>1768</v>
      </c>
      <c r="D132" s="655">
        <v>103.855783689416</v>
      </c>
      <c r="E132" s="655"/>
      <c r="F132" s="655">
        <v>103.85578368941999</v>
      </c>
      <c r="G132" s="655">
        <v>-1.07013152702142</v>
      </c>
      <c r="H132" s="655"/>
      <c r="I132" s="655">
        <v>103.83556507067</v>
      </c>
      <c r="J132" s="655">
        <v>-1.43606289859964</v>
      </c>
      <c r="K132" s="655"/>
      <c r="L132" s="655">
        <v>101.101795646951</v>
      </c>
      <c r="M132" s="655"/>
      <c r="N132" s="655">
        <v>99.384084282109995</v>
      </c>
      <c r="O132" s="655">
        <v>-5.5880598800832297</v>
      </c>
      <c r="P132" s="655"/>
      <c r="Q132" s="655">
        <v>98.054038314059994</v>
      </c>
      <c r="R132" s="655">
        <v>-2.7854878903347098</v>
      </c>
      <c r="S132" s="655"/>
      <c r="T132" s="655">
        <v>167.60994609500401</v>
      </c>
      <c r="U132" s="655"/>
      <c r="V132" s="655">
        <v>167.609946095</v>
      </c>
      <c r="W132" s="655">
        <v>17.314056133472</v>
      </c>
      <c r="X132" s="655"/>
      <c r="Y132" s="655">
        <v>171.32797052475999</v>
      </c>
      <c r="Z132" s="655">
        <v>3.5959467743746298</v>
      </c>
    </row>
    <row r="133" spans="1:26" ht="15">
      <c r="A133" s="653"/>
      <c r="B133" s="651" t="s">
        <v>1771</v>
      </c>
      <c r="C133" s="651" t="s">
        <v>1763</v>
      </c>
      <c r="D133" s="655">
        <v>101.31787469765</v>
      </c>
      <c r="E133" s="655"/>
      <c r="F133" s="655">
        <v>101.31787469765</v>
      </c>
      <c r="G133" s="655">
        <v>-3.46780426976499</v>
      </c>
      <c r="H133" s="655"/>
      <c r="I133" s="655">
        <v>102.38772642207999</v>
      </c>
      <c r="J133" s="655">
        <v>-1.39435717194259</v>
      </c>
      <c r="K133" s="655"/>
      <c r="L133" s="655">
        <v>98.654898446182401</v>
      </c>
      <c r="M133" s="655"/>
      <c r="N133" s="655">
        <v>97.563832703459994</v>
      </c>
      <c r="O133" s="655">
        <v>-5.0165301526151502</v>
      </c>
      <c r="P133" s="655"/>
      <c r="Q133" s="655">
        <v>97.210255729799997</v>
      </c>
      <c r="R133" s="655">
        <v>-0.860528132005563</v>
      </c>
      <c r="S133" s="655"/>
      <c r="T133" s="655">
        <v>183.239939749775</v>
      </c>
      <c r="U133" s="655"/>
      <c r="V133" s="655">
        <v>183.23993974978001</v>
      </c>
      <c r="W133" s="655">
        <v>17.907312110535599</v>
      </c>
      <c r="X133" s="655"/>
      <c r="Y133" s="655">
        <v>181.46752650702001</v>
      </c>
      <c r="Z133" s="655">
        <v>5.9182140261181999</v>
      </c>
    </row>
    <row r="134" spans="1:26" ht="15">
      <c r="A134" s="653"/>
      <c r="B134" s="651"/>
      <c r="C134" s="651" t="s">
        <v>1765</v>
      </c>
      <c r="D134" s="652">
        <v>102.783426213232</v>
      </c>
      <c r="E134" s="652"/>
      <c r="F134" s="652">
        <v>102.78342621323</v>
      </c>
      <c r="G134" s="652">
        <v>-2.9859687456568902</v>
      </c>
      <c r="H134" s="652"/>
      <c r="I134" s="652">
        <v>102.68580898098</v>
      </c>
      <c r="J134" s="652">
        <v>0.29113114365992798</v>
      </c>
      <c r="K134" s="652"/>
      <c r="L134" s="652">
        <v>94.423649365511295</v>
      </c>
      <c r="M134" s="652"/>
      <c r="N134" s="652">
        <v>96.252448370690004</v>
      </c>
      <c r="O134" s="652">
        <v>-6.3676782316323699</v>
      </c>
      <c r="P134" s="652"/>
      <c r="Q134" s="652">
        <v>96.046126089409995</v>
      </c>
      <c r="R134" s="652">
        <v>-1.1975378849179701</v>
      </c>
      <c r="S134" s="652"/>
      <c r="T134" s="652">
        <v>194.10994138590999</v>
      </c>
      <c r="U134" s="652"/>
      <c r="V134" s="652">
        <v>194.10994138590999</v>
      </c>
      <c r="W134" s="652">
        <v>19.976265615430702</v>
      </c>
      <c r="X134" s="652"/>
      <c r="Y134" s="652">
        <v>190.58309758765</v>
      </c>
      <c r="Z134" s="652">
        <v>5.0232519592299401</v>
      </c>
    </row>
    <row r="135" spans="1:26" ht="15">
      <c r="A135" s="653" t="s">
        <v>1789</v>
      </c>
      <c r="B135" s="651" t="s">
        <v>1762</v>
      </c>
      <c r="C135" s="651" t="s">
        <v>1763</v>
      </c>
      <c r="D135" s="655">
        <v>101.82426569538799</v>
      </c>
      <c r="E135" s="655"/>
      <c r="F135" s="655">
        <v>101.82426569539</v>
      </c>
      <c r="G135" s="655">
        <v>3.64721064545185</v>
      </c>
      <c r="H135" s="655"/>
      <c r="I135" s="655">
        <v>101.83268009552</v>
      </c>
      <c r="J135" s="655">
        <v>-0.27757567833117103</v>
      </c>
      <c r="K135" s="655"/>
      <c r="L135" s="655">
        <v>102.95640643881799</v>
      </c>
      <c r="M135" s="655"/>
      <c r="N135" s="655">
        <v>99.603113409170007</v>
      </c>
      <c r="O135" s="655">
        <v>1.15651358330412</v>
      </c>
      <c r="P135" s="655"/>
      <c r="Q135" s="655">
        <v>100.48230602706001</v>
      </c>
      <c r="R135" s="655">
        <v>0.76503956818423402</v>
      </c>
      <c r="S135" s="655"/>
      <c r="T135" s="655">
        <v>105.961483423205</v>
      </c>
      <c r="U135" s="655"/>
      <c r="V135" s="655">
        <v>105.96148342319999</v>
      </c>
      <c r="W135" s="655">
        <v>10.0285951886547</v>
      </c>
      <c r="X135" s="655"/>
      <c r="Y135" s="655">
        <v>107.73208403815001</v>
      </c>
      <c r="Z135" s="655">
        <v>5.6584694779044904</v>
      </c>
    </row>
    <row r="136" spans="1:26" ht="15">
      <c r="A136" s="653" t="s">
        <v>1790</v>
      </c>
      <c r="B136" s="651"/>
      <c r="C136" s="651" t="s">
        <v>1765</v>
      </c>
      <c r="D136" s="655">
        <v>102.73457999283001</v>
      </c>
      <c r="E136" s="655"/>
      <c r="F136" s="655">
        <v>102.73457999283001</v>
      </c>
      <c r="G136" s="655">
        <v>3.4251161233615601</v>
      </c>
      <c r="H136" s="655"/>
      <c r="I136" s="655">
        <v>102.73493809125</v>
      </c>
      <c r="J136" s="655">
        <v>0.88602008204406801</v>
      </c>
      <c r="K136" s="655"/>
      <c r="L136" s="655">
        <v>102.977967428909</v>
      </c>
      <c r="M136" s="655"/>
      <c r="N136" s="655">
        <v>100.54139171926001</v>
      </c>
      <c r="O136" s="655">
        <v>-0.51839136134776798</v>
      </c>
      <c r="P136" s="655"/>
      <c r="Q136" s="655">
        <v>100.62815395708</v>
      </c>
      <c r="R136" s="655">
        <v>0.145147873079986</v>
      </c>
      <c r="S136" s="655"/>
      <c r="T136" s="655">
        <v>112.561543077171</v>
      </c>
      <c r="U136" s="655"/>
      <c r="V136" s="655">
        <v>112.56154307717</v>
      </c>
      <c r="W136" s="655">
        <v>17.564929785961201</v>
      </c>
      <c r="X136" s="655"/>
      <c r="Y136" s="655">
        <v>113.38593384239999</v>
      </c>
      <c r="Z136" s="655">
        <v>5.24806500749383</v>
      </c>
    </row>
    <row r="137" spans="1:26" ht="15">
      <c r="A137" s="653" t="s">
        <v>1791</v>
      </c>
      <c r="B137" s="651"/>
      <c r="C137" s="651" t="s">
        <v>1767</v>
      </c>
      <c r="D137" s="655">
        <v>104.26943640529799</v>
      </c>
      <c r="E137" s="655"/>
      <c r="F137" s="655">
        <v>104.2694364053</v>
      </c>
      <c r="G137" s="655">
        <v>3.9405397006317502</v>
      </c>
      <c r="H137" s="655"/>
      <c r="I137" s="655">
        <v>104.24262802132</v>
      </c>
      <c r="J137" s="655">
        <v>1.467553257034</v>
      </c>
      <c r="K137" s="655"/>
      <c r="L137" s="655">
        <v>94.794369363027698</v>
      </c>
      <c r="M137" s="655"/>
      <c r="N137" s="655">
        <v>101.61580671179</v>
      </c>
      <c r="O137" s="655">
        <v>2.6600750623456602</v>
      </c>
      <c r="P137" s="655"/>
      <c r="Q137" s="655">
        <v>102.23597595398</v>
      </c>
      <c r="R137" s="655">
        <v>1.5977854444053201</v>
      </c>
      <c r="S137" s="655"/>
      <c r="T137" s="655">
        <v>116.272310431162</v>
      </c>
      <c r="U137" s="655"/>
      <c r="V137" s="655">
        <v>116.27231043115999</v>
      </c>
      <c r="W137" s="655">
        <v>12.325479504937899</v>
      </c>
      <c r="X137" s="655"/>
      <c r="Y137" s="655">
        <v>116.07318730718001</v>
      </c>
      <c r="Z137" s="655">
        <v>2.3700060260694502</v>
      </c>
    </row>
    <row r="138" spans="1:26">
      <c r="A138" s="654" t="s">
        <v>1792</v>
      </c>
      <c r="B138" s="651"/>
      <c r="C138" s="651" t="s">
        <v>1768</v>
      </c>
      <c r="D138" s="655">
        <v>106.361288780584</v>
      </c>
      <c r="E138" s="655"/>
      <c r="F138" s="655">
        <v>106.36128878058</v>
      </c>
      <c r="G138" s="655">
        <v>4.1634015530066497</v>
      </c>
      <c r="H138" s="655"/>
      <c r="I138" s="655">
        <v>106.38253477271</v>
      </c>
      <c r="J138" s="655">
        <v>2.0528135101815899</v>
      </c>
      <c r="K138" s="655"/>
      <c r="L138" s="655">
        <v>106.269197547188</v>
      </c>
      <c r="M138" s="655"/>
      <c r="N138" s="655">
        <v>103.68579558885</v>
      </c>
      <c r="O138" s="655">
        <v>2.166030362686</v>
      </c>
      <c r="P138" s="655"/>
      <c r="Q138" s="655">
        <v>101.86995049374001</v>
      </c>
      <c r="R138" s="655">
        <v>-0.35802021433703601</v>
      </c>
      <c r="S138" s="655"/>
      <c r="T138" s="655">
        <v>119.70307983067499</v>
      </c>
      <c r="U138" s="655"/>
      <c r="V138" s="655">
        <v>119.70307983067001</v>
      </c>
      <c r="W138" s="655">
        <v>14.615835218031</v>
      </c>
      <c r="X138" s="655"/>
      <c r="Y138" s="655">
        <v>117.26827445158</v>
      </c>
      <c r="Z138" s="655">
        <v>1.0295979391323899</v>
      </c>
    </row>
    <row r="139" spans="1:26">
      <c r="A139" s="654" t="s">
        <v>1793</v>
      </c>
      <c r="B139" s="651" t="s">
        <v>1769</v>
      </c>
      <c r="C139" s="651" t="s">
        <v>1763</v>
      </c>
      <c r="D139" s="655">
        <v>107.057533734107</v>
      </c>
      <c r="E139" s="655"/>
      <c r="F139" s="655">
        <v>107.05753373411</v>
      </c>
      <c r="G139" s="655">
        <v>5.1395097258795497</v>
      </c>
      <c r="H139" s="655"/>
      <c r="I139" s="655">
        <v>107.07211756952</v>
      </c>
      <c r="J139" s="655">
        <v>0.64821053407245599</v>
      </c>
      <c r="K139" s="655"/>
      <c r="L139" s="655">
        <v>109.496008297828</v>
      </c>
      <c r="M139" s="655"/>
      <c r="N139" s="655">
        <v>107.18484919773999</v>
      </c>
      <c r="O139" s="655">
        <v>7.6119465838624896</v>
      </c>
      <c r="P139" s="655"/>
      <c r="Q139" s="655">
        <v>107.86302704379</v>
      </c>
      <c r="R139" s="655">
        <v>5.8830661259801804</v>
      </c>
      <c r="S139" s="655"/>
      <c r="T139" s="655">
        <v>123.40993949604299</v>
      </c>
      <c r="U139" s="655"/>
      <c r="V139" s="655">
        <v>123.40993949604</v>
      </c>
      <c r="W139" s="655">
        <v>16.4667910538328</v>
      </c>
      <c r="X139" s="655"/>
      <c r="Y139" s="655">
        <v>125.28387426192</v>
      </c>
      <c r="Z139" s="655">
        <v>6.8352671238883396</v>
      </c>
    </row>
    <row r="140" spans="1:26" ht="15">
      <c r="A140" s="653"/>
      <c r="B140" s="651"/>
      <c r="C140" s="651" t="s">
        <v>1765</v>
      </c>
      <c r="D140" s="655">
        <v>115.35220122518299</v>
      </c>
      <c r="E140" s="655"/>
      <c r="F140" s="655">
        <v>115.35220122518</v>
      </c>
      <c r="G140" s="655">
        <v>12.2817665027984</v>
      </c>
      <c r="H140" s="655"/>
      <c r="I140" s="655">
        <v>115.34604014799</v>
      </c>
      <c r="J140" s="655">
        <v>7.7274296672967999</v>
      </c>
      <c r="K140" s="655"/>
      <c r="L140" s="655">
        <v>109.751186756321</v>
      </c>
      <c r="M140" s="655"/>
      <c r="N140" s="655">
        <v>111.66429227015</v>
      </c>
      <c r="O140" s="655">
        <v>11.063006350606599</v>
      </c>
      <c r="P140" s="655"/>
      <c r="Q140" s="655">
        <v>111.51243705416999</v>
      </c>
      <c r="R140" s="655">
        <v>3.3833743687708902</v>
      </c>
      <c r="S140" s="655"/>
      <c r="T140" s="655">
        <v>131.990081886811</v>
      </c>
      <c r="U140" s="655"/>
      <c r="V140" s="655">
        <v>131.99008188681</v>
      </c>
      <c r="W140" s="655">
        <v>17.260369997166901</v>
      </c>
      <c r="X140" s="655"/>
      <c r="Y140" s="655">
        <v>132.94280398044</v>
      </c>
      <c r="Z140" s="655">
        <v>6.1132605960988604</v>
      </c>
    </row>
    <row r="141" spans="1:26" ht="15">
      <c r="A141" s="653"/>
      <c r="B141" s="651"/>
      <c r="C141" s="651" t="s">
        <v>1767</v>
      </c>
      <c r="D141" s="655">
        <v>120.486747964523</v>
      </c>
      <c r="E141" s="655"/>
      <c r="F141" s="655">
        <v>120.48674796452001</v>
      </c>
      <c r="G141" s="655">
        <v>15.5532743997796</v>
      </c>
      <c r="H141" s="655"/>
      <c r="I141" s="655">
        <v>120.45457354929999</v>
      </c>
      <c r="J141" s="655">
        <v>4.4288762707030997</v>
      </c>
      <c r="K141" s="655"/>
      <c r="L141" s="655">
        <v>114.136128059822</v>
      </c>
      <c r="M141" s="655"/>
      <c r="N141" s="655">
        <v>117.43913208993</v>
      </c>
      <c r="O141" s="655">
        <v>15.5717165371912</v>
      </c>
      <c r="P141" s="655"/>
      <c r="Q141" s="655">
        <v>118.88302713404001</v>
      </c>
      <c r="R141" s="655">
        <v>6.6096574288745504</v>
      </c>
      <c r="S141" s="655"/>
      <c r="T141" s="655">
        <v>135.60743058116799</v>
      </c>
      <c r="U141" s="655"/>
      <c r="V141" s="655">
        <v>135.60743058117001</v>
      </c>
      <c r="W141" s="655">
        <v>16.6291699875161</v>
      </c>
      <c r="X141" s="655"/>
      <c r="Y141" s="655">
        <v>135.41258276606001</v>
      </c>
      <c r="Z141" s="655">
        <v>1.85777545807096</v>
      </c>
    </row>
    <row r="142" spans="1:26" ht="15">
      <c r="A142" s="653"/>
      <c r="B142" s="651"/>
      <c r="C142" s="651" t="s">
        <v>1768</v>
      </c>
      <c r="D142" s="655">
        <v>122.90074352726</v>
      </c>
      <c r="E142" s="655"/>
      <c r="F142" s="655">
        <v>122.90074352726</v>
      </c>
      <c r="G142" s="655">
        <v>15.5502579334107</v>
      </c>
      <c r="H142" s="655"/>
      <c r="I142" s="655">
        <v>122.91694494386</v>
      </c>
      <c r="J142" s="655">
        <v>2.0442323790654502</v>
      </c>
      <c r="K142" s="655"/>
      <c r="L142" s="655">
        <v>127.66558571977301</v>
      </c>
      <c r="M142" s="655"/>
      <c r="N142" s="655">
        <v>124.56203801476001</v>
      </c>
      <c r="O142" s="655">
        <v>20.134139211017398</v>
      </c>
      <c r="P142" s="655"/>
      <c r="Q142" s="655">
        <v>121.55599034785</v>
      </c>
      <c r="R142" s="655">
        <v>2.24839767143231</v>
      </c>
      <c r="S142" s="655"/>
      <c r="T142" s="655">
        <v>143.46406901856599</v>
      </c>
      <c r="U142" s="655"/>
      <c r="V142" s="655">
        <v>143.46406901857</v>
      </c>
      <c r="W142" s="655">
        <v>19.849939718770699</v>
      </c>
      <c r="X142" s="655"/>
      <c r="Y142" s="655">
        <v>140.72118603779001</v>
      </c>
      <c r="Z142" s="655">
        <v>3.9203175681991</v>
      </c>
    </row>
    <row r="143" spans="1:26" ht="15">
      <c r="A143" s="653"/>
      <c r="B143" s="651" t="s">
        <v>1770</v>
      </c>
      <c r="C143" s="651" t="s">
        <v>1763</v>
      </c>
      <c r="D143" s="655">
        <v>114.77234348777201</v>
      </c>
      <c r="E143" s="655"/>
      <c r="F143" s="655">
        <v>114.77234348777</v>
      </c>
      <c r="G143" s="655">
        <v>7.2062277960004604</v>
      </c>
      <c r="H143" s="655"/>
      <c r="I143" s="655">
        <v>114.78501465191999</v>
      </c>
      <c r="J143" s="655">
        <v>-6.6157927173133899</v>
      </c>
      <c r="K143" s="655"/>
      <c r="L143" s="655">
        <v>111.778464555441</v>
      </c>
      <c r="M143" s="655"/>
      <c r="N143" s="655">
        <v>109.41912909137</v>
      </c>
      <c r="O143" s="655">
        <v>2.0845109270136599</v>
      </c>
      <c r="P143" s="655"/>
      <c r="Q143" s="655">
        <v>110.75988236376</v>
      </c>
      <c r="R143" s="655">
        <v>-8.88159271558348</v>
      </c>
      <c r="S143" s="655"/>
      <c r="T143" s="655">
        <v>142.48505696495999</v>
      </c>
      <c r="U143" s="655"/>
      <c r="V143" s="655">
        <v>142.48505696495999</v>
      </c>
      <c r="W143" s="655">
        <v>15.4567108182823</v>
      </c>
      <c r="X143" s="655"/>
      <c r="Y143" s="655">
        <v>144.48332337970999</v>
      </c>
      <c r="Z143" s="655">
        <v>2.6734690403403101</v>
      </c>
    </row>
    <row r="144" spans="1:26" ht="15">
      <c r="A144" s="653"/>
      <c r="B144" s="651"/>
      <c r="C144" s="651" t="s">
        <v>1765</v>
      </c>
      <c r="D144" s="655">
        <v>118.616239134162</v>
      </c>
      <c r="E144" s="655"/>
      <c r="F144" s="655">
        <v>118.61623913416</v>
      </c>
      <c r="G144" s="655">
        <v>2.8296277611627398</v>
      </c>
      <c r="H144" s="655"/>
      <c r="I144" s="655">
        <v>118.60703208031001</v>
      </c>
      <c r="J144" s="655">
        <v>3.3297181169337202</v>
      </c>
      <c r="K144" s="655"/>
      <c r="L144" s="655">
        <v>118.072626586214</v>
      </c>
      <c r="M144" s="655"/>
      <c r="N144" s="655">
        <v>120.13078558777001</v>
      </c>
      <c r="O144" s="655">
        <v>7.5820955342975402</v>
      </c>
      <c r="P144" s="655"/>
      <c r="Q144" s="655">
        <v>119.22709505524</v>
      </c>
      <c r="R144" s="655">
        <v>7.6446566308835502</v>
      </c>
      <c r="S144" s="655"/>
      <c r="T144" s="655">
        <v>147.61614128960301</v>
      </c>
      <c r="U144" s="655"/>
      <c r="V144" s="655">
        <v>147.61614128959999</v>
      </c>
      <c r="W144" s="655">
        <v>11.838813325527299</v>
      </c>
      <c r="X144" s="655"/>
      <c r="Y144" s="655">
        <v>148.62905471115999</v>
      </c>
      <c r="Z144" s="655">
        <v>2.8693493715913498</v>
      </c>
    </row>
    <row r="145" spans="1:26" ht="15">
      <c r="A145" s="653"/>
      <c r="B145" s="651"/>
      <c r="C145" s="651" t="s">
        <v>1767</v>
      </c>
      <c r="D145" s="655">
        <v>119.815443128738</v>
      </c>
      <c r="E145" s="655"/>
      <c r="F145" s="655">
        <v>119.81544312874</v>
      </c>
      <c r="G145" s="655">
        <v>-0.55716072275241502</v>
      </c>
      <c r="H145" s="655"/>
      <c r="I145" s="655">
        <v>119.79152022066999</v>
      </c>
      <c r="J145" s="655">
        <v>0.99866603150306599</v>
      </c>
      <c r="K145" s="655"/>
      <c r="L145" s="655">
        <v>110.67698214735999</v>
      </c>
      <c r="M145" s="655"/>
      <c r="N145" s="655">
        <v>113.87988138958001</v>
      </c>
      <c r="O145" s="655">
        <v>-3.03071951998459</v>
      </c>
      <c r="P145" s="655"/>
      <c r="Q145" s="655">
        <v>116.11910246831</v>
      </c>
      <c r="R145" s="655">
        <v>-2.6067837897836998</v>
      </c>
      <c r="S145" s="655"/>
      <c r="T145" s="655">
        <v>158.308383879806</v>
      </c>
      <c r="U145" s="655"/>
      <c r="V145" s="655">
        <v>158.30838387981001</v>
      </c>
      <c r="W145" s="655">
        <v>16.7401986759509</v>
      </c>
      <c r="X145" s="655"/>
      <c r="Y145" s="655">
        <v>158.07873992076</v>
      </c>
      <c r="Z145" s="655">
        <v>6.3578990177688697</v>
      </c>
    </row>
    <row r="146" spans="1:26" ht="15">
      <c r="A146" s="653"/>
      <c r="B146" s="651"/>
      <c r="C146" s="651" t="s">
        <v>1768</v>
      </c>
      <c r="D146" s="655">
        <v>115.688892814648</v>
      </c>
      <c r="E146" s="655"/>
      <c r="F146" s="655">
        <v>115.68889281465</v>
      </c>
      <c r="G146" s="655">
        <v>-5.86802854533616</v>
      </c>
      <c r="H146" s="655"/>
      <c r="I146" s="655">
        <v>115.70436727994</v>
      </c>
      <c r="J146" s="655">
        <v>-3.4118883650537102</v>
      </c>
      <c r="K146" s="655"/>
      <c r="L146" s="655">
        <v>122.239209143827</v>
      </c>
      <c r="M146" s="655"/>
      <c r="N146" s="655">
        <v>119.26757653929999</v>
      </c>
      <c r="O146" s="655">
        <v>-4.2504615048387597</v>
      </c>
      <c r="P146" s="655"/>
      <c r="Q146" s="655">
        <v>115.81306242151</v>
      </c>
      <c r="R146" s="655">
        <v>-0.26355702058885699</v>
      </c>
      <c r="S146" s="655"/>
      <c r="T146" s="655">
        <v>161.205872686227</v>
      </c>
      <c r="U146" s="655"/>
      <c r="V146" s="655">
        <v>161.20587268623001</v>
      </c>
      <c r="W146" s="655">
        <v>12.366722754366799</v>
      </c>
      <c r="X146" s="655"/>
      <c r="Y146" s="655">
        <v>158.39551661409999</v>
      </c>
      <c r="Z146" s="655">
        <v>0.20039171206627199</v>
      </c>
    </row>
    <row r="147" spans="1:26" ht="15">
      <c r="A147" s="653"/>
      <c r="B147" s="651" t="s">
        <v>1771</v>
      </c>
      <c r="C147" s="651" t="s">
        <v>1763</v>
      </c>
      <c r="D147" s="655">
        <v>112.81454424532799</v>
      </c>
      <c r="E147" s="655"/>
      <c r="F147" s="655">
        <v>112.81454424533</v>
      </c>
      <c r="G147" s="655">
        <v>-1.7058109845501399</v>
      </c>
      <c r="H147" s="655"/>
      <c r="I147" s="655">
        <v>112.82755283828</v>
      </c>
      <c r="J147" s="655">
        <v>-2.4863490543098599</v>
      </c>
      <c r="K147" s="655"/>
      <c r="L147" s="655">
        <v>112.193898105347</v>
      </c>
      <c r="M147" s="655"/>
      <c r="N147" s="655">
        <v>109.82579398346</v>
      </c>
      <c r="O147" s="655">
        <v>0.371657950001061</v>
      </c>
      <c r="P147" s="655"/>
      <c r="Q147" s="655">
        <v>111.24873228024001</v>
      </c>
      <c r="R147" s="655">
        <v>-3.9411185973632201</v>
      </c>
      <c r="S147" s="655"/>
      <c r="T147" s="655">
        <v>169.924848543129</v>
      </c>
      <c r="U147" s="655"/>
      <c r="V147" s="655">
        <v>169.92484854313</v>
      </c>
      <c r="W147" s="655">
        <v>19.258013550794999</v>
      </c>
      <c r="X147" s="655"/>
      <c r="Y147" s="655">
        <v>171.97087427458999</v>
      </c>
      <c r="Z147" s="655">
        <v>8.5705441357685199</v>
      </c>
    </row>
    <row r="148" spans="1:26" ht="15">
      <c r="A148" s="653"/>
      <c r="B148" s="651"/>
      <c r="C148" s="651" t="s">
        <v>1765</v>
      </c>
      <c r="D148" s="652">
        <v>114.26107107414001</v>
      </c>
      <c r="E148" s="652"/>
      <c r="F148" s="652">
        <v>114.26107107414001</v>
      </c>
      <c r="G148" s="652">
        <v>-3.6716457137830201</v>
      </c>
      <c r="H148" s="652"/>
      <c r="I148" s="652">
        <v>114.2486796716</v>
      </c>
      <c r="J148" s="652">
        <v>1.2595565511883</v>
      </c>
      <c r="K148" s="652"/>
      <c r="L148" s="652">
        <v>111.11066128286301</v>
      </c>
      <c r="M148" s="652"/>
      <c r="N148" s="652">
        <v>113.04746420070001</v>
      </c>
      <c r="O148" s="652">
        <v>-5.8963415184651202</v>
      </c>
      <c r="P148" s="652"/>
      <c r="Q148" s="652">
        <v>112.15488956489</v>
      </c>
      <c r="R148" s="652">
        <v>0.81453268372295096</v>
      </c>
      <c r="S148" s="652"/>
      <c r="T148" s="652">
        <v>178.06767421475399</v>
      </c>
      <c r="U148" s="652"/>
      <c r="V148" s="652">
        <v>178.06767421475001</v>
      </c>
      <c r="W148" s="652">
        <v>20.628863929865801</v>
      </c>
      <c r="X148" s="652"/>
      <c r="Y148" s="652">
        <v>179.25199789169</v>
      </c>
      <c r="Z148" s="652">
        <v>4.2339283601443203</v>
      </c>
    </row>
    <row r="149" spans="1:26" ht="15">
      <c r="A149" s="653" t="s">
        <v>1794</v>
      </c>
      <c r="B149" s="651" t="s">
        <v>1762</v>
      </c>
      <c r="C149" s="651" t="s">
        <v>1763</v>
      </c>
      <c r="D149" s="655">
        <v>98.009630269075302</v>
      </c>
      <c r="E149" s="655"/>
      <c r="F149" s="655">
        <v>98.009630269080006</v>
      </c>
      <c r="G149" s="655">
        <v>-0.49753714148886802</v>
      </c>
      <c r="H149" s="655"/>
      <c r="I149" s="655">
        <v>99.388887785519998</v>
      </c>
      <c r="J149" s="655">
        <v>-0.48441248440055501</v>
      </c>
      <c r="K149" s="655"/>
      <c r="L149" s="655">
        <v>103.54212160005601</v>
      </c>
      <c r="M149" s="655"/>
      <c r="N149" s="655">
        <v>102.65896803031001</v>
      </c>
      <c r="O149" s="655">
        <v>6.9504403152598204</v>
      </c>
      <c r="P149" s="655"/>
      <c r="Q149" s="655">
        <v>103.28194668361</v>
      </c>
      <c r="R149" s="655">
        <v>4.6595296227818297</v>
      </c>
      <c r="S149" s="655"/>
      <c r="T149" s="655">
        <v>103.832369349795</v>
      </c>
      <c r="U149" s="655"/>
      <c r="V149" s="655">
        <v>103.8323693498</v>
      </c>
      <c r="W149" s="655">
        <v>16.148995008387001</v>
      </c>
      <c r="X149" s="655"/>
      <c r="Y149" s="655">
        <v>108.89894473</v>
      </c>
      <c r="Z149" s="655">
        <v>6.2261629440873802</v>
      </c>
    </row>
    <row r="150" spans="1:26" ht="15">
      <c r="A150" s="653" t="s">
        <v>1795</v>
      </c>
      <c r="B150" s="651"/>
      <c r="C150" s="651" t="s">
        <v>1765</v>
      </c>
      <c r="D150" s="655">
        <v>97.992022870054896</v>
      </c>
      <c r="E150" s="655"/>
      <c r="F150" s="655">
        <v>97.992022870049993</v>
      </c>
      <c r="G150" s="655">
        <v>-2.6424739542875599</v>
      </c>
      <c r="H150" s="655"/>
      <c r="I150" s="655">
        <v>97.761546229819999</v>
      </c>
      <c r="J150" s="655">
        <v>-1.63734758679641</v>
      </c>
      <c r="K150" s="655"/>
      <c r="L150" s="655">
        <v>104.943198015262</v>
      </c>
      <c r="M150" s="655"/>
      <c r="N150" s="655">
        <v>104.31775997717</v>
      </c>
      <c r="O150" s="655">
        <v>-2.37571973949537</v>
      </c>
      <c r="P150" s="655"/>
      <c r="Q150" s="655">
        <v>100.95113436107999</v>
      </c>
      <c r="R150" s="655">
        <v>-2.2567470863713699</v>
      </c>
      <c r="S150" s="655"/>
      <c r="T150" s="655">
        <v>109.715417820122</v>
      </c>
      <c r="U150" s="655"/>
      <c r="V150" s="655">
        <v>109.71541782012</v>
      </c>
      <c r="W150" s="655">
        <v>10.8620160839577</v>
      </c>
      <c r="X150" s="655"/>
      <c r="Y150" s="655">
        <v>109.77184520839999</v>
      </c>
      <c r="Z150" s="655">
        <v>0.80156927191924299</v>
      </c>
    </row>
    <row r="151" spans="1:26" ht="15">
      <c r="A151" s="653" t="s">
        <v>1796</v>
      </c>
      <c r="B151" s="651"/>
      <c r="C151" s="651" t="s">
        <v>1767</v>
      </c>
      <c r="D151" s="655">
        <v>99.106179952508896</v>
      </c>
      <c r="E151" s="655"/>
      <c r="F151" s="655">
        <v>99.106179952510004</v>
      </c>
      <c r="G151" s="655">
        <v>-2.3789564966030499</v>
      </c>
      <c r="H151" s="655"/>
      <c r="I151" s="655">
        <v>97.106498984050006</v>
      </c>
      <c r="J151" s="655">
        <v>-0.67004591378915002</v>
      </c>
      <c r="K151" s="655"/>
      <c r="L151" s="655">
        <v>98.856794276589099</v>
      </c>
      <c r="M151" s="655"/>
      <c r="N151" s="655">
        <v>100.70946984848</v>
      </c>
      <c r="O151" s="655">
        <v>0.90770735341053699</v>
      </c>
      <c r="P151" s="655"/>
      <c r="Q151" s="655">
        <v>101.97161841059</v>
      </c>
      <c r="R151" s="655">
        <v>1.01086932402359</v>
      </c>
      <c r="S151" s="655"/>
      <c r="T151" s="655">
        <v>122.05470590465301</v>
      </c>
      <c r="U151" s="655"/>
      <c r="V151" s="655">
        <v>122.05470590465001</v>
      </c>
      <c r="W151" s="655">
        <v>12.001196291996999</v>
      </c>
      <c r="X151" s="655"/>
      <c r="Y151" s="655">
        <v>115.59187826426</v>
      </c>
      <c r="Z151" s="655">
        <v>5.3019360700467102</v>
      </c>
    </row>
    <row r="152" spans="1:26">
      <c r="A152" s="654" t="s">
        <v>1797</v>
      </c>
      <c r="B152" s="651"/>
      <c r="C152" s="651" t="s">
        <v>1768</v>
      </c>
      <c r="D152" s="655">
        <v>94.955724727880096</v>
      </c>
      <c r="E152" s="655"/>
      <c r="F152" s="655">
        <v>94.955724727879996</v>
      </c>
      <c r="G152" s="655">
        <v>-4.4011345059210498</v>
      </c>
      <c r="H152" s="655"/>
      <c r="I152" s="655">
        <v>95.892918147629999</v>
      </c>
      <c r="J152" s="655">
        <v>-1.2497421378761999</v>
      </c>
      <c r="K152" s="655"/>
      <c r="L152" s="655">
        <v>96.997907461882093</v>
      </c>
      <c r="M152" s="655"/>
      <c r="N152" s="655">
        <v>96.402831281000005</v>
      </c>
      <c r="O152" s="655">
        <v>-0.97566457367912995</v>
      </c>
      <c r="P152" s="655"/>
      <c r="Q152" s="655">
        <v>97.941660321140006</v>
      </c>
      <c r="R152" s="655">
        <v>-3.9520389616876801</v>
      </c>
      <c r="S152" s="655"/>
      <c r="T152" s="655">
        <v>116.82908517964</v>
      </c>
      <c r="U152" s="655"/>
      <c r="V152" s="655">
        <v>116.82908517964</v>
      </c>
      <c r="W152" s="655">
        <v>13.799552818202599</v>
      </c>
      <c r="X152" s="655"/>
      <c r="Y152" s="655">
        <v>116.69812028071</v>
      </c>
      <c r="Z152" s="655">
        <v>0.95702399948979799</v>
      </c>
    </row>
    <row r="153" spans="1:26">
      <c r="A153" s="654" t="s">
        <v>1798</v>
      </c>
      <c r="B153" s="651" t="s">
        <v>1769</v>
      </c>
      <c r="C153" s="651" t="s">
        <v>1763</v>
      </c>
      <c r="D153" s="655">
        <v>95.225704846192002</v>
      </c>
      <c r="E153" s="655"/>
      <c r="F153" s="655">
        <v>95.225704846189998</v>
      </c>
      <c r="G153" s="655">
        <v>-2.8404611008600802</v>
      </c>
      <c r="H153" s="655"/>
      <c r="I153" s="655">
        <v>96.469388796920001</v>
      </c>
      <c r="J153" s="655">
        <v>0.60116081607038596</v>
      </c>
      <c r="K153" s="655"/>
      <c r="L153" s="655">
        <v>99.227023321707804</v>
      </c>
      <c r="M153" s="655"/>
      <c r="N153" s="655">
        <v>98.746370277180006</v>
      </c>
      <c r="O153" s="655">
        <v>-3.8112576311645801</v>
      </c>
      <c r="P153" s="655"/>
      <c r="Q153" s="655">
        <v>99.028906083549998</v>
      </c>
      <c r="R153" s="655">
        <v>1.1100952943262801</v>
      </c>
      <c r="S153" s="655"/>
      <c r="T153" s="655">
        <v>109.532110421281</v>
      </c>
      <c r="U153" s="655"/>
      <c r="V153" s="655">
        <v>109.53211042128</v>
      </c>
      <c r="W153" s="655">
        <v>5.4893682068240102</v>
      </c>
      <c r="X153" s="655"/>
      <c r="Y153" s="655">
        <v>115.63854491527999</v>
      </c>
      <c r="Z153" s="655">
        <v>-0.90796266716315399</v>
      </c>
    </row>
    <row r="154" spans="1:26">
      <c r="A154" s="654"/>
      <c r="B154" s="651"/>
      <c r="C154" s="651" t="s">
        <v>1765</v>
      </c>
      <c r="D154" s="655">
        <v>97.381633037349701</v>
      </c>
      <c r="E154" s="655"/>
      <c r="F154" s="655">
        <v>97.381633037349999</v>
      </c>
      <c r="G154" s="655">
        <v>-0.62289747147015795</v>
      </c>
      <c r="H154" s="655"/>
      <c r="I154" s="655">
        <v>97.083479497829998</v>
      </c>
      <c r="J154" s="655">
        <v>0.63656534841610402</v>
      </c>
      <c r="K154" s="655"/>
      <c r="L154" s="655">
        <v>98.226026806012996</v>
      </c>
      <c r="M154" s="655"/>
      <c r="N154" s="655">
        <v>98.698732779620002</v>
      </c>
      <c r="O154" s="655">
        <v>-5.38645308217865</v>
      </c>
      <c r="P154" s="655"/>
      <c r="Q154" s="655">
        <v>95.715896334329997</v>
      </c>
      <c r="R154" s="655">
        <v>-3.3454976736033402</v>
      </c>
      <c r="S154" s="655"/>
      <c r="T154" s="655">
        <v>119.74215993102401</v>
      </c>
      <c r="U154" s="655"/>
      <c r="V154" s="655">
        <v>119.74215993102</v>
      </c>
      <c r="W154" s="655">
        <v>9.1388633522218203</v>
      </c>
      <c r="X154" s="655"/>
      <c r="Y154" s="655">
        <v>118.61384053892</v>
      </c>
      <c r="Z154" s="655">
        <v>2.5729272413621098</v>
      </c>
    </row>
    <row r="155" spans="1:26" ht="15">
      <c r="A155" s="653"/>
      <c r="B155" s="651"/>
      <c r="C155" s="651" t="s">
        <v>1767</v>
      </c>
      <c r="D155" s="655">
        <v>98.533939484347798</v>
      </c>
      <c r="E155" s="655"/>
      <c r="F155" s="655">
        <v>98.53393948435</v>
      </c>
      <c r="G155" s="655">
        <v>-0.57740139760629206</v>
      </c>
      <c r="H155" s="655"/>
      <c r="I155" s="655">
        <v>96.64820805315</v>
      </c>
      <c r="J155" s="655">
        <v>-0.44834759418540299</v>
      </c>
      <c r="K155" s="655"/>
      <c r="L155" s="655">
        <v>94.392933283445103</v>
      </c>
      <c r="M155" s="655"/>
      <c r="N155" s="655">
        <v>95.093395318160006</v>
      </c>
      <c r="O155" s="655">
        <v>-5.5765108671205699</v>
      </c>
      <c r="P155" s="655"/>
      <c r="Q155" s="655">
        <v>96.454085964300006</v>
      </c>
      <c r="R155" s="655">
        <v>0.77122991920960204</v>
      </c>
      <c r="S155" s="655"/>
      <c r="T155" s="655">
        <v>126.827401742734</v>
      </c>
      <c r="U155" s="655"/>
      <c r="V155" s="655">
        <v>126.82740174273</v>
      </c>
      <c r="W155" s="655">
        <v>3.9102923584187401</v>
      </c>
      <c r="X155" s="655"/>
      <c r="Y155" s="655">
        <v>120.71960226999001</v>
      </c>
      <c r="Z155" s="655">
        <v>1.7753086161804601</v>
      </c>
    </row>
    <row r="156" spans="1:26" ht="15">
      <c r="A156" s="653"/>
      <c r="B156" s="651"/>
      <c r="C156" s="651" t="s">
        <v>1768</v>
      </c>
      <c r="D156" s="655">
        <v>96.214653757834697</v>
      </c>
      <c r="E156" s="655"/>
      <c r="F156" s="655">
        <v>96.214653757830007</v>
      </c>
      <c r="G156" s="655">
        <v>1.32580635191589</v>
      </c>
      <c r="H156" s="655"/>
      <c r="I156" s="655">
        <v>97.143973060690001</v>
      </c>
      <c r="J156" s="655">
        <v>0.51295830261784303</v>
      </c>
      <c r="K156" s="655"/>
      <c r="L156" s="655">
        <v>97.751528827541605</v>
      </c>
      <c r="M156" s="655"/>
      <c r="N156" s="655">
        <v>97.186433768840004</v>
      </c>
      <c r="O156" s="655">
        <v>0.81284177801367097</v>
      </c>
      <c r="P156" s="655"/>
      <c r="Q156" s="655">
        <v>98.622177563349993</v>
      </c>
      <c r="R156" s="655">
        <v>2.24779653176379</v>
      </c>
      <c r="S156" s="655"/>
      <c r="T156" s="655">
        <v>122.98032004173</v>
      </c>
      <c r="U156" s="655"/>
      <c r="V156" s="655">
        <v>122.98032004173</v>
      </c>
      <c r="W156" s="655">
        <v>5.2651570904896401</v>
      </c>
      <c r="X156" s="655"/>
      <c r="Y156" s="655">
        <v>123.3759233551</v>
      </c>
      <c r="Z156" s="655">
        <v>2.20040576274359</v>
      </c>
    </row>
    <row r="157" spans="1:26" ht="15">
      <c r="A157" s="653"/>
      <c r="B157" s="651" t="s">
        <v>1770</v>
      </c>
      <c r="C157" s="651" t="s">
        <v>1763</v>
      </c>
      <c r="D157" s="655">
        <v>94.672049965885705</v>
      </c>
      <c r="E157" s="655"/>
      <c r="F157" s="655">
        <v>94.672049965889997</v>
      </c>
      <c r="G157" s="655">
        <v>-0.58141326566631502</v>
      </c>
      <c r="H157" s="655"/>
      <c r="I157" s="655">
        <v>95.853857933919997</v>
      </c>
      <c r="J157" s="655">
        <v>-1.32804443355844</v>
      </c>
      <c r="K157" s="655"/>
      <c r="L157" s="655">
        <v>97.919988057562904</v>
      </c>
      <c r="M157" s="655"/>
      <c r="N157" s="655">
        <v>97.452568936960006</v>
      </c>
      <c r="O157" s="655">
        <v>-1.3102267319682901</v>
      </c>
      <c r="P157" s="655"/>
      <c r="Q157" s="655">
        <v>97.566202682720004</v>
      </c>
      <c r="R157" s="655">
        <v>-1.0707276058183699</v>
      </c>
      <c r="S157" s="655"/>
      <c r="T157" s="655">
        <v>122.650561790097</v>
      </c>
      <c r="U157" s="655"/>
      <c r="V157" s="655">
        <v>122.6505617901</v>
      </c>
      <c r="W157" s="655">
        <v>11.976808735232201</v>
      </c>
      <c r="X157" s="655"/>
      <c r="Y157" s="655">
        <v>129.01183572168</v>
      </c>
      <c r="Z157" s="655">
        <v>4.5680812052435398</v>
      </c>
    </row>
    <row r="158" spans="1:26" ht="15">
      <c r="A158" s="653"/>
      <c r="B158" s="651"/>
      <c r="C158" s="651" t="s">
        <v>1765</v>
      </c>
      <c r="D158" s="655">
        <v>64.610350705151902</v>
      </c>
      <c r="E158" s="655"/>
      <c r="F158" s="655">
        <v>64.610350705149997</v>
      </c>
      <c r="G158" s="655">
        <v>-33.652426345767701</v>
      </c>
      <c r="H158" s="655"/>
      <c r="I158" s="655">
        <v>64.340181847340006</v>
      </c>
      <c r="J158" s="655">
        <v>-32.876794701685299</v>
      </c>
      <c r="K158" s="655"/>
      <c r="L158" s="655">
        <v>65.315829470603603</v>
      </c>
      <c r="M158" s="655"/>
      <c r="N158" s="655">
        <v>65.804316579740004</v>
      </c>
      <c r="O158" s="655">
        <v>-33.328103890987599</v>
      </c>
      <c r="P158" s="655"/>
      <c r="Q158" s="655">
        <v>63.690514528750001</v>
      </c>
      <c r="R158" s="655">
        <v>-34.720720108511202</v>
      </c>
      <c r="S158" s="655"/>
      <c r="T158" s="655">
        <v>101.15146662716499</v>
      </c>
      <c r="U158" s="655"/>
      <c r="V158" s="655">
        <v>101.15146662716</v>
      </c>
      <c r="W158" s="655">
        <v>-15.525603776121599</v>
      </c>
      <c r="X158" s="655"/>
      <c r="Y158" s="655">
        <v>100.58854175622</v>
      </c>
      <c r="Z158" s="655">
        <v>-22.031539824592699</v>
      </c>
    </row>
    <row r="159" spans="1:26" ht="15">
      <c r="A159" s="653"/>
      <c r="B159" s="651"/>
      <c r="C159" s="651" t="s">
        <v>1767</v>
      </c>
      <c r="D159" s="655">
        <v>62.078798001560202</v>
      </c>
      <c r="E159" s="655"/>
      <c r="F159" s="655">
        <v>62.078798001560003</v>
      </c>
      <c r="G159" s="655">
        <v>-36.997547924672297</v>
      </c>
      <c r="H159" s="655"/>
      <c r="I159" s="655">
        <v>60.236815476140002</v>
      </c>
      <c r="J159" s="655">
        <v>-6.3776107766310997</v>
      </c>
      <c r="K159" s="655"/>
      <c r="L159" s="655">
        <v>59.011684602273803</v>
      </c>
      <c r="M159" s="655"/>
      <c r="N159" s="655">
        <v>59.73181666648</v>
      </c>
      <c r="O159" s="655">
        <v>-37.186156339637002</v>
      </c>
      <c r="P159" s="655"/>
      <c r="Q159" s="655">
        <v>59.753031621920002</v>
      </c>
      <c r="R159" s="655">
        <v>-6.18221243141726</v>
      </c>
      <c r="S159" s="655"/>
      <c r="T159" s="655">
        <v>110.50984263651</v>
      </c>
      <c r="U159" s="655"/>
      <c r="V159" s="655">
        <v>110.50984263651</v>
      </c>
      <c r="W159" s="655">
        <v>-12.8659571054844</v>
      </c>
      <c r="X159" s="655"/>
      <c r="Y159" s="655">
        <v>104.54660285394</v>
      </c>
      <c r="Z159" s="655">
        <v>3.93490255312827</v>
      </c>
    </row>
    <row r="160" spans="1:26" ht="15">
      <c r="A160" s="653"/>
      <c r="B160" s="651"/>
      <c r="C160" s="651" t="s">
        <v>1768</v>
      </c>
      <c r="D160" s="655">
        <v>61.563292485797902</v>
      </c>
      <c r="E160" s="655"/>
      <c r="F160" s="655">
        <v>61.563292485799998</v>
      </c>
      <c r="G160" s="655">
        <v>-36.014640097595397</v>
      </c>
      <c r="H160" s="655"/>
      <c r="I160" s="655">
        <v>62.455141696639998</v>
      </c>
      <c r="J160" s="655">
        <v>3.6826751264410502</v>
      </c>
      <c r="K160" s="655"/>
      <c r="L160" s="655">
        <v>61.902087466573299</v>
      </c>
      <c r="M160" s="655"/>
      <c r="N160" s="655">
        <v>61.348316894130001</v>
      </c>
      <c r="O160" s="655">
        <v>-36.875637354851101</v>
      </c>
      <c r="P160" s="655"/>
      <c r="Q160" s="655">
        <v>62.641174468519999</v>
      </c>
      <c r="R160" s="655">
        <v>4.8334666345874604</v>
      </c>
      <c r="S160" s="655"/>
      <c r="T160" s="655">
        <v>106.466222618004</v>
      </c>
      <c r="U160" s="655"/>
      <c r="V160" s="655">
        <v>106.466222618</v>
      </c>
      <c r="W160" s="655">
        <v>-13.428243980928301</v>
      </c>
      <c r="X160" s="655"/>
      <c r="Y160" s="655">
        <v>105.94394446811999</v>
      </c>
      <c r="Z160" s="655">
        <v>1.33657295027768</v>
      </c>
    </row>
    <row r="161" spans="1:26" ht="15">
      <c r="A161" s="653"/>
      <c r="B161" s="651" t="s">
        <v>1771</v>
      </c>
      <c r="C161" s="651" t="s">
        <v>1763</v>
      </c>
      <c r="D161" s="655">
        <v>60.113616633122902</v>
      </c>
      <c r="E161" s="655"/>
      <c r="F161" s="655">
        <v>60.113616633120003</v>
      </c>
      <c r="G161" s="655">
        <v>-36.503311531989901</v>
      </c>
      <c r="H161" s="655"/>
      <c r="I161" s="655">
        <v>61.268995028859997</v>
      </c>
      <c r="J161" s="655">
        <v>-1.8991977850941499</v>
      </c>
      <c r="K161" s="655"/>
      <c r="L161" s="655">
        <v>60.175102515197899</v>
      </c>
      <c r="M161" s="655"/>
      <c r="N161" s="655">
        <v>59.701126014400003</v>
      </c>
      <c r="O161" s="655">
        <v>-38.738273741126903</v>
      </c>
      <c r="P161" s="655"/>
      <c r="Q161" s="655">
        <v>60.365800949680001</v>
      </c>
      <c r="R161" s="655">
        <v>-3.6323928121486202</v>
      </c>
      <c r="S161" s="655"/>
      <c r="T161" s="655">
        <v>106.48107833852499</v>
      </c>
      <c r="U161" s="655"/>
      <c r="V161" s="655">
        <v>106.48107833852001</v>
      </c>
      <c r="W161" s="655">
        <v>-13.183374960199499</v>
      </c>
      <c r="X161" s="655"/>
      <c r="Y161" s="655">
        <v>113.28458115169001</v>
      </c>
      <c r="Z161" s="655">
        <v>6.9287930711121497</v>
      </c>
    </row>
    <row r="162" spans="1:26" ht="15">
      <c r="A162" s="653"/>
      <c r="B162" s="651"/>
      <c r="C162" s="651" t="s">
        <v>1765</v>
      </c>
      <c r="D162" s="652">
        <v>60.403160528124197</v>
      </c>
      <c r="E162" s="652"/>
      <c r="F162" s="652">
        <v>60.403160528119997</v>
      </c>
      <c r="G162" s="652">
        <v>-6.5116349487554297</v>
      </c>
      <c r="H162" s="652"/>
      <c r="I162" s="652">
        <v>60.210579824619998</v>
      </c>
      <c r="J162" s="652">
        <v>-1.7274890892880601</v>
      </c>
      <c r="K162" s="652"/>
      <c r="L162" s="652">
        <v>60.0846931872995</v>
      </c>
      <c r="M162" s="652"/>
      <c r="N162" s="652">
        <v>60.530774395169999</v>
      </c>
      <c r="O162" s="652">
        <v>-8.0139760712804495</v>
      </c>
      <c r="P162" s="652"/>
      <c r="Q162" s="652">
        <v>58.634556106730003</v>
      </c>
      <c r="R162" s="652">
        <v>-2.86792325408411</v>
      </c>
      <c r="S162" s="652"/>
      <c r="T162" s="652">
        <v>117.386538621309</v>
      </c>
      <c r="U162" s="652"/>
      <c r="V162" s="652">
        <v>117.38653862131</v>
      </c>
      <c r="W162" s="652">
        <v>16.0502586225386</v>
      </c>
      <c r="X162" s="652"/>
      <c r="Y162" s="652">
        <v>116.6398127386</v>
      </c>
      <c r="Z162" s="652">
        <v>2.96177251378746</v>
      </c>
    </row>
    <row r="163" spans="1:26" ht="15">
      <c r="A163" s="653" t="s">
        <v>1799</v>
      </c>
      <c r="B163" s="651" t="s">
        <v>1762</v>
      </c>
      <c r="C163" s="651" t="s">
        <v>1763</v>
      </c>
      <c r="D163" s="655">
        <v>97.338037105330699</v>
      </c>
      <c r="E163" s="655"/>
      <c r="F163" s="655">
        <v>97.338037105330002</v>
      </c>
      <c r="G163" s="655">
        <v>7.0712932075265398</v>
      </c>
      <c r="H163" s="655"/>
      <c r="I163" s="655">
        <v>104.45377154726</v>
      </c>
      <c r="J163" s="655">
        <v>2.0551047530650499</v>
      </c>
      <c r="K163" s="655"/>
      <c r="L163" s="655">
        <v>97.147695605287595</v>
      </c>
      <c r="M163" s="655"/>
      <c r="N163" s="655">
        <v>95.754549376759996</v>
      </c>
      <c r="O163" s="655">
        <v>6.3695833700306697</v>
      </c>
      <c r="P163" s="655"/>
      <c r="Q163" s="655">
        <v>104.25750368001</v>
      </c>
      <c r="R163" s="655">
        <v>2.7603940731524599</v>
      </c>
      <c r="S163" s="655"/>
      <c r="T163" s="655">
        <v>116.877973016756</v>
      </c>
      <c r="U163" s="655"/>
      <c r="V163" s="655">
        <v>116.87797301676</v>
      </c>
      <c r="W163" s="655">
        <v>32.692216494366498</v>
      </c>
      <c r="X163" s="655"/>
      <c r="Y163" s="655">
        <v>123.31682076714</v>
      </c>
      <c r="Z163" s="655">
        <v>15.0274142490701</v>
      </c>
    </row>
    <row r="164" spans="1:26" ht="15">
      <c r="A164" s="653" t="s">
        <v>1800</v>
      </c>
      <c r="B164" s="651"/>
      <c r="C164" s="651" t="s">
        <v>1765</v>
      </c>
      <c r="D164" s="655">
        <v>106.950329743852</v>
      </c>
      <c r="E164" s="655"/>
      <c r="F164" s="655">
        <v>106.95032974385001</v>
      </c>
      <c r="G164" s="655">
        <v>5.1149903861185999</v>
      </c>
      <c r="H164" s="655"/>
      <c r="I164" s="655">
        <v>104.89440798704</v>
      </c>
      <c r="J164" s="655">
        <v>0.42184828106530797</v>
      </c>
      <c r="K164" s="655"/>
      <c r="L164" s="655">
        <v>110.078424636127</v>
      </c>
      <c r="M164" s="655"/>
      <c r="N164" s="655">
        <v>108.81018098549001</v>
      </c>
      <c r="O164" s="655">
        <v>4.8483811267269799</v>
      </c>
      <c r="P164" s="655"/>
      <c r="Q164" s="655">
        <v>104.88855140407</v>
      </c>
      <c r="R164" s="655">
        <v>0.60527799130586202</v>
      </c>
      <c r="S164" s="655"/>
      <c r="T164" s="655">
        <v>130.632958675792</v>
      </c>
      <c r="U164" s="655"/>
      <c r="V164" s="655">
        <v>130.63295867579001</v>
      </c>
      <c r="W164" s="655">
        <v>32.9122487232192</v>
      </c>
      <c r="X164" s="655"/>
      <c r="Y164" s="655">
        <v>128.30043906125999</v>
      </c>
      <c r="Z164" s="655">
        <v>4.0413126636881103</v>
      </c>
    </row>
    <row r="165" spans="1:26">
      <c r="A165" s="654" t="s">
        <v>1801</v>
      </c>
      <c r="B165" s="651"/>
      <c r="C165" s="651" t="s">
        <v>1767</v>
      </c>
      <c r="D165" s="655">
        <v>107.29669548491</v>
      </c>
      <c r="E165" s="655"/>
      <c r="F165" s="655">
        <v>107.29669548491</v>
      </c>
      <c r="G165" s="655">
        <v>3.5542588707443499</v>
      </c>
      <c r="H165" s="655"/>
      <c r="I165" s="655">
        <v>103.65511240851001</v>
      </c>
      <c r="J165" s="655">
        <v>-1.1814696343804301</v>
      </c>
      <c r="K165" s="655"/>
      <c r="L165" s="655">
        <v>98.671143672100101</v>
      </c>
      <c r="M165" s="655"/>
      <c r="N165" s="655">
        <v>102.70341170421</v>
      </c>
      <c r="O165" s="655">
        <v>-0.79292100578710101</v>
      </c>
      <c r="P165" s="655"/>
      <c r="Q165" s="655">
        <v>98.815955321299995</v>
      </c>
      <c r="R165" s="655">
        <v>-5.7895699783059102</v>
      </c>
      <c r="S165" s="655"/>
      <c r="T165" s="655">
        <v>130.90203374854599</v>
      </c>
      <c r="U165" s="655"/>
      <c r="V165" s="655">
        <v>130.90203374853999</v>
      </c>
      <c r="W165" s="655">
        <v>23.938294119046301</v>
      </c>
      <c r="X165" s="655"/>
      <c r="Y165" s="655">
        <v>127.74533707785</v>
      </c>
      <c r="Z165" s="655">
        <v>-0.43265789850099701</v>
      </c>
    </row>
    <row r="166" spans="1:26" ht="15">
      <c r="A166" s="653"/>
      <c r="B166" s="651"/>
      <c r="C166" s="651" t="s">
        <v>1768</v>
      </c>
      <c r="D166" s="655">
        <v>105.927251292881</v>
      </c>
      <c r="E166" s="655"/>
      <c r="F166" s="655">
        <v>105.92725129288</v>
      </c>
      <c r="G166" s="655">
        <v>2.1178196901197102</v>
      </c>
      <c r="H166" s="655"/>
      <c r="I166" s="655">
        <v>104.51624429336999</v>
      </c>
      <c r="J166" s="655">
        <v>0.83076643770954195</v>
      </c>
      <c r="K166" s="655"/>
      <c r="L166" s="655">
        <v>105.87016790525701</v>
      </c>
      <c r="M166" s="655"/>
      <c r="N166" s="655">
        <v>104.7205927351</v>
      </c>
      <c r="O166" s="655">
        <v>1.9907967235886099</v>
      </c>
      <c r="P166" s="655"/>
      <c r="Q166" s="655">
        <v>102.5122234925</v>
      </c>
      <c r="R166" s="655">
        <v>3.74055804974165</v>
      </c>
      <c r="S166" s="655"/>
      <c r="T166" s="655">
        <v>134.81573402451701</v>
      </c>
      <c r="U166" s="655"/>
      <c r="V166" s="655">
        <v>134.81573402452</v>
      </c>
      <c r="W166" s="655">
        <v>24.813022374421902</v>
      </c>
      <c r="X166" s="655"/>
      <c r="Y166" s="655">
        <v>134.09322609194999</v>
      </c>
      <c r="Z166" s="655">
        <v>4.9691747341286501</v>
      </c>
    </row>
    <row r="167" spans="1:26" ht="15">
      <c r="A167" s="653"/>
      <c r="B167" s="651" t="s">
        <v>1769</v>
      </c>
      <c r="C167" s="651" t="s">
        <v>1763</v>
      </c>
      <c r="D167" s="655">
        <v>96.368740556201999</v>
      </c>
      <c r="E167" s="655"/>
      <c r="F167" s="655">
        <v>96.368740556199995</v>
      </c>
      <c r="G167" s="655">
        <v>-0.99580449529829695</v>
      </c>
      <c r="H167" s="655"/>
      <c r="I167" s="655">
        <v>103.79313734387</v>
      </c>
      <c r="J167" s="655">
        <v>-0.691860824495652</v>
      </c>
      <c r="K167" s="655"/>
      <c r="L167" s="655">
        <v>94.279633244455297</v>
      </c>
      <c r="M167" s="655"/>
      <c r="N167" s="655">
        <v>93.335427017110007</v>
      </c>
      <c r="O167" s="655">
        <v>-2.5263785119301398</v>
      </c>
      <c r="P167" s="655"/>
      <c r="Q167" s="655">
        <v>102.30292174980001</v>
      </c>
      <c r="R167" s="655">
        <v>-0.20417247384680201</v>
      </c>
      <c r="S167" s="655"/>
      <c r="T167" s="655">
        <v>128.64244231314899</v>
      </c>
      <c r="U167" s="655"/>
      <c r="V167" s="655">
        <v>128.64244231315001</v>
      </c>
      <c r="W167" s="655">
        <v>10.0656000380012</v>
      </c>
      <c r="X167" s="655"/>
      <c r="Y167" s="655">
        <v>135.76944047846001</v>
      </c>
      <c r="Z167" s="655">
        <v>1.25003658675539</v>
      </c>
    </row>
    <row r="168" spans="1:26" ht="15">
      <c r="A168" s="653"/>
      <c r="B168" s="651"/>
      <c r="C168" s="651" t="s">
        <v>1765</v>
      </c>
      <c r="D168" s="655">
        <v>108.494307787198</v>
      </c>
      <c r="E168" s="655"/>
      <c r="F168" s="655">
        <v>108.4943077872</v>
      </c>
      <c r="G168" s="655">
        <v>1.4436402833426401</v>
      </c>
      <c r="H168" s="655"/>
      <c r="I168" s="655">
        <v>106.77507702308</v>
      </c>
      <c r="J168" s="655">
        <v>2.8729642012176</v>
      </c>
      <c r="K168" s="655"/>
      <c r="L168" s="655">
        <v>108.617434992962</v>
      </c>
      <c r="M168" s="655"/>
      <c r="N168" s="655">
        <v>109.15933063911</v>
      </c>
      <c r="O168" s="655">
        <v>0.32087958172458098</v>
      </c>
      <c r="P168" s="655"/>
      <c r="Q168" s="655">
        <v>106.35512843043</v>
      </c>
      <c r="R168" s="655">
        <v>3.9609882213729901</v>
      </c>
      <c r="S168" s="655"/>
      <c r="T168" s="655">
        <v>146.677965582383</v>
      </c>
      <c r="U168" s="655"/>
      <c r="V168" s="655">
        <v>146.67796558238001</v>
      </c>
      <c r="W168" s="655">
        <v>12.282510531213701</v>
      </c>
      <c r="X168" s="655"/>
      <c r="Y168" s="655">
        <v>144.02390801045999</v>
      </c>
      <c r="Z168" s="655">
        <v>6.0797683947954297</v>
      </c>
    </row>
    <row r="169" spans="1:26" ht="15">
      <c r="A169" s="653"/>
      <c r="B169" s="651"/>
      <c r="C169" s="651" t="s">
        <v>1767</v>
      </c>
      <c r="D169" s="655">
        <v>115.23177764142901</v>
      </c>
      <c r="E169" s="655"/>
      <c r="F169" s="655">
        <v>115.23177764143</v>
      </c>
      <c r="G169" s="655">
        <v>7.3954580992999697</v>
      </c>
      <c r="H169" s="655"/>
      <c r="I169" s="655">
        <v>110.91298146056</v>
      </c>
      <c r="J169" s="655">
        <v>3.8753467127779002</v>
      </c>
      <c r="K169" s="655"/>
      <c r="L169" s="655">
        <v>113.505903500681</v>
      </c>
      <c r="M169" s="655"/>
      <c r="N169" s="655">
        <v>114.94714589186</v>
      </c>
      <c r="O169" s="655">
        <v>11.9214483574435</v>
      </c>
      <c r="P169" s="655"/>
      <c r="Q169" s="655">
        <v>110.21628013767</v>
      </c>
      <c r="R169" s="655">
        <v>3.6304330258655</v>
      </c>
      <c r="S169" s="655"/>
      <c r="T169" s="655">
        <v>155.21261418298801</v>
      </c>
      <c r="U169" s="655"/>
      <c r="V169" s="655">
        <v>155.21261418299</v>
      </c>
      <c r="W169" s="655">
        <v>18.5715834493069</v>
      </c>
      <c r="X169" s="655"/>
      <c r="Y169" s="655">
        <v>151.44971919781</v>
      </c>
      <c r="Z169" s="655">
        <v>5.1559572920425696</v>
      </c>
    </row>
    <row r="170" spans="1:26" ht="15">
      <c r="A170" s="653"/>
      <c r="B170" s="651"/>
      <c r="C170" s="651" t="s">
        <v>1768</v>
      </c>
      <c r="D170" s="655">
        <v>115.005005866312</v>
      </c>
      <c r="E170" s="655"/>
      <c r="F170" s="655">
        <v>115.00500586631</v>
      </c>
      <c r="G170" s="655">
        <v>8.5698009366171206</v>
      </c>
      <c r="H170" s="655"/>
      <c r="I170" s="655">
        <v>113.59820541389</v>
      </c>
      <c r="J170" s="655">
        <v>2.42101863818786</v>
      </c>
      <c r="K170" s="655"/>
      <c r="L170" s="655">
        <v>117.118716634801</v>
      </c>
      <c r="M170" s="655"/>
      <c r="N170" s="655">
        <v>116.35156175352</v>
      </c>
      <c r="O170" s="655">
        <v>11.1066684351583</v>
      </c>
      <c r="P170" s="655"/>
      <c r="Q170" s="655">
        <v>113.15319730253999</v>
      </c>
      <c r="R170" s="655">
        <v>2.6646854359460601</v>
      </c>
      <c r="S170" s="655"/>
      <c r="T170" s="655">
        <v>159.335811879723</v>
      </c>
      <c r="U170" s="655"/>
      <c r="V170" s="655">
        <v>159.33581187972001</v>
      </c>
      <c r="W170" s="655">
        <v>18.187845827209099</v>
      </c>
      <c r="X170" s="655"/>
      <c r="Y170" s="655">
        <v>158.67159626181001</v>
      </c>
      <c r="Z170" s="655">
        <v>4.7684981538773501</v>
      </c>
    </row>
    <row r="171" spans="1:26">
      <c r="B171" s="651" t="s">
        <v>1770</v>
      </c>
      <c r="C171" s="651" t="s">
        <v>1763</v>
      </c>
      <c r="D171" s="655">
        <v>107.438484135224</v>
      </c>
      <c r="E171" s="655"/>
      <c r="F171" s="655">
        <v>107.43848413521999</v>
      </c>
      <c r="G171" s="655">
        <v>11.486861315329101</v>
      </c>
      <c r="H171" s="655"/>
      <c r="I171" s="655">
        <v>115.67722895660999</v>
      </c>
      <c r="J171" s="655">
        <v>1.8301552697467101</v>
      </c>
      <c r="K171" s="655"/>
      <c r="L171" s="655">
        <v>104.879386636446</v>
      </c>
      <c r="M171" s="655"/>
      <c r="N171" s="655">
        <v>103.37577201742</v>
      </c>
      <c r="O171" s="655">
        <v>10.757271189716</v>
      </c>
      <c r="P171" s="655"/>
      <c r="Q171" s="655">
        <v>112.72813225749</v>
      </c>
      <c r="R171" s="655">
        <v>-0.37565447126827101</v>
      </c>
      <c r="S171" s="655"/>
      <c r="T171" s="655">
        <v>160.49516250616699</v>
      </c>
      <c r="U171" s="655"/>
      <c r="V171" s="655">
        <v>160.49516250617</v>
      </c>
      <c r="W171" s="655">
        <v>24.7606618937489</v>
      </c>
      <c r="X171" s="655"/>
      <c r="Y171" s="655">
        <v>169.10022690304001</v>
      </c>
      <c r="Z171" s="655">
        <v>6.5724621715046201</v>
      </c>
    </row>
    <row r="172" spans="1:26">
      <c r="B172" s="651"/>
      <c r="C172" s="651" t="s">
        <v>1765</v>
      </c>
      <c r="D172" s="655">
        <v>113.150237909325</v>
      </c>
      <c r="E172" s="655"/>
      <c r="F172" s="655">
        <v>113.15023790932</v>
      </c>
      <c r="G172" s="655">
        <v>4.2914049751366798</v>
      </c>
      <c r="H172" s="655"/>
      <c r="I172" s="655">
        <v>110.95582011891</v>
      </c>
      <c r="J172" s="655">
        <v>-4.0815369457639603</v>
      </c>
      <c r="K172" s="655"/>
      <c r="L172" s="655">
        <v>108.34115955422401</v>
      </c>
      <c r="M172" s="655"/>
      <c r="N172" s="655">
        <v>109.14760672026</v>
      </c>
      <c r="O172" s="655">
        <v>-1.07401893922932E-2</v>
      </c>
      <c r="P172" s="655"/>
      <c r="Q172" s="655">
        <v>106.60657731201999</v>
      </c>
      <c r="R172" s="655">
        <v>-5.4303702393359403</v>
      </c>
      <c r="S172" s="655"/>
      <c r="T172" s="655">
        <v>174.17908650722401</v>
      </c>
      <c r="U172" s="655"/>
      <c r="V172" s="655">
        <v>174.17908650722001</v>
      </c>
      <c r="W172" s="655">
        <v>18.749319855676799</v>
      </c>
      <c r="X172" s="655"/>
      <c r="Y172" s="655">
        <v>171.18845155482001</v>
      </c>
      <c r="Z172" s="655">
        <v>1.2349035184780499</v>
      </c>
    </row>
    <row r="173" spans="1:26">
      <c r="B173" s="651"/>
      <c r="C173" s="651" t="s">
        <v>1767</v>
      </c>
      <c r="D173" s="655">
        <v>109.325997293214</v>
      </c>
      <c r="E173" s="655"/>
      <c r="F173" s="655">
        <v>109.32599729320999</v>
      </c>
      <c r="G173" s="655">
        <v>-5.12513168598091</v>
      </c>
      <c r="H173" s="655"/>
      <c r="I173" s="655">
        <v>104.66403665660999</v>
      </c>
      <c r="J173" s="655">
        <v>-5.6705303566385004</v>
      </c>
      <c r="K173" s="655"/>
      <c r="L173" s="655">
        <v>101.444544291197</v>
      </c>
      <c r="M173" s="655"/>
      <c r="N173" s="655">
        <v>103.89636564883</v>
      </c>
      <c r="O173" s="655">
        <v>-9.6137926325081207</v>
      </c>
      <c r="P173" s="655"/>
      <c r="Q173" s="655">
        <v>99.464151945129998</v>
      </c>
      <c r="R173" s="655">
        <v>-6.6997980302709603</v>
      </c>
      <c r="S173" s="655"/>
      <c r="T173" s="655">
        <v>173.74776470058899</v>
      </c>
      <c r="U173" s="655"/>
      <c r="V173" s="655">
        <v>173.74776470059001</v>
      </c>
      <c r="W173" s="655">
        <v>11.9417810305983</v>
      </c>
      <c r="X173" s="655"/>
      <c r="Y173" s="655">
        <v>168.98329709028999</v>
      </c>
      <c r="Z173" s="655">
        <v>-1.2881444072317201</v>
      </c>
    </row>
    <row r="174" spans="1:26">
      <c r="B174" s="651"/>
      <c r="C174" s="651" t="s">
        <v>1768</v>
      </c>
      <c r="D174" s="655">
        <v>95.8876627308629</v>
      </c>
      <c r="E174" s="655"/>
      <c r="F174" s="655">
        <v>95.887662730860001</v>
      </c>
      <c r="G174" s="655">
        <v>-16.623053050119701</v>
      </c>
      <c r="H174" s="655"/>
      <c r="I174" s="655">
        <v>95.030940302250002</v>
      </c>
      <c r="J174" s="655">
        <v>-9.2038265120282095</v>
      </c>
      <c r="K174" s="655"/>
      <c r="L174" s="655">
        <v>92.021937867386796</v>
      </c>
      <c r="M174" s="655"/>
      <c r="N174" s="655">
        <v>90.894951136789999</v>
      </c>
      <c r="O174" s="655">
        <v>-21.8790450536947</v>
      </c>
      <c r="P174" s="655"/>
      <c r="Q174" s="655">
        <v>89.014730406330003</v>
      </c>
      <c r="R174" s="655">
        <v>-10.5057162147871</v>
      </c>
      <c r="S174" s="655"/>
      <c r="T174" s="655">
        <v>158.98619261160999</v>
      </c>
      <c r="U174" s="655"/>
      <c r="V174" s="655">
        <v>158.98619261160999</v>
      </c>
      <c r="W174" s="655">
        <v>-0.21942290561391301</v>
      </c>
      <c r="X174" s="655"/>
      <c r="Y174" s="655">
        <v>158.43335548377999</v>
      </c>
      <c r="Z174" s="655">
        <v>-6.2431860356429398</v>
      </c>
    </row>
    <row r="175" spans="1:26">
      <c r="B175" s="651" t="s">
        <v>1771</v>
      </c>
      <c r="C175" s="651" t="s">
        <v>1763</v>
      </c>
      <c r="D175" s="655">
        <v>79.288612116528498</v>
      </c>
      <c r="E175" s="655"/>
      <c r="F175" s="655">
        <v>79.288612116530004</v>
      </c>
      <c r="G175" s="655">
        <v>-26.2009206898909</v>
      </c>
      <c r="H175" s="655"/>
      <c r="I175" s="655">
        <v>85.80628560788</v>
      </c>
      <c r="J175" s="655">
        <v>-9.7070013882116601</v>
      </c>
      <c r="K175" s="655"/>
      <c r="L175" s="655">
        <v>73.7489756089754</v>
      </c>
      <c r="M175" s="655"/>
      <c r="N175" s="655">
        <v>73.177262515359999</v>
      </c>
      <c r="O175" s="655">
        <v>-29.2123666045959</v>
      </c>
      <c r="P175" s="655"/>
      <c r="Q175" s="655">
        <v>79.733714085849996</v>
      </c>
      <c r="R175" s="655">
        <v>-10.4263825527691</v>
      </c>
      <c r="S175" s="655"/>
      <c r="T175" s="655">
        <v>152.95272473146599</v>
      </c>
      <c r="U175" s="655"/>
      <c r="V175" s="655">
        <v>152.95272473147</v>
      </c>
      <c r="W175" s="655">
        <v>-4.6994798204027104</v>
      </c>
      <c r="X175" s="655"/>
      <c r="Y175" s="655">
        <v>161.33547759986001</v>
      </c>
      <c r="Z175" s="655">
        <v>1.8317620725877499</v>
      </c>
    </row>
    <row r="176" spans="1:26" ht="15">
      <c r="A176" s="653"/>
      <c r="B176" s="651"/>
      <c r="C176" s="651" t="s">
        <v>1765</v>
      </c>
      <c r="D176" s="652">
        <v>80.424336632246096</v>
      </c>
      <c r="E176" s="652"/>
      <c r="F176" s="652">
        <v>80.424336632250004</v>
      </c>
      <c r="G176" s="652">
        <v>-28.922520961287699</v>
      </c>
      <c r="H176" s="652"/>
      <c r="I176" s="652">
        <v>79.067259373219997</v>
      </c>
      <c r="J176" s="652">
        <v>-7.8537675729913197</v>
      </c>
      <c r="K176" s="652"/>
      <c r="L176" s="652">
        <v>73.252693974234205</v>
      </c>
      <c r="M176" s="652"/>
      <c r="N176" s="652">
        <v>74.118720628380004</v>
      </c>
      <c r="O176" s="652">
        <v>-32.093132542665202</v>
      </c>
      <c r="P176" s="652"/>
      <c r="Q176" s="652">
        <v>72.470272332039997</v>
      </c>
      <c r="R176" s="652">
        <v>-9.1096242500247602</v>
      </c>
      <c r="S176" s="652"/>
      <c r="T176" s="652">
        <v>161.135372792147</v>
      </c>
      <c r="U176" s="652"/>
      <c r="V176" s="652">
        <v>161.13537279215001</v>
      </c>
      <c r="W176" s="652">
        <v>-7.48867959789726</v>
      </c>
      <c r="X176" s="652"/>
      <c r="Y176" s="652">
        <v>158.67148450899001</v>
      </c>
      <c r="Z176" s="652">
        <v>-1.6512134407765899</v>
      </c>
    </row>
    <row r="177" spans="1:26" ht="15">
      <c r="A177" s="653" t="s">
        <v>1802</v>
      </c>
      <c r="B177" s="651" t="s">
        <v>1762</v>
      </c>
      <c r="C177" s="651" t="s">
        <v>1763</v>
      </c>
      <c r="D177" s="652">
        <v>99.073573886344604</v>
      </c>
      <c r="E177" s="652"/>
      <c r="F177" s="652">
        <v>99.07357388634</v>
      </c>
      <c r="G177" s="652">
        <v>3.09008237387207</v>
      </c>
      <c r="H177" s="652"/>
      <c r="I177" s="652">
        <v>101.50777685916999</v>
      </c>
      <c r="J177" s="652">
        <v>0.26352707438452999</v>
      </c>
      <c r="K177" s="652"/>
      <c r="L177" s="652">
        <v>99.308326722230504</v>
      </c>
      <c r="M177" s="652"/>
      <c r="N177" s="652">
        <v>97.723023500140002</v>
      </c>
      <c r="O177" s="652">
        <v>1.08069519605607</v>
      </c>
      <c r="P177" s="652"/>
      <c r="Q177" s="652">
        <v>100.12982909356001</v>
      </c>
      <c r="R177" s="652">
        <v>-7.9664799220050805E-2</v>
      </c>
      <c r="S177" s="652"/>
      <c r="T177" s="652">
        <v>116.57719192563999</v>
      </c>
      <c r="U177" s="652"/>
      <c r="V177" s="652">
        <v>116.57719192563999</v>
      </c>
      <c r="W177" s="652">
        <v>25.4020976443317</v>
      </c>
      <c r="X177" s="652"/>
      <c r="Y177" s="652">
        <v>117.21529080377</v>
      </c>
      <c r="Z177" s="652">
        <v>11.1637095193646</v>
      </c>
    </row>
    <row r="178" spans="1:26" ht="15">
      <c r="A178" s="653" t="s">
        <v>1803</v>
      </c>
      <c r="B178" s="651"/>
      <c r="C178" s="651" t="s">
        <v>1765</v>
      </c>
      <c r="D178" s="652">
        <v>101.612003074924</v>
      </c>
      <c r="E178" s="652"/>
      <c r="F178" s="652">
        <v>101.61200307492</v>
      </c>
      <c r="G178" s="652">
        <v>0.60955354819508001</v>
      </c>
      <c r="H178" s="652"/>
      <c r="I178" s="652">
        <v>100.77020716187999</v>
      </c>
      <c r="J178" s="652">
        <v>-0.72661397984638199</v>
      </c>
      <c r="K178" s="652"/>
      <c r="L178" s="652">
        <v>102.113783446878</v>
      </c>
      <c r="M178" s="652"/>
      <c r="N178" s="652">
        <v>100.82782529555</v>
      </c>
      <c r="O178" s="652">
        <v>-1.1891637986682799</v>
      </c>
      <c r="P178" s="652"/>
      <c r="Q178" s="652">
        <v>99.393117131349996</v>
      </c>
      <c r="R178" s="652">
        <v>-0.73575673590896296</v>
      </c>
      <c r="S178" s="652"/>
      <c r="T178" s="652">
        <v>120.01140106408801</v>
      </c>
      <c r="U178" s="652"/>
      <c r="V178" s="652">
        <v>120.01140106408999</v>
      </c>
      <c r="W178" s="652">
        <v>22.159621004701702</v>
      </c>
      <c r="X178" s="652"/>
      <c r="Y178" s="652">
        <v>118.89162691945999</v>
      </c>
      <c r="Z178" s="652">
        <v>1.4301343316174999</v>
      </c>
    </row>
    <row r="179" spans="1:26">
      <c r="A179" s="654" t="s">
        <v>1804</v>
      </c>
      <c r="B179" s="651"/>
      <c r="C179" s="651" t="s">
        <v>1767</v>
      </c>
      <c r="D179" s="652">
        <v>101.60169675118</v>
      </c>
      <c r="E179" s="652"/>
      <c r="F179" s="652">
        <v>101.60169675118</v>
      </c>
      <c r="G179" s="652">
        <v>-0.26708838833361198</v>
      </c>
      <c r="H179" s="652"/>
      <c r="I179" s="652">
        <v>100.39919785108999</v>
      </c>
      <c r="J179" s="652">
        <v>-0.36817361126786302</v>
      </c>
      <c r="K179" s="652"/>
      <c r="L179" s="652">
        <v>92.947630485563806</v>
      </c>
      <c r="M179" s="652"/>
      <c r="N179" s="652">
        <v>96.741186464199998</v>
      </c>
      <c r="O179" s="652">
        <v>-3.8221182747486</v>
      </c>
      <c r="P179" s="652"/>
      <c r="Q179" s="652">
        <v>97.007010893309996</v>
      </c>
      <c r="R179" s="652">
        <v>-2.40067552654246</v>
      </c>
      <c r="S179" s="652"/>
      <c r="T179" s="652">
        <v>122.161627171932</v>
      </c>
      <c r="U179" s="652"/>
      <c r="V179" s="652">
        <v>122.16162717192999</v>
      </c>
      <c r="W179" s="652">
        <v>16.904925731940001</v>
      </c>
      <c r="X179" s="652"/>
      <c r="Y179" s="652">
        <v>121.10641064174</v>
      </c>
      <c r="Z179" s="652">
        <v>1.86285929435581</v>
      </c>
    </row>
    <row r="180" spans="1:26" ht="15">
      <c r="A180" s="653"/>
      <c r="B180" s="651"/>
      <c r="C180" s="651" t="s">
        <v>1768</v>
      </c>
      <c r="D180" s="652">
        <v>101.321071152741</v>
      </c>
      <c r="E180" s="652"/>
      <c r="F180" s="652">
        <v>101.32107115274</v>
      </c>
      <c r="G180" s="652">
        <v>0.292124681842653</v>
      </c>
      <c r="H180" s="652"/>
      <c r="I180" s="652">
        <v>101.30023377462</v>
      </c>
      <c r="J180" s="652">
        <v>0.89745330920511701</v>
      </c>
      <c r="K180" s="652"/>
      <c r="L180" s="652">
        <v>101.335787122303</v>
      </c>
      <c r="M180" s="652"/>
      <c r="N180" s="652">
        <v>100.22968375313</v>
      </c>
      <c r="O180" s="652">
        <v>-0.46192656017128803</v>
      </c>
      <c r="P180" s="652"/>
      <c r="Q180" s="652">
        <v>99.246837501909994</v>
      </c>
      <c r="R180" s="652">
        <v>2.3089327131864699</v>
      </c>
      <c r="S180" s="652"/>
      <c r="T180" s="652">
        <v>123.353906771355</v>
      </c>
      <c r="U180" s="652"/>
      <c r="V180" s="652">
        <v>123.35390677135</v>
      </c>
      <c r="W180" s="652">
        <v>18.269204689914499</v>
      </c>
      <c r="X180" s="652"/>
      <c r="Y180" s="652">
        <v>125.06404926203</v>
      </c>
      <c r="Z180" s="652">
        <v>3.2679018388197298</v>
      </c>
    </row>
    <row r="181" spans="1:26" ht="15">
      <c r="A181" s="653"/>
      <c r="B181" s="651" t="s">
        <v>1769</v>
      </c>
      <c r="C181" s="651" t="s">
        <v>1763</v>
      </c>
      <c r="D181" s="652">
        <v>100.10270771514401</v>
      </c>
      <c r="E181" s="652"/>
      <c r="F181" s="652">
        <v>100.10270771514</v>
      </c>
      <c r="G181" s="652">
        <v>1.0387571462604701</v>
      </c>
      <c r="H181" s="652"/>
      <c r="I181" s="652">
        <v>102.40530823802</v>
      </c>
      <c r="J181" s="652">
        <v>1.0908903387712301</v>
      </c>
      <c r="K181" s="652"/>
      <c r="L181" s="652">
        <v>99.420257384787803</v>
      </c>
      <c r="M181" s="652"/>
      <c r="N181" s="652">
        <v>98.264187095219995</v>
      </c>
      <c r="O181" s="652">
        <v>0.55377287326688696</v>
      </c>
      <c r="P181" s="652"/>
      <c r="Q181" s="652">
        <v>100.30734055691001</v>
      </c>
      <c r="R181" s="652">
        <v>1.0685509802562601</v>
      </c>
      <c r="S181" s="652"/>
      <c r="T181" s="652">
        <v>127.832958707874</v>
      </c>
      <c r="U181" s="652"/>
      <c r="V181" s="652">
        <v>127.83295870787001</v>
      </c>
      <c r="W181" s="652">
        <v>9.6552049301458602</v>
      </c>
      <c r="X181" s="652"/>
      <c r="Y181" s="652">
        <v>127.88027580082</v>
      </c>
      <c r="Z181" s="652">
        <v>2.2518274079624101</v>
      </c>
    </row>
    <row r="182" spans="1:26" ht="15">
      <c r="A182" s="653"/>
      <c r="B182" s="651"/>
      <c r="C182" s="651" t="s">
        <v>1765</v>
      </c>
      <c r="D182" s="652">
        <v>104.775417521752</v>
      </c>
      <c r="E182" s="652"/>
      <c r="F182" s="652">
        <v>104.77541752175</v>
      </c>
      <c r="G182" s="652">
        <v>3.1132290980402901</v>
      </c>
      <c r="H182" s="652"/>
      <c r="I182" s="652">
        <v>103.96443033984001</v>
      </c>
      <c r="J182" s="652">
        <v>1.5225012537398399</v>
      </c>
      <c r="K182" s="652"/>
      <c r="L182" s="652">
        <v>101.97150997388999</v>
      </c>
      <c r="M182" s="652"/>
      <c r="N182" s="652">
        <v>102.64857830635</v>
      </c>
      <c r="O182" s="652">
        <v>1.80580410760913</v>
      </c>
      <c r="P182" s="652"/>
      <c r="Q182" s="652">
        <v>101.32476391449001</v>
      </c>
      <c r="R182" s="652">
        <v>1.01430598392025</v>
      </c>
      <c r="S182" s="652"/>
      <c r="T182" s="652">
        <v>135.40074428109401</v>
      </c>
      <c r="U182" s="652"/>
      <c r="V182" s="652">
        <v>135.40074428109</v>
      </c>
      <c r="W182" s="652">
        <v>12.8232343598602</v>
      </c>
      <c r="X182" s="652"/>
      <c r="Y182" s="652">
        <v>133.79475973895001</v>
      </c>
      <c r="Z182" s="652">
        <v>4.6250165641979901</v>
      </c>
    </row>
    <row r="183" spans="1:26" ht="15">
      <c r="A183" s="653"/>
      <c r="B183" s="651"/>
      <c r="C183" s="651" t="s">
        <v>1767</v>
      </c>
      <c r="D183" s="652">
        <v>107.80192912514001</v>
      </c>
      <c r="E183" s="652"/>
      <c r="F183" s="652">
        <v>107.80192912514001</v>
      </c>
      <c r="G183" s="652">
        <v>6.1024890058127799</v>
      </c>
      <c r="H183" s="652"/>
      <c r="I183" s="652">
        <v>106.36571223375999</v>
      </c>
      <c r="J183" s="652">
        <v>2.3097148573513699</v>
      </c>
      <c r="K183" s="652"/>
      <c r="L183" s="652">
        <v>101.587753402372</v>
      </c>
      <c r="M183" s="652"/>
      <c r="N183" s="652">
        <v>103.02891837787</v>
      </c>
      <c r="O183" s="652">
        <v>6.49953979631709</v>
      </c>
      <c r="P183" s="652"/>
      <c r="Q183" s="652">
        <v>103.2291227213</v>
      </c>
      <c r="R183" s="652">
        <v>1.87946039372678</v>
      </c>
      <c r="S183" s="652"/>
      <c r="T183" s="652">
        <v>139.70760371210901</v>
      </c>
      <c r="U183" s="652"/>
      <c r="V183" s="652">
        <v>139.70760371211</v>
      </c>
      <c r="W183" s="652">
        <v>14.362919802538199</v>
      </c>
      <c r="X183" s="652"/>
      <c r="Y183" s="652">
        <v>138.89623855555001</v>
      </c>
      <c r="Z183" s="652">
        <v>3.81291376923402</v>
      </c>
    </row>
    <row r="184" spans="1:26" ht="15">
      <c r="A184" s="653"/>
      <c r="B184" s="651"/>
      <c r="C184" s="651" t="s">
        <v>1768</v>
      </c>
      <c r="D184" s="652">
        <v>107.669598374873</v>
      </c>
      <c r="E184" s="652"/>
      <c r="F184" s="652">
        <v>107.66959837487001</v>
      </c>
      <c r="G184" s="652">
        <v>6.2657521776094196</v>
      </c>
      <c r="H184" s="652"/>
      <c r="I184" s="652">
        <v>107.72991396952</v>
      </c>
      <c r="J184" s="652">
        <v>1.28255779716107</v>
      </c>
      <c r="K184" s="652"/>
      <c r="L184" s="652">
        <v>106.93815759296901</v>
      </c>
      <c r="M184" s="652"/>
      <c r="N184" s="652">
        <v>105.95519930947999</v>
      </c>
      <c r="O184" s="652">
        <v>5.7123951128611701</v>
      </c>
      <c r="P184" s="652"/>
      <c r="Q184" s="652">
        <v>104.85228576423999</v>
      </c>
      <c r="R184" s="652">
        <v>1.57238868271917</v>
      </c>
      <c r="S184" s="652"/>
      <c r="T184" s="652">
        <v>142.83447231112899</v>
      </c>
      <c r="U184" s="652"/>
      <c r="V184" s="652">
        <v>142.83447231113001</v>
      </c>
      <c r="W184" s="652">
        <v>15.7924187807763</v>
      </c>
      <c r="X184" s="652"/>
      <c r="Y184" s="652">
        <v>145.90954211744</v>
      </c>
      <c r="Z184" s="652">
        <v>5.0493113671218</v>
      </c>
    </row>
    <row r="185" spans="1:26">
      <c r="B185" s="651" t="s">
        <v>1770</v>
      </c>
      <c r="C185" s="651" t="s">
        <v>1763</v>
      </c>
      <c r="D185" s="652">
        <v>106.532844506743</v>
      </c>
      <c r="E185" s="652"/>
      <c r="F185" s="652">
        <v>106.53284450674001</v>
      </c>
      <c r="G185" s="652">
        <v>6.4235393211321501</v>
      </c>
      <c r="H185" s="652"/>
      <c r="I185" s="652">
        <v>108.96135116849</v>
      </c>
      <c r="J185" s="652">
        <v>1.1430782348145301</v>
      </c>
      <c r="K185" s="652"/>
      <c r="L185" s="652">
        <v>104.385125362826</v>
      </c>
      <c r="M185" s="652"/>
      <c r="N185" s="652">
        <v>103.00578246062</v>
      </c>
      <c r="O185" s="652">
        <v>4.8253544913624502</v>
      </c>
      <c r="P185" s="652"/>
      <c r="Q185" s="652">
        <v>105.24231836445</v>
      </c>
      <c r="R185" s="652">
        <v>0.371982925662667</v>
      </c>
      <c r="S185" s="652"/>
      <c r="T185" s="652">
        <v>153.10617693956399</v>
      </c>
      <c r="U185" s="652"/>
      <c r="V185" s="652">
        <v>153.10617693955999</v>
      </c>
      <c r="W185" s="652">
        <v>19.7705024487821</v>
      </c>
      <c r="X185" s="652"/>
      <c r="Y185" s="652">
        <v>151.81216601649999</v>
      </c>
      <c r="Z185" s="652">
        <v>4.0453995080795204</v>
      </c>
    </row>
    <row r="186" spans="1:26">
      <c r="B186" s="651"/>
      <c r="C186" s="651" t="s">
        <v>1765</v>
      </c>
      <c r="D186" s="652">
        <v>105.219277550407</v>
      </c>
      <c r="E186" s="652"/>
      <c r="F186" s="652">
        <v>105.21927755041</v>
      </c>
      <c r="G186" s="652">
        <v>0.42362993072097299</v>
      </c>
      <c r="H186" s="652"/>
      <c r="I186" s="652">
        <v>104.09233315804001</v>
      </c>
      <c r="J186" s="652">
        <v>-4.4685734512606201</v>
      </c>
      <c r="K186" s="652"/>
      <c r="L186" s="652">
        <v>101.645261734065</v>
      </c>
      <c r="M186" s="652"/>
      <c r="N186" s="652">
        <v>102.42854161698</v>
      </c>
      <c r="O186" s="652">
        <v>-0.214359217634082</v>
      </c>
      <c r="P186" s="652"/>
      <c r="Q186" s="652">
        <v>100.90168713423</v>
      </c>
      <c r="R186" s="652">
        <v>-4.1244162022244399</v>
      </c>
      <c r="S186" s="652"/>
      <c r="T186" s="652">
        <v>153.43340870370201</v>
      </c>
      <c r="U186" s="652"/>
      <c r="V186" s="652">
        <v>153.4334087037</v>
      </c>
      <c r="W186" s="652">
        <v>13.317995051175201</v>
      </c>
      <c r="X186" s="652"/>
      <c r="Y186" s="652">
        <v>151.02908794293</v>
      </c>
      <c r="Z186" s="652">
        <v>-0.51582036810204601</v>
      </c>
    </row>
    <row r="187" spans="1:26">
      <c r="B187" s="651"/>
      <c r="C187" s="651" t="s">
        <v>1767</v>
      </c>
      <c r="D187" s="652">
        <v>104.821474861688</v>
      </c>
      <c r="E187" s="652"/>
      <c r="F187" s="652">
        <v>104.82147486169001</v>
      </c>
      <c r="G187" s="652">
        <v>-2.7647503969898302</v>
      </c>
      <c r="H187" s="652"/>
      <c r="I187" s="652">
        <v>103.00917673743</v>
      </c>
      <c r="J187" s="652">
        <v>-1.0405727182284199</v>
      </c>
      <c r="K187" s="652"/>
      <c r="L187" s="652">
        <v>97.712182207019595</v>
      </c>
      <c r="M187" s="652"/>
      <c r="N187" s="652">
        <v>99.79216977307</v>
      </c>
      <c r="O187" s="652">
        <v>-3.1415923371425301</v>
      </c>
      <c r="P187" s="652"/>
      <c r="Q187" s="652">
        <v>99.328832128789998</v>
      </c>
      <c r="R187" s="652">
        <v>-1.55879951080265</v>
      </c>
      <c r="S187" s="652"/>
      <c r="T187" s="652">
        <v>159.270706621426</v>
      </c>
      <c r="U187" s="652"/>
      <c r="V187" s="652">
        <v>159.27070662143001</v>
      </c>
      <c r="W187" s="652">
        <v>14.0028906011679</v>
      </c>
      <c r="X187" s="652"/>
      <c r="Y187" s="652">
        <v>158.46575068365999</v>
      </c>
      <c r="Z187" s="652">
        <v>4.92399367699295</v>
      </c>
    </row>
    <row r="188" spans="1:26">
      <c r="B188" s="651"/>
      <c r="C188" s="651" t="s">
        <v>1768</v>
      </c>
      <c r="D188" s="652">
        <v>102.38239312913799</v>
      </c>
      <c r="E188" s="652"/>
      <c r="F188" s="652">
        <v>102.38239312914</v>
      </c>
      <c r="G188" s="652">
        <v>-4.9105832338314297</v>
      </c>
      <c r="H188" s="652"/>
      <c r="I188" s="652">
        <v>102.72635263438001</v>
      </c>
      <c r="J188" s="652">
        <v>-0.274562045836865</v>
      </c>
      <c r="K188" s="652"/>
      <c r="L188" s="652">
        <v>100.781076557763</v>
      </c>
      <c r="M188" s="652"/>
      <c r="N188" s="652">
        <v>99.478868135669998</v>
      </c>
      <c r="O188" s="652">
        <v>-6.1123297544781803</v>
      </c>
      <c r="P188" s="652"/>
      <c r="Q188" s="652">
        <v>98.89916450698</v>
      </c>
      <c r="R188" s="652">
        <v>-0.43257089870229398</v>
      </c>
      <c r="S188" s="652"/>
      <c r="T188" s="652">
        <v>159.38322851964099</v>
      </c>
      <c r="U188" s="652"/>
      <c r="V188" s="652">
        <v>159.38322851964</v>
      </c>
      <c r="W188" s="652">
        <v>11.5859679674964</v>
      </c>
      <c r="X188" s="652"/>
      <c r="Y188" s="652">
        <v>164.45254039457001</v>
      </c>
      <c r="Z188" s="652">
        <v>3.7779707508288198</v>
      </c>
    </row>
    <row r="189" spans="1:26">
      <c r="B189" s="651" t="s">
        <v>1771</v>
      </c>
      <c r="C189" s="651" t="s">
        <v>1763</v>
      </c>
      <c r="D189" s="652">
        <v>99.178426203721102</v>
      </c>
      <c r="E189" s="652"/>
      <c r="F189" s="652">
        <v>99.178426203719994</v>
      </c>
      <c r="G189" s="652">
        <v>-6.9034280808626196</v>
      </c>
      <c r="H189" s="652"/>
      <c r="I189" s="652">
        <v>101.95681919531999</v>
      </c>
      <c r="J189" s="652">
        <v>-0.74911005727896895</v>
      </c>
      <c r="K189" s="652"/>
      <c r="L189" s="652">
        <v>95.972768145248807</v>
      </c>
      <c r="M189" s="652"/>
      <c r="N189" s="652">
        <v>95.180497220570004</v>
      </c>
      <c r="O189" s="652">
        <v>-7.5969378156431899</v>
      </c>
      <c r="P189" s="652"/>
      <c r="Q189" s="652">
        <v>97.705111364079997</v>
      </c>
      <c r="R189" s="652">
        <v>-1.2073440143326299</v>
      </c>
      <c r="S189" s="652"/>
      <c r="T189" s="652">
        <v>178.00687748061199</v>
      </c>
      <c r="U189" s="652"/>
      <c r="V189" s="652">
        <v>178.00687748061</v>
      </c>
      <c r="W189" s="652">
        <v>16.2636812170418</v>
      </c>
      <c r="X189" s="652"/>
      <c r="Y189" s="652">
        <v>175.63202700221001</v>
      </c>
      <c r="Z189" s="652">
        <v>6.7980017704908198</v>
      </c>
    </row>
    <row r="190" spans="1:26" ht="15">
      <c r="A190" s="653"/>
      <c r="B190" s="651"/>
      <c r="C190" s="651" t="s">
        <v>1765</v>
      </c>
      <c r="D190" s="652">
        <v>103.009687370896</v>
      </c>
      <c r="E190" s="652"/>
      <c r="F190" s="652">
        <v>103.0096873709</v>
      </c>
      <c r="G190" s="652">
        <v>-2.09998607760008</v>
      </c>
      <c r="H190" s="652"/>
      <c r="I190" s="652">
        <v>101.85869953177</v>
      </c>
      <c r="J190" s="652">
        <v>-9.6236489451510698E-2</v>
      </c>
      <c r="K190" s="652"/>
      <c r="L190" s="652">
        <v>96.589263389972601</v>
      </c>
      <c r="M190" s="652"/>
      <c r="N190" s="652">
        <v>97.65849134039</v>
      </c>
      <c r="O190" s="652">
        <v>-4.6569542056227498</v>
      </c>
      <c r="P190" s="652"/>
      <c r="Q190" s="652">
        <v>96.208561094789999</v>
      </c>
      <c r="R190" s="652">
        <v>-1.5317011038587101</v>
      </c>
      <c r="S190" s="652"/>
      <c r="T190" s="652">
        <v>187.44489947404901</v>
      </c>
      <c r="U190" s="652"/>
      <c r="V190" s="652">
        <v>187.44489947405</v>
      </c>
      <c r="W190" s="652">
        <v>22.166939428446501</v>
      </c>
      <c r="X190" s="652"/>
      <c r="Y190" s="652">
        <v>183.96731364431</v>
      </c>
      <c r="Z190" s="652">
        <v>4.7458807965560403</v>
      </c>
    </row>
    <row r="191" spans="1:26" ht="15">
      <c r="A191" s="653" t="s">
        <v>1805</v>
      </c>
      <c r="B191" s="651" t="s">
        <v>1762</v>
      </c>
      <c r="C191" s="651" t="s">
        <v>1763</v>
      </c>
      <c r="D191" s="655">
        <v>99.5397070877315</v>
      </c>
      <c r="E191" s="655"/>
      <c r="F191" s="655">
        <v>99.539707087729994</v>
      </c>
      <c r="G191" s="655">
        <v>1.94158760614438</v>
      </c>
      <c r="H191" s="655"/>
      <c r="I191" s="655">
        <v>100.85664333296999</v>
      </c>
      <c r="J191" s="655">
        <v>2.67494527345437E-2</v>
      </c>
      <c r="K191" s="655"/>
      <c r="L191" s="655">
        <v>99.745922830746494</v>
      </c>
      <c r="M191" s="655"/>
      <c r="N191" s="655">
        <v>98.11252589915</v>
      </c>
      <c r="O191" s="655">
        <v>0.70203891961499199</v>
      </c>
      <c r="P191" s="655"/>
      <c r="Q191" s="655">
        <v>99.757908033950002</v>
      </c>
      <c r="R191" s="655">
        <v>-0.116613258962982</v>
      </c>
      <c r="S191" s="655"/>
      <c r="T191" s="655">
        <v>119.375278060634</v>
      </c>
      <c r="U191" s="655"/>
      <c r="V191" s="655">
        <v>119.37527806063</v>
      </c>
      <c r="W191" s="655">
        <v>25.397959408569701</v>
      </c>
      <c r="X191" s="655"/>
      <c r="Y191" s="655">
        <v>118.01599523673001</v>
      </c>
      <c r="Z191" s="655">
        <v>12.0898384899773</v>
      </c>
    </row>
    <row r="192" spans="1:26" ht="15">
      <c r="A192" s="653" t="s">
        <v>1806</v>
      </c>
      <c r="B192" s="651"/>
      <c r="C192" s="651" t="s">
        <v>1765</v>
      </c>
      <c r="D192" s="655">
        <v>100.689658099263</v>
      </c>
      <c r="E192" s="655"/>
      <c r="F192" s="655">
        <v>100.68965809926</v>
      </c>
      <c r="G192" s="655">
        <v>0.38796396235354602</v>
      </c>
      <c r="H192" s="655"/>
      <c r="I192" s="655">
        <v>100.49430727815</v>
      </c>
      <c r="J192" s="655">
        <v>-0.35925849090949502</v>
      </c>
      <c r="K192" s="655"/>
      <c r="L192" s="655">
        <v>101.144360352281</v>
      </c>
      <c r="M192" s="655"/>
      <c r="N192" s="655">
        <v>99.96719669929</v>
      </c>
      <c r="O192" s="655">
        <v>-1.4079583038955801</v>
      </c>
      <c r="P192" s="655"/>
      <c r="Q192" s="655">
        <v>99.231830442659998</v>
      </c>
      <c r="R192" s="655">
        <v>-0.52735427361905296</v>
      </c>
      <c r="S192" s="655"/>
      <c r="T192" s="655">
        <v>120.91695229687301</v>
      </c>
      <c r="U192" s="655"/>
      <c r="V192" s="655">
        <v>120.91695229686999</v>
      </c>
      <c r="W192" s="655">
        <v>24.0754580309444</v>
      </c>
      <c r="X192" s="655"/>
      <c r="Y192" s="655">
        <v>120.61126829374</v>
      </c>
      <c r="Z192" s="655">
        <v>2.1990858542556899</v>
      </c>
    </row>
    <row r="193" spans="1:26" ht="15">
      <c r="A193" s="653" t="s">
        <v>1807</v>
      </c>
      <c r="B193" s="651"/>
      <c r="C193" s="651" t="s">
        <v>1767</v>
      </c>
      <c r="D193" s="655">
        <v>100.704704764179</v>
      </c>
      <c r="E193" s="655"/>
      <c r="F193" s="655">
        <v>100.70470476417999</v>
      </c>
      <c r="G193" s="655">
        <v>-0.33935450862231997</v>
      </c>
      <c r="H193" s="655"/>
      <c r="I193" s="655">
        <v>99.879878402239996</v>
      </c>
      <c r="J193" s="655">
        <v>-0.61140664834812197</v>
      </c>
      <c r="K193" s="655"/>
      <c r="L193" s="655">
        <v>92.957024459230297</v>
      </c>
      <c r="M193" s="655"/>
      <c r="N193" s="655">
        <v>97.166442869289995</v>
      </c>
      <c r="O193" s="655">
        <v>-2.8104332194118302</v>
      </c>
      <c r="P193" s="655"/>
      <c r="Q193" s="655">
        <v>98.068513023809999</v>
      </c>
      <c r="R193" s="655">
        <v>-1.1723228460672299</v>
      </c>
      <c r="S193" s="655"/>
      <c r="T193" s="655">
        <v>122.18823426821599</v>
      </c>
      <c r="U193" s="655"/>
      <c r="V193" s="655">
        <v>122.18823426822</v>
      </c>
      <c r="W193" s="655">
        <v>19.1419225426528</v>
      </c>
      <c r="X193" s="655"/>
      <c r="Y193" s="655">
        <v>122.49431408544</v>
      </c>
      <c r="Z193" s="655">
        <v>1.56125196122967</v>
      </c>
    </row>
    <row r="194" spans="1:26" ht="15">
      <c r="A194" s="653" t="s">
        <v>1808</v>
      </c>
      <c r="B194" s="651"/>
      <c r="C194" s="651" t="s">
        <v>1768</v>
      </c>
      <c r="D194" s="655">
        <v>100.694249261122</v>
      </c>
      <c r="E194" s="655"/>
      <c r="F194" s="655">
        <v>100.69424926112001</v>
      </c>
      <c r="G194" s="655">
        <v>-0.31061131836556199</v>
      </c>
      <c r="H194" s="655"/>
      <c r="I194" s="655">
        <v>100.52650539264999</v>
      </c>
      <c r="J194" s="655">
        <v>0.64740466323545098</v>
      </c>
      <c r="K194" s="655"/>
      <c r="L194" s="655">
        <v>101.251056730485</v>
      </c>
      <c r="M194" s="655"/>
      <c r="N194" s="655">
        <v>100.10740295559999</v>
      </c>
      <c r="O194" s="655">
        <v>-1.0800908329966801</v>
      </c>
      <c r="P194" s="655"/>
      <c r="Q194" s="655">
        <v>98.447724850200004</v>
      </c>
      <c r="R194" s="655">
        <v>0.38668051008169302</v>
      </c>
      <c r="S194" s="655"/>
      <c r="T194" s="655">
        <v>125.051771467157</v>
      </c>
      <c r="U194" s="655"/>
      <c r="V194" s="655">
        <v>125.05177146715999</v>
      </c>
      <c r="W194" s="655">
        <v>19.333761955933401</v>
      </c>
      <c r="X194" s="655"/>
      <c r="Y194" s="655">
        <v>126.23531355237</v>
      </c>
      <c r="Z194" s="655">
        <v>3.0540188700682398</v>
      </c>
    </row>
    <row r="195" spans="1:26">
      <c r="A195" s="654" t="s">
        <v>1809</v>
      </c>
      <c r="B195" s="651" t="s">
        <v>1769</v>
      </c>
      <c r="C195" s="651" t="s">
        <v>1763</v>
      </c>
      <c r="D195" s="655">
        <v>99.819112080870795</v>
      </c>
      <c r="E195" s="655"/>
      <c r="F195" s="655">
        <v>99.819112080869999</v>
      </c>
      <c r="G195" s="655">
        <v>0.280697021635541</v>
      </c>
      <c r="H195" s="655"/>
      <c r="I195" s="655">
        <v>101.1463335638</v>
      </c>
      <c r="J195" s="655">
        <v>0.61658183454104099</v>
      </c>
      <c r="K195" s="655"/>
      <c r="L195" s="655">
        <v>98.948157742253898</v>
      </c>
      <c r="M195" s="655"/>
      <c r="N195" s="655">
        <v>97.913432517220002</v>
      </c>
      <c r="O195" s="655">
        <v>-0.20292351063782499</v>
      </c>
      <c r="P195" s="655"/>
      <c r="Q195" s="655">
        <v>98.986863260679996</v>
      </c>
      <c r="R195" s="655">
        <v>0.54763927891717501</v>
      </c>
      <c r="S195" s="655"/>
      <c r="T195" s="655">
        <v>130.81162806916899</v>
      </c>
      <c r="U195" s="655"/>
      <c r="V195" s="655">
        <v>130.81162806917001</v>
      </c>
      <c r="W195" s="655">
        <v>9.5801661737127404</v>
      </c>
      <c r="X195" s="655"/>
      <c r="Y195" s="655">
        <v>129.00340966941999</v>
      </c>
      <c r="Z195" s="655">
        <v>2.1928064652856598</v>
      </c>
    </row>
    <row r="196" spans="1:26">
      <c r="A196" s="654" t="s">
        <v>1810</v>
      </c>
      <c r="B196" s="651"/>
      <c r="C196" s="651" t="s">
        <v>1765</v>
      </c>
      <c r="D196" s="655">
        <v>102.937591256576</v>
      </c>
      <c r="E196" s="655"/>
      <c r="F196" s="655">
        <v>102.93759125658001</v>
      </c>
      <c r="G196" s="655">
        <v>2.2325362899772498</v>
      </c>
      <c r="H196" s="655"/>
      <c r="I196" s="655">
        <v>102.75649268968</v>
      </c>
      <c r="J196" s="655">
        <v>1.5919105212690301</v>
      </c>
      <c r="K196" s="655"/>
      <c r="L196" s="655">
        <v>99.205924713722595</v>
      </c>
      <c r="M196" s="655"/>
      <c r="N196" s="655">
        <v>100.07859990839999</v>
      </c>
      <c r="O196" s="655">
        <v>0.111439765031234</v>
      </c>
      <c r="P196" s="655"/>
      <c r="Q196" s="655">
        <v>99.499312935130007</v>
      </c>
      <c r="R196" s="655">
        <v>0.51769462893320894</v>
      </c>
      <c r="S196" s="655"/>
      <c r="T196" s="655">
        <v>135.76895050297</v>
      </c>
      <c r="U196" s="655"/>
      <c r="V196" s="655">
        <v>135.76895050297</v>
      </c>
      <c r="W196" s="655">
        <v>12.282808922967201</v>
      </c>
      <c r="X196" s="655"/>
      <c r="Y196" s="655">
        <v>134.90632541875999</v>
      </c>
      <c r="Z196" s="655">
        <v>4.5757827366475201</v>
      </c>
    </row>
    <row r="197" spans="1:26" ht="15">
      <c r="A197" s="653"/>
      <c r="B197" s="651"/>
      <c r="C197" s="651" t="s">
        <v>1767</v>
      </c>
      <c r="D197" s="655">
        <v>106.043801613195</v>
      </c>
      <c r="E197" s="655"/>
      <c r="F197" s="655">
        <v>106.0438016132</v>
      </c>
      <c r="G197" s="655">
        <v>5.3017352680021803</v>
      </c>
      <c r="H197" s="655"/>
      <c r="I197" s="655">
        <v>105.12995593828001</v>
      </c>
      <c r="J197" s="655">
        <v>2.30979394729611</v>
      </c>
      <c r="K197" s="655"/>
      <c r="L197" s="655">
        <v>98.367875077523806</v>
      </c>
      <c r="M197" s="655"/>
      <c r="N197" s="655">
        <v>99.940963931750005</v>
      </c>
      <c r="O197" s="655">
        <v>2.8554313408306302</v>
      </c>
      <c r="P197" s="655"/>
      <c r="Q197" s="655">
        <v>101.31389309385</v>
      </c>
      <c r="R197" s="655">
        <v>1.8237112450244199</v>
      </c>
      <c r="S197" s="655"/>
      <c r="T197" s="655">
        <v>139.37747350480399</v>
      </c>
      <c r="U197" s="655"/>
      <c r="V197" s="655">
        <v>139.37747350480001</v>
      </c>
      <c r="W197" s="655">
        <v>14.067835041176901</v>
      </c>
      <c r="X197" s="655"/>
      <c r="Y197" s="655">
        <v>140.21233419059001</v>
      </c>
      <c r="Z197" s="655">
        <v>3.9331059943703299</v>
      </c>
    </row>
    <row r="198" spans="1:26" ht="15">
      <c r="A198" s="653"/>
      <c r="B198" s="651"/>
      <c r="C198" s="651" t="s">
        <v>1768</v>
      </c>
      <c r="D198" s="655">
        <v>106.90412361568301</v>
      </c>
      <c r="E198" s="655"/>
      <c r="F198" s="655">
        <v>106.90412361568001</v>
      </c>
      <c r="G198" s="655">
        <v>6.1670595889310196</v>
      </c>
      <c r="H198" s="655"/>
      <c r="I198" s="655">
        <v>106.72318884942</v>
      </c>
      <c r="J198" s="655">
        <v>1.5154889935228</v>
      </c>
      <c r="K198" s="655"/>
      <c r="L198" s="655">
        <v>106.148869303944</v>
      </c>
      <c r="M198" s="655"/>
      <c r="N198" s="655">
        <v>105.29289366198</v>
      </c>
      <c r="O198" s="655">
        <v>5.1799273113496804</v>
      </c>
      <c r="P198" s="655"/>
      <c r="Q198" s="655">
        <v>103.49292500065</v>
      </c>
      <c r="R198" s="655">
        <v>2.1507730482545999</v>
      </c>
      <c r="S198" s="655"/>
      <c r="T198" s="655">
        <v>144.543253586145</v>
      </c>
      <c r="U198" s="655"/>
      <c r="V198" s="655">
        <v>144.54325358614</v>
      </c>
      <c r="W198" s="655">
        <v>15.586730112094999</v>
      </c>
      <c r="X198" s="655"/>
      <c r="Y198" s="655">
        <v>146.96243091887001</v>
      </c>
      <c r="Z198" s="655">
        <v>4.8141961028226099</v>
      </c>
    </row>
    <row r="199" spans="1:26">
      <c r="B199" s="651" t="s">
        <v>1770</v>
      </c>
      <c r="C199" s="651" t="s">
        <v>1763</v>
      </c>
      <c r="D199" s="655">
        <v>106.687413059695</v>
      </c>
      <c r="E199" s="655"/>
      <c r="F199" s="655">
        <v>106.68741305970001</v>
      </c>
      <c r="G199" s="655">
        <v>6.8807474196580101</v>
      </c>
      <c r="H199" s="655"/>
      <c r="I199" s="655">
        <v>108.08570664555</v>
      </c>
      <c r="J199" s="655">
        <v>1.2766839248520101</v>
      </c>
      <c r="K199" s="655"/>
      <c r="L199" s="655">
        <v>104.35167439431299</v>
      </c>
      <c r="M199" s="655"/>
      <c r="N199" s="655">
        <v>102.91842122134</v>
      </c>
      <c r="O199" s="655">
        <v>5.1116466611869402</v>
      </c>
      <c r="P199" s="655"/>
      <c r="Q199" s="655">
        <v>103.98759518367</v>
      </c>
      <c r="R199" s="655">
        <v>0.47797487897544</v>
      </c>
      <c r="S199" s="655"/>
      <c r="T199" s="655">
        <v>157.15176911995701</v>
      </c>
      <c r="U199" s="655"/>
      <c r="V199" s="655">
        <v>157.15176911995999</v>
      </c>
      <c r="W199" s="655">
        <v>20.1359324393256</v>
      </c>
      <c r="X199" s="655"/>
      <c r="Y199" s="655">
        <v>153.43931694694999</v>
      </c>
      <c r="Z199" s="655">
        <v>4.4071712665501099</v>
      </c>
    </row>
    <row r="200" spans="1:26">
      <c r="B200" s="651"/>
      <c r="C200" s="651" t="s">
        <v>1765</v>
      </c>
      <c r="D200" s="655">
        <v>107.643917974071</v>
      </c>
      <c r="E200" s="655"/>
      <c r="F200" s="655">
        <v>107.64391797407001</v>
      </c>
      <c r="G200" s="655">
        <v>4.5720194731962502</v>
      </c>
      <c r="H200" s="655"/>
      <c r="I200" s="655">
        <v>107.43056443099</v>
      </c>
      <c r="J200" s="655">
        <v>-0.60613214724906705</v>
      </c>
      <c r="K200" s="655"/>
      <c r="L200" s="655">
        <v>103.09960374075899</v>
      </c>
      <c r="M200" s="655"/>
      <c r="N200" s="655">
        <v>103.93593027999999</v>
      </c>
      <c r="O200" s="655">
        <v>3.85430089462736</v>
      </c>
      <c r="P200" s="655"/>
      <c r="Q200" s="655">
        <v>103.25564117099</v>
      </c>
      <c r="R200" s="655">
        <v>-0.70388589272323598</v>
      </c>
      <c r="S200" s="655"/>
      <c r="T200" s="655">
        <v>161.29925240917501</v>
      </c>
      <c r="U200" s="655"/>
      <c r="V200" s="655">
        <v>161.29925240918001</v>
      </c>
      <c r="W200" s="655">
        <v>18.804227190112599</v>
      </c>
      <c r="X200" s="655"/>
      <c r="Y200" s="655">
        <v>159.30884077396999</v>
      </c>
      <c r="Z200" s="655">
        <v>3.8253062799082498</v>
      </c>
    </row>
    <row r="201" spans="1:26">
      <c r="B201" s="651"/>
      <c r="C201" s="651" t="s">
        <v>1767</v>
      </c>
      <c r="D201" s="655">
        <v>108.244048417081</v>
      </c>
      <c r="E201" s="655"/>
      <c r="F201" s="655">
        <v>108.24404841707999</v>
      </c>
      <c r="G201" s="655">
        <v>2.0748471578805798</v>
      </c>
      <c r="H201" s="655"/>
      <c r="I201" s="655">
        <v>107.29917172985</v>
      </c>
      <c r="J201" s="655">
        <v>-0.122304766651768</v>
      </c>
      <c r="K201" s="655"/>
      <c r="L201" s="655">
        <v>99.009302188107299</v>
      </c>
      <c r="M201" s="655"/>
      <c r="N201" s="655">
        <v>101.55803454239999</v>
      </c>
      <c r="O201" s="655">
        <v>1.6180258294830001</v>
      </c>
      <c r="P201" s="655"/>
      <c r="Q201" s="655">
        <v>102.52072950012</v>
      </c>
      <c r="R201" s="655">
        <v>-0.71173997133289402</v>
      </c>
      <c r="S201" s="655"/>
      <c r="T201" s="655">
        <v>164.03552380701399</v>
      </c>
      <c r="U201" s="655"/>
      <c r="V201" s="655">
        <v>164.03552380701001</v>
      </c>
      <c r="W201" s="655">
        <v>17.691560682050099</v>
      </c>
      <c r="X201" s="655"/>
      <c r="Y201" s="655">
        <v>165.63122181718001</v>
      </c>
      <c r="Z201" s="655">
        <v>3.96863162928936</v>
      </c>
    </row>
    <row r="202" spans="1:26">
      <c r="B202" s="651"/>
      <c r="C202" s="651" t="s">
        <v>1768</v>
      </c>
      <c r="D202" s="655">
        <v>106.181189238239</v>
      </c>
      <c r="E202" s="655"/>
      <c r="F202" s="655">
        <v>106.18118923823999</v>
      </c>
      <c r="G202" s="655">
        <v>-0.67624554880497101</v>
      </c>
      <c r="H202" s="655"/>
      <c r="I202" s="655">
        <v>106.02299001215</v>
      </c>
      <c r="J202" s="655">
        <v>-1.1893677249560499</v>
      </c>
      <c r="K202" s="655"/>
      <c r="L202" s="655">
        <v>103.088420073658</v>
      </c>
      <c r="M202" s="655"/>
      <c r="N202" s="655">
        <v>101.78071186267</v>
      </c>
      <c r="O202" s="655">
        <v>-3.3356304278094</v>
      </c>
      <c r="P202" s="655"/>
      <c r="Q202" s="655">
        <v>100.34918175211</v>
      </c>
      <c r="R202" s="655">
        <v>-2.1181547952284698</v>
      </c>
      <c r="S202" s="655"/>
      <c r="T202" s="655">
        <v>166.451582011358</v>
      </c>
      <c r="U202" s="655"/>
      <c r="V202" s="655">
        <v>166.45158201135999</v>
      </c>
      <c r="W202" s="655">
        <v>15.156935990903101</v>
      </c>
      <c r="X202" s="655"/>
      <c r="Y202" s="655">
        <v>171.54683107783001</v>
      </c>
      <c r="Z202" s="655">
        <v>3.5715544423016499</v>
      </c>
    </row>
    <row r="203" spans="1:26">
      <c r="B203" s="651" t="s">
        <v>1771</v>
      </c>
      <c r="C203" s="651" t="s">
        <v>1763</v>
      </c>
      <c r="D203" s="655">
        <v>102.934543342401</v>
      </c>
      <c r="E203" s="655"/>
      <c r="F203" s="655">
        <v>102.9345433424</v>
      </c>
      <c r="G203" s="655">
        <v>-3.5176311897261701</v>
      </c>
      <c r="H203" s="655"/>
      <c r="I203" s="655">
        <v>104.33141040175001</v>
      </c>
      <c r="J203" s="655">
        <v>-1.5954837815894001</v>
      </c>
      <c r="K203" s="655"/>
      <c r="L203" s="655">
        <v>98.116228119723203</v>
      </c>
      <c r="M203" s="655"/>
      <c r="N203" s="655">
        <v>97.222983455900007</v>
      </c>
      <c r="O203" s="655">
        <v>-5.5339342538020402</v>
      </c>
      <c r="P203" s="655"/>
      <c r="Q203" s="655">
        <v>98.415954456649999</v>
      </c>
      <c r="R203" s="655">
        <v>-1.92650030793036</v>
      </c>
      <c r="S203" s="655"/>
      <c r="T203" s="655">
        <v>187.21035171561999</v>
      </c>
      <c r="U203" s="655"/>
      <c r="V203" s="655">
        <v>187.21035171561999</v>
      </c>
      <c r="W203" s="655">
        <v>19.127104177055202</v>
      </c>
      <c r="X203" s="655"/>
      <c r="Y203" s="655">
        <v>181.33115962989999</v>
      </c>
      <c r="Z203" s="655">
        <v>5.7035903785543498</v>
      </c>
    </row>
    <row r="204" spans="1:26" ht="15">
      <c r="A204" s="653"/>
      <c r="B204" s="651"/>
      <c r="C204" s="651" t="s">
        <v>1765</v>
      </c>
      <c r="D204" s="652">
        <v>104.16636364355401</v>
      </c>
      <c r="E204" s="652"/>
      <c r="F204" s="652">
        <v>104.16636364355</v>
      </c>
      <c r="G204" s="652">
        <v>-3.23060921227124</v>
      </c>
      <c r="H204" s="652"/>
      <c r="I204" s="652">
        <v>103.97891830691999</v>
      </c>
      <c r="J204" s="652">
        <v>-0.33785807502520598</v>
      </c>
      <c r="K204" s="652"/>
      <c r="L204" s="652">
        <v>96.814183966122997</v>
      </c>
      <c r="M204" s="652"/>
      <c r="N204" s="652">
        <v>98.200474217090004</v>
      </c>
      <c r="O204" s="652">
        <v>-5.5182611513255004</v>
      </c>
      <c r="P204" s="652"/>
      <c r="Q204" s="652">
        <v>97.641102793179996</v>
      </c>
      <c r="R204" s="652">
        <v>-0.78732322187791703</v>
      </c>
      <c r="S204" s="652"/>
      <c r="T204" s="652">
        <v>192.00074901570599</v>
      </c>
      <c r="U204" s="652"/>
      <c r="V204" s="652">
        <v>192.00074901571</v>
      </c>
      <c r="W204" s="652">
        <v>19.033874086810499</v>
      </c>
      <c r="X204" s="652"/>
      <c r="Y204" s="652">
        <v>188.94898012088001</v>
      </c>
      <c r="Z204" s="652">
        <v>4.2010543066774098</v>
      </c>
    </row>
    <row r="205" spans="1:26" ht="15">
      <c r="A205" s="653" t="s">
        <v>1811</v>
      </c>
      <c r="B205" s="651" t="s">
        <v>1762</v>
      </c>
      <c r="C205" s="651" t="s">
        <v>1763</v>
      </c>
      <c r="D205" s="655">
        <v>102.252378815646</v>
      </c>
      <c r="E205" s="655"/>
      <c r="F205" s="655">
        <v>102.25237881565</v>
      </c>
      <c r="G205" s="655">
        <v>4.7306459906520297</v>
      </c>
      <c r="H205" s="655"/>
      <c r="I205" s="655">
        <v>102.75165141015999</v>
      </c>
      <c r="J205" s="655">
        <v>1.1745593915944399</v>
      </c>
      <c r="K205" s="655"/>
      <c r="L205" s="655">
        <v>101.04476354517</v>
      </c>
      <c r="M205" s="655"/>
      <c r="N205" s="655">
        <v>99.477246218130006</v>
      </c>
      <c r="O205" s="655">
        <v>0.98478911736295105</v>
      </c>
      <c r="P205" s="655"/>
      <c r="Q205" s="655">
        <v>100.73217728787</v>
      </c>
      <c r="R205" s="655">
        <v>0.414707897228904</v>
      </c>
      <c r="S205" s="655"/>
      <c r="T205" s="655">
        <v>118.323880263969</v>
      </c>
      <c r="U205" s="655"/>
      <c r="V205" s="655">
        <v>118.32388026397</v>
      </c>
      <c r="W205" s="655">
        <v>27.336063865329699</v>
      </c>
      <c r="X205" s="655"/>
      <c r="Y205" s="655">
        <v>118.68126450443</v>
      </c>
      <c r="Z205" s="655">
        <v>11.558092943983199</v>
      </c>
    </row>
    <row r="206" spans="1:26" ht="15">
      <c r="A206" s="653" t="s">
        <v>1812</v>
      </c>
      <c r="B206" s="651"/>
      <c r="C206" s="651" t="s">
        <v>1765</v>
      </c>
      <c r="D206" s="655">
        <v>103.749850977676</v>
      </c>
      <c r="E206" s="655"/>
      <c r="F206" s="655">
        <v>103.74985097768</v>
      </c>
      <c r="G206" s="655">
        <v>3.19093534113372</v>
      </c>
      <c r="H206" s="655"/>
      <c r="I206" s="655">
        <v>102.82738448357</v>
      </c>
      <c r="J206" s="655">
        <v>7.3704969575322604E-2</v>
      </c>
      <c r="K206" s="655"/>
      <c r="L206" s="655">
        <v>103.51757414424701</v>
      </c>
      <c r="M206" s="655"/>
      <c r="N206" s="655">
        <v>102.14302103364</v>
      </c>
      <c r="O206" s="655">
        <v>1.2875656119633001</v>
      </c>
      <c r="P206" s="655"/>
      <c r="Q206" s="655">
        <v>101.15399613861</v>
      </c>
      <c r="R206" s="655">
        <v>0.41875283757099402</v>
      </c>
      <c r="S206" s="655"/>
      <c r="T206" s="655">
        <v>120.38440237645599</v>
      </c>
      <c r="U206" s="655"/>
      <c r="V206" s="655">
        <v>120.38440237646</v>
      </c>
      <c r="W206" s="655">
        <v>23.8145641732049</v>
      </c>
      <c r="X206" s="655"/>
      <c r="Y206" s="655">
        <v>120.07646556247001</v>
      </c>
      <c r="Z206" s="655">
        <v>1.1755866133259201</v>
      </c>
    </row>
    <row r="207" spans="1:26">
      <c r="A207" s="654" t="s">
        <v>1813</v>
      </c>
      <c r="B207" s="651"/>
      <c r="C207" s="651" t="s">
        <v>1767</v>
      </c>
      <c r="D207" s="655">
        <v>100.844529727482</v>
      </c>
      <c r="E207" s="655"/>
      <c r="F207" s="655">
        <v>100.84452972747999</v>
      </c>
      <c r="G207" s="655">
        <v>1.7223750429048901</v>
      </c>
      <c r="H207" s="655"/>
      <c r="I207" s="655">
        <v>102.38827233183</v>
      </c>
      <c r="J207" s="655">
        <v>-0.427038141585875</v>
      </c>
      <c r="K207" s="655"/>
      <c r="L207" s="655">
        <v>94.135196386908106</v>
      </c>
      <c r="M207" s="655"/>
      <c r="N207" s="655">
        <v>98.073077109620002</v>
      </c>
      <c r="O207" s="655">
        <v>-0.431075572750452</v>
      </c>
      <c r="P207" s="655"/>
      <c r="Q207" s="655">
        <v>99.426076011480006</v>
      </c>
      <c r="R207" s="655">
        <v>-1.70820747878537</v>
      </c>
      <c r="S207" s="655"/>
      <c r="T207" s="655">
        <v>123.958430865484</v>
      </c>
      <c r="U207" s="655"/>
      <c r="V207" s="655">
        <v>123.95843086548</v>
      </c>
      <c r="W207" s="655">
        <v>19.312805769220201</v>
      </c>
      <c r="X207" s="655"/>
      <c r="Y207" s="655">
        <v>122.83116854907</v>
      </c>
      <c r="Z207" s="655">
        <v>2.2941239764980099</v>
      </c>
    </row>
    <row r="208" spans="1:26" ht="15">
      <c r="A208" s="653"/>
      <c r="B208" s="651"/>
      <c r="C208" s="651" t="s">
        <v>1768</v>
      </c>
      <c r="D208" s="655">
        <v>104.56041260162699</v>
      </c>
      <c r="E208" s="655"/>
      <c r="F208" s="655">
        <v>104.56041260163001</v>
      </c>
      <c r="G208" s="655">
        <v>1.82372310212997</v>
      </c>
      <c r="H208" s="655"/>
      <c r="I208" s="655">
        <v>103.39410877527</v>
      </c>
      <c r="J208" s="655">
        <v>0.98237466121137995</v>
      </c>
      <c r="K208" s="655"/>
      <c r="L208" s="655">
        <v>102.030679001842</v>
      </c>
      <c r="M208" s="655"/>
      <c r="N208" s="655">
        <v>100.98189959603</v>
      </c>
      <c r="O208" s="655">
        <v>-1.14408013464479</v>
      </c>
      <c r="P208" s="655"/>
      <c r="Q208" s="655">
        <v>99.307216652210002</v>
      </c>
      <c r="R208" s="655">
        <v>-0.119545459338329</v>
      </c>
      <c r="S208" s="655"/>
      <c r="T208" s="655">
        <v>125.14134170604299</v>
      </c>
      <c r="U208" s="655"/>
      <c r="V208" s="655">
        <v>125.14134170604</v>
      </c>
      <c r="W208" s="655">
        <v>18.108867897192599</v>
      </c>
      <c r="X208" s="655"/>
      <c r="Y208" s="655">
        <v>126.38285216737999</v>
      </c>
      <c r="Z208" s="655">
        <v>2.8915165916468002</v>
      </c>
    </row>
    <row r="209" spans="1:26" ht="15">
      <c r="A209" s="653"/>
      <c r="B209" s="651" t="s">
        <v>1769</v>
      </c>
      <c r="C209" s="651" t="s">
        <v>1763</v>
      </c>
      <c r="D209" s="655">
        <v>102.86787845529599</v>
      </c>
      <c r="E209" s="655"/>
      <c r="F209" s="655">
        <v>102.8678784553</v>
      </c>
      <c r="G209" s="655">
        <v>0.60194163380754095</v>
      </c>
      <c r="H209" s="655"/>
      <c r="I209" s="655">
        <v>103.36997090993</v>
      </c>
      <c r="J209" s="655">
        <v>-2.3345493883471E-2</v>
      </c>
      <c r="K209" s="655"/>
      <c r="L209" s="655">
        <v>101.56357609788201</v>
      </c>
      <c r="M209" s="655"/>
      <c r="N209" s="655">
        <v>100.19260072820001</v>
      </c>
      <c r="O209" s="655">
        <v>0.719113704154413</v>
      </c>
      <c r="P209" s="655"/>
      <c r="Q209" s="655">
        <v>101.22131185775</v>
      </c>
      <c r="R209" s="655">
        <v>1.9274482460257401</v>
      </c>
      <c r="S209" s="655"/>
      <c r="T209" s="655">
        <v>127.463436934448</v>
      </c>
      <c r="U209" s="655"/>
      <c r="V209" s="655">
        <v>127.46343693445</v>
      </c>
      <c r="W209" s="655">
        <v>7.7241860646307998</v>
      </c>
      <c r="X209" s="655"/>
      <c r="Y209" s="655">
        <v>127.03864074784001</v>
      </c>
      <c r="Z209" s="655">
        <v>0.51889047383697395</v>
      </c>
    </row>
    <row r="210" spans="1:26" ht="15">
      <c r="A210" s="653"/>
      <c r="B210" s="651"/>
      <c r="C210" s="651" t="s">
        <v>1765</v>
      </c>
      <c r="D210" s="655">
        <v>105.377084889706</v>
      </c>
      <c r="E210" s="655"/>
      <c r="F210" s="655">
        <v>105.37708488971001</v>
      </c>
      <c r="G210" s="655">
        <v>1.56842048127864</v>
      </c>
      <c r="H210" s="655"/>
      <c r="I210" s="655">
        <v>104.69560146168</v>
      </c>
      <c r="J210" s="655">
        <v>1.2824135869256199</v>
      </c>
      <c r="K210" s="655"/>
      <c r="L210" s="655">
        <v>102.00058016065201</v>
      </c>
      <c r="M210" s="655"/>
      <c r="N210" s="655">
        <v>102.6990520157</v>
      </c>
      <c r="O210" s="655">
        <v>0.54436512297484896</v>
      </c>
      <c r="P210" s="655"/>
      <c r="Q210" s="655">
        <v>101.97955459784001</v>
      </c>
      <c r="R210" s="655">
        <v>0.74909396664961803</v>
      </c>
      <c r="S210" s="655"/>
      <c r="T210" s="655">
        <v>134.51764219140199</v>
      </c>
      <c r="U210" s="655"/>
      <c r="V210" s="655">
        <v>134.5176421914</v>
      </c>
      <c r="W210" s="655">
        <v>11.740092184652999</v>
      </c>
      <c r="X210" s="655"/>
      <c r="Y210" s="655">
        <v>133.9435596381</v>
      </c>
      <c r="Z210" s="655">
        <v>5.4352902783064501</v>
      </c>
    </row>
    <row r="211" spans="1:26" ht="15">
      <c r="A211" s="653"/>
      <c r="B211" s="651"/>
      <c r="C211" s="651" t="s">
        <v>1767</v>
      </c>
      <c r="D211" s="655">
        <v>104.595878416955</v>
      </c>
      <c r="E211" s="655"/>
      <c r="F211" s="655">
        <v>104.59587841696001</v>
      </c>
      <c r="G211" s="655">
        <v>3.71993275155089</v>
      </c>
      <c r="H211" s="655"/>
      <c r="I211" s="655">
        <v>106.30655893007</v>
      </c>
      <c r="J211" s="655">
        <v>1.5387059684447499</v>
      </c>
      <c r="K211" s="655"/>
      <c r="L211" s="655">
        <v>99.131667681869899</v>
      </c>
      <c r="M211" s="655"/>
      <c r="N211" s="655">
        <v>100.50748855049</v>
      </c>
      <c r="O211" s="655">
        <v>2.4822423366496</v>
      </c>
      <c r="P211" s="655"/>
      <c r="Q211" s="655">
        <v>102.10989866182</v>
      </c>
      <c r="R211" s="655">
        <v>0.12781391769557801</v>
      </c>
      <c r="S211" s="655"/>
      <c r="T211" s="655">
        <v>138.713543397314</v>
      </c>
      <c r="U211" s="655"/>
      <c r="V211" s="655">
        <v>138.71354339730999</v>
      </c>
      <c r="W211" s="655">
        <v>11.9032746936288</v>
      </c>
      <c r="X211" s="655"/>
      <c r="Y211" s="655">
        <v>138.06962653810999</v>
      </c>
      <c r="Z211" s="655">
        <v>3.0804518792528399</v>
      </c>
    </row>
    <row r="212" spans="1:26" ht="15">
      <c r="A212" s="653"/>
      <c r="B212" s="651"/>
      <c r="C212" s="651" t="s">
        <v>1768</v>
      </c>
      <c r="D212" s="655">
        <v>108.889278959606</v>
      </c>
      <c r="E212" s="655"/>
      <c r="F212" s="655">
        <v>108.88927895961</v>
      </c>
      <c r="G212" s="655">
        <v>4.14006242924152</v>
      </c>
      <c r="H212" s="655"/>
      <c r="I212" s="655">
        <v>107.41146631765</v>
      </c>
      <c r="J212" s="655">
        <v>1.03935956417028</v>
      </c>
      <c r="K212" s="655"/>
      <c r="L212" s="655">
        <v>107.994764638896</v>
      </c>
      <c r="M212" s="655"/>
      <c r="N212" s="655">
        <v>106.81251183923</v>
      </c>
      <c r="O212" s="655">
        <v>5.7739181640718797</v>
      </c>
      <c r="P212" s="655"/>
      <c r="Q212" s="655">
        <v>104.61781319315</v>
      </c>
      <c r="R212" s="655">
        <v>2.4560934485264898</v>
      </c>
      <c r="S212" s="655"/>
      <c r="T212" s="655">
        <v>144.80610939637</v>
      </c>
      <c r="U212" s="655"/>
      <c r="V212" s="655">
        <v>144.80610939637</v>
      </c>
      <c r="W212" s="655">
        <v>15.714045751981001</v>
      </c>
      <c r="X212" s="655"/>
      <c r="Y212" s="655">
        <v>147.12320291654001</v>
      </c>
      <c r="Z212" s="655">
        <v>6.5572541951730603</v>
      </c>
    </row>
    <row r="213" spans="1:26">
      <c r="B213" s="651" t="s">
        <v>1770</v>
      </c>
      <c r="C213" s="651" t="s">
        <v>1763</v>
      </c>
      <c r="D213" s="655">
        <v>108.60004085757799</v>
      </c>
      <c r="E213" s="655"/>
      <c r="F213" s="655">
        <v>108.60004085758</v>
      </c>
      <c r="G213" s="655">
        <v>5.5723540607195901</v>
      </c>
      <c r="H213" s="655"/>
      <c r="I213" s="655">
        <v>108.58471590944001</v>
      </c>
      <c r="J213" s="655">
        <v>1.0922945491874501</v>
      </c>
      <c r="K213" s="655"/>
      <c r="L213" s="655">
        <v>106.68374055379699</v>
      </c>
      <c r="M213" s="655"/>
      <c r="N213" s="655">
        <v>105.41232241189</v>
      </c>
      <c r="O213" s="655">
        <v>5.2096877870751497</v>
      </c>
      <c r="P213" s="655"/>
      <c r="Q213" s="655">
        <v>106.1258918262</v>
      </c>
      <c r="R213" s="655">
        <v>1.44151228841471</v>
      </c>
      <c r="S213" s="655"/>
      <c r="T213" s="655">
        <v>153.15051166482601</v>
      </c>
      <c r="U213" s="655"/>
      <c r="V213" s="655">
        <v>153.15051166482999</v>
      </c>
      <c r="W213" s="655">
        <v>20.152504395115301</v>
      </c>
      <c r="X213" s="655"/>
      <c r="Y213" s="655">
        <v>151.22644434692</v>
      </c>
      <c r="Z213" s="655">
        <v>2.7889832120550602</v>
      </c>
    </row>
    <row r="214" spans="1:26">
      <c r="B214" s="651"/>
      <c r="C214" s="651" t="s">
        <v>1765</v>
      </c>
      <c r="D214" s="655">
        <v>111.38135157107</v>
      </c>
      <c r="E214" s="655"/>
      <c r="F214" s="655">
        <v>111.38135157107</v>
      </c>
      <c r="G214" s="655">
        <v>5.6978864879818998</v>
      </c>
      <c r="H214" s="655"/>
      <c r="I214" s="655">
        <v>110.45067941227001</v>
      </c>
      <c r="J214" s="655">
        <v>1.7184402861874399</v>
      </c>
      <c r="K214" s="655"/>
      <c r="L214" s="655">
        <v>108.600040283468</v>
      </c>
      <c r="M214" s="655"/>
      <c r="N214" s="655">
        <v>109.16012223622999</v>
      </c>
      <c r="O214" s="655">
        <v>6.2912656871869403</v>
      </c>
      <c r="P214" s="655"/>
      <c r="Q214" s="655">
        <v>108.25222232663999</v>
      </c>
      <c r="R214" s="655">
        <v>2.0035925859848098</v>
      </c>
      <c r="S214" s="655"/>
      <c r="T214" s="655">
        <v>161.74345310215699</v>
      </c>
      <c r="U214" s="655"/>
      <c r="V214" s="655">
        <v>161.74345310216</v>
      </c>
      <c r="W214" s="655">
        <v>20.2395837952775</v>
      </c>
      <c r="X214" s="655"/>
      <c r="Y214" s="655">
        <v>160.75590247905001</v>
      </c>
      <c r="Z214" s="655">
        <v>6.3014495733755496</v>
      </c>
    </row>
    <row r="215" spans="1:26">
      <c r="B215" s="651"/>
      <c r="C215" s="651" t="s">
        <v>1767</v>
      </c>
      <c r="D215" s="655">
        <v>108.90964784003</v>
      </c>
      <c r="E215" s="655"/>
      <c r="F215" s="655">
        <v>108.90964784003</v>
      </c>
      <c r="G215" s="655">
        <v>4.1242250539487104</v>
      </c>
      <c r="H215" s="655"/>
      <c r="I215" s="655">
        <v>110.75419106488</v>
      </c>
      <c r="J215" s="655">
        <v>0.27479383035491101</v>
      </c>
      <c r="K215" s="655"/>
      <c r="L215" s="655">
        <v>104.513934905189</v>
      </c>
      <c r="M215" s="655"/>
      <c r="N215" s="655">
        <v>106.67276771317</v>
      </c>
      <c r="O215" s="655">
        <v>6.1341490585379299</v>
      </c>
      <c r="P215" s="655"/>
      <c r="Q215" s="655">
        <v>108.40257964689999</v>
      </c>
      <c r="R215" s="655">
        <v>0.138895365867236</v>
      </c>
      <c r="S215" s="655"/>
      <c r="T215" s="655">
        <v>172.76080790752499</v>
      </c>
      <c r="U215" s="655"/>
      <c r="V215" s="655">
        <v>172.76080790751999</v>
      </c>
      <c r="W215" s="655">
        <v>24.545018227016399</v>
      </c>
      <c r="X215" s="655"/>
      <c r="Y215" s="655">
        <v>171.90003490356</v>
      </c>
      <c r="Z215" s="655">
        <v>6.9323317232238599</v>
      </c>
    </row>
    <row r="216" spans="1:26">
      <c r="B216" s="651"/>
      <c r="C216" s="651" t="s">
        <v>1768</v>
      </c>
      <c r="D216" s="655">
        <v>111.80406574835</v>
      </c>
      <c r="E216" s="655"/>
      <c r="F216" s="655">
        <v>111.80406574835</v>
      </c>
      <c r="G216" s="655">
        <v>2.6768354208876501</v>
      </c>
      <c r="H216" s="655"/>
      <c r="I216" s="655">
        <v>110.7894121082</v>
      </c>
      <c r="J216" s="655">
        <v>3.1801093016306202E-2</v>
      </c>
      <c r="K216" s="655"/>
      <c r="L216" s="655">
        <v>110.677767969112</v>
      </c>
      <c r="M216" s="655"/>
      <c r="N216" s="655">
        <v>109.27707718367</v>
      </c>
      <c r="O216" s="655">
        <v>2.3073751398614899</v>
      </c>
      <c r="P216" s="655"/>
      <c r="Q216" s="655">
        <v>107.32479850113999</v>
      </c>
      <c r="R216" s="655">
        <v>-0.99423938920149302</v>
      </c>
      <c r="S216" s="655"/>
      <c r="T216" s="655">
        <v>172.73690199003099</v>
      </c>
      <c r="U216" s="655"/>
      <c r="V216" s="655">
        <v>172.73690199002999</v>
      </c>
      <c r="W216" s="655">
        <v>19.288407588664999</v>
      </c>
      <c r="X216" s="655"/>
      <c r="Y216" s="655">
        <v>177.22890343587</v>
      </c>
      <c r="Z216" s="655">
        <v>3.0999810647505801</v>
      </c>
    </row>
    <row r="217" spans="1:26">
      <c r="B217" s="651" t="s">
        <v>1771</v>
      </c>
      <c r="C217" s="651" t="s">
        <v>1763</v>
      </c>
      <c r="D217" s="655">
        <v>110.019152738446</v>
      </c>
      <c r="E217" s="655"/>
      <c r="F217" s="655">
        <v>110.01915273845</v>
      </c>
      <c r="G217" s="655">
        <v>1.30673236369317</v>
      </c>
      <c r="H217" s="655"/>
      <c r="I217" s="655">
        <v>110.57899274904</v>
      </c>
      <c r="J217" s="655">
        <v>-0.189927318103736</v>
      </c>
      <c r="K217" s="655"/>
      <c r="L217" s="655">
        <v>104.094070569769</v>
      </c>
      <c r="M217" s="655"/>
      <c r="N217" s="655">
        <v>103.20067224797</v>
      </c>
      <c r="O217" s="655">
        <v>-2.0980945237864699</v>
      </c>
      <c r="P217" s="655"/>
      <c r="Q217" s="655">
        <v>104.56002769241</v>
      </c>
      <c r="R217" s="655">
        <v>-2.57607826647877</v>
      </c>
      <c r="S217" s="655"/>
      <c r="T217" s="655">
        <v>197.43067616206801</v>
      </c>
      <c r="U217" s="655"/>
      <c r="V217" s="655">
        <v>197.43067616207</v>
      </c>
      <c r="W217" s="655">
        <v>28.9128413714655</v>
      </c>
      <c r="X217" s="655"/>
      <c r="Y217" s="655">
        <v>194.34540396708999</v>
      </c>
      <c r="Z217" s="655">
        <v>9.6578493684657793</v>
      </c>
    </row>
    <row r="218" spans="1:26" ht="15">
      <c r="A218" s="653"/>
      <c r="B218" s="651"/>
      <c r="C218" s="651" t="s">
        <v>1765</v>
      </c>
      <c r="D218" s="652">
        <v>112.313767026737</v>
      </c>
      <c r="E218" s="652"/>
      <c r="F218" s="652">
        <v>112.31376702674</v>
      </c>
      <c r="G218" s="652">
        <v>0.83713785343594604</v>
      </c>
      <c r="H218" s="652"/>
      <c r="I218" s="652">
        <v>111.07933708109</v>
      </c>
      <c r="J218" s="652">
        <v>0.45247683995958998</v>
      </c>
      <c r="K218" s="652"/>
      <c r="L218" s="652">
        <v>102.4604303787</v>
      </c>
      <c r="M218" s="652"/>
      <c r="N218" s="652">
        <v>103.70656124816</v>
      </c>
      <c r="O218" s="652">
        <v>-4.9959278868047798</v>
      </c>
      <c r="P218" s="652"/>
      <c r="Q218" s="652">
        <v>102.69480932411</v>
      </c>
      <c r="R218" s="652">
        <v>-1.78387325392359</v>
      </c>
      <c r="S218" s="652"/>
      <c r="T218" s="652">
        <v>210.061913029907</v>
      </c>
      <c r="U218" s="652"/>
      <c r="V218" s="652">
        <v>210.06191302990999</v>
      </c>
      <c r="W218" s="652">
        <v>29.873518217291402</v>
      </c>
      <c r="X218" s="652"/>
      <c r="Y218" s="652">
        <v>208.36980334973001</v>
      </c>
      <c r="Z218" s="652">
        <v>7.2162238449512603</v>
      </c>
    </row>
    <row r="219" spans="1:26" ht="15">
      <c r="A219" s="653" t="s">
        <v>1763</v>
      </c>
      <c r="B219" s="651" t="s">
        <v>1762</v>
      </c>
      <c r="C219" s="651" t="s">
        <v>1763</v>
      </c>
      <c r="D219" s="655">
        <v>91.596142905527302</v>
      </c>
      <c r="E219" s="655"/>
      <c r="F219" s="655">
        <v>91.596142905530002</v>
      </c>
      <c r="G219" s="655">
        <v>1.9528150794630199</v>
      </c>
      <c r="H219" s="655"/>
      <c r="I219" s="655">
        <v>100.32362617683</v>
      </c>
      <c r="J219" s="655">
        <v>-0.66090082310990295</v>
      </c>
      <c r="K219" s="655"/>
      <c r="L219" s="655">
        <v>90.099319250345999</v>
      </c>
      <c r="M219" s="655"/>
      <c r="N219" s="655">
        <v>89.694063135050001</v>
      </c>
      <c r="O219" s="655">
        <v>-0.78020446504454799</v>
      </c>
      <c r="P219" s="655"/>
      <c r="Q219" s="655">
        <v>98.168928164969998</v>
      </c>
      <c r="R219" s="655">
        <v>-2.0667052342071002</v>
      </c>
      <c r="S219" s="655"/>
      <c r="T219" s="655">
        <v>107.15453458784</v>
      </c>
      <c r="U219" s="655"/>
      <c r="V219" s="655">
        <v>107.15453458784</v>
      </c>
      <c r="W219" s="655">
        <v>25.566722487211901</v>
      </c>
      <c r="X219" s="655"/>
      <c r="Y219" s="655">
        <v>116.75098521021</v>
      </c>
      <c r="Z219" s="655">
        <v>11.2548819718871</v>
      </c>
    </row>
    <row r="220" spans="1:26" ht="15">
      <c r="A220" s="653" t="s">
        <v>1814</v>
      </c>
      <c r="B220" s="651"/>
      <c r="C220" s="651" t="s">
        <v>1765</v>
      </c>
      <c r="D220" s="655">
        <v>98.512415354884098</v>
      </c>
      <c r="E220" s="655"/>
      <c r="F220" s="655">
        <v>98.512415354880005</v>
      </c>
      <c r="G220" s="655">
        <v>-6.4216209396366999</v>
      </c>
      <c r="H220" s="655"/>
      <c r="I220" s="655">
        <v>95.03219150903</v>
      </c>
      <c r="J220" s="655">
        <v>-5.2743654405726303</v>
      </c>
      <c r="K220" s="655"/>
      <c r="L220" s="655">
        <v>96.461265091247398</v>
      </c>
      <c r="M220" s="655"/>
      <c r="N220" s="655">
        <v>95.996719881190003</v>
      </c>
      <c r="O220" s="655">
        <v>-9.9381145198672591</v>
      </c>
      <c r="P220" s="655"/>
      <c r="Q220" s="655">
        <v>92.407165880060006</v>
      </c>
      <c r="R220" s="655">
        <v>-5.8692321415871298</v>
      </c>
      <c r="S220" s="655"/>
      <c r="T220" s="655">
        <v>115.84230791258101</v>
      </c>
      <c r="U220" s="655"/>
      <c r="V220" s="655">
        <v>115.84230791258</v>
      </c>
      <c r="W220" s="655">
        <v>14.4431881069615</v>
      </c>
      <c r="X220" s="655"/>
      <c r="Y220" s="655">
        <v>112.40162791645</v>
      </c>
      <c r="Z220" s="655">
        <v>-3.7253281297189802</v>
      </c>
    </row>
    <row r="221" spans="1:26" ht="15">
      <c r="A221" s="653" t="s">
        <v>1815</v>
      </c>
      <c r="B221" s="651"/>
      <c r="C221" s="651" t="s">
        <v>1767</v>
      </c>
      <c r="D221" s="655">
        <v>101.041309251581</v>
      </c>
      <c r="E221" s="655"/>
      <c r="F221" s="655">
        <v>101.04130925158</v>
      </c>
      <c r="G221" s="655">
        <v>-6.2695338970893602</v>
      </c>
      <c r="H221" s="655"/>
      <c r="I221" s="655">
        <v>95.342339388639999</v>
      </c>
      <c r="J221" s="655">
        <v>0.32636086223533001</v>
      </c>
      <c r="K221" s="655"/>
      <c r="L221" s="655">
        <v>95.621675658090098</v>
      </c>
      <c r="M221" s="655"/>
      <c r="N221" s="655">
        <v>95.62024254264</v>
      </c>
      <c r="O221" s="655">
        <v>-10.3049809627997</v>
      </c>
      <c r="P221" s="655"/>
      <c r="Q221" s="655">
        <v>90.453244945159994</v>
      </c>
      <c r="R221" s="655">
        <v>-2.11446906340153</v>
      </c>
      <c r="S221" s="655"/>
      <c r="T221" s="655">
        <v>123.303199712314</v>
      </c>
      <c r="U221" s="655"/>
      <c r="V221" s="655">
        <v>123.30319971231</v>
      </c>
      <c r="W221" s="655">
        <v>8.9436524571965297</v>
      </c>
      <c r="X221" s="655"/>
      <c r="Y221" s="655">
        <v>114.25539136381001</v>
      </c>
      <c r="Z221" s="655">
        <v>1.6492318498606899</v>
      </c>
    </row>
    <row r="222" spans="1:26">
      <c r="A222" s="654" t="s">
        <v>1816</v>
      </c>
      <c r="B222" s="651"/>
      <c r="C222" s="651" t="s">
        <v>1768</v>
      </c>
      <c r="D222" s="655">
        <v>93.646773911484303</v>
      </c>
      <c r="E222" s="655"/>
      <c r="F222" s="655">
        <v>93.646773911479997</v>
      </c>
      <c r="G222" s="655">
        <v>-3.5422716095001801</v>
      </c>
      <c r="H222" s="655"/>
      <c r="I222" s="655">
        <v>96.280738130659998</v>
      </c>
      <c r="J222" s="655">
        <v>0.98424136436892395</v>
      </c>
      <c r="K222" s="655"/>
      <c r="L222" s="655">
        <v>92.863145726067103</v>
      </c>
      <c r="M222" s="655"/>
      <c r="N222" s="655">
        <v>92.921068043779997</v>
      </c>
      <c r="O222" s="655">
        <v>-3.61379046513678</v>
      </c>
      <c r="P222" s="655"/>
      <c r="Q222" s="655">
        <v>95.717997417470002</v>
      </c>
      <c r="R222" s="655">
        <v>5.8204130493073096</v>
      </c>
      <c r="S222" s="655"/>
      <c r="T222" s="655">
        <v>113.52805785888999</v>
      </c>
      <c r="U222" s="655"/>
      <c r="V222" s="655">
        <v>113.52805785888999</v>
      </c>
      <c r="W222" s="655">
        <v>13.233633813099299</v>
      </c>
      <c r="X222" s="655"/>
      <c r="Y222" s="655">
        <v>118.74170953461</v>
      </c>
      <c r="Z222" s="655">
        <v>3.92657021891837</v>
      </c>
    </row>
    <row r="223" spans="1:26" ht="15">
      <c r="A223" s="653"/>
      <c r="B223" s="651" t="s">
        <v>1769</v>
      </c>
      <c r="C223" s="651" t="s">
        <v>1763</v>
      </c>
      <c r="D223" s="655">
        <v>90.193784464037904</v>
      </c>
      <c r="E223" s="655"/>
      <c r="F223" s="655">
        <v>90.193784464039993</v>
      </c>
      <c r="G223" s="655">
        <v>-1.53102346562383</v>
      </c>
      <c r="H223" s="655"/>
      <c r="I223" s="655">
        <v>97.882837544080004</v>
      </c>
      <c r="J223" s="655">
        <v>1.6639874647053801</v>
      </c>
      <c r="K223" s="655"/>
      <c r="L223" s="655">
        <v>89.141752945403496</v>
      </c>
      <c r="M223" s="655"/>
      <c r="N223" s="655">
        <v>88.727061698569997</v>
      </c>
      <c r="O223" s="655">
        <v>-1.07811086116593</v>
      </c>
      <c r="P223" s="655"/>
      <c r="Q223" s="655">
        <v>96.178889905350005</v>
      </c>
      <c r="R223" s="655">
        <v>0.48151079244777401</v>
      </c>
      <c r="S223" s="655"/>
      <c r="T223" s="655">
        <v>112.58941381326299</v>
      </c>
      <c r="U223" s="655"/>
      <c r="V223" s="655">
        <v>112.58941381325999</v>
      </c>
      <c r="W223" s="655">
        <v>5.0720011489245502</v>
      </c>
      <c r="X223" s="655"/>
      <c r="Y223" s="655">
        <v>121.42985908496</v>
      </c>
      <c r="Z223" s="655">
        <v>2.2638629348405002</v>
      </c>
    </row>
    <row r="224" spans="1:26" ht="15">
      <c r="A224" s="653"/>
      <c r="B224" s="651"/>
      <c r="C224" s="651" t="s">
        <v>1765</v>
      </c>
      <c r="D224" s="655">
        <v>103.118061535533</v>
      </c>
      <c r="E224" s="655"/>
      <c r="F224" s="655">
        <v>103.11806153553</v>
      </c>
      <c r="G224" s="655">
        <v>4.6751936434191297</v>
      </c>
      <c r="H224" s="655"/>
      <c r="I224" s="655">
        <v>99.247154624450005</v>
      </c>
      <c r="J224" s="655">
        <v>1.3938266550104901</v>
      </c>
      <c r="K224" s="655"/>
      <c r="L224" s="655">
        <v>100.010113616314</v>
      </c>
      <c r="M224" s="655"/>
      <c r="N224" s="655">
        <v>99.533831724999999</v>
      </c>
      <c r="O224" s="655">
        <v>3.6846173996233298</v>
      </c>
      <c r="P224" s="655"/>
      <c r="Q224" s="655">
        <v>95.58290860116</v>
      </c>
      <c r="R224" s="655">
        <v>-0.61965916302060398</v>
      </c>
      <c r="S224" s="655"/>
      <c r="T224" s="655">
        <v>131.91105425158699</v>
      </c>
      <c r="U224" s="655"/>
      <c r="V224" s="655">
        <v>131.91105425159</v>
      </c>
      <c r="W224" s="655">
        <v>13.871224277693299</v>
      </c>
      <c r="X224" s="655"/>
      <c r="Y224" s="655">
        <v>126.89256904691</v>
      </c>
      <c r="Z224" s="655">
        <v>4.49865461684176</v>
      </c>
    </row>
    <row r="225" spans="1:26" ht="15">
      <c r="A225" s="653"/>
      <c r="B225" s="651"/>
      <c r="C225" s="651" t="s">
        <v>1767</v>
      </c>
      <c r="D225" s="655">
        <v>110.697548805837</v>
      </c>
      <c r="E225" s="655"/>
      <c r="F225" s="655">
        <v>110.69754880584</v>
      </c>
      <c r="G225" s="655">
        <v>9.5567244979151997</v>
      </c>
      <c r="H225" s="655"/>
      <c r="I225" s="655">
        <v>103.90393939509001</v>
      </c>
      <c r="J225" s="655">
        <v>4.6921090969924704</v>
      </c>
      <c r="K225" s="655"/>
      <c r="L225" s="655">
        <v>106.598425996982</v>
      </c>
      <c r="M225" s="655"/>
      <c r="N225" s="655">
        <v>106.71905839226</v>
      </c>
      <c r="O225" s="655">
        <v>11.6071822811689</v>
      </c>
      <c r="P225" s="655"/>
      <c r="Q225" s="655">
        <v>100.5442242356</v>
      </c>
      <c r="R225" s="655">
        <v>5.1905886805999399</v>
      </c>
      <c r="S225" s="655"/>
      <c r="T225" s="655">
        <v>143.87706134856799</v>
      </c>
      <c r="U225" s="655"/>
      <c r="V225" s="655">
        <v>143.87706134857001</v>
      </c>
      <c r="W225" s="655">
        <v>16.685586168293099</v>
      </c>
      <c r="X225" s="655"/>
      <c r="Y225" s="655">
        <v>133.58964589086</v>
      </c>
      <c r="Z225" s="655">
        <v>5.2777533737804703</v>
      </c>
    </row>
    <row r="226" spans="1:26" ht="15">
      <c r="A226" s="653"/>
      <c r="B226" s="651"/>
      <c r="C226" s="651" t="s">
        <v>1768</v>
      </c>
      <c r="D226" s="655">
        <v>101.379004248028</v>
      </c>
      <c r="E226" s="655"/>
      <c r="F226" s="655">
        <v>101.37900424803</v>
      </c>
      <c r="G226" s="655">
        <v>8.2568037462336097</v>
      </c>
      <c r="H226" s="655"/>
      <c r="I226" s="655">
        <v>104.77916136653</v>
      </c>
      <c r="J226" s="655">
        <v>0.84233762120607203</v>
      </c>
      <c r="K226" s="655"/>
      <c r="L226" s="655">
        <v>97.890061242440396</v>
      </c>
      <c r="M226" s="655"/>
      <c r="N226" s="655">
        <v>97.951604610489994</v>
      </c>
      <c r="O226" s="655">
        <v>5.4137739402003504</v>
      </c>
      <c r="P226" s="655"/>
      <c r="Q226" s="655">
        <v>101.30628471317</v>
      </c>
      <c r="R226" s="655">
        <v>0.75793560829939199</v>
      </c>
      <c r="S226" s="655"/>
      <c r="T226" s="655">
        <v>131.94181399841901</v>
      </c>
      <c r="U226" s="655"/>
      <c r="V226" s="655">
        <v>131.94181399842</v>
      </c>
      <c r="W226" s="655">
        <v>16.219564120807402</v>
      </c>
      <c r="X226" s="655"/>
      <c r="Y226" s="655">
        <v>140.0067444641</v>
      </c>
      <c r="Z226" s="655">
        <v>4.80358977707197</v>
      </c>
    </row>
    <row r="227" spans="1:26">
      <c r="B227" s="651" t="s">
        <v>1770</v>
      </c>
      <c r="C227" s="651" t="s">
        <v>1763</v>
      </c>
      <c r="D227" s="655">
        <v>98.758685878350093</v>
      </c>
      <c r="E227" s="655"/>
      <c r="F227" s="655">
        <v>98.758685878349993</v>
      </c>
      <c r="G227" s="655">
        <v>9.4961104750237002</v>
      </c>
      <c r="H227" s="655"/>
      <c r="I227" s="655">
        <v>107.5936981808</v>
      </c>
      <c r="J227" s="655">
        <v>2.6861608525615299</v>
      </c>
      <c r="K227" s="655"/>
      <c r="L227" s="655">
        <v>94.160858764409596</v>
      </c>
      <c r="M227" s="655"/>
      <c r="N227" s="655">
        <v>93.726057683459999</v>
      </c>
      <c r="O227" s="655">
        <v>5.6341277274265602</v>
      </c>
      <c r="P227" s="655"/>
      <c r="Q227" s="655">
        <v>102.11899140371</v>
      </c>
      <c r="R227" s="655">
        <v>0.80222731772370204</v>
      </c>
      <c r="S227" s="655"/>
      <c r="T227" s="655">
        <v>138.995491490635</v>
      </c>
      <c r="U227" s="655"/>
      <c r="V227" s="655">
        <v>138.99549149064001</v>
      </c>
      <c r="W227" s="655">
        <v>23.453428508986601</v>
      </c>
      <c r="X227" s="655"/>
      <c r="Y227" s="655">
        <v>148.47583968641001</v>
      </c>
      <c r="Z227" s="655">
        <v>6.0490623181954</v>
      </c>
    </row>
    <row r="228" spans="1:26">
      <c r="B228" s="651"/>
      <c r="C228" s="651" t="s">
        <v>1765</v>
      </c>
      <c r="D228" s="655">
        <v>114.912814700524</v>
      </c>
      <c r="E228" s="655"/>
      <c r="F228" s="655">
        <v>114.91281470052</v>
      </c>
      <c r="G228" s="655">
        <v>11.4381059819729</v>
      </c>
      <c r="H228" s="655"/>
      <c r="I228" s="655">
        <v>109.29988244649</v>
      </c>
      <c r="J228" s="655">
        <v>1.58576598308103</v>
      </c>
      <c r="K228" s="655"/>
      <c r="L228" s="655">
        <v>110.699702249994</v>
      </c>
      <c r="M228" s="655"/>
      <c r="N228" s="655">
        <v>111.08319151274</v>
      </c>
      <c r="O228" s="655">
        <v>11.6034513969577</v>
      </c>
      <c r="P228" s="655"/>
      <c r="Q228" s="655">
        <v>105.45549282985</v>
      </c>
      <c r="R228" s="655">
        <v>3.2672682918985299</v>
      </c>
      <c r="S228" s="655"/>
      <c r="T228" s="655">
        <v>168.498517242074</v>
      </c>
      <c r="U228" s="655"/>
      <c r="V228" s="655">
        <v>168.49851724206999</v>
      </c>
      <c r="W228" s="655">
        <v>27.736464694382502</v>
      </c>
      <c r="X228" s="655"/>
      <c r="Y228" s="655">
        <v>159.49430688512999</v>
      </c>
      <c r="Z228" s="655">
        <v>7.4210506045910698</v>
      </c>
    </row>
    <row r="229" spans="1:26">
      <c r="B229" s="651"/>
      <c r="C229" s="651" t="s">
        <v>1767</v>
      </c>
      <c r="D229" s="655">
        <v>119.049163344321</v>
      </c>
      <c r="E229" s="655"/>
      <c r="F229" s="655">
        <v>119.04916334431999</v>
      </c>
      <c r="G229" s="655">
        <v>7.5445342996062799</v>
      </c>
      <c r="H229" s="655"/>
      <c r="I229" s="655">
        <v>110.44738883751999</v>
      </c>
      <c r="J229" s="655">
        <v>1.0498697394224401</v>
      </c>
      <c r="K229" s="655"/>
      <c r="L229" s="655">
        <v>111.297693626889</v>
      </c>
      <c r="M229" s="655"/>
      <c r="N229" s="655">
        <v>111.41970198634</v>
      </c>
      <c r="O229" s="655">
        <v>4.4046899072161603</v>
      </c>
      <c r="P229" s="655"/>
      <c r="Q229" s="655">
        <v>103.60532421172999</v>
      </c>
      <c r="R229" s="655">
        <v>-1.754454479773</v>
      </c>
      <c r="S229" s="655"/>
      <c r="T229" s="655">
        <v>180.857252806845</v>
      </c>
      <c r="U229" s="655"/>
      <c r="V229" s="655">
        <v>180.85725280683999</v>
      </c>
      <c r="W229" s="655">
        <v>25.70263189396</v>
      </c>
      <c r="X229" s="655"/>
      <c r="Y229" s="655">
        <v>167.89065585028999</v>
      </c>
      <c r="Z229" s="655">
        <v>5.26435653355776</v>
      </c>
    </row>
    <row r="230" spans="1:26">
      <c r="B230" s="651"/>
      <c r="C230" s="651" t="s">
        <v>1768</v>
      </c>
      <c r="D230" s="655">
        <v>107.257398630625</v>
      </c>
      <c r="E230" s="655"/>
      <c r="F230" s="655">
        <v>107.25739863062999</v>
      </c>
      <c r="G230" s="655">
        <v>5.79843373507412</v>
      </c>
      <c r="H230" s="655"/>
      <c r="I230" s="655">
        <v>111.54347025918</v>
      </c>
      <c r="J230" s="655">
        <v>0.99240138965390501</v>
      </c>
      <c r="K230" s="655"/>
      <c r="L230" s="655">
        <v>104.12545043437299</v>
      </c>
      <c r="M230" s="655"/>
      <c r="N230" s="655">
        <v>103.73167026103999</v>
      </c>
      <c r="O230" s="655">
        <v>5.9009402383296896</v>
      </c>
      <c r="P230" s="655"/>
      <c r="Q230" s="655">
        <v>107.90030928239</v>
      </c>
      <c r="R230" s="655">
        <v>4.1455254383285203</v>
      </c>
      <c r="S230" s="655"/>
      <c r="T230" s="655">
        <v>163.26968071227699</v>
      </c>
      <c r="U230" s="655"/>
      <c r="V230" s="655">
        <v>163.26968071228001</v>
      </c>
      <c r="W230" s="655">
        <v>23.7436986535862</v>
      </c>
      <c r="X230" s="655"/>
      <c r="Y230" s="655">
        <v>177.00633863367</v>
      </c>
      <c r="Z230" s="655">
        <v>5.4295355135836498</v>
      </c>
    </row>
    <row r="231" spans="1:26">
      <c r="B231" s="651" t="s">
        <v>1771</v>
      </c>
      <c r="C231" s="651" t="s">
        <v>1763</v>
      </c>
      <c r="D231" s="655">
        <v>101.375351696444</v>
      </c>
      <c r="E231" s="655"/>
      <c r="F231" s="655">
        <v>101.37535169644001</v>
      </c>
      <c r="G231" s="655">
        <v>2.6495551199549001</v>
      </c>
      <c r="H231" s="655"/>
      <c r="I231" s="655">
        <v>111.93046202859</v>
      </c>
      <c r="J231" s="655">
        <v>0.346942558368315</v>
      </c>
      <c r="K231" s="655"/>
      <c r="L231" s="655">
        <v>97.460935646669299</v>
      </c>
      <c r="M231" s="655"/>
      <c r="N231" s="655">
        <v>97.896626109859994</v>
      </c>
      <c r="O231" s="655">
        <v>4.44974271774581</v>
      </c>
      <c r="P231" s="655"/>
      <c r="Q231" s="655">
        <v>108.06542369256</v>
      </c>
      <c r="R231" s="655">
        <v>0.15302496468093801</v>
      </c>
      <c r="S231" s="655"/>
      <c r="T231" s="655">
        <v>178.229273664202</v>
      </c>
      <c r="U231" s="655"/>
      <c r="V231" s="655">
        <v>178.22927366420001</v>
      </c>
      <c r="W231" s="655">
        <v>28.226658111570501</v>
      </c>
      <c r="X231" s="655"/>
      <c r="Y231" s="655">
        <v>190.13157726572999</v>
      </c>
      <c r="Z231" s="655">
        <v>7.4151235110420703</v>
      </c>
    </row>
    <row r="232" spans="1:26" ht="15">
      <c r="A232" s="653"/>
      <c r="B232" s="651"/>
      <c r="C232" s="651" t="s">
        <v>1765</v>
      </c>
      <c r="D232" s="652">
        <v>118.046039859299</v>
      </c>
      <c r="E232" s="652"/>
      <c r="F232" s="652">
        <v>118.0460398593</v>
      </c>
      <c r="G232" s="652">
        <v>2.7266107500243999</v>
      </c>
      <c r="H232" s="652"/>
      <c r="I232" s="652">
        <v>112.20364527101</v>
      </c>
      <c r="J232" s="652">
        <v>0.244065143187046</v>
      </c>
      <c r="K232" s="652"/>
      <c r="L232" s="652">
        <v>111.384190054218</v>
      </c>
      <c r="M232" s="652"/>
      <c r="N232" s="652">
        <v>110.89180316421</v>
      </c>
      <c r="O232" s="652">
        <v>-0.17229280679070999</v>
      </c>
      <c r="P232" s="652"/>
      <c r="Q232" s="652">
        <v>105.08380330088001</v>
      </c>
      <c r="R232" s="652">
        <v>-2.7590882354401698</v>
      </c>
      <c r="S232" s="652"/>
      <c r="T232" s="652">
        <v>215.444126330806</v>
      </c>
      <c r="U232" s="652"/>
      <c r="V232" s="652">
        <v>215.44412633081001</v>
      </c>
      <c r="W232" s="652">
        <v>27.861140772708701</v>
      </c>
      <c r="X232" s="652"/>
      <c r="Y232" s="652">
        <v>201.77563526814001</v>
      </c>
      <c r="Z232" s="652">
        <v>6.1242104914199196</v>
      </c>
    </row>
    <row r="233" spans="1:26" ht="15">
      <c r="A233" s="653" t="s">
        <v>1817</v>
      </c>
      <c r="B233" s="651" t="s">
        <v>1762</v>
      </c>
      <c r="C233" s="651" t="s">
        <v>1763</v>
      </c>
      <c r="D233" s="655">
        <v>103.820513851474</v>
      </c>
      <c r="E233" s="655"/>
      <c r="F233" s="655">
        <v>103.82051385147</v>
      </c>
      <c r="G233" s="655">
        <v>5.2460245861498302</v>
      </c>
      <c r="H233" s="655"/>
      <c r="I233" s="655">
        <v>103.53247488089001</v>
      </c>
      <c r="J233" s="655">
        <v>1.51323756312678</v>
      </c>
      <c r="K233" s="655"/>
      <c r="L233" s="655">
        <v>99.039019896900896</v>
      </c>
      <c r="M233" s="655"/>
      <c r="N233" s="655">
        <v>96.844930559329995</v>
      </c>
      <c r="O233" s="655">
        <v>-5.2702976870839304</v>
      </c>
      <c r="P233" s="655"/>
      <c r="Q233" s="655">
        <v>97.753848451660005</v>
      </c>
      <c r="R233" s="655">
        <v>-1.4440981085460101</v>
      </c>
      <c r="S233" s="655"/>
      <c r="T233" s="655">
        <v>111.195348684142</v>
      </c>
      <c r="U233" s="655"/>
      <c r="V233" s="655">
        <v>111.19534868414</v>
      </c>
      <c r="W233" s="655">
        <v>14.716590265764101</v>
      </c>
      <c r="X233" s="655"/>
      <c r="Y233" s="655">
        <v>108.69819511953</v>
      </c>
      <c r="Z233" s="655">
        <v>4.3588184072619196</v>
      </c>
    </row>
    <row r="234" spans="1:26" ht="15">
      <c r="A234" s="653" t="s">
        <v>1818</v>
      </c>
      <c r="B234" s="651"/>
      <c r="C234" s="651" t="s">
        <v>1765</v>
      </c>
      <c r="D234" s="655">
        <v>102.625011727179</v>
      </c>
      <c r="E234" s="655"/>
      <c r="F234" s="655">
        <v>102.62501172718</v>
      </c>
      <c r="G234" s="655">
        <v>3.3081668006820402</v>
      </c>
      <c r="H234" s="655"/>
      <c r="I234" s="655">
        <v>102.86422519387</v>
      </c>
      <c r="J234" s="655">
        <v>-0.64544935083295796</v>
      </c>
      <c r="K234" s="655"/>
      <c r="L234" s="655">
        <v>101.070813006931</v>
      </c>
      <c r="M234" s="655"/>
      <c r="N234" s="655">
        <v>97.585555182380006</v>
      </c>
      <c r="O234" s="655">
        <v>-2.71615137426239</v>
      </c>
      <c r="P234" s="655"/>
      <c r="Q234" s="655">
        <v>96.809408304420003</v>
      </c>
      <c r="R234" s="655">
        <v>-0.96614114144777896</v>
      </c>
      <c r="S234" s="655"/>
      <c r="T234" s="655">
        <v>116.279037048429</v>
      </c>
      <c r="U234" s="655"/>
      <c r="V234" s="655">
        <v>116.27903704843</v>
      </c>
      <c r="W234" s="655">
        <v>14.1860181501696</v>
      </c>
      <c r="X234" s="655"/>
      <c r="Y234" s="655">
        <v>114.07423405928</v>
      </c>
      <c r="Z234" s="655">
        <v>4.9458401161475001</v>
      </c>
    </row>
    <row r="235" spans="1:26">
      <c r="A235" s="654" t="s">
        <v>1819</v>
      </c>
      <c r="B235" s="651"/>
      <c r="C235" s="651" t="s">
        <v>1767</v>
      </c>
      <c r="D235" s="655">
        <v>101.322289681423</v>
      </c>
      <c r="E235" s="655"/>
      <c r="F235" s="655">
        <v>101.32228968142</v>
      </c>
      <c r="G235" s="655">
        <v>1.5441235728673099</v>
      </c>
      <c r="H235" s="655"/>
      <c r="I235" s="655">
        <v>101.75900360545999</v>
      </c>
      <c r="J235" s="655">
        <v>-1.0744470065535101</v>
      </c>
      <c r="K235" s="655"/>
      <c r="L235" s="655">
        <v>82.886364486120698</v>
      </c>
      <c r="M235" s="655"/>
      <c r="N235" s="655">
        <v>91.317708673219997</v>
      </c>
      <c r="O235" s="655">
        <v>-6.9226926639784896</v>
      </c>
      <c r="P235" s="655"/>
      <c r="Q235" s="655">
        <v>92.395508099379995</v>
      </c>
      <c r="R235" s="655">
        <v>-4.5593711214103898</v>
      </c>
      <c r="S235" s="655"/>
      <c r="T235" s="655">
        <v>113.74904889810399</v>
      </c>
      <c r="U235" s="655"/>
      <c r="V235" s="655">
        <v>113.7490488981</v>
      </c>
      <c r="W235" s="655">
        <v>14.69023510755</v>
      </c>
      <c r="X235" s="655"/>
      <c r="Y235" s="655">
        <v>115.69724795223</v>
      </c>
      <c r="Z235" s="655">
        <v>1.4227699237556</v>
      </c>
    </row>
    <row r="236" spans="1:26" ht="15">
      <c r="A236" s="653"/>
      <c r="B236" s="651"/>
      <c r="C236" s="651" t="s">
        <v>1768</v>
      </c>
      <c r="D236" s="655">
        <v>102.451851554019</v>
      </c>
      <c r="E236" s="655"/>
      <c r="F236" s="655">
        <v>102.45185155402</v>
      </c>
      <c r="G236" s="655">
        <v>0.21289984268811901</v>
      </c>
      <c r="H236" s="655"/>
      <c r="I236" s="655">
        <v>101.99873215285</v>
      </c>
      <c r="J236" s="655">
        <v>0.23558460568214201</v>
      </c>
      <c r="K236" s="655"/>
      <c r="L236" s="655">
        <v>101.633651178713</v>
      </c>
      <c r="M236" s="655"/>
      <c r="N236" s="655">
        <v>99.968251992429998</v>
      </c>
      <c r="O236" s="655">
        <v>0.624899164884269</v>
      </c>
      <c r="P236" s="655"/>
      <c r="Q236" s="655">
        <v>98.632598546989996</v>
      </c>
      <c r="R236" s="655">
        <v>6.7504260498263902</v>
      </c>
      <c r="S236" s="655"/>
      <c r="T236" s="655">
        <v>114.93151509789</v>
      </c>
      <c r="U236" s="655"/>
      <c r="V236" s="655">
        <v>114.93151509789</v>
      </c>
      <c r="W236" s="655">
        <v>12.614851322556699</v>
      </c>
      <c r="X236" s="655"/>
      <c r="Y236" s="655">
        <v>116.93834227655</v>
      </c>
      <c r="Z236" s="655">
        <v>1.0727085961737199</v>
      </c>
    </row>
    <row r="237" spans="1:26" ht="15">
      <c r="A237" s="653"/>
      <c r="B237" s="651" t="s">
        <v>1769</v>
      </c>
      <c r="C237" s="651" t="s">
        <v>1763</v>
      </c>
      <c r="D237" s="655">
        <v>104.430595204589</v>
      </c>
      <c r="E237" s="655"/>
      <c r="F237" s="655">
        <v>104.43059520459001</v>
      </c>
      <c r="G237" s="655">
        <v>0.58763083564853902</v>
      </c>
      <c r="H237" s="655"/>
      <c r="I237" s="655">
        <v>104.21559005917</v>
      </c>
      <c r="J237" s="655">
        <v>2.1734171195362801</v>
      </c>
      <c r="K237" s="655"/>
      <c r="L237" s="655">
        <v>101.11916667704</v>
      </c>
      <c r="M237" s="655"/>
      <c r="N237" s="655">
        <v>97.525876876989997</v>
      </c>
      <c r="O237" s="655">
        <v>0.70313057557807102</v>
      </c>
      <c r="P237" s="655"/>
      <c r="Q237" s="655">
        <v>98.296165712540002</v>
      </c>
      <c r="R237" s="655">
        <v>-0.34109699978118102</v>
      </c>
      <c r="S237" s="655"/>
      <c r="T237" s="655">
        <v>122.221490881538</v>
      </c>
      <c r="U237" s="655"/>
      <c r="V237" s="655">
        <v>122.22149088154001</v>
      </c>
      <c r="W237" s="655">
        <v>9.9160102719050904</v>
      </c>
      <c r="X237" s="655"/>
      <c r="Y237" s="655">
        <v>119.13533917576</v>
      </c>
      <c r="Z237" s="655">
        <v>1.8787652163002899</v>
      </c>
    </row>
    <row r="238" spans="1:26" ht="15">
      <c r="A238" s="653"/>
      <c r="B238" s="651"/>
      <c r="C238" s="651" t="s">
        <v>1765</v>
      </c>
      <c r="D238" s="655">
        <v>105.31033466018</v>
      </c>
      <c r="E238" s="655"/>
      <c r="F238" s="655">
        <v>105.31033466018</v>
      </c>
      <c r="G238" s="655">
        <v>2.6166359329036699</v>
      </c>
      <c r="H238" s="655"/>
      <c r="I238" s="655">
        <v>105.64193755607</v>
      </c>
      <c r="J238" s="655">
        <v>1.3686507902418099</v>
      </c>
      <c r="K238" s="655"/>
      <c r="L238" s="655">
        <v>105.16323050219999</v>
      </c>
      <c r="M238" s="655"/>
      <c r="N238" s="655">
        <v>106.07928345786</v>
      </c>
      <c r="O238" s="655">
        <v>8.7038786217958908</v>
      </c>
      <c r="P238" s="655"/>
      <c r="Q238" s="655">
        <v>104.84928870181</v>
      </c>
      <c r="R238" s="655">
        <v>6.6667127265514399</v>
      </c>
      <c r="S238" s="655"/>
      <c r="T238" s="655">
        <v>125.53616274094099</v>
      </c>
      <c r="U238" s="655"/>
      <c r="V238" s="655">
        <v>125.53616274094</v>
      </c>
      <c r="W238" s="655">
        <v>7.9611303356893304</v>
      </c>
      <c r="X238" s="655"/>
      <c r="Y238" s="655">
        <v>125.16652188261</v>
      </c>
      <c r="Z238" s="655">
        <v>5.0624632024190701</v>
      </c>
    </row>
    <row r="239" spans="1:26" ht="15">
      <c r="A239" s="653"/>
      <c r="B239" s="651"/>
      <c r="C239" s="651" t="s">
        <v>1767</v>
      </c>
      <c r="D239" s="655">
        <v>106.78943347674</v>
      </c>
      <c r="E239" s="655"/>
      <c r="F239" s="655">
        <v>106.78943347674</v>
      </c>
      <c r="G239" s="655">
        <v>5.3957957449539702</v>
      </c>
      <c r="H239" s="655"/>
      <c r="I239" s="655">
        <v>107.24380477497</v>
      </c>
      <c r="J239" s="655">
        <v>1.5163175306679699</v>
      </c>
      <c r="K239" s="655"/>
      <c r="L239" s="655">
        <v>100.98294453663</v>
      </c>
      <c r="M239" s="655"/>
      <c r="N239" s="655">
        <v>103.2407185718</v>
      </c>
      <c r="O239" s="655">
        <v>13.056624034716499</v>
      </c>
      <c r="P239" s="655"/>
      <c r="Q239" s="655">
        <v>104.7755297688</v>
      </c>
      <c r="R239" s="655">
        <v>-7.0347575957114397E-2</v>
      </c>
      <c r="S239" s="655"/>
      <c r="T239" s="655">
        <v>126.433449793885</v>
      </c>
      <c r="U239" s="655"/>
      <c r="V239" s="655">
        <v>126.43344979389001</v>
      </c>
      <c r="W239" s="655">
        <v>11.1512149056763</v>
      </c>
      <c r="X239" s="655"/>
      <c r="Y239" s="655">
        <v>127.93781025785</v>
      </c>
      <c r="Z239" s="655">
        <v>2.21408115649256</v>
      </c>
    </row>
    <row r="240" spans="1:26" ht="15">
      <c r="A240" s="653"/>
      <c r="B240" s="651"/>
      <c r="C240" s="651" t="s">
        <v>1768</v>
      </c>
      <c r="D240" s="655">
        <v>109.676865961696</v>
      </c>
      <c r="E240" s="655"/>
      <c r="F240" s="655">
        <v>109.6768659617</v>
      </c>
      <c r="G240" s="655">
        <v>7.0521072075212299</v>
      </c>
      <c r="H240" s="655"/>
      <c r="I240" s="655">
        <v>109.06139888027</v>
      </c>
      <c r="J240" s="655">
        <v>1.6948243389106401</v>
      </c>
      <c r="K240" s="655"/>
      <c r="L240" s="655">
        <v>108.731067652603</v>
      </c>
      <c r="M240" s="655"/>
      <c r="N240" s="655">
        <v>106.1281053667</v>
      </c>
      <c r="O240" s="655">
        <v>6.16180962605653</v>
      </c>
      <c r="P240" s="655"/>
      <c r="Q240" s="655">
        <v>104.83333356484</v>
      </c>
      <c r="R240" s="655">
        <v>5.5169175634378703E-2</v>
      </c>
      <c r="S240" s="655"/>
      <c r="T240" s="655">
        <v>133.639779143011</v>
      </c>
      <c r="U240" s="655"/>
      <c r="V240" s="655">
        <v>133.63977914301</v>
      </c>
      <c r="W240" s="655">
        <v>16.277749431203201</v>
      </c>
      <c r="X240" s="655"/>
      <c r="Y240" s="655">
        <v>136.15038659511001</v>
      </c>
      <c r="Z240" s="655">
        <v>6.4191940761750601</v>
      </c>
    </row>
    <row r="241" spans="1:26">
      <c r="B241" s="651" t="s">
        <v>1770</v>
      </c>
      <c r="C241" s="651" t="s">
        <v>1763</v>
      </c>
      <c r="D241" s="655">
        <v>109.74977550828901</v>
      </c>
      <c r="E241" s="655"/>
      <c r="F241" s="655">
        <v>109.74977550829</v>
      </c>
      <c r="G241" s="655">
        <v>5.0935076002192599</v>
      </c>
      <c r="H241" s="655"/>
      <c r="I241" s="655">
        <v>109.55943072751</v>
      </c>
      <c r="J241" s="655">
        <v>0.45665272255195499</v>
      </c>
      <c r="K241" s="655"/>
      <c r="L241" s="655">
        <v>107.19063234809499</v>
      </c>
      <c r="M241" s="655"/>
      <c r="N241" s="655">
        <v>104.83149740402</v>
      </c>
      <c r="O241" s="655">
        <v>7.4909560016000896</v>
      </c>
      <c r="P241" s="655"/>
      <c r="Q241" s="655">
        <v>104.73144065357</v>
      </c>
      <c r="R241" s="655">
        <v>-9.7195145670893601E-2</v>
      </c>
      <c r="S241" s="655"/>
      <c r="T241" s="655">
        <v>146.191816919763</v>
      </c>
      <c r="U241" s="655"/>
      <c r="V241" s="655">
        <v>146.19181691975999</v>
      </c>
      <c r="W241" s="655">
        <v>19.612202293827899</v>
      </c>
      <c r="X241" s="655"/>
      <c r="Y241" s="655">
        <v>140.45698626142001</v>
      </c>
      <c r="Z241" s="655">
        <v>3.16311967524349</v>
      </c>
    </row>
    <row r="242" spans="1:26">
      <c r="B242" s="651"/>
      <c r="C242" s="651" t="s">
        <v>1765</v>
      </c>
      <c r="D242" s="655">
        <v>106.391111468511</v>
      </c>
      <c r="E242" s="655"/>
      <c r="F242" s="655">
        <v>106.39111146851</v>
      </c>
      <c r="G242" s="655">
        <v>1.02627801138179</v>
      </c>
      <c r="H242" s="655"/>
      <c r="I242" s="655">
        <v>106.75785645815</v>
      </c>
      <c r="J242" s="655">
        <v>-2.5571274428469</v>
      </c>
      <c r="K242" s="655"/>
      <c r="L242" s="655">
        <v>102.635047173082</v>
      </c>
      <c r="M242" s="655"/>
      <c r="N242" s="655">
        <v>102.77402009971</v>
      </c>
      <c r="O242" s="655">
        <v>-3.1158424627396899</v>
      </c>
      <c r="P242" s="655"/>
      <c r="Q242" s="655">
        <v>103.02693131767001</v>
      </c>
      <c r="R242" s="655">
        <v>-1.6275049070872301</v>
      </c>
      <c r="S242" s="655"/>
      <c r="T242" s="655">
        <v>138.98440796223099</v>
      </c>
      <c r="U242" s="655"/>
      <c r="V242" s="655">
        <v>138.98440796222999</v>
      </c>
      <c r="W242" s="655">
        <v>10.7126464021703</v>
      </c>
      <c r="X242" s="655"/>
      <c r="Y242" s="655">
        <v>140.23043524108999</v>
      </c>
      <c r="Z242" s="655">
        <v>-0.16129565809445801</v>
      </c>
    </row>
    <row r="243" spans="1:26">
      <c r="B243" s="651"/>
      <c r="C243" s="651" t="s">
        <v>1767</v>
      </c>
      <c r="D243" s="655">
        <v>105.90165252704</v>
      </c>
      <c r="E243" s="655"/>
      <c r="F243" s="655">
        <v>105.90165252704</v>
      </c>
      <c r="G243" s="655">
        <v>-0.83133782135230605</v>
      </c>
      <c r="H243" s="655"/>
      <c r="I243" s="655">
        <v>106.30401175791999</v>
      </c>
      <c r="J243" s="655">
        <v>-0.42511597299437298</v>
      </c>
      <c r="K243" s="655"/>
      <c r="L243" s="655">
        <v>92.985580540060894</v>
      </c>
      <c r="M243" s="655"/>
      <c r="N243" s="655">
        <v>98.132424940090004</v>
      </c>
      <c r="O243" s="655">
        <v>-4.9479446698710996</v>
      </c>
      <c r="P243" s="655"/>
      <c r="Q243" s="655">
        <v>99.390073192230005</v>
      </c>
      <c r="R243" s="655">
        <v>-3.53000723104741</v>
      </c>
      <c r="S243" s="655"/>
      <c r="T243" s="655">
        <v>149.150473775873</v>
      </c>
      <c r="U243" s="655"/>
      <c r="V243" s="655">
        <v>149.15047377587001</v>
      </c>
      <c r="W243" s="655">
        <v>17.967574260619301</v>
      </c>
      <c r="X243" s="655"/>
      <c r="Y243" s="655">
        <v>150.96799106051</v>
      </c>
      <c r="Z243" s="655">
        <v>7.6570794356870904</v>
      </c>
    </row>
    <row r="244" spans="1:26">
      <c r="B244" s="651"/>
      <c r="C244" s="651" t="s">
        <v>1768</v>
      </c>
      <c r="D244" s="655">
        <v>108.10394971385701</v>
      </c>
      <c r="E244" s="655"/>
      <c r="F244" s="655">
        <v>108.10394971386</v>
      </c>
      <c r="G244" s="655">
        <v>-1.43413675623196</v>
      </c>
      <c r="H244" s="655"/>
      <c r="I244" s="655">
        <v>107.48711824199999</v>
      </c>
      <c r="J244" s="655">
        <v>1.11294622330361</v>
      </c>
      <c r="K244" s="655"/>
      <c r="L244" s="655">
        <v>103.43181543166899</v>
      </c>
      <c r="M244" s="655"/>
      <c r="N244" s="655">
        <v>100.90061407002</v>
      </c>
      <c r="O244" s="655">
        <v>-4.9256427207643698</v>
      </c>
      <c r="P244" s="655"/>
      <c r="Q244" s="655">
        <v>100.00398761583</v>
      </c>
      <c r="R244" s="655">
        <v>0.617681830671993</v>
      </c>
      <c r="S244" s="655"/>
      <c r="T244" s="655">
        <v>152.291189792674</v>
      </c>
      <c r="U244" s="655"/>
      <c r="V244" s="655">
        <v>152.29118979267</v>
      </c>
      <c r="W244" s="655">
        <v>13.9564811983869</v>
      </c>
      <c r="X244" s="655"/>
      <c r="Y244" s="655">
        <v>155.86851929573999</v>
      </c>
      <c r="Z244" s="655">
        <v>3.2460710385063001</v>
      </c>
    </row>
    <row r="245" spans="1:26">
      <c r="B245" s="651" t="s">
        <v>1771</v>
      </c>
      <c r="C245" s="651" t="s">
        <v>1763</v>
      </c>
      <c r="D245" s="655">
        <v>107.54265342500599</v>
      </c>
      <c r="E245" s="655"/>
      <c r="F245" s="655">
        <v>107.54265342501</v>
      </c>
      <c r="G245" s="655">
        <v>-2.0110492919534799</v>
      </c>
      <c r="H245" s="655"/>
      <c r="I245" s="655">
        <v>107.41759826524</v>
      </c>
      <c r="J245" s="655">
        <v>-6.4677496147473701E-2</v>
      </c>
      <c r="K245" s="655"/>
      <c r="L245" s="655">
        <v>104.421925030035</v>
      </c>
      <c r="M245" s="655"/>
      <c r="N245" s="655">
        <v>103.60880351359</v>
      </c>
      <c r="O245" s="655">
        <v>-1.1663421020475799</v>
      </c>
      <c r="P245" s="655"/>
      <c r="Q245" s="655">
        <v>102.93871057983</v>
      </c>
      <c r="R245" s="655">
        <v>2.9346059431888598</v>
      </c>
      <c r="S245" s="655"/>
      <c r="T245" s="655">
        <v>175.742709467541</v>
      </c>
      <c r="U245" s="655"/>
      <c r="V245" s="655">
        <v>175.74270946754001</v>
      </c>
      <c r="W245" s="655">
        <v>20.213780203579802</v>
      </c>
      <c r="X245" s="655"/>
      <c r="Y245" s="655">
        <v>166.68352943744</v>
      </c>
      <c r="Z245" s="655">
        <v>6.9385467896695303</v>
      </c>
    </row>
    <row r="246" spans="1:26" ht="15">
      <c r="A246" s="653"/>
      <c r="B246" s="651"/>
      <c r="C246" s="651" t="s">
        <v>1765</v>
      </c>
      <c r="D246" s="652">
        <v>108.200983742779</v>
      </c>
      <c r="E246" s="652"/>
      <c r="F246" s="652">
        <v>108.20098374278</v>
      </c>
      <c r="G246" s="652">
        <v>1.7011498886405501</v>
      </c>
      <c r="H246" s="652"/>
      <c r="I246" s="652">
        <v>108.58737171761</v>
      </c>
      <c r="J246" s="652">
        <v>1.08899609678625</v>
      </c>
      <c r="K246" s="652"/>
      <c r="L246" s="652">
        <v>99.126825859572705</v>
      </c>
      <c r="M246" s="652"/>
      <c r="N246" s="652">
        <v>102.23456777520001</v>
      </c>
      <c r="O246" s="652">
        <v>-0.52489172262273098</v>
      </c>
      <c r="P246" s="652"/>
      <c r="Q246" s="652">
        <v>101.95874519045</v>
      </c>
      <c r="R246" s="652">
        <v>-0.95198918255346399</v>
      </c>
      <c r="S246" s="652"/>
      <c r="T246" s="652">
        <v>172.31026938911799</v>
      </c>
      <c r="U246" s="652"/>
      <c r="V246" s="652">
        <v>172.31026938912001</v>
      </c>
      <c r="W246" s="652">
        <v>23.978129572596799</v>
      </c>
      <c r="X246" s="652"/>
      <c r="Y246" s="652">
        <v>173.98492269368001</v>
      </c>
      <c r="Z246" s="652">
        <v>4.3803927603899098</v>
      </c>
    </row>
    <row r="247" spans="1:26" ht="15">
      <c r="A247" s="653" t="s">
        <v>1820</v>
      </c>
      <c r="B247" s="651" t="s">
        <v>1762</v>
      </c>
      <c r="C247" s="651" t="s">
        <v>1763</v>
      </c>
      <c r="D247" s="655">
        <v>99.545722517246602</v>
      </c>
      <c r="E247" s="655"/>
      <c r="F247" s="655">
        <v>99.545722517249999</v>
      </c>
      <c r="G247" s="655">
        <v>-0.15767852943219199</v>
      </c>
      <c r="H247" s="655"/>
      <c r="I247" s="655">
        <v>99.545722517249999</v>
      </c>
      <c r="J247" s="655">
        <v>-0.26435897553622401</v>
      </c>
      <c r="K247" s="655"/>
      <c r="L247" s="655">
        <v>103.19417375797801</v>
      </c>
      <c r="M247" s="655"/>
      <c r="N247" s="655">
        <v>101.33572303102</v>
      </c>
      <c r="O247" s="655">
        <v>-1.0984617521003299</v>
      </c>
      <c r="P247" s="655"/>
      <c r="Q247" s="655">
        <v>99.190865873440003</v>
      </c>
      <c r="R247" s="655">
        <v>-0.89539168899913502</v>
      </c>
      <c r="S247" s="655"/>
      <c r="T247" s="655">
        <v>105.865720015191</v>
      </c>
      <c r="U247" s="655"/>
      <c r="V247" s="655">
        <v>105.86572001519001</v>
      </c>
      <c r="W247" s="655">
        <v>13.5149637984125</v>
      </c>
      <c r="X247" s="655"/>
      <c r="Y247" s="655">
        <v>106.35350197279</v>
      </c>
      <c r="Z247" s="655">
        <v>3.8875155731285802</v>
      </c>
    </row>
    <row r="248" spans="1:26" ht="15">
      <c r="A248" s="653" t="s">
        <v>1821</v>
      </c>
      <c r="B248" s="651"/>
      <c r="C248" s="651" t="s">
        <v>1765</v>
      </c>
      <c r="D248" s="655">
        <v>99.118680997916499</v>
      </c>
      <c r="E248" s="655"/>
      <c r="F248" s="655">
        <v>99.118680997919995</v>
      </c>
      <c r="G248" s="655">
        <v>-1.1216478961079399</v>
      </c>
      <c r="H248" s="655"/>
      <c r="I248" s="655">
        <v>99.118680997919995</v>
      </c>
      <c r="J248" s="655">
        <v>-0.428990325783209</v>
      </c>
      <c r="K248" s="655"/>
      <c r="L248" s="655">
        <v>102.783959106919</v>
      </c>
      <c r="M248" s="655"/>
      <c r="N248" s="655">
        <v>101.41925431208</v>
      </c>
      <c r="O248" s="655">
        <v>1.5870534144434401</v>
      </c>
      <c r="P248" s="655"/>
      <c r="Q248" s="655">
        <v>100.07513253239</v>
      </c>
      <c r="R248" s="655">
        <v>0.89147992727299796</v>
      </c>
      <c r="S248" s="655"/>
      <c r="T248" s="655">
        <v>106.34903069721599</v>
      </c>
      <c r="U248" s="655"/>
      <c r="V248" s="655">
        <v>106.34903069722</v>
      </c>
      <c r="W248" s="655">
        <v>9.1662216596507005</v>
      </c>
      <c r="X248" s="655"/>
      <c r="Y248" s="655">
        <v>105.55325921188999</v>
      </c>
      <c r="Z248" s="655">
        <v>-0.75243668149708698</v>
      </c>
    </row>
    <row r="249" spans="1:26">
      <c r="A249" s="654" t="s">
        <v>1822</v>
      </c>
      <c r="B249" s="651"/>
      <c r="C249" s="651" t="s">
        <v>1767</v>
      </c>
      <c r="D249" s="655">
        <v>97.479007048023803</v>
      </c>
      <c r="E249" s="655"/>
      <c r="F249" s="655">
        <v>97.479007048019994</v>
      </c>
      <c r="G249" s="655">
        <v>-2.7586839390166098</v>
      </c>
      <c r="H249" s="655"/>
      <c r="I249" s="655">
        <v>97.479007048019994</v>
      </c>
      <c r="J249" s="655">
        <v>-1.6542531976736099</v>
      </c>
      <c r="K249" s="655"/>
      <c r="L249" s="655">
        <v>84.037956579110897</v>
      </c>
      <c r="M249" s="655"/>
      <c r="N249" s="655">
        <v>87.895249395289994</v>
      </c>
      <c r="O249" s="655">
        <v>-7.9694402938945004</v>
      </c>
      <c r="P249" s="655"/>
      <c r="Q249" s="655">
        <v>93.28402178799</v>
      </c>
      <c r="R249" s="655">
        <v>-6.7860122415546202</v>
      </c>
      <c r="S249" s="655"/>
      <c r="T249" s="655">
        <v>105.25709229138999</v>
      </c>
      <c r="U249" s="655"/>
      <c r="V249" s="655">
        <v>105.25709229138999</v>
      </c>
      <c r="W249" s="655">
        <v>-1.3813054994203999</v>
      </c>
      <c r="X249" s="655"/>
      <c r="Y249" s="655">
        <v>106.33602002310001</v>
      </c>
      <c r="Z249" s="655">
        <v>0.74157900670662202</v>
      </c>
    </row>
    <row r="250" spans="1:26" ht="15">
      <c r="A250" s="653"/>
      <c r="B250" s="651"/>
      <c r="C250" s="651" t="s">
        <v>1768</v>
      </c>
      <c r="D250" s="655">
        <v>96.935207136971599</v>
      </c>
      <c r="E250" s="655"/>
      <c r="F250" s="655">
        <v>96.935207136970007</v>
      </c>
      <c r="G250" s="655">
        <v>-2.8798548328427001</v>
      </c>
      <c r="H250" s="655"/>
      <c r="I250" s="655">
        <v>96.935207136970007</v>
      </c>
      <c r="J250" s="655">
        <v>-0.557863613426134</v>
      </c>
      <c r="K250" s="655"/>
      <c r="L250" s="655">
        <v>96.249151058788797</v>
      </c>
      <c r="M250" s="655"/>
      <c r="N250" s="655">
        <v>94.900019104829994</v>
      </c>
      <c r="O250" s="655">
        <v>-7.1404462983024999</v>
      </c>
      <c r="P250" s="655"/>
      <c r="Q250" s="655">
        <v>92.928915860149999</v>
      </c>
      <c r="R250" s="655">
        <v>-0.38067176032253602</v>
      </c>
      <c r="S250" s="655"/>
      <c r="T250" s="655">
        <v>111.565384673929</v>
      </c>
      <c r="U250" s="655"/>
      <c r="V250" s="655">
        <v>111.56538467393</v>
      </c>
      <c r="W250" s="655">
        <v>8.7511250212285496</v>
      </c>
      <c r="X250" s="655"/>
      <c r="Y250" s="655">
        <v>110.90875577334999</v>
      </c>
      <c r="Z250" s="655">
        <v>4.3002697949919897</v>
      </c>
    </row>
    <row r="251" spans="1:26" ht="15">
      <c r="A251" s="653"/>
      <c r="B251" s="651" t="s">
        <v>1769</v>
      </c>
      <c r="C251" s="651" t="s">
        <v>1763</v>
      </c>
      <c r="D251" s="655">
        <v>96.944400711122995</v>
      </c>
      <c r="E251" s="655"/>
      <c r="F251" s="655">
        <v>96.944400711119997</v>
      </c>
      <c r="G251" s="655">
        <v>-2.6131929532976401</v>
      </c>
      <c r="H251" s="655"/>
      <c r="I251" s="655">
        <v>96.944400711119997</v>
      </c>
      <c r="J251" s="655">
        <v>9.4842466648979492E-3</v>
      </c>
      <c r="K251" s="655"/>
      <c r="L251" s="655">
        <v>98.619104537919895</v>
      </c>
      <c r="M251" s="655"/>
      <c r="N251" s="655">
        <v>97.457403094260002</v>
      </c>
      <c r="O251" s="655">
        <v>-3.8271991561877998</v>
      </c>
      <c r="P251" s="655"/>
      <c r="Q251" s="655">
        <v>95.362029479360004</v>
      </c>
      <c r="R251" s="655">
        <v>2.6182524531671301</v>
      </c>
      <c r="S251" s="655"/>
      <c r="T251" s="655">
        <v>112.062491020455</v>
      </c>
      <c r="U251" s="655"/>
      <c r="V251" s="655">
        <v>112.06249102045</v>
      </c>
      <c r="W251" s="655">
        <v>5.8534254566736701</v>
      </c>
      <c r="X251" s="655"/>
      <c r="Y251" s="655">
        <v>112.28651399837</v>
      </c>
      <c r="Z251" s="655">
        <v>1.2422447762695601</v>
      </c>
    </row>
    <row r="252" spans="1:26" ht="15">
      <c r="A252" s="653"/>
      <c r="B252" s="651"/>
      <c r="C252" s="651" t="s">
        <v>1765</v>
      </c>
      <c r="D252" s="655">
        <v>96.724214610198203</v>
      </c>
      <c r="E252" s="655"/>
      <c r="F252" s="655">
        <v>96.724214610199994</v>
      </c>
      <c r="G252" s="655">
        <v>-2.41575691243334</v>
      </c>
      <c r="H252" s="655"/>
      <c r="I252" s="655">
        <v>96.724214610199994</v>
      </c>
      <c r="J252" s="655">
        <v>-0.227126166446809</v>
      </c>
      <c r="K252" s="655"/>
      <c r="L252" s="655">
        <v>96.772690431030597</v>
      </c>
      <c r="M252" s="655"/>
      <c r="N252" s="655">
        <v>97.704346801339994</v>
      </c>
      <c r="O252" s="655">
        <v>-3.66292134165053</v>
      </c>
      <c r="P252" s="655"/>
      <c r="Q252" s="655">
        <v>96.399945116609999</v>
      </c>
      <c r="R252" s="655">
        <v>1.08839508021864</v>
      </c>
      <c r="S252" s="655"/>
      <c r="T252" s="655">
        <v>116.22541627679</v>
      </c>
      <c r="U252" s="655"/>
      <c r="V252" s="655">
        <v>116.22541627679</v>
      </c>
      <c r="W252" s="655">
        <v>9.2867659581105801</v>
      </c>
      <c r="X252" s="655"/>
      <c r="Y252" s="655">
        <v>115.42303388534</v>
      </c>
      <c r="Z252" s="655">
        <v>2.7933184273718998</v>
      </c>
    </row>
    <row r="253" spans="1:26" ht="15">
      <c r="A253" s="653"/>
      <c r="B253" s="651"/>
      <c r="C253" s="651" t="s">
        <v>1767</v>
      </c>
      <c r="D253" s="655">
        <v>96.479205859064805</v>
      </c>
      <c r="E253" s="655"/>
      <c r="F253" s="655">
        <v>96.479205859060002</v>
      </c>
      <c r="G253" s="655">
        <v>-1.02565795368379</v>
      </c>
      <c r="H253" s="655"/>
      <c r="I253" s="655">
        <v>96.479205859060002</v>
      </c>
      <c r="J253" s="655">
        <v>-0.25330652942222298</v>
      </c>
      <c r="K253" s="655"/>
      <c r="L253" s="655">
        <v>90.271703761713695</v>
      </c>
      <c r="M253" s="655"/>
      <c r="N253" s="655">
        <v>91.831656746760004</v>
      </c>
      <c r="O253" s="655">
        <v>4.4785211698607901</v>
      </c>
      <c r="P253" s="655"/>
      <c r="Q253" s="655">
        <v>97.157823091520001</v>
      </c>
      <c r="R253" s="655">
        <v>0.78618091949454405</v>
      </c>
      <c r="S253" s="655"/>
      <c r="T253" s="655">
        <v>118.65617639542501</v>
      </c>
      <c r="U253" s="655"/>
      <c r="V253" s="655">
        <v>118.65617639542999</v>
      </c>
      <c r="W253" s="655">
        <v>12.729863434709401</v>
      </c>
      <c r="X253" s="655"/>
      <c r="Y253" s="655">
        <v>120.07925422232</v>
      </c>
      <c r="Z253" s="655">
        <v>4.0340477807968904</v>
      </c>
    </row>
    <row r="254" spans="1:26" ht="15">
      <c r="A254" s="653"/>
      <c r="B254" s="651"/>
      <c r="C254" s="651" t="s">
        <v>1768</v>
      </c>
      <c r="D254" s="655">
        <v>95.954252775022894</v>
      </c>
      <c r="E254" s="655"/>
      <c r="F254" s="655">
        <v>95.954252775019995</v>
      </c>
      <c r="G254" s="655">
        <v>-1.0119691192942</v>
      </c>
      <c r="H254" s="655"/>
      <c r="I254" s="655">
        <v>95.954252775019995</v>
      </c>
      <c r="J254" s="655">
        <v>-0.54411007985168203</v>
      </c>
      <c r="K254" s="655"/>
      <c r="L254" s="655">
        <v>96.337168378542103</v>
      </c>
      <c r="M254" s="655"/>
      <c r="N254" s="655">
        <v>95.001654387670001</v>
      </c>
      <c r="O254" s="655">
        <v>0.107097220631463</v>
      </c>
      <c r="P254" s="655"/>
      <c r="Q254" s="655">
        <v>93.053453819940003</v>
      </c>
      <c r="R254" s="655">
        <v>-4.2244351931535098</v>
      </c>
      <c r="S254" s="655"/>
      <c r="T254" s="655">
        <v>124.14967679417001</v>
      </c>
      <c r="U254" s="655"/>
      <c r="V254" s="655">
        <v>124.14967679417001</v>
      </c>
      <c r="W254" s="655">
        <v>11.2797460942028</v>
      </c>
      <c r="X254" s="655"/>
      <c r="Y254" s="655">
        <v>123.4646871578</v>
      </c>
      <c r="Z254" s="655">
        <v>2.8193320798046102</v>
      </c>
    </row>
    <row r="255" spans="1:26">
      <c r="B255" s="651" t="s">
        <v>1770</v>
      </c>
      <c r="C255" s="651" t="s">
        <v>1763</v>
      </c>
      <c r="D255" s="655">
        <v>95.654082578981402</v>
      </c>
      <c r="E255" s="655"/>
      <c r="F255" s="655">
        <v>95.654082578979995</v>
      </c>
      <c r="G255" s="655">
        <v>-1.3309877854472001</v>
      </c>
      <c r="H255" s="655"/>
      <c r="I255" s="655">
        <v>95.654082578979995</v>
      </c>
      <c r="J255" s="655">
        <v>-0.31282635981106199</v>
      </c>
      <c r="K255" s="655"/>
      <c r="L255" s="655">
        <v>95.455503074558806</v>
      </c>
      <c r="M255" s="655"/>
      <c r="N255" s="655">
        <v>94.309324449729999</v>
      </c>
      <c r="O255" s="655">
        <v>-3.2302098604917702</v>
      </c>
      <c r="P255" s="655"/>
      <c r="Q255" s="655">
        <v>92.235745300939996</v>
      </c>
      <c r="R255" s="655">
        <v>-0.87875139012279901</v>
      </c>
      <c r="S255" s="655"/>
      <c r="T255" s="655">
        <v>126.279835292097</v>
      </c>
      <c r="U255" s="655"/>
      <c r="V255" s="655">
        <v>126.2798352921</v>
      </c>
      <c r="W255" s="655">
        <v>12.6869786154009</v>
      </c>
      <c r="X255" s="655"/>
      <c r="Y255" s="655">
        <v>126.17980464911</v>
      </c>
      <c r="Z255" s="655">
        <v>2.19910450009063</v>
      </c>
    </row>
    <row r="256" spans="1:26">
      <c r="B256" s="651"/>
      <c r="C256" s="651" t="s">
        <v>1765</v>
      </c>
      <c r="D256" s="655">
        <v>96.022744902450398</v>
      </c>
      <c r="E256" s="655"/>
      <c r="F256" s="655">
        <v>96.02274490245</v>
      </c>
      <c r="G256" s="655">
        <v>-0.72522657390078904</v>
      </c>
      <c r="H256" s="655"/>
      <c r="I256" s="655">
        <v>96.02274490245</v>
      </c>
      <c r="J256" s="655">
        <v>0.38541201120778301</v>
      </c>
      <c r="K256" s="655"/>
      <c r="L256" s="655">
        <v>91.236394206201396</v>
      </c>
      <c r="M256" s="655"/>
      <c r="N256" s="655">
        <v>92.161452532780004</v>
      </c>
      <c r="O256" s="655">
        <v>-5.6731296508539604</v>
      </c>
      <c r="P256" s="655"/>
      <c r="Q256" s="655">
        <v>90.876451687780005</v>
      </c>
      <c r="R256" s="655">
        <v>-1.47371673392457</v>
      </c>
      <c r="S256" s="655"/>
      <c r="T256" s="655">
        <v>133.52183982783899</v>
      </c>
      <c r="U256" s="655"/>
      <c r="V256" s="655">
        <v>133.52183982784001</v>
      </c>
      <c r="W256" s="655">
        <v>14.881791010202701</v>
      </c>
      <c r="X256" s="655"/>
      <c r="Y256" s="655">
        <v>132.6100237702</v>
      </c>
      <c r="Z256" s="655">
        <v>5.09607630077699</v>
      </c>
    </row>
    <row r="257" spans="1:26">
      <c r="B257" s="651"/>
      <c r="C257" s="651" t="s">
        <v>1767</v>
      </c>
      <c r="D257" s="655">
        <v>96.039753014630406</v>
      </c>
      <c r="E257" s="655"/>
      <c r="F257" s="655">
        <v>96.039753014629994</v>
      </c>
      <c r="G257" s="655">
        <v>-0.45548969906734799</v>
      </c>
      <c r="H257" s="655"/>
      <c r="I257" s="655">
        <v>96.039753014629994</v>
      </c>
      <c r="J257" s="655">
        <v>1.77125869472682E-2</v>
      </c>
      <c r="K257" s="655"/>
      <c r="L257" s="655">
        <v>85.219235224093893</v>
      </c>
      <c r="M257" s="655"/>
      <c r="N257" s="655">
        <v>86.772235023159993</v>
      </c>
      <c r="O257" s="655">
        <v>-5.5094527343137703</v>
      </c>
      <c r="P257" s="655"/>
      <c r="Q257" s="655">
        <v>92.071414162140002</v>
      </c>
      <c r="R257" s="655">
        <v>1.31493082329565</v>
      </c>
      <c r="S257" s="655"/>
      <c r="T257" s="655">
        <v>134.843937187595</v>
      </c>
      <c r="U257" s="655"/>
      <c r="V257" s="655">
        <v>134.84393718760001</v>
      </c>
      <c r="W257" s="655">
        <v>13.642577473778699</v>
      </c>
      <c r="X257" s="655"/>
      <c r="Y257" s="655">
        <v>136.79956748659001</v>
      </c>
      <c r="Z257" s="655">
        <v>3.15929640707256</v>
      </c>
    </row>
    <row r="258" spans="1:26">
      <c r="B258" s="651"/>
      <c r="C258" s="651" t="s">
        <v>1768</v>
      </c>
      <c r="D258" s="655">
        <v>95.488598244257204</v>
      </c>
      <c r="E258" s="655"/>
      <c r="F258" s="655">
        <v>95.488598244260004</v>
      </c>
      <c r="G258" s="655">
        <v>-0.485288058937628</v>
      </c>
      <c r="H258" s="655"/>
      <c r="I258" s="655">
        <v>95.488598244260004</v>
      </c>
      <c r="J258" s="655">
        <v>-0.57388191146851597</v>
      </c>
      <c r="K258" s="655"/>
      <c r="L258" s="655">
        <v>93.314437534611997</v>
      </c>
      <c r="M258" s="655"/>
      <c r="N258" s="655">
        <v>91.985488447489999</v>
      </c>
      <c r="O258" s="655">
        <v>-3.1748562271053</v>
      </c>
      <c r="P258" s="655"/>
      <c r="Q258" s="655">
        <v>90.047462827689998</v>
      </c>
      <c r="R258" s="655">
        <v>-2.19824073830969</v>
      </c>
      <c r="S258" s="655"/>
      <c r="T258" s="655">
        <v>143.98470813531199</v>
      </c>
      <c r="U258" s="655"/>
      <c r="V258" s="655">
        <v>143.98470813531</v>
      </c>
      <c r="W258" s="655">
        <v>15.976707997415801</v>
      </c>
      <c r="X258" s="655"/>
      <c r="Y258" s="655">
        <v>143.38584339620999</v>
      </c>
      <c r="Z258" s="655">
        <v>4.8145443955922103</v>
      </c>
    </row>
    <row r="259" spans="1:26">
      <c r="B259" s="651" t="s">
        <v>1771</v>
      </c>
      <c r="C259" s="651" t="s">
        <v>1763</v>
      </c>
      <c r="D259" s="655">
        <v>95.057879295266602</v>
      </c>
      <c r="E259" s="655"/>
      <c r="F259" s="655">
        <v>95.057879295269998</v>
      </c>
      <c r="G259" s="655">
        <v>-0.62329099567467505</v>
      </c>
      <c r="H259" s="655"/>
      <c r="I259" s="655">
        <v>95.057879295269998</v>
      </c>
      <c r="J259" s="655">
        <v>-0.45106845938634499</v>
      </c>
      <c r="K259" s="655"/>
      <c r="L259" s="655">
        <v>95.514776060963698</v>
      </c>
      <c r="M259" s="655"/>
      <c r="N259" s="655">
        <v>94.375720004589994</v>
      </c>
      <c r="O259" s="655">
        <v>7.0401898483952202E-2</v>
      </c>
      <c r="P259" s="655"/>
      <c r="Q259" s="655">
        <v>92.308645636760005</v>
      </c>
      <c r="R259" s="655">
        <v>2.5111010772140001</v>
      </c>
      <c r="S259" s="655"/>
      <c r="T259" s="655">
        <v>153.57957995027499</v>
      </c>
      <c r="U259" s="655"/>
      <c r="V259" s="655">
        <v>153.57957995026999</v>
      </c>
      <c r="W259" s="655">
        <v>21.618451271354999</v>
      </c>
      <c r="X259" s="655"/>
      <c r="Y259" s="655">
        <v>152.85366605441001</v>
      </c>
      <c r="Z259" s="655">
        <v>6.6030386500835396</v>
      </c>
    </row>
    <row r="260" spans="1:26" ht="15">
      <c r="A260" s="653"/>
      <c r="B260" s="651"/>
      <c r="C260" s="651" t="s">
        <v>1765</v>
      </c>
      <c r="D260" s="652">
        <v>94.777475283650503</v>
      </c>
      <c r="E260" s="652"/>
      <c r="F260" s="652">
        <v>94.777475283650006</v>
      </c>
      <c r="G260" s="652">
        <v>-1.29684859567915</v>
      </c>
      <c r="H260" s="652"/>
      <c r="I260" s="652">
        <v>94.777475283650006</v>
      </c>
      <c r="J260" s="652">
        <v>-0.294982397775786</v>
      </c>
      <c r="K260" s="652"/>
      <c r="L260" s="652">
        <v>86.817137348346805</v>
      </c>
      <c r="M260" s="652"/>
      <c r="N260" s="652">
        <v>87.730305215130002</v>
      </c>
      <c r="O260" s="652">
        <v>-4.8080267789550399</v>
      </c>
      <c r="P260" s="652"/>
      <c r="Q260" s="652">
        <v>86.468662174599999</v>
      </c>
      <c r="R260" s="652">
        <v>-6.3265834114181301</v>
      </c>
      <c r="S260" s="652"/>
      <c r="T260" s="652">
        <v>156.403991776808</v>
      </c>
      <c r="U260" s="652"/>
      <c r="V260" s="652">
        <v>156.40399177680999</v>
      </c>
      <c r="W260" s="652">
        <v>17.137385148732001</v>
      </c>
      <c r="X260" s="652"/>
      <c r="Y260" s="652">
        <v>155.39940257568</v>
      </c>
      <c r="Z260" s="652">
        <v>1.6654729892862501</v>
      </c>
    </row>
    <row r="261" spans="1:26" ht="15">
      <c r="A261" s="653" t="s">
        <v>1823</v>
      </c>
      <c r="B261" s="651" t="s">
        <v>1762</v>
      </c>
      <c r="C261" s="651" t="s">
        <v>1763</v>
      </c>
      <c r="D261" s="655">
        <v>103.44342359171</v>
      </c>
      <c r="E261" s="655"/>
      <c r="F261" s="655">
        <v>103.44342359171</v>
      </c>
      <c r="G261" s="655">
        <v>9.2487659041875503</v>
      </c>
      <c r="H261" s="655"/>
      <c r="I261" s="655">
        <v>105.31268498384</v>
      </c>
      <c r="J261" s="655">
        <v>3.1640720199582999</v>
      </c>
      <c r="K261" s="655"/>
      <c r="L261" s="655">
        <v>107.033208412062</v>
      </c>
      <c r="M261" s="655"/>
      <c r="N261" s="655">
        <v>107.03320841206001</v>
      </c>
      <c r="O261" s="655">
        <v>12.116037375081</v>
      </c>
      <c r="P261" s="655"/>
      <c r="Q261" s="655">
        <v>107.57787173746</v>
      </c>
      <c r="R261" s="655">
        <v>4.3695702590995298</v>
      </c>
      <c r="S261" s="655"/>
      <c r="T261" s="655">
        <v>117.96750610332801</v>
      </c>
      <c r="U261" s="655"/>
      <c r="V261" s="655">
        <v>117.96750610333</v>
      </c>
      <c r="W261" s="655">
        <v>31.127520205560302</v>
      </c>
      <c r="X261" s="655"/>
      <c r="Y261" s="655">
        <v>121.88574921768</v>
      </c>
      <c r="Z261" s="655">
        <v>13.3422116207564</v>
      </c>
    </row>
    <row r="262" spans="1:26" ht="15">
      <c r="A262" s="653" t="s">
        <v>1824</v>
      </c>
      <c r="B262" s="651"/>
      <c r="C262" s="651" t="s">
        <v>1765</v>
      </c>
      <c r="D262" s="655">
        <v>107.00493328341101</v>
      </c>
      <c r="E262" s="655"/>
      <c r="F262" s="655">
        <v>107.00493328341</v>
      </c>
      <c r="G262" s="655">
        <v>6.32553271517176</v>
      </c>
      <c r="H262" s="655"/>
      <c r="I262" s="655">
        <v>105.76139432481</v>
      </c>
      <c r="J262" s="655">
        <v>0.42607340325512899</v>
      </c>
      <c r="K262" s="655"/>
      <c r="L262" s="655">
        <v>112.18927174525101</v>
      </c>
      <c r="M262" s="655"/>
      <c r="N262" s="655">
        <v>112.18927174525</v>
      </c>
      <c r="O262" s="655">
        <v>8.4507331209654595</v>
      </c>
      <c r="P262" s="655"/>
      <c r="Q262" s="655">
        <v>108.63206132557001</v>
      </c>
      <c r="R262" s="655">
        <v>0.97993162635036402</v>
      </c>
      <c r="S262" s="655"/>
      <c r="T262" s="655">
        <v>125.946768529717</v>
      </c>
      <c r="U262" s="655"/>
      <c r="V262" s="655">
        <v>125.94676852972</v>
      </c>
      <c r="W262" s="655">
        <v>29.913458359403499</v>
      </c>
      <c r="X262" s="655"/>
      <c r="Y262" s="655">
        <v>124.82054350225999</v>
      </c>
      <c r="Z262" s="655">
        <v>2.4078239690996601</v>
      </c>
    </row>
    <row r="263" spans="1:26">
      <c r="A263" s="654" t="s">
        <v>1825</v>
      </c>
      <c r="B263" s="651"/>
      <c r="C263" s="651" t="s">
        <v>1767</v>
      </c>
      <c r="D263" s="655">
        <v>107.770229959308</v>
      </c>
      <c r="E263" s="655"/>
      <c r="F263" s="655">
        <v>107.77022995931</v>
      </c>
      <c r="G263" s="655">
        <v>5.9339308247335198</v>
      </c>
      <c r="H263" s="655"/>
      <c r="I263" s="655">
        <v>106.57014856710001</v>
      </c>
      <c r="J263" s="655">
        <v>0.76469703094702701</v>
      </c>
      <c r="K263" s="655"/>
      <c r="L263" s="655">
        <v>102.958572935999</v>
      </c>
      <c r="M263" s="655"/>
      <c r="N263" s="655">
        <v>102.958572936</v>
      </c>
      <c r="O263" s="655">
        <v>5.76568139545261</v>
      </c>
      <c r="P263" s="655"/>
      <c r="Q263" s="655">
        <v>106.31356183929999</v>
      </c>
      <c r="R263" s="655">
        <v>-2.13426815065348</v>
      </c>
      <c r="S263" s="655"/>
      <c r="T263" s="655">
        <v>127.859004412939</v>
      </c>
      <c r="U263" s="655"/>
      <c r="V263" s="655">
        <v>127.85900441294</v>
      </c>
      <c r="W263" s="655">
        <v>22.942060698324301</v>
      </c>
      <c r="X263" s="655"/>
      <c r="Y263" s="655">
        <v>127.80657141045999</v>
      </c>
      <c r="Z263" s="655">
        <v>2.3922567747399199</v>
      </c>
    </row>
    <row r="264" spans="1:26" ht="15">
      <c r="A264" s="653"/>
      <c r="B264" s="651"/>
      <c r="C264" s="651" t="s">
        <v>1768</v>
      </c>
      <c r="D264" s="655">
        <v>109.577317594006</v>
      </c>
      <c r="E264" s="655"/>
      <c r="F264" s="655">
        <v>109.57731759401</v>
      </c>
      <c r="G264" s="655">
        <v>6.4462492805604503</v>
      </c>
      <c r="H264" s="655"/>
      <c r="I264" s="655">
        <v>108.76663133476001</v>
      </c>
      <c r="J264" s="655">
        <v>2.0610675664743199</v>
      </c>
      <c r="K264" s="655"/>
      <c r="L264" s="655">
        <v>109.411495800415</v>
      </c>
      <c r="M264" s="655"/>
      <c r="N264" s="655">
        <v>109.41149580040999</v>
      </c>
      <c r="O264" s="655">
        <v>5.4666195296761098</v>
      </c>
      <c r="P264" s="655"/>
      <c r="Q264" s="655">
        <v>107.27058802319</v>
      </c>
      <c r="R264" s="655">
        <v>0.90019200498296603</v>
      </c>
      <c r="S264" s="655"/>
      <c r="T264" s="655">
        <v>135.23680635897199</v>
      </c>
      <c r="U264" s="655"/>
      <c r="V264" s="655">
        <v>135.23680635897</v>
      </c>
      <c r="W264" s="655">
        <v>23.968132620617801</v>
      </c>
      <c r="X264" s="655"/>
      <c r="Y264" s="655">
        <v>133.71904393873001</v>
      </c>
      <c r="Z264" s="655">
        <v>4.6261099589955101</v>
      </c>
    </row>
    <row r="265" spans="1:26" ht="15">
      <c r="A265" s="653"/>
      <c r="B265" s="651" t="s">
        <v>1769</v>
      </c>
      <c r="C265" s="651" t="s">
        <v>1763</v>
      </c>
      <c r="D265" s="655">
        <v>112.96601835889101</v>
      </c>
      <c r="E265" s="655"/>
      <c r="F265" s="655">
        <v>112.96601835889</v>
      </c>
      <c r="G265" s="655">
        <v>9.2056067331699793</v>
      </c>
      <c r="H265" s="655"/>
      <c r="I265" s="655">
        <v>115.74682995677</v>
      </c>
      <c r="J265" s="655">
        <v>6.4175919915424</v>
      </c>
      <c r="K265" s="655"/>
      <c r="L265" s="655">
        <v>110.694034110573</v>
      </c>
      <c r="M265" s="655"/>
      <c r="N265" s="655">
        <v>110.69403411057</v>
      </c>
      <c r="O265" s="655">
        <v>3.4202709166826399</v>
      </c>
      <c r="P265" s="655"/>
      <c r="Q265" s="655">
        <v>112.00706389058</v>
      </c>
      <c r="R265" s="655">
        <v>4.41544691296561</v>
      </c>
      <c r="S265" s="655"/>
      <c r="T265" s="655">
        <v>137.53985288509</v>
      </c>
      <c r="U265" s="655"/>
      <c r="V265" s="655">
        <v>137.53985288509</v>
      </c>
      <c r="W265" s="655">
        <v>16.5913033412915</v>
      </c>
      <c r="X265" s="655"/>
      <c r="Y265" s="655">
        <v>141.29111875324</v>
      </c>
      <c r="Z265" s="655">
        <v>5.6626749574873703</v>
      </c>
    </row>
    <row r="266" spans="1:26" ht="15">
      <c r="A266" s="653"/>
      <c r="B266" s="651"/>
      <c r="C266" s="651" t="s">
        <v>1765</v>
      </c>
      <c r="D266" s="655">
        <v>120.01333097435401</v>
      </c>
      <c r="E266" s="655"/>
      <c r="F266" s="655">
        <v>120.01333097435</v>
      </c>
      <c r="G266" s="655">
        <v>12.1568205238597</v>
      </c>
      <c r="H266" s="655"/>
      <c r="I266" s="655">
        <v>118.76078028449</v>
      </c>
      <c r="J266" s="655">
        <v>2.6039160889725199</v>
      </c>
      <c r="K266" s="655"/>
      <c r="L266" s="655">
        <v>119.97824223400799</v>
      </c>
      <c r="M266" s="655"/>
      <c r="N266" s="655">
        <v>119.97824223401</v>
      </c>
      <c r="O266" s="655">
        <v>6.9427052761752002</v>
      </c>
      <c r="P266" s="655"/>
      <c r="Q266" s="655">
        <v>116.9568512315</v>
      </c>
      <c r="R266" s="655">
        <v>4.4191742636477498</v>
      </c>
      <c r="S266" s="655"/>
      <c r="T266" s="655">
        <v>151.942035108017</v>
      </c>
      <c r="U266" s="655"/>
      <c r="V266" s="655">
        <v>151.94203510802001</v>
      </c>
      <c r="W266" s="655">
        <v>20.6398837237065</v>
      </c>
      <c r="X266" s="655"/>
      <c r="Y266" s="655">
        <v>148.37589079812</v>
      </c>
      <c r="Z266" s="655">
        <v>5.0143081231123299</v>
      </c>
    </row>
    <row r="267" spans="1:26" ht="15">
      <c r="A267" s="653"/>
      <c r="B267" s="651"/>
      <c r="C267" s="651" t="s">
        <v>1767</v>
      </c>
      <c r="D267" s="655">
        <v>125.74564994671699</v>
      </c>
      <c r="E267" s="655"/>
      <c r="F267" s="655">
        <v>125.74564994671999</v>
      </c>
      <c r="G267" s="655">
        <v>16.6793928102379</v>
      </c>
      <c r="H267" s="655"/>
      <c r="I267" s="655">
        <v>123.63245065759</v>
      </c>
      <c r="J267" s="655">
        <v>4.1020868686025604</v>
      </c>
      <c r="K267" s="655"/>
      <c r="L267" s="655">
        <v>119.565289802523</v>
      </c>
      <c r="M267" s="655"/>
      <c r="N267" s="655">
        <v>119.56528980252</v>
      </c>
      <c r="O267" s="655">
        <v>16.129513446969501</v>
      </c>
      <c r="P267" s="655"/>
      <c r="Q267" s="655">
        <v>123.24770326049</v>
      </c>
      <c r="R267" s="655">
        <v>5.3787802619088296</v>
      </c>
      <c r="S267" s="655"/>
      <c r="T267" s="655">
        <v>154.570570467891</v>
      </c>
      <c r="U267" s="655"/>
      <c r="V267" s="655">
        <v>154.57057046789001</v>
      </c>
      <c r="W267" s="655">
        <v>20.8914234688399</v>
      </c>
      <c r="X267" s="655"/>
      <c r="Y267" s="655">
        <v>154.94371998395999</v>
      </c>
      <c r="Z267" s="655">
        <v>4.4264800369597603</v>
      </c>
    </row>
    <row r="268" spans="1:26" ht="15">
      <c r="A268" s="653"/>
      <c r="B268" s="651"/>
      <c r="C268" s="651" t="s">
        <v>1768</v>
      </c>
      <c r="D268" s="655">
        <v>128.22586949634399</v>
      </c>
      <c r="E268" s="655"/>
      <c r="F268" s="655">
        <v>128.22586949634001</v>
      </c>
      <c r="G268" s="655">
        <v>17.018624211466701</v>
      </c>
      <c r="H268" s="655"/>
      <c r="I268" s="655">
        <v>127.30664295930001</v>
      </c>
      <c r="J268" s="655">
        <v>2.9718672421094099</v>
      </c>
      <c r="K268" s="655"/>
      <c r="L268" s="655">
        <v>131.46706818566699</v>
      </c>
      <c r="M268" s="655"/>
      <c r="N268" s="655">
        <v>131.46706818567</v>
      </c>
      <c r="O268" s="655">
        <v>20.1583683907348</v>
      </c>
      <c r="P268" s="655"/>
      <c r="Q268" s="655">
        <v>127.96362068422999</v>
      </c>
      <c r="R268" s="655">
        <v>3.8263734730802099</v>
      </c>
      <c r="S268" s="655"/>
      <c r="T268" s="655">
        <v>162.14568981907701</v>
      </c>
      <c r="U268" s="655"/>
      <c r="V268" s="655">
        <v>162.14568981907999</v>
      </c>
      <c r="W268" s="655">
        <v>19.897603459137901</v>
      </c>
      <c r="X268" s="655"/>
      <c r="Y268" s="655">
        <v>163.65728135278999</v>
      </c>
      <c r="Z268" s="655">
        <v>5.6236944419122299</v>
      </c>
    </row>
    <row r="269" spans="1:26">
      <c r="B269" s="651" t="s">
        <v>1770</v>
      </c>
      <c r="C269" s="651" t="s">
        <v>1763</v>
      </c>
      <c r="D269" s="655">
        <v>125.798315524413</v>
      </c>
      <c r="E269" s="655"/>
      <c r="F269" s="655">
        <v>125.79831552441</v>
      </c>
      <c r="G269" s="655">
        <v>11.3594312271431</v>
      </c>
      <c r="H269" s="655"/>
      <c r="I269" s="655">
        <v>129.30058659860001</v>
      </c>
      <c r="J269" s="655">
        <v>1.5662526266893</v>
      </c>
      <c r="K269" s="655"/>
      <c r="L269" s="655">
        <v>128.468655603749</v>
      </c>
      <c r="M269" s="655"/>
      <c r="N269" s="655">
        <v>128.46865560374999</v>
      </c>
      <c r="O269" s="655">
        <v>16.057434021625099</v>
      </c>
      <c r="P269" s="655"/>
      <c r="Q269" s="655">
        <v>129.53472862154999</v>
      </c>
      <c r="R269" s="655">
        <v>1.22777702671992</v>
      </c>
      <c r="S269" s="655"/>
      <c r="T269" s="655">
        <v>163.93664983276801</v>
      </c>
      <c r="U269" s="655"/>
      <c r="V269" s="655">
        <v>163.93664983277</v>
      </c>
      <c r="W269" s="655">
        <v>19.1921078828939</v>
      </c>
      <c r="X269" s="655"/>
      <c r="Y269" s="655">
        <v>169.32583445532001</v>
      </c>
      <c r="Z269" s="655">
        <v>3.4636730218623799</v>
      </c>
    </row>
    <row r="270" spans="1:26">
      <c r="B270" s="651"/>
      <c r="C270" s="651" t="s">
        <v>1765</v>
      </c>
      <c r="D270" s="655">
        <v>135.136580769658</v>
      </c>
      <c r="E270" s="655"/>
      <c r="F270" s="655">
        <v>135.13658076965999</v>
      </c>
      <c r="G270" s="655">
        <v>12.601308265114501</v>
      </c>
      <c r="H270" s="655"/>
      <c r="I270" s="655">
        <v>132.84645137982</v>
      </c>
      <c r="J270" s="655">
        <v>2.7423423779412199</v>
      </c>
      <c r="K270" s="655"/>
      <c r="L270" s="655">
        <v>133.89819703121501</v>
      </c>
      <c r="M270" s="655"/>
      <c r="N270" s="655">
        <v>133.89819703122001</v>
      </c>
      <c r="O270" s="655">
        <v>11.602065956309</v>
      </c>
      <c r="P270" s="655"/>
      <c r="Q270" s="655">
        <v>130.36407032202999</v>
      </c>
      <c r="R270" s="655">
        <v>0.64024660359849395</v>
      </c>
      <c r="S270" s="655"/>
      <c r="T270" s="655">
        <v>188.99026464571901</v>
      </c>
      <c r="U270" s="655"/>
      <c r="V270" s="655">
        <v>188.99026464572</v>
      </c>
      <c r="W270" s="655">
        <v>24.383133680789101</v>
      </c>
      <c r="X270" s="655"/>
      <c r="Y270" s="655">
        <v>181.64869627716999</v>
      </c>
      <c r="Z270" s="655">
        <v>7.2776028900076897</v>
      </c>
    </row>
    <row r="271" spans="1:26">
      <c r="B271" s="651"/>
      <c r="C271" s="651" t="s">
        <v>1767</v>
      </c>
      <c r="D271" s="655">
        <v>134.87489868047999</v>
      </c>
      <c r="E271" s="655"/>
      <c r="F271" s="655">
        <v>134.87489868047999</v>
      </c>
      <c r="G271" s="655">
        <v>7.2600910947044097</v>
      </c>
      <c r="H271" s="655"/>
      <c r="I271" s="655">
        <v>132.290427292</v>
      </c>
      <c r="J271" s="655">
        <v>-0.41854643616356502</v>
      </c>
      <c r="K271" s="655"/>
      <c r="L271" s="655">
        <v>124.40272017544901</v>
      </c>
      <c r="M271" s="655"/>
      <c r="N271" s="655">
        <v>124.40272017545</v>
      </c>
      <c r="O271" s="655">
        <v>4.0458484071085703</v>
      </c>
      <c r="P271" s="655"/>
      <c r="Q271" s="655">
        <v>128.64522474449001</v>
      </c>
      <c r="R271" s="655">
        <v>-1.31849640264687</v>
      </c>
      <c r="S271" s="655"/>
      <c r="T271" s="655">
        <v>190.69136719844499</v>
      </c>
      <c r="U271" s="655"/>
      <c r="V271" s="655">
        <v>190.69136719843999</v>
      </c>
      <c r="W271" s="655">
        <v>23.3684825133343</v>
      </c>
      <c r="X271" s="655"/>
      <c r="Y271" s="655">
        <v>190.25498878848001</v>
      </c>
      <c r="Z271" s="655">
        <v>4.7378773906409002</v>
      </c>
    </row>
    <row r="272" spans="1:26">
      <c r="B272" s="651"/>
      <c r="C272" s="651" t="s">
        <v>1768</v>
      </c>
      <c r="D272" s="655">
        <v>131.76433799780301</v>
      </c>
      <c r="E272" s="655"/>
      <c r="F272" s="655">
        <v>131.7643379978</v>
      </c>
      <c r="G272" s="655">
        <v>2.7595589839700798</v>
      </c>
      <c r="H272" s="655"/>
      <c r="I272" s="655">
        <v>131.22864156757001</v>
      </c>
      <c r="J272" s="655">
        <v>-0.802617200779281</v>
      </c>
      <c r="K272" s="655"/>
      <c r="L272" s="655">
        <v>131.90565285360699</v>
      </c>
      <c r="M272" s="655"/>
      <c r="N272" s="655">
        <v>131.90565285361001</v>
      </c>
      <c r="O272" s="655">
        <v>0.33360800844861799</v>
      </c>
      <c r="P272" s="655"/>
      <c r="Q272" s="655">
        <v>128.59626211847001</v>
      </c>
      <c r="R272" s="655">
        <v>-3.8060197039763898E-2</v>
      </c>
      <c r="S272" s="655"/>
      <c r="T272" s="655">
        <v>196.462000302039</v>
      </c>
      <c r="U272" s="655"/>
      <c r="V272" s="655">
        <v>196.46200030204</v>
      </c>
      <c r="W272" s="655">
        <v>21.1638746125473</v>
      </c>
      <c r="X272" s="655"/>
      <c r="Y272" s="655">
        <v>198.59454683281999</v>
      </c>
      <c r="Z272" s="655">
        <v>4.3833584062343203</v>
      </c>
    </row>
    <row r="273" spans="1:26">
      <c r="B273" s="651" t="s">
        <v>1771</v>
      </c>
      <c r="C273" s="651" t="s">
        <v>1763</v>
      </c>
      <c r="D273" s="655">
        <v>127.55109178211301</v>
      </c>
      <c r="E273" s="655"/>
      <c r="F273" s="655">
        <v>127.55109178211001</v>
      </c>
      <c r="G273" s="655">
        <v>1.39332251818578</v>
      </c>
      <c r="H273" s="655"/>
      <c r="I273" s="655">
        <v>131.14186487423001</v>
      </c>
      <c r="J273" s="655">
        <v>-6.6126336677285805E-2</v>
      </c>
      <c r="K273" s="655"/>
      <c r="L273" s="655">
        <v>128.44188493781101</v>
      </c>
      <c r="M273" s="655"/>
      <c r="N273" s="655">
        <v>128.44188493780999</v>
      </c>
      <c r="O273" s="655">
        <v>-2.0838286050545801E-2</v>
      </c>
      <c r="P273" s="655"/>
      <c r="Q273" s="655">
        <v>129.02578564375</v>
      </c>
      <c r="R273" s="655">
        <v>0.33400933915505199</v>
      </c>
      <c r="S273" s="655"/>
      <c r="T273" s="655">
        <v>204.80783226123</v>
      </c>
      <c r="U273" s="655"/>
      <c r="V273" s="655">
        <v>204.80783226123</v>
      </c>
      <c r="W273" s="655">
        <v>24.931083116650399</v>
      </c>
      <c r="X273" s="655"/>
      <c r="Y273" s="655">
        <v>209.15121960862001</v>
      </c>
      <c r="Z273" s="655">
        <v>5.31569116280256</v>
      </c>
    </row>
    <row r="274" spans="1:26" ht="15">
      <c r="A274" s="653"/>
      <c r="B274" s="651"/>
      <c r="C274" s="651" t="s">
        <v>1765</v>
      </c>
      <c r="D274" s="652">
        <v>132.30416016918801</v>
      </c>
      <c r="E274" s="652"/>
      <c r="F274" s="652">
        <v>132.30416016919</v>
      </c>
      <c r="G274" s="652">
        <v>-2.09596882231159</v>
      </c>
      <c r="H274" s="652"/>
      <c r="I274" s="652">
        <v>130.84446292750999</v>
      </c>
      <c r="J274" s="652">
        <v>-0.22677879943618301</v>
      </c>
      <c r="K274" s="652"/>
      <c r="L274" s="652">
        <v>130.63759547195701</v>
      </c>
      <c r="M274" s="652"/>
      <c r="N274" s="652">
        <v>130.63759547196</v>
      </c>
      <c r="O274" s="652">
        <v>-2.4351347751902499</v>
      </c>
      <c r="P274" s="652"/>
      <c r="Q274" s="652">
        <v>128.14376949467001</v>
      </c>
      <c r="R274" s="652">
        <v>-0.68359680561474201</v>
      </c>
      <c r="S274" s="652"/>
      <c r="T274" s="652">
        <v>224.38151726957599</v>
      </c>
      <c r="U274" s="652"/>
      <c r="V274" s="652">
        <v>224.38151726958</v>
      </c>
      <c r="W274" s="652">
        <v>18.726495087037499</v>
      </c>
      <c r="X274" s="652"/>
      <c r="Y274" s="652">
        <v>217.32796765024</v>
      </c>
      <c r="Z274" s="652">
        <v>3.90949096874547</v>
      </c>
    </row>
    <row r="275" spans="1:26" ht="15">
      <c r="A275" s="653" t="s">
        <v>1826</v>
      </c>
      <c r="B275" s="651" t="s">
        <v>1762</v>
      </c>
      <c r="C275" s="651" t="s">
        <v>1763</v>
      </c>
      <c r="D275" s="655">
        <v>102.02094023027399</v>
      </c>
      <c r="E275" s="655"/>
      <c r="F275" s="655">
        <v>102.02094023027</v>
      </c>
      <c r="G275" s="655">
        <v>6.48869712193257</v>
      </c>
      <c r="H275" s="655"/>
      <c r="I275" s="655">
        <v>103.86929043167</v>
      </c>
      <c r="J275" s="655">
        <v>1.2205097583117701</v>
      </c>
      <c r="K275" s="655"/>
      <c r="L275" s="655">
        <v>104.44813796024</v>
      </c>
      <c r="M275" s="655"/>
      <c r="N275" s="655">
        <v>101.90662886731999</v>
      </c>
      <c r="O275" s="655">
        <v>4.1663827756536502</v>
      </c>
      <c r="P275" s="655"/>
      <c r="Q275" s="655">
        <v>101.75476840407001</v>
      </c>
      <c r="R275" s="655">
        <v>1.01318622436871</v>
      </c>
      <c r="S275" s="655"/>
      <c r="T275" s="655">
        <v>117.84365283888501</v>
      </c>
      <c r="U275" s="655"/>
      <c r="V275" s="655">
        <v>117.84365283888999</v>
      </c>
      <c r="W275" s="655">
        <v>26.6077980748356</v>
      </c>
      <c r="X275" s="655"/>
      <c r="Y275" s="655">
        <v>117.37472118094</v>
      </c>
      <c r="Z275" s="655">
        <v>9.8871937044470393</v>
      </c>
    </row>
    <row r="276" spans="1:26" ht="15">
      <c r="A276" s="653" t="s">
        <v>1827</v>
      </c>
      <c r="B276" s="651"/>
      <c r="C276" s="651" t="s">
        <v>1765</v>
      </c>
      <c r="D276" s="655">
        <v>105.21705387326099</v>
      </c>
      <c r="E276" s="655"/>
      <c r="F276" s="655">
        <v>105.21705387326</v>
      </c>
      <c r="G276" s="655">
        <v>5.7161544829253303</v>
      </c>
      <c r="H276" s="655"/>
      <c r="I276" s="655">
        <v>104.68332649372</v>
      </c>
      <c r="J276" s="655">
        <v>0.78371196979102298</v>
      </c>
      <c r="K276" s="655"/>
      <c r="L276" s="655">
        <v>107.447863778025</v>
      </c>
      <c r="M276" s="655"/>
      <c r="N276" s="655">
        <v>105.57919418954</v>
      </c>
      <c r="O276" s="655">
        <v>4.1946655053853696</v>
      </c>
      <c r="P276" s="655"/>
      <c r="Q276" s="655">
        <v>103.87390775265</v>
      </c>
      <c r="R276" s="655">
        <v>2.0825946359239502</v>
      </c>
      <c r="S276" s="655"/>
      <c r="T276" s="655">
        <v>123.058638626001</v>
      </c>
      <c r="U276" s="655"/>
      <c r="V276" s="655">
        <v>123.058638626</v>
      </c>
      <c r="W276" s="655">
        <v>25.0753223189704</v>
      </c>
      <c r="X276" s="655"/>
      <c r="Y276" s="655">
        <v>121.42785474759</v>
      </c>
      <c r="Z276" s="655">
        <v>3.4531571413932101</v>
      </c>
    </row>
    <row r="277" spans="1:26">
      <c r="A277" s="654" t="s">
        <v>1828</v>
      </c>
      <c r="B277" s="651"/>
      <c r="C277" s="651" t="s">
        <v>1767</v>
      </c>
      <c r="D277" s="655">
        <v>105.38000257341</v>
      </c>
      <c r="E277" s="655"/>
      <c r="F277" s="655">
        <v>105.38000257341</v>
      </c>
      <c r="G277" s="655">
        <v>3.5748490901402001</v>
      </c>
      <c r="H277" s="655"/>
      <c r="I277" s="655">
        <v>104.24890804768</v>
      </c>
      <c r="J277" s="655">
        <v>-0.41498341769456598</v>
      </c>
      <c r="K277" s="655"/>
      <c r="L277" s="655">
        <v>90.102267481839306</v>
      </c>
      <c r="M277" s="655"/>
      <c r="N277" s="655">
        <v>95.447359107759993</v>
      </c>
      <c r="O277" s="655">
        <v>-3.5898789188164</v>
      </c>
      <c r="P277" s="655"/>
      <c r="Q277" s="655">
        <v>98.147720385040003</v>
      </c>
      <c r="R277" s="655">
        <v>-5.5126330485664399</v>
      </c>
      <c r="S277" s="655"/>
      <c r="T277" s="655">
        <v>123.824837725587</v>
      </c>
      <c r="U277" s="655"/>
      <c r="V277" s="655">
        <v>123.82483772559</v>
      </c>
      <c r="W277" s="655">
        <v>20.800341736126398</v>
      </c>
      <c r="X277" s="655"/>
      <c r="Y277" s="655">
        <v>124.41455406127</v>
      </c>
      <c r="Z277" s="655">
        <v>2.4596492459562902</v>
      </c>
    </row>
    <row r="278" spans="1:26">
      <c r="A278" s="654" t="s">
        <v>1829</v>
      </c>
      <c r="B278" s="651"/>
      <c r="C278" s="651" t="s">
        <v>1768</v>
      </c>
      <c r="D278" s="655">
        <v>106.04379983756</v>
      </c>
      <c r="E278" s="655"/>
      <c r="F278" s="655">
        <v>106.04379983756</v>
      </c>
      <c r="G278" s="655">
        <v>3.03038089271414</v>
      </c>
      <c r="H278" s="655"/>
      <c r="I278" s="655">
        <v>105.66321441009001</v>
      </c>
      <c r="J278" s="655">
        <v>1.35666299906292</v>
      </c>
      <c r="K278" s="655"/>
      <c r="L278" s="655">
        <v>107.383042407668</v>
      </c>
      <c r="M278" s="655"/>
      <c r="N278" s="655">
        <v>105.44760848312001</v>
      </c>
      <c r="O278" s="655">
        <v>3.54325116834146</v>
      </c>
      <c r="P278" s="655"/>
      <c r="Q278" s="655">
        <v>103.47842952274</v>
      </c>
      <c r="R278" s="655">
        <v>5.4313122269037697</v>
      </c>
      <c r="S278" s="655"/>
      <c r="T278" s="655">
        <v>127.90663764156901</v>
      </c>
      <c r="U278" s="655"/>
      <c r="V278" s="655">
        <v>127.90663764157</v>
      </c>
      <c r="W278" s="655">
        <v>20.631428813370299</v>
      </c>
      <c r="X278" s="655"/>
      <c r="Y278" s="655">
        <v>128.99244720294999</v>
      </c>
      <c r="Z278" s="655">
        <v>3.6795479244538698</v>
      </c>
    </row>
    <row r="279" spans="1:26" ht="15">
      <c r="A279" s="653"/>
      <c r="B279" s="651" t="s">
        <v>1769</v>
      </c>
      <c r="C279" s="651" t="s">
        <v>1763</v>
      </c>
      <c r="D279" s="655">
        <v>104.94201436938999</v>
      </c>
      <c r="E279" s="655"/>
      <c r="F279" s="655">
        <v>104.94201436938999</v>
      </c>
      <c r="G279" s="655">
        <v>2.86321036889768</v>
      </c>
      <c r="H279" s="655"/>
      <c r="I279" s="655">
        <v>107.13314155656001</v>
      </c>
      <c r="J279" s="655">
        <v>1.3911436962016499</v>
      </c>
      <c r="K279" s="655"/>
      <c r="L279" s="655">
        <v>105.606622316692</v>
      </c>
      <c r="M279" s="655"/>
      <c r="N279" s="655">
        <v>103.94736969476</v>
      </c>
      <c r="O279" s="655">
        <v>2.0025594508645699</v>
      </c>
      <c r="P279" s="655"/>
      <c r="Q279" s="655">
        <v>104.00867346603</v>
      </c>
      <c r="R279" s="655">
        <v>0.51241978230204599</v>
      </c>
      <c r="S279" s="655"/>
      <c r="T279" s="655">
        <v>134.07356339469999</v>
      </c>
      <c r="U279" s="655"/>
      <c r="V279" s="655">
        <v>134.07356339469999</v>
      </c>
      <c r="W279" s="655">
        <v>13.7724095993517</v>
      </c>
      <c r="X279" s="655"/>
      <c r="Y279" s="655">
        <v>133.30269877462001</v>
      </c>
      <c r="Z279" s="655">
        <v>3.3414759275699901</v>
      </c>
    </row>
    <row r="280" spans="1:26" ht="15">
      <c r="A280" s="653"/>
      <c r="B280" s="651"/>
      <c r="C280" s="651" t="s">
        <v>1765</v>
      </c>
      <c r="D280" s="655">
        <v>110.104497719786</v>
      </c>
      <c r="E280" s="655"/>
      <c r="F280" s="655">
        <v>110.10449771979</v>
      </c>
      <c r="G280" s="655">
        <v>4.6451061559062499</v>
      </c>
      <c r="H280" s="655"/>
      <c r="I280" s="655">
        <v>109.96851774834001</v>
      </c>
      <c r="J280" s="655">
        <v>2.64659110204762</v>
      </c>
      <c r="K280" s="655"/>
      <c r="L280" s="655">
        <v>107.556780556997</v>
      </c>
      <c r="M280" s="655"/>
      <c r="N280" s="655">
        <v>108.99206375804999</v>
      </c>
      <c r="O280" s="655">
        <v>3.2325209476244701</v>
      </c>
      <c r="P280" s="655"/>
      <c r="Q280" s="655">
        <v>108.04312295027999</v>
      </c>
      <c r="R280" s="655">
        <v>3.8789548504026299</v>
      </c>
      <c r="S280" s="655"/>
      <c r="T280" s="655">
        <v>141.37362127980899</v>
      </c>
      <c r="U280" s="655"/>
      <c r="V280" s="655">
        <v>141.37362127981001</v>
      </c>
      <c r="W280" s="655">
        <v>14.8831344619965</v>
      </c>
      <c r="X280" s="655"/>
      <c r="Y280" s="655">
        <v>139.56451199301</v>
      </c>
      <c r="Z280" s="655">
        <v>4.6974391936183402</v>
      </c>
    </row>
    <row r="281" spans="1:26" ht="15">
      <c r="A281" s="653"/>
      <c r="B281" s="651"/>
      <c r="C281" s="651" t="s">
        <v>1767</v>
      </c>
      <c r="D281" s="655">
        <v>114.449592958826</v>
      </c>
      <c r="E281" s="655"/>
      <c r="F281" s="655">
        <v>114.44959295883</v>
      </c>
      <c r="G281" s="655">
        <v>8.6065573770525603</v>
      </c>
      <c r="H281" s="655"/>
      <c r="I281" s="655">
        <v>112.90375114600999</v>
      </c>
      <c r="J281" s="655">
        <v>2.6691579169842101</v>
      </c>
      <c r="K281" s="655"/>
      <c r="L281" s="655">
        <v>103.920757488098</v>
      </c>
      <c r="M281" s="655"/>
      <c r="N281" s="655">
        <v>106.37145925762</v>
      </c>
      <c r="O281" s="655">
        <v>11.4451570498946</v>
      </c>
      <c r="P281" s="655"/>
      <c r="Q281" s="655">
        <v>108.47369800983</v>
      </c>
      <c r="R281" s="655">
        <v>0.39852148641440599</v>
      </c>
      <c r="S281" s="655"/>
      <c r="T281" s="655">
        <v>144.44269118290501</v>
      </c>
      <c r="U281" s="655"/>
      <c r="V281" s="655">
        <v>144.44269118291001</v>
      </c>
      <c r="W281" s="655">
        <v>16.650822109705899</v>
      </c>
      <c r="X281" s="655"/>
      <c r="Y281" s="655">
        <v>144.85587698616001</v>
      </c>
      <c r="Z281" s="655">
        <v>3.7913398740039401</v>
      </c>
    </row>
    <row r="282" spans="1:26" ht="15">
      <c r="A282" s="653"/>
      <c r="B282" s="651"/>
      <c r="C282" s="651" t="s">
        <v>1768</v>
      </c>
      <c r="D282" s="655">
        <v>115.716158011416</v>
      </c>
      <c r="E282" s="655"/>
      <c r="F282" s="655">
        <v>115.71615801142001</v>
      </c>
      <c r="G282" s="655">
        <v>9.12109730948562</v>
      </c>
      <c r="H282" s="655"/>
      <c r="I282" s="655">
        <v>115.02128786825</v>
      </c>
      <c r="J282" s="655">
        <v>1.8755237985862401</v>
      </c>
      <c r="K282" s="655"/>
      <c r="L282" s="655">
        <v>117.501368320677</v>
      </c>
      <c r="M282" s="655"/>
      <c r="N282" s="655">
        <v>115.38908036879</v>
      </c>
      <c r="O282" s="655">
        <v>9.4278780037590195</v>
      </c>
      <c r="P282" s="655"/>
      <c r="Q282" s="655">
        <v>112.7236156279</v>
      </c>
      <c r="R282" s="655">
        <v>3.9179245255240298</v>
      </c>
      <c r="S282" s="655"/>
      <c r="T282" s="655">
        <v>150.69262725246099</v>
      </c>
      <c r="U282" s="655"/>
      <c r="V282" s="655">
        <v>150.69262725246</v>
      </c>
      <c r="W282" s="655">
        <v>17.8145481978368</v>
      </c>
      <c r="X282" s="655"/>
      <c r="Y282" s="655">
        <v>152.41229440337</v>
      </c>
      <c r="Z282" s="655">
        <v>5.2165073136328202</v>
      </c>
    </row>
    <row r="283" spans="1:26">
      <c r="B283" s="651" t="s">
        <v>1770</v>
      </c>
      <c r="C283" s="651" t="s">
        <v>1763</v>
      </c>
      <c r="D283" s="655">
        <v>113.536185139018</v>
      </c>
      <c r="E283" s="655"/>
      <c r="F283" s="655">
        <v>113.53618513902001</v>
      </c>
      <c r="G283" s="655">
        <v>8.1894471163656206</v>
      </c>
      <c r="H283" s="655"/>
      <c r="I283" s="655">
        <v>115.84866477929999</v>
      </c>
      <c r="J283" s="655">
        <v>0.71932502790067099</v>
      </c>
      <c r="K283" s="655"/>
      <c r="L283" s="655">
        <v>114.924387852579</v>
      </c>
      <c r="M283" s="655"/>
      <c r="N283" s="655">
        <v>113.1448338954</v>
      </c>
      <c r="O283" s="655">
        <v>8.8481932997902906</v>
      </c>
      <c r="P283" s="655"/>
      <c r="Q283" s="655">
        <v>113.60487242901</v>
      </c>
      <c r="R283" s="655">
        <v>0.78178542819192698</v>
      </c>
      <c r="S283" s="655"/>
      <c r="T283" s="655">
        <v>161.71183013087199</v>
      </c>
      <c r="U283" s="655"/>
      <c r="V283" s="655">
        <v>161.71183013087</v>
      </c>
      <c r="W283" s="655">
        <v>20.614255365769299</v>
      </c>
      <c r="X283" s="655"/>
      <c r="Y283" s="655">
        <v>159.15933219471</v>
      </c>
      <c r="Z283" s="655">
        <v>4.4268330305975701</v>
      </c>
    </row>
    <row r="284" spans="1:26">
      <c r="B284" s="651"/>
      <c r="C284" s="651" t="s">
        <v>1765</v>
      </c>
      <c r="D284" s="655">
        <v>115.404500822118</v>
      </c>
      <c r="E284" s="655"/>
      <c r="F284" s="655">
        <v>115.40450082212</v>
      </c>
      <c r="G284" s="655">
        <v>4.8136118070473604</v>
      </c>
      <c r="H284" s="655"/>
      <c r="I284" s="655">
        <v>115.28712822209999</v>
      </c>
      <c r="J284" s="655">
        <v>-0.48471560571696498</v>
      </c>
      <c r="K284" s="655"/>
      <c r="L284" s="655">
        <v>108.13432999202099</v>
      </c>
      <c r="M284" s="655"/>
      <c r="N284" s="655">
        <v>109.64789990705999</v>
      </c>
      <c r="O284" s="655">
        <v>0.60172835195219498</v>
      </c>
      <c r="P284" s="655"/>
      <c r="Q284" s="655">
        <v>109.59845876852</v>
      </c>
      <c r="R284" s="655">
        <v>-3.5266213277899201</v>
      </c>
      <c r="S284" s="655"/>
      <c r="T284" s="655">
        <v>167.143574880128</v>
      </c>
      <c r="U284" s="655"/>
      <c r="V284" s="655">
        <v>167.14357488012999</v>
      </c>
      <c r="W284" s="655">
        <v>18.228261656617999</v>
      </c>
      <c r="X284" s="655"/>
      <c r="Y284" s="655">
        <v>165.41574129656999</v>
      </c>
      <c r="Z284" s="655">
        <v>3.9309093696159301</v>
      </c>
    </row>
    <row r="285" spans="1:26">
      <c r="B285" s="651"/>
      <c r="C285" s="651" t="s">
        <v>1767</v>
      </c>
      <c r="D285" s="655">
        <v>115.830486562581</v>
      </c>
      <c r="E285" s="655"/>
      <c r="F285" s="655">
        <v>115.83048656258001</v>
      </c>
      <c r="G285" s="655">
        <v>1.2065517823612899</v>
      </c>
      <c r="H285" s="655"/>
      <c r="I285" s="655">
        <v>114.03703732236001</v>
      </c>
      <c r="J285" s="655">
        <v>-1.0843282498386999</v>
      </c>
      <c r="K285" s="655"/>
      <c r="L285" s="655">
        <v>108.06664892431699</v>
      </c>
      <c r="M285" s="655"/>
      <c r="N285" s="655">
        <v>110.57952903480999</v>
      </c>
      <c r="O285" s="655">
        <v>3.95601395953262</v>
      </c>
      <c r="P285" s="655"/>
      <c r="Q285" s="655">
        <v>110.83913656596999</v>
      </c>
      <c r="R285" s="655">
        <v>1.1320212085011201</v>
      </c>
      <c r="S285" s="655"/>
      <c r="T285" s="655">
        <v>171.289796272941</v>
      </c>
      <c r="U285" s="655"/>
      <c r="V285" s="655">
        <v>171.28979627294001</v>
      </c>
      <c r="W285" s="655">
        <v>18.5866829745183</v>
      </c>
      <c r="X285" s="655"/>
      <c r="Y285" s="655">
        <v>171.83422940821001</v>
      </c>
      <c r="Z285" s="655">
        <v>3.8802160310320399</v>
      </c>
    </row>
    <row r="286" spans="1:26">
      <c r="B286" s="651"/>
      <c r="C286" s="651" t="s">
        <v>1768</v>
      </c>
      <c r="D286" s="655">
        <v>112.75480441833101</v>
      </c>
      <c r="E286" s="655"/>
      <c r="F286" s="655">
        <v>112.75480441833</v>
      </c>
      <c r="G286" s="655">
        <v>-2.5591530551833102</v>
      </c>
      <c r="H286" s="655"/>
      <c r="I286" s="655">
        <v>112.29457869283</v>
      </c>
      <c r="J286" s="655">
        <v>-1.5279760597466401</v>
      </c>
      <c r="K286" s="655"/>
      <c r="L286" s="655">
        <v>111.689183824802</v>
      </c>
      <c r="M286" s="655"/>
      <c r="N286" s="655">
        <v>109.63005869256</v>
      </c>
      <c r="O286" s="655">
        <v>-4.9909589866076098</v>
      </c>
      <c r="P286" s="655"/>
      <c r="Q286" s="655">
        <v>107.36039786699</v>
      </c>
      <c r="R286" s="655">
        <v>-3.1385472737867302</v>
      </c>
      <c r="S286" s="655"/>
      <c r="T286" s="655">
        <v>173.92521280943299</v>
      </c>
      <c r="U286" s="655"/>
      <c r="V286" s="655">
        <v>173.92521280943001</v>
      </c>
      <c r="W286" s="655">
        <v>15.417201213200499</v>
      </c>
      <c r="X286" s="655"/>
      <c r="Y286" s="655">
        <v>177.59223608382999</v>
      </c>
      <c r="Z286" s="655">
        <v>3.35090784615518</v>
      </c>
    </row>
    <row r="287" spans="1:26">
      <c r="B287" s="651" t="s">
        <v>1771</v>
      </c>
      <c r="C287" s="651" t="s">
        <v>1763</v>
      </c>
      <c r="D287" s="655">
        <v>108.374312083379</v>
      </c>
      <c r="E287" s="655"/>
      <c r="F287" s="655">
        <v>108.37431208338</v>
      </c>
      <c r="G287" s="655">
        <v>-4.5464563119850396</v>
      </c>
      <c r="H287" s="655"/>
      <c r="I287" s="655">
        <v>110.69605119587</v>
      </c>
      <c r="J287" s="655">
        <v>-1.4235126179444499</v>
      </c>
      <c r="K287" s="655"/>
      <c r="L287" s="655">
        <v>107.58807900576799</v>
      </c>
      <c r="M287" s="655"/>
      <c r="N287" s="655">
        <v>105.90550426466</v>
      </c>
      <c r="O287" s="655">
        <v>-6.3982856145536502</v>
      </c>
      <c r="P287" s="655"/>
      <c r="Q287" s="655">
        <v>106.29262376053001</v>
      </c>
      <c r="R287" s="655">
        <v>-0.99456981128448996</v>
      </c>
      <c r="S287" s="655"/>
      <c r="T287" s="655">
        <v>191.91421934819201</v>
      </c>
      <c r="U287" s="655"/>
      <c r="V287" s="655">
        <v>191.91421934818999</v>
      </c>
      <c r="W287" s="655">
        <v>18.676672691712099</v>
      </c>
      <c r="X287" s="655"/>
      <c r="Y287" s="655">
        <v>187.24364532640999</v>
      </c>
      <c r="Z287" s="655">
        <v>5.4345896281322696</v>
      </c>
    </row>
    <row r="288" spans="1:26" ht="15">
      <c r="A288" s="653"/>
      <c r="B288" s="651"/>
      <c r="C288" s="651" t="s">
        <v>1765</v>
      </c>
      <c r="D288" s="652">
        <v>109.86851708037</v>
      </c>
      <c r="E288" s="652"/>
      <c r="F288" s="652">
        <v>109.86851708037</v>
      </c>
      <c r="G288" s="652">
        <v>-4.7970258545487301</v>
      </c>
      <c r="H288" s="652"/>
      <c r="I288" s="652">
        <v>109.83368346181</v>
      </c>
      <c r="J288" s="652">
        <v>-0.77904109924760701</v>
      </c>
      <c r="K288" s="652"/>
      <c r="L288" s="652">
        <v>100.291674063928</v>
      </c>
      <c r="M288" s="652"/>
      <c r="N288" s="652">
        <v>101.69903489531001</v>
      </c>
      <c r="O288" s="652">
        <v>-7.2494457426796499</v>
      </c>
      <c r="P288" s="652"/>
      <c r="Q288" s="652">
        <v>102.72625165523</v>
      </c>
      <c r="R288" s="652">
        <v>-3.3552395068681302</v>
      </c>
      <c r="S288" s="652"/>
      <c r="T288" s="652">
        <v>193.46532347260899</v>
      </c>
      <c r="U288" s="652"/>
      <c r="V288" s="652">
        <v>193.46532347261001</v>
      </c>
      <c r="W288" s="652">
        <v>15.747987089158</v>
      </c>
      <c r="X288" s="652"/>
      <c r="Y288" s="652">
        <v>191.7368637916</v>
      </c>
      <c r="Z288" s="652">
        <v>2.3996640619537501</v>
      </c>
    </row>
    <row r="289" spans="1:26" ht="15">
      <c r="A289" s="653" t="s">
        <v>1830</v>
      </c>
      <c r="B289" s="651" t="s">
        <v>1762</v>
      </c>
      <c r="C289" s="651" t="s">
        <v>1763</v>
      </c>
      <c r="D289" s="655">
        <v>99.226731117709093</v>
      </c>
      <c r="E289" s="655"/>
      <c r="F289" s="655">
        <v>99.226731117710003</v>
      </c>
      <c r="G289" s="655">
        <v>3.7960737179480901</v>
      </c>
      <c r="H289" s="655"/>
      <c r="I289" s="655">
        <v>101.80664679797999</v>
      </c>
      <c r="J289" s="655">
        <v>0.18715560005116</v>
      </c>
      <c r="K289" s="655"/>
      <c r="L289" s="655">
        <v>102.07661013085099</v>
      </c>
      <c r="M289" s="655"/>
      <c r="N289" s="655">
        <v>99.977402916689996</v>
      </c>
      <c r="O289" s="655">
        <v>3.1337191007188299</v>
      </c>
      <c r="P289" s="655"/>
      <c r="Q289" s="655">
        <v>101.72578146111999</v>
      </c>
      <c r="R289" s="655">
        <v>1.01329881738575</v>
      </c>
      <c r="S289" s="655"/>
      <c r="T289" s="655">
        <v>122.89832973358</v>
      </c>
      <c r="U289" s="655"/>
      <c r="V289" s="655">
        <v>122.89832973358</v>
      </c>
      <c r="W289" s="655">
        <v>34.520169322282001</v>
      </c>
      <c r="X289" s="655"/>
      <c r="Y289" s="655">
        <v>124.05363013041</v>
      </c>
      <c r="Z289" s="655">
        <v>16.1576655031181</v>
      </c>
    </row>
    <row r="290" spans="1:26" ht="15">
      <c r="A290" s="653" t="s">
        <v>1831</v>
      </c>
      <c r="B290" s="651"/>
      <c r="C290" s="651" t="s">
        <v>1765</v>
      </c>
      <c r="D290" s="655">
        <v>102.93692165416201</v>
      </c>
      <c r="E290" s="655"/>
      <c r="F290" s="655">
        <v>102.93692165416</v>
      </c>
      <c r="G290" s="655">
        <v>2.2961681895441499</v>
      </c>
      <c r="H290" s="655"/>
      <c r="I290" s="655">
        <v>102.30058138654999</v>
      </c>
      <c r="J290" s="655">
        <v>0.48516929307193402</v>
      </c>
      <c r="K290" s="655"/>
      <c r="L290" s="655">
        <v>105.74774481667799</v>
      </c>
      <c r="M290" s="655"/>
      <c r="N290" s="655">
        <v>104.04575286854001</v>
      </c>
      <c r="O290" s="655">
        <v>2.72517336021353</v>
      </c>
      <c r="P290" s="655"/>
      <c r="Q290" s="655">
        <v>102.5913268651</v>
      </c>
      <c r="R290" s="655">
        <v>0.85086139575228004</v>
      </c>
      <c r="S290" s="655"/>
      <c r="T290" s="655">
        <v>128.18426495824701</v>
      </c>
      <c r="U290" s="655"/>
      <c r="V290" s="655">
        <v>128.18426495825</v>
      </c>
      <c r="W290" s="655">
        <v>30.863641665579799</v>
      </c>
      <c r="X290" s="655"/>
      <c r="Y290" s="655">
        <v>126.54296448524001</v>
      </c>
      <c r="Z290" s="655">
        <v>2.0066598230242199</v>
      </c>
    </row>
    <row r="291" spans="1:26">
      <c r="A291" s="654" t="s">
        <v>1832</v>
      </c>
      <c r="B291" s="651"/>
      <c r="C291" s="651" t="s">
        <v>1767</v>
      </c>
      <c r="D291" s="655">
        <v>103.341230128681</v>
      </c>
      <c r="E291" s="655"/>
      <c r="F291" s="655">
        <v>103.34123012868</v>
      </c>
      <c r="G291" s="655">
        <v>1.52866242038427</v>
      </c>
      <c r="H291" s="655"/>
      <c r="I291" s="655">
        <v>102.28487864074999</v>
      </c>
      <c r="J291" s="655">
        <v>-1.5349615405083601E-2</v>
      </c>
      <c r="K291" s="655"/>
      <c r="L291" s="655">
        <v>93.112643342341102</v>
      </c>
      <c r="M291" s="655"/>
      <c r="N291" s="655">
        <v>98.032338214519996</v>
      </c>
      <c r="O291" s="655">
        <v>-2.2084691503899299</v>
      </c>
      <c r="P291" s="655"/>
      <c r="Q291" s="655">
        <v>98.715624006379997</v>
      </c>
      <c r="R291" s="655">
        <v>-3.77780751760455</v>
      </c>
      <c r="S291" s="655"/>
      <c r="T291" s="655">
        <v>132.11699848513999</v>
      </c>
      <c r="U291" s="655"/>
      <c r="V291" s="655">
        <v>132.11699848513999</v>
      </c>
      <c r="W291" s="655">
        <v>25.1451443252686</v>
      </c>
      <c r="X291" s="655"/>
      <c r="Y291" s="655">
        <v>129.91067500224</v>
      </c>
      <c r="Z291" s="655">
        <v>2.6613178620395099</v>
      </c>
    </row>
    <row r="292" spans="1:26">
      <c r="A292" s="654" t="s">
        <v>1829</v>
      </c>
      <c r="B292" s="651"/>
      <c r="C292" s="651" t="s">
        <v>1768</v>
      </c>
      <c r="D292" s="655">
        <v>104.332970809519</v>
      </c>
      <c r="E292" s="655"/>
      <c r="F292" s="655">
        <v>104.33297080952001</v>
      </c>
      <c r="G292" s="655">
        <v>2.2966707818408798</v>
      </c>
      <c r="H292" s="655"/>
      <c r="I292" s="655">
        <v>103.70035996276</v>
      </c>
      <c r="J292" s="655">
        <v>1.3838617602329299</v>
      </c>
      <c r="K292" s="655"/>
      <c r="L292" s="655">
        <v>106.375827494972</v>
      </c>
      <c r="M292" s="655"/>
      <c r="N292" s="655">
        <v>104.68091398864</v>
      </c>
      <c r="O292" s="655">
        <v>3.1048331824844899</v>
      </c>
      <c r="P292" s="655"/>
      <c r="Q292" s="655">
        <v>103.13709946117</v>
      </c>
      <c r="R292" s="655">
        <v>4.4790026900951796</v>
      </c>
      <c r="S292" s="655"/>
      <c r="T292" s="655">
        <v>131.871882918404</v>
      </c>
      <c r="U292" s="655"/>
      <c r="V292" s="655">
        <v>131.87188291839999</v>
      </c>
      <c r="W292" s="655">
        <v>25.4537687384184</v>
      </c>
      <c r="X292" s="655"/>
      <c r="Y292" s="655">
        <v>134.67523671660001</v>
      </c>
      <c r="Z292" s="655">
        <v>3.6675675145848099</v>
      </c>
    </row>
    <row r="293" spans="1:26" ht="15">
      <c r="A293" s="653"/>
      <c r="B293" s="651" t="s">
        <v>1769</v>
      </c>
      <c r="C293" s="651" t="s">
        <v>1763</v>
      </c>
      <c r="D293" s="655">
        <v>103.373466288876</v>
      </c>
      <c r="E293" s="655"/>
      <c r="F293" s="655">
        <v>103.37346628888</v>
      </c>
      <c r="G293" s="655">
        <v>4.1790504680143501</v>
      </c>
      <c r="H293" s="655"/>
      <c r="I293" s="655">
        <v>105.79913115008</v>
      </c>
      <c r="J293" s="655">
        <v>2.0238803298982702</v>
      </c>
      <c r="K293" s="655"/>
      <c r="L293" s="655">
        <v>104.77525430813699</v>
      </c>
      <c r="M293" s="655"/>
      <c r="N293" s="655">
        <v>103.33965162026</v>
      </c>
      <c r="O293" s="655">
        <v>3.3630086454353298</v>
      </c>
      <c r="P293" s="655"/>
      <c r="Q293" s="655">
        <v>105.29404176685</v>
      </c>
      <c r="R293" s="655">
        <v>2.0913350452443802</v>
      </c>
      <c r="S293" s="655"/>
      <c r="T293" s="655">
        <v>139.527104533695</v>
      </c>
      <c r="U293" s="655"/>
      <c r="V293" s="655">
        <v>139.52710453368999</v>
      </c>
      <c r="W293" s="655">
        <v>13.5305132593405</v>
      </c>
      <c r="X293" s="655"/>
      <c r="Y293" s="655">
        <v>139.65795466687001</v>
      </c>
      <c r="Z293" s="655">
        <v>3.69980263020086</v>
      </c>
    </row>
    <row r="294" spans="1:26" ht="15">
      <c r="A294" s="653"/>
      <c r="B294" s="651"/>
      <c r="C294" s="651" t="s">
        <v>1765</v>
      </c>
      <c r="D294" s="655">
        <v>107.85939927436699</v>
      </c>
      <c r="E294" s="655"/>
      <c r="F294" s="655">
        <v>107.85939927437001</v>
      </c>
      <c r="G294" s="655">
        <v>4.7820330558826898</v>
      </c>
      <c r="H294" s="655"/>
      <c r="I294" s="655">
        <v>107.30582616297001</v>
      </c>
      <c r="J294" s="655">
        <v>1.4241090607376501</v>
      </c>
      <c r="K294" s="655"/>
      <c r="L294" s="655">
        <v>107.3719022474</v>
      </c>
      <c r="M294" s="655"/>
      <c r="N294" s="655">
        <v>108.24311357153</v>
      </c>
      <c r="O294" s="655">
        <v>4.03414900394184</v>
      </c>
      <c r="P294" s="655"/>
      <c r="Q294" s="655">
        <v>106.91358651492</v>
      </c>
      <c r="R294" s="655">
        <v>1.53811623230887</v>
      </c>
      <c r="S294" s="655"/>
      <c r="T294" s="655">
        <v>149.08433736106701</v>
      </c>
      <c r="U294" s="655"/>
      <c r="V294" s="655">
        <v>149.08433736107</v>
      </c>
      <c r="W294" s="655">
        <v>16.304709793848101</v>
      </c>
      <c r="X294" s="655"/>
      <c r="Y294" s="655">
        <v>146.36054949814999</v>
      </c>
      <c r="Z294" s="655">
        <v>4.7992932785446296</v>
      </c>
    </row>
    <row r="295" spans="1:26" ht="15">
      <c r="A295" s="653"/>
      <c r="B295" s="651"/>
      <c r="C295" s="651" t="s">
        <v>1767</v>
      </c>
      <c r="D295" s="655">
        <v>110.12438849041401</v>
      </c>
      <c r="E295" s="655"/>
      <c r="F295" s="655">
        <v>110.12438849041</v>
      </c>
      <c r="G295" s="655">
        <v>6.5638451886857201</v>
      </c>
      <c r="H295" s="655"/>
      <c r="I295" s="655">
        <v>108.91542449631</v>
      </c>
      <c r="J295" s="655">
        <v>1.5000101959938601</v>
      </c>
      <c r="K295" s="655"/>
      <c r="L295" s="655">
        <v>106.56137477643701</v>
      </c>
      <c r="M295" s="655"/>
      <c r="N295" s="655">
        <v>108.43181998816</v>
      </c>
      <c r="O295" s="655">
        <v>10.608215577683399</v>
      </c>
      <c r="P295" s="655"/>
      <c r="Q295" s="655">
        <v>108.47951377337</v>
      </c>
      <c r="R295" s="655">
        <v>1.4646662875082499</v>
      </c>
      <c r="S295" s="655"/>
      <c r="T295" s="655">
        <v>153.246102435155</v>
      </c>
      <c r="U295" s="655"/>
      <c r="V295" s="655">
        <v>153.24610243514999</v>
      </c>
      <c r="W295" s="655">
        <v>15.9927217483574</v>
      </c>
      <c r="X295" s="655"/>
      <c r="Y295" s="655">
        <v>151.85067079448001</v>
      </c>
      <c r="Z295" s="655">
        <v>3.75109366229825</v>
      </c>
    </row>
    <row r="296" spans="1:26" ht="15">
      <c r="A296" s="653"/>
      <c r="B296" s="651"/>
      <c r="C296" s="651" t="s">
        <v>1768</v>
      </c>
      <c r="D296" s="655">
        <v>110.55750204867201</v>
      </c>
      <c r="E296" s="655"/>
      <c r="F296" s="655">
        <v>110.55750204867</v>
      </c>
      <c r="G296" s="655">
        <v>5.9660251125352204</v>
      </c>
      <c r="H296" s="655"/>
      <c r="I296" s="655">
        <v>110.18347037463001</v>
      </c>
      <c r="J296" s="655">
        <v>1.16424820835451</v>
      </c>
      <c r="K296" s="655"/>
      <c r="L296" s="655">
        <v>111.921818274114</v>
      </c>
      <c r="M296" s="655"/>
      <c r="N296" s="655">
        <v>110.54622897967</v>
      </c>
      <c r="O296" s="655">
        <v>5.6030414404544704</v>
      </c>
      <c r="P296" s="655"/>
      <c r="Q296" s="655">
        <v>108.86675636063001</v>
      </c>
      <c r="R296" s="655">
        <v>0.356973011576184</v>
      </c>
      <c r="S296" s="655"/>
      <c r="T296" s="655">
        <v>154.09567596904901</v>
      </c>
      <c r="U296" s="655"/>
      <c r="V296" s="655">
        <v>154.09567596905001</v>
      </c>
      <c r="W296" s="655">
        <v>16.852563684406999</v>
      </c>
      <c r="X296" s="655"/>
      <c r="Y296" s="655">
        <v>159.28752676136</v>
      </c>
      <c r="Z296" s="655">
        <v>4.8974798253906302</v>
      </c>
    </row>
    <row r="297" spans="1:26">
      <c r="B297" s="651" t="s">
        <v>1770</v>
      </c>
      <c r="C297" s="651" t="s">
        <v>1763</v>
      </c>
      <c r="D297" s="655">
        <v>108.169552627526</v>
      </c>
      <c r="E297" s="655"/>
      <c r="F297" s="655">
        <v>108.16955262753</v>
      </c>
      <c r="G297" s="655">
        <v>4.6395719431978799</v>
      </c>
      <c r="H297" s="655"/>
      <c r="I297" s="655">
        <v>110.53886641994001</v>
      </c>
      <c r="J297" s="655">
        <v>0.32254932986012602</v>
      </c>
      <c r="K297" s="655"/>
      <c r="L297" s="655">
        <v>107.341336151249</v>
      </c>
      <c r="M297" s="655"/>
      <c r="N297" s="655">
        <v>105.38063212799</v>
      </c>
      <c r="O297" s="655">
        <v>1.97502166470422</v>
      </c>
      <c r="P297" s="655"/>
      <c r="Q297" s="655">
        <v>107.84541290889</v>
      </c>
      <c r="R297" s="655">
        <v>-0.93815916436117197</v>
      </c>
      <c r="S297" s="655"/>
      <c r="T297" s="655">
        <v>167.10739604920099</v>
      </c>
      <c r="U297" s="655"/>
      <c r="V297" s="655">
        <v>167.10739604919999</v>
      </c>
      <c r="W297" s="655">
        <v>19.7669776117589</v>
      </c>
      <c r="X297" s="655"/>
      <c r="Y297" s="655">
        <v>165.94872277464</v>
      </c>
      <c r="Z297" s="655">
        <v>4.1818691951062901</v>
      </c>
    </row>
    <row r="298" spans="1:26">
      <c r="B298" s="651"/>
      <c r="C298" s="651" t="s">
        <v>1765</v>
      </c>
      <c r="D298" s="655">
        <v>85.089419437925798</v>
      </c>
      <c r="E298" s="655"/>
      <c r="F298" s="655">
        <v>85.089419437930005</v>
      </c>
      <c r="G298" s="655">
        <v>-21.1107979365974</v>
      </c>
      <c r="H298" s="655"/>
      <c r="I298" s="655">
        <v>84.416055489550004</v>
      </c>
      <c r="J298" s="655">
        <v>-23.632240655652101</v>
      </c>
      <c r="K298" s="655"/>
      <c r="L298" s="655">
        <v>82.704857932645695</v>
      </c>
      <c r="M298" s="655"/>
      <c r="N298" s="655">
        <v>83.724401994999994</v>
      </c>
      <c r="O298" s="655">
        <v>-22.6515209767385</v>
      </c>
      <c r="P298" s="655"/>
      <c r="Q298" s="655">
        <v>82.585822289099994</v>
      </c>
      <c r="R298" s="655">
        <v>-23.422035243288299</v>
      </c>
      <c r="S298" s="655"/>
      <c r="T298" s="655">
        <v>126.17971000307899</v>
      </c>
      <c r="U298" s="655"/>
      <c r="V298" s="655">
        <v>126.17971000308</v>
      </c>
      <c r="W298" s="655">
        <v>-15.363537017652501</v>
      </c>
      <c r="X298" s="655"/>
      <c r="Y298" s="655">
        <v>123.54414474223</v>
      </c>
      <c r="Z298" s="655">
        <v>-25.5528197646907</v>
      </c>
    </row>
    <row r="299" spans="1:26">
      <c r="B299" s="651"/>
      <c r="C299" s="651" t="s">
        <v>1767</v>
      </c>
      <c r="D299" s="655">
        <v>80.352060361412001</v>
      </c>
      <c r="E299" s="655"/>
      <c r="F299" s="655">
        <v>80.352060361409997</v>
      </c>
      <c r="G299" s="655">
        <v>-27.0351813409549</v>
      </c>
      <c r="H299" s="655"/>
      <c r="I299" s="655">
        <v>78.589200386640002</v>
      </c>
      <c r="J299" s="655">
        <v>-6.9025436797758397</v>
      </c>
      <c r="K299" s="655"/>
      <c r="L299" s="655">
        <v>75.378353526043995</v>
      </c>
      <c r="M299" s="655"/>
      <c r="N299" s="655">
        <v>77.580795981169999</v>
      </c>
      <c r="O299" s="655">
        <v>-28.452002383026201</v>
      </c>
      <c r="P299" s="655"/>
      <c r="Q299" s="655">
        <v>76.89540733215</v>
      </c>
      <c r="R299" s="655">
        <v>-6.8903048964386802</v>
      </c>
      <c r="S299" s="655"/>
      <c r="T299" s="655">
        <v>132.059830654427</v>
      </c>
      <c r="U299" s="655"/>
      <c r="V299" s="655">
        <v>132.05983065442999</v>
      </c>
      <c r="W299" s="655">
        <v>-13.8249987726021</v>
      </c>
      <c r="X299" s="655"/>
      <c r="Y299" s="655">
        <v>130.53881747891</v>
      </c>
      <c r="Z299" s="655">
        <v>5.6616788689371802</v>
      </c>
    </row>
    <row r="300" spans="1:26">
      <c r="B300" s="651"/>
      <c r="C300" s="651" t="s">
        <v>1768</v>
      </c>
      <c r="D300" s="655">
        <v>79.589164500965893</v>
      </c>
      <c r="E300" s="655"/>
      <c r="F300" s="655">
        <v>79.58916450097</v>
      </c>
      <c r="G300" s="655">
        <v>-28.011068424888101</v>
      </c>
      <c r="H300" s="655"/>
      <c r="I300" s="655">
        <v>79.594743690330006</v>
      </c>
      <c r="J300" s="655">
        <v>1.27949298216927</v>
      </c>
      <c r="K300" s="655"/>
      <c r="L300" s="655">
        <v>80.347339209522005</v>
      </c>
      <c r="M300" s="655"/>
      <c r="N300" s="655">
        <v>78.755985728370007</v>
      </c>
      <c r="O300" s="655">
        <v>-28.757419900000698</v>
      </c>
      <c r="P300" s="655"/>
      <c r="Q300" s="655">
        <v>78.130079410280004</v>
      </c>
      <c r="R300" s="655">
        <v>1.60565126184563</v>
      </c>
      <c r="S300" s="655"/>
      <c r="T300" s="655">
        <v>130.55175636762499</v>
      </c>
      <c r="U300" s="655"/>
      <c r="V300" s="655">
        <v>130.55175636761999</v>
      </c>
      <c r="W300" s="655">
        <v>-15.278767203149</v>
      </c>
      <c r="X300" s="655"/>
      <c r="Y300" s="655">
        <v>135.23793884795001</v>
      </c>
      <c r="Z300" s="655">
        <v>3.5997885225206598</v>
      </c>
    </row>
    <row r="301" spans="1:26">
      <c r="B301" s="651" t="s">
        <v>1771</v>
      </c>
      <c r="C301" s="651" t="s">
        <v>1763</v>
      </c>
      <c r="D301" s="655">
        <v>77.094771917197804</v>
      </c>
      <c r="E301" s="655"/>
      <c r="F301" s="655">
        <v>77.094771917200006</v>
      </c>
      <c r="G301" s="655">
        <v>-28.727844347598101</v>
      </c>
      <c r="H301" s="655"/>
      <c r="I301" s="655">
        <v>79.65580554988</v>
      </c>
      <c r="J301" s="655">
        <v>7.6715944695501803E-2</v>
      </c>
      <c r="K301" s="655"/>
      <c r="L301" s="655">
        <v>76.563526273534194</v>
      </c>
      <c r="M301" s="655"/>
      <c r="N301" s="655">
        <v>75.379644355690004</v>
      </c>
      <c r="O301" s="655">
        <v>-28.4691666452165</v>
      </c>
      <c r="P301" s="655"/>
      <c r="Q301" s="655">
        <v>77.370636349169999</v>
      </c>
      <c r="R301" s="655">
        <v>-0.97202392067462295</v>
      </c>
      <c r="S301" s="655"/>
      <c r="T301" s="655">
        <v>145.72876648848199</v>
      </c>
      <c r="U301" s="655"/>
      <c r="V301" s="655">
        <v>145.72876648848001</v>
      </c>
      <c r="W301" s="655">
        <v>-12.7933473120637</v>
      </c>
      <c r="X301" s="655"/>
      <c r="Y301" s="655">
        <v>144.92224278732999</v>
      </c>
      <c r="Z301" s="655">
        <v>7.1609372502106901</v>
      </c>
    </row>
    <row r="302" spans="1:26" ht="15">
      <c r="A302" s="653"/>
      <c r="B302" s="651"/>
      <c r="C302" s="651" t="s">
        <v>1765</v>
      </c>
      <c r="D302" s="652">
        <v>80.127364749758797</v>
      </c>
      <c r="E302" s="652"/>
      <c r="F302" s="652">
        <v>80.127364749760005</v>
      </c>
      <c r="G302" s="652">
        <v>-5.8315766178069399</v>
      </c>
      <c r="H302" s="652"/>
      <c r="I302" s="652">
        <v>79.570117990629996</v>
      </c>
      <c r="J302" s="652">
        <v>-0.107572271297091</v>
      </c>
      <c r="K302" s="652"/>
      <c r="L302" s="652">
        <v>76.976252353675505</v>
      </c>
      <c r="M302" s="652"/>
      <c r="N302" s="652">
        <v>78.181475311610001</v>
      </c>
      <c r="O302" s="652">
        <v>-6.6204434445778704</v>
      </c>
      <c r="P302" s="652"/>
      <c r="Q302" s="652">
        <v>77.058812591109998</v>
      </c>
      <c r="R302" s="652">
        <v>-0.40302597054101302</v>
      </c>
      <c r="S302" s="652"/>
      <c r="T302" s="652">
        <v>156.96416638691099</v>
      </c>
      <c r="U302" s="652"/>
      <c r="V302" s="652">
        <v>156.96416638690999</v>
      </c>
      <c r="W302" s="652">
        <v>24.397311091520599</v>
      </c>
      <c r="X302" s="652"/>
      <c r="Y302" s="652">
        <v>153.45717906363001</v>
      </c>
      <c r="Z302" s="652">
        <v>5.8893211367317999</v>
      </c>
    </row>
    <row r="303" spans="1:26" ht="15.75" thickBot="1">
      <c r="A303" s="644"/>
      <c r="B303" s="656"/>
      <c r="C303" s="656"/>
      <c r="D303" s="657"/>
      <c r="E303" s="657"/>
      <c r="F303" s="657"/>
      <c r="G303" s="657"/>
      <c r="H303" s="657"/>
      <c r="I303" s="658"/>
      <c r="J303" s="658"/>
      <c r="K303" s="657"/>
      <c r="L303" s="657"/>
      <c r="M303" s="657"/>
      <c r="N303" s="657"/>
      <c r="O303" s="657"/>
      <c r="P303" s="657"/>
      <c r="Q303" s="658"/>
      <c r="R303" s="658"/>
      <c r="S303" s="657"/>
      <c r="T303" s="657"/>
      <c r="U303" s="657"/>
      <c r="V303" s="657"/>
      <c r="W303" s="657"/>
      <c r="X303" s="657"/>
      <c r="Y303" s="658"/>
      <c r="Z303" s="658"/>
    </row>
    <row r="304" spans="1:26" ht="15">
      <c r="A304" s="659" t="s">
        <v>1833</v>
      </c>
      <c r="D304" s="660"/>
      <c r="E304" s="660"/>
      <c r="F304" s="660"/>
      <c r="G304" s="660"/>
      <c r="H304" s="660"/>
      <c r="K304" s="660"/>
      <c r="L304" s="660"/>
      <c r="M304" s="660"/>
      <c r="N304" s="660"/>
      <c r="O304" s="660"/>
      <c r="P304" s="660"/>
      <c r="S304" s="660"/>
      <c r="T304" s="660"/>
      <c r="U304" s="660"/>
      <c r="V304" s="660"/>
      <c r="W304" s="660"/>
      <c r="X304" s="660"/>
    </row>
    <row r="305" spans="1:26" ht="15">
      <c r="A305" s="651" t="s">
        <v>1834</v>
      </c>
      <c r="D305" s="660"/>
      <c r="E305" s="660"/>
      <c r="F305" s="660"/>
      <c r="G305" s="660"/>
      <c r="H305" s="660"/>
      <c r="K305" s="660"/>
      <c r="L305" s="660"/>
      <c r="M305" s="660"/>
      <c r="N305" s="660"/>
      <c r="O305" s="660"/>
      <c r="P305" s="660"/>
      <c r="S305" s="660"/>
      <c r="T305" s="660"/>
      <c r="U305" s="660"/>
      <c r="V305" s="660"/>
      <c r="W305" s="660"/>
      <c r="X305" s="660"/>
    </row>
    <row r="306" spans="1:26" ht="15">
      <c r="A306" s="661" t="s">
        <v>1835</v>
      </c>
      <c r="D306" s="660"/>
      <c r="E306" s="660"/>
      <c r="F306" s="660"/>
      <c r="G306" s="660"/>
      <c r="H306" s="660"/>
      <c r="K306" s="660"/>
      <c r="L306" s="660"/>
      <c r="M306" s="660"/>
      <c r="N306" s="660"/>
      <c r="O306" s="660"/>
      <c r="P306" s="660"/>
      <c r="S306" s="660"/>
      <c r="T306" s="660"/>
      <c r="U306" s="660"/>
      <c r="V306" s="660"/>
      <c r="W306" s="660"/>
      <c r="X306" s="660"/>
    </row>
    <row r="307" spans="1:26" ht="15">
      <c r="A307" s="662" t="s">
        <v>1836</v>
      </c>
      <c r="D307" s="660"/>
      <c r="E307" s="660"/>
      <c r="F307" s="660"/>
      <c r="G307" s="660"/>
      <c r="H307" s="660"/>
      <c r="K307" s="660"/>
      <c r="L307" s="660"/>
      <c r="M307" s="660"/>
      <c r="N307" s="660"/>
      <c r="O307" s="660"/>
      <c r="P307" s="660"/>
      <c r="S307" s="660"/>
      <c r="T307" s="660"/>
      <c r="U307" s="660"/>
      <c r="V307" s="660"/>
      <c r="W307" s="660"/>
      <c r="X307" s="660"/>
    </row>
    <row r="308" spans="1:26" ht="15">
      <c r="D308" s="660"/>
      <c r="E308" s="660"/>
      <c r="F308" s="660"/>
      <c r="G308" s="660"/>
      <c r="H308" s="660"/>
      <c r="K308" s="660"/>
      <c r="L308" s="660"/>
      <c r="M308" s="660"/>
      <c r="N308" s="660"/>
      <c r="O308" s="660"/>
      <c r="P308" s="660"/>
      <c r="S308" s="660"/>
      <c r="T308" s="660"/>
      <c r="U308" s="660"/>
      <c r="V308" s="660"/>
      <c r="W308" s="660"/>
      <c r="X308" s="660"/>
    </row>
    <row r="309" spans="1:26" ht="15">
      <c r="D309" s="660"/>
      <c r="E309" s="660"/>
      <c r="F309" s="660"/>
      <c r="G309" s="660"/>
      <c r="H309" s="660"/>
      <c r="K309" s="660"/>
      <c r="L309" s="660"/>
      <c r="M309" s="660"/>
      <c r="N309" s="660"/>
      <c r="O309" s="660"/>
      <c r="P309" s="660"/>
      <c r="S309" s="660"/>
      <c r="T309" s="660"/>
      <c r="U309" s="660"/>
      <c r="V309" s="660"/>
      <c r="W309" s="660"/>
      <c r="X309" s="660"/>
    </row>
    <row r="310" spans="1:26" ht="15">
      <c r="D310" s="660"/>
      <c r="E310" s="660"/>
      <c r="F310" s="660"/>
      <c r="G310" s="660"/>
      <c r="H310" s="660"/>
      <c r="K310" s="660"/>
      <c r="L310" s="660"/>
      <c r="M310" s="660"/>
      <c r="N310" s="660"/>
      <c r="O310" s="660"/>
      <c r="P310" s="660"/>
      <c r="S310" s="660"/>
      <c r="T310" s="660"/>
      <c r="U310" s="660"/>
      <c r="V310" s="660"/>
      <c r="W310" s="660"/>
      <c r="X310" s="660"/>
    </row>
    <row r="311" spans="1:26" ht="15">
      <c r="D311" s="660"/>
      <c r="E311" s="660"/>
      <c r="F311" s="660"/>
      <c r="G311" s="663"/>
      <c r="H311" s="664"/>
      <c r="I311" s="663"/>
      <c r="J311" s="663"/>
      <c r="K311" s="664"/>
      <c r="L311" s="664"/>
      <c r="M311" s="664"/>
      <c r="N311" s="664"/>
      <c r="O311" s="663"/>
      <c r="P311" s="664"/>
      <c r="Q311" s="663"/>
      <c r="R311" s="663"/>
      <c r="S311" s="664"/>
      <c r="T311" s="664"/>
      <c r="U311" s="664"/>
      <c r="V311" s="664"/>
      <c r="W311" s="663"/>
      <c r="X311" s="664"/>
      <c r="Y311" s="663"/>
      <c r="Z311" s="663"/>
    </row>
    <row r="312" spans="1:26" ht="15">
      <c r="D312" s="660"/>
      <c r="E312" s="660"/>
      <c r="F312" s="660"/>
      <c r="G312" s="660"/>
      <c r="H312" s="660"/>
      <c r="K312" s="660"/>
      <c r="L312" s="660"/>
      <c r="M312" s="660"/>
      <c r="N312" s="660"/>
      <c r="O312" s="660"/>
      <c r="P312" s="660"/>
      <c r="S312" s="660"/>
      <c r="T312" s="660"/>
      <c r="U312" s="660"/>
      <c r="V312" s="660"/>
      <c r="W312" s="660"/>
      <c r="X312" s="660"/>
    </row>
    <row r="313" spans="1:26" ht="15">
      <c r="D313" s="660"/>
      <c r="E313" s="660"/>
      <c r="F313" s="660"/>
      <c r="G313" s="660"/>
      <c r="H313" s="660"/>
      <c r="K313" s="660"/>
      <c r="L313" s="660"/>
      <c r="M313" s="660"/>
      <c r="N313" s="660"/>
      <c r="O313" s="660"/>
      <c r="P313" s="660"/>
      <c r="S313" s="660"/>
      <c r="T313" s="660"/>
      <c r="U313" s="660"/>
      <c r="V313" s="660"/>
      <c r="W313" s="660"/>
      <c r="X313" s="660"/>
    </row>
    <row r="314" spans="1:26" ht="15">
      <c r="D314" s="660"/>
      <c r="E314" s="660"/>
      <c r="F314" s="660"/>
      <c r="G314" s="660"/>
      <c r="H314" s="660"/>
      <c r="K314" s="660"/>
      <c r="L314" s="660"/>
      <c r="M314" s="660"/>
      <c r="N314" s="660"/>
      <c r="O314" s="660"/>
      <c r="P314" s="660"/>
      <c r="S314" s="660"/>
      <c r="T314" s="660"/>
      <c r="U314" s="660"/>
      <c r="V314" s="660"/>
      <c r="W314" s="660"/>
      <c r="X314" s="660"/>
    </row>
    <row r="315" spans="1:26" ht="15">
      <c r="D315" s="660"/>
      <c r="E315" s="660"/>
      <c r="F315" s="660"/>
      <c r="G315" s="660"/>
      <c r="H315" s="660"/>
      <c r="K315" s="660"/>
      <c r="L315" s="660"/>
      <c r="M315" s="660"/>
      <c r="N315" s="660"/>
      <c r="O315" s="660"/>
      <c r="P315" s="660"/>
      <c r="S315" s="660"/>
      <c r="T315" s="660"/>
      <c r="U315" s="660"/>
      <c r="V315" s="660"/>
      <c r="W315" s="660"/>
      <c r="X315" s="660"/>
    </row>
    <row r="316" spans="1:26" ht="15">
      <c r="D316" s="660"/>
      <c r="E316" s="660"/>
      <c r="F316" s="660"/>
      <c r="G316" s="660"/>
      <c r="H316" s="660"/>
      <c r="K316" s="660"/>
      <c r="L316" s="660"/>
      <c r="M316" s="660"/>
      <c r="N316" s="660"/>
      <c r="O316" s="660"/>
      <c r="P316" s="660"/>
      <c r="S316" s="660"/>
      <c r="T316" s="660"/>
      <c r="U316" s="660"/>
      <c r="V316" s="660"/>
      <c r="W316" s="660"/>
      <c r="X316" s="660"/>
    </row>
    <row r="317" spans="1:26" ht="15">
      <c r="D317" s="660"/>
      <c r="E317" s="660"/>
      <c r="F317" s="660"/>
      <c r="G317" s="660"/>
      <c r="H317" s="660"/>
      <c r="K317" s="660"/>
      <c r="L317" s="660"/>
      <c r="M317" s="660"/>
      <c r="N317" s="660"/>
      <c r="O317" s="660"/>
      <c r="P317" s="660"/>
      <c r="S317" s="660"/>
      <c r="T317" s="660"/>
      <c r="U317" s="660"/>
      <c r="V317" s="660"/>
      <c r="W317" s="660"/>
      <c r="X317" s="660"/>
    </row>
    <row r="318" spans="1:26" ht="15">
      <c r="D318" s="660"/>
      <c r="E318" s="660"/>
      <c r="F318" s="660"/>
      <c r="G318" s="660"/>
      <c r="H318" s="660"/>
      <c r="K318" s="660"/>
      <c r="L318" s="660"/>
      <c r="M318" s="660"/>
      <c r="N318" s="660"/>
      <c r="O318" s="660"/>
      <c r="P318" s="660"/>
      <c r="S318" s="660"/>
      <c r="T318" s="660"/>
      <c r="U318" s="660"/>
      <c r="V318" s="660"/>
      <c r="W318" s="660"/>
      <c r="X318" s="660"/>
    </row>
    <row r="319" spans="1:26" ht="15">
      <c r="D319" s="660"/>
      <c r="E319" s="660"/>
      <c r="F319" s="660"/>
      <c r="G319" s="660"/>
      <c r="H319" s="660"/>
      <c r="K319" s="660"/>
      <c r="L319" s="660"/>
      <c r="M319" s="660"/>
      <c r="N319" s="660"/>
      <c r="O319" s="660"/>
      <c r="P319" s="660"/>
      <c r="S319" s="660"/>
      <c r="T319" s="660"/>
      <c r="U319" s="660"/>
      <c r="V319" s="660"/>
      <c r="W319" s="660"/>
      <c r="X319" s="660"/>
    </row>
    <row r="320" spans="1:26" ht="15">
      <c r="D320" s="660"/>
      <c r="E320" s="660"/>
      <c r="F320" s="660"/>
      <c r="G320" s="660"/>
      <c r="H320" s="660"/>
      <c r="K320" s="660"/>
      <c r="L320" s="660"/>
      <c r="M320" s="660"/>
      <c r="N320" s="660"/>
      <c r="O320" s="660"/>
      <c r="P320" s="660"/>
      <c r="S320" s="660"/>
      <c r="T320" s="660"/>
      <c r="U320" s="660"/>
      <c r="V320" s="660"/>
      <c r="W320" s="660"/>
      <c r="X320" s="660"/>
    </row>
    <row r="321" spans="4:24" ht="15">
      <c r="D321" s="660"/>
      <c r="E321" s="660"/>
      <c r="F321" s="660"/>
      <c r="G321" s="660"/>
      <c r="H321" s="660"/>
      <c r="K321" s="660"/>
      <c r="L321" s="660"/>
      <c r="M321" s="660"/>
      <c r="N321" s="660"/>
      <c r="O321" s="660"/>
      <c r="P321" s="660"/>
      <c r="S321" s="660"/>
      <c r="T321" s="660"/>
      <c r="U321" s="660"/>
      <c r="V321" s="660"/>
      <c r="W321" s="660"/>
      <c r="X321" s="660"/>
    </row>
    <row r="322" spans="4:24" ht="15">
      <c r="D322" s="660"/>
      <c r="E322" s="660"/>
      <c r="F322" s="660"/>
      <c r="G322" s="660"/>
      <c r="H322" s="660"/>
      <c r="K322" s="660"/>
      <c r="L322" s="660"/>
      <c r="M322" s="660"/>
      <c r="N322" s="660"/>
      <c r="O322" s="660"/>
      <c r="P322" s="660"/>
      <c r="S322" s="660"/>
      <c r="T322" s="660"/>
      <c r="U322" s="660"/>
      <c r="V322" s="660"/>
      <c r="W322" s="660"/>
      <c r="X322" s="660"/>
    </row>
    <row r="323" spans="4:24" ht="15">
      <c r="D323" s="660"/>
      <c r="E323" s="660"/>
      <c r="F323" s="660"/>
      <c r="G323" s="660"/>
      <c r="H323" s="660"/>
      <c r="K323" s="660"/>
      <c r="L323" s="660"/>
      <c r="M323" s="660"/>
      <c r="N323" s="660"/>
      <c r="O323" s="660"/>
      <c r="P323" s="660"/>
      <c r="S323" s="660"/>
      <c r="T323" s="660"/>
      <c r="U323" s="660"/>
      <c r="V323" s="660"/>
      <c r="W323" s="660"/>
      <c r="X323" s="660"/>
    </row>
    <row r="324" spans="4:24" ht="15">
      <c r="D324" s="660"/>
      <c r="E324" s="660"/>
      <c r="F324" s="660"/>
      <c r="G324" s="660"/>
      <c r="H324" s="660"/>
      <c r="K324" s="660"/>
      <c r="L324" s="660"/>
      <c r="M324" s="660"/>
      <c r="N324" s="660"/>
      <c r="O324" s="660"/>
      <c r="P324" s="660"/>
      <c r="S324" s="660"/>
      <c r="T324" s="660"/>
      <c r="U324" s="660"/>
      <c r="V324" s="660"/>
      <c r="W324" s="660"/>
      <c r="X324" s="660"/>
    </row>
    <row r="325" spans="4:24" ht="15">
      <c r="D325" s="660"/>
      <c r="E325" s="660"/>
      <c r="F325" s="660"/>
      <c r="G325" s="660"/>
      <c r="H325" s="660"/>
      <c r="K325" s="660"/>
      <c r="L325" s="660"/>
      <c r="M325" s="660"/>
      <c r="N325" s="660"/>
      <c r="O325" s="660"/>
      <c r="P325" s="660"/>
      <c r="S325" s="660"/>
      <c r="T325" s="660"/>
      <c r="U325" s="660"/>
      <c r="V325" s="660"/>
      <c r="W325" s="660"/>
      <c r="X325" s="660"/>
    </row>
    <row r="326" spans="4:24" ht="15">
      <c r="D326" s="660"/>
      <c r="E326" s="660"/>
      <c r="F326" s="660"/>
      <c r="G326" s="660"/>
      <c r="H326" s="660"/>
      <c r="K326" s="660"/>
      <c r="L326" s="660"/>
      <c r="M326" s="660"/>
      <c r="N326" s="660"/>
      <c r="O326" s="660"/>
      <c r="P326" s="660"/>
      <c r="S326" s="660"/>
      <c r="T326" s="660"/>
      <c r="U326" s="660"/>
      <c r="V326" s="660"/>
      <c r="W326" s="660"/>
      <c r="X326" s="660"/>
    </row>
    <row r="327" spans="4:24" ht="15">
      <c r="D327" s="660"/>
      <c r="E327" s="660"/>
      <c r="F327" s="660"/>
      <c r="G327" s="660"/>
      <c r="H327" s="660"/>
      <c r="K327" s="660"/>
      <c r="L327" s="660"/>
      <c r="M327" s="660"/>
      <c r="N327" s="660"/>
      <c r="O327" s="660"/>
      <c r="P327" s="660"/>
      <c r="S327" s="660"/>
      <c r="T327" s="660"/>
      <c r="U327" s="660"/>
      <c r="V327" s="660"/>
      <c r="W327" s="660"/>
      <c r="X327" s="660"/>
    </row>
    <row r="328" spans="4:24" ht="15">
      <c r="D328" s="660"/>
      <c r="E328" s="660"/>
      <c r="F328" s="660"/>
      <c r="G328" s="660"/>
      <c r="H328" s="660"/>
      <c r="K328" s="660"/>
      <c r="L328" s="660"/>
      <c r="M328" s="660"/>
      <c r="N328" s="660"/>
      <c r="O328" s="660"/>
      <c r="P328" s="660"/>
      <c r="S328" s="660"/>
      <c r="T328" s="660"/>
      <c r="U328" s="660"/>
      <c r="V328" s="660"/>
      <c r="W328" s="660"/>
      <c r="X328" s="660"/>
    </row>
    <row r="329" spans="4:24" ht="15">
      <c r="D329" s="660"/>
      <c r="E329" s="660"/>
      <c r="F329" s="660"/>
      <c r="G329" s="660"/>
      <c r="H329" s="660"/>
      <c r="K329" s="660"/>
      <c r="L329" s="660"/>
      <c r="M329" s="660"/>
      <c r="N329" s="660"/>
      <c r="O329" s="660"/>
      <c r="P329" s="660"/>
      <c r="S329" s="660"/>
      <c r="T329" s="660"/>
      <c r="U329" s="660"/>
      <c r="V329" s="660"/>
      <c r="W329" s="660"/>
      <c r="X329" s="660"/>
    </row>
    <row r="330" spans="4:24" ht="15">
      <c r="D330" s="660"/>
      <c r="E330" s="660"/>
      <c r="F330" s="660"/>
      <c r="G330" s="660"/>
      <c r="H330" s="660"/>
      <c r="K330" s="660"/>
      <c r="L330" s="660"/>
      <c r="M330" s="660"/>
      <c r="N330" s="660"/>
      <c r="O330" s="660"/>
      <c r="P330" s="660"/>
      <c r="S330" s="660"/>
      <c r="T330" s="660"/>
      <c r="U330" s="660"/>
      <c r="V330" s="660"/>
      <c r="W330" s="660"/>
      <c r="X330" s="660"/>
    </row>
    <row r="331" spans="4:24" ht="15">
      <c r="D331" s="660"/>
      <c r="E331" s="660"/>
      <c r="F331" s="660"/>
      <c r="G331" s="660"/>
      <c r="H331" s="660"/>
      <c r="K331" s="660"/>
      <c r="L331" s="660"/>
      <c r="M331" s="660"/>
      <c r="N331" s="660"/>
      <c r="O331" s="660"/>
      <c r="P331" s="660"/>
      <c r="S331" s="660"/>
      <c r="T331" s="660"/>
      <c r="U331" s="660"/>
      <c r="V331" s="660"/>
      <c r="W331" s="660"/>
      <c r="X331" s="660"/>
    </row>
    <row r="332" spans="4:24" ht="15">
      <c r="D332" s="660"/>
      <c r="E332" s="660"/>
      <c r="F332" s="660"/>
      <c r="G332" s="660"/>
      <c r="H332" s="660"/>
      <c r="K332" s="660"/>
      <c r="L332" s="660"/>
      <c r="M332" s="660"/>
      <c r="N332" s="660"/>
      <c r="O332" s="660"/>
      <c r="P332" s="660"/>
      <c r="S332" s="660"/>
      <c r="T332" s="660"/>
      <c r="U332" s="660"/>
      <c r="V332" s="660"/>
      <c r="W332" s="660"/>
      <c r="X332" s="660"/>
    </row>
    <row r="333" spans="4:24" ht="15">
      <c r="D333" s="660"/>
      <c r="E333" s="660"/>
      <c r="F333" s="660"/>
      <c r="G333" s="660"/>
      <c r="H333" s="660"/>
      <c r="K333" s="660"/>
      <c r="L333" s="660"/>
      <c r="M333" s="660"/>
      <c r="N333" s="660"/>
      <c r="O333" s="660"/>
      <c r="P333" s="660"/>
      <c r="S333" s="660"/>
      <c r="T333" s="660"/>
      <c r="U333" s="660"/>
      <c r="V333" s="660"/>
      <c r="W333" s="660"/>
      <c r="X333" s="660"/>
    </row>
    <row r="334" spans="4:24" ht="15">
      <c r="D334" s="660"/>
      <c r="E334" s="660"/>
      <c r="F334" s="660"/>
      <c r="G334" s="660"/>
      <c r="H334" s="660"/>
      <c r="K334" s="660"/>
      <c r="L334" s="660"/>
      <c r="M334" s="660"/>
      <c r="N334" s="660"/>
      <c r="O334" s="660"/>
      <c r="P334" s="660"/>
      <c r="S334" s="660"/>
      <c r="T334" s="660"/>
      <c r="U334" s="660"/>
      <c r="V334" s="660"/>
      <c r="W334" s="660"/>
      <c r="X334" s="660"/>
    </row>
    <row r="335" spans="4:24" ht="15">
      <c r="D335" s="660"/>
      <c r="E335" s="660"/>
      <c r="F335" s="660"/>
      <c r="G335" s="660"/>
      <c r="H335" s="660"/>
      <c r="K335" s="660"/>
      <c r="L335" s="660"/>
      <c r="M335" s="660"/>
      <c r="N335" s="660"/>
      <c r="O335" s="660"/>
      <c r="P335" s="660"/>
      <c r="S335" s="660"/>
      <c r="T335" s="660"/>
      <c r="U335" s="660"/>
      <c r="V335" s="660"/>
      <c r="W335" s="660"/>
      <c r="X335" s="660"/>
    </row>
    <row r="336" spans="4:24" ht="15">
      <c r="D336" s="660"/>
      <c r="E336" s="660"/>
      <c r="F336" s="660"/>
      <c r="G336" s="660"/>
      <c r="H336" s="660"/>
      <c r="K336" s="660"/>
      <c r="L336" s="660"/>
      <c r="M336" s="660"/>
      <c r="N336" s="660"/>
      <c r="O336" s="660"/>
      <c r="P336" s="660"/>
      <c r="S336" s="660"/>
      <c r="T336" s="660"/>
      <c r="U336" s="660"/>
      <c r="V336" s="660"/>
      <c r="W336" s="660"/>
      <c r="X336" s="660"/>
    </row>
    <row r="337" spans="4:24" ht="15">
      <c r="D337" s="660"/>
      <c r="E337" s="660"/>
      <c r="F337" s="660"/>
      <c r="G337" s="660"/>
      <c r="H337" s="660"/>
      <c r="K337" s="660"/>
      <c r="L337" s="660"/>
      <c r="M337" s="660"/>
      <c r="N337" s="660"/>
      <c r="O337" s="660"/>
      <c r="P337" s="660"/>
      <c r="S337" s="660"/>
      <c r="T337" s="660"/>
      <c r="U337" s="660"/>
      <c r="V337" s="660"/>
      <c r="W337" s="660"/>
      <c r="X337" s="660"/>
    </row>
    <row r="338" spans="4:24" ht="15">
      <c r="D338" s="660"/>
      <c r="E338" s="660"/>
      <c r="F338" s="660"/>
      <c r="G338" s="660"/>
      <c r="H338" s="660"/>
      <c r="K338" s="660"/>
      <c r="L338" s="660"/>
      <c r="M338" s="660"/>
      <c r="N338" s="660"/>
      <c r="O338" s="660"/>
      <c r="P338" s="660"/>
      <c r="S338" s="660"/>
      <c r="T338" s="660"/>
      <c r="U338" s="660"/>
      <c r="V338" s="660"/>
      <c r="W338" s="660"/>
      <c r="X338" s="660"/>
    </row>
    <row r="339" spans="4:24" ht="15">
      <c r="D339" s="660"/>
      <c r="E339" s="660"/>
      <c r="F339" s="660"/>
      <c r="G339" s="660"/>
      <c r="H339" s="660"/>
      <c r="K339" s="660"/>
      <c r="L339" s="660"/>
      <c r="M339" s="660"/>
      <c r="N339" s="660"/>
      <c r="O339" s="660"/>
      <c r="P339" s="660"/>
      <c r="S339" s="660"/>
      <c r="T339" s="660"/>
      <c r="U339" s="660"/>
      <c r="V339" s="660"/>
      <c r="W339" s="660"/>
      <c r="X339" s="660"/>
    </row>
    <row r="340" spans="4:24" ht="15">
      <c r="D340" s="660"/>
      <c r="E340" s="660"/>
      <c r="F340" s="660"/>
      <c r="G340" s="660"/>
      <c r="H340" s="660"/>
      <c r="K340" s="660"/>
      <c r="L340" s="660"/>
      <c r="M340" s="660"/>
      <c r="N340" s="660"/>
      <c r="O340" s="660"/>
      <c r="P340" s="660"/>
      <c r="S340" s="660"/>
      <c r="T340" s="660"/>
      <c r="U340" s="660"/>
      <c r="V340" s="660"/>
      <c r="W340" s="660"/>
      <c r="X340" s="660"/>
    </row>
    <row r="341" spans="4:24" ht="15">
      <c r="D341" s="660"/>
      <c r="E341" s="660"/>
      <c r="F341" s="660"/>
      <c r="G341" s="660"/>
      <c r="H341" s="660"/>
      <c r="K341" s="660"/>
      <c r="L341" s="660"/>
      <c r="M341" s="660"/>
      <c r="N341" s="660"/>
      <c r="O341" s="660"/>
      <c r="P341" s="660"/>
      <c r="S341" s="660"/>
      <c r="T341" s="660"/>
      <c r="U341" s="660"/>
      <c r="V341" s="660"/>
      <c r="W341" s="660"/>
      <c r="X341" s="660"/>
    </row>
    <row r="342" spans="4:24" ht="15">
      <c r="D342" s="660"/>
      <c r="E342" s="660"/>
      <c r="F342" s="660"/>
      <c r="G342" s="660"/>
      <c r="H342" s="660"/>
      <c r="K342" s="660"/>
      <c r="L342" s="660"/>
      <c r="M342" s="660"/>
      <c r="N342" s="660"/>
      <c r="O342" s="660"/>
      <c r="P342" s="660"/>
      <c r="S342" s="660"/>
      <c r="T342" s="660"/>
      <c r="U342" s="660"/>
      <c r="V342" s="660"/>
      <c r="W342" s="660"/>
      <c r="X342" s="660"/>
    </row>
    <row r="343" spans="4:24" ht="15">
      <c r="D343" s="660"/>
      <c r="E343" s="660"/>
      <c r="F343" s="660"/>
      <c r="G343" s="660"/>
      <c r="H343" s="660"/>
      <c r="K343" s="660"/>
      <c r="L343" s="660"/>
      <c r="M343" s="660"/>
      <c r="N343" s="660"/>
      <c r="O343" s="660"/>
      <c r="P343" s="660"/>
      <c r="S343" s="660"/>
      <c r="T343" s="660"/>
      <c r="U343" s="660"/>
      <c r="V343" s="660"/>
      <c r="W343" s="660"/>
      <c r="X343" s="660"/>
    </row>
    <row r="344" spans="4:24" ht="15">
      <c r="D344" s="660"/>
      <c r="E344" s="660"/>
      <c r="F344" s="660"/>
      <c r="G344" s="660"/>
      <c r="H344" s="660"/>
      <c r="K344" s="660"/>
      <c r="L344" s="660"/>
      <c r="M344" s="660"/>
      <c r="N344" s="660"/>
      <c r="O344" s="660"/>
      <c r="P344" s="660"/>
      <c r="S344" s="660"/>
      <c r="T344" s="660"/>
      <c r="U344" s="660"/>
      <c r="V344" s="660"/>
      <c r="W344" s="660"/>
      <c r="X344" s="660"/>
    </row>
    <row r="345" spans="4:24" ht="15">
      <c r="D345" s="660"/>
      <c r="E345" s="660"/>
      <c r="F345" s="660"/>
      <c r="G345" s="660"/>
      <c r="H345" s="660"/>
      <c r="K345" s="660"/>
      <c r="L345" s="660"/>
      <c r="M345" s="660"/>
      <c r="N345" s="660"/>
      <c r="O345" s="660"/>
      <c r="P345" s="660"/>
      <c r="S345" s="660"/>
      <c r="T345" s="660"/>
      <c r="U345" s="660"/>
      <c r="V345" s="660"/>
      <c r="W345" s="660"/>
      <c r="X345" s="660"/>
    </row>
    <row r="346" spans="4:24" ht="15">
      <c r="D346" s="660"/>
      <c r="E346" s="660"/>
      <c r="F346" s="660"/>
      <c r="G346" s="660"/>
      <c r="H346" s="660"/>
      <c r="K346" s="660"/>
      <c r="L346" s="660"/>
      <c r="M346" s="660"/>
      <c r="N346" s="660"/>
      <c r="O346" s="660"/>
      <c r="P346" s="660"/>
      <c r="S346" s="660"/>
      <c r="T346" s="660"/>
      <c r="U346" s="660"/>
      <c r="V346" s="660"/>
      <c r="W346" s="660"/>
      <c r="X346" s="660"/>
    </row>
    <row r="347" spans="4:24" ht="15">
      <c r="D347" s="660"/>
      <c r="E347" s="660"/>
      <c r="F347" s="660"/>
      <c r="G347" s="660"/>
      <c r="H347" s="660"/>
      <c r="K347" s="660"/>
      <c r="L347" s="660"/>
      <c r="M347" s="660"/>
      <c r="N347" s="660"/>
      <c r="O347" s="660"/>
      <c r="P347" s="660"/>
      <c r="S347" s="660"/>
      <c r="T347" s="660"/>
      <c r="U347" s="660"/>
      <c r="V347" s="660"/>
      <c r="W347" s="660"/>
      <c r="X347" s="660"/>
    </row>
    <row r="348" spans="4:24" ht="15">
      <c r="D348" s="660"/>
      <c r="E348" s="660"/>
      <c r="F348" s="660"/>
      <c r="G348" s="660"/>
      <c r="H348" s="660"/>
      <c r="K348" s="660"/>
      <c r="L348" s="660"/>
      <c r="M348" s="660"/>
      <c r="N348" s="660"/>
      <c r="O348" s="660"/>
      <c r="P348" s="660"/>
      <c r="S348" s="660"/>
      <c r="T348" s="660"/>
      <c r="U348" s="660"/>
      <c r="V348" s="660"/>
      <c r="W348" s="660"/>
      <c r="X348" s="660"/>
    </row>
    <row r="349" spans="4:24" ht="15">
      <c r="D349" s="660"/>
      <c r="E349" s="660"/>
      <c r="F349" s="660"/>
      <c r="G349" s="660"/>
      <c r="H349" s="660"/>
      <c r="K349" s="660"/>
      <c r="L349" s="660"/>
      <c r="M349" s="660"/>
      <c r="N349" s="660"/>
      <c r="O349" s="660"/>
      <c r="P349" s="660"/>
      <c r="S349" s="660"/>
      <c r="T349" s="660"/>
      <c r="U349" s="660"/>
      <c r="V349" s="660"/>
      <c r="W349" s="660"/>
      <c r="X349" s="660"/>
    </row>
    <row r="350" spans="4:24" ht="15">
      <c r="D350" s="660"/>
      <c r="E350" s="660"/>
      <c r="F350" s="660"/>
      <c r="G350" s="660"/>
      <c r="H350" s="660"/>
      <c r="K350" s="660"/>
      <c r="L350" s="660"/>
      <c r="M350" s="660"/>
      <c r="N350" s="660"/>
      <c r="O350" s="660"/>
      <c r="P350" s="660"/>
      <c r="S350" s="660"/>
      <c r="T350" s="660"/>
      <c r="U350" s="660"/>
      <c r="V350" s="660"/>
      <c r="W350" s="660"/>
      <c r="X350" s="660"/>
    </row>
    <row r="351" spans="4:24" ht="15">
      <c r="D351" s="660"/>
      <c r="E351" s="660"/>
      <c r="F351" s="660"/>
      <c r="G351" s="660"/>
      <c r="H351" s="660"/>
      <c r="K351" s="660"/>
      <c r="L351" s="660"/>
      <c r="M351" s="660"/>
      <c r="N351" s="660"/>
      <c r="O351" s="660"/>
      <c r="P351" s="660"/>
      <c r="S351" s="660"/>
      <c r="T351" s="660"/>
      <c r="U351" s="660"/>
      <c r="V351" s="660"/>
      <c r="W351" s="660"/>
      <c r="X351" s="660"/>
    </row>
    <row r="352" spans="4:24" ht="15">
      <c r="D352" s="660"/>
      <c r="E352" s="660"/>
      <c r="F352" s="660"/>
      <c r="G352" s="660"/>
      <c r="H352" s="660"/>
      <c r="K352" s="660"/>
      <c r="L352" s="660"/>
      <c r="M352" s="660"/>
      <c r="N352" s="660"/>
      <c r="O352" s="660"/>
      <c r="P352" s="660"/>
      <c r="S352" s="660"/>
      <c r="T352" s="660"/>
      <c r="U352" s="660"/>
      <c r="V352" s="660"/>
      <c r="W352" s="660"/>
      <c r="X352" s="660"/>
    </row>
    <row r="353" spans="4:24" ht="15">
      <c r="D353" s="660"/>
      <c r="E353" s="660"/>
      <c r="F353" s="660"/>
      <c r="G353" s="660"/>
      <c r="H353" s="660"/>
      <c r="K353" s="660"/>
      <c r="L353" s="660"/>
      <c r="M353" s="660"/>
      <c r="N353" s="660"/>
      <c r="O353" s="660"/>
      <c r="P353" s="660"/>
      <c r="S353" s="660"/>
      <c r="T353" s="660"/>
      <c r="U353" s="660"/>
      <c r="V353" s="660"/>
      <c r="W353" s="660"/>
      <c r="X353" s="660"/>
    </row>
    <row r="354" spans="4:24" ht="15">
      <c r="D354" s="660"/>
      <c r="E354" s="660"/>
      <c r="F354" s="660"/>
      <c r="G354" s="660"/>
      <c r="H354" s="660"/>
      <c r="K354" s="660"/>
      <c r="L354" s="660"/>
      <c r="M354" s="660"/>
      <c r="N354" s="660"/>
      <c r="O354" s="660"/>
      <c r="P354" s="660"/>
      <c r="S354" s="660"/>
      <c r="T354" s="660"/>
      <c r="U354" s="660"/>
      <c r="V354" s="660"/>
      <c r="W354" s="660"/>
      <c r="X354" s="660"/>
    </row>
    <row r="355" spans="4:24" ht="15">
      <c r="D355" s="660"/>
      <c r="E355" s="660"/>
      <c r="F355" s="660"/>
      <c r="G355" s="660"/>
      <c r="H355" s="660"/>
      <c r="K355" s="660"/>
      <c r="L355" s="660"/>
      <c r="M355" s="660"/>
      <c r="N355" s="660"/>
      <c r="O355" s="660"/>
      <c r="P355" s="660"/>
      <c r="S355" s="660"/>
      <c r="T355" s="660"/>
      <c r="U355" s="660"/>
      <c r="V355" s="660"/>
      <c r="W355" s="660"/>
      <c r="X355" s="660"/>
    </row>
    <row r="356" spans="4:24" ht="15">
      <c r="D356" s="660"/>
      <c r="E356" s="660"/>
      <c r="F356" s="660"/>
      <c r="G356" s="660"/>
      <c r="H356" s="660"/>
      <c r="K356" s="660"/>
      <c r="L356" s="660"/>
      <c r="M356" s="660"/>
      <c r="N356" s="660"/>
      <c r="O356" s="660"/>
      <c r="P356" s="660"/>
      <c r="S356" s="660"/>
      <c r="T356" s="660"/>
      <c r="U356" s="660"/>
      <c r="V356" s="660"/>
      <c r="W356" s="660"/>
      <c r="X356" s="660"/>
    </row>
    <row r="357" spans="4:24" ht="15">
      <c r="D357" s="660"/>
      <c r="E357" s="660"/>
      <c r="F357" s="660"/>
      <c r="G357" s="660"/>
      <c r="H357" s="660"/>
      <c r="K357" s="660"/>
      <c r="L357" s="660"/>
      <c r="M357" s="660"/>
      <c r="N357" s="660"/>
      <c r="O357" s="660"/>
      <c r="P357" s="660"/>
      <c r="S357" s="660"/>
      <c r="T357" s="660"/>
      <c r="U357" s="660"/>
      <c r="V357" s="660"/>
      <c r="W357" s="660"/>
      <c r="X357" s="660"/>
    </row>
    <row r="358" spans="4:24" ht="15">
      <c r="D358" s="660"/>
      <c r="E358" s="660"/>
      <c r="F358" s="660"/>
      <c r="G358" s="660"/>
      <c r="H358" s="660"/>
      <c r="K358" s="660"/>
      <c r="L358" s="660"/>
      <c r="M358" s="660"/>
      <c r="N358" s="660"/>
      <c r="O358" s="660"/>
      <c r="P358" s="660"/>
      <c r="S358" s="660"/>
      <c r="T358" s="660"/>
      <c r="U358" s="660"/>
      <c r="V358" s="660"/>
      <c r="W358" s="660"/>
      <c r="X358" s="660"/>
    </row>
    <row r="359" spans="4:24" ht="15">
      <c r="D359" s="660"/>
      <c r="E359" s="660"/>
      <c r="F359" s="660"/>
      <c r="G359" s="660"/>
      <c r="H359" s="660"/>
      <c r="K359" s="660"/>
      <c r="L359" s="660"/>
      <c r="M359" s="660"/>
      <c r="N359" s="660"/>
      <c r="O359" s="660"/>
      <c r="P359" s="660"/>
      <c r="S359" s="660"/>
      <c r="T359" s="660"/>
      <c r="U359" s="660"/>
      <c r="V359" s="660"/>
      <c r="W359" s="660"/>
      <c r="X359" s="660"/>
    </row>
    <row r="360" spans="4:24" ht="15">
      <c r="D360" s="660"/>
      <c r="E360" s="660"/>
      <c r="F360" s="660"/>
      <c r="G360" s="660"/>
      <c r="H360" s="660"/>
      <c r="K360" s="660"/>
      <c r="L360" s="660"/>
      <c r="M360" s="660"/>
      <c r="N360" s="660"/>
      <c r="O360" s="660"/>
      <c r="P360" s="660"/>
      <c r="S360" s="660"/>
      <c r="T360" s="660"/>
      <c r="U360" s="660"/>
      <c r="V360" s="660"/>
      <c r="W360" s="660"/>
      <c r="X360" s="660"/>
    </row>
    <row r="361" spans="4:24" ht="15">
      <c r="D361" s="660"/>
      <c r="E361" s="660"/>
      <c r="F361" s="660"/>
      <c r="G361" s="660"/>
      <c r="H361" s="660"/>
      <c r="K361" s="660"/>
      <c r="L361" s="660"/>
      <c r="M361" s="660"/>
      <c r="N361" s="660"/>
      <c r="O361" s="660"/>
      <c r="P361" s="660"/>
      <c r="S361" s="660"/>
      <c r="T361" s="660"/>
      <c r="U361" s="660"/>
      <c r="V361" s="660"/>
      <c r="W361" s="660"/>
      <c r="X361" s="660"/>
    </row>
    <row r="362" spans="4:24" ht="15">
      <c r="D362" s="660"/>
      <c r="E362" s="660"/>
      <c r="F362" s="660"/>
      <c r="G362" s="660"/>
      <c r="H362" s="660"/>
      <c r="K362" s="660"/>
      <c r="L362" s="660"/>
      <c r="M362" s="660"/>
      <c r="N362" s="660"/>
      <c r="O362" s="660"/>
      <c r="P362" s="660"/>
      <c r="S362" s="660"/>
      <c r="T362" s="660"/>
      <c r="U362" s="660"/>
      <c r="V362" s="660"/>
      <c r="W362" s="660"/>
      <c r="X362" s="660"/>
    </row>
    <row r="363" spans="4:24" ht="15">
      <c r="D363" s="660"/>
      <c r="E363" s="660"/>
      <c r="F363" s="660"/>
      <c r="G363" s="660"/>
      <c r="H363" s="660"/>
      <c r="K363" s="660"/>
      <c r="L363" s="660"/>
      <c r="M363" s="660"/>
      <c r="N363" s="660"/>
      <c r="O363" s="660"/>
      <c r="P363" s="660"/>
      <c r="S363" s="660"/>
      <c r="T363" s="660"/>
      <c r="U363" s="660"/>
      <c r="V363" s="660"/>
      <c r="W363" s="660"/>
      <c r="X363" s="660"/>
    </row>
    <row r="364" spans="4:24" ht="15">
      <c r="D364" s="660"/>
      <c r="E364" s="660"/>
      <c r="F364" s="660"/>
      <c r="G364" s="660"/>
      <c r="H364" s="660"/>
      <c r="K364" s="660"/>
      <c r="L364" s="660"/>
      <c r="M364" s="660"/>
      <c r="N364" s="660"/>
      <c r="O364" s="660"/>
      <c r="P364" s="660"/>
      <c r="S364" s="660"/>
      <c r="T364" s="660"/>
      <c r="U364" s="660"/>
      <c r="V364" s="660"/>
      <c r="W364" s="660"/>
      <c r="X364" s="660"/>
    </row>
    <row r="365" spans="4:24" ht="15">
      <c r="D365" s="660"/>
      <c r="E365" s="660"/>
      <c r="F365" s="660"/>
      <c r="G365" s="660"/>
      <c r="H365" s="660"/>
      <c r="K365" s="660"/>
      <c r="L365" s="660"/>
      <c r="M365" s="660"/>
      <c r="N365" s="660"/>
      <c r="O365" s="660"/>
      <c r="P365" s="660"/>
      <c r="S365" s="660"/>
      <c r="T365" s="660"/>
      <c r="U365" s="660"/>
      <c r="V365" s="660"/>
      <c r="W365" s="660"/>
      <c r="X365" s="660"/>
    </row>
    <row r="366" spans="4:24" ht="15">
      <c r="D366" s="660"/>
      <c r="E366" s="660"/>
      <c r="F366" s="660"/>
      <c r="G366" s="660"/>
      <c r="H366" s="660"/>
      <c r="K366" s="660"/>
      <c r="L366" s="660"/>
      <c r="M366" s="660"/>
      <c r="N366" s="660"/>
      <c r="O366" s="660"/>
      <c r="P366" s="660"/>
      <c r="S366" s="660"/>
      <c r="T366" s="660"/>
      <c r="U366" s="660"/>
      <c r="V366" s="660"/>
      <c r="W366" s="660"/>
      <c r="X366" s="660"/>
    </row>
    <row r="367" spans="4:24" ht="15">
      <c r="D367" s="660"/>
      <c r="E367" s="660"/>
      <c r="F367" s="660"/>
      <c r="G367" s="660"/>
      <c r="H367" s="660"/>
      <c r="K367" s="660"/>
      <c r="L367" s="660"/>
      <c r="M367" s="660"/>
      <c r="N367" s="660"/>
      <c r="O367" s="660"/>
      <c r="P367" s="660"/>
      <c r="S367" s="660"/>
      <c r="T367" s="660"/>
      <c r="U367" s="660"/>
      <c r="V367" s="660"/>
      <c r="W367" s="660"/>
      <c r="X367" s="660"/>
    </row>
    <row r="368" spans="4:24" ht="15">
      <c r="D368" s="660"/>
      <c r="E368" s="660"/>
      <c r="F368" s="660"/>
      <c r="G368" s="660"/>
      <c r="H368" s="660"/>
      <c r="K368" s="660"/>
      <c r="L368" s="660"/>
      <c r="M368" s="660"/>
      <c r="N368" s="660"/>
      <c r="O368" s="660"/>
      <c r="P368" s="660"/>
      <c r="S368" s="660"/>
      <c r="T368" s="660"/>
      <c r="U368" s="660"/>
      <c r="V368" s="660"/>
      <c r="W368" s="660"/>
      <c r="X368" s="660"/>
    </row>
    <row r="369" spans="4:24" ht="15">
      <c r="D369" s="660"/>
      <c r="E369" s="660"/>
      <c r="F369" s="660"/>
      <c r="G369" s="660"/>
      <c r="H369" s="660"/>
      <c r="K369" s="660"/>
      <c r="L369" s="660"/>
      <c r="M369" s="660"/>
      <c r="N369" s="660"/>
      <c r="O369" s="660"/>
      <c r="P369" s="660"/>
      <c r="S369" s="660"/>
      <c r="T369" s="660"/>
      <c r="U369" s="660"/>
      <c r="V369" s="660"/>
      <c r="W369" s="660"/>
      <c r="X369" s="660"/>
    </row>
    <row r="370" spans="4:24" ht="15">
      <c r="D370" s="660"/>
      <c r="E370" s="660"/>
      <c r="F370" s="660"/>
      <c r="G370" s="660"/>
      <c r="H370" s="660"/>
      <c r="K370" s="660"/>
      <c r="L370" s="660"/>
      <c r="M370" s="660"/>
      <c r="N370" s="660"/>
      <c r="O370" s="660"/>
      <c r="P370" s="660"/>
      <c r="S370" s="660"/>
      <c r="T370" s="660"/>
      <c r="U370" s="660"/>
      <c r="V370" s="660"/>
      <c r="W370" s="660"/>
      <c r="X370" s="660"/>
    </row>
    <row r="371" spans="4:24" ht="15">
      <c r="D371" s="660"/>
      <c r="E371" s="660"/>
      <c r="F371" s="660"/>
      <c r="G371" s="660"/>
      <c r="H371" s="660"/>
      <c r="K371" s="660"/>
      <c r="L371" s="660"/>
      <c r="M371" s="660"/>
      <c r="N371" s="660"/>
      <c r="O371" s="660"/>
      <c r="P371" s="660"/>
      <c r="S371" s="660"/>
      <c r="T371" s="660"/>
      <c r="U371" s="660"/>
      <c r="V371" s="660"/>
      <c r="W371" s="660"/>
      <c r="X371" s="660"/>
    </row>
    <row r="372" spans="4:24" ht="15">
      <c r="D372" s="660"/>
      <c r="E372" s="660"/>
      <c r="F372" s="660"/>
      <c r="G372" s="660"/>
      <c r="H372" s="660"/>
      <c r="K372" s="660"/>
      <c r="L372" s="660"/>
      <c r="M372" s="660"/>
      <c r="N372" s="660"/>
      <c r="O372" s="660"/>
      <c r="P372" s="660"/>
      <c r="S372" s="660"/>
      <c r="T372" s="660"/>
      <c r="U372" s="660"/>
      <c r="V372" s="660"/>
      <c r="W372" s="660"/>
      <c r="X372" s="660"/>
    </row>
    <row r="373" spans="4:24" ht="15">
      <c r="D373" s="660"/>
      <c r="E373" s="660"/>
      <c r="F373" s="660"/>
      <c r="G373" s="660"/>
      <c r="H373" s="660"/>
      <c r="K373" s="660"/>
      <c r="L373" s="660"/>
      <c r="M373" s="660"/>
      <c r="N373" s="660"/>
      <c r="O373" s="660"/>
      <c r="P373" s="660"/>
      <c r="S373" s="660"/>
      <c r="T373" s="660"/>
      <c r="U373" s="660"/>
      <c r="V373" s="660"/>
      <c r="W373" s="660"/>
      <c r="X373" s="660"/>
    </row>
    <row r="374" spans="4:24" ht="15">
      <c r="D374" s="660"/>
      <c r="E374" s="660"/>
      <c r="F374" s="660"/>
      <c r="G374" s="660"/>
      <c r="H374" s="660"/>
      <c r="K374" s="660"/>
      <c r="L374" s="660"/>
      <c r="M374" s="660"/>
      <c r="N374" s="660"/>
      <c r="O374" s="660"/>
      <c r="P374" s="660"/>
      <c r="S374" s="660"/>
      <c r="T374" s="660"/>
      <c r="U374" s="660"/>
      <c r="V374" s="660"/>
      <c r="W374" s="660"/>
      <c r="X374" s="660"/>
    </row>
    <row r="375" spans="4:24" ht="15">
      <c r="D375" s="660"/>
      <c r="E375" s="660"/>
      <c r="F375" s="660"/>
      <c r="G375" s="660"/>
      <c r="H375" s="660"/>
      <c r="K375" s="660"/>
      <c r="L375" s="660"/>
      <c r="M375" s="660"/>
      <c r="N375" s="660"/>
      <c r="O375" s="660"/>
      <c r="P375" s="660"/>
      <c r="S375" s="660"/>
      <c r="T375" s="660"/>
      <c r="U375" s="660"/>
      <c r="V375" s="660"/>
      <c r="W375" s="660"/>
      <c r="X375" s="660"/>
    </row>
    <row r="376" spans="4:24" ht="15">
      <c r="D376" s="660"/>
      <c r="E376" s="660"/>
      <c r="F376" s="660"/>
      <c r="G376" s="660"/>
      <c r="H376" s="660"/>
      <c r="K376" s="660"/>
      <c r="L376" s="660"/>
      <c r="M376" s="660"/>
      <c r="N376" s="660"/>
      <c r="O376" s="660"/>
      <c r="P376" s="660"/>
      <c r="S376" s="660"/>
      <c r="T376" s="660"/>
      <c r="U376" s="660"/>
      <c r="V376" s="660"/>
      <c r="W376" s="660"/>
      <c r="X376" s="660"/>
    </row>
    <row r="377" spans="4:24" ht="15">
      <c r="D377" s="660"/>
      <c r="E377" s="660"/>
      <c r="F377" s="660"/>
      <c r="G377" s="660"/>
      <c r="H377" s="660"/>
      <c r="K377" s="660"/>
      <c r="L377" s="660"/>
      <c r="M377" s="660"/>
      <c r="N377" s="660"/>
      <c r="O377" s="660"/>
      <c r="P377" s="660"/>
      <c r="S377" s="660"/>
      <c r="T377" s="660"/>
      <c r="U377" s="660"/>
      <c r="V377" s="660"/>
      <c r="W377" s="660"/>
      <c r="X377" s="660"/>
    </row>
    <row r="378" spans="4:24" ht="15">
      <c r="D378" s="660"/>
      <c r="E378" s="660"/>
      <c r="F378" s="660"/>
      <c r="G378" s="660"/>
      <c r="H378" s="660"/>
      <c r="K378" s="660"/>
      <c r="L378" s="660"/>
      <c r="M378" s="660"/>
      <c r="N378" s="660"/>
      <c r="O378" s="660"/>
      <c r="P378" s="660"/>
      <c r="S378" s="660"/>
      <c r="T378" s="660"/>
      <c r="U378" s="660"/>
      <c r="V378" s="660"/>
      <c r="W378" s="660"/>
      <c r="X378" s="660"/>
    </row>
    <row r="379" spans="4:24" ht="15">
      <c r="D379" s="660"/>
      <c r="E379" s="660"/>
      <c r="F379" s="660"/>
      <c r="G379" s="660"/>
      <c r="H379" s="660"/>
      <c r="K379" s="660"/>
      <c r="L379" s="660"/>
      <c r="M379" s="660"/>
      <c r="N379" s="660"/>
      <c r="O379" s="660"/>
      <c r="P379" s="660"/>
      <c r="S379" s="660"/>
      <c r="T379" s="660"/>
      <c r="U379" s="660"/>
      <c r="V379" s="660"/>
      <c r="W379" s="660"/>
      <c r="X379" s="660"/>
    </row>
    <row r="380" spans="4:24" ht="15">
      <c r="D380" s="660"/>
      <c r="E380" s="660"/>
      <c r="F380" s="660"/>
      <c r="G380" s="660"/>
      <c r="H380" s="660"/>
      <c r="K380" s="660"/>
      <c r="L380" s="660"/>
      <c r="M380" s="660"/>
      <c r="N380" s="660"/>
      <c r="O380" s="660"/>
      <c r="P380" s="660"/>
      <c r="S380" s="660"/>
      <c r="T380" s="660"/>
      <c r="U380" s="660"/>
      <c r="V380" s="660"/>
      <c r="W380" s="660"/>
      <c r="X380" s="660"/>
    </row>
    <row r="381" spans="4:24" ht="15">
      <c r="D381" s="660"/>
      <c r="E381" s="660"/>
      <c r="F381" s="660"/>
      <c r="G381" s="660"/>
      <c r="H381" s="660"/>
      <c r="K381" s="660"/>
      <c r="L381" s="660"/>
      <c r="M381" s="660"/>
      <c r="N381" s="660"/>
      <c r="O381" s="660"/>
      <c r="P381" s="660"/>
      <c r="S381" s="660"/>
      <c r="T381" s="660"/>
      <c r="U381" s="660"/>
      <c r="V381" s="660"/>
      <c r="W381" s="660"/>
      <c r="X381" s="660"/>
    </row>
    <row r="382" spans="4:24" ht="15">
      <c r="D382" s="660"/>
      <c r="E382" s="660"/>
      <c r="F382" s="660"/>
      <c r="G382" s="660"/>
      <c r="H382" s="660"/>
      <c r="K382" s="660"/>
      <c r="L382" s="660"/>
      <c r="M382" s="660"/>
      <c r="N382" s="660"/>
      <c r="O382" s="660"/>
      <c r="P382" s="660"/>
      <c r="S382" s="660"/>
      <c r="T382" s="660"/>
      <c r="U382" s="660"/>
      <c r="V382" s="660"/>
      <c r="W382" s="660"/>
      <c r="X382" s="660"/>
    </row>
    <row r="383" spans="4:24" ht="15">
      <c r="D383" s="660"/>
      <c r="E383" s="660"/>
      <c r="F383" s="660"/>
      <c r="G383" s="660"/>
      <c r="H383" s="660"/>
      <c r="K383" s="660"/>
      <c r="L383" s="660"/>
      <c r="M383" s="660"/>
      <c r="N383" s="660"/>
      <c r="O383" s="660"/>
      <c r="P383" s="660"/>
      <c r="S383" s="660"/>
      <c r="T383" s="660"/>
      <c r="U383" s="660"/>
      <c r="V383" s="660"/>
      <c r="W383" s="660"/>
      <c r="X383" s="660"/>
    </row>
    <row r="384" spans="4:24" ht="15">
      <c r="D384" s="660"/>
      <c r="E384" s="660"/>
      <c r="F384" s="660"/>
      <c r="G384" s="660"/>
      <c r="H384" s="660"/>
      <c r="K384" s="660"/>
      <c r="L384" s="660"/>
      <c r="M384" s="660"/>
      <c r="N384" s="660"/>
      <c r="O384" s="660"/>
      <c r="P384" s="660"/>
      <c r="S384" s="660"/>
      <c r="T384" s="660"/>
      <c r="U384" s="660"/>
      <c r="V384" s="660"/>
      <c r="W384" s="660"/>
      <c r="X384" s="660"/>
    </row>
    <row r="385" spans="4:24" ht="15">
      <c r="D385" s="660"/>
      <c r="E385" s="660"/>
      <c r="F385" s="660"/>
      <c r="G385" s="660"/>
      <c r="H385" s="660"/>
      <c r="K385" s="660"/>
      <c r="L385" s="660"/>
      <c r="M385" s="660"/>
      <c r="N385" s="660"/>
      <c r="O385" s="660"/>
      <c r="P385" s="660"/>
      <c r="S385" s="660"/>
      <c r="T385" s="660"/>
      <c r="U385" s="660"/>
      <c r="V385" s="660"/>
      <c r="W385" s="660"/>
      <c r="X385" s="660"/>
    </row>
    <row r="386" spans="4:24" ht="15">
      <c r="D386" s="660"/>
      <c r="E386" s="660"/>
      <c r="F386" s="660"/>
      <c r="G386" s="660"/>
      <c r="H386" s="660"/>
      <c r="K386" s="660"/>
      <c r="L386" s="660"/>
      <c r="M386" s="660"/>
      <c r="N386" s="660"/>
      <c r="O386" s="660"/>
      <c r="P386" s="660"/>
      <c r="S386" s="660"/>
      <c r="T386" s="660"/>
      <c r="U386" s="660"/>
      <c r="V386" s="660"/>
      <c r="W386" s="660"/>
      <c r="X386" s="660"/>
    </row>
    <row r="387" spans="4:24" ht="15">
      <c r="D387" s="660"/>
      <c r="E387" s="660"/>
      <c r="F387" s="660"/>
      <c r="G387" s="660"/>
      <c r="H387" s="660"/>
      <c r="K387" s="660"/>
      <c r="L387" s="660"/>
      <c r="M387" s="660"/>
      <c r="N387" s="660"/>
      <c r="O387" s="660"/>
      <c r="P387" s="660"/>
      <c r="S387" s="660"/>
      <c r="T387" s="660"/>
      <c r="U387" s="660"/>
      <c r="V387" s="660"/>
      <c r="W387" s="660"/>
      <c r="X387" s="660"/>
    </row>
    <row r="388" spans="4:24" ht="15">
      <c r="D388" s="660"/>
      <c r="E388" s="660"/>
      <c r="F388" s="660"/>
      <c r="G388" s="660"/>
      <c r="H388" s="660"/>
      <c r="K388" s="660"/>
      <c r="L388" s="660"/>
      <c r="M388" s="660"/>
      <c r="N388" s="660"/>
      <c r="O388" s="660"/>
      <c r="P388" s="660"/>
      <c r="S388" s="660"/>
      <c r="T388" s="660"/>
      <c r="U388" s="660"/>
      <c r="V388" s="660"/>
      <c r="W388" s="660"/>
      <c r="X388" s="660"/>
    </row>
    <row r="389" spans="4:24" ht="15">
      <c r="D389" s="660"/>
      <c r="E389" s="660"/>
      <c r="F389" s="660"/>
      <c r="G389" s="660"/>
      <c r="H389" s="660"/>
      <c r="K389" s="660"/>
      <c r="L389" s="660"/>
      <c r="M389" s="660"/>
      <c r="N389" s="660"/>
      <c r="O389" s="660"/>
      <c r="P389" s="660"/>
      <c r="S389" s="660"/>
      <c r="T389" s="660"/>
      <c r="U389" s="660"/>
      <c r="V389" s="660"/>
      <c r="W389" s="660"/>
      <c r="X389" s="660"/>
    </row>
    <row r="390" spans="4:24" ht="15">
      <c r="D390" s="660"/>
      <c r="E390" s="660"/>
      <c r="F390" s="660"/>
      <c r="G390" s="660"/>
      <c r="H390" s="660"/>
      <c r="K390" s="660"/>
      <c r="L390" s="660"/>
      <c r="M390" s="660"/>
      <c r="N390" s="660"/>
      <c r="O390" s="660"/>
      <c r="P390" s="660"/>
      <c r="S390" s="660"/>
      <c r="T390" s="660"/>
      <c r="U390" s="660"/>
      <c r="V390" s="660"/>
      <c r="W390" s="660"/>
      <c r="X390" s="660"/>
    </row>
    <row r="391" spans="4:24" ht="15">
      <c r="D391" s="660"/>
      <c r="E391" s="660"/>
      <c r="F391" s="660"/>
      <c r="G391" s="660"/>
      <c r="H391" s="660"/>
      <c r="K391" s="660"/>
      <c r="L391" s="660"/>
      <c r="M391" s="660"/>
      <c r="N391" s="660"/>
      <c r="O391" s="660"/>
      <c r="P391" s="660"/>
      <c r="S391" s="660"/>
      <c r="T391" s="660"/>
      <c r="U391" s="660"/>
      <c r="V391" s="660"/>
      <c r="W391" s="660"/>
      <c r="X391" s="660"/>
    </row>
    <row r="392" spans="4:24" ht="15">
      <c r="D392" s="660"/>
      <c r="E392" s="660"/>
      <c r="F392" s="660"/>
      <c r="G392" s="660"/>
      <c r="H392" s="660"/>
      <c r="K392" s="660"/>
      <c r="L392" s="660"/>
      <c r="M392" s="660"/>
      <c r="N392" s="660"/>
      <c r="O392" s="660"/>
      <c r="P392" s="660"/>
      <c r="S392" s="660"/>
      <c r="T392" s="660"/>
      <c r="U392" s="660"/>
      <c r="V392" s="660"/>
      <c r="W392" s="660"/>
      <c r="X392" s="660"/>
    </row>
    <row r="393" spans="4:24" ht="15">
      <c r="D393" s="660"/>
      <c r="E393" s="660"/>
      <c r="F393" s="660"/>
      <c r="G393" s="660"/>
      <c r="H393" s="660"/>
      <c r="K393" s="660"/>
      <c r="L393" s="660"/>
      <c r="M393" s="660"/>
      <c r="N393" s="660"/>
      <c r="O393" s="660"/>
      <c r="P393" s="660"/>
      <c r="S393" s="660"/>
      <c r="T393" s="660"/>
      <c r="U393" s="660"/>
      <c r="V393" s="660"/>
      <c r="W393" s="660"/>
      <c r="X393" s="660"/>
    </row>
    <row r="394" spans="4:24" ht="15">
      <c r="D394" s="660"/>
      <c r="E394" s="660"/>
      <c r="F394" s="660"/>
      <c r="G394" s="660"/>
      <c r="H394" s="660"/>
      <c r="K394" s="660"/>
      <c r="L394" s="660"/>
      <c r="M394" s="660"/>
      <c r="N394" s="660"/>
      <c r="O394" s="660"/>
      <c r="P394" s="660"/>
      <c r="S394" s="660"/>
      <c r="T394" s="660"/>
      <c r="U394" s="660"/>
      <c r="V394" s="660"/>
      <c r="W394" s="660"/>
      <c r="X394" s="660"/>
    </row>
    <row r="395" spans="4:24" ht="15">
      <c r="D395" s="660"/>
      <c r="E395" s="660"/>
      <c r="F395" s="660"/>
      <c r="G395" s="660"/>
      <c r="H395" s="660"/>
      <c r="K395" s="660"/>
      <c r="L395" s="660"/>
      <c r="M395" s="660"/>
      <c r="N395" s="660"/>
      <c r="O395" s="660"/>
      <c r="P395" s="660"/>
      <c r="S395" s="660"/>
      <c r="T395" s="660"/>
      <c r="U395" s="660"/>
      <c r="V395" s="660"/>
      <c r="W395" s="660"/>
      <c r="X395" s="660"/>
    </row>
    <row r="396" spans="4:24" ht="15">
      <c r="D396" s="660"/>
      <c r="E396" s="660"/>
      <c r="F396" s="660"/>
      <c r="G396" s="660"/>
      <c r="H396" s="660"/>
      <c r="K396" s="660"/>
      <c r="L396" s="660"/>
      <c r="M396" s="660"/>
      <c r="N396" s="660"/>
      <c r="O396" s="660"/>
      <c r="P396" s="660"/>
      <c r="S396" s="660"/>
      <c r="T396" s="660"/>
      <c r="U396" s="660"/>
      <c r="V396" s="660"/>
      <c r="W396" s="660"/>
      <c r="X396" s="660"/>
    </row>
    <row r="397" spans="4:24" ht="15">
      <c r="D397" s="660"/>
      <c r="E397" s="660"/>
      <c r="F397" s="660"/>
      <c r="G397" s="660"/>
      <c r="H397" s="660"/>
      <c r="K397" s="660"/>
      <c r="L397" s="660"/>
      <c r="M397" s="660"/>
      <c r="N397" s="660"/>
      <c r="O397" s="660"/>
      <c r="P397" s="660"/>
      <c r="S397" s="660"/>
      <c r="T397" s="660"/>
      <c r="U397" s="660"/>
      <c r="V397" s="660"/>
      <c r="W397" s="660"/>
      <c r="X397" s="660"/>
    </row>
    <row r="398" spans="4:24" ht="15">
      <c r="D398" s="660"/>
      <c r="E398" s="660"/>
      <c r="F398" s="660"/>
      <c r="G398" s="660"/>
      <c r="H398" s="660"/>
      <c r="K398" s="660"/>
      <c r="L398" s="660"/>
      <c r="M398" s="660"/>
      <c r="N398" s="660"/>
      <c r="O398" s="660"/>
      <c r="P398" s="660"/>
      <c r="S398" s="660"/>
      <c r="T398" s="660"/>
      <c r="U398" s="660"/>
      <c r="V398" s="660"/>
      <c r="W398" s="660"/>
      <c r="X398" s="660"/>
    </row>
    <row r="399" spans="4:24" ht="15">
      <c r="D399" s="660"/>
      <c r="E399" s="660"/>
      <c r="F399" s="660"/>
      <c r="G399" s="660"/>
      <c r="H399" s="660"/>
      <c r="K399" s="660"/>
      <c r="L399" s="660"/>
      <c r="M399" s="660"/>
      <c r="N399" s="660"/>
      <c r="O399" s="660"/>
      <c r="P399" s="660"/>
      <c r="S399" s="660"/>
      <c r="T399" s="660"/>
      <c r="U399" s="660"/>
      <c r="V399" s="660"/>
      <c r="W399" s="660"/>
      <c r="X399" s="660"/>
    </row>
    <row r="400" spans="4:24" ht="15">
      <c r="D400" s="660"/>
      <c r="E400" s="660"/>
      <c r="F400" s="660"/>
      <c r="G400" s="660"/>
      <c r="H400" s="660"/>
      <c r="K400" s="660"/>
      <c r="L400" s="660"/>
      <c r="M400" s="660"/>
      <c r="N400" s="660"/>
      <c r="O400" s="660"/>
      <c r="P400" s="660"/>
      <c r="S400" s="660"/>
      <c r="T400" s="660"/>
      <c r="U400" s="660"/>
      <c r="V400" s="660"/>
      <c r="W400" s="660"/>
      <c r="X400" s="660"/>
    </row>
    <row r="401" spans="4:24" ht="15">
      <c r="D401" s="660"/>
      <c r="E401" s="660"/>
      <c r="F401" s="660"/>
      <c r="G401" s="660"/>
      <c r="H401" s="660"/>
      <c r="K401" s="660"/>
      <c r="L401" s="660"/>
      <c r="M401" s="660"/>
      <c r="N401" s="660"/>
      <c r="O401" s="660"/>
      <c r="P401" s="660"/>
      <c r="S401" s="660"/>
      <c r="T401" s="660"/>
      <c r="U401" s="660"/>
      <c r="V401" s="660"/>
      <c r="W401" s="660"/>
      <c r="X401" s="660"/>
    </row>
    <row r="402" spans="4:24" ht="15">
      <c r="D402" s="660"/>
      <c r="E402" s="660"/>
      <c r="F402" s="660"/>
      <c r="G402" s="660"/>
      <c r="H402" s="660"/>
      <c r="K402" s="660"/>
      <c r="L402" s="660"/>
      <c r="M402" s="660"/>
      <c r="N402" s="660"/>
      <c r="O402" s="660"/>
      <c r="P402" s="660"/>
      <c r="S402" s="660"/>
      <c r="T402" s="660"/>
      <c r="U402" s="660"/>
      <c r="V402" s="660"/>
      <c r="W402" s="660"/>
      <c r="X402" s="660"/>
    </row>
    <row r="403" spans="4:24" ht="15">
      <c r="D403" s="660"/>
      <c r="E403" s="660"/>
      <c r="F403" s="660"/>
      <c r="G403" s="660"/>
      <c r="H403" s="660"/>
      <c r="K403" s="660"/>
      <c r="L403" s="660"/>
      <c r="M403" s="660"/>
      <c r="N403" s="660"/>
      <c r="O403" s="660"/>
      <c r="P403" s="660"/>
      <c r="S403" s="660"/>
      <c r="T403" s="660"/>
      <c r="U403" s="660"/>
      <c r="V403" s="660"/>
      <c r="W403" s="660"/>
      <c r="X403" s="660"/>
    </row>
    <row r="404" spans="4:24" ht="15">
      <c r="D404" s="660"/>
      <c r="E404" s="660"/>
      <c r="F404" s="660"/>
      <c r="G404" s="660"/>
      <c r="H404" s="660"/>
      <c r="K404" s="660"/>
      <c r="L404" s="660"/>
      <c r="M404" s="660"/>
      <c r="N404" s="660"/>
      <c r="O404" s="660"/>
      <c r="P404" s="660"/>
      <c r="S404" s="660"/>
      <c r="T404" s="660"/>
      <c r="U404" s="660"/>
      <c r="V404" s="660"/>
      <c r="W404" s="660"/>
      <c r="X404" s="660"/>
    </row>
    <row r="405" spans="4:24" ht="15">
      <c r="D405" s="660"/>
      <c r="E405" s="660"/>
      <c r="F405" s="660"/>
      <c r="G405" s="660"/>
      <c r="H405" s="660"/>
      <c r="K405" s="660"/>
      <c r="L405" s="660"/>
      <c r="M405" s="660"/>
      <c r="N405" s="660"/>
      <c r="O405" s="660"/>
      <c r="P405" s="660"/>
      <c r="S405" s="660"/>
      <c r="T405" s="660"/>
      <c r="U405" s="660"/>
      <c r="V405" s="660"/>
      <c r="W405" s="660"/>
      <c r="X405" s="660"/>
    </row>
    <row r="406" spans="4:24" ht="15">
      <c r="D406" s="660"/>
      <c r="E406" s="660"/>
      <c r="F406" s="660"/>
      <c r="G406" s="660"/>
      <c r="H406" s="660"/>
      <c r="K406" s="660"/>
      <c r="L406" s="660"/>
      <c r="M406" s="660"/>
      <c r="N406" s="660"/>
      <c r="O406" s="660"/>
      <c r="P406" s="660"/>
      <c r="S406" s="660"/>
      <c r="T406" s="660"/>
      <c r="U406" s="660"/>
      <c r="V406" s="660"/>
      <c r="W406" s="660"/>
      <c r="X406" s="660"/>
    </row>
    <row r="407" spans="4:24" ht="15">
      <c r="D407" s="660"/>
      <c r="E407" s="660"/>
      <c r="F407" s="660"/>
      <c r="G407" s="660"/>
      <c r="H407" s="660"/>
      <c r="K407" s="660"/>
      <c r="L407" s="660"/>
      <c r="M407" s="660"/>
      <c r="N407" s="660"/>
      <c r="O407" s="660"/>
      <c r="P407" s="660"/>
      <c r="S407" s="660"/>
      <c r="T407" s="660"/>
      <c r="U407" s="660"/>
      <c r="V407" s="660"/>
      <c r="W407" s="660"/>
      <c r="X407" s="660"/>
    </row>
    <row r="408" spans="4:24" ht="15">
      <c r="D408" s="660"/>
      <c r="E408" s="660"/>
      <c r="F408" s="660"/>
      <c r="G408" s="660"/>
      <c r="H408" s="660"/>
      <c r="K408" s="660"/>
      <c r="L408" s="660"/>
      <c r="M408" s="660"/>
      <c r="N408" s="660"/>
      <c r="O408" s="660"/>
      <c r="P408" s="660"/>
      <c r="S408" s="660"/>
      <c r="T408" s="660"/>
      <c r="U408" s="660"/>
      <c r="V408" s="660"/>
      <c r="W408" s="660"/>
      <c r="X408" s="660"/>
    </row>
    <row r="409" spans="4:24" ht="15">
      <c r="D409" s="660"/>
      <c r="E409" s="660"/>
      <c r="F409" s="660"/>
      <c r="G409" s="660"/>
      <c r="H409" s="660"/>
      <c r="K409" s="660"/>
      <c r="L409" s="660"/>
      <c r="M409" s="660"/>
      <c r="N409" s="660"/>
      <c r="O409" s="660"/>
      <c r="P409" s="660"/>
      <c r="S409" s="660"/>
      <c r="T409" s="660"/>
      <c r="U409" s="660"/>
      <c r="V409" s="660"/>
      <c r="W409" s="660"/>
      <c r="X409" s="660"/>
    </row>
    <row r="410" spans="4:24" ht="15">
      <c r="D410" s="660"/>
      <c r="E410" s="660"/>
      <c r="F410" s="660"/>
      <c r="G410" s="660"/>
      <c r="H410" s="660"/>
      <c r="K410" s="660"/>
      <c r="L410" s="660"/>
      <c r="M410" s="660"/>
      <c r="N410" s="660"/>
      <c r="O410" s="660"/>
      <c r="P410" s="660"/>
      <c r="S410" s="660"/>
      <c r="T410" s="660"/>
      <c r="U410" s="660"/>
      <c r="V410" s="660"/>
      <c r="W410" s="660"/>
      <c r="X410" s="660"/>
    </row>
    <row r="411" spans="4:24" ht="15">
      <c r="D411" s="660"/>
      <c r="E411" s="660"/>
      <c r="F411" s="660"/>
      <c r="G411" s="660"/>
      <c r="H411" s="660"/>
      <c r="K411" s="660"/>
      <c r="L411" s="660"/>
      <c r="M411" s="660"/>
      <c r="N411" s="660"/>
      <c r="O411" s="660"/>
      <c r="P411" s="660"/>
      <c r="S411" s="660"/>
      <c r="T411" s="660"/>
      <c r="U411" s="660"/>
      <c r="V411" s="660"/>
      <c r="W411" s="660"/>
      <c r="X411" s="660"/>
    </row>
    <row r="412" spans="4:24" ht="15">
      <c r="D412" s="660"/>
      <c r="E412" s="660"/>
      <c r="F412" s="660"/>
      <c r="G412" s="660"/>
      <c r="H412" s="660"/>
      <c r="K412" s="660"/>
      <c r="L412" s="660"/>
      <c r="M412" s="660"/>
      <c r="N412" s="660"/>
      <c r="O412" s="660"/>
      <c r="P412" s="660"/>
      <c r="S412" s="660"/>
      <c r="T412" s="660"/>
      <c r="U412" s="660"/>
      <c r="V412" s="660"/>
      <c r="W412" s="660"/>
      <c r="X412" s="660"/>
    </row>
    <row r="413" spans="4:24" ht="15">
      <c r="D413" s="660"/>
      <c r="E413" s="660"/>
      <c r="F413" s="660"/>
      <c r="G413" s="660"/>
      <c r="H413" s="660"/>
      <c r="K413" s="660"/>
      <c r="L413" s="660"/>
      <c r="M413" s="660"/>
      <c r="N413" s="660"/>
      <c r="O413" s="660"/>
      <c r="P413" s="660"/>
      <c r="S413" s="660"/>
      <c r="T413" s="660"/>
      <c r="U413" s="660"/>
      <c r="V413" s="660"/>
      <c r="W413" s="660"/>
      <c r="X413" s="660"/>
    </row>
    <row r="414" spans="4:24" ht="15">
      <c r="D414" s="660"/>
      <c r="E414" s="660"/>
      <c r="F414" s="660"/>
      <c r="G414" s="660"/>
      <c r="H414" s="660"/>
      <c r="K414" s="660"/>
      <c r="L414" s="660"/>
      <c r="M414" s="660"/>
      <c r="N414" s="660"/>
      <c r="O414" s="660"/>
      <c r="P414" s="660"/>
      <c r="S414" s="660"/>
      <c r="T414" s="660"/>
      <c r="U414" s="660"/>
      <c r="V414" s="660"/>
      <c r="W414" s="660"/>
      <c r="X414" s="660"/>
    </row>
    <row r="415" spans="4:24" ht="15">
      <c r="D415" s="660"/>
      <c r="E415" s="660"/>
      <c r="F415" s="660"/>
      <c r="G415" s="660"/>
      <c r="H415" s="660"/>
      <c r="K415" s="660"/>
      <c r="L415" s="660"/>
      <c r="M415" s="660"/>
      <c r="N415" s="660"/>
      <c r="O415" s="660"/>
      <c r="P415" s="660"/>
      <c r="S415" s="660"/>
      <c r="T415" s="660"/>
      <c r="U415" s="660"/>
      <c r="V415" s="660"/>
      <c r="W415" s="660"/>
      <c r="X415" s="660"/>
    </row>
    <row r="416" spans="4:24" ht="15">
      <c r="D416" s="660"/>
      <c r="E416" s="660"/>
      <c r="F416" s="660"/>
      <c r="G416" s="660"/>
      <c r="H416" s="660"/>
      <c r="K416" s="660"/>
      <c r="L416" s="660"/>
      <c r="M416" s="660"/>
      <c r="N416" s="660"/>
      <c r="O416" s="660"/>
      <c r="P416" s="660"/>
      <c r="S416" s="660"/>
      <c r="T416" s="660"/>
      <c r="U416" s="660"/>
      <c r="V416" s="660"/>
      <c r="W416" s="660"/>
      <c r="X416" s="660"/>
    </row>
    <row r="417" spans="4:24" ht="15">
      <c r="D417" s="660"/>
      <c r="E417" s="660"/>
      <c r="F417" s="660"/>
      <c r="G417" s="660"/>
      <c r="H417" s="660"/>
      <c r="K417" s="660"/>
      <c r="L417" s="660"/>
      <c r="M417" s="660"/>
      <c r="N417" s="660"/>
      <c r="O417" s="660"/>
      <c r="P417" s="660"/>
      <c r="S417" s="660"/>
      <c r="T417" s="660"/>
      <c r="U417" s="660"/>
      <c r="V417" s="660"/>
      <c r="W417" s="660"/>
      <c r="X417" s="660"/>
    </row>
    <row r="418" spans="4:24" ht="15">
      <c r="D418" s="660"/>
      <c r="E418" s="660"/>
      <c r="F418" s="660"/>
      <c r="G418" s="660"/>
      <c r="H418" s="660"/>
      <c r="K418" s="660"/>
      <c r="L418" s="660"/>
      <c r="M418" s="660"/>
      <c r="N418" s="660"/>
      <c r="O418" s="660"/>
      <c r="P418" s="660"/>
      <c r="S418" s="660"/>
      <c r="T418" s="660"/>
      <c r="U418" s="660"/>
      <c r="V418" s="660"/>
      <c r="W418" s="660"/>
      <c r="X418" s="660"/>
    </row>
    <row r="419" spans="4:24" ht="15">
      <c r="D419" s="660"/>
      <c r="E419" s="660"/>
      <c r="F419" s="660"/>
      <c r="G419" s="660"/>
      <c r="H419" s="660"/>
      <c r="K419" s="660"/>
      <c r="L419" s="660"/>
      <c r="M419" s="660"/>
      <c r="N419" s="660"/>
      <c r="O419" s="660"/>
      <c r="P419" s="660"/>
      <c r="S419" s="660"/>
      <c r="T419" s="660"/>
      <c r="U419" s="660"/>
      <c r="V419" s="660"/>
      <c r="W419" s="660"/>
      <c r="X419" s="660"/>
    </row>
    <row r="420" spans="4:24" ht="15">
      <c r="D420" s="660"/>
      <c r="E420" s="660"/>
      <c r="F420" s="660"/>
      <c r="G420" s="660"/>
      <c r="H420" s="660"/>
      <c r="K420" s="660"/>
      <c r="L420" s="660"/>
      <c r="M420" s="660"/>
      <c r="N420" s="660"/>
      <c r="O420" s="660"/>
      <c r="P420" s="660"/>
      <c r="S420" s="660"/>
      <c r="T420" s="660"/>
      <c r="U420" s="660"/>
      <c r="V420" s="660"/>
      <c r="W420" s="660"/>
      <c r="X420" s="660"/>
    </row>
    <row r="421" spans="4:24" ht="15">
      <c r="D421" s="660"/>
      <c r="E421" s="660"/>
      <c r="F421" s="660"/>
      <c r="G421" s="660"/>
      <c r="H421" s="660"/>
      <c r="K421" s="660"/>
      <c r="L421" s="660"/>
      <c r="M421" s="660"/>
      <c r="N421" s="660"/>
      <c r="O421" s="660"/>
      <c r="P421" s="660"/>
      <c r="S421" s="660"/>
      <c r="T421" s="660"/>
      <c r="U421" s="660"/>
      <c r="V421" s="660"/>
      <c r="W421" s="660"/>
      <c r="X421" s="660"/>
    </row>
    <row r="422" spans="4:24" ht="15">
      <c r="D422" s="660"/>
      <c r="E422" s="660"/>
      <c r="F422" s="660"/>
      <c r="G422" s="660"/>
      <c r="H422" s="660"/>
      <c r="K422" s="660"/>
      <c r="L422" s="660"/>
      <c r="M422" s="660"/>
      <c r="N422" s="660"/>
      <c r="O422" s="660"/>
      <c r="P422" s="660"/>
      <c r="S422" s="660"/>
      <c r="T422" s="660"/>
      <c r="U422" s="660"/>
      <c r="V422" s="660"/>
      <c r="W422" s="660"/>
      <c r="X422" s="660"/>
    </row>
    <row r="423" spans="4:24" ht="15">
      <c r="D423" s="660"/>
      <c r="E423" s="660"/>
      <c r="F423" s="660"/>
      <c r="G423" s="660"/>
      <c r="H423" s="660"/>
      <c r="K423" s="660"/>
      <c r="L423" s="660"/>
      <c r="M423" s="660"/>
      <c r="N423" s="660"/>
      <c r="O423" s="660"/>
      <c r="P423" s="660"/>
      <c r="S423" s="660"/>
      <c r="T423" s="660"/>
      <c r="U423" s="660"/>
      <c r="V423" s="660"/>
      <c r="W423" s="660"/>
      <c r="X423" s="660"/>
    </row>
    <row r="424" spans="4:24" ht="15">
      <c r="D424" s="660"/>
      <c r="E424" s="660"/>
      <c r="F424" s="660"/>
      <c r="G424" s="660"/>
      <c r="H424" s="660"/>
      <c r="K424" s="660"/>
      <c r="L424" s="660"/>
      <c r="M424" s="660"/>
      <c r="N424" s="660"/>
      <c r="O424" s="660"/>
      <c r="P424" s="660"/>
      <c r="S424" s="660"/>
      <c r="T424" s="660"/>
      <c r="U424" s="660"/>
      <c r="V424" s="660"/>
      <c r="W424" s="660"/>
      <c r="X424" s="660"/>
    </row>
    <row r="425" spans="4:24" ht="15">
      <c r="D425" s="660"/>
      <c r="E425" s="660"/>
      <c r="F425" s="660"/>
      <c r="G425" s="660"/>
      <c r="H425" s="660"/>
      <c r="K425" s="660"/>
      <c r="L425" s="660"/>
      <c r="M425" s="660"/>
      <c r="N425" s="660"/>
      <c r="O425" s="660"/>
      <c r="P425" s="660"/>
      <c r="S425" s="660"/>
      <c r="T425" s="660"/>
      <c r="U425" s="660"/>
      <c r="V425" s="660"/>
      <c r="W425" s="660"/>
      <c r="X425" s="660"/>
    </row>
    <row r="426" spans="4:24" ht="15">
      <c r="D426" s="660"/>
      <c r="E426" s="660"/>
      <c r="F426" s="660"/>
      <c r="G426" s="660"/>
      <c r="H426" s="660"/>
      <c r="K426" s="660"/>
      <c r="L426" s="660"/>
      <c r="M426" s="660"/>
      <c r="N426" s="660"/>
      <c r="O426" s="660"/>
      <c r="P426" s="660"/>
      <c r="S426" s="660"/>
      <c r="T426" s="660"/>
      <c r="U426" s="660"/>
      <c r="V426" s="660"/>
      <c r="W426" s="660"/>
      <c r="X426" s="660"/>
    </row>
    <row r="427" spans="4:24" ht="15">
      <c r="D427" s="660"/>
      <c r="E427" s="660"/>
      <c r="F427" s="660"/>
      <c r="G427" s="660"/>
      <c r="H427" s="660"/>
      <c r="K427" s="660"/>
      <c r="L427" s="660"/>
      <c r="M427" s="660"/>
      <c r="N427" s="660"/>
      <c r="O427" s="660"/>
      <c r="P427" s="660"/>
      <c r="S427" s="660"/>
      <c r="T427" s="660"/>
      <c r="U427" s="660"/>
      <c r="V427" s="660"/>
      <c r="W427" s="660"/>
      <c r="X427" s="660"/>
    </row>
    <row r="428" spans="4:24" ht="15">
      <c r="D428" s="660"/>
      <c r="E428" s="660"/>
      <c r="F428" s="660"/>
      <c r="G428" s="660"/>
      <c r="H428" s="660"/>
      <c r="K428" s="660"/>
      <c r="L428" s="660"/>
      <c r="M428" s="660"/>
      <c r="N428" s="660"/>
      <c r="O428" s="660"/>
      <c r="P428" s="660"/>
      <c r="S428" s="660"/>
      <c r="T428" s="660"/>
      <c r="U428" s="660"/>
      <c r="V428" s="660"/>
      <c r="W428" s="660"/>
      <c r="X428" s="660"/>
    </row>
    <row r="429" spans="4:24" ht="15">
      <c r="D429" s="660"/>
      <c r="E429" s="660"/>
      <c r="F429" s="660"/>
      <c r="G429" s="660"/>
      <c r="H429" s="660"/>
      <c r="K429" s="660"/>
      <c r="L429" s="660"/>
      <c r="M429" s="660"/>
      <c r="N429" s="660"/>
      <c r="O429" s="660"/>
      <c r="P429" s="660"/>
      <c r="S429" s="660"/>
      <c r="T429" s="660"/>
      <c r="U429" s="660"/>
      <c r="V429" s="660"/>
      <c r="W429" s="660"/>
      <c r="X429" s="660"/>
    </row>
    <row r="430" spans="4:24" ht="15">
      <c r="D430" s="660"/>
      <c r="E430" s="660"/>
      <c r="F430" s="660"/>
      <c r="G430" s="660"/>
      <c r="H430" s="660"/>
      <c r="K430" s="660"/>
      <c r="L430" s="660"/>
      <c r="M430" s="660"/>
      <c r="N430" s="660"/>
      <c r="O430" s="660"/>
      <c r="P430" s="660"/>
      <c r="S430" s="660"/>
      <c r="T430" s="660"/>
      <c r="U430" s="660"/>
      <c r="V430" s="660"/>
      <c r="W430" s="660"/>
      <c r="X430" s="660"/>
    </row>
    <row r="431" spans="4:24" ht="15">
      <c r="D431" s="660"/>
      <c r="E431" s="660"/>
      <c r="F431" s="660"/>
      <c r="G431" s="660"/>
      <c r="H431" s="660"/>
      <c r="K431" s="660"/>
      <c r="L431" s="660"/>
      <c r="M431" s="660"/>
      <c r="N431" s="660"/>
      <c r="O431" s="660"/>
      <c r="P431" s="660"/>
      <c r="S431" s="660"/>
      <c r="T431" s="660"/>
      <c r="U431" s="660"/>
      <c r="V431" s="660"/>
      <c r="W431" s="660"/>
      <c r="X431" s="660"/>
    </row>
    <row r="432" spans="4:24" ht="15">
      <c r="D432" s="660"/>
      <c r="E432" s="660"/>
      <c r="F432" s="660"/>
      <c r="G432" s="660"/>
      <c r="H432" s="660"/>
      <c r="K432" s="660"/>
      <c r="L432" s="660"/>
      <c r="M432" s="660"/>
      <c r="N432" s="660"/>
      <c r="O432" s="660"/>
      <c r="P432" s="660"/>
      <c r="S432" s="660"/>
      <c r="T432" s="660"/>
      <c r="U432" s="660"/>
      <c r="V432" s="660"/>
      <c r="W432" s="660"/>
      <c r="X432" s="660"/>
    </row>
    <row r="433" spans="4:24" ht="15">
      <c r="D433" s="660"/>
      <c r="E433" s="660"/>
      <c r="F433" s="660"/>
      <c r="G433" s="660"/>
      <c r="H433" s="660"/>
      <c r="K433" s="660"/>
      <c r="L433" s="660"/>
      <c r="M433" s="660"/>
      <c r="N433" s="660"/>
      <c r="O433" s="660"/>
      <c r="P433" s="660"/>
      <c r="S433" s="660"/>
      <c r="T433" s="660"/>
      <c r="U433" s="660"/>
      <c r="V433" s="660"/>
      <c r="W433" s="660"/>
      <c r="X433" s="660"/>
    </row>
    <row r="434" spans="4:24" ht="15">
      <c r="D434" s="660"/>
      <c r="E434" s="660"/>
      <c r="F434" s="660"/>
      <c r="G434" s="660"/>
      <c r="H434" s="660"/>
      <c r="K434" s="660"/>
      <c r="L434" s="660"/>
      <c r="M434" s="660"/>
      <c r="N434" s="660"/>
      <c r="O434" s="660"/>
      <c r="P434" s="660"/>
      <c r="S434" s="660"/>
      <c r="T434" s="660"/>
      <c r="U434" s="660"/>
      <c r="V434" s="660"/>
      <c r="W434" s="660"/>
      <c r="X434" s="660"/>
    </row>
    <row r="435" spans="4:24" ht="15">
      <c r="D435" s="660"/>
      <c r="E435" s="660"/>
      <c r="F435" s="660"/>
      <c r="G435" s="660"/>
      <c r="H435" s="660"/>
      <c r="K435" s="660"/>
      <c r="L435" s="660"/>
      <c r="M435" s="660"/>
      <c r="N435" s="660"/>
      <c r="O435" s="660"/>
      <c r="P435" s="660"/>
      <c r="S435" s="660"/>
      <c r="T435" s="660"/>
      <c r="U435" s="660"/>
      <c r="V435" s="660"/>
      <c r="W435" s="660"/>
      <c r="X435" s="660"/>
    </row>
    <row r="436" spans="4:24" ht="15">
      <c r="D436" s="660"/>
      <c r="E436" s="660"/>
      <c r="F436" s="660"/>
      <c r="G436" s="660"/>
      <c r="H436" s="660"/>
      <c r="K436" s="660"/>
      <c r="L436" s="660"/>
      <c r="M436" s="660"/>
      <c r="N436" s="660"/>
      <c r="O436" s="660"/>
      <c r="P436" s="660"/>
      <c r="S436" s="660"/>
      <c r="T436" s="660"/>
      <c r="U436" s="660"/>
      <c r="V436" s="660"/>
      <c r="W436" s="660"/>
      <c r="X436" s="660"/>
    </row>
    <row r="437" spans="4:24" ht="15">
      <c r="D437" s="660"/>
      <c r="E437" s="660"/>
      <c r="F437" s="660"/>
      <c r="G437" s="660"/>
      <c r="H437" s="660"/>
      <c r="K437" s="660"/>
      <c r="L437" s="660"/>
      <c r="M437" s="660"/>
      <c r="N437" s="660"/>
      <c r="O437" s="660"/>
      <c r="P437" s="660"/>
      <c r="S437" s="660"/>
      <c r="T437" s="660"/>
      <c r="U437" s="660"/>
      <c r="V437" s="660"/>
      <c r="W437" s="660"/>
      <c r="X437" s="660"/>
    </row>
    <row r="438" spans="4:24" ht="15">
      <c r="D438" s="660"/>
      <c r="E438" s="660"/>
      <c r="F438" s="660"/>
      <c r="G438" s="660"/>
      <c r="H438" s="660"/>
      <c r="K438" s="660"/>
      <c r="L438" s="660"/>
      <c r="M438" s="660"/>
      <c r="N438" s="660"/>
      <c r="O438" s="660"/>
      <c r="P438" s="660"/>
      <c r="S438" s="660"/>
      <c r="T438" s="660"/>
      <c r="U438" s="660"/>
      <c r="V438" s="660"/>
      <c r="W438" s="660"/>
      <c r="X438" s="660"/>
    </row>
    <row r="439" spans="4:24" ht="15">
      <c r="D439" s="660"/>
      <c r="E439" s="660"/>
      <c r="F439" s="660"/>
      <c r="G439" s="660"/>
      <c r="H439" s="660"/>
      <c r="K439" s="660"/>
      <c r="L439" s="660"/>
      <c r="M439" s="660"/>
      <c r="N439" s="660"/>
      <c r="O439" s="660"/>
      <c r="P439" s="660"/>
      <c r="S439" s="660"/>
      <c r="T439" s="660"/>
      <c r="U439" s="660"/>
      <c r="V439" s="660"/>
      <c r="W439" s="660"/>
      <c r="X439" s="660"/>
    </row>
    <row r="440" spans="4:24" ht="15">
      <c r="D440" s="660"/>
      <c r="E440" s="660"/>
      <c r="F440" s="660"/>
      <c r="G440" s="660"/>
      <c r="H440" s="660"/>
      <c r="K440" s="660"/>
      <c r="L440" s="660"/>
      <c r="M440" s="660"/>
      <c r="N440" s="660"/>
      <c r="O440" s="660"/>
      <c r="P440" s="660"/>
      <c r="S440" s="660"/>
      <c r="T440" s="660"/>
      <c r="U440" s="660"/>
      <c r="V440" s="660"/>
      <c r="W440" s="660"/>
      <c r="X440" s="660"/>
    </row>
    <row r="441" spans="4:24" ht="15">
      <c r="D441" s="660"/>
      <c r="E441" s="660"/>
      <c r="F441" s="660"/>
      <c r="G441" s="660"/>
      <c r="H441" s="660"/>
      <c r="K441" s="660"/>
      <c r="L441" s="660"/>
      <c r="M441" s="660"/>
      <c r="N441" s="660"/>
      <c r="O441" s="660"/>
      <c r="P441" s="660"/>
      <c r="S441" s="660"/>
      <c r="T441" s="660"/>
      <c r="U441" s="660"/>
      <c r="V441" s="660"/>
      <c r="W441" s="660"/>
      <c r="X441" s="660"/>
    </row>
    <row r="442" spans="4:24" ht="15">
      <c r="D442" s="660"/>
      <c r="E442" s="660"/>
      <c r="F442" s="660"/>
      <c r="G442" s="660"/>
      <c r="H442" s="660"/>
      <c r="K442" s="660"/>
      <c r="L442" s="660"/>
      <c r="M442" s="660"/>
      <c r="N442" s="660"/>
      <c r="O442" s="660"/>
      <c r="P442" s="660"/>
      <c r="S442" s="660"/>
      <c r="T442" s="660"/>
      <c r="U442" s="660"/>
      <c r="V442" s="660"/>
      <c r="W442" s="660"/>
      <c r="X442" s="660"/>
    </row>
    <row r="443" spans="4:24" ht="15">
      <c r="D443" s="660"/>
      <c r="E443" s="660"/>
      <c r="F443" s="660"/>
      <c r="G443" s="660"/>
      <c r="H443" s="660"/>
      <c r="K443" s="660"/>
      <c r="L443" s="660"/>
      <c r="M443" s="660"/>
      <c r="N443" s="660"/>
      <c r="O443" s="660"/>
      <c r="P443" s="660"/>
      <c r="S443" s="660"/>
      <c r="T443" s="660"/>
      <c r="U443" s="660"/>
      <c r="V443" s="660"/>
      <c r="W443" s="660"/>
      <c r="X443" s="660"/>
    </row>
    <row r="444" spans="4:24" ht="15">
      <c r="D444" s="660"/>
      <c r="E444" s="660"/>
      <c r="F444" s="660"/>
      <c r="G444" s="660"/>
      <c r="H444" s="660"/>
      <c r="K444" s="660"/>
      <c r="L444" s="660"/>
      <c r="M444" s="660"/>
      <c r="N444" s="660"/>
      <c r="O444" s="660"/>
      <c r="P444" s="660"/>
      <c r="S444" s="660"/>
      <c r="T444" s="660"/>
      <c r="U444" s="660"/>
      <c r="V444" s="660"/>
      <c r="W444" s="660"/>
      <c r="X444" s="660"/>
    </row>
    <row r="445" spans="4:24" ht="15">
      <c r="D445" s="660"/>
      <c r="E445" s="660"/>
      <c r="F445" s="660"/>
      <c r="G445" s="660"/>
      <c r="H445" s="660"/>
      <c r="K445" s="660"/>
      <c r="L445" s="660"/>
      <c r="M445" s="660"/>
      <c r="N445" s="660"/>
      <c r="O445" s="660"/>
      <c r="P445" s="660"/>
      <c r="S445" s="660"/>
      <c r="T445" s="660"/>
      <c r="U445" s="660"/>
      <c r="V445" s="660"/>
      <c r="W445" s="660"/>
      <c r="X445" s="660"/>
    </row>
    <row r="446" spans="4:24" ht="15">
      <c r="D446" s="660"/>
      <c r="E446" s="660"/>
      <c r="F446" s="660"/>
      <c r="G446" s="660"/>
      <c r="H446" s="660"/>
      <c r="K446" s="660"/>
      <c r="L446" s="660"/>
      <c r="M446" s="660"/>
      <c r="N446" s="660"/>
      <c r="O446" s="660"/>
      <c r="P446" s="660"/>
      <c r="S446" s="660"/>
      <c r="T446" s="660"/>
      <c r="U446" s="660"/>
      <c r="V446" s="660"/>
      <c r="W446" s="660"/>
      <c r="X446" s="660"/>
    </row>
    <row r="447" spans="4:24" ht="15">
      <c r="D447" s="660"/>
      <c r="E447" s="660"/>
      <c r="F447" s="660"/>
      <c r="G447" s="660"/>
      <c r="H447" s="660"/>
      <c r="K447" s="660"/>
      <c r="L447" s="660"/>
      <c r="M447" s="660"/>
      <c r="N447" s="660"/>
      <c r="O447" s="660"/>
      <c r="P447" s="660"/>
      <c r="S447" s="660"/>
      <c r="T447" s="660"/>
      <c r="U447" s="660"/>
      <c r="V447" s="660"/>
      <c r="W447" s="660"/>
      <c r="X447" s="660"/>
    </row>
    <row r="448" spans="4:24" ht="15">
      <c r="D448" s="660"/>
      <c r="E448" s="660"/>
      <c r="F448" s="660"/>
      <c r="G448" s="660"/>
      <c r="H448" s="660"/>
      <c r="K448" s="660"/>
      <c r="L448" s="660"/>
      <c r="M448" s="660"/>
      <c r="N448" s="660"/>
      <c r="O448" s="660"/>
      <c r="P448" s="660"/>
      <c r="S448" s="660"/>
      <c r="T448" s="660"/>
      <c r="U448" s="660"/>
      <c r="V448" s="660"/>
      <c r="W448" s="660"/>
      <c r="X448" s="660"/>
    </row>
    <row r="449" spans="4:24" ht="15">
      <c r="D449" s="660"/>
      <c r="E449" s="660"/>
      <c r="F449" s="660"/>
      <c r="G449" s="660"/>
      <c r="H449" s="660"/>
      <c r="K449" s="660"/>
      <c r="L449" s="660"/>
      <c r="M449" s="660"/>
      <c r="N449" s="660"/>
      <c r="O449" s="660"/>
      <c r="P449" s="660"/>
      <c r="S449" s="660"/>
      <c r="T449" s="660"/>
      <c r="U449" s="660"/>
      <c r="V449" s="660"/>
      <c r="W449" s="660"/>
      <c r="X449" s="660"/>
    </row>
    <row r="450" spans="4:24" ht="15">
      <c r="D450" s="660"/>
      <c r="E450" s="660"/>
      <c r="F450" s="660"/>
      <c r="G450" s="660"/>
      <c r="H450" s="660"/>
      <c r="K450" s="660"/>
      <c r="L450" s="660"/>
      <c r="M450" s="660"/>
      <c r="N450" s="660"/>
      <c r="O450" s="660"/>
      <c r="P450" s="660"/>
      <c r="S450" s="660"/>
      <c r="T450" s="660"/>
      <c r="U450" s="660"/>
      <c r="V450" s="660"/>
      <c r="W450" s="660"/>
      <c r="X450" s="660"/>
    </row>
    <row r="451" spans="4:24" ht="15">
      <c r="D451" s="660"/>
      <c r="E451" s="660"/>
      <c r="F451" s="660"/>
      <c r="G451" s="660"/>
      <c r="H451" s="660"/>
      <c r="K451" s="660"/>
      <c r="L451" s="660"/>
      <c r="M451" s="660"/>
      <c r="N451" s="660"/>
      <c r="O451" s="660"/>
      <c r="P451" s="660"/>
      <c r="S451" s="660"/>
      <c r="T451" s="660"/>
      <c r="U451" s="660"/>
      <c r="V451" s="660"/>
      <c r="W451" s="660"/>
      <c r="X451" s="660"/>
    </row>
    <row r="452" spans="4:24" ht="15">
      <c r="D452" s="660"/>
      <c r="E452" s="660"/>
      <c r="F452" s="660"/>
      <c r="G452" s="660"/>
      <c r="H452" s="660"/>
      <c r="K452" s="660"/>
      <c r="L452" s="660"/>
      <c r="M452" s="660"/>
      <c r="N452" s="660"/>
      <c r="O452" s="660"/>
      <c r="P452" s="660"/>
      <c r="S452" s="660"/>
      <c r="T452" s="660"/>
      <c r="U452" s="660"/>
      <c r="V452" s="660"/>
      <c r="W452" s="660"/>
      <c r="X452" s="660"/>
    </row>
    <row r="453" spans="4:24" ht="15">
      <c r="D453" s="660"/>
      <c r="E453" s="660"/>
      <c r="F453" s="660"/>
      <c r="G453" s="660"/>
      <c r="H453" s="660"/>
      <c r="K453" s="660"/>
      <c r="L453" s="660"/>
      <c r="M453" s="660"/>
      <c r="N453" s="660"/>
      <c r="O453" s="660"/>
      <c r="P453" s="660"/>
      <c r="S453" s="660"/>
      <c r="T453" s="660"/>
      <c r="U453" s="660"/>
      <c r="V453" s="660"/>
      <c r="W453" s="660"/>
      <c r="X453" s="660"/>
    </row>
    <row r="454" spans="4:24" ht="15">
      <c r="D454" s="660"/>
      <c r="E454" s="660"/>
      <c r="F454" s="660"/>
      <c r="G454" s="660"/>
      <c r="H454" s="660"/>
      <c r="K454" s="660"/>
      <c r="L454" s="660"/>
      <c r="M454" s="660"/>
      <c r="N454" s="660"/>
      <c r="O454" s="660"/>
      <c r="P454" s="660"/>
      <c r="S454" s="660"/>
      <c r="T454" s="660"/>
      <c r="U454" s="660"/>
      <c r="V454" s="660"/>
      <c r="W454" s="660"/>
      <c r="X454" s="660"/>
    </row>
    <row r="455" spans="4:24" ht="15">
      <c r="D455" s="660"/>
      <c r="E455" s="660"/>
      <c r="F455" s="660"/>
      <c r="G455" s="660"/>
      <c r="H455" s="660"/>
      <c r="K455" s="660"/>
      <c r="L455" s="660"/>
      <c r="M455" s="660"/>
      <c r="N455" s="660"/>
      <c r="O455" s="660"/>
      <c r="P455" s="660"/>
      <c r="S455" s="660"/>
      <c r="T455" s="660"/>
      <c r="U455" s="660"/>
      <c r="V455" s="660"/>
      <c r="W455" s="660"/>
      <c r="X455" s="660"/>
    </row>
    <row r="456" spans="4:24" ht="15">
      <c r="D456" s="660"/>
      <c r="E456" s="660"/>
      <c r="F456" s="660"/>
      <c r="G456" s="660"/>
      <c r="H456" s="660"/>
      <c r="K456" s="660"/>
      <c r="L456" s="660"/>
      <c r="M456" s="660"/>
      <c r="N456" s="660"/>
      <c r="O456" s="660"/>
      <c r="P456" s="660"/>
      <c r="S456" s="660"/>
      <c r="T456" s="660"/>
      <c r="U456" s="660"/>
      <c r="V456" s="660"/>
      <c r="W456" s="660"/>
      <c r="X456" s="660"/>
    </row>
    <row r="457" spans="4:24" ht="15">
      <c r="D457" s="660"/>
      <c r="E457" s="660"/>
      <c r="F457" s="660"/>
      <c r="G457" s="660"/>
      <c r="H457" s="660"/>
      <c r="K457" s="660"/>
      <c r="L457" s="660"/>
      <c r="M457" s="660"/>
      <c r="N457" s="660"/>
      <c r="O457" s="660"/>
      <c r="P457" s="660"/>
      <c r="S457" s="660"/>
      <c r="T457" s="660"/>
      <c r="U457" s="660"/>
      <c r="V457" s="660"/>
      <c r="W457" s="660"/>
      <c r="X457" s="660"/>
    </row>
    <row r="458" spans="4:24" ht="15">
      <c r="D458" s="660"/>
      <c r="E458" s="660"/>
      <c r="F458" s="660"/>
      <c r="G458" s="660"/>
      <c r="H458" s="660"/>
      <c r="K458" s="660"/>
      <c r="L458" s="660"/>
      <c r="M458" s="660"/>
      <c r="N458" s="660"/>
      <c r="O458" s="660"/>
      <c r="P458" s="660"/>
      <c r="S458" s="660"/>
      <c r="T458" s="660"/>
      <c r="U458" s="660"/>
      <c r="V458" s="660"/>
      <c r="W458" s="660"/>
      <c r="X458" s="660"/>
    </row>
    <row r="459" spans="4:24" ht="15">
      <c r="D459" s="660"/>
      <c r="E459" s="660"/>
      <c r="F459" s="660"/>
      <c r="G459" s="660"/>
      <c r="H459" s="660"/>
      <c r="K459" s="660"/>
      <c r="L459" s="660"/>
      <c r="M459" s="660"/>
      <c r="N459" s="660"/>
      <c r="O459" s="660"/>
      <c r="P459" s="660"/>
      <c r="S459" s="660"/>
      <c r="T459" s="660"/>
      <c r="U459" s="660"/>
      <c r="V459" s="660"/>
      <c r="W459" s="660"/>
      <c r="X459" s="660"/>
    </row>
    <row r="460" spans="4:24" ht="15">
      <c r="D460" s="660"/>
      <c r="E460" s="660"/>
      <c r="F460" s="660"/>
      <c r="G460" s="660"/>
      <c r="H460" s="660"/>
      <c r="K460" s="660"/>
      <c r="L460" s="660"/>
      <c r="M460" s="660"/>
      <c r="N460" s="660"/>
      <c r="O460" s="660"/>
      <c r="P460" s="660"/>
      <c r="S460" s="660"/>
      <c r="T460" s="660"/>
      <c r="U460" s="660"/>
      <c r="V460" s="660"/>
      <c r="W460" s="660"/>
      <c r="X460" s="660"/>
    </row>
    <row r="461" spans="4:24" ht="15">
      <c r="D461" s="660"/>
      <c r="E461" s="660"/>
      <c r="F461" s="660"/>
      <c r="G461" s="660"/>
      <c r="H461" s="660"/>
      <c r="K461" s="660"/>
      <c r="L461" s="660"/>
      <c r="M461" s="660"/>
      <c r="N461" s="660"/>
      <c r="O461" s="660"/>
      <c r="P461" s="660"/>
      <c r="S461" s="660"/>
      <c r="T461" s="660"/>
      <c r="U461" s="660"/>
      <c r="V461" s="660"/>
      <c r="W461" s="660"/>
      <c r="X461" s="660"/>
    </row>
    <row r="462" spans="4:24" ht="15">
      <c r="D462" s="660"/>
      <c r="E462" s="660"/>
      <c r="F462" s="660"/>
      <c r="G462" s="660"/>
      <c r="H462" s="660"/>
      <c r="K462" s="660"/>
      <c r="L462" s="660"/>
      <c r="M462" s="660"/>
      <c r="N462" s="660"/>
      <c r="O462" s="660"/>
      <c r="P462" s="660"/>
      <c r="S462" s="660"/>
      <c r="T462" s="660"/>
      <c r="U462" s="660"/>
      <c r="V462" s="660"/>
      <c r="W462" s="660"/>
      <c r="X462" s="660"/>
    </row>
    <row r="463" spans="4:24" ht="15">
      <c r="D463" s="660"/>
      <c r="E463" s="660"/>
      <c r="F463" s="660"/>
      <c r="G463" s="660"/>
      <c r="H463" s="660"/>
      <c r="K463" s="660"/>
      <c r="L463" s="660"/>
      <c r="M463" s="660"/>
      <c r="N463" s="660"/>
      <c r="O463" s="660"/>
      <c r="P463" s="660"/>
      <c r="S463" s="660"/>
      <c r="T463" s="660"/>
      <c r="U463" s="660"/>
      <c r="V463" s="660"/>
      <c r="W463" s="660"/>
      <c r="X463" s="660"/>
    </row>
    <row r="464" spans="4:24" ht="15">
      <c r="D464" s="660"/>
      <c r="E464" s="660"/>
      <c r="F464" s="660"/>
      <c r="G464" s="660"/>
      <c r="H464" s="660"/>
      <c r="K464" s="660"/>
      <c r="L464" s="660"/>
      <c r="M464" s="660"/>
      <c r="N464" s="660"/>
      <c r="O464" s="660"/>
      <c r="P464" s="660"/>
      <c r="S464" s="660"/>
      <c r="T464" s="660"/>
      <c r="U464" s="660"/>
      <c r="V464" s="660"/>
      <c r="W464" s="660"/>
      <c r="X464" s="660"/>
    </row>
    <row r="465" spans="4:24" ht="15">
      <c r="D465" s="660"/>
      <c r="E465" s="660"/>
      <c r="F465" s="660"/>
      <c r="G465" s="660"/>
      <c r="H465" s="660"/>
      <c r="K465" s="660"/>
      <c r="L465" s="660"/>
      <c r="M465" s="660"/>
      <c r="N465" s="660"/>
      <c r="O465" s="660"/>
      <c r="P465" s="660"/>
      <c r="S465" s="660"/>
      <c r="T465" s="660"/>
      <c r="U465" s="660"/>
      <c r="V465" s="660"/>
      <c r="W465" s="660"/>
      <c r="X465" s="660"/>
    </row>
    <row r="466" spans="4:24" ht="15">
      <c r="D466" s="660"/>
      <c r="E466" s="660"/>
      <c r="F466" s="660"/>
      <c r="G466" s="660"/>
      <c r="H466" s="660"/>
      <c r="K466" s="660"/>
      <c r="L466" s="660"/>
      <c r="M466" s="660"/>
      <c r="N466" s="660"/>
      <c r="O466" s="660"/>
      <c r="P466" s="660"/>
      <c r="S466" s="660"/>
      <c r="T466" s="660"/>
      <c r="U466" s="660"/>
      <c r="V466" s="660"/>
      <c r="W466" s="660"/>
      <c r="X466" s="660"/>
    </row>
    <row r="467" spans="4:24" ht="15">
      <c r="D467" s="660"/>
      <c r="E467" s="660"/>
      <c r="F467" s="660"/>
      <c r="G467" s="660"/>
      <c r="H467" s="660"/>
      <c r="K467" s="660"/>
      <c r="L467" s="660"/>
      <c r="M467" s="660"/>
      <c r="N467" s="660"/>
      <c r="O467" s="660"/>
      <c r="P467" s="660"/>
      <c r="S467" s="660"/>
      <c r="T467" s="660"/>
      <c r="U467" s="660"/>
      <c r="V467" s="660"/>
      <c r="W467" s="660"/>
      <c r="X467" s="660"/>
    </row>
    <row r="468" spans="4:24" ht="15">
      <c r="D468" s="660"/>
      <c r="E468" s="660"/>
      <c r="F468" s="660"/>
      <c r="G468" s="660"/>
      <c r="H468" s="660"/>
      <c r="K468" s="660"/>
      <c r="L468" s="660"/>
      <c r="M468" s="660"/>
      <c r="N468" s="660"/>
      <c r="O468" s="660"/>
      <c r="P468" s="660"/>
      <c r="S468" s="660"/>
      <c r="T468" s="660"/>
      <c r="U468" s="660"/>
      <c r="V468" s="660"/>
      <c r="W468" s="660"/>
      <c r="X468" s="660"/>
    </row>
    <row r="469" spans="4:24" ht="15">
      <c r="D469" s="660"/>
      <c r="E469" s="660"/>
      <c r="F469" s="660"/>
      <c r="G469" s="660"/>
      <c r="H469" s="660"/>
      <c r="K469" s="660"/>
      <c r="L469" s="660"/>
      <c r="M469" s="660"/>
      <c r="N469" s="660"/>
      <c r="O469" s="660"/>
      <c r="P469" s="660"/>
      <c r="S469" s="660"/>
      <c r="T469" s="660"/>
      <c r="U469" s="660"/>
      <c r="V469" s="660"/>
      <c r="W469" s="660"/>
      <c r="X469" s="660"/>
    </row>
    <row r="470" spans="4:24" ht="15">
      <c r="D470" s="660"/>
      <c r="E470" s="660"/>
      <c r="F470" s="660"/>
      <c r="G470" s="660"/>
      <c r="H470" s="660"/>
      <c r="K470" s="660"/>
      <c r="L470" s="660"/>
      <c r="M470" s="660"/>
      <c r="N470" s="660"/>
      <c r="O470" s="660"/>
      <c r="P470" s="660"/>
      <c r="S470" s="660"/>
      <c r="T470" s="660"/>
      <c r="U470" s="660"/>
      <c r="V470" s="660"/>
      <c r="W470" s="660"/>
      <c r="X470" s="660"/>
    </row>
    <row r="471" spans="4:24" ht="15">
      <c r="D471" s="660"/>
      <c r="E471" s="660"/>
      <c r="F471" s="660"/>
      <c r="G471" s="660"/>
      <c r="H471" s="660"/>
      <c r="K471" s="660"/>
      <c r="L471" s="660"/>
      <c r="M471" s="660"/>
      <c r="N471" s="660"/>
      <c r="O471" s="660"/>
      <c r="P471" s="660"/>
      <c r="S471" s="660"/>
      <c r="T471" s="660"/>
      <c r="U471" s="660"/>
      <c r="V471" s="660"/>
      <c r="W471" s="660"/>
      <c r="X471" s="660"/>
    </row>
  </sheetData>
  <mergeCells count="15">
    <mergeCell ref="D6:J6"/>
    <mergeCell ref="L6:R6"/>
    <mergeCell ref="T6:Z6"/>
    <mergeCell ref="F7:G7"/>
    <mergeCell ref="I7:J7"/>
    <mergeCell ref="N7:O7"/>
    <mergeCell ref="Q7:R7"/>
    <mergeCell ref="V7:W7"/>
    <mergeCell ref="Y7:Z7"/>
    <mergeCell ref="A3:C3"/>
    <mergeCell ref="A4:C4"/>
    <mergeCell ref="A5:C5"/>
    <mergeCell ref="A6:A8"/>
    <mergeCell ref="B6:B8"/>
    <mergeCell ref="C6:C8"/>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defaultSize="0" print="0" autoFill="0" autoPict="0" macro="[0]!Düğme1_Tıkla">
                <anchor moveWithCells="1" sizeWithCells="1">
                  <from>
                    <xdr:col>1</xdr:col>
                    <xdr:colOff>295275</xdr:colOff>
                    <xdr:row>2</xdr:row>
                    <xdr:rowOff>9525</xdr:rowOff>
                  </from>
                  <to>
                    <xdr:col>3</xdr:col>
                    <xdr:colOff>819150</xdr:colOff>
                    <xdr:row>4</xdr:row>
                    <xdr:rowOff>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292-C475-457A-BC74-76EDA00575C5}">
  <sheetPr codeName="Sayfa52">
    <tabColor theme="0"/>
  </sheetPr>
  <dimension ref="A1:Z401"/>
  <sheetViews>
    <sheetView showGridLines="0" workbookViewId="0"/>
  </sheetViews>
  <sheetFormatPr defaultRowHeight="14.25"/>
  <cols>
    <col min="1" max="1" width="36.375" style="552" customWidth="1"/>
    <col min="2" max="2" width="7.625" style="552" customWidth="1"/>
    <col min="3" max="3" width="8.75" style="552" customWidth="1"/>
    <col min="4" max="4" width="12.875" style="552" customWidth="1"/>
    <col min="5" max="5" width="0.875" style="552" customWidth="1"/>
    <col min="6" max="6" width="6.75" style="552" customWidth="1"/>
    <col min="7" max="7" width="11.125" style="552" customWidth="1"/>
    <col min="8" max="8" width="0.875" style="552" customWidth="1"/>
    <col min="9" max="9" width="6.75" style="552" customWidth="1"/>
    <col min="10" max="10" width="11.125" style="552" customWidth="1"/>
    <col min="11" max="11" width="1.5" style="552" customWidth="1"/>
    <col min="12" max="12" width="13.625" style="552" customWidth="1"/>
    <col min="13" max="13" width="0.875" style="552" customWidth="1"/>
    <col min="14" max="14" width="6.75" style="552" customWidth="1"/>
    <col min="15" max="15" width="11.125" style="552" customWidth="1"/>
    <col min="16" max="16" width="0.875" style="552" customWidth="1"/>
    <col min="17" max="17" width="6.75" style="552" customWidth="1"/>
    <col min="18" max="18" width="11.125" style="552" customWidth="1"/>
    <col min="19" max="19" width="1.5" style="552" customWidth="1"/>
    <col min="20" max="20" width="13.375" style="552" customWidth="1"/>
    <col min="21" max="21" width="0.875" style="552" customWidth="1"/>
    <col min="22" max="22" width="6.75" style="552" customWidth="1"/>
    <col min="23" max="23" width="11.125" style="552" customWidth="1"/>
    <col min="24" max="24" width="0.875" style="552" customWidth="1"/>
    <col min="25" max="25" width="6.75" style="552" customWidth="1"/>
    <col min="26" max="26" width="11.125" style="552" customWidth="1"/>
    <col min="27" max="27" width="8" style="552" customWidth="1"/>
    <col min="28" max="256" width="9" style="552"/>
    <col min="257" max="257" width="26.5" style="552" customWidth="1"/>
    <col min="258" max="258" width="4.625" style="552" customWidth="1"/>
    <col min="259" max="259" width="5.875" style="552" customWidth="1"/>
    <col min="260" max="260" width="11.125" style="552" customWidth="1"/>
    <col min="261" max="261" width="0.875" style="552" customWidth="1"/>
    <col min="262" max="262" width="6.75" style="552" customWidth="1"/>
    <col min="263" max="263" width="11.125" style="552" customWidth="1"/>
    <col min="264" max="264" width="0.875" style="552" customWidth="1"/>
    <col min="265" max="265" width="6.75" style="552" customWidth="1"/>
    <col min="266" max="266" width="11.125" style="552" customWidth="1"/>
    <col min="267" max="267" width="1.5" style="552" customWidth="1"/>
    <col min="268" max="268" width="11.125" style="552" customWidth="1"/>
    <col min="269" max="269" width="0.875" style="552" customWidth="1"/>
    <col min="270" max="270" width="6.75" style="552" customWidth="1"/>
    <col min="271" max="271" width="11.125" style="552" customWidth="1"/>
    <col min="272" max="272" width="0.875" style="552" customWidth="1"/>
    <col min="273" max="273" width="6.75" style="552" customWidth="1"/>
    <col min="274" max="274" width="11.125" style="552" customWidth="1"/>
    <col min="275" max="275" width="1.5" style="552" customWidth="1"/>
    <col min="276" max="276" width="11.125" style="552" customWidth="1"/>
    <col min="277" max="277" width="0.875" style="552" customWidth="1"/>
    <col min="278" max="278" width="6.75" style="552" customWidth="1"/>
    <col min="279" max="279" width="11.125" style="552" customWidth="1"/>
    <col min="280" max="280" width="0.875" style="552" customWidth="1"/>
    <col min="281" max="281" width="6.75" style="552" customWidth="1"/>
    <col min="282" max="282" width="11.125" style="552" customWidth="1"/>
    <col min="283" max="283" width="8" style="552" customWidth="1"/>
    <col min="284" max="512" width="9" style="552"/>
    <col min="513" max="513" width="26.5" style="552" customWidth="1"/>
    <col min="514" max="514" width="4.625" style="552" customWidth="1"/>
    <col min="515" max="515" width="5.875" style="552" customWidth="1"/>
    <col min="516" max="516" width="11.125" style="552" customWidth="1"/>
    <col min="517" max="517" width="0.875" style="552" customWidth="1"/>
    <col min="518" max="518" width="6.75" style="552" customWidth="1"/>
    <col min="519" max="519" width="11.125" style="552" customWidth="1"/>
    <col min="520" max="520" width="0.875" style="552" customWidth="1"/>
    <col min="521" max="521" width="6.75" style="552" customWidth="1"/>
    <col min="522" max="522" width="11.125" style="552" customWidth="1"/>
    <col min="523" max="523" width="1.5" style="552" customWidth="1"/>
    <col min="524" max="524" width="11.125" style="552" customWidth="1"/>
    <col min="525" max="525" width="0.875" style="552" customWidth="1"/>
    <col min="526" max="526" width="6.75" style="552" customWidth="1"/>
    <col min="527" max="527" width="11.125" style="552" customWidth="1"/>
    <col min="528" max="528" width="0.875" style="552" customWidth="1"/>
    <col min="529" max="529" width="6.75" style="552" customWidth="1"/>
    <col min="530" max="530" width="11.125" style="552" customWidth="1"/>
    <col min="531" max="531" width="1.5" style="552" customWidth="1"/>
    <col min="532" max="532" width="11.125" style="552" customWidth="1"/>
    <col min="533" max="533" width="0.875" style="552" customWidth="1"/>
    <col min="534" max="534" width="6.75" style="552" customWidth="1"/>
    <col min="535" max="535" width="11.125" style="552" customWidth="1"/>
    <col min="536" max="536" width="0.875" style="552" customWidth="1"/>
    <col min="537" max="537" width="6.75" style="552" customWidth="1"/>
    <col min="538" max="538" width="11.125" style="552" customWidth="1"/>
    <col min="539" max="539" width="8" style="552" customWidth="1"/>
    <col min="540" max="768" width="9" style="552"/>
    <col min="769" max="769" width="26.5" style="552" customWidth="1"/>
    <col min="770" max="770" width="4.625" style="552" customWidth="1"/>
    <col min="771" max="771" width="5.875" style="552" customWidth="1"/>
    <col min="772" max="772" width="11.125" style="552" customWidth="1"/>
    <col min="773" max="773" width="0.875" style="552" customWidth="1"/>
    <col min="774" max="774" width="6.75" style="552" customWidth="1"/>
    <col min="775" max="775" width="11.125" style="552" customWidth="1"/>
    <col min="776" max="776" width="0.875" style="552" customWidth="1"/>
    <col min="777" max="777" width="6.75" style="552" customWidth="1"/>
    <col min="778" max="778" width="11.125" style="552" customWidth="1"/>
    <col min="779" max="779" width="1.5" style="552" customWidth="1"/>
    <col min="780" max="780" width="11.125" style="552" customWidth="1"/>
    <col min="781" max="781" width="0.875" style="552" customWidth="1"/>
    <col min="782" max="782" width="6.75" style="552" customWidth="1"/>
    <col min="783" max="783" width="11.125" style="552" customWidth="1"/>
    <col min="784" max="784" width="0.875" style="552" customWidth="1"/>
    <col min="785" max="785" width="6.75" style="552" customWidth="1"/>
    <col min="786" max="786" width="11.125" style="552" customWidth="1"/>
    <col min="787" max="787" width="1.5" style="552" customWidth="1"/>
    <col min="788" max="788" width="11.125" style="552" customWidth="1"/>
    <col min="789" max="789" width="0.875" style="552" customWidth="1"/>
    <col min="790" max="790" width="6.75" style="552" customWidth="1"/>
    <col min="791" max="791" width="11.125" style="552" customWidth="1"/>
    <col min="792" max="792" width="0.875" style="552" customWidth="1"/>
    <col min="793" max="793" width="6.75" style="552" customWidth="1"/>
    <col min="794" max="794" width="11.125" style="552" customWidth="1"/>
    <col min="795" max="795" width="8" style="552" customWidth="1"/>
    <col min="796" max="1024" width="9" style="552"/>
    <col min="1025" max="1025" width="26.5" style="552" customWidth="1"/>
    <col min="1026" max="1026" width="4.625" style="552" customWidth="1"/>
    <col min="1027" max="1027" width="5.875" style="552" customWidth="1"/>
    <col min="1028" max="1028" width="11.125" style="552" customWidth="1"/>
    <col min="1029" max="1029" width="0.875" style="552" customWidth="1"/>
    <col min="1030" max="1030" width="6.75" style="552" customWidth="1"/>
    <col min="1031" max="1031" width="11.125" style="552" customWidth="1"/>
    <col min="1032" max="1032" width="0.875" style="552" customWidth="1"/>
    <col min="1033" max="1033" width="6.75" style="552" customWidth="1"/>
    <col min="1034" max="1034" width="11.125" style="552" customWidth="1"/>
    <col min="1035" max="1035" width="1.5" style="552" customWidth="1"/>
    <col min="1036" max="1036" width="11.125" style="552" customWidth="1"/>
    <col min="1037" max="1037" width="0.875" style="552" customWidth="1"/>
    <col min="1038" max="1038" width="6.75" style="552" customWidth="1"/>
    <col min="1039" max="1039" width="11.125" style="552" customWidth="1"/>
    <col min="1040" max="1040" width="0.875" style="552" customWidth="1"/>
    <col min="1041" max="1041" width="6.75" style="552" customWidth="1"/>
    <col min="1042" max="1042" width="11.125" style="552" customWidth="1"/>
    <col min="1043" max="1043" width="1.5" style="552" customWidth="1"/>
    <col min="1044" max="1044" width="11.125" style="552" customWidth="1"/>
    <col min="1045" max="1045" width="0.875" style="552" customWidth="1"/>
    <col min="1046" max="1046" width="6.75" style="552" customWidth="1"/>
    <col min="1047" max="1047" width="11.125" style="552" customWidth="1"/>
    <col min="1048" max="1048" width="0.875" style="552" customWidth="1"/>
    <col min="1049" max="1049" width="6.75" style="552" customWidth="1"/>
    <col min="1050" max="1050" width="11.125" style="552" customWidth="1"/>
    <col min="1051" max="1051" width="8" style="552" customWidth="1"/>
    <col min="1052" max="1280" width="9" style="552"/>
    <col min="1281" max="1281" width="26.5" style="552" customWidth="1"/>
    <col min="1282" max="1282" width="4.625" style="552" customWidth="1"/>
    <col min="1283" max="1283" width="5.875" style="552" customWidth="1"/>
    <col min="1284" max="1284" width="11.125" style="552" customWidth="1"/>
    <col min="1285" max="1285" width="0.875" style="552" customWidth="1"/>
    <col min="1286" max="1286" width="6.75" style="552" customWidth="1"/>
    <col min="1287" max="1287" width="11.125" style="552" customWidth="1"/>
    <col min="1288" max="1288" width="0.875" style="552" customWidth="1"/>
    <col min="1289" max="1289" width="6.75" style="552" customWidth="1"/>
    <col min="1290" max="1290" width="11.125" style="552" customWidth="1"/>
    <col min="1291" max="1291" width="1.5" style="552" customWidth="1"/>
    <col min="1292" max="1292" width="11.125" style="552" customWidth="1"/>
    <col min="1293" max="1293" width="0.875" style="552" customWidth="1"/>
    <col min="1294" max="1294" width="6.75" style="552" customWidth="1"/>
    <col min="1295" max="1295" width="11.125" style="552" customWidth="1"/>
    <col min="1296" max="1296" width="0.875" style="552" customWidth="1"/>
    <col min="1297" max="1297" width="6.75" style="552" customWidth="1"/>
    <col min="1298" max="1298" width="11.125" style="552" customWidth="1"/>
    <col min="1299" max="1299" width="1.5" style="552" customWidth="1"/>
    <col min="1300" max="1300" width="11.125" style="552" customWidth="1"/>
    <col min="1301" max="1301" width="0.875" style="552" customWidth="1"/>
    <col min="1302" max="1302" width="6.75" style="552" customWidth="1"/>
    <col min="1303" max="1303" width="11.125" style="552" customWidth="1"/>
    <col min="1304" max="1304" width="0.875" style="552" customWidth="1"/>
    <col min="1305" max="1305" width="6.75" style="552" customWidth="1"/>
    <col min="1306" max="1306" width="11.125" style="552" customWidth="1"/>
    <col min="1307" max="1307" width="8" style="552" customWidth="1"/>
    <col min="1308" max="1536" width="9" style="552"/>
    <col min="1537" max="1537" width="26.5" style="552" customWidth="1"/>
    <col min="1538" max="1538" width="4.625" style="552" customWidth="1"/>
    <col min="1539" max="1539" width="5.875" style="552" customWidth="1"/>
    <col min="1540" max="1540" width="11.125" style="552" customWidth="1"/>
    <col min="1541" max="1541" width="0.875" style="552" customWidth="1"/>
    <col min="1542" max="1542" width="6.75" style="552" customWidth="1"/>
    <col min="1543" max="1543" width="11.125" style="552" customWidth="1"/>
    <col min="1544" max="1544" width="0.875" style="552" customWidth="1"/>
    <col min="1545" max="1545" width="6.75" style="552" customWidth="1"/>
    <col min="1546" max="1546" width="11.125" style="552" customWidth="1"/>
    <col min="1547" max="1547" width="1.5" style="552" customWidth="1"/>
    <col min="1548" max="1548" width="11.125" style="552" customWidth="1"/>
    <col min="1549" max="1549" width="0.875" style="552" customWidth="1"/>
    <col min="1550" max="1550" width="6.75" style="552" customWidth="1"/>
    <col min="1551" max="1551" width="11.125" style="552" customWidth="1"/>
    <col min="1552" max="1552" width="0.875" style="552" customWidth="1"/>
    <col min="1553" max="1553" width="6.75" style="552" customWidth="1"/>
    <col min="1554" max="1554" width="11.125" style="552" customWidth="1"/>
    <col min="1555" max="1555" width="1.5" style="552" customWidth="1"/>
    <col min="1556" max="1556" width="11.125" style="552" customWidth="1"/>
    <col min="1557" max="1557" width="0.875" style="552" customWidth="1"/>
    <col min="1558" max="1558" width="6.75" style="552" customWidth="1"/>
    <col min="1559" max="1559" width="11.125" style="552" customWidth="1"/>
    <col min="1560" max="1560" width="0.875" style="552" customWidth="1"/>
    <col min="1561" max="1561" width="6.75" style="552" customWidth="1"/>
    <col min="1562" max="1562" width="11.125" style="552" customWidth="1"/>
    <col min="1563" max="1563" width="8" style="552" customWidth="1"/>
    <col min="1564" max="1792" width="9" style="552"/>
    <col min="1793" max="1793" width="26.5" style="552" customWidth="1"/>
    <col min="1794" max="1794" width="4.625" style="552" customWidth="1"/>
    <col min="1795" max="1795" width="5.875" style="552" customWidth="1"/>
    <col min="1796" max="1796" width="11.125" style="552" customWidth="1"/>
    <col min="1797" max="1797" width="0.875" style="552" customWidth="1"/>
    <col min="1798" max="1798" width="6.75" style="552" customWidth="1"/>
    <col min="1799" max="1799" width="11.125" style="552" customWidth="1"/>
    <col min="1800" max="1800" width="0.875" style="552" customWidth="1"/>
    <col min="1801" max="1801" width="6.75" style="552" customWidth="1"/>
    <col min="1802" max="1802" width="11.125" style="552" customWidth="1"/>
    <col min="1803" max="1803" width="1.5" style="552" customWidth="1"/>
    <col min="1804" max="1804" width="11.125" style="552" customWidth="1"/>
    <col min="1805" max="1805" width="0.875" style="552" customWidth="1"/>
    <col min="1806" max="1806" width="6.75" style="552" customWidth="1"/>
    <col min="1807" max="1807" width="11.125" style="552" customWidth="1"/>
    <col min="1808" max="1808" width="0.875" style="552" customWidth="1"/>
    <col min="1809" max="1809" width="6.75" style="552" customWidth="1"/>
    <col min="1810" max="1810" width="11.125" style="552" customWidth="1"/>
    <col min="1811" max="1811" width="1.5" style="552" customWidth="1"/>
    <col min="1812" max="1812" width="11.125" style="552" customWidth="1"/>
    <col min="1813" max="1813" width="0.875" style="552" customWidth="1"/>
    <col min="1814" max="1814" width="6.75" style="552" customWidth="1"/>
    <col min="1815" max="1815" width="11.125" style="552" customWidth="1"/>
    <col min="1816" max="1816" width="0.875" style="552" customWidth="1"/>
    <col min="1817" max="1817" width="6.75" style="552" customWidth="1"/>
    <col min="1818" max="1818" width="11.125" style="552" customWidth="1"/>
    <col min="1819" max="1819" width="8" style="552" customWidth="1"/>
    <col min="1820" max="2048" width="9" style="552"/>
    <col min="2049" max="2049" width="26.5" style="552" customWidth="1"/>
    <col min="2050" max="2050" width="4.625" style="552" customWidth="1"/>
    <col min="2051" max="2051" width="5.875" style="552" customWidth="1"/>
    <col min="2052" max="2052" width="11.125" style="552" customWidth="1"/>
    <col min="2053" max="2053" width="0.875" style="552" customWidth="1"/>
    <col min="2054" max="2054" width="6.75" style="552" customWidth="1"/>
    <col min="2055" max="2055" width="11.125" style="552" customWidth="1"/>
    <col min="2056" max="2056" width="0.875" style="552" customWidth="1"/>
    <col min="2057" max="2057" width="6.75" style="552" customWidth="1"/>
    <col min="2058" max="2058" width="11.125" style="552" customWidth="1"/>
    <col min="2059" max="2059" width="1.5" style="552" customWidth="1"/>
    <col min="2060" max="2060" width="11.125" style="552" customWidth="1"/>
    <col min="2061" max="2061" width="0.875" style="552" customWidth="1"/>
    <col min="2062" max="2062" width="6.75" style="552" customWidth="1"/>
    <col min="2063" max="2063" width="11.125" style="552" customWidth="1"/>
    <col min="2064" max="2064" width="0.875" style="552" customWidth="1"/>
    <col min="2065" max="2065" width="6.75" style="552" customWidth="1"/>
    <col min="2066" max="2066" width="11.125" style="552" customWidth="1"/>
    <col min="2067" max="2067" width="1.5" style="552" customWidth="1"/>
    <col min="2068" max="2068" width="11.125" style="552" customWidth="1"/>
    <col min="2069" max="2069" width="0.875" style="552" customWidth="1"/>
    <col min="2070" max="2070" width="6.75" style="552" customWidth="1"/>
    <col min="2071" max="2071" width="11.125" style="552" customWidth="1"/>
    <col min="2072" max="2072" width="0.875" style="552" customWidth="1"/>
    <col min="2073" max="2073" width="6.75" style="552" customWidth="1"/>
    <col min="2074" max="2074" width="11.125" style="552" customWidth="1"/>
    <col min="2075" max="2075" width="8" style="552" customWidth="1"/>
    <col min="2076" max="2304" width="9" style="552"/>
    <col min="2305" max="2305" width="26.5" style="552" customWidth="1"/>
    <col min="2306" max="2306" width="4.625" style="552" customWidth="1"/>
    <col min="2307" max="2307" width="5.875" style="552" customWidth="1"/>
    <col min="2308" max="2308" width="11.125" style="552" customWidth="1"/>
    <col min="2309" max="2309" width="0.875" style="552" customWidth="1"/>
    <col min="2310" max="2310" width="6.75" style="552" customWidth="1"/>
    <col min="2311" max="2311" width="11.125" style="552" customWidth="1"/>
    <col min="2312" max="2312" width="0.875" style="552" customWidth="1"/>
    <col min="2313" max="2313" width="6.75" style="552" customWidth="1"/>
    <col min="2314" max="2314" width="11.125" style="552" customWidth="1"/>
    <col min="2315" max="2315" width="1.5" style="552" customWidth="1"/>
    <col min="2316" max="2316" width="11.125" style="552" customWidth="1"/>
    <col min="2317" max="2317" width="0.875" style="552" customWidth="1"/>
    <col min="2318" max="2318" width="6.75" style="552" customWidth="1"/>
    <col min="2319" max="2319" width="11.125" style="552" customWidth="1"/>
    <col min="2320" max="2320" width="0.875" style="552" customWidth="1"/>
    <col min="2321" max="2321" width="6.75" style="552" customWidth="1"/>
    <col min="2322" max="2322" width="11.125" style="552" customWidth="1"/>
    <col min="2323" max="2323" width="1.5" style="552" customWidth="1"/>
    <col min="2324" max="2324" width="11.125" style="552" customWidth="1"/>
    <col min="2325" max="2325" width="0.875" style="552" customWidth="1"/>
    <col min="2326" max="2326" width="6.75" style="552" customWidth="1"/>
    <col min="2327" max="2327" width="11.125" style="552" customWidth="1"/>
    <col min="2328" max="2328" width="0.875" style="552" customWidth="1"/>
    <col min="2329" max="2329" width="6.75" style="552" customWidth="1"/>
    <col min="2330" max="2330" width="11.125" style="552" customWidth="1"/>
    <col min="2331" max="2331" width="8" style="552" customWidth="1"/>
    <col min="2332" max="2560" width="9" style="552"/>
    <col min="2561" max="2561" width="26.5" style="552" customWidth="1"/>
    <col min="2562" max="2562" width="4.625" style="552" customWidth="1"/>
    <col min="2563" max="2563" width="5.875" style="552" customWidth="1"/>
    <col min="2564" max="2564" width="11.125" style="552" customWidth="1"/>
    <col min="2565" max="2565" width="0.875" style="552" customWidth="1"/>
    <col min="2566" max="2566" width="6.75" style="552" customWidth="1"/>
    <col min="2567" max="2567" width="11.125" style="552" customWidth="1"/>
    <col min="2568" max="2568" width="0.875" style="552" customWidth="1"/>
    <col min="2569" max="2569" width="6.75" style="552" customWidth="1"/>
    <col min="2570" max="2570" width="11.125" style="552" customWidth="1"/>
    <col min="2571" max="2571" width="1.5" style="552" customWidth="1"/>
    <col min="2572" max="2572" width="11.125" style="552" customWidth="1"/>
    <col min="2573" max="2573" width="0.875" style="552" customWidth="1"/>
    <col min="2574" max="2574" width="6.75" style="552" customWidth="1"/>
    <col min="2575" max="2575" width="11.125" style="552" customWidth="1"/>
    <col min="2576" max="2576" width="0.875" style="552" customWidth="1"/>
    <col min="2577" max="2577" width="6.75" style="552" customWidth="1"/>
    <col min="2578" max="2578" width="11.125" style="552" customWidth="1"/>
    <col min="2579" max="2579" width="1.5" style="552" customWidth="1"/>
    <col min="2580" max="2580" width="11.125" style="552" customWidth="1"/>
    <col min="2581" max="2581" width="0.875" style="552" customWidth="1"/>
    <col min="2582" max="2582" width="6.75" style="552" customWidth="1"/>
    <col min="2583" max="2583" width="11.125" style="552" customWidth="1"/>
    <col min="2584" max="2584" width="0.875" style="552" customWidth="1"/>
    <col min="2585" max="2585" width="6.75" style="552" customWidth="1"/>
    <col min="2586" max="2586" width="11.125" style="552" customWidth="1"/>
    <col min="2587" max="2587" width="8" style="552" customWidth="1"/>
    <col min="2588" max="2816" width="9" style="552"/>
    <col min="2817" max="2817" width="26.5" style="552" customWidth="1"/>
    <col min="2818" max="2818" width="4.625" style="552" customWidth="1"/>
    <col min="2819" max="2819" width="5.875" style="552" customWidth="1"/>
    <col min="2820" max="2820" width="11.125" style="552" customWidth="1"/>
    <col min="2821" max="2821" width="0.875" style="552" customWidth="1"/>
    <col min="2822" max="2822" width="6.75" style="552" customWidth="1"/>
    <col min="2823" max="2823" width="11.125" style="552" customWidth="1"/>
    <col min="2824" max="2824" width="0.875" style="552" customWidth="1"/>
    <col min="2825" max="2825" width="6.75" style="552" customWidth="1"/>
    <col min="2826" max="2826" width="11.125" style="552" customWidth="1"/>
    <col min="2827" max="2827" width="1.5" style="552" customWidth="1"/>
    <col min="2828" max="2828" width="11.125" style="552" customWidth="1"/>
    <col min="2829" max="2829" width="0.875" style="552" customWidth="1"/>
    <col min="2830" max="2830" width="6.75" style="552" customWidth="1"/>
    <col min="2831" max="2831" width="11.125" style="552" customWidth="1"/>
    <col min="2832" max="2832" width="0.875" style="552" customWidth="1"/>
    <col min="2833" max="2833" width="6.75" style="552" customWidth="1"/>
    <col min="2834" max="2834" width="11.125" style="552" customWidth="1"/>
    <col min="2835" max="2835" width="1.5" style="552" customWidth="1"/>
    <col min="2836" max="2836" width="11.125" style="552" customWidth="1"/>
    <col min="2837" max="2837" width="0.875" style="552" customWidth="1"/>
    <col min="2838" max="2838" width="6.75" style="552" customWidth="1"/>
    <col min="2839" max="2839" width="11.125" style="552" customWidth="1"/>
    <col min="2840" max="2840" width="0.875" style="552" customWidth="1"/>
    <col min="2841" max="2841" width="6.75" style="552" customWidth="1"/>
    <col min="2842" max="2842" width="11.125" style="552" customWidth="1"/>
    <col min="2843" max="2843" width="8" style="552" customWidth="1"/>
    <col min="2844" max="3072" width="9" style="552"/>
    <col min="3073" max="3073" width="26.5" style="552" customWidth="1"/>
    <col min="3074" max="3074" width="4.625" style="552" customWidth="1"/>
    <col min="3075" max="3075" width="5.875" style="552" customWidth="1"/>
    <col min="3076" max="3076" width="11.125" style="552" customWidth="1"/>
    <col min="3077" max="3077" width="0.875" style="552" customWidth="1"/>
    <col min="3078" max="3078" width="6.75" style="552" customWidth="1"/>
    <col min="3079" max="3079" width="11.125" style="552" customWidth="1"/>
    <col min="3080" max="3080" width="0.875" style="552" customWidth="1"/>
    <col min="3081" max="3081" width="6.75" style="552" customWidth="1"/>
    <col min="3082" max="3082" width="11.125" style="552" customWidth="1"/>
    <col min="3083" max="3083" width="1.5" style="552" customWidth="1"/>
    <col min="3084" max="3084" width="11.125" style="552" customWidth="1"/>
    <col min="3085" max="3085" width="0.875" style="552" customWidth="1"/>
    <col min="3086" max="3086" width="6.75" style="552" customWidth="1"/>
    <col min="3087" max="3087" width="11.125" style="552" customWidth="1"/>
    <col min="3088" max="3088" width="0.875" style="552" customWidth="1"/>
    <col min="3089" max="3089" width="6.75" style="552" customWidth="1"/>
    <col min="3090" max="3090" width="11.125" style="552" customWidth="1"/>
    <col min="3091" max="3091" width="1.5" style="552" customWidth="1"/>
    <col min="3092" max="3092" width="11.125" style="552" customWidth="1"/>
    <col min="3093" max="3093" width="0.875" style="552" customWidth="1"/>
    <col min="3094" max="3094" width="6.75" style="552" customWidth="1"/>
    <col min="3095" max="3095" width="11.125" style="552" customWidth="1"/>
    <col min="3096" max="3096" width="0.875" style="552" customWidth="1"/>
    <col min="3097" max="3097" width="6.75" style="552" customWidth="1"/>
    <col min="3098" max="3098" width="11.125" style="552" customWidth="1"/>
    <col min="3099" max="3099" width="8" style="552" customWidth="1"/>
    <col min="3100" max="3328" width="9" style="552"/>
    <col min="3329" max="3329" width="26.5" style="552" customWidth="1"/>
    <col min="3330" max="3330" width="4.625" style="552" customWidth="1"/>
    <col min="3331" max="3331" width="5.875" style="552" customWidth="1"/>
    <col min="3332" max="3332" width="11.125" style="552" customWidth="1"/>
    <col min="3333" max="3333" width="0.875" style="552" customWidth="1"/>
    <col min="3334" max="3334" width="6.75" style="552" customWidth="1"/>
    <col min="3335" max="3335" width="11.125" style="552" customWidth="1"/>
    <col min="3336" max="3336" width="0.875" style="552" customWidth="1"/>
    <col min="3337" max="3337" width="6.75" style="552" customWidth="1"/>
    <col min="3338" max="3338" width="11.125" style="552" customWidth="1"/>
    <col min="3339" max="3339" width="1.5" style="552" customWidth="1"/>
    <col min="3340" max="3340" width="11.125" style="552" customWidth="1"/>
    <col min="3341" max="3341" width="0.875" style="552" customWidth="1"/>
    <col min="3342" max="3342" width="6.75" style="552" customWidth="1"/>
    <col min="3343" max="3343" width="11.125" style="552" customWidth="1"/>
    <col min="3344" max="3344" width="0.875" style="552" customWidth="1"/>
    <col min="3345" max="3345" width="6.75" style="552" customWidth="1"/>
    <col min="3346" max="3346" width="11.125" style="552" customWidth="1"/>
    <col min="3347" max="3347" width="1.5" style="552" customWidth="1"/>
    <col min="3348" max="3348" width="11.125" style="552" customWidth="1"/>
    <col min="3349" max="3349" width="0.875" style="552" customWidth="1"/>
    <col min="3350" max="3350" width="6.75" style="552" customWidth="1"/>
    <col min="3351" max="3351" width="11.125" style="552" customWidth="1"/>
    <col min="3352" max="3352" width="0.875" style="552" customWidth="1"/>
    <col min="3353" max="3353" width="6.75" style="552" customWidth="1"/>
    <col min="3354" max="3354" width="11.125" style="552" customWidth="1"/>
    <col min="3355" max="3355" width="8" style="552" customWidth="1"/>
    <col min="3356" max="3584" width="9" style="552"/>
    <col min="3585" max="3585" width="26.5" style="552" customWidth="1"/>
    <col min="3586" max="3586" width="4.625" style="552" customWidth="1"/>
    <col min="3587" max="3587" width="5.875" style="552" customWidth="1"/>
    <col min="3588" max="3588" width="11.125" style="552" customWidth="1"/>
    <col min="3589" max="3589" width="0.875" style="552" customWidth="1"/>
    <col min="3590" max="3590" width="6.75" style="552" customWidth="1"/>
    <col min="3591" max="3591" width="11.125" style="552" customWidth="1"/>
    <col min="3592" max="3592" width="0.875" style="552" customWidth="1"/>
    <col min="3593" max="3593" width="6.75" style="552" customWidth="1"/>
    <col min="3594" max="3594" width="11.125" style="552" customWidth="1"/>
    <col min="3595" max="3595" width="1.5" style="552" customWidth="1"/>
    <col min="3596" max="3596" width="11.125" style="552" customWidth="1"/>
    <col min="3597" max="3597" width="0.875" style="552" customWidth="1"/>
    <col min="3598" max="3598" width="6.75" style="552" customWidth="1"/>
    <col min="3599" max="3599" width="11.125" style="552" customWidth="1"/>
    <col min="3600" max="3600" width="0.875" style="552" customWidth="1"/>
    <col min="3601" max="3601" width="6.75" style="552" customWidth="1"/>
    <col min="3602" max="3602" width="11.125" style="552" customWidth="1"/>
    <col min="3603" max="3603" width="1.5" style="552" customWidth="1"/>
    <col min="3604" max="3604" width="11.125" style="552" customWidth="1"/>
    <col min="3605" max="3605" width="0.875" style="552" customWidth="1"/>
    <col min="3606" max="3606" width="6.75" style="552" customWidth="1"/>
    <col min="3607" max="3607" width="11.125" style="552" customWidth="1"/>
    <col min="3608" max="3608" width="0.875" style="552" customWidth="1"/>
    <col min="3609" max="3609" width="6.75" style="552" customWidth="1"/>
    <col min="3610" max="3610" width="11.125" style="552" customWidth="1"/>
    <col min="3611" max="3611" width="8" style="552" customWidth="1"/>
    <col min="3612" max="3840" width="9" style="552"/>
    <col min="3841" max="3841" width="26.5" style="552" customWidth="1"/>
    <col min="3842" max="3842" width="4.625" style="552" customWidth="1"/>
    <col min="3843" max="3843" width="5.875" style="552" customWidth="1"/>
    <col min="3844" max="3844" width="11.125" style="552" customWidth="1"/>
    <col min="3845" max="3845" width="0.875" style="552" customWidth="1"/>
    <col min="3846" max="3846" width="6.75" style="552" customWidth="1"/>
    <col min="3847" max="3847" width="11.125" style="552" customWidth="1"/>
    <col min="3848" max="3848" width="0.875" style="552" customWidth="1"/>
    <col min="3849" max="3849" width="6.75" style="552" customWidth="1"/>
    <col min="3850" max="3850" width="11.125" style="552" customWidth="1"/>
    <col min="3851" max="3851" width="1.5" style="552" customWidth="1"/>
    <col min="3852" max="3852" width="11.125" style="552" customWidth="1"/>
    <col min="3853" max="3853" width="0.875" style="552" customWidth="1"/>
    <col min="3854" max="3854" width="6.75" style="552" customWidth="1"/>
    <col min="3855" max="3855" width="11.125" style="552" customWidth="1"/>
    <col min="3856" max="3856" width="0.875" style="552" customWidth="1"/>
    <col min="3857" max="3857" width="6.75" style="552" customWidth="1"/>
    <col min="3858" max="3858" width="11.125" style="552" customWidth="1"/>
    <col min="3859" max="3859" width="1.5" style="552" customWidth="1"/>
    <col min="3860" max="3860" width="11.125" style="552" customWidth="1"/>
    <col min="3861" max="3861" width="0.875" style="552" customWidth="1"/>
    <col min="3862" max="3862" width="6.75" style="552" customWidth="1"/>
    <col min="3863" max="3863" width="11.125" style="552" customWidth="1"/>
    <col min="3864" max="3864" width="0.875" style="552" customWidth="1"/>
    <col min="3865" max="3865" width="6.75" style="552" customWidth="1"/>
    <col min="3866" max="3866" width="11.125" style="552" customWidth="1"/>
    <col min="3867" max="3867" width="8" style="552" customWidth="1"/>
    <col min="3868" max="4096" width="9" style="552"/>
    <col min="4097" max="4097" width="26.5" style="552" customWidth="1"/>
    <col min="4098" max="4098" width="4.625" style="552" customWidth="1"/>
    <col min="4099" max="4099" width="5.875" style="552" customWidth="1"/>
    <col min="4100" max="4100" width="11.125" style="552" customWidth="1"/>
    <col min="4101" max="4101" width="0.875" style="552" customWidth="1"/>
    <col min="4102" max="4102" width="6.75" style="552" customWidth="1"/>
    <col min="4103" max="4103" width="11.125" style="552" customWidth="1"/>
    <col min="4104" max="4104" width="0.875" style="552" customWidth="1"/>
    <col min="4105" max="4105" width="6.75" style="552" customWidth="1"/>
    <col min="4106" max="4106" width="11.125" style="552" customWidth="1"/>
    <col min="4107" max="4107" width="1.5" style="552" customWidth="1"/>
    <col min="4108" max="4108" width="11.125" style="552" customWidth="1"/>
    <col min="4109" max="4109" width="0.875" style="552" customWidth="1"/>
    <col min="4110" max="4110" width="6.75" style="552" customWidth="1"/>
    <col min="4111" max="4111" width="11.125" style="552" customWidth="1"/>
    <col min="4112" max="4112" width="0.875" style="552" customWidth="1"/>
    <col min="4113" max="4113" width="6.75" style="552" customWidth="1"/>
    <col min="4114" max="4114" width="11.125" style="552" customWidth="1"/>
    <col min="4115" max="4115" width="1.5" style="552" customWidth="1"/>
    <col min="4116" max="4116" width="11.125" style="552" customWidth="1"/>
    <col min="4117" max="4117" width="0.875" style="552" customWidth="1"/>
    <col min="4118" max="4118" width="6.75" style="552" customWidth="1"/>
    <col min="4119" max="4119" width="11.125" style="552" customWidth="1"/>
    <col min="4120" max="4120" width="0.875" style="552" customWidth="1"/>
    <col min="4121" max="4121" width="6.75" style="552" customWidth="1"/>
    <col min="4122" max="4122" width="11.125" style="552" customWidth="1"/>
    <col min="4123" max="4123" width="8" style="552" customWidth="1"/>
    <col min="4124" max="4352" width="9" style="552"/>
    <col min="4353" max="4353" width="26.5" style="552" customWidth="1"/>
    <col min="4354" max="4354" width="4.625" style="552" customWidth="1"/>
    <col min="4355" max="4355" width="5.875" style="552" customWidth="1"/>
    <col min="4356" max="4356" width="11.125" style="552" customWidth="1"/>
    <col min="4357" max="4357" width="0.875" style="552" customWidth="1"/>
    <col min="4358" max="4358" width="6.75" style="552" customWidth="1"/>
    <col min="4359" max="4359" width="11.125" style="552" customWidth="1"/>
    <col min="4360" max="4360" width="0.875" style="552" customWidth="1"/>
    <col min="4361" max="4361" width="6.75" style="552" customWidth="1"/>
    <col min="4362" max="4362" width="11.125" style="552" customWidth="1"/>
    <col min="4363" max="4363" width="1.5" style="552" customWidth="1"/>
    <col min="4364" max="4364" width="11.125" style="552" customWidth="1"/>
    <col min="4365" max="4365" width="0.875" style="552" customWidth="1"/>
    <col min="4366" max="4366" width="6.75" style="552" customWidth="1"/>
    <col min="4367" max="4367" width="11.125" style="552" customWidth="1"/>
    <col min="4368" max="4368" width="0.875" style="552" customWidth="1"/>
    <col min="4369" max="4369" width="6.75" style="552" customWidth="1"/>
    <col min="4370" max="4370" width="11.125" style="552" customWidth="1"/>
    <col min="4371" max="4371" width="1.5" style="552" customWidth="1"/>
    <col min="4372" max="4372" width="11.125" style="552" customWidth="1"/>
    <col min="4373" max="4373" width="0.875" style="552" customWidth="1"/>
    <col min="4374" max="4374" width="6.75" style="552" customWidth="1"/>
    <col min="4375" max="4375" width="11.125" style="552" customWidth="1"/>
    <col min="4376" max="4376" width="0.875" style="552" customWidth="1"/>
    <col min="4377" max="4377" width="6.75" style="552" customWidth="1"/>
    <col min="4378" max="4378" width="11.125" style="552" customWidth="1"/>
    <col min="4379" max="4379" width="8" style="552" customWidth="1"/>
    <col min="4380" max="4608" width="9" style="552"/>
    <col min="4609" max="4609" width="26.5" style="552" customWidth="1"/>
    <col min="4610" max="4610" width="4.625" style="552" customWidth="1"/>
    <col min="4611" max="4611" width="5.875" style="552" customWidth="1"/>
    <col min="4612" max="4612" width="11.125" style="552" customWidth="1"/>
    <col min="4613" max="4613" width="0.875" style="552" customWidth="1"/>
    <col min="4614" max="4614" width="6.75" style="552" customWidth="1"/>
    <col min="4615" max="4615" width="11.125" style="552" customWidth="1"/>
    <col min="4616" max="4616" width="0.875" style="552" customWidth="1"/>
    <col min="4617" max="4617" width="6.75" style="552" customWidth="1"/>
    <col min="4618" max="4618" width="11.125" style="552" customWidth="1"/>
    <col min="4619" max="4619" width="1.5" style="552" customWidth="1"/>
    <col min="4620" max="4620" width="11.125" style="552" customWidth="1"/>
    <col min="4621" max="4621" width="0.875" style="552" customWidth="1"/>
    <col min="4622" max="4622" width="6.75" style="552" customWidth="1"/>
    <col min="4623" max="4623" width="11.125" style="552" customWidth="1"/>
    <col min="4624" max="4624" width="0.875" style="552" customWidth="1"/>
    <col min="4625" max="4625" width="6.75" style="552" customWidth="1"/>
    <col min="4626" max="4626" width="11.125" style="552" customWidth="1"/>
    <col min="4627" max="4627" width="1.5" style="552" customWidth="1"/>
    <col min="4628" max="4628" width="11.125" style="552" customWidth="1"/>
    <col min="4629" max="4629" width="0.875" style="552" customWidth="1"/>
    <col min="4630" max="4630" width="6.75" style="552" customWidth="1"/>
    <col min="4631" max="4631" width="11.125" style="552" customWidth="1"/>
    <col min="4632" max="4632" width="0.875" style="552" customWidth="1"/>
    <col min="4633" max="4633" width="6.75" style="552" customWidth="1"/>
    <col min="4634" max="4634" width="11.125" style="552" customWidth="1"/>
    <col min="4635" max="4635" width="8" style="552" customWidth="1"/>
    <col min="4636" max="4864" width="9" style="552"/>
    <col min="4865" max="4865" width="26.5" style="552" customWidth="1"/>
    <col min="4866" max="4866" width="4.625" style="552" customWidth="1"/>
    <col min="4867" max="4867" width="5.875" style="552" customWidth="1"/>
    <col min="4868" max="4868" width="11.125" style="552" customWidth="1"/>
    <col min="4869" max="4869" width="0.875" style="552" customWidth="1"/>
    <col min="4870" max="4870" width="6.75" style="552" customWidth="1"/>
    <col min="4871" max="4871" width="11.125" style="552" customWidth="1"/>
    <col min="4872" max="4872" width="0.875" style="552" customWidth="1"/>
    <col min="4873" max="4873" width="6.75" style="552" customWidth="1"/>
    <col min="4874" max="4874" width="11.125" style="552" customWidth="1"/>
    <col min="4875" max="4875" width="1.5" style="552" customWidth="1"/>
    <col min="4876" max="4876" width="11.125" style="552" customWidth="1"/>
    <col min="4877" max="4877" width="0.875" style="552" customWidth="1"/>
    <col min="4878" max="4878" width="6.75" style="552" customWidth="1"/>
    <col min="4879" max="4879" width="11.125" style="552" customWidth="1"/>
    <col min="4880" max="4880" width="0.875" style="552" customWidth="1"/>
    <col min="4881" max="4881" width="6.75" style="552" customWidth="1"/>
    <col min="4882" max="4882" width="11.125" style="552" customWidth="1"/>
    <col min="4883" max="4883" width="1.5" style="552" customWidth="1"/>
    <col min="4884" max="4884" width="11.125" style="552" customWidth="1"/>
    <col min="4885" max="4885" width="0.875" style="552" customWidth="1"/>
    <col min="4886" max="4886" width="6.75" style="552" customWidth="1"/>
    <col min="4887" max="4887" width="11.125" style="552" customWidth="1"/>
    <col min="4888" max="4888" width="0.875" style="552" customWidth="1"/>
    <col min="4889" max="4889" width="6.75" style="552" customWidth="1"/>
    <col min="4890" max="4890" width="11.125" style="552" customWidth="1"/>
    <col min="4891" max="4891" width="8" style="552" customWidth="1"/>
    <col min="4892" max="5120" width="9" style="552"/>
    <col min="5121" max="5121" width="26.5" style="552" customWidth="1"/>
    <col min="5122" max="5122" width="4.625" style="552" customWidth="1"/>
    <col min="5123" max="5123" width="5.875" style="552" customWidth="1"/>
    <col min="5124" max="5124" width="11.125" style="552" customWidth="1"/>
    <col min="5125" max="5125" width="0.875" style="552" customWidth="1"/>
    <col min="5126" max="5126" width="6.75" style="552" customWidth="1"/>
    <col min="5127" max="5127" width="11.125" style="552" customWidth="1"/>
    <col min="5128" max="5128" width="0.875" style="552" customWidth="1"/>
    <col min="5129" max="5129" width="6.75" style="552" customWidth="1"/>
    <col min="5130" max="5130" width="11.125" style="552" customWidth="1"/>
    <col min="5131" max="5131" width="1.5" style="552" customWidth="1"/>
    <col min="5132" max="5132" width="11.125" style="552" customWidth="1"/>
    <col min="5133" max="5133" width="0.875" style="552" customWidth="1"/>
    <col min="5134" max="5134" width="6.75" style="552" customWidth="1"/>
    <col min="5135" max="5135" width="11.125" style="552" customWidth="1"/>
    <col min="5136" max="5136" width="0.875" style="552" customWidth="1"/>
    <col min="5137" max="5137" width="6.75" style="552" customWidth="1"/>
    <col min="5138" max="5138" width="11.125" style="552" customWidth="1"/>
    <col min="5139" max="5139" width="1.5" style="552" customWidth="1"/>
    <col min="5140" max="5140" width="11.125" style="552" customWidth="1"/>
    <col min="5141" max="5141" width="0.875" style="552" customWidth="1"/>
    <col min="5142" max="5142" width="6.75" style="552" customWidth="1"/>
    <col min="5143" max="5143" width="11.125" style="552" customWidth="1"/>
    <col min="5144" max="5144" width="0.875" style="552" customWidth="1"/>
    <col min="5145" max="5145" width="6.75" style="552" customWidth="1"/>
    <col min="5146" max="5146" width="11.125" style="552" customWidth="1"/>
    <col min="5147" max="5147" width="8" style="552" customWidth="1"/>
    <col min="5148" max="5376" width="9" style="552"/>
    <col min="5377" max="5377" width="26.5" style="552" customWidth="1"/>
    <col min="5378" max="5378" width="4.625" style="552" customWidth="1"/>
    <col min="5379" max="5379" width="5.875" style="552" customWidth="1"/>
    <col min="5380" max="5380" width="11.125" style="552" customWidth="1"/>
    <col min="5381" max="5381" width="0.875" style="552" customWidth="1"/>
    <col min="5382" max="5382" width="6.75" style="552" customWidth="1"/>
    <col min="5383" max="5383" width="11.125" style="552" customWidth="1"/>
    <col min="5384" max="5384" width="0.875" style="552" customWidth="1"/>
    <col min="5385" max="5385" width="6.75" style="552" customWidth="1"/>
    <col min="5386" max="5386" width="11.125" style="552" customWidth="1"/>
    <col min="5387" max="5387" width="1.5" style="552" customWidth="1"/>
    <col min="5388" max="5388" width="11.125" style="552" customWidth="1"/>
    <col min="5389" max="5389" width="0.875" style="552" customWidth="1"/>
    <col min="5390" max="5390" width="6.75" style="552" customWidth="1"/>
    <col min="5391" max="5391" width="11.125" style="552" customWidth="1"/>
    <col min="5392" max="5392" width="0.875" style="552" customWidth="1"/>
    <col min="5393" max="5393" width="6.75" style="552" customWidth="1"/>
    <col min="5394" max="5394" width="11.125" style="552" customWidth="1"/>
    <col min="5395" max="5395" width="1.5" style="552" customWidth="1"/>
    <col min="5396" max="5396" width="11.125" style="552" customWidth="1"/>
    <col min="5397" max="5397" width="0.875" style="552" customWidth="1"/>
    <col min="5398" max="5398" width="6.75" style="552" customWidth="1"/>
    <col min="5399" max="5399" width="11.125" style="552" customWidth="1"/>
    <col min="5400" max="5400" width="0.875" style="552" customWidth="1"/>
    <col min="5401" max="5401" width="6.75" style="552" customWidth="1"/>
    <col min="5402" max="5402" width="11.125" style="552" customWidth="1"/>
    <col min="5403" max="5403" width="8" style="552" customWidth="1"/>
    <col min="5404" max="5632" width="9" style="552"/>
    <col min="5633" max="5633" width="26.5" style="552" customWidth="1"/>
    <col min="5634" max="5634" width="4.625" style="552" customWidth="1"/>
    <col min="5635" max="5635" width="5.875" style="552" customWidth="1"/>
    <col min="5636" max="5636" width="11.125" style="552" customWidth="1"/>
    <col min="5637" max="5637" width="0.875" style="552" customWidth="1"/>
    <col min="5638" max="5638" width="6.75" style="552" customWidth="1"/>
    <col min="5639" max="5639" width="11.125" style="552" customWidth="1"/>
    <col min="5640" max="5640" width="0.875" style="552" customWidth="1"/>
    <col min="5641" max="5641" width="6.75" style="552" customWidth="1"/>
    <col min="5642" max="5642" width="11.125" style="552" customWidth="1"/>
    <col min="5643" max="5643" width="1.5" style="552" customWidth="1"/>
    <col min="5644" max="5644" width="11.125" style="552" customWidth="1"/>
    <col min="5645" max="5645" width="0.875" style="552" customWidth="1"/>
    <col min="5646" max="5646" width="6.75" style="552" customWidth="1"/>
    <col min="5647" max="5647" width="11.125" style="552" customWidth="1"/>
    <col min="5648" max="5648" width="0.875" style="552" customWidth="1"/>
    <col min="5649" max="5649" width="6.75" style="552" customWidth="1"/>
    <col min="5650" max="5650" width="11.125" style="552" customWidth="1"/>
    <col min="5651" max="5651" width="1.5" style="552" customWidth="1"/>
    <col min="5652" max="5652" width="11.125" style="552" customWidth="1"/>
    <col min="5653" max="5653" width="0.875" style="552" customWidth="1"/>
    <col min="5654" max="5654" width="6.75" style="552" customWidth="1"/>
    <col min="5655" max="5655" width="11.125" style="552" customWidth="1"/>
    <col min="5656" max="5656" width="0.875" style="552" customWidth="1"/>
    <col min="5657" max="5657" width="6.75" style="552" customWidth="1"/>
    <col min="5658" max="5658" width="11.125" style="552" customWidth="1"/>
    <col min="5659" max="5659" width="8" style="552" customWidth="1"/>
    <col min="5660" max="5888" width="9" style="552"/>
    <col min="5889" max="5889" width="26.5" style="552" customWidth="1"/>
    <col min="5890" max="5890" width="4.625" style="552" customWidth="1"/>
    <col min="5891" max="5891" width="5.875" style="552" customWidth="1"/>
    <col min="5892" max="5892" width="11.125" style="552" customWidth="1"/>
    <col min="5893" max="5893" width="0.875" style="552" customWidth="1"/>
    <col min="5894" max="5894" width="6.75" style="552" customWidth="1"/>
    <col min="5895" max="5895" width="11.125" style="552" customWidth="1"/>
    <col min="5896" max="5896" width="0.875" style="552" customWidth="1"/>
    <col min="5897" max="5897" width="6.75" style="552" customWidth="1"/>
    <col min="5898" max="5898" width="11.125" style="552" customWidth="1"/>
    <col min="5899" max="5899" width="1.5" style="552" customWidth="1"/>
    <col min="5900" max="5900" width="11.125" style="552" customWidth="1"/>
    <col min="5901" max="5901" width="0.875" style="552" customWidth="1"/>
    <col min="5902" max="5902" width="6.75" style="552" customWidth="1"/>
    <col min="5903" max="5903" width="11.125" style="552" customWidth="1"/>
    <col min="5904" max="5904" width="0.875" style="552" customWidth="1"/>
    <col min="5905" max="5905" width="6.75" style="552" customWidth="1"/>
    <col min="5906" max="5906" width="11.125" style="552" customWidth="1"/>
    <col min="5907" max="5907" width="1.5" style="552" customWidth="1"/>
    <col min="5908" max="5908" width="11.125" style="552" customWidth="1"/>
    <col min="5909" max="5909" width="0.875" style="552" customWidth="1"/>
    <col min="5910" max="5910" width="6.75" style="552" customWidth="1"/>
    <col min="5911" max="5911" width="11.125" style="552" customWidth="1"/>
    <col min="5912" max="5912" width="0.875" style="552" customWidth="1"/>
    <col min="5913" max="5913" width="6.75" style="552" customWidth="1"/>
    <col min="5914" max="5914" width="11.125" style="552" customWidth="1"/>
    <col min="5915" max="5915" width="8" style="552" customWidth="1"/>
    <col min="5916" max="6144" width="9" style="552"/>
    <col min="6145" max="6145" width="26.5" style="552" customWidth="1"/>
    <col min="6146" max="6146" width="4.625" style="552" customWidth="1"/>
    <col min="6147" max="6147" width="5.875" style="552" customWidth="1"/>
    <col min="6148" max="6148" width="11.125" style="552" customWidth="1"/>
    <col min="6149" max="6149" width="0.875" style="552" customWidth="1"/>
    <col min="6150" max="6150" width="6.75" style="552" customWidth="1"/>
    <col min="6151" max="6151" width="11.125" style="552" customWidth="1"/>
    <col min="6152" max="6152" width="0.875" style="552" customWidth="1"/>
    <col min="6153" max="6153" width="6.75" style="552" customWidth="1"/>
    <col min="6154" max="6154" width="11.125" style="552" customWidth="1"/>
    <col min="6155" max="6155" width="1.5" style="552" customWidth="1"/>
    <col min="6156" max="6156" width="11.125" style="552" customWidth="1"/>
    <col min="6157" max="6157" width="0.875" style="552" customWidth="1"/>
    <col min="6158" max="6158" width="6.75" style="552" customWidth="1"/>
    <col min="6159" max="6159" width="11.125" style="552" customWidth="1"/>
    <col min="6160" max="6160" width="0.875" style="552" customWidth="1"/>
    <col min="6161" max="6161" width="6.75" style="552" customWidth="1"/>
    <col min="6162" max="6162" width="11.125" style="552" customWidth="1"/>
    <col min="6163" max="6163" width="1.5" style="552" customWidth="1"/>
    <col min="6164" max="6164" width="11.125" style="552" customWidth="1"/>
    <col min="6165" max="6165" width="0.875" style="552" customWidth="1"/>
    <col min="6166" max="6166" width="6.75" style="552" customWidth="1"/>
    <col min="6167" max="6167" width="11.125" style="552" customWidth="1"/>
    <col min="6168" max="6168" width="0.875" style="552" customWidth="1"/>
    <col min="6169" max="6169" width="6.75" style="552" customWidth="1"/>
    <col min="6170" max="6170" width="11.125" style="552" customWidth="1"/>
    <col min="6171" max="6171" width="8" style="552" customWidth="1"/>
    <col min="6172" max="6400" width="9" style="552"/>
    <col min="6401" max="6401" width="26.5" style="552" customWidth="1"/>
    <col min="6402" max="6402" width="4.625" style="552" customWidth="1"/>
    <col min="6403" max="6403" width="5.875" style="552" customWidth="1"/>
    <col min="6404" max="6404" width="11.125" style="552" customWidth="1"/>
    <col min="6405" max="6405" width="0.875" style="552" customWidth="1"/>
    <col min="6406" max="6406" width="6.75" style="552" customWidth="1"/>
    <col min="6407" max="6407" width="11.125" style="552" customWidth="1"/>
    <col min="6408" max="6408" width="0.875" style="552" customWidth="1"/>
    <col min="6409" max="6409" width="6.75" style="552" customWidth="1"/>
    <col min="6410" max="6410" width="11.125" style="552" customWidth="1"/>
    <col min="6411" max="6411" width="1.5" style="552" customWidth="1"/>
    <col min="6412" max="6412" width="11.125" style="552" customWidth="1"/>
    <col min="6413" max="6413" width="0.875" style="552" customWidth="1"/>
    <col min="6414" max="6414" width="6.75" style="552" customWidth="1"/>
    <col min="6415" max="6415" width="11.125" style="552" customWidth="1"/>
    <col min="6416" max="6416" width="0.875" style="552" customWidth="1"/>
    <col min="6417" max="6417" width="6.75" style="552" customWidth="1"/>
    <col min="6418" max="6418" width="11.125" style="552" customWidth="1"/>
    <col min="6419" max="6419" width="1.5" style="552" customWidth="1"/>
    <col min="6420" max="6420" width="11.125" style="552" customWidth="1"/>
    <col min="6421" max="6421" width="0.875" style="552" customWidth="1"/>
    <col min="6422" max="6422" width="6.75" style="552" customWidth="1"/>
    <col min="6423" max="6423" width="11.125" style="552" customWidth="1"/>
    <col min="6424" max="6424" width="0.875" style="552" customWidth="1"/>
    <col min="6425" max="6425" width="6.75" style="552" customWidth="1"/>
    <col min="6426" max="6426" width="11.125" style="552" customWidth="1"/>
    <col min="6427" max="6427" width="8" style="552" customWidth="1"/>
    <col min="6428" max="6656" width="9" style="552"/>
    <col min="6657" max="6657" width="26.5" style="552" customWidth="1"/>
    <col min="6658" max="6658" width="4.625" style="552" customWidth="1"/>
    <col min="6659" max="6659" width="5.875" style="552" customWidth="1"/>
    <col min="6660" max="6660" width="11.125" style="552" customWidth="1"/>
    <col min="6661" max="6661" width="0.875" style="552" customWidth="1"/>
    <col min="6662" max="6662" width="6.75" style="552" customWidth="1"/>
    <col min="6663" max="6663" width="11.125" style="552" customWidth="1"/>
    <col min="6664" max="6664" width="0.875" style="552" customWidth="1"/>
    <col min="6665" max="6665" width="6.75" style="552" customWidth="1"/>
    <col min="6666" max="6666" width="11.125" style="552" customWidth="1"/>
    <col min="6667" max="6667" width="1.5" style="552" customWidth="1"/>
    <col min="6668" max="6668" width="11.125" style="552" customWidth="1"/>
    <col min="6669" max="6669" width="0.875" style="552" customWidth="1"/>
    <col min="6670" max="6670" width="6.75" style="552" customWidth="1"/>
    <col min="6671" max="6671" width="11.125" style="552" customWidth="1"/>
    <col min="6672" max="6672" width="0.875" style="552" customWidth="1"/>
    <col min="6673" max="6673" width="6.75" style="552" customWidth="1"/>
    <col min="6674" max="6674" width="11.125" style="552" customWidth="1"/>
    <col min="6675" max="6675" width="1.5" style="552" customWidth="1"/>
    <col min="6676" max="6676" width="11.125" style="552" customWidth="1"/>
    <col min="6677" max="6677" width="0.875" style="552" customWidth="1"/>
    <col min="6678" max="6678" width="6.75" style="552" customWidth="1"/>
    <col min="6679" max="6679" width="11.125" style="552" customWidth="1"/>
    <col min="6680" max="6680" width="0.875" style="552" customWidth="1"/>
    <col min="6681" max="6681" width="6.75" style="552" customWidth="1"/>
    <col min="6682" max="6682" width="11.125" style="552" customWidth="1"/>
    <col min="6683" max="6683" width="8" style="552" customWidth="1"/>
    <col min="6684" max="6912" width="9" style="552"/>
    <col min="6913" max="6913" width="26.5" style="552" customWidth="1"/>
    <col min="6914" max="6914" width="4.625" style="552" customWidth="1"/>
    <col min="6915" max="6915" width="5.875" style="552" customWidth="1"/>
    <col min="6916" max="6916" width="11.125" style="552" customWidth="1"/>
    <col min="6917" max="6917" width="0.875" style="552" customWidth="1"/>
    <col min="6918" max="6918" width="6.75" style="552" customWidth="1"/>
    <col min="6919" max="6919" width="11.125" style="552" customWidth="1"/>
    <col min="6920" max="6920" width="0.875" style="552" customWidth="1"/>
    <col min="6921" max="6921" width="6.75" style="552" customWidth="1"/>
    <col min="6922" max="6922" width="11.125" style="552" customWidth="1"/>
    <col min="6923" max="6923" width="1.5" style="552" customWidth="1"/>
    <col min="6924" max="6924" width="11.125" style="552" customWidth="1"/>
    <col min="6925" max="6925" width="0.875" style="552" customWidth="1"/>
    <col min="6926" max="6926" width="6.75" style="552" customWidth="1"/>
    <col min="6927" max="6927" width="11.125" style="552" customWidth="1"/>
    <col min="6928" max="6928" width="0.875" style="552" customWidth="1"/>
    <col min="6929" max="6929" width="6.75" style="552" customWidth="1"/>
    <col min="6930" max="6930" width="11.125" style="552" customWidth="1"/>
    <col min="6931" max="6931" width="1.5" style="552" customWidth="1"/>
    <col min="6932" max="6932" width="11.125" style="552" customWidth="1"/>
    <col min="6933" max="6933" width="0.875" style="552" customWidth="1"/>
    <col min="6934" max="6934" width="6.75" style="552" customWidth="1"/>
    <col min="6935" max="6935" width="11.125" style="552" customWidth="1"/>
    <col min="6936" max="6936" width="0.875" style="552" customWidth="1"/>
    <col min="6937" max="6937" width="6.75" style="552" customWidth="1"/>
    <col min="6938" max="6938" width="11.125" style="552" customWidth="1"/>
    <col min="6939" max="6939" width="8" style="552" customWidth="1"/>
    <col min="6940" max="7168" width="9" style="552"/>
    <col min="7169" max="7169" width="26.5" style="552" customWidth="1"/>
    <col min="7170" max="7170" width="4.625" style="552" customWidth="1"/>
    <col min="7171" max="7171" width="5.875" style="552" customWidth="1"/>
    <col min="7172" max="7172" width="11.125" style="552" customWidth="1"/>
    <col min="7173" max="7173" width="0.875" style="552" customWidth="1"/>
    <col min="7174" max="7174" width="6.75" style="552" customWidth="1"/>
    <col min="7175" max="7175" width="11.125" style="552" customWidth="1"/>
    <col min="7176" max="7176" width="0.875" style="552" customWidth="1"/>
    <col min="7177" max="7177" width="6.75" style="552" customWidth="1"/>
    <col min="7178" max="7178" width="11.125" style="552" customWidth="1"/>
    <col min="7179" max="7179" width="1.5" style="552" customWidth="1"/>
    <col min="7180" max="7180" width="11.125" style="552" customWidth="1"/>
    <col min="7181" max="7181" width="0.875" style="552" customWidth="1"/>
    <col min="7182" max="7182" width="6.75" style="552" customWidth="1"/>
    <col min="7183" max="7183" width="11.125" style="552" customWidth="1"/>
    <col min="7184" max="7184" width="0.875" style="552" customWidth="1"/>
    <col min="7185" max="7185" width="6.75" style="552" customWidth="1"/>
    <col min="7186" max="7186" width="11.125" style="552" customWidth="1"/>
    <col min="7187" max="7187" width="1.5" style="552" customWidth="1"/>
    <col min="7188" max="7188" width="11.125" style="552" customWidth="1"/>
    <col min="7189" max="7189" width="0.875" style="552" customWidth="1"/>
    <col min="7190" max="7190" width="6.75" style="552" customWidth="1"/>
    <col min="7191" max="7191" width="11.125" style="552" customWidth="1"/>
    <col min="7192" max="7192" width="0.875" style="552" customWidth="1"/>
    <col min="7193" max="7193" width="6.75" style="552" customWidth="1"/>
    <col min="7194" max="7194" width="11.125" style="552" customWidth="1"/>
    <col min="7195" max="7195" width="8" style="552" customWidth="1"/>
    <col min="7196" max="7424" width="9" style="552"/>
    <col min="7425" max="7425" width="26.5" style="552" customWidth="1"/>
    <col min="7426" max="7426" width="4.625" style="552" customWidth="1"/>
    <col min="7427" max="7427" width="5.875" style="552" customWidth="1"/>
    <col min="7428" max="7428" width="11.125" style="552" customWidth="1"/>
    <col min="7429" max="7429" width="0.875" style="552" customWidth="1"/>
    <col min="7430" max="7430" width="6.75" style="552" customWidth="1"/>
    <col min="7431" max="7431" width="11.125" style="552" customWidth="1"/>
    <col min="7432" max="7432" width="0.875" style="552" customWidth="1"/>
    <col min="7433" max="7433" width="6.75" style="552" customWidth="1"/>
    <col min="7434" max="7434" width="11.125" style="552" customWidth="1"/>
    <col min="7435" max="7435" width="1.5" style="552" customWidth="1"/>
    <col min="7436" max="7436" width="11.125" style="552" customWidth="1"/>
    <col min="7437" max="7437" width="0.875" style="552" customWidth="1"/>
    <col min="7438" max="7438" width="6.75" style="552" customWidth="1"/>
    <col min="7439" max="7439" width="11.125" style="552" customWidth="1"/>
    <col min="7440" max="7440" width="0.875" style="552" customWidth="1"/>
    <col min="7441" max="7441" width="6.75" style="552" customWidth="1"/>
    <col min="7442" max="7442" width="11.125" style="552" customWidth="1"/>
    <col min="7443" max="7443" width="1.5" style="552" customWidth="1"/>
    <col min="7444" max="7444" width="11.125" style="552" customWidth="1"/>
    <col min="7445" max="7445" width="0.875" style="552" customWidth="1"/>
    <col min="7446" max="7446" width="6.75" style="552" customWidth="1"/>
    <col min="7447" max="7447" width="11.125" style="552" customWidth="1"/>
    <col min="7448" max="7448" width="0.875" style="552" customWidth="1"/>
    <col min="7449" max="7449" width="6.75" style="552" customWidth="1"/>
    <col min="7450" max="7450" width="11.125" style="552" customWidth="1"/>
    <col min="7451" max="7451" width="8" style="552" customWidth="1"/>
    <col min="7452" max="7680" width="9" style="552"/>
    <col min="7681" max="7681" width="26.5" style="552" customWidth="1"/>
    <col min="7682" max="7682" width="4.625" style="552" customWidth="1"/>
    <col min="7683" max="7683" width="5.875" style="552" customWidth="1"/>
    <col min="7684" max="7684" width="11.125" style="552" customWidth="1"/>
    <col min="7685" max="7685" width="0.875" style="552" customWidth="1"/>
    <col min="7686" max="7686" width="6.75" style="552" customWidth="1"/>
    <col min="7687" max="7687" width="11.125" style="552" customWidth="1"/>
    <col min="7688" max="7688" width="0.875" style="552" customWidth="1"/>
    <col min="7689" max="7689" width="6.75" style="552" customWidth="1"/>
    <col min="7690" max="7690" width="11.125" style="552" customWidth="1"/>
    <col min="7691" max="7691" width="1.5" style="552" customWidth="1"/>
    <col min="7692" max="7692" width="11.125" style="552" customWidth="1"/>
    <col min="7693" max="7693" width="0.875" style="552" customWidth="1"/>
    <col min="7694" max="7694" width="6.75" style="552" customWidth="1"/>
    <col min="7695" max="7695" width="11.125" style="552" customWidth="1"/>
    <col min="7696" max="7696" width="0.875" style="552" customWidth="1"/>
    <col min="7697" max="7697" width="6.75" style="552" customWidth="1"/>
    <col min="7698" max="7698" width="11.125" style="552" customWidth="1"/>
    <col min="7699" max="7699" width="1.5" style="552" customWidth="1"/>
    <col min="7700" max="7700" width="11.125" style="552" customWidth="1"/>
    <col min="7701" max="7701" width="0.875" style="552" customWidth="1"/>
    <col min="7702" max="7702" width="6.75" style="552" customWidth="1"/>
    <col min="7703" max="7703" width="11.125" style="552" customWidth="1"/>
    <col min="7704" max="7704" width="0.875" style="552" customWidth="1"/>
    <col min="7705" max="7705" width="6.75" style="552" customWidth="1"/>
    <col min="7706" max="7706" width="11.125" style="552" customWidth="1"/>
    <col min="7707" max="7707" width="8" style="552" customWidth="1"/>
    <col min="7708" max="7936" width="9" style="552"/>
    <col min="7937" max="7937" width="26.5" style="552" customWidth="1"/>
    <col min="7938" max="7938" width="4.625" style="552" customWidth="1"/>
    <col min="7939" max="7939" width="5.875" style="552" customWidth="1"/>
    <col min="7940" max="7940" width="11.125" style="552" customWidth="1"/>
    <col min="7941" max="7941" width="0.875" style="552" customWidth="1"/>
    <col min="7942" max="7942" width="6.75" style="552" customWidth="1"/>
    <col min="7943" max="7943" width="11.125" style="552" customWidth="1"/>
    <col min="7944" max="7944" width="0.875" style="552" customWidth="1"/>
    <col min="7945" max="7945" width="6.75" style="552" customWidth="1"/>
    <col min="7946" max="7946" width="11.125" style="552" customWidth="1"/>
    <col min="7947" max="7947" width="1.5" style="552" customWidth="1"/>
    <col min="7948" max="7948" width="11.125" style="552" customWidth="1"/>
    <col min="7949" max="7949" width="0.875" style="552" customWidth="1"/>
    <col min="7950" max="7950" width="6.75" style="552" customWidth="1"/>
    <col min="7951" max="7951" width="11.125" style="552" customWidth="1"/>
    <col min="7952" max="7952" width="0.875" style="552" customWidth="1"/>
    <col min="7953" max="7953" width="6.75" style="552" customWidth="1"/>
    <col min="7954" max="7954" width="11.125" style="552" customWidth="1"/>
    <col min="7955" max="7955" width="1.5" style="552" customWidth="1"/>
    <col min="7956" max="7956" width="11.125" style="552" customWidth="1"/>
    <col min="7957" max="7957" width="0.875" style="552" customWidth="1"/>
    <col min="7958" max="7958" width="6.75" style="552" customWidth="1"/>
    <col min="7959" max="7959" width="11.125" style="552" customWidth="1"/>
    <col min="7960" max="7960" width="0.875" style="552" customWidth="1"/>
    <col min="7961" max="7961" width="6.75" style="552" customWidth="1"/>
    <col min="7962" max="7962" width="11.125" style="552" customWidth="1"/>
    <col min="7963" max="7963" width="8" style="552" customWidth="1"/>
    <col min="7964" max="8192" width="9" style="552"/>
    <col min="8193" max="8193" width="26.5" style="552" customWidth="1"/>
    <col min="8194" max="8194" width="4.625" style="552" customWidth="1"/>
    <col min="8195" max="8195" width="5.875" style="552" customWidth="1"/>
    <col min="8196" max="8196" width="11.125" style="552" customWidth="1"/>
    <col min="8197" max="8197" width="0.875" style="552" customWidth="1"/>
    <col min="8198" max="8198" width="6.75" style="552" customWidth="1"/>
    <col min="8199" max="8199" width="11.125" style="552" customWidth="1"/>
    <col min="8200" max="8200" width="0.875" style="552" customWidth="1"/>
    <col min="8201" max="8201" width="6.75" style="552" customWidth="1"/>
    <col min="8202" max="8202" width="11.125" style="552" customWidth="1"/>
    <col min="8203" max="8203" width="1.5" style="552" customWidth="1"/>
    <col min="8204" max="8204" width="11.125" style="552" customWidth="1"/>
    <col min="8205" max="8205" width="0.875" style="552" customWidth="1"/>
    <col min="8206" max="8206" width="6.75" style="552" customWidth="1"/>
    <col min="8207" max="8207" width="11.125" style="552" customWidth="1"/>
    <col min="8208" max="8208" width="0.875" style="552" customWidth="1"/>
    <col min="8209" max="8209" width="6.75" style="552" customWidth="1"/>
    <col min="8210" max="8210" width="11.125" style="552" customWidth="1"/>
    <col min="8211" max="8211" width="1.5" style="552" customWidth="1"/>
    <col min="8212" max="8212" width="11.125" style="552" customWidth="1"/>
    <col min="8213" max="8213" width="0.875" style="552" customWidth="1"/>
    <col min="8214" max="8214" width="6.75" style="552" customWidth="1"/>
    <col min="8215" max="8215" width="11.125" style="552" customWidth="1"/>
    <col min="8216" max="8216" width="0.875" style="552" customWidth="1"/>
    <col min="8217" max="8217" width="6.75" style="552" customWidth="1"/>
    <col min="8218" max="8218" width="11.125" style="552" customWidth="1"/>
    <col min="8219" max="8219" width="8" style="552" customWidth="1"/>
    <col min="8220" max="8448" width="9" style="552"/>
    <col min="8449" max="8449" width="26.5" style="552" customWidth="1"/>
    <col min="8450" max="8450" width="4.625" style="552" customWidth="1"/>
    <col min="8451" max="8451" width="5.875" style="552" customWidth="1"/>
    <col min="8452" max="8452" width="11.125" style="552" customWidth="1"/>
    <col min="8453" max="8453" width="0.875" style="552" customWidth="1"/>
    <col min="8454" max="8454" width="6.75" style="552" customWidth="1"/>
    <col min="8455" max="8455" width="11.125" style="552" customWidth="1"/>
    <col min="8456" max="8456" width="0.875" style="552" customWidth="1"/>
    <col min="8457" max="8457" width="6.75" style="552" customWidth="1"/>
    <col min="8458" max="8458" width="11.125" style="552" customWidth="1"/>
    <col min="8459" max="8459" width="1.5" style="552" customWidth="1"/>
    <col min="8460" max="8460" width="11.125" style="552" customWidth="1"/>
    <col min="8461" max="8461" width="0.875" style="552" customWidth="1"/>
    <col min="8462" max="8462" width="6.75" style="552" customWidth="1"/>
    <col min="8463" max="8463" width="11.125" style="552" customWidth="1"/>
    <col min="8464" max="8464" width="0.875" style="552" customWidth="1"/>
    <col min="8465" max="8465" width="6.75" style="552" customWidth="1"/>
    <col min="8466" max="8466" width="11.125" style="552" customWidth="1"/>
    <col min="8467" max="8467" width="1.5" style="552" customWidth="1"/>
    <col min="8468" max="8468" width="11.125" style="552" customWidth="1"/>
    <col min="8469" max="8469" width="0.875" style="552" customWidth="1"/>
    <col min="8470" max="8470" width="6.75" style="552" customWidth="1"/>
    <col min="8471" max="8471" width="11.125" style="552" customWidth="1"/>
    <col min="8472" max="8472" width="0.875" style="552" customWidth="1"/>
    <col min="8473" max="8473" width="6.75" style="552" customWidth="1"/>
    <col min="8474" max="8474" width="11.125" style="552" customWidth="1"/>
    <col min="8475" max="8475" width="8" style="552" customWidth="1"/>
    <col min="8476" max="8704" width="9" style="552"/>
    <col min="8705" max="8705" width="26.5" style="552" customWidth="1"/>
    <col min="8706" max="8706" width="4.625" style="552" customWidth="1"/>
    <col min="8707" max="8707" width="5.875" style="552" customWidth="1"/>
    <col min="8708" max="8708" width="11.125" style="552" customWidth="1"/>
    <col min="8709" max="8709" width="0.875" style="552" customWidth="1"/>
    <col min="8710" max="8710" width="6.75" style="552" customWidth="1"/>
    <col min="8711" max="8711" width="11.125" style="552" customWidth="1"/>
    <col min="8712" max="8712" width="0.875" style="552" customWidth="1"/>
    <col min="8713" max="8713" width="6.75" style="552" customWidth="1"/>
    <col min="8714" max="8714" width="11.125" style="552" customWidth="1"/>
    <col min="8715" max="8715" width="1.5" style="552" customWidth="1"/>
    <col min="8716" max="8716" width="11.125" style="552" customWidth="1"/>
    <col min="8717" max="8717" width="0.875" style="552" customWidth="1"/>
    <col min="8718" max="8718" width="6.75" style="552" customWidth="1"/>
    <col min="8719" max="8719" width="11.125" style="552" customWidth="1"/>
    <col min="8720" max="8720" width="0.875" style="552" customWidth="1"/>
    <col min="8721" max="8721" width="6.75" style="552" customWidth="1"/>
    <col min="8722" max="8722" width="11.125" style="552" customWidth="1"/>
    <col min="8723" max="8723" width="1.5" style="552" customWidth="1"/>
    <col min="8724" max="8724" width="11.125" style="552" customWidth="1"/>
    <col min="8725" max="8725" width="0.875" style="552" customWidth="1"/>
    <col min="8726" max="8726" width="6.75" style="552" customWidth="1"/>
    <col min="8727" max="8727" width="11.125" style="552" customWidth="1"/>
    <col min="8728" max="8728" width="0.875" style="552" customWidth="1"/>
    <col min="8729" max="8729" width="6.75" style="552" customWidth="1"/>
    <col min="8730" max="8730" width="11.125" style="552" customWidth="1"/>
    <col min="8731" max="8731" width="8" style="552" customWidth="1"/>
    <col min="8732" max="8960" width="9" style="552"/>
    <col min="8961" max="8961" width="26.5" style="552" customWidth="1"/>
    <col min="8962" max="8962" width="4.625" style="552" customWidth="1"/>
    <col min="8963" max="8963" width="5.875" style="552" customWidth="1"/>
    <col min="8964" max="8964" width="11.125" style="552" customWidth="1"/>
    <col min="8965" max="8965" width="0.875" style="552" customWidth="1"/>
    <col min="8966" max="8966" width="6.75" style="552" customWidth="1"/>
    <col min="8967" max="8967" width="11.125" style="552" customWidth="1"/>
    <col min="8968" max="8968" width="0.875" style="552" customWidth="1"/>
    <col min="8969" max="8969" width="6.75" style="552" customWidth="1"/>
    <col min="8970" max="8970" width="11.125" style="552" customWidth="1"/>
    <col min="8971" max="8971" width="1.5" style="552" customWidth="1"/>
    <col min="8972" max="8972" width="11.125" style="552" customWidth="1"/>
    <col min="8973" max="8973" width="0.875" style="552" customWidth="1"/>
    <col min="8974" max="8974" width="6.75" style="552" customWidth="1"/>
    <col min="8975" max="8975" width="11.125" style="552" customWidth="1"/>
    <col min="8976" max="8976" width="0.875" style="552" customWidth="1"/>
    <col min="8977" max="8977" width="6.75" style="552" customWidth="1"/>
    <col min="8978" max="8978" width="11.125" style="552" customWidth="1"/>
    <col min="8979" max="8979" width="1.5" style="552" customWidth="1"/>
    <col min="8980" max="8980" width="11.125" style="552" customWidth="1"/>
    <col min="8981" max="8981" width="0.875" style="552" customWidth="1"/>
    <col min="8982" max="8982" width="6.75" style="552" customWidth="1"/>
    <col min="8983" max="8983" width="11.125" style="552" customWidth="1"/>
    <col min="8984" max="8984" width="0.875" style="552" customWidth="1"/>
    <col min="8985" max="8985" width="6.75" style="552" customWidth="1"/>
    <col min="8986" max="8986" width="11.125" style="552" customWidth="1"/>
    <col min="8987" max="8987" width="8" style="552" customWidth="1"/>
    <col min="8988" max="9216" width="9" style="552"/>
    <col min="9217" max="9217" width="26.5" style="552" customWidth="1"/>
    <col min="9218" max="9218" width="4.625" style="552" customWidth="1"/>
    <col min="9219" max="9219" width="5.875" style="552" customWidth="1"/>
    <col min="9220" max="9220" width="11.125" style="552" customWidth="1"/>
    <col min="9221" max="9221" width="0.875" style="552" customWidth="1"/>
    <col min="9222" max="9222" width="6.75" style="552" customWidth="1"/>
    <col min="9223" max="9223" width="11.125" style="552" customWidth="1"/>
    <col min="9224" max="9224" width="0.875" style="552" customWidth="1"/>
    <col min="9225" max="9225" width="6.75" style="552" customWidth="1"/>
    <col min="9226" max="9226" width="11.125" style="552" customWidth="1"/>
    <col min="9227" max="9227" width="1.5" style="552" customWidth="1"/>
    <col min="9228" max="9228" width="11.125" style="552" customWidth="1"/>
    <col min="9229" max="9229" width="0.875" style="552" customWidth="1"/>
    <col min="9230" max="9230" width="6.75" style="552" customWidth="1"/>
    <col min="9231" max="9231" width="11.125" style="552" customWidth="1"/>
    <col min="9232" max="9232" width="0.875" style="552" customWidth="1"/>
    <col min="9233" max="9233" width="6.75" style="552" customWidth="1"/>
    <col min="9234" max="9234" width="11.125" style="552" customWidth="1"/>
    <col min="9235" max="9235" width="1.5" style="552" customWidth="1"/>
    <col min="9236" max="9236" width="11.125" style="552" customWidth="1"/>
    <col min="9237" max="9237" width="0.875" style="552" customWidth="1"/>
    <col min="9238" max="9238" width="6.75" style="552" customWidth="1"/>
    <col min="9239" max="9239" width="11.125" style="552" customWidth="1"/>
    <col min="9240" max="9240" width="0.875" style="552" customWidth="1"/>
    <col min="9241" max="9241" width="6.75" style="552" customWidth="1"/>
    <col min="9242" max="9242" width="11.125" style="552" customWidth="1"/>
    <col min="9243" max="9243" width="8" style="552" customWidth="1"/>
    <col min="9244" max="9472" width="9" style="552"/>
    <col min="9473" max="9473" width="26.5" style="552" customWidth="1"/>
    <col min="9474" max="9474" width="4.625" style="552" customWidth="1"/>
    <col min="9475" max="9475" width="5.875" style="552" customWidth="1"/>
    <col min="9476" max="9476" width="11.125" style="552" customWidth="1"/>
    <col min="9477" max="9477" width="0.875" style="552" customWidth="1"/>
    <col min="9478" max="9478" width="6.75" style="552" customWidth="1"/>
    <col min="9479" max="9479" width="11.125" style="552" customWidth="1"/>
    <col min="9480" max="9480" width="0.875" style="552" customWidth="1"/>
    <col min="9481" max="9481" width="6.75" style="552" customWidth="1"/>
    <col min="9482" max="9482" width="11.125" style="552" customWidth="1"/>
    <col min="9483" max="9483" width="1.5" style="552" customWidth="1"/>
    <col min="9484" max="9484" width="11.125" style="552" customWidth="1"/>
    <col min="9485" max="9485" width="0.875" style="552" customWidth="1"/>
    <col min="9486" max="9486" width="6.75" style="552" customWidth="1"/>
    <col min="9487" max="9487" width="11.125" style="552" customWidth="1"/>
    <col min="9488" max="9488" width="0.875" style="552" customWidth="1"/>
    <col min="9489" max="9489" width="6.75" style="552" customWidth="1"/>
    <col min="9490" max="9490" width="11.125" style="552" customWidth="1"/>
    <col min="9491" max="9491" width="1.5" style="552" customWidth="1"/>
    <col min="9492" max="9492" width="11.125" style="552" customWidth="1"/>
    <col min="9493" max="9493" width="0.875" style="552" customWidth="1"/>
    <col min="9494" max="9494" width="6.75" style="552" customWidth="1"/>
    <col min="9495" max="9495" width="11.125" style="552" customWidth="1"/>
    <col min="9496" max="9496" width="0.875" style="552" customWidth="1"/>
    <col min="9497" max="9497" width="6.75" style="552" customWidth="1"/>
    <col min="9498" max="9498" width="11.125" style="552" customWidth="1"/>
    <col min="9499" max="9499" width="8" style="552" customWidth="1"/>
    <col min="9500" max="9728" width="9" style="552"/>
    <col min="9729" max="9729" width="26.5" style="552" customWidth="1"/>
    <col min="9730" max="9730" width="4.625" style="552" customWidth="1"/>
    <col min="9731" max="9731" width="5.875" style="552" customWidth="1"/>
    <col min="9732" max="9732" width="11.125" style="552" customWidth="1"/>
    <col min="9733" max="9733" width="0.875" style="552" customWidth="1"/>
    <col min="9734" max="9734" width="6.75" style="552" customWidth="1"/>
    <col min="9735" max="9735" width="11.125" style="552" customWidth="1"/>
    <col min="9736" max="9736" width="0.875" style="552" customWidth="1"/>
    <col min="9737" max="9737" width="6.75" style="552" customWidth="1"/>
    <col min="9738" max="9738" width="11.125" style="552" customWidth="1"/>
    <col min="9739" max="9739" width="1.5" style="552" customWidth="1"/>
    <col min="9740" max="9740" width="11.125" style="552" customWidth="1"/>
    <col min="9741" max="9741" width="0.875" style="552" customWidth="1"/>
    <col min="9742" max="9742" width="6.75" style="552" customWidth="1"/>
    <col min="9743" max="9743" width="11.125" style="552" customWidth="1"/>
    <col min="9744" max="9744" width="0.875" style="552" customWidth="1"/>
    <col min="9745" max="9745" width="6.75" style="552" customWidth="1"/>
    <col min="9746" max="9746" width="11.125" style="552" customWidth="1"/>
    <col min="9747" max="9747" width="1.5" style="552" customWidth="1"/>
    <col min="9748" max="9748" width="11.125" style="552" customWidth="1"/>
    <col min="9749" max="9749" width="0.875" style="552" customWidth="1"/>
    <col min="9750" max="9750" width="6.75" style="552" customWidth="1"/>
    <col min="9751" max="9751" width="11.125" style="552" customWidth="1"/>
    <col min="9752" max="9752" width="0.875" style="552" customWidth="1"/>
    <col min="9753" max="9753" width="6.75" style="552" customWidth="1"/>
    <col min="9754" max="9754" width="11.125" style="552" customWidth="1"/>
    <col min="9755" max="9755" width="8" style="552" customWidth="1"/>
    <col min="9756" max="9984" width="9" style="552"/>
    <col min="9985" max="9985" width="26.5" style="552" customWidth="1"/>
    <col min="9986" max="9986" width="4.625" style="552" customWidth="1"/>
    <col min="9987" max="9987" width="5.875" style="552" customWidth="1"/>
    <col min="9988" max="9988" width="11.125" style="552" customWidth="1"/>
    <col min="9989" max="9989" width="0.875" style="552" customWidth="1"/>
    <col min="9990" max="9990" width="6.75" style="552" customWidth="1"/>
    <col min="9991" max="9991" width="11.125" style="552" customWidth="1"/>
    <col min="9992" max="9992" width="0.875" style="552" customWidth="1"/>
    <col min="9993" max="9993" width="6.75" style="552" customWidth="1"/>
    <col min="9994" max="9994" width="11.125" style="552" customWidth="1"/>
    <col min="9995" max="9995" width="1.5" style="552" customWidth="1"/>
    <col min="9996" max="9996" width="11.125" style="552" customWidth="1"/>
    <col min="9997" max="9997" width="0.875" style="552" customWidth="1"/>
    <col min="9998" max="9998" width="6.75" style="552" customWidth="1"/>
    <col min="9999" max="9999" width="11.125" style="552" customWidth="1"/>
    <col min="10000" max="10000" width="0.875" style="552" customWidth="1"/>
    <col min="10001" max="10001" width="6.75" style="552" customWidth="1"/>
    <col min="10002" max="10002" width="11.125" style="552" customWidth="1"/>
    <col min="10003" max="10003" width="1.5" style="552" customWidth="1"/>
    <col min="10004" max="10004" width="11.125" style="552" customWidth="1"/>
    <col min="10005" max="10005" width="0.875" style="552" customWidth="1"/>
    <col min="10006" max="10006" width="6.75" style="552" customWidth="1"/>
    <col min="10007" max="10007" width="11.125" style="552" customWidth="1"/>
    <col min="10008" max="10008" width="0.875" style="552" customWidth="1"/>
    <col min="10009" max="10009" width="6.75" style="552" customWidth="1"/>
    <col min="10010" max="10010" width="11.125" style="552" customWidth="1"/>
    <col min="10011" max="10011" width="8" style="552" customWidth="1"/>
    <col min="10012" max="10240" width="9" style="552"/>
    <col min="10241" max="10241" width="26.5" style="552" customWidth="1"/>
    <col min="10242" max="10242" width="4.625" style="552" customWidth="1"/>
    <col min="10243" max="10243" width="5.875" style="552" customWidth="1"/>
    <col min="10244" max="10244" width="11.125" style="552" customWidth="1"/>
    <col min="10245" max="10245" width="0.875" style="552" customWidth="1"/>
    <col min="10246" max="10246" width="6.75" style="552" customWidth="1"/>
    <col min="10247" max="10247" width="11.125" style="552" customWidth="1"/>
    <col min="10248" max="10248" width="0.875" style="552" customWidth="1"/>
    <col min="10249" max="10249" width="6.75" style="552" customWidth="1"/>
    <col min="10250" max="10250" width="11.125" style="552" customWidth="1"/>
    <col min="10251" max="10251" width="1.5" style="552" customWidth="1"/>
    <col min="10252" max="10252" width="11.125" style="552" customWidth="1"/>
    <col min="10253" max="10253" width="0.875" style="552" customWidth="1"/>
    <col min="10254" max="10254" width="6.75" style="552" customWidth="1"/>
    <col min="10255" max="10255" width="11.125" style="552" customWidth="1"/>
    <col min="10256" max="10256" width="0.875" style="552" customWidth="1"/>
    <col min="10257" max="10257" width="6.75" style="552" customWidth="1"/>
    <col min="10258" max="10258" width="11.125" style="552" customWidth="1"/>
    <col min="10259" max="10259" width="1.5" style="552" customWidth="1"/>
    <col min="10260" max="10260" width="11.125" style="552" customWidth="1"/>
    <col min="10261" max="10261" width="0.875" style="552" customWidth="1"/>
    <col min="10262" max="10262" width="6.75" style="552" customWidth="1"/>
    <col min="10263" max="10263" width="11.125" style="552" customWidth="1"/>
    <col min="10264" max="10264" width="0.875" style="552" customWidth="1"/>
    <col min="10265" max="10265" width="6.75" style="552" customWidth="1"/>
    <col min="10266" max="10266" width="11.125" style="552" customWidth="1"/>
    <col min="10267" max="10267" width="8" style="552" customWidth="1"/>
    <col min="10268" max="10496" width="9" style="552"/>
    <col min="10497" max="10497" width="26.5" style="552" customWidth="1"/>
    <col min="10498" max="10498" width="4.625" style="552" customWidth="1"/>
    <col min="10499" max="10499" width="5.875" style="552" customWidth="1"/>
    <col min="10500" max="10500" width="11.125" style="552" customWidth="1"/>
    <col min="10501" max="10501" width="0.875" style="552" customWidth="1"/>
    <col min="10502" max="10502" width="6.75" style="552" customWidth="1"/>
    <col min="10503" max="10503" width="11.125" style="552" customWidth="1"/>
    <col min="10504" max="10504" width="0.875" style="552" customWidth="1"/>
    <col min="10505" max="10505" width="6.75" style="552" customWidth="1"/>
    <col min="10506" max="10506" width="11.125" style="552" customWidth="1"/>
    <col min="10507" max="10507" width="1.5" style="552" customWidth="1"/>
    <col min="10508" max="10508" width="11.125" style="552" customWidth="1"/>
    <col min="10509" max="10509" width="0.875" style="552" customWidth="1"/>
    <col min="10510" max="10510" width="6.75" style="552" customWidth="1"/>
    <col min="10511" max="10511" width="11.125" style="552" customWidth="1"/>
    <col min="10512" max="10512" width="0.875" style="552" customWidth="1"/>
    <col min="10513" max="10513" width="6.75" style="552" customWidth="1"/>
    <col min="10514" max="10514" width="11.125" style="552" customWidth="1"/>
    <col min="10515" max="10515" width="1.5" style="552" customWidth="1"/>
    <col min="10516" max="10516" width="11.125" style="552" customWidth="1"/>
    <col min="10517" max="10517" width="0.875" style="552" customWidth="1"/>
    <col min="10518" max="10518" width="6.75" style="552" customWidth="1"/>
    <col min="10519" max="10519" width="11.125" style="552" customWidth="1"/>
    <col min="10520" max="10520" width="0.875" style="552" customWidth="1"/>
    <col min="10521" max="10521" width="6.75" style="552" customWidth="1"/>
    <col min="10522" max="10522" width="11.125" style="552" customWidth="1"/>
    <col min="10523" max="10523" width="8" style="552" customWidth="1"/>
    <col min="10524" max="10752" width="9" style="552"/>
    <col min="10753" max="10753" width="26.5" style="552" customWidth="1"/>
    <col min="10754" max="10754" width="4.625" style="552" customWidth="1"/>
    <col min="10755" max="10755" width="5.875" style="552" customWidth="1"/>
    <col min="10756" max="10756" width="11.125" style="552" customWidth="1"/>
    <col min="10757" max="10757" width="0.875" style="552" customWidth="1"/>
    <col min="10758" max="10758" width="6.75" style="552" customWidth="1"/>
    <col min="10759" max="10759" width="11.125" style="552" customWidth="1"/>
    <col min="10760" max="10760" width="0.875" style="552" customWidth="1"/>
    <col min="10761" max="10761" width="6.75" style="552" customWidth="1"/>
    <col min="10762" max="10762" width="11.125" style="552" customWidth="1"/>
    <col min="10763" max="10763" width="1.5" style="552" customWidth="1"/>
    <col min="10764" max="10764" width="11.125" style="552" customWidth="1"/>
    <col min="10765" max="10765" width="0.875" style="552" customWidth="1"/>
    <col min="10766" max="10766" width="6.75" style="552" customWidth="1"/>
    <col min="10767" max="10767" width="11.125" style="552" customWidth="1"/>
    <col min="10768" max="10768" width="0.875" style="552" customWidth="1"/>
    <col min="10769" max="10769" width="6.75" style="552" customWidth="1"/>
    <col min="10770" max="10770" width="11.125" style="552" customWidth="1"/>
    <col min="10771" max="10771" width="1.5" style="552" customWidth="1"/>
    <col min="10772" max="10772" width="11.125" style="552" customWidth="1"/>
    <col min="10773" max="10773" width="0.875" style="552" customWidth="1"/>
    <col min="10774" max="10774" width="6.75" style="552" customWidth="1"/>
    <col min="10775" max="10775" width="11.125" style="552" customWidth="1"/>
    <col min="10776" max="10776" width="0.875" style="552" customWidth="1"/>
    <col min="10777" max="10777" width="6.75" style="552" customWidth="1"/>
    <col min="10778" max="10778" width="11.125" style="552" customWidth="1"/>
    <col min="10779" max="10779" width="8" style="552" customWidth="1"/>
    <col min="10780" max="11008" width="9" style="552"/>
    <col min="11009" max="11009" width="26.5" style="552" customWidth="1"/>
    <col min="11010" max="11010" width="4.625" style="552" customWidth="1"/>
    <col min="11011" max="11011" width="5.875" style="552" customWidth="1"/>
    <col min="11012" max="11012" width="11.125" style="552" customWidth="1"/>
    <col min="11013" max="11013" width="0.875" style="552" customWidth="1"/>
    <col min="11014" max="11014" width="6.75" style="552" customWidth="1"/>
    <col min="11015" max="11015" width="11.125" style="552" customWidth="1"/>
    <col min="11016" max="11016" width="0.875" style="552" customWidth="1"/>
    <col min="11017" max="11017" width="6.75" style="552" customWidth="1"/>
    <col min="11018" max="11018" width="11.125" style="552" customWidth="1"/>
    <col min="11019" max="11019" width="1.5" style="552" customWidth="1"/>
    <col min="11020" max="11020" width="11.125" style="552" customWidth="1"/>
    <col min="11021" max="11021" width="0.875" style="552" customWidth="1"/>
    <col min="11022" max="11022" width="6.75" style="552" customWidth="1"/>
    <col min="11023" max="11023" width="11.125" style="552" customWidth="1"/>
    <col min="11024" max="11024" width="0.875" style="552" customWidth="1"/>
    <col min="11025" max="11025" width="6.75" style="552" customWidth="1"/>
    <col min="11026" max="11026" width="11.125" style="552" customWidth="1"/>
    <col min="11027" max="11027" width="1.5" style="552" customWidth="1"/>
    <col min="11028" max="11028" width="11.125" style="552" customWidth="1"/>
    <col min="11029" max="11029" width="0.875" style="552" customWidth="1"/>
    <col min="11030" max="11030" width="6.75" style="552" customWidth="1"/>
    <col min="11031" max="11031" width="11.125" style="552" customWidth="1"/>
    <col min="11032" max="11032" width="0.875" style="552" customWidth="1"/>
    <col min="11033" max="11033" width="6.75" style="552" customWidth="1"/>
    <col min="11034" max="11034" width="11.125" style="552" customWidth="1"/>
    <col min="11035" max="11035" width="8" style="552" customWidth="1"/>
    <col min="11036" max="11264" width="9" style="552"/>
    <col min="11265" max="11265" width="26.5" style="552" customWidth="1"/>
    <col min="11266" max="11266" width="4.625" style="552" customWidth="1"/>
    <col min="11267" max="11267" width="5.875" style="552" customWidth="1"/>
    <col min="11268" max="11268" width="11.125" style="552" customWidth="1"/>
    <col min="11269" max="11269" width="0.875" style="552" customWidth="1"/>
    <col min="11270" max="11270" width="6.75" style="552" customWidth="1"/>
    <col min="11271" max="11271" width="11.125" style="552" customWidth="1"/>
    <col min="11272" max="11272" width="0.875" style="552" customWidth="1"/>
    <col min="11273" max="11273" width="6.75" style="552" customWidth="1"/>
    <col min="11274" max="11274" width="11.125" style="552" customWidth="1"/>
    <col min="11275" max="11275" width="1.5" style="552" customWidth="1"/>
    <col min="11276" max="11276" width="11.125" style="552" customWidth="1"/>
    <col min="11277" max="11277" width="0.875" style="552" customWidth="1"/>
    <col min="11278" max="11278" width="6.75" style="552" customWidth="1"/>
    <col min="11279" max="11279" width="11.125" style="552" customWidth="1"/>
    <col min="11280" max="11280" width="0.875" style="552" customWidth="1"/>
    <col min="11281" max="11281" width="6.75" style="552" customWidth="1"/>
    <col min="11282" max="11282" width="11.125" style="552" customWidth="1"/>
    <col min="11283" max="11283" width="1.5" style="552" customWidth="1"/>
    <col min="11284" max="11284" width="11.125" style="552" customWidth="1"/>
    <col min="11285" max="11285" width="0.875" style="552" customWidth="1"/>
    <col min="11286" max="11286" width="6.75" style="552" customWidth="1"/>
    <col min="11287" max="11287" width="11.125" style="552" customWidth="1"/>
    <col min="11288" max="11288" width="0.875" style="552" customWidth="1"/>
    <col min="11289" max="11289" width="6.75" style="552" customWidth="1"/>
    <col min="11290" max="11290" width="11.125" style="552" customWidth="1"/>
    <col min="11291" max="11291" width="8" style="552" customWidth="1"/>
    <col min="11292" max="11520" width="9" style="552"/>
    <col min="11521" max="11521" width="26.5" style="552" customWidth="1"/>
    <col min="11522" max="11522" width="4.625" style="552" customWidth="1"/>
    <col min="11523" max="11523" width="5.875" style="552" customWidth="1"/>
    <col min="11524" max="11524" width="11.125" style="552" customWidth="1"/>
    <col min="11525" max="11525" width="0.875" style="552" customWidth="1"/>
    <col min="11526" max="11526" width="6.75" style="552" customWidth="1"/>
    <col min="11527" max="11527" width="11.125" style="552" customWidth="1"/>
    <col min="11528" max="11528" width="0.875" style="552" customWidth="1"/>
    <col min="11529" max="11529" width="6.75" style="552" customWidth="1"/>
    <col min="11530" max="11530" width="11.125" style="552" customWidth="1"/>
    <col min="11531" max="11531" width="1.5" style="552" customWidth="1"/>
    <col min="11532" max="11532" width="11.125" style="552" customWidth="1"/>
    <col min="11533" max="11533" width="0.875" style="552" customWidth="1"/>
    <col min="11534" max="11534" width="6.75" style="552" customWidth="1"/>
    <col min="11535" max="11535" width="11.125" style="552" customWidth="1"/>
    <col min="11536" max="11536" width="0.875" style="552" customWidth="1"/>
    <col min="11537" max="11537" width="6.75" style="552" customWidth="1"/>
    <col min="11538" max="11538" width="11.125" style="552" customWidth="1"/>
    <col min="11539" max="11539" width="1.5" style="552" customWidth="1"/>
    <col min="11540" max="11540" width="11.125" style="552" customWidth="1"/>
    <col min="11541" max="11541" width="0.875" style="552" customWidth="1"/>
    <col min="11542" max="11542" width="6.75" style="552" customWidth="1"/>
    <col min="11543" max="11543" width="11.125" style="552" customWidth="1"/>
    <col min="11544" max="11544" width="0.875" style="552" customWidth="1"/>
    <col min="11545" max="11545" width="6.75" style="552" customWidth="1"/>
    <col min="11546" max="11546" width="11.125" style="552" customWidth="1"/>
    <col min="11547" max="11547" width="8" style="552" customWidth="1"/>
    <col min="11548" max="11776" width="9" style="552"/>
    <col min="11777" max="11777" width="26.5" style="552" customWidth="1"/>
    <col min="11778" max="11778" width="4.625" style="552" customWidth="1"/>
    <col min="11779" max="11779" width="5.875" style="552" customWidth="1"/>
    <col min="11780" max="11780" width="11.125" style="552" customWidth="1"/>
    <col min="11781" max="11781" width="0.875" style="552" customWidth="1"/>
    <col min="11782" max="11782" width="6.75" style="552" customWidth="1"/>
    <col min="11783" max="11783" width="11.125" style="552" customWidth="1"/>
    <col min="11784" max="11784" width="0.875" style="552" customWidth="1"/>
    <col min="11785" max="11785" width="6.75" style="552" customWidth="1"/>
    <col min="11786" max="11786" width="11.125" style="552" customWidth="1"/>
    <col min="11787" max="11787" width="1.5" style="552" customWidth="1"/>
    <col min="11788" max="11788" width="11.125" style="552" customWidth="1"/>
    <col min="11789" max="11789" width="0.875" style="552" customWidth="1"/>
    <col min="11790" max="11790" width="6.75" style="552" customWidth="1"/>
    <col min="11791" max="11791" width="11.125" style="552" customWidth="1"/>
    <col min="11792" max="11792" width="0.875" style="552" customWidth="1"/>
    <col min="11793" max="11793" width="6.75" style="552" customWidth="1"/>
    <col min="11794" max="11794" width="11.125" style="552" customWidth="1"/>
    <col min="11795" max="11795" width="1.5" style="552" customWidth="1"/>
    <col min="11796" max="11796" width="11.125" style="552" customWidth="1"/>
    <col min="11797" max="11797" width="0.875" style="552" customWidth="1"/>
    <col min="11798" max="11798" width="6.75" style="552" customWidth="1"/>
    <col min="11799" max="11799" width="11.125" style="552" customWidth="1"/>
    <col min="11800" max="11800" width="0.875" style="552" customWidth="1"/>
    <col min="11801" max="11801" width="6.75" style="552" customWidth="1"/>
    <col min="11802" max="11802" width="11.125" style="552" customWidth="1"/>
    <col min="11803" max="11803" width="8" style="552" customWidth="1"/>
    <col min="11804" max="12032" width="9" style="552"/>
    <col min="12033" max="12033" width="26.5" style="552" customWidth="1"/>
    <col min="12034" max="12034" width="4.625" style="552" customWidth="1"/>
    <col min="12035" max="12035" width="5.875" style="552" customWidth="1"/>
    <col min="12036" max="12036" width="11.125" style="552" customWidth="1"/>
    <col min="12037" max="12037" width="0.875" style="552" customWidth="1"/>
    <col min="12038" max="12038" width="6.75" style="552" customWidth="1"/>
    <col min="12039" max="12039" width="11.125" style="552" customWidth="1"/>
    <col min="12040" max="12040" width="0.875" style="552" customWidth="1"/>
    <col min="12041" max="12041" width="6.75" style="552" customWidth="1"/>
    <col min="12042" max="12042" width="11.125" style="552" customWidth="1"/>
    <col min="12043" max="12043" width="1.5" style="552" customWidth="1"/>
    <col min="12044" max="12044" width="11.125" style="552" customWidth="1"/>
    <col min="12045" max="12045" width="0.875" style="552" customWidth="1"/>
    <col min="12046" max="12046" width="6.75" style="552" customWidth="1"/>
    <col min="12047" max="12047" width="11.125" style="552" customWidth="1"/>
    <col min="12048" max="12048" width="0.875" style="552" customWidth="1"/>
    <col min="12049" max="12049" width="6.75" style="552" customWidth="1"/>
    <col min="12050" max="12050" width="11.125" style="552" customWidth="1"/>
    <col min="12051" max="12051" width="1.5" style="552" customWidth="1"/>
    <col min="12052" max="12052" width="11.125" style="552" customWidth="1"/>
    <col min="12053" max="12053" width="0.875" style="552" customWidth="1"/>
    <col min="12054" max="12054" width="6.75" style="552" customWidth="1"/>
    <col min="12055" max="12055" width="11.125" style="552" customWidth="1"/>
    <col min="12056" max="12056" width="0.875" style="552" customWidth="1"/>
    <col min="12057" max="12057" width="6.75" style="552" customWidth="1"/>
    <col min="12058" max="12058" width="11.125" style="552" customWidth="1"/>
    <col min="12059" max="12059" width="8" style="552" customWidth="1"/>
    <col min="12060" max="12288" width="9" style="552"/>
    <col min="12289" max="12289" width="26.5" style="552" customWidth="1"/>
    <col min="12290" max="12290" width="4.625" style="552" customWidth="1"/>
    <col min="12291" max="12291" width="5.875" style="552" customWidth="1"/>
    <col min="12292" max="12292" width="11.125" style="552" customWidth="1"/>
    <col min="12293" max="12293" width="0.875" style="552" customWidth="1"/>
    <col min="12294" max="12294" width="6.75" style="552" customWidth="1"/>
    <col min="12295" max="12295" width="11.125" style="552" customWidth="1"/>
    <col min="12296" max="12296" width="0.875" style="552" customWidth="1"/>
    <col min="12297" max="12297" width="6.75" style="552" customWidth="1"/>
    <col min="12298" max="12298" width="11.125" style="552" customWidth="1"/>
    <col min="12299" max="12299" width="1.5" style="552" customWidth="1"/>
    <col min="12300" max="12300" width="11.125" style="552" customWidth="1"/>
    <col min="12301" max="12301" width="0.875" style="552" customWidth="1"/>
    <col min="12302" max="12302" width="6.75" style="552" customWidth="1"/>
    <col min="12303" max="12303" width="11.125" style="552" customWidth="1"/>
    <col min="12304" max="12304" width="0.875" style="552" customWidth="1"/>
    <col min="12305" max="12305" width="6.75" style="552" customWidth="1"/>
    <col min="12306" max="12306" width="11.125" style="552" customWidth="1"/>
    <col min="12307" max="12307" width="1.5" style="552" customWidth="1"/>
    <col min="12308" max="12308" width="11.125" style="552" customWidth="1"/>
    <col min="12309" max="12309" width="0.875" style="552" customWidth="1"/>
    <col min="12310" max="12310" width="6.75" style="552" customWidth="1"/>
    <col min="12311" max="12311" width="11.125" style="552" customWidth="1"/>
    <col min="12312" max="12312" width="0.875" style="552" customWidth="1"/>
    <col min="12313" max="12313" width="6.75" style="552" customWidth="1"/>
    <col min="12314" max="12314" width="11.125" style="552" customWidth="1"/>
    <col min="12315" max="12315" width="8" style="552" customWidth="1"/>
    <col min="12316" max="12544" width="9" style="552"/>
    <col min="12545" max="12545" width="26.5" style="552" customWidth="1"/>
    <col min="12546" max="12546" width="4.625" style="552" customWidth="1"/>
    <col min="12547" max="12547" width="5.875" style="552" customWidth="1"/>
    <col min="12548" max="12548" width="11.125" style="552" customWidth="1"/>
    <col min="12549" max="12549" width="0.875" style="552" customWidth="1"/>
    <col min="12550" max="12550" width="6.75" style="552" customWidth="1"/>
    <col min="12551" max="12551" width="11.125" style="552" customWidth="1"/>
    <col min="12552" max="12552" width="0.875" style="552" customWidth="1"/>
    <col min="12553" max="12553" width="6.75" style="552" customWidth="1"/>
    <col min="12554" max="12554" width="11.125" style="552" customWidth="1"/>
    <col min="12555" max="12555" width="1.5" style="552" customWidth="1"/>
    <col min="12556" max="12556" width="11.125" style="552" customWidth="1"/>
    <col min="12557" max="12557" width="0.875" style="552" customWidth="1"/>
    <col min="12558" max="12558" width="6.75" style="552" customWidth="1"/>
    <col min="12559" max="12559" width="11.125" style="552" customWidth="1"/>
    <col min="12560" max="12560" width="0.875" style="552" customWidth="1"/>
    <col min="12561" max="12561" width="6.75" style="552" customWidth="1"/>
    <col min="12562" max="12562" width="11.125" style="552" customWidth="1"/>
    <col min="12563" max="12563" width="1.5" style="552" customWidth="1"/>
    <col min="12564" max="12564" width="11.125" style="552" customWidth="1"/>
    <col min="12565" max="12565" width="0.875" style="552" customWidth="1"/>
    <col min="12566" max="12566" width="6.75" style="552" customWidth="1"/>
    <col min="12567" max="12567" width="11.125" style="552" customWidth="1"/>
    <col min="12568" max="12568" width="0.875" style="552" customWidth="1"/>
    <col min="12569" max="12569" width="6.75" style="552" customWidth="1"/>
    <col min="12570" max="12570" width="11.125" style="552" customWidth="1"/>
    <col min="12571" max="12571" width="8" style="552" customWidth="1"/>
    <col min="12572" max="12800" width="9" style="552"/>
    <col min="12801" max="12801" width="26.5" style="552" customWidth="1"/>
    <col min="12802" max="12802" width="4.625" style="552" customWidth="1"/>
    <col min="12803" max="12803" width="5.875" style="552" customWidth="1"/>
    <col min="12804" max="12804" width="11.125" style="552" customWidth="1"/>
    <col min="12805" max="12805" width="0.875" style="552" customWidth="1"/>
    <col min="12806" max="12806" width="6.75" style="552" customWidth="1"/>
    <col min="12807" max="12807" width="11.125" style="552" customWidth="1"/>
    <col min="12808" max="12808" width="0.875" style="552" customWidth="1"/>
    <col min="12809" max="12809" width="6.75" style="552" customWidth="1"/>
    <col min="12810" max="12810" width="11.125" style="552" customWidth="1"/>
    <col min="12811" max="12811" width="1.5" style="552" customWidth="1"/>
    <col min="12812" max="12812" width="11.125" style="552" customWidth="1"/>
    <col min="12813" max="12813" width="0.875" style="552" customWidth="1"/>
    <col min="12814" max="12814" width="6.75" style="552" customWidth="1"/>
    <col min="12815" max="12815" width="11.125" style="552" customWidth="1"/>
    <col min="12816" max="12816" width="0.875" style="552" customWidth="1"/>
    <col min="12817" max="12817" width="6.75" style="552" customWidth="1"/>
    <col min="12818" max="12818" width="11.125" style="552" customWidth="1"/>
    <col min="12819" max="12819" width="1.5" style="552" customWidth="1"/>
    <col min="12820" max="12820" width="11.125" style="552" customWidth="1"/>
    <col min="12821" max="12821" width="0.875" style="552" customWidth="1"/>
    <col min="12822" max="12822" width="6.75" style="552" customWidth="1"/>
    <col min="12823" max="12823" width="11.125" style="552" customWidth="1"/>
    <col min="12824" max="12824" width="0.875" style="552" customWidth="1"/>
    <col min="12825" max="12825" width="6.75" style="552" customWidth="1"/>
    <col min="12826" max="12826" width="11.125" style="552" customWidth="1"/>
    <col min="12827" max="12827" width="8" style="552" customWidth="1"/>
    <col min="12828" max="13056" width="9" style="552"/>
    <col min="13057" max="13057" width="26.5" style="552" customWidth="1"/>
    <col min="13058" max="13058" width="4.625" style="552" customWidth="1"/>
    <col min="13059" max="13059" width="5.875" style="552" customWidth="1"/>
    <col min="13060" max="13060" width="11.125" style="552" customWidth="1"/>
    <col min="13061" max="13061" width="0.875" style="552" customWidth="1"/>
    <col min="13062" max="13062" width="6.75" style="552" customWidth="1"/>
    <col min="13063" max="13063" width="11.125" style="552" customWidth="1"/>
    <col min="13064" max="13064" width="0.875" style="552" customWidth="1"/>
    <col min="13065" max="13065" width="6.75" style="552" customWidth="1"/>
    <col min="13066" max="13066" width="11.125" style="552" customWidth="1"/>
    <col min="13067" max="13067" width="1.5" style="552" customWidth="1"/>
    <col min="13068" max="13068" width="11.125" style="552" customWidth="1"/>
    <col min="13069" max="13069" width="0.875" style="552" customWidth="1"/>
    <col min="13070" max="13070" width="6.75" style="552" customWidth="1"/>
    <col min="13071" max="13071" width="11.125" style="552" customWidth="1"/>
    <col min="13072" max="13072" width="0.875" style="552" customWidth="1"/>
    <col min="13073" max="13073" width="6.75" style="552" customWidth="1"/>
    <col min="13074" max="13074" width="11.125" style="552" customWidth="1"/>
    <col min="13075" max="13075" width="1.5" style="552" customWidth="1"/>
    <col min="13076" max="13076" width="11.125" style="552" customWidth="1"/>
    <col min="13077" max="13077" width="0.875" style="552" customWidth="1"/>
    <col min="13078" max="13078" width="6.75" style="552" customWidth="1"/>
    <col min="13079" max="13079" width="11.125" style="552" customWidth="1"/>
    <col min="13080" max="13080" width="0.875" style="552" customWidth="1"/>
    <col min="13081" max="13081" width="6.75" style="552" customWidth="1"/>
    <col min="13082" max="13082" width="11.125" style="552" customWidth="1"/>
    <col min="13083" max="13083" width="8" style="552" customWidth="1"/>
    <col min="13084" max="13312" width="9" style="552"/>
    <col min="13313" max="13313" width="26.5" style="552" customWidth="1"/>
    <col min="13314" max="13314" width="4.625" style="552" customWidth="1"/>
    <col min="13315" max="13315" width="5.875" style="552" customWidth="1"/>
    <col min="13316" max="13316" width="11.125" style="552" customWidth="1"/>
    <col min="13317" max="13317" width="0.875" style="552" customWidth="1"/>
    <col min="13318" max="13318" width="6.75" style="552" customWidth="1"/>
    <col min="13319" max="13319" width="11.125" style="552" customWidth="1"/>
    <col min="13320" max="13320" width="0.875" style="552" customWidth="1"/>
    <col min="13321" max="13321" width="6.75" style="552" customWidth="1"/>
    <col min="13322" max="13322" width="11.125" style="552" customWidth="1"/>
    <col min="13323" max="13323" width="1.5" style="552" customWidth="1"/>
    <col min="13324" max="13324" width="11.125" style="552" customWidth="1"/>
    <col min="13325" max="13325" width="0.875" style="552" customWidth="1"/>
    <col min="13326" max="13326" width="6.75" style="552" customWidth="1"/>
    <col min="13327" max="13327" width="11.125" style="552" customWidth="1"/>
    <col min="13328" max="13328" width="0.875" style="552" customWidth="1"/>
    <col min="13329" max="13329" width="6.75" style="552" customWidth="1"/>
    <col min="13330" max="13330" width="11.125" style="552" customWidth="1"/>
    <col min="13331" max="13331" width="1.5" style="552" customWidth="1"/>
    <col min="13332" max="13332" width="11.125" style="552" customWidth="1"/>
    <col min="13333" max="13333" width="0.875" style="552" customWidth="1"/>
    <col min="13334" max="13334" width="6.75" style="552" customWidth="1"/>
    <col min="13335" max="13335" width="11.125" style="552" customWidth="1"/>
    <col min="13336" max="13336" width="0.875" style="552" customWidth="1"/>
    <col min="13337" max="13337" width="6.75" style="552" customWidth="1"/>
    <col min="13338" max="13338" width="11.125" style="552" customWidth="1"/>
    <col min="13339" max="13339" width="8" style="552" customWidth="1"/>
    <col min="13340" max="13568" width="9" style="552"/>
    <col min="13569" max="13569" width="26.5" style="552" customWidth="1"/>
    <col min="13570" max="13570" width="4.625" style="552" customWidth="1"/>
    <col min="13571" max="13571" width="5.875" style="552" customWidth="1"/>
    <col min="13572" max="13572" width="11.125" style="552" customWidth="1"/>
    <col min="13573" max="13573" width="0.875" style="552" customWidth="1"/>
    <col min="13574" max="13574" width="6.75" style="552" customWidth="1"/>
    <col min="13575" max="13575" width="11.125" style="552" customWidth="1"/>
    <col min="13576" max="13576" width="0.875" style="552" customWidth="1"/>
    <col min="13577" max="13577" width="6.75" style="552" customWidth="1"/>
    <col min="13578" max="13578" width="11.125" style="552" customWidth="1"/>
    <col min="13579" max="13579" width="1.5" style="552" customWidth="1"/>
    <col min="13580" max="13580" width="11.125" style="552" customWidth="1"/>
    <col min="13581" max="13581" width="0.875" style="552" customWidth="1"/>
    <col min="13582" max="13582" width="6.75" style="552" customWidth="1"/>
    <col min="13583" max="13583" width="11.125" style="552" customWidth="1"/>
    <col min="13584" max="13584" width="0.875" style="552" customWidth="1"/>
    <col min="13585" max="13585" width="6.75" style="552" customWidth="1"/>
    <col min="13586" max="13586" width="11.125" style="552" customWidth="1"/>
    <col min="13587" max="13587" width="1.5" style="552" customWidth="1"/>
    <col min="13588" max="13588" width="11.125" style="552" customWidth="1"/>
    <col min="13589" max="13589" width="0.875" style="552" customWidth="1"/>
    <col min="13590" max="13590" width="6.75" style="552" customWidth="1"/>
    <col min="13591" max="13591" width="11.125" style="552" customWidth="1"/>
    <col min="13592" max="13592" width="0.875" style="552" customWidth="1"/>
    <col min="13593" max="13593" width="6.75" style="552" customWidth="1"/>
    <col min="13594" max="13594" width="11.125" style="552" customWidth="1"/>
    <col min="13595" max="13595" width="8" style="552" customWidth="1"/>
    <col min="13596" max="13824" width="9" style="552"/>
    <col min="13825" max="13825" width="26.5" style="552" customWidth="1"/>
    <col min="13826" max="13826" width="4.625" style="552" customWidth="1"/>
    <col min="13827" max="13827" width="5.875" style="552" customWidth="1"/>
    <col min="13828" max="13828" width="11.125" style="552" customWidth="1"/>
    <col min="13829" max="13829" width="0.875" style="552" customWidth="1"/>
    <col min="13830" max="13830" width="6.75" style="552" customWidth="1"/>
    <col min="13831" max="13831" width="11.125" style="552" customWidth="1"/>
    <col min="13832" max="13832" width="0.875" style="552" customWidth="1"/>
    <col min="13833" max="13833" width="6.75" style="552" customWidth="1"/>
    <col min="13834" max="13834" width="11.125" style="552" customWidth="1"/>
    <col min="13835" max="13835" width="1.5" style="552" customWidth="1"/>
    <col min="13836" max="13836" width="11.125" style="552" customWidth="1"/>
    <col min="13837" max="13837" width="0.875" style="552" customWidth="1"/>
    <col min="13838" max="13838" width="6.75" style="552" customWidth="1"/>
    <col min="13839" max="13839" width="11.125" style="552" customWidth="1"/>
    <col min="13840" max="13840" width="0.875" style="552" customWidth="1"/>
    <col min="13841" max="13841" width="6.75" style="552" customWidth="1"/>
    <col min="13842" max="13842" width="11.125" style="552" customWidth="1"/>
    <col min="13843" max="13843" width="1.5" style="552" customWidth="1"/>
    <col min="13844" max="13844" width="11.125" style="552" customWidth="1"/>
    <col min="13845" max="13845" width="0.875" style="552" customWidth="1"/>
    <col min="13846" max="13846" width="6.75" style="552" customWidth="1"/>
    <col min="13847" max="13847" width="11.125" style="552" customWidth="1"/>
    <col min="13848" max="13848" width="0.875" style="552" customWidth="1"/>
    <col min="13849" max="13849" width="6.75" style="552" customWidth="1"/>
    <col min="13850" max="13850" width="11.125" style="552" customWidth="1"/>
    <col min="13851" max="13851" width="8" style="552" customWidth="1"/>
    <col min="13852" max="14080" width="9" style="552"/>
    <col min="14081" max="14081" width="26.5" style="552" customWidth="1"/>
    <col min="14082" max="14082" width="4.625" style="552" customWidth="1"/>
    <col min="14083" max="14083" width="5.875" style="552" customWidth="1"/>
    <col min="14084" max="14084" width="11.125" style="552" customWidth="1"/>
    <col min="14085" max="14085" width="0.875" style="552" customWidth="1"/>
    <col min="14086" max="14086" width="6.75" style="552" customWidth="1"/>
    <col min="14087" max="14087" width="11.125" style="552" customWidth="1"/>
    <col min="14088" max="14088" width="0.875" style="552" customWidth="1"/>
    <col min="14089" max="14089" width="6.75" style="552" customWidth="1"/>
    <col min="14090" max="14090" width="11.125" style="552" customWidth="1"/>
    <col min="14091" max="14091" width="1.5" style="552" customWidth="1"/>
    <col min="14092" max="14092" width="11.125" style="552" customWidth="1"/>
    <col min="14093" max="14093" width="0.875" style="552" customWidth="1"/>
    <col min="14094" max="14094" width="6.75" style="552" customWidth="1"/>
    <col min="14095" max="14095" width="11.125" style="552" customWidth="1"/>
    <col min="14096" max="14096" width="0.875" style="552" customWidth="1"/>
    <col min="14097" max="14097" width="6.75" style="552" customWidth="1"/>
    <col min="14098" max="14098" width="11.125" style="552" customWidth="1"/>
    <col min="14099" max="14099" width="1.5" style="552" customWidth="1"/>
    <col min="14100" max="14100" width="11.125" style="552" customWidth="1"/>
    <col min="14101" max="14101" width="0.875" style="552" customWidth="1"/>
    <col min="14102" max="14102" width="6.75" style="552" customWidth="1"/>
    <col min="14103" max="14103" width="11.125" style="552" customWidth="1"/>
    <col min="14104" max="14104" width="0.875" style="552" customWidth="1"/>
    <col min="14105" max="14105" width="6.75" style="552" customWidth="1"/>
    <col min="14106" max="14106" width="11.125" style="552" customWidth="1"/>
    <col min="14107" max="14107" width="8" style="552" customWidth="1"/>
    <col min="14108" max="14336" width="9" style="552"/>
    <col min="14337" max="14337" width="26.5" style="552" customWidth="1"/>
    <col min="14338" max="14338" width="4.625" style="552" customWidth="1"/>
    <col min="14339" max="14339" width="5.875" style="552" customWidth="1"/>
    <col min="14340" max="14340" width="11.125" style="552" customWidth="1"/>
    <col min="14341" max="14341" width="0.875" style="552" customWidth="1"/>
    <col min="14342" max="14342" width="6.75" style="552" customWidth="1"/>
    <col min="14343" max="14343" width="11.125" style="552" customWidth="1"/>
    <col min="14344" max="14344" width="0.875" style="552" customWidth="1"/>
    <col min="14345" max="14345" width="6.75" style="552" customWidth="1"/>
    <col min="14346" max="14346" width="11.125" style="552" customWidth="1"/>
    <col min="14347" max="14347" width="1.5" style="552" customWidth="1"/>
    <col min="14348" max="14348" width="11.125" style="552" customWidth="1"/>
    <col min="14349" max="14349" width="0.875" style="552" customWidth="1"/>
    <col min="14350" max="14350" width="6.75" style="552" customWidth="1"/>
    <col min="14351" max="14351" width="11.125" style="552" customWidth="1"/>
    <col min="14352" max="14352" width="0.875" style="552" customWidth="1"/>
    <col min="14353" max="14353" width="6.75" style="552" customWidth="1"/>
    <col min="14354" max="14354" width="11.125" style="552" customWidth="1"/>
    <col min="14355" max="14355" width="1.5" style="552" customWidth="1"/>
    <col min="14356" max="14356" width="11.125" style="552" customWidth="1"/>
    <col min="14357" max="14357" width="0.875" style="552" customWidth="1"/>
    <col min="14358" max="14358" width="6.75" style="552" customWidth="1"/>
    <col min="14359" max="14359" width="11.125" style="552" customWidth="1"/>
    <col min="14360" max="14360" width="0.875" style="552" customWidth="1"/>
    <col min="14361" max="14361" width="6.75" style="552" customWidth="1"/>
    <col min="14362" max="14362" width="11.125" style="552" customWidth="1"/>
    <col min="14363" max="14363" width="8" style="552" customWidth="1"/>
    <col min="14364" max="14592" width="9" style="552"/>
    <col min="14593" max="14593" width="26.5" style="552" customWidth="1"/>
    <col min="14594" max="14594" width="4.625" style="552" customWidth="1"/>
    <col min="14595" max="14595" width="5.875" style="552" customWidth="1"/>
    <col min="14596" max="14596" width="11.125" style="552" customWidth="1"/>
    <col min="14597" max="14597" width="0.875" style="552" customWidth="1"/>
    <col min="14598" max="14598" width="6.75" style="552" customWidth="1"/>
    <col min="14599" max="14599" width="11.125" style="552" customWidth="1"/>
    <col min="14600" max="14600" width="0.875" style="552" customWidth="1"/>
    <col min="14601" max="14601" width="6.75" style="552" customWidth="1"/>
    <col min="14602" max="14602" width="11.125" style="552" customWidth="1"/>
    <col min="14603" max="14603" width="1.5" style="552" customWidth="1"/>
    <col min="14604" max="14604" width="11.125" style="552" customWidth="1"/>
    <col min="14605" max="14605" width="0.875" style="552" customWidth="1"/>
    <col min="14606" max="14606" width="6.75" style="552" customWidth="1"/>
    <col min="14607" max="14607" width="11.125" style="552" customWidth="1"/>
    <col min="14608" max="14608" width="0.875" style="552" customWidth="1"/>
    <col min="14609" max="14609" width="6.75" style="552" customWidth="1"/>
    <col min="14610" max="14610" width="11.125" style="552" customWidth="1"/>
    <col min="14611" max="14611" width="1.5" style="552" customWidth="1"/>
    <col min="14612" max="14612" width="11.125" style="552" customWidth="1"/>
    <col min="14613" max="14613" width="0.875" style="552" customWidth="1"/>
    <col min="14614" max="14614" width="6.75" style="552" customWidth="1"/>
    <col min="14615" max="14615" width="11.125" style="552" customWidth="1"/>
    <col min="14616" max="14616" width="0.875" style="552" customWidth="1"/>
    <col min="14617" max="14617" width="6.75" style="552" customWidth="1"/>
    <col min="14618" max="14618" width="11.125" style="552" customWidth="1"/>
    <col min="14619" max="14619" width="8" style="552" customWidth="1"/>
    <col min="14620" max="14848" width="9" style="552"/>
    <col min="14849" max="14849" width="26.5" style="552" customWidth="1"/>
    <col min="14850" max="14850" width="4.625" style="552" customWidth="1"/>
    <col min="14851" max="14851" width="5.875" style="552" customWidth="1"/>
    <col min="14852" max="14852" width="11.125" style="552" customWidth="1"/>
    <col min="14853" max="14853" width="0.875" style="552" customWidth="1"/>
    <col min="14854" max="14854" width="6.75" style="552" customWidth="1"/>
    <col min="14855" max="14855" width="11.125" style="552" customWidth="1"/>
    <col min="14856" max="14856" width="0.875" style="552" customWidth="1"/>
    <col min="14857" max="14857" width="6.75" style="552" customWidth="1"/>
    <col min="14858" max="14858" width="11.125" style="552" customWidth="1"/>
    <col min="14859" max="14859" width="1.5" style="552" customWidth="1"/>
    <col min="14860" max="14860" width="11.125" style="552" customWidth="1"/>
    <col min="14861" max="14861" width="0.875" style="552" customWidth="1"/>
    <col min="14862" max="14862" width="6.75" style="552" customWidth="1"/>
    <col min="14863" max="14863" width="11.125" style="552" customWidth="1"/>
    <col min="14864" max="14864" width="0.875" style="552" customWidth="1"/>
    <col min="14865" max="14865" width="6.75" style="552" customWidth="1"/>
    <col min="14866" max="14866" width="11.125" style="552" customWidth="1"/>
    <col min="14867" max="14867" width="1.5" style="552" customWidth="1"/>
    <col min="14868" max="14868" width="11.125" style="552" customWidth="1"/>
    <col min="14869" max="14869" width="0.875" style="552" customWidth="1"/>
    <col min="14870" max="14870" width="6.75" style="552" customWidth="1"/>
    <col min="14871" max="14871" width="11.125" style="552" customWidth="1"/>
    <col min="14872" max="14872" width="0.875" style="552" customWidth="1"/>
    <col min="14873" max="14873" width="6.75" style="552" customWidth="1"/>
    <col min="14874" max="14874" width="11.125" style="552" customWidth="1"/>
    <col min="14875" max="14875" width="8" style="552" customWidth="1"/>
    <col min="14876" max="15104" width="9" style="552"/>
    <col min="15105" max="15105" width="26.5" style="552" customWidth="1"/>
    <col min="15106" max="15106" width="4.625" style="552" customWidth="1"/>
    <col min="15107" max="15107" width="5.875" style="552" customWidth="1"/>
    <col min="15108" max="15108" width="11.125" style="552" customWidth="1"/>
    <col min="15109" max="15109" width="0.875" style="552" customWidth="1"/>
    <col min="15110" max="15110" width="6.75" style="552" customWidth="1"/>
    <col min="15111" max="15111" width="11.125" style="552" customWidth="1"/>
    <col min="15112" max="15112" width="0.875" style="552" customWidth="1"/>
    <col min="15113" max="15113" width="6.75" style="552" customWidth="1"/>
    <col min="15114" max="15114" width="11.125" style="552" customWidth="1"/>
    <col min="15115" max="15115" width="1.5" style="552" customWidth="1"/>
    <col min="15116" max="15116" width="11.125" style="552" customWidth="1"/>
    <col min="15117" max="15117" width="0.875" style="552" customWidth="1"/>
    <col min="15118" max="15118" width="6.75" style="552" customWidth="1"/>
    <col min="15119" max="15119" width="11.125" style="552" customWidth="1"/>
    <col min="15120" max="15120" width="0.875" style="552" customWidth="1"/>
    <col min="15121" max="15121" width="6.75" style="552" customWidth="1"/>
    <col min="15122" max="15122" width="11.125" style="552" customWidth="1"/>
    <col min="15123" max="15123" width="1.5" style="552" customWidth="1"/>
    <col min="15124" max="15124" width="11.125" style="552" customWidth="1"/>
    <col min="15125" max="15125" width="0.875" style="552" customWidth="1"/>
    <col min="15126" max="15126" width="6.75" style="552" customWidth="1"/>
    <col min="15127" max="15127" width="11.125" style="552" customWidth="1"/>
    <col min="15128" max="15128" width="0.875" style="552" customWidth="1"/>
    <col min="15129" max="15129" width="6.75" style="552" customWidth="1"/>
    <col min="15130" max="15130" width="11.125" style="552" customWidth="1"/>
    <col min="15131" max="15131" width="8" style="552" customWidth="1"/>
    <col min="15132" max="15360" width="9" style="552"/>
    <col min="15361" max="15361" width="26.5" style="552" customWidth="1"/>
    <col min="15362" max="15362" width="4.625" style="552" customWidth="1"/>
    <col min="15363" max="15363" width="5.875" style="552" customWidth="1"/>
    <col min="15364" max="15364" width="11.125" style="552" customWidth="1"/>
    <col min="15365" max="15365" width="0.875" style="552" customWidth="1"/>
    <col min="15366" max="15366" width="6.75" style="552" customWidth="1"/>
    <col min="15367" max="15367" width="11.125" style="552" customWidth="1"/>
    <col min="15368" max="15368" width="0.875" style="552" customWidth="1"/>
    <col min="15369" max="15369" width="6.75" style="552" customWidth="1"/>
    <col min="15370" max="15370" width="11.125" style="552" customWidth="1"/>
    <col min="15371" max="15371" width="1.5" style="552" customWidth="1"/>
    <col min="15372" max="15372" width="11.125" style="552" customWidth="1"/>
    <col min="15373" max="15373" width="0.875" style="552" customWidth="1"/>
    <col min="15374" max="15374" width="6.75" style="552" customWidth="1"/>
    <col min="15375" max="15375" width="11.125" style="552" customWidth="1"/>
    <col min="15376" max="15376" width="0.875" style="552" customWidth="1"/>
    <col min="15377" max="15377" width="6.75" style="552" customWidth="1"/>
    <col min="15378" max="15378" width="11.125" style="552" customWidth="1"/>
    <col min="15379" max="15379" width="1.5" style="552" customWidth="1"/>
    <col min="15380" max="15380" width="11.125" style="552" customWidth="1"/>
    <col min="15381" max="15381" width="0.875" style="552" customWidth="1"/>
    <col min="15382" max="15382" width="6.75" style="552" customWidth="1"/>
    <col min="15383" max="15383" width="11.125" style="552" customWidth="1"/>
    <col min="15384" max="15384" width="0.875" style="552" customWidth="1"/>
    <col min="15385" max="15385" width="6.75" style="552" customWidth="1"/>
    <col min="15386" max="15386" width="11.125" style="552" customWidth="1"/>
    <col min="15387" max="15387" width="8" style="552" customWidth="1"/>
    <col min="15388" max="15616" width="9" style="552"/>
    <col min="15617" max="15617" width="26.5" style="552" customWidth="1"/>
    <col min="15618" max="15618" width="4.625" style="552" customWidth="1"/>
    <col min="15619" max="15619" width="5.875" style="552" customWidth="1"/>
    <col min="15620" max="15620" width="11.125" style="552" customWidth="1"/>
    <col min="15621" max="15621" width="0.875" style="552" customWidth="1"/>
    <col min="15622" max="15622" width="6.75" style="552" customWidth="1"/>
    <col min="15623" max="15623" width="11.125" style="552" customWidth="1"/>
    <col min="15624" max="15624" width="0.875" style="552" customWidth="1"/>
    <col min="15625" max="15625" width="6.75" style="552" customWidth="1"/>
    <col min="15626" max="15626" width="11.125" style="552" customWidth="1"/>
    <col min="15627" max="15627" width="1.5" style="552" customWidth="1"/>
    <col min="15628" max="15628" width="11.125" style="552" customWidth="1"/>
    <col min="15629" max="15629" width="0.875" style="552" customWidth="1"/>
    <col min="15630" max="15630" width="6.75" style="552" customWidth="1"/>
    <col min="15631" max="15631" width="11.125" style="552" customWidth="1"/>
    <col min="15632" max="15632" width="0.875" style="552" customWidth="1"/>
    <col min="15633" max="15633" width="6.75" style="552" customWidth="1"/>
    <col min="15634" max="15634" width="11.125" style="552" customWidth="1"/>
    <col min="15635" max="15635" width="1.5" style="552" customWidth="1"/>
    <col min="15636" max="15636" width="11.125" style="552" customWidth="1"/>
    <col min="15637" max="15637" width="0.875" style="552" customWidth="1"/>
    <col min="15638" max="15638" width="6.75" style="552" customWidth="1"/>
    <col min="15639" max="15639" width="11.125" style="552" customWidth="1"/>
    <col min="15640" max="15640" width="0.875" style="552" customWidth="1"/>
    <col min="15641" max="15641" width="6.75" style="552" customWidth="1"/>
    <col min="15642" max="15642" width="11.125" style="552" customWidth="1"/>
    <col min="15643" max="15643" width="8" style="552" customWidth="1"/>
    <col min="15644" max="15872" width="9" style="552"/>
    <col min="15873" max="15873" width="26.5" style="552" customWidth="1"/>
    <col min="15874" max="15874" width="4.625" style="552" customWidth="1"/>
    <col min="15875" max="15875" width="5.875" style="552" customWidth="1"/>
    <col min="15876" max="15876" width="11.125" style="552" customWidth="1"/>
    <col min="15877" max="15877" width="0.875" style="552" customWidth="1"/>
    <col min="15878" max="15878" width="6.75" style="552" customWidth="1"/>
    <col min="15879" max="15879" width="11.125" style="552" customWidth="1"/>
    <col min="15880" max="15880" width="0.875" style="552" customWidth="1"/>
    <col min="15881" max="15881" width="6.75" style="552" customWidth="1"/>
    <col min="15882" max="15882" width="11.125" style="552" customWidth="1"/>
    <col min="15883" max="15883" width="1.5" style="552" customWidth="1"/>
    <col min="15884" max="15884" width="11.125" style="552" customWidth="1"/>
    <col min="15885" max="15885" width="0.875" style="552" customWidth="1"/>
    <col min="15886" max="15886" width="6.75" style="552" customWidth="1"/>
    <col min="15887" max="15887" width="11.125" style="552" customWidth="1"/>
    <col min="15888" max="15888" width="0.875" style="552" customWidth="1"/>
    <col min="15889" max="15889" width="6.75" style="552" customWidth="1"/>
    <col min="15890" max="15890" width="11.125" style="552" customWidth="1"/>
    <col min="15891" max="15891" width="1.5" style="552" customWidth="1"/>
    <col min="15892" max="15892" width="11.125" style="552" customWidth="1"/>
    <col min="15893" max="15893" width="0.875" style="552" customWidth="1"/>
    <col min="15894" max="15894" width="6.75" style="552" customWidth="1"/>
    <col min="15895" max="15895" width="11.125" style="552" customWidth="1"/>
    <col min="15896" max="15896" width="0.875" style="552" customWidth="1"/>
    <col min="15897" max="15897" width="6.75" style="552" customWidth="1"/>
    <col min="15898" max="15898" width="11.125" style="552" customWidth="1"/>
    <col min="15899" max="15899" width="8" style="552" customWidth="1"/>
    <col min="15900" max="16128" width="9" style="552"/>
    <col min="16129" max="16129" width="26.5" style="552" customWidth="1"/>
    <col min="16130" max="16130" width="4.625" style="552" customWidth="1"/>
    <col min="16131" max="16131" width="5.875" style="552" customWidth="1"/>
    <col min="16132" max="16132" width="11.125" style="552" customWidth="1"/>
    <col min="16133" max="16133" width="0.875" style="552" customWidth="1"/>
    <col min="16134" max="16134" width="6.75" style="552" customWidth="1"/>
    <col min="16135" max="16135" width="11.125" style="552" customWidth="1"/>
    <col min="16136" max="16136" width="0.875" style="552" customWidth="1"/>
    <col min="16137" max="16137" width="6.75" style="552" customWidth="1"/>
    <col min="16138" max="16138" width="11.125" style="552" customWidth="1"/>
    <col min="16139" max="16139" width="1.5" style="552" customWidth="1"/>
    <col min="16140" max="16140" width="11.125" style="552" customWidth="1"/>
    <col min="16141" max="16141" width="0.875" style="552" customWidth="1"/>
    <col min="16142" max="16142" width="6.75" style="552" customWidth="1"/>
    <col min="16143" max="16143" width="11.125" style="552" customWidth="1"/>
    <col min="16144" max="16144" width="0.875" style="552" customWidth="1"/>
    <col min="16145" max="16145" width="6.75" style="552" customWidth="1"/>
    <col min="16146" max="16146" width="11.125" style="552" customWidth="1"/>
    <col min="16147" max="16147" width="1.5" style="552" customWidth="1"/>
    <col min="16148" max="16148" width="11.125" style="552" customWidth="1"/>
    <col min="16149" max="16149" width="0.875" style="552" customWidth="1"/>
    <col min="16150" max="16150" width="6.75" style="552" customWidth="1"/>
    <col min="16151" max="16151" width="11.125" style="552" customWidth="1"/>
    <col min="16152" max="16152" width="0.875" style="552" customWidth="1"/>
    <col min="16153" max="16153" width="6.75" style="552" customWidth="1"/>
    <col min="16154" max="16154" width="11.125" style="552" customWidth="1"/>
    <col min="16155" max="16155" width="8" style="552" customWidth="1"/>
    <col min="16156" max="16384" width="9" style="552"/>
  </cols>
  <sheetData>
    <row r="1" spans="1:26">
      <c r="A1" s="552" t="s">
        <v>793</v>
      </c>
      <c r="B1" s="552" t="s">
        <v>1842</v>
      </c>
    </row>
    <row r="3" spans="1:26" ht="15">
      <c r="A3" s="992" t="s">
        <v>1837</v>
      </c>
      <c r="B3" s="992"/>
      <c r="C3" s="992"/>
      <c r="D3" s="665"/>
      <c r="E3" s="665"/>
      <c r="F3" s="665"/>
      <c r="G3" s="665"/>
      <c r="H3" s="665"/>
      <c r="I3" s="665"/>
      <c r="J3" s="640"/>
      <c r="K3" s="665"/>
      <c r="L3" s="665"/>
      <c r="M3" s="665"/>
      <c r="N3" s="665"/>
      <c r="O3" s="665"/>
      <c r="P3" s="665"/>
      <c r="Q3" s="665"/>
      <c r="S3" s="665"/>
      <c r="T3" s="665"/>
      <c r="U3" s="665"/>
      <c r="V3" s="665"/>
      <c r="W3" s="665"/>
      <c r="X3" s="665"/>
      <c r="Y3" s="665"/>
    </row>
    <row r="4" spans="1:26">
      <c r="A4" s="993" t="s">
        <v>1838</v>
      </c>
      <c r="B4" s="993"/>
      <c r="C4" s="993"/>
      <c r="D4" s="651"/>
      <c r="E4" s="651"/>
      <c r="F4" s="651"/>
      <c r="G4" s="651"/>
      <c r="H4" s="651"/>
      <c r="I4" s="651"/>
      <c r="K4" s="651"/>
      <c r="L4" s="651"/>
      <c r="M4" s="651"/>
      <c r="N4" s="651"/>
      <c r="O4" s="651"/>
      <c r="P4" s="651"/>
      <c r="Q4" s="651"/>
      <c r="S4" s="651"/>
      <c r="T4" s="651"/>
      <c r="U4" s="651"/>
      <c r="V4" s="651"/>
      <c r="W4" s="651"/>
      <c r="X4" s="651"/>
      <c r="Y4" s="651"/>
    </row>
    <row r="5" spans="1:26" ht="15.75" thickBot="1">
      <c r="A5" s="994" t="s">
        <v>1749</v>
      </c>
      <c r="B5" s="994"/>
      <c r="C5" s="994"/>
      <c r="D5" s="651"/>
      <c r="E5" s="651"/>
      <c r="F5" s="651"/>
      <c r="G5" s="651"/>
      <c r="H5" s="651"/>
      <c r="I5" s="651"/>
      <c r="K5" s="666"/>
      <c r="L5" s="651"/>
      <c r="M5" s="651"/>
      <c r="N5" s="651"/>
      <c r="O5" s="651"/>
      <c r="P5" s="651"/>
      <c r="Q5" s="651"/>
      <c r="S5" s="666"/>
      <c r="T5" s="651"/>
      <c r="U5" s="651"/>
      <c r="V5" s="651"/>
      <c r="W5" s="651"/>
      <c r="X5" s="651"/>
      <c r="Y5" s="651"/>
    </row>
    <row r="6" spans="1:26" ht="15">
      <c r="A6" s="1005" t="s">
        <v>1750</v>
      </c>
      <c r="B6" s="997" t="s">
        <v>1476</v>
      </c>
      <c r="C6" s="1000" t="s">
        <v>1751</v>
      </c>
      <c r="D6" s="1008" t="s">
        <v>1839</v>
      </c>
      <c r="E6" s="1008"/>
      <c r="F6" s="1008"/>
      <c r="G6" s="1008"/>
      <c r="H6" s="1008"/>
      <c r="I6" s="1008"/>
      <c r="J6" s="1008"/>
      <c r="K6" s="667"/>
      <c r="L6" s="1008" t="s">
        <v>1840</v>
      </c>
      <c r="M6" s="1008"/>
      <c r="N6" s="1008"/>
      <c r="O6" s="1008"/>
      <c r="P6" s="1008"/>
      <c r="Q6" s="1008"/>
      <c r="R6" s="1008"/>
      <c r="S6" s="667"/>
      <c r="T6" s="1008" t="s">
        <v>1841</v>
      </c>
      <c r="U6" s="1008"/>
      <c r="V6" s="1008"/>
      <c r="W6" s="1008"/>
      <c r="X6" s="1008"/>
      <c r="Y6" s="1008"/>
      <c r="Z6" s="1008"/>
    </row>
    <row r="7" spans="1:26" ht="28.5">
      <c r="A7" s="1006"/>
      <c r="B7" s="998"/>
      <c r="C7" s="1001"/>
      <c r="D7" s="668" t="s">
        <v>1755</v>
      </c>
      <c r="E7" s="669"/>
      <c r="F7" s="1009" t="s">
        <v>1756</v>
      </c>
      <c r="G7" s="1009"/>
      <c r="H7" s="670"/>
      <c r="I7" s="1009" t="s">
        <v>1757</v>
      </c>
      <c r="J7" s="1009"/>
      <c r="K7" s="669"/>
      <c r="L7" s="668" t="s">
        <v>1755</v>
      </c>
      <c r="M7" s="669"/>
      <c r="N7" s="1009" t="s">
        <v>1756</v>
      </c>
      <c r="O7" s="1009"/>
      <c r="P7" s="670"/>
      <c r="Q7" s="1009" t="s">
        <v>1757</v>
      </c>
      <c r="R7" s="1009"/>
      <c r="S7" s="669"/>
      <c r="T7" s="668" t="s">
        <v>1755</v>
      </c>
      <c r="U7" s="669"/>
      <c r="V7" s="1009" t="s">
        <v>1756</v>
      </c>
      <c r="W7" s="1009"/>
      <c r="X7" s="670"/>
      <c r="Y7" s="1009" t="s">
        <v>1757</v>
      </c>
      <c r="Z7" s="1009"/>
    </row>
    <row r="8" spans="1:26" ht="57">
      <c r="A8" s="1007"/>
      <c r="B8" s="999"/>
      <c r="C8" s="1002"/>
      <c r="D8" s="668" t="s">
        <v>1758</v>
      </c>
      <c r="E8" s="671"/>
      <c r="F8" s="668" t="s">
        <v>1758</v>
      </c>
      <c r="G8" s="668" t="s">
        <v>1759</v>
      </c>
      <c r="H8" s="668"/>
      <c r="I8" s="668" t="s">
        <v>1758</v>
      </c>
      <c r="J8" s="668" t="s">
        <v>1760</v>
      </c>
      <c r="K8" s="671"/>
      <c r="L8" s="668" t="s">
        <v>1758</v>
      </c>
      <c r="M8" s="671"/>
      <c r="N8" s="668" t="s">
        <v>1758</v>
      </c>
      <c r="O8" s="668" t="s">
        <v>1759</v>
      </c>
      <c r="P8" s="668"/>
      <c r="Q8" s="668" t="s">
        <v>1758</v>
      </c>
      <c r="R8" s="668" t="s">
        <v>1760</v>
      </c>
      <c r="S8" s="671"/>
      <c r="T8" s="668" t="s">
        <v>1758</v>
      </c>
      <c r="U8" s="671"/>
      <c r="V8" s="668" t="s">
        <v>1758</v>
      </c>
      <c r="W8" s="668" t="s">
        <v>1759</v>
      </c>
      <c r="X8" s="668"/>
      <c r="Y8" s="668" t="s">
        <v>1758</v>
      </c>
      <c r="Z8" s="668" t="s">
        <v>1760</v>
      </c>
    </row>
    <row r="9" spans="1:26" ht="15">
      <c r="A9" s="650" t="s">
        <v>1761</v>
      </c>
      <c r="B9" s="651" t="s">
        <v>1762</v>
      </c>
      <c r="C9" s="651" t="s">
        <v>1763</v>
      </c>
      <c r="D9" s="652">
        <v>116.934576869672</v>
      </c>
      <c r="E9" s="652"/>
      <c r="F9" s="652">
        <v>119.03580299845</v>
      </c>
      <c r="G9" s="652">
        <v>23.655234254709502</v>
      </c>
      <c r="H9" s="652"/>
      <c r="I9" s="652">
        <v>116.73630268754999</v>
      </c>
      <c r="J9" s="652">
        <v>10.4580871575731</v>
      </c>
      <c r="K9" s="652"/>
      <c r="L9" s="652">
        <v>116.167639216902</v>
      </c>
      <c r="M9" s="652"/>
      <c r="N9" s="652">
        <v>118.26010857859001</v>
      </c>
      <c r="O9" s="652">
        <v>23.121792710503701</v>
      </c>
      <c r="P9" s="652"/>
      <c r="Q9" s="652">
        <v>116.14690594149</v>
      </c>
      <c r="R9" s="652">
        <v>10.1584171190964</v>
      </c>
      <c r="S9" s="652"/>
      <c r="T9" s="652">
        <v>121.065460100791</v>
      </c>
      <c r="U9" s="652"/>
      <c r="V9" s="652">
        <v>123.21271859504</v>
      </c>
      <c r="W9" s="652">
        <v>26.4875885886497</v>
      </c>
      <c r="X9" s="652"/>
      <c r="Y9" s="652">
        <v>119.91230380005</v>
      </c>
      <c r="Z9" s="652">
        <v>12.0490150283105</v>
      </c>
    </row>
    <row r="10" spans="1:26" ht="15">
      <c r="A10" s="653" t="s">
        <v>1764</v>
      </c>
      <c r="B10" s="651"/>
      <c r="C10" s="651" t="s">
        <v>1765</v>
      </c>
      <c r="D10" s="652">
        <v>116.955745916946</v>
      </c>
      <c r="E10" s="652"/>
      <c r="F10" s="652">
        <v>118.63445905816</v>
      </c>
      <c r="G10" s="652">
        <v>23.4524336897193</v>
      </c>
      <c r="H10" s="652"/>
      <c r="I10" s="652">
        <v>119.54907257252</v>
      </c>
      <c r="J10" s="652">
        <v>2.4095074284633702</v>
      </c>
      <c r="K10" s="652"/>
      <c r="L10" s="652">
        <v>116.613163503086</v>
      </c>
      <c r="M10" s="652"/>
      <c r="N10" s="652">
        <v>118.2919852986</v>
      </c>
      <c r="O10" s="652">
        <v>23.086998597382902</v>
      </c>
      <c r="P10" s="652"/>
      <c r="Q10" s="652">
        <v>119.10714457666</v>
      </c>
      <c r="R10" s="652">
        <v>2.5487021037488899</v>
      </c>
      <c r="S10" s="652"/>
      <c r="T10" s="652">
        <v>118.800964943007</v>
      </c>
      <c r="U10" s="652"/>
      <c r="V10" s="652">
        <v>120.47859245802999</v>
      </c>
      <c r="W10" s="652">
        <v>25.421132384808701</v>
      </c>
      <c r="X10" s="652"/>
      <c r="Y10" s="652">
        <v>121.93042913051001</v>
      </c>
      <c r="Z10" s="652">
        <v>1.6830010486873499</v>
      </c>
    </row>
    <row r="11" spans="1:26">
      <c r="A11" s="654" t="s">
        <v>1766</v>
      </c>
      <c r="B11" s="651"/>
      <c r="C11" s="651" t="s">
        <v>1767</v>
      </c>
      <c r="D11" s="652">
        <v>132.16331169757299</v>
      </c>
      <c r="E11" s="652"/>
      <c r="F11" s="652">
        <v>126.39040554515</v>
      </c>
      <c r="G11" s="652">
        <v>21.980784863655</v>
      </c>
      <c r="H11" s="652"/>
      <c r="I11" s="652">
        <v>125.12815014037</v>
      </c>
      <c r="J11" s="652">
        <v>4.6667677530209701</v>
      </c>
      <c r="K11" s="652"/>
      <c r="L11" s="652">
        <v>131.70750908033699</v>
      </c>
      <c r="M11" s="652"/>
      <c r="N11" s="652">
        <v>125.95986409392</v>
      </c>
      <c r="O11" s="652">
        <v>21.107087756649602</v>
      </c>
      <c r="P11" s="652"/>
      <c r="Q11" s="652">
        <v>124.63568821598</v>
      </c>
      <c r="R11" s="652">
        <v>4.6416557621039303</v>
      </c>
      <c r="S11" s="652"/>
      <c r="T11" s="652">
        <v>134.618357921263</v>
      </c>
      <c r="U11" s="652"/>
      <c r="V11" s="652">
        <v>128.70876088791999</v>
      </c>
      <c r="W11" s="652">
        <v>26.801423442873499</v>
      </c>
      <c r="X11" s="652"/>
      <c r="Y11" s="652">
        <v>127.78181192282</v>
      </c>
      <c r="Z11" s="652">
        <v>4.7989520204565901</v>
      </c>
    </row>
    <row r="12" spans="1:26">
      <c r="A12" s="654"/>
      <c r="B12" s="651"/>
      <c r="C12" s="651" t="s">
        <v>1768</v>
      </c>
      <c r="D12" s="652">
        <v>121.90698762338501</v>
      </c>
      <c r="E12" s="652"/>
      <c r="F12" s="652">
        <v>123.47099024303</v>
      </c>
      <c r="G12" s="652">
        <v>18.695377716878699</v>
      </c>
      <c r="H12" s="652"/>
      <c r="I12" s="652">
        <v>126.35801950162001</v>
      </c>
      <c r="J12" s="652">
        <v>0.98288783129161605</v>
      </c>
      <c r="K12" s="652"/>
      <c r="L12" s="652">
        <v>121.507649652045</v>
      </c>
      <c r="M12" s="652"/>
      <c r="N12" s="652">
        <v>123.07175793203</v>
      </c>
      <c r="O12" s="652">
        <v>18.523655004553099</v>
      </c>
      <c r="P12" s="652"/>
      <c r="Q12" s="652">
        <v>125.86315521726</v>
      </c>
      <c r="R12" s="652">
        <v>0.984843922996545</v>
      </c>
      <c r="S12" s="652"/>
      <c r="T12" s="652">
        <v>124.05790370293801</v>
      </c>
      <c r="U12" s="652"/>
      <c r="V12" s="652">
        <v>125.62075389195</v>
      </c>
      <c r="W12" s="652">
        <v>19.609597836557899</v>
      </c>
      <c r="X12" s="652"/>
      <c r="Y12" s="652">
        <v>129.02462655062001</v>
      </c>
      <c r="Z12" s="652">
        <v>0.97260682807554599</v>
      </c>
    </row>
    <row r="13" spans="1:26">
      <c r="A13" s="643"/>
      <c r="B13" s="651" t="s">
        <v>1769</v>
      </c>
      <c r="C13" s="651" t="s">
        <v>1763</v>
      </c>
      <c r="D13" s="652">
        <v>128.94667675129801</v>
      </c>
      <c r="E13" s="652"/>
      <c r="F13" s="652">
        <v>130.64405456386001</v>
      </c>
      <c r="G13" s="652">
        <v>9.7518992378798508</v>
      </c>
      <c r="H13" s="652"/>
      <c r="I13" s="652">
        <v>127.87373740434001</v>
      </c>
      <c r="J13" s="652">
        <v>1.19954230740421</v>
      </c>
      <c r="K13" s="652"/>
      <c r="L13" s="652">
        <v>128.28534161303301</v>
      </c>
      <c r="M13" s="652"/>
      <c r="N13" s="652">
        <v>129.97953644878999</v>
      </c>
      <c r="O13" s="652">
        <v>9.9098740996097003</v>
      </c>
      <c r="P13" s="652"/>
      <c r="Q13" s="652">
        <v>127.45164115740999</v>
      </c>
      <c r="R13" s="652">
        <v>1.26207382725152</v>
      </c>
      <c r="S13" s="652"/>
      <c r="T13" s="652">
        <v>132.50876321679701</v>
      </c>
      <c r="U13" s="652"/>
      <c r="V13" s="652">
        <v>134.22231425995</v>
      </c>
      <c r="W13" s="652">
        <v>8.9354376645928504</v>
      </c>
      <c r="X13" s="652"/>
      <c r="Y13" s="652">
        <v>130.14822934682999</v>
      </c>
      <c r="Z13" s="652">
        <v>0.87084367244355398</v>
      </c>
    </row>
    <row r="14" spans="1:26" ht="15">
      <c r="A14" s="653"/>
      <c r="B14" s="651"/>
      <c r="C14" s="651" t="s">
        <v>1765</v>
      </c>
      <c r="D14" s="652">
        <v>132.563364126019</v>
      </c>
      <c r="E14" s="652"/>
      <c r="F14" s="652">
        <v>131.69767603419999</v>
      </c>
      <c r="G14" s="652">
        <v>11.0113175208527</v>
      </c>
      <c r="H14" s="652"/>
      <c r="I14" s="652">
        <v>132.03999101257</v>
      </c>
      <c r="J14" s="652">
        <v>3.2580995072164001</v>
      </c>
      <c r="K14" s="652"/>
      <c r="L14" s="652">
        <v>132.433244374644</v>
      </c>
      <c r="M14" s="652"/>
      <c r="N14" s="652">
        <v>131.57399620506001</v>
      </c>
      <c r="O14" s="652">
        <v>11.2281579119099</v>
      </c>
      <c r="P14" s="652"/>
      <c r="Q14" s="652">
        <v>131.79918561951999</v>
      </c>
      <c r="R14" s="652">
        <v>3.4111325853705798</v>
      </c>
      <c r="S14" s="652"/>
      <c r="T14" s="652">
        <v>133.26421574942401</v>
      </c>
      <c r="U14" s="652"/>
      <c r="V14" s="652">
        <v>132.36366020798999</v>
      </c>
      <c r="W14" s="652">
        <v>9.8648793179587404</v>
      </c>
      <c r="X14" s="652"/>
      <c r="Y14" s="652">
        <v>133.33758588617999</v>
      </c>
      <c r="Z14" s="652">
        <v>2.4505569959394</v>
      </c>
    </row>
    <row r="15" spans="1:26" ht="15">
      <c r="A15" s="653"/>
      <c r="B15" s="651"/>
      <c r="C15" s="651" t="s">
        <v>1767</v>
      </c>
      <c r="D15" s="652">
        <v>137.44656969598901</v>
      </c>
      <c r="E15" s="652"/>
      <c r="F15" s="652">
        <v>135.46010829412</v>
      </c>
      <c r="G15" s="652">
        <v>7.1759424379171399</v>
      </c>
      <c r="H15" s="652"/>
      <c r="I15" s="652">
        <v>134.59498378591999</v>
      </c>
      <c r="J15" s="652">
        <v>1.9350143496350001</v>
      </c>
      <c r="K15" s="652"/>
      <c r="L15" s="652">
        <v>137.35507950277301</v>
      </c>
      <c r="M15" s="652"/>
      <c r="N15" s="652">
        <v>135.37569208752001</v>
      </c>
      <c r="O15" s="652">
        <v>7.4752605215413999</v>
      </c>
      <c r="P15" s="652"/>
      <c r="Q15" s="652">
        <v>134.40407450523</v>
      </c>
      <c r="R15" s="652">
        <v>1.97640742123387</v>
      </c>
      <c r="S15" s="652"/>
      <c r="T15" s="652">
        <v>137.939354609601</v>
      </c>
      <c r="U15" s="652"/>
      <c r="V15" s="652">
        <v>135.91466792601</v>
      </c>
      <c r="W15" s="652">
        <v>5.5986142577853899</v>
      </c>
      <c r="X15" s="652"/>
      <c r="Y15" s="652">
        <v>135.62371034731001</v>
      </c>
      <c r="Z15" s="652">
        <v>1.7145386621004901</v>
      </c>
    </row>
    <row r="16" spans="1:26" ht="15">
      <c r="A16" s="653"/>
      <c r="B16" s="651"/>
      <c r="C16" s="651" t="s">
        <v>1768</v>
      </c>
      <c r="D16" s="652">
        <v>132.91984170206001</v>
      </c>
      <c r="E16" s="652"/>
      <c r="F16" s="652">
        <v>134.24369424694001</v>
      </c>
      <c r="G16" s="652">
        <v>8.7248866982486408</v>
      </c>
      <c r="H16" s="652"/>
      <c r="I16" s="652">
        <v>138.39082273199</v>
      </c>
      <c r="J16" s="652">
        <v>2.82019347177713</v>
      </c>
      <c r="K16" s="652"/>
      <c r="L16" s="652">
        <v>132.96892929382599</v>
      </c>
      <c r="M16" s="652"/>
      <c r="N16" s="652">
        <v>134.29897670861999</v>
      </c>
      <c r="O16" s="652">
        <v>9.1224980980531392</v>
      </c>
      <c r="P16" s="652"/>
      <c r="Q16" s="652">
        <v>138.40033499846999</v>
      </c>
      <c r="R16" s="652">
        <v>2.9733179652113102</v>
      </c>
      <c r="S16" s="652"/>
      <c r="T16" s="652">
        <v>132.655445881947</v>
      </c>
      <c r="U16" s="652"/>
      <c r="V16" s="652">
        <v>133.94601236278999</v>
      </c>
      <c r="W16" s="652">
        <v>6.6272954212651802</v>
      </c>
      <c r="X16" s="652"/>
      <c r="Y16" s="652">
        <v>138.33956529100999</v>
      </c>
      <c r="Z16" s="652">
        <v>2.00249273283052</v>
      </c>
    </row>
    <row r="17" spans="1:26" ht="15">
      <c r="A17" s="653"/>
      <c r="B17" s="651" t="s">
        <v>1770</v>
      </c>
      <c r="C17" s="651" t="s">
        <v>1763</v>
      </c>
      <c r="D17" s="652">
        <v>147.696188363376</v>
      </c>
      <c r="E17" s="652"/>
      <c r="F17" s="652">
        <v>150.02972373444999</v>
      </c>
      <c r="G17" s="652">
        <v>14.8385391400373</v>
      </c>
      <c r="H17" s="652"/>
      <c r="I17" s="652">
        <v>146.03034338704001</v>
      </c>
      <c r="J17" s="652">
        <v>5.5202509127681303</v>
      </c>
      <c r="K17" s="652"/>
      <c r="L17" s="652">
        <v>147.14580351611201</v>
      </c>
      <c r="M17" s="652"/>
      <c r="N17" s="652">
        <v>149.47699388411999</v>
      </c>
      <c r="O17" s="652">
        <v>15.0004054238274</v>
      </c>
      <c r="P17" s="652"/>
      <c r="Q17" s="652">
        <v>145.67601985841</v>
      </c>
      <c r="R17" s="652">
        <v>5.2569850065900701</v>
      </c>
      <c r="S17" s="652"/>
      <c r="T17" s="652">
        <v>150.660673844059</v>
      </c>
      <c r="U17" s="652"/>
      <c r="V17" s="652">
        <v>153.00603228256</v>
      </c>
      <c r="W17" s="652">
        <v>13.994482308084301</v>
      </c>
      <c r="X17" s="652"/>
      <c r="Y17" s="652">
        <v>147.93963781161</v>
      </c>
      <c r="Z17" s="652">
        <v>6.9394988341949499</v>
      </c>
    </row>
    <row r="18" spans="1:26" ht="15">
      <c r="A18" s="653"/>
      <c r="B18" s="651"/>
      <c r="C18" s="651" t="s">
        <v>1765</v>
      </c>
      <c r="D18" s="652">
        <v>153.50592715419199</v>
      </c>
      <c r="E18" s="652"/>
      <c r="F18" s="652">
        <v>152.38415649639001</v>
      </c>
      <c r="G18" s="652">
        <v>15.7075516327395</v>
      </c>
      <c r="H18" s="652"/>
      <c r="I18" s="652">
        <v>152.39366833938999</v>
      </c>
      <c r="J18" s="652">
        <v>4.3575361152747503</v>
      </c>
      <c r="K18" s="652"/>
      <c r="L18" s="652">
        <v>153.233528107551</v>
      </c>
      <c r="M18" s="652"/>
      <c r="N18" s="652">
        <v>152.12021119213</v>
      </c>
      <c r="O18" s="652">
        <v>15.615710991287701</v>
      </c>
      <c r="P18" s="652"/>
      <c r="Q18" s="652">
        <v>151.97136553587001</v>
      </c>
      <c r="R18" s="652">
        <v>4.3214701249929597</v>
      </c>
      <c r="S18" s="652"/>
      <c r="T18" s="652">
        <v>154.97312419410599</v>
      </c>
      <c r="U18" s="652"/>
      <c r="V18" s="652">
        <v>153.80543429571</v>
      </c>
      <c r="W18" s="652">
        <v>16.199139593168901</v>
      </c>
      <c r="X18" s="652"/>
      <c r="Y18" s="652">
        <v>154.66927332496999</v>
      </c>
      <c r="Z18" s="652">
        <v>4.54890630591491</v>
      </c>
    </row>
    <row r="19" spans="1:26" ht="15">
      <c r="A19" s="653"/>
      <c r="B19" s="651"/>
      <c r="C19" s="651" t="s">
        <v>1767</v>
      </c>
      <c r="D19" s="652">
        <v>166.51117369248399</v>
      </c>
      <c r="E19" s="652"/>
      <c r="F19" s="652">
        <v>162.43636061686999</v>
      </c>
      <c r="G19" s="652">
        <v>19.914536214733701</v>
      </c>
      <c r="H19" s="652"/>
      <c r="I19" s="652">
        <v>162.01085282784001</v>
      </c>
      <c r="J19" s="652">
        <v>6.3107506980092802</v>
      </c>
      <c r="K19" s="652"/>
      <c r="L19" s="652">
        <v>166.066098983014</v>
      </c>
      <c r="M19" s="652"/>
      <c r="N19" s="652">
        <v>162.00906093456999</v>
      </c>
      <c r="O19" s="652">
        <v>19.673671422364102</v>
      </c>
      <c r="P19" s="652"/>
      <c r="Q19" s="652">
        <v>161.49584838769999</v>
      </c>
      <c r="R19" s="652">
        <v>6.2672878000704202</v>
      </c>
      <c r="S19" s="652"/>
      <c r="T19" s="652">
        <v>168.90843720837501</v>
      </c>
      <c r="U19" s="652"/>
      <c r="V19" s="652">
        <v>164.73725986497999</v>
      </c>
      <c r="W19" s="652">
        <v>21.206388080689401</v>
      </c>
      <c r="X19" s="652"/>
      <c r="Y19" s="652">
        <v>164.78598636185001</v>
      </c>
      <c r="Z19" s="652">
        <v>6.5408680207762702</v>
      </c>
    </row>
    <row r="20" spans="1:26" ht="15">
      <c r="A20" s="653"/>
      <c r="B20" s="651"/>
      <c r="C20" s="651" t="s">
        <v>1768</v>
      </c>
      <c r="D20" s="652">
        <v>162.92293897205599</v>
      </c>
      <c r="E20" s="652"/>
      <c r="F20" s="652">
        <v>165.35739791130999</v>
      </c>
      <c r="G20" s="652">
        <v>23.177031769653698</v>
      </c>
      <c r="H20" s="652"/>
      <c r="I20" s="652">
        <v>170.95959509074001</v>
      </c>
      <c r="J20" s="652">
        <v>5.5235449395537302</v>
      </c>
      <c r="K20" s="652"/>
      <c r="L20" s="652">
        <v>162.034276847001</v>
      </c>
      <c r="M20" s="652"/>
      <c r="N20" s="652">
        <v>164.46244457080999</v>
      </c>
      <c r="O20" s="652">
        <v>22.459938713929098</v>
      </c>
      <c r="P20" s="652"/>
      <c r="Q20" s="652">
        <v>170.14067013170001</v>
      </c>
      <c r="R20" s="652">
        <v>5.3529684077367401</v>
      </c>
      <c r="S20" s="652"/>
      <c r="T20" s="652">
        <v>167.70945513443399</v>
      </c>
      <c r="U20" s="652"/>
      <c r="V20" s="652">
        <v>170.17649222278001</v>
      </c>
      <c r="W20" s="652">
        <v>27.048569211497298</v>
      </c>
      <c r="X20" s="652"/>
      <c r="Y20" s="652">
        <v>175.37242328900001</v>
      </c>
      <c r="Z20" s="652">
        <v>6.4243551049926504</v>
      </c>
    </row>
    <row r="21" spans="1:26" ht="15">
      <c r="A21" s="653"/>
      <c r="B21" s="651" t="s">
        <v>1771</v>
      </c>
      <c r="C21" s="651" t="s">
        <v>1763</v>
      </c>
      <c r="D21" s="652">
        <v>188.93015216619699</v>
      </c>
      <c r="E21" s="652"/>
      <c r="F21" s="652">
        <v>190.80393711132999</v>
      </c>
      <c r="G21" s="652">
        <v>27.177423487794801</v>
      </c>
      <c r="H21" s="652"/>
      <c r="I21" s="652">
        <v>185.09934806430999</v>
      </c>
      <c r="J21" s="652">
        <v>8.2708156661608001</v>
      </c>
      <c r="K21" s="652"/>
      <c r="L21" s="652">
        <v>188.36384269168801</v>
      </c>
      <c r="M21" s="652"/>
      <c r="N21" s="652">
        <v>190.24009379396</v>
      </c>
      <c r="O21" s="652">
        <v>27.270484139814201</v>
      </c>
      <c r="P21" s="652"/>
      <c r="Q21" s="652">
        <v>184.70520470538</v>
      </c>
      <c r="R21" s="652">
        <v>8.5602898838978891</v>
      </c>
      <c r="S21" s="652"/>
      <c r="T21" s="652">
        <v>191.98041094985001</v>
      </c>
      <c r="U21" s="652"/>
      <c r="V21" s="652">
        <v>193.84008883044001</v>
      </c>
      <c r="W21" s="652">
        <v>26.687873633943202</v>
      </c>
      <c r="X21" s="652"/>
      <c r="Y21" s="652">
        <v>187.22321412707001</v>
      </c>
      <c r="Z21" s="652">
        <v>6.7574996204168496</v>
      </c>
    </row>
    <row r="22" spans="1:26" ht="15">
      <c r="A22" s="653"/>
      <c r="B22" s="651"/>
      <c r="C22" s="651" t="s">
        <v>1765</v>
      </c>
      <c r="D22" s="652">
        <v>200.626738352102</v>
      </c>
      <c r="E22" s="652"/>
      <c r="F22" s="652">
        <v>198.07308565354001</v>
      </c>
      <c r="G22" s="652">
        <v>29.9827293123038</v>
      </c>
      <c r="H22" s="652"/>
      <c r="I22" s="652">
        <v>197.20608853280001</v>
      </c>
      <c r="J22" s="652">
        <v>6.5406715880402198</v>
      </c>
      <c r="K22" s="652"/>
      <c r="L22" s="652">
        <v>200.83374468036999</v>
      </c>
      <c r="M22" s="652"/>
      <c r="N22" s="652">
        <v>198.28588171078999</v>
      </c>
      <c r="O22" s="652">
        <v>30.348150424503501</v>
      </c>
      <c r="P22" s="652"/>
      <c r="Q22" s="652">
        <v>197.12547499106</v>
      </c>
      <c r="R22" s="652">
        <v>6.7243748250036299</v>
      </c>
      <c r="S22" s="652"/>
      <c r="T22" s="652">
        <v>199.511759882744</v>
      </c>
      <c r="U22" s="652"/>
      <c r="V22" s="652">
        <v>196.92723343687999</v>
      </c>
      <c r="W22" s="652">
        <v>28.036590084497899</v>
      </c>
      <c r="X22" s="652"/>
      <c r="Y22" s="652">
        <v>197.64047962837</v>
      </c>
      <c r="Z22" s="652">
        <v>5.5640885933246</v>
      </c>
    </row>
    <row r="23" spans="1:26" ht="15">
      <c r="A23" s="653" t="s">
        <v>1772</v>
      </c>
      <c r="B23" s="651" t="s">
        <v>1762</v>
      </c>
      <c r="C23" s="651" t="s">
        <v>1763</v>
      </c>
      <c r="D23" s="652">
        <v>113.687551955854</v>
      </c>
      <c r="E23" s="652"/>
      <c r="F23" s="652">
        <v>116.13755633536</v>
      </c>
      <c r="G23" s="652">
        <v>23.011988689266101</v>
      </c>
      <c r="H23" s="652"/>
      <c r="I23" s="652">
        <v>115.56593172306999</v>
      </c>
      <c r="J23" s="652">
        <v>8.9009668096091605</v>
      </c>
      <c r="K23" s="652"/>
      <c r="L23" s="652">
        <v>112.75988528285301</v>
      </c>
      <c r="M23" s="652"/>
      <c r="N23" s="652">
        <v>115.19300990964</v>
      </c>
      <c r="O23" s="652">
        <v>22.165491017385602</v>
      </c>
      <c r="P23" s="652"/>
      <c r="Q23" s="652">
        <v>114.79495784836</v>
      </c>
      <c r="R23" s="652">
        <v>8.3591558466920795</v>
      </c>
      <c r="S23" s="652"/>
      <c r="T23" s="652">
        <v>118.654491225017</v>
      </c>
      <c r="U23" s="652"/>
      <c r="V23" s="652">
        <v>121.19400569231</v>
      </c>
      <c r="W23" s="652">
        <v>27.507512858530699</v>
      </c>
      <c r="X23" s="652"/>
      <c r="Y23" s="652">
        <v>119.69246800382</v>
      </c>
      <c r="Z23" s="652">
        <v>11.769822706622801</v>
      </c>
    </row>
    <row r="24" spans="1:26" ht="15">
      <c r="A24" s="653" t="s">
        <v>717</v>
      </c>
      <c r="B24" s="651"/>
      <c r="C24" s="651" t="s">
        <v>1765</v>
      </c>
      <c r="D24" s="652">
        <v>116.312362894931</v>
      </c>
      <c r="E24" s="652"/>
      <c r="F24" s="652">
        <v>118.35370180515</v>
      </c>
      <c r="G24" s="652">
        <v>22.809152895471399</v>
      </c>
      <c r="H24" s="652"/>
      <c r="I24" s="652">
        <v>118.81679932738</v>
      </c>
      <c r="J24" s="652">
        <v>2.8129982217423999</v>
      </c>
      <c r="K24" s="652"/>
      <c r="L24" s="652">
        <v>115.870863250121</v>
      </c>
      <c r="M24" s="652"/>
      <c r="N24" s="652">
        <v>117.90763872834</v>
      </c>
      <c r="O24" s="652">
        <v>22.3044985617856</v>
      </c>
      <c r="P24" s="652"/>
      <c r="Q24" s="652">
        <v>118.31782594843</v>
      </c>
      <c r="R24" s="652">
        <v>3.06883522246995</v>
      </c>
      <c r="S24" s="652"/>
      <c r="T24" s="652">
        <v>118.67625284263499</v>
      </c>
      <c r="U24" s="652"/>
      <c r="V24" s="652">
        <v>120.74161551319</v>
      </c>
      <c r="W24" s="652">
        <v>25.516600473622599</v>
      </c>
      <c r="X24" s="652"/>
      <c r="Y24" s="652">
        <v>121.48748872285999</v>
      </c>
      <c r="Z24" s="652">
        <v>1.49969396485559</v>
      </c>
    </row>
    <row r="25" spans="1:26">
      <c r="A25" s="654" t="s">
        <v>1773</v>
      </c>
      <c r="B25" s="651"/>
      <c r="C25" s="651" t="s">
        <v>1767</v>
      </c>
      <c r="D25" s="652">
        <v>133.74903874532501</v>
      </c>
      <c r="E25" s="652"/>
      <c r="F25" s="652">
        <v>126.5153733455</v>
      </c>
      <c r="G25" s="652">
        <v>20.431707414956701</v>
      </c>
      <c r="H25" s="652"/>
      <c r="I25" s="652">
        <v>123.80546972793999</v>
      </c>
      <c r="J25" s="652">
        <v>4.1986237878825099</v>
      </c>
      <c r="K25" s="652"/>
      <c r="L25" s="652">
        <v>133.231219378068</v>
      </c>
      <c r="M25" s="652"/>
      <c r="N25" s="652">
        <v>126.02896414139001</v>
      </c>
      <c r="O25" s="652">
        <v>19.7461140135016</v>
      </c>
      <c r="P25" s="652"/>
      <c r="Q25" s="652">
        <v>123.34881766653</v>
      </c>
      <c r="R25" s="652">
        <v>4.2520995274987596</v>
      </c>
      <c r="S25" s="652"/>
      <c r="T25" s="652">
        <v>136.521561920311</v>
      </c>
      <c r="U25" s="652"/>
      <c r="V25" s="652">
        <v>129.11927236026</v>
      </c>
      <c r="W25" s="652">
        <v>24.145677955865999</v>
      </c>
      <c r="X25" s="652"/>
      <c r="Y25" s="652">
        <v>126.24963983652</v>
      </c>
      <c r="Z25" s="652">
        <v>3.9198695797585601</v>
      </c>
    </row>
    <row r="26" spans="1:26" ht="15">
      <c r="A26" s="653"/>
      <c r="B26" s="651"/>
      <c r="C26" s="651" t="s">
        <v>1768</v>
      </c>
      <c r="D26" s="652">
        <v>120.614975019586</v>
      </c>
      <c r="E26" s="652"/>
      <c r="F26" s="652">
        <v>122.53516409597999</v>
      </c>
      <c r="G26" s="652">
        <v>17.635839101137002</v>
      </c>
      <c r="H26" s="652"/>
      <c r="I26" s="652">
        <v>125.40407257872</v>
      </c>
      <c r="J26" s="652">
        <v>1.2912215060391901</v>
      </c>
      <c r="K26" s="652"/>
      <c r="L26" s="652">
        <v>120.239125347529</v>
      </c>
      <c r="M26" s="652"/>
      <c r="N26" s="652">
        <v>122.15663078451</v>
      </c>
      <c r="O26" s="652">
        <v>17.395528386847499</v>
      </c>
      <c r="P26" s="652"/>
      <c r="Q26" s="652">
        <v>124.88166784257</v>
      </c>
      <c r="R26" s="652">
        <v>1.2426954753502499</v>
      </c>
      <c r="S26" s="652"/>
      <c r="T26" s="652">
        <v>122.62736001709899</v>
      </c>
      <c r="U26" s="652"/>
      <c r="V26" s="652">
        <v>124.56157006951</v>
      </c>
      <c r="W26" s="652">
        <v>18.913775001793098</v>
      </c>
      <c r="X26" s="652"/>
      <c r="Y26" s="652">
        <v>128.20017523234</v>
      </c>
      <c r="Z26" s="652">
        <v>1.5449829388390599</v>
      </c>
    </row>
    <row r="27" spans="1:26" ht="15">
      <c r="A27" s="653"/>
      <c r="B27" s="651" t="s">
        <v>1769</v>
      </c>
      <c r="C27" s="651" t="s">
        <v>1763</v>
      </c>
      <c r="D27" s="652">
        <v>125.69534913265601</v>
      </c>
      <c r="E27" s="652"/>
      <c r="F27" s="652">
        <v>127.70666218913</v>
      </c>
      <c r="G27" s="652">
        <v>9.9615544005101402</v>
      </c>
      <c r="H27" s="652"/>
      <c r="I27" s="652">
        <v>126.99074715198</v>
      </c>
      <c r="J27" s="652">
        <v>1.2652496371391699</v>
      </c>
      <c r="K27" s="652"/>
      <c r="L27" s="652">
        <v>124.932242325822</v>
      </c>
      <c r="M27" s="652"/>
      <c r="N27" s="652">
        <v>126.93477349302999</v>
      </c>
      <c r="O27" s="652">
        <v>10.193121607466001</v>
      </c>
      <c r="P27" s="652"/>
      <c r="Q27" s="652">
        <v>126.43409016902</v>
      </c>
      <c r="R27" s="652">
        <v>1.24311466468164</v>
      </c>
      <c r="S27" s="652"/>
      <c r="T27" s="652">
        <v>129.781197288833</v>
      </c>
      <c r="U27" s="652"/>
      <c r="V27" s="652">
        <v>131.83882128129</v>
      </c>
      <c r="W27" s="652">
        <v>8.7832855496214002</v>
      </c>
      <c r="X27" s="652"/>
      <c r="Y27" s="652">
        <v>129.97018045244999</v>
      </c>
      <c r="Z27" s="652">
        <v>1.3806574108827701</v>
      </c>
    </row>
    <row r="28" spans="1:26" ht="15">
      <c r="A28" s="653"/>
      <c r="B28" s="651"/>
      <c r="C28" s="651" t="s">
        <v>1765</v>
      </c>
      <c r="D28" s="652">
        <v>132.581051288504</v>
      </c>
      <c r="E28" s="652"/>
      <c r="F28" s="652">
        <v>131.53286510468001</v>
      </c>
      <c r="G28" s="652">
        <v>11.135404384078599</v>
      </c>
      <c r="H28" s="652"/>
      <c r="I28" s="652">
        <v>131.57822079056999</v>
      </c>
      <c r="J28" s="652">
        <v>3.6124471597129899</v>
      </c>
      <c r="K28" s="652"/>
      <c r="L28" s="652">
        <v>132.494070493713</v>
      </c>
      <c r="M28" s="652"/>
      <c r="N28" s="652">
        <v>131.45012291367999</v>
      </c>
      <c r="O28" s="652">
        <v>11.485671608217</v>
      </c>
      <c r="P28" s="652"/>
      <c r="Q28" s="652">
        <v>131.35425809581</v>
      </c>
      <c r="R28" s="652">
        <v>3.8914883796075901</v>
      </c>
      <c r="S28" s="652"/>
      <c r="T28" s="652">
        <v>133.04676633237199</v>
      </c>
      <c r="U28" s="652"/>
      <c r="V28" s="652">
        <v>131.97580966206999</v>
      </c>
      <c r="W28" s="652">
        <v>9.30432651669528</v>
      </c>
      <c r="X28" s="652"/>
      <c r="Y28" s="652">
        <v>132.77695166295999</v>
      </c>
      <c r="Z28" s="652">
        <v>2.1595501373769901</v>
      </c>
    </row>
    <row r="29" spans="1:26" ht="15">
      <c r="A29" s="653"/>
      <c r="B29" s="651"/>
      <c r="C29" s="651" t="s">
        <v>1767</v>
      </c>
      <c r="D29" s="652">
        <v>140.078755537506</v>
      </c>
      <c r="E29" s="652"/>
      <c r="F29" s="652">
        <v>137.69906782947999</v>
      </c>
      <c r="G29" s="652">
        <v>8.8397909188779202</v>
      </c>
      <c r="H29" s="652"/>
      <c r="I29" s="652">
        <v>134.91555004975999</v>
      </c>
      <c r="J29" s="652">
        <v>2.5363842428770602</v>
      </c>
      <c r="K29" s="652"/>
      <c r="L29" s="652">
        <v>139.756339337355</v>
      </c>
      <c r="M29" s="652"/>
      <c r="N29" s="652">
        <v>137.38584018245999</v>
      </c>
      <c r="O29" s="652">
        <v>9.0113222134626891</v>
      </c>
      <c r="P29" s="652"/>
      <c r="Q29" s="652">
        <v>134.667057175</v>
      </c>
      <c r="R29" s="652">
        <v>2.52203402250854</v>
      </c>
      <c r="S29" s="652"/>
      <c r="T29" s="652">
        <v>141.80504552091699</v>
      </c>
      <c r="U29" s="652"/>
      <c r="V29" s="652">
        <v>139.37587236888999</v>
      </c>
      <c r="W29" s="652">
        <v>7.9435082161962001</v>
      </c>
      <c r="X29" s="652"/>
      <c r="Y29" s="652">
        <v>136.24557548489</v>
      </c>
      <c r="Z29" s="652">
        <v>2.61236892283438</v>
      </c>
    </row>
    <row r="30" spans="1:26" ht="15">
      <c r="A30" s="653"/>
      <c r="B30" s="651"/>
      <c r="C30" s="651" t="s">
        <v>1768</v>
      </c>
      <c r="D30" s="652">
        <v>132.71024130404399</v>
      </c>
      <c r="E30" s="652"/>
      <c r="F30" s="652">
        <v>134.28821469251</v>
      </c>
      <c r="G30" s="652">
        <v>9.5915737194622803</v>
      </c>
      <c r="H30" s="652"/>
      <c r="I30" s="652">
        <v>138.16747646822</v>
      </c>
      <c r="J30" s="652">
        <v>2.4103421861013201</v>
      </c>
      <c r="K30" s="652"/>
      <c r="L30" s="652">
        <v>132.824280969136</v>
      </c>
      <c r="M30" s="652"/>
      <c r="N30" s="652">
        <v>134.40724114661</v>
      </c>
      <c r="O30" s="652">
        <v>10.0286085850801</v>
      </c>
      <c r="P30" s="652"/>
      <c r="Q30" s="652">
        <v>138.23438063724001</v>
      </c>
      <c r="R30" s="652">
        <v>2.64899488937689</v>
      </c>
      <c r="S30" s="652"/>
      <c r="T30" s="652">
        <v>132.09964688767499</v>
      </c>
      <c r="U30" s="652"/>
      <c r="V30" s="652">
        <v>133.65102924468999</v>
      </c>
      <c r="W30" s="652">
        <v>7.2971616928943197</v>
      </c>
      <c r="X30" s="652"/>
      <c r="Y30" s="652">
        <v>137.80938070149</v>
      </c>
      <c r="Z30" s="652">
        <v>1.1477842205403801</v>
      </c>
    </row>
    <row r="31" spans="1:26" ht="15">
      <c r="A31" s="653"/>
      <c r="B31" s="651" t="s">
        <v>1770</v>
      </c>
      <c r="C31" s="651" t="s">
        <v>1763</v>
      </c>
      <c r="D31" s="652">
        <v>146.686882057676</v>
      </c>
      <c r="E31" s="652"/>
      <c r="F31" s="652">
        <v>149.57587246515999</v>
      </c>
      <c r="G31" s="652">
        <v>17.124564921791102</v>
      </c>
      <c r="H31" s="652"/>
      <c r="I31" s="652">
        <v>148.54620197153</v>
      </c>
      <c r="J31" s="652">
        <v>7.5116994017743499</v>
      </c>
      <c r="K31" s="652"/>
      <c r="L31" s="652">
        <v>146.44916917881901</v>
      </c>
      <c r="M31" s="652"/>
      <c r="N31" s="652">
        <v>149.33751197878999</v>
      </c>
      <c r="O31" s="652">
        <v>17.6490160018997</v>
      </c>
      <c r="P31" s="652"/>
      <c r="Q31" s="652">
        <v>148.44031994214001</v>
      </c>
      <c r="R31" s="652">
        <v>7.3830687111644204</v>
      </c>
      <c r="S31" s="652"/>
      <c r="T31" s="652">
        <v>147.95965111055</v>
      </c>
      <c r="U31" s="652"/>
      <c r="V31" s="652">
        <v>150.85188992202001</v>
      </c>
      <c r="W31" s="652">
        <v>14.421449202859501</v>
      </c>
      <c r="X31" s="652"/>
      <c r="Y31" s="652">
        <v>149.11292161027001</v>
      </c>
      <c r="Z31" s="652">
        <v>8.2023015060670605</v>
      </c>
    </row>
    <row r="32" spans="1:26" ht="15">
      <c r="A32" s="653"/>
      <c r="B32" s="651"/>
      <c r="C32" s="651" t="s">
        <v>1765</v>
      </c>
      <c r="D32" s="652">
        <v>156.16549898258901</v>
      </c>
      <c r="E32" s="652"/>
      <c r="F32" s="652">
        <v>155.00034909132</v>
      </c>
      <c r="G32" s="652">
        <v>17.8415363855744</v>
      </c>
      <c r="H32" s="652"/>
      <c r="I32" s="652">
        <v>154.5138184246</v>
      </c>
      <c r="J32" s="652">
        <v>4.0173470434563798</v>
      </c>
      <c r="K32" s="652"/>
      <c r="L32" s="652">
        <v>156.039715103627</v>
      </c>
      <c r="M32" s="652"/>
      <c r="N32" s="652">
        <v>154.87968753403999</v>
      </c>
      <c r="O32" s="652">
        <v>17.8239199028712</v>
      </c>
      <c r="P32" s="652"/>
      <c r="Q32" s="652">
        <v>154.15186297836999</v>
      </c>
      <c r="R32" s="652">
        <v>3.8477032644879001</v>
      </c>
      <c r="S32" s="652"/>
      <c r="T32" s="652">
        <v>156.838974602684</v>
      </c>
      <c r="U32" s="652"/>
      <c r="V32" s="652">
        <v>155.64628775252999</v>
      </c>
      <c r="W32" s="652">
        <v>17.935467227720999</v>
      </c>
      <c r="X32" s="652"/>
      <c r="Y32" s="652">
        <v>156.45113735309999</v>
      </c>
      <c r="Z32" s="652">
        <v>4.9212473765416398</v>
      </c>
    </row>
    <row r="33" spans="1:26" ht="15">
      <c r="A33" s="653"/>
      <c r="B33" s="651"/>
      <c r="C33" s="651" t="s">
        <v>1767</v>
      </c>
      <c r="D33" s="652">
        <v>171.82783496702001</v>
      </c>
      <c r="E33" s="652"/>
      <c r="F33" s="652">
        <v>166.34769531511</v>
      </c>
      <c r="G33" s="652">
        <v>20.805244318071299</v>
      </c>
      <c r="H33" s="652"/>
      <c r="I33" s="652">
        <v>163.10238297692999</v>
      </c>
      <c r="J33" s="652">
        <v>5.55844431255258</v>
      </c>
      <c r="K33" s="652"/>
      <c r="L33" s="652">
        <v>170.75812513398401</v>
      </c>
      <c r="M33" s="652"/>
      <c r="N33" s="652">
        <v>165.31656773860999</v>
      </c>
      <c r="O33" s="652">
        <v>20.330135564957502</v>
      </c>
      <c r="P33" s="652"/>
      <c r="Q33" s="652">
        <v>162.24428737045</v>
      </c>
      <c r="R33" s="652">
        <v>5.2496442376538104</v>
      </c>
      <c r="S33" s="652"/>
      <c r="T33" s="652">
        <v>177.55530576116601</v>
      </c>
      <c r="U33" s="652"/>
      <c r="V33" s="652">
        <v>171.86764036925001</v>
      </c>
      <c r="W33" s="652">
        <v>23.312333367401699</v>
      </c>
      <c r="X33" s="652"/>
      <c r="Y33" s="652">
        <v>167.69522687041001</v>
      </c>
      <c r="Z33" s="652">
        <v>7.1869656606796202</v>
      </c>
    </row>
    <row r="34" spans="1:26" ht="15">
      <c r="A34" s="653"/>
      <c r="B34" s="651"/>
      <c r="C34" s="651" t="s">
        <v>1768</v>
      </c>
      <c r="D34" s="652">
        <v>164.90899881746901</v>
      </c>
      <c r="E34" s="652"/>
      <c r="F34" s="652">
        <v>167.93861676562</v>
      </c>
      <c r="G34" s="652">
        <v>25.058343466820201</v>
      </c>
      <c r="H34" s="652"/>
      <c r="I34" s="652">
        <v>173.37877974205</v>
      </c>
      <c r="J34" s="652">
        <v>6.3005803946920498</v>
      </c>
      <c r="K34" s="652"/>
      <c r="L34" s="652">
        <v>163.811844244935</v>
      </c>
      <c r="M34" s="652"/>
      <c r="N34" s="652">
        <v>166.82581242527999</v>
      </c>
      <c r="O34" s="652">
        <v>24.119661263866099</v>
      </c>
      <c r="P34" s="652"/>
      <c r="Q34" s="652">
        <v>172.39069792961999</v>
      </c>
      <c r="R34" s="652">
        <v>6.2537860183655303</v>
      </c>
      <c r="S34" s="652"/>
      <c r="T34" s="652">
        <v>170.78341501594099</v>
      </c>
      <c r="U34" s="652"/>
      <c r="V34" s="652">
        <v>173.89580281587001</v>
      </c>
      <c r="W34" s="652">
        <v>30.1118321337424</v>
      </c>
      <c r="X34" s="652"/>
      <c r="Y34" s="652">
        <v>178.66735770956001</v>
      </c>
      <c r="Z34" s="652">
        <v>6.5428999047354797</v>
      </c>
    </row>
    <row r="35" spans="1:26" ht="15">
      <c r="A35" s="653"/>
      <c r="B35" s="651" t="s">
        <v>1771</v>
      </c>
      <c r="C35" s="651" t="s">
        <v>1763</v>
      </c>
      <c r="D35" s="652">
        <v>183.713931036774</v>
      </c>
      <c r="E35" s="652"/>
      <c r="F35" s="652">
        <v>186.02917085928999</v>
      </c>
      <c r="G35" s="652">
        <v>24.371108650976399</v>
      </c>
      <c r="H35" s="652"/>
      <c r="I35" s="652">
        <v>184.88724537559</v>
      </c>
      <c r="J35" s="652">
        <v>6.63775904448174</v>
      </c>
      <c r="K35" s="652"/>
      <c r="L35" s="652">
        <v>183.32101425493801</v>
      </c>
      <c r="M35" s="652"/>
      <c r="N35" s="652">
        <v>185.63631707016</v>
      </c>
      <c r="O35" s="652">
        <v>24.306555406203199</v>
      </c>
      <c r="P35" s="652"/>
      <c r="Q35" s="652">
        <v>184.61390413834999</v>
      </c>
      <c r="R35" s="652">
        <v>7.0904093756382602</v>
      </c>
      <c r="S35" s="652"/>
      <c r="T35" s="652">
        <v>185.817697238596</v>
      </c>
      <c r="U35" s="652"/>
      <c r="V35" s="652">
        <v>188.13223878196999</v>
      </c>
      <c r="W35" s="652">
        <v>24.713212992705198</v>
      </c>
      <c r="X35" s="652"/>
      <c r="Y35" s="652">
        <v>186.35026840335999</v>
      </c>
      <c r="Z35" s="652">
        <v>4.3001199504440404</v>
      </c>
    </row>
    <row r="36" spans="1:26" ht="15">
      <c r="A36" s="653"/>
      <c r="B36" s="651"/>
      <c r="C36" s="651" t="s">
        <v>1765</v>
      </c>
      <c r="D36" s="652">
        <v>201.38407015382501</v>
      </c>
      <c r="E36" s="652"/>
      <c r="F36" s="652">
        <v>197.98992508441</v>
      </c>
      <c r="G36" s="652">
        <v>27.735147852965301</v>
      </c>
      <c r="H36" s="652"/>
      <c r="I36" s="652">
        <v>195.86162568026</v>
      </c>
      <c r="J36" s="652">
        <v>5.9357151881277996</v>
      </c>
      <c r="K36" s="652"/>
      <c r="L36" s="652">
        <v>202.123205626958</v>
      </c>
      <c r="M36" s="652"/>
      <c r="N36" s="652">
        <v>198.72197128664001</v>
      </c>
      <c r="O36" s="652">
        <v>28.3073167635131</v>
      </c>
      <c r="P36" s="652"/>
      <c r="Q36" s="652">
        <v>196.0818464024</v>
      </c>
      <c r="R36" s="652">
        <v>6.2118518740906401</v>
      </c>
      <c r="S36" s="652"/>
      <c r="T36" s="652">
        <v>197.42656999392801</v>
      </c>
      <c r="U36" s="652"/>
      <c r="V36" s="652">
        <v>194.07105519332001</v>
      </c>
      <c r="W36" s="652">
        <v>24.687236679800201</v>
      </c>
      <c r="X36" s="652"/>
      <c r="Y36" s="652">
        <v>194.68292322424</v>
      </c>
      <c r="Z36" s="652">
        <v>4.4715013787067699</v>
      </c>
    </row>
    <row r="37" spans="1:26" ht="15">
      <c r="A37" s="653" t="s">
        <v>203</v>
      </c>
      <c r="B37" s="651" t="s">
        <v>1762</v>
      </c>
      <c r="C37" s="651" t="s">
        <v>1763</v>
      </c>
      <c r="D37" s="652">
        <v>126.50323338755101</v>
      </c>
      <c r="E37" s="652"/>
      <c r="F37" s="652">
        <v>127.56423977614</v>
      </c>
      <c r="G37" s="652">
        <v>26.547381466856599</v>
      </c>
      <c r="H37" s="652"/>
      <c r="I37" s="652">
        <v>116.26687737779</v>
      </c>
      <c r="J37" s="652">
        <v>7.1837507429726397</v>
      </c>
      <c r="K37" s="652"/>
      <c r="L37" s="652">
        <v>126.362405536355</v>
      </c>
      <c r="M37" s="652"/>
      <c r="N37" s="652">
        <v>127.43999177831</v>
      </c>
      <c r="O37" s="652">
        <v>26.3013504896117</v>
      </c>
      <c r="P37" s="652"/>
      <c r="Q37" s="652">
        <v>116.23840507934</v>
      </c>
      <c r="R37" s="652">
        <v>7.6817966389886596</v>
      </c>
      <c r="S37" s="652"/>
      <c r="T37" s="652">
        <v>127.19985697586201</v>
      </c>
      <c r="U37" s="652"/>
      <c r="V37" s="652">
        <v>128.17833991006</v>
      </c>
      <c r="W37" s="652">
        <v>27.770456579758498</v>
      </c>
      <c r="X37" s="652"/>
      <c r="Y37" s="652">
        <v>116.40836806519</v>
      </c>
      <c r="Z37" s="652">
        <v>4.7789890389671497</v>
      </c>
    </row>
    <row r="38" spans="1:26" ht="15">
      <c r="A38" s="653" t="s">
        <v>1784</v>
      </c>
      <c r="B38" s="651"/>
      <c r="C38" s="651" t="s">
        <v>1765</v>
      </c>
      <c r="D38" s="652">
        <v>109.402353195256</v>
      </c>
      <c r="E38" s="652"/>
      <c r="F38" s="652">
        <v>110.06898184038</v>
      </c>
      <c r="G38" s="652">
        <v>24.904154143820499</v>
      </c>
      <c r="H38" s="652"/>
      <c r="I38" s="652">
        <v>117.89664061137999</v>
      </c>
      <c r="J38" s="652">
        <v>1.40174336005804</v>
      </c>
      <c r="K38" s="652"/>
      <c r="L38" s="652">
        <v>109.694116264887</v>
      </c>
      <c r="M38" s="652"/>
      <c r="N38" s="652">
        <v>110.37790583077</v>
      </c>
      <c r="O38" s="652">
        <v>24.675006334201001</v>
      </c>
      <c r="P38" s="652"/>
      <c r="Q38" s="652">
        <v>118.04741044025999</v>
      </c>
      <c r="R38" s="652">
        <v>1.55628887000406</v>
      </c>
      <c r="S38" s="652"/>
      <c r="T38" s="652">
        <v>107.959108590041</v>
      </c>
      <c r="U38" s="652"/>
      <c r="V38" s="652">
        <v>108.54211406649</v>
      </c>
      <c r="W38" s="652">
        <v>26.068755912569902</v>
      </c>
      <c r="X38" s="652"/>
      <c r="Y38" s="652">
        <v>117.14740265432</v>
      </c>
      <c r="Z38" s="652">
        <v>0.63486380009737098</v>
      </c>
    </row>
    <row r="39" spans="1:26">
      <c r="A39" s="654" t="s">
        <v>1785</v>
      </c>
      <c r="B39" s="651"/>
      <c r="C39" s="651" t="s">
        <v>1767</v>
      </c>
      <c r="D39" s="652">
        <v>123.454133092101</v>
      </c>
      <c r="E39" s="652"/>
      <c r="F39" s="652">
        <v>122.0481332868</v>
      </c>
      <c r="G39" s="652">
        <v>15.857450654941401</v>
      </c>
      <c r="H39" s="652"/>
      <c r="I39" s="652">
        <v>119.55352339226</v>
      </c>
      <c r="J39" s="652">
        <v>1.4053689505382501</v>
      </c>
      <c r="K39" s="652"/>
      <c r="L39" s="652">
        <v>124.128402099938</v>
      </c>
      <c r="M39" s="652"/>
      <c r="N39" s="652">
        <v>122.73182798803001</v>
      </c>
      <c r="O39" s="652">
        <v>15.560811068485901</v>
      </c>
      <c r="P39" s="652"/>
      <c r="Q39" s="652">
        <v>119.62668994269001</v>
      </c>
      <c r="R39" s="652">
        <v>1.3378349398263401</v>
      </c>
      <c r="S39" s="652"/>
      <c r="T39" s="652">
        <v>120.118772282881</v>
      </c>
      <c r="U39" s="652"/>
      <c r="V39" s="652">
        <v>118.6689479889</v>
      </c>
      <c r="W39" s="652">
        <v>17.397904800259798</v>
      </c>
      <c r="X39" s="652"/>
      <c r="Y39" s="652">
        <v>119.18992838675</v>
      </c>
      <c r="Z39" s="652">
        <v>1.7435518723851799</v>
      </c>
    </row>
    <row r="40" spans="1:26" ht="15">
      <c r="A40" s="653"/>
      <c r="B40" s="651"/>
      <c r="C40" s="651" t="s">
        <v>1768</v>
      </c>
      <c r="D40" s="652">
        <v>120.374340694403</v>
      </c>
      <c r="E40" s="652"/>
      <c r="F40" s="652">
        <v>121.10578113805001</v>
      </c>
      <c r="G40" s="652">
        <v>14.542123827445501</v>
      </c>
      <c r="H40" s="652"/>
      <c r="I40" s="652">
        <v>124.80008742984</v>
      </c>
      <c r="J40" s="652">
        <v>4.3884645878363697</v>
      </c>
      <c r="K40" s="652"/>
      <c r="L40" s="652">
        <v>120.243759662302</v>
      </c>
      <c r="M40" s="652"/>
      <c r="N40" s="652">
        <v>120.99126890587</v>
      </c>
      <c r="O40" s="652">
        <v>15.935815324238799</v>
      </c>
      <c r="P40" s="652"/>
      <c r="Q40" s="652">
        <v>125.04546563952999</v>
      </c>
      <c r="R40" s="652">
        <v>4.5297380538038698</v>
      </c>
      <c r="S40" s="652"/>
      <c r="T40" s="652">
        <v>121.020277037074</v>
      </c>
      <c r="U40" s="652"/>
      <c r="V40" s="652">
        <v>121.67176190507</v>
      </c>
      <c r="W40" s="652">
        <v>8.1521620147430607</v>
      </c>
      <c r="X40" s="652"/>
      <c r="Y40" s="652">
        <v>123.5807010984</v>
      </c>
      <c r="Z40" s="652">
        <v>3.6838454146920299</v>
      </c>
    </row>
    <row r="41" spans="1:26" ht="15">
      <c r="A41" s="653"/>
      <c r="B41" s="651" t="s">
        <v>1769</v>
      </c>
      <c r="C41" s="651" t="s">
        <v>1763</v>
      </c>
      <c r="D41" s="652">
        <v>126.910814385015</v>
      </c>
      <c r="E41" s="652"/>
      <c r="F41" s="652">
        <v>127.58423985079</v>
      </c>
      <c r="G41" s="652">
        <v>1.5678433615171301E-2</v>
      </c>
      <c r="H41" s="652"/>
      <c r="I41" s="652">
        <v>118.69828993885</v>
      </c>
      <c r="J41" s="652">
        <v>-4.8892573848718701</v>
      </c>
      <c r="K41" s="652"/>
      <c r="L41" s="652">
        <v>126.23085215722099</v>
      </c>
      <c r="M41" s="652"/>
      <c r="N41" s="652">
        <v>126.91835785102001</v>
      </c>
      <c r="O41" s="652">
        <v>-0.40931729515285598</v>
      </c>
      <c r="P41" s="652"/>
      <c r="Q41" s="652">
        <v>117.92671147151999</v>
      </c>
      <c r="R41" s="652">
        <v>-5.6929326718102002</v>
      </c>
      <c r="S41" s="652"/>
      <c r="T41" s="652">
        <v>130.27433745959701</v>
      </c>
      <c r="U41" s="652"/>
      <c r="V41" s="652">
        <v>130.87538524026999</v>
      </c>
      <c r="W41" s="652">
        <v>2.1041350138427899</v>
      </c>
      <c r="X41" s="652"/>
      <c r="Y41" s="652">
        <v>122.53258410012999</v>
      </c>
      <c r="Z41" s="652">
        <v>-0.84812352491466003</v>
      </c>
    </row>
    <row r="42" spans="1:26" ht="15">
      <c r="A42" s="653"/>
      <c r="B42" s="651"/>
      <c r="C42" s="651" t="s">
        <v>1765</v>
      </c>
      <c r="D42" s="652">
        <v>119.759984620661</v>
      </c>
      <c r="E42" s="652"/>
      <c r="F42" s="652">
        <v>119.60464462063</v>
      </c>
      <c r="G42" s="652">
        <v>8.6633514917749004</v>
      </c>
      <c r="H42" s="652"/>
      <c r="I42" s="652">
        <v>125.86880895165</v>
      </c>
      <c r="J42" s="652">
        <v>6.0409623563187402</v>
      </c>
      <c r="K42" s="652"/>
      <c r="L42" s="652">
        <v>119.77590032280099</v>
      </c>
      <c r="M42" s="652"/>
      <c r="N42" s="652">
        <v>119.63721322726001</v>
      </c>
      <c r="O42" s="652">
        <v>8.3887326243408307</v>
      </c>
      <c r="P42" s="652"/>
      <c r="Q42" s="652">
        <v>125.58387004791</v>
      </c>
      <c r="R42" s="652">
        <v>6.4931502632796203</v>
      </c>
      <c r="S42" s="652"/>
      <c r="T42" s="652">
        <v>119.681255495413</v>
      </c>
      <c r="U42" s="652"/>
      <c r="V42" s="652">
        <v>119.44367312779001</v>
      </c>
      <c r="W42" s="652">
        <v>10.043621459797601</v>
      </c>
      <c r="X42" s="652"/>
      <c r="Y42" s="652">
        <v>127.28478881784</v>
      </c>
      <c r="Z42" s="652">
        <v>3.8783191855536501</v>
      </c>
    </row>
    <row r="43" spans="1:26" ht="15">
      <c r="A43" s="653"/>
      <c r="B43" s="651"/>
      <c r="C43" s="651" t="s">
        <v>1767</v>
      </c>
      <c r="D43" s="652">
        <v>138.532228340568</v>
      </c>
      <c r="E43" s="652"/>
      <c r="F43" s="652">
        <v>138.08014927089999</v>
      </c>
      <c r="G43" s="652">
        <v>13.135814168027</v>
      </c>
      <c r="H43" s="652"/>
      <c r="I43" s="652">
        <v>133.98051048203001</v>
      </c>
      <c r="J43" s="652">
        <v>6.4445684343417797</v>
      </c>
      <c r="K43" s="652"/>
      <c r="L43" s="652">
        <v>139.644144958483</v>
      </c>
      <c r="M43" s="652"/>
      <c r="N43" s="652">
        <v>139.20783837562999</v>
      </c>
      <c r="O43" s="652">
        <v>13.4243990802507</v>
      </c>
      <c r="P43" s="652"/>
      <c r="Q43" s="652">
        <v>134.52187095762</v>
      </c>
      <c r="R43" s="652">
        <v>7.1171567704516301</v>
      </c>
      <c r="S43" s="652"/>
      <c r="T43" s="652">
        <v>133.03198575576201</v>
      </c>
      <c r="U43" s="652"/>
      <c r="V43" s="652">
        <v>132.50650589403</v>
      </c>
      <c r="W43" s="652">
        <v>11.6606392317764</v>
      </c>
      <c r="X43" s="652"/>
      <c r="Y43" s="652">
        <v>131.29026522692001</v>
      </c>
      <c r="Z43" s="652">
        <v>3.1468618098682</v>
      </c>
    </row>
    <row r="44" spans="1:26" ht="15">
      <c r="A44" s="653"/>
      <c r="B44" s="651"/>
      <c r="C44" s="651" t="s">
        <v>1768</v>
      </c>
      <c r="D44" s="652">
        <v>125.605055784217</v>
      </c>
      <c r="E44" s="652"/>
      <c r="F44" s="652">
        <v>126.29970019755</v>
      </c>
      <c r="G44" s="652">
        <v>4.2887457648114999</v>
      </c>
      <c r="H44" s="652"/>
      <c r="I44" s="652">
        <v>130.76297650134001</v>
      </c>
      <c r="J44" s="652">
        <v>-2.4014940450025701</v>
      </c>
      <c r="K44" s="652"/>
      <c r="L44" s="652">
        <v>125.36289332651199</v>
      </c>
      <c r="M44" s="652"/>
      <c r="N44" s="652">
        <v>126.0737690839</v>
      </c>
      <c r="O44" s="652">
        <v>4.2007164847441496</v>
      </c>
      <c r="P44" s="652"/>
      <c r="Q44" s="652">
        <v>131.18627196716</v>
      </c>
      <c r="R44" s="652">
        <v>-2.47959604391085</v>
      </c>
      <c r="S44" s="652"/>
      <c r="T44" s="652">
        <v>126.80294440360299</v>
      </c>
      <c r="U44" s="652"/>
      <c r="V44" s="652">
        <v>127.41637273608001</v>
      </c>
      <c r="W44" s="652">
        <v>4.7214002173257104</v>
      </c>
      <c r="X44" s="652"/>
      <c r="Y44" s="652">
        <v>128.65944536122001</v>
      </c>
      <c r="Z44" s="652">
        <v>-2.0038194462879102</v>
      </c>
    </row>
    <row r="45" spans="1:26" ht="15">
      <c r="A45" s="653"/>
      <c r="B45" s="651" t="s">
        <v>1770</v>
      </c>
      <c r="C45" s="651" t="s">
        <v>1763</v>
      </c>
      <c r="D45" s="652">
        <v>144.544178674351</v>
      </c>
      <c r="E45" s="652"/>
      <c r="F45" s="652">
        <v>145.27200538956001</v>
      </c>
      <c r="G45" s="652">
        <v>13.863597541088</v>
      </c>
      <c r="H45" s="652"/>
      <c r="I45" s="652">
        <v>137.17634176422001</v>
      </c>
      <c r="J45" s="652">
        <v>4.9045727119971803</v>
      </c>
      <c r="K45" s="652"/>
      <c r="L45" s="652">
        <v>143.95220017200799</v>
      </c>
      <c r="M45" s="652"/>
      <c r="N45" s="652">
        <v>144.69721218391001</v>
      </c>
      <c r="O45" s="652">
        <v>14.008103030894301</v>
      </c>
      <c r="P45" s="652"/>
      <c r="Q45" s="652">
        <v>136.47332358215999</v>
      </c>
      <c r="R45" s="652">
        <v>4.0301866466054603</v>
      </c>
      <c r="S45" s="652"/>
      <c r="T45" s="652">
        <v>147.47247861646801</v>
      </c>
      <c r="U45" s="652"/>
      <c r="V45" s="652">
        <v>148.11294118499001</v>
      </c>
      <c r="W45" s="652">
        <v>13.1709686378948</v>
      </c>
      <c r="X45" s="652"/>
      <c r="Y45" s="652">
        <v>140.66993136643001</v>
      </c>
      <c r="Z45" s="652">
        <v>9.3350985397844308</v>
      </c>
    </row>
    <row r="46" spans="1:26" ht="15">
      <c r="A46" s="653"/>
      <c r="B46" s="651"/>
      <c r="C46" s="651" t="s">
        <v>1765</v>
      </c>
      <c r="D46" s="652">
        <v>139.867072014499</v>
      </c>
      <c r="E46" s="652"/>
      <c r="F46" s="652">
        <v>139.71886558393001</v>
      </c>
      <c r="G46" s="652">
        <v>16.817257412619401</v>
      </c>
      <c r="H46" s="652"/>
      <c r="I46" s="652">
        <v>144.99751353131001</v>
      </c>
      <c r="J46" s="652">
        <v>5.7015456648735396</v>
      </c>
      <c r="K46" s="652"/>
      <c r="L46" s="652">
        <v>140.00216423955001</v>
      </c>
      <c r="M46" s="652"/>
      <c r="N46" s="652">
        <v>139.87330846633</v>
      </c>
      <c r="O46" s="652">
        <v>16.914549155061</v>
      </c>
      <c r="P46" s="652"/>
      <c r="Q46" s="652">
        <v>144.40042898511999</v>
      </c>
      <c r="R46" s="652">
        <v>5.8085383977533898</v>
      </c>
      <c r="S46" s="652"/>
      <c r="T46" s="652">
        <v>139.198820459366</v>
      </c>
      <c r="U46" s="652"/>
      <c r="V46" s="652">
        <v>138.95552616263001</v>
      </c>
      <c r="W46" s="652">
        <v>16.335610354149701</v>
      </c>
      <c r="X46" s="652"/>
      <c r="Y46" s="652">
        <v>147.96467485858</v>
      </c>
      <c r="Z46" s="652">
        <v>5.1857162517183397</v>
      </c>
    </row>
    <row r="47" spans="1:26" ht="15">
      <c r="A47" s="653"/>
      <c r="B47" s="651"/>
      <c r="C47" s="651" t="s">
        <v>1767</v>
      </c>
      <c r="D47" s="652">
        <v>158.25097335606301</v>
      </c>
      <c r="E47" s="652"/>
      <c r="F47" s="652">
        <v>157.78865432385001</v>
      </c>
      <c r="G47" s="652">
        <v>14.273235622221</v>
      </c>
      <c r="H47" s="652"/>
      <c r="I47" s="652">
        <v>154.62260593194</v>
      </c>
      <c r="J47" s="652">
        <v>6.6381085897391001</v>
      </c>
      <c r="K47" s="652"/>
      <c r="L47" s="652">
        <v>157.76663709925199</v>
      </c>
      <c r="M47" s="652"/>
      <c r="N47" s="652">
        <v>157.32765939602999</v>
      </c>
      <c r="O47" s="652">
        <v>13.016379847452701</v>
      </c>
      <c r="P47" s="652"/>
      <c r="Q47" s="652">
        <v>153.46927420860001</v>
      </c>
      <c r="R47" s="652">
        <v>6.2803450704530199</v>
      </c>
      <c r="S47" s="652"/>
      <c r="T47" s="652">
        <v>160.64680669658301</v>
      </c>
      <c r="U47" s="652"/>
      <c r="V47" s="652">
        <v>160.06713809690001</v>
      </c>
      <c r="W47" s="652">
        <v>20.7994558583495</v>
      </c>
      <c r="X47" s="652"/>
      <c r="Y47" s="652">
        <v>160.35399072304</v>
      </c>
      <c r="Z47" s="652">
        <v>8.3731579015743591</v>
      </c>
    </row>
    <row r="48" spans="1:26" ht="15">
      <c r="A48" s="653"/>
      <c r="B48" s="651"/>
      <c r="C48" s="651" t="s">
        <v>1768</v>
      </c>
      <c r="D48" s="652">
        <v>163.98863023288899</v>
      </c>
      <c r="E48" s="652"/>
      <c r="F48" s="652">
        <v>164.87977399942</v>
      </c>
      <c r="G48" s="652">
        <v>30.5464492326787</v>
      </c>
      <c r="H48" s="652"/>
      <c r="I48" s="652">
        <v>168.64766603684001</v>
      </c>
      <c r="J48" s="652">
        <v>9.0705107577047208</v>
      </c>
      <c r="K48" s="652"/>
      <c r="L48" s="652">
        <v>161.03254149888701</v>
      </c>
      <c r="M48" s="652"/>
      <c r="N48" s="652">
        <v>161.93018916484999</v>
      </c>
      <c r="O48" s="652">
        <v>28.440825035609201</v>
      </c>
      <c r="P48" s="652"/>
      <c r="Q48" s="652">
        <v>167.00235028725001</v>
      </c>
      <c r="R48" s="652">
        <v>8.81810130948781</v>
      </c>
      <c r="S48" s="652"/>
      <c r="T48" s="652">
        <v>178.61131405400201</v>
      </c>
      <c r="U48" s="652"/>
      <c r="V48" s="652">
        <v>179.45820160745001</v>
      </c>
      <c r="W48" s="652">
        <v>40.843910208592497</v>
      </c>
      <c r="X48" s="652"/>
      <c r="Y48" s="652">
        <v>176.82392397979001</v>
      </c>
      <c r="Z48" s="652">
        <v>10.2709843281646</v>
      </c>
    </row>
    <row r="49" spans="1:26" ht="15">
      <c r="A49" s="653"/>
      <c r="B49" s="651" t="s">
        <v>1771</v>
      </c>
      <c r="C49" s="651" t="s">
        <v>1763</v>
      </c>
      <c r="D49" s="652">
        <v>184.290505947171</v>
      </c>
      <c r="E49" s="652"/>
      <c r="F49" s="652">
        <v>185.22061435437999</v>
      </c>
      <c r="G49" s="652">
        <v>27.4991791141688</v>
      </c>
      <c r="H49" s="652"/>
      <c r="I49" s="652">
        <v>178.74692961406001</v>
      </c>
      <c r="J49" s="652">
        <v>5.9883802809425699</v>
      </c>
      <c r="K49" s="652"/>
      <c r="L49" s="652">
        <v>183.74186962597599</v>
      </c>
      <c r="M49" s="652"/>
      <c r="N49" s="652">
        <v>184.69494957068</v>
      </c>
      <c r="O49" s="652">
        <v>27.642369042972899</v>
      </c>
      <c r="P49" s="652"/>
      <c r="Q49" s="652">
        <v>178.04211403367</v>
      </c>
      <c r="R49" s="652">
        <v>6.61054393990936</v>
      </c>
      <c r="S49" s="652"/>
      <c r="T49" s="652">
        <v>187.004408058883</v>
      </c>
      <c r="U49" s="652"/>
      <c r="V49" s="652">
        <v>187.81873118271</v>
      </c>
      <c r="W49" s="652">
        <v>26.807779036761101</v>
      </c>
      <c r="X49" s="652"/>
      <c r="Y49" s="652">
        <v>182.24945123576001</v>
      </c>
      <c r="Z49" s="652">
        <v>3.0683219407517002</v>
      </c>
    </row>
    <row r="50" spans="1:26" ht="15">
      <c r="A50" s="653"/>
      <c r="B50" s="651"/>
      <c r="C50" s="651" t="s">
        <v>1765</v>
      </c>
      <c r="D50" s="652">
        <v>188.608268173195</v>
      </c>
      <c r="E50" s="652"/>
      <c r="F50" s="652">
        <v>188.3636909741</v>
      </c>
      <c r="G50" s="652">
        <v>34.816218401765298</v>
      </c>
      <c r="H50" s="652"/>
      <c r="I50" s="652">
        <v>191.48061100221</v>
      </c>
      <c r="J50" s="652">
        <v>7.1238602059592404</v>
      </c>
      <c r="K50" s="652"/>
      <c r="L50" s="652">
        <v>189.166448348822</v>
      </c>
      <c r="M50" s="652"/>
      <c r="N50" s="652">
        <v>188.94748048401999</v>
      </c>
      <c r="O50" s="652">
        <v>35.084729571191197</v>
      </c>
      <c r="P50" s="652"/>
      <c r="Q50" s="652">
        <v>191.02344268599001</v>
      </c>
      <c r="R50" s="652">
        <v>7.2911562091792899</v>
      </c>
      <c r="S50" s="652"/>
      <c r="T50" s="652">
        <v>185.84715612350399</v>
      </c>
      <c r="U50" s="652"/>
      <c r="V50" s="652">
        <v>185.47829062587999</v>
      </c>
      <c r="W50" s="652">
        <v>33.480326942018102</v>
      </c>
      <c r="X50" s="652"/>
      <c r="Y50" s="652">
        <v>193.75247041743</v>
      </c>
      <c r="Z50" s="652">
        <v>6.3116893377031698</v>
      </c>
    </row>
    <row r="51" spans="1:26" ht="15">
      <c r="A51" s="653" t="s">
        <v>1786</v>
      </c>
      <c r="B51" s="651" t="s">
        <v>1762</v>
      </c>
      <c r="C51" s="651" t="s">
        <v>1763</v>
      </c>
      <c r="D51" s="652">
        <v>114.09383192986699</v>
      </c>
      <c r="E51" s="652"/>
      <c r="F51" s="652">
        <v>116.59395472717</v>
      </c>
      <c r="G51" s="652">
        <v>23.930122738042002</v>
      </c>
      <c r="H51" s="652"/>
      <c r="I51" s="652">
        <v>116.18190767039</v>
      </c>
      <c r="J51" s="652">
        <v>9.3355462074101894</v>
      </c>
      <c r="K51" s="652"/>
      <c r="L51" s="652">
        <v>113.256917658289</v>
      </c>
      <c r="M51" s="652"/>
      <c r="N51" s="652">
        <v>115.74086783859001</v>
      </c>
      <c r="O51" s="652">
        <v>23.1913640464062</v>
      </c>
      <c r="P51" s="652"/>
      <c r="Q51" s="652">
        <v>115.4722751707</v>
      </c>
      <c r="R51" s="652">
        <v>8.7919123057823807</v>
      </c>
      <c r="S51" s="652"/>
      <c r="T51" s="652">
        <v>118.581841767448</v>
      </c>
      <c r="U51" s="652"/>
      <c r="V51" s="652">
        <v>121.16814652046</v>
      </c>
      <c r="W51" s="652">
        <v>27.857176268360099</v>
      </c>
      <c r="X51" s="652"/>
      <c r="Y51" s="652">
        <v>119.9857201418</v>
      </c>
      <c r="Z51" s="652">
        <v>12.228536540340899</v>
      </c>
    </row>
    <row r="52" spans="1:26" ht="15">
      <c r="A52" s="653" t="s">
        <v>1787</v>
      </c>
      <c r="B52" s="651"/>
      <c r="C52" s="651" t="s">
        <v>1765</v>
      </c>
      <c r="D52" s="652">
        <v>117.33372609566899</v>
      </c>
      <c r="E52" s="652"/>
      <c r="F52" s="652">
        <v>119.44550175185999</v>
      </c>
      <c r="G52" s="652">
        <v>23.2975699426323</v>
      </c>
      <c r="H52" s="652"/>
      <c r="I52" s="652">
        <v>119.50504492170001</v>
      </c>
      <c r="J52" s="652">
        <v>2.8602880757800899</v>
      </c>
      <c r="K52" s="652"/>
      <c r="L52" s="652">
        <v>116.895203057055</v>
      </c>
      <c r="M52" s="652"/>
      <c r="N52" s="652">
        <v>119.00131376916001</v>
      </c>
      <c r="O52" s="652">
        <v>22.7940866872326</v>
      </c>
      <c r="P52" s="652"/>
      <c r="Q52" s="652">
        <v>118.9824599427</v>
      </c>
      <c r="R52" s="652">
        <v>3.0398507059906601</v>
      </c>
      <c r="S52" s="652"/>
      <c r="T52" s="652">
        <v>119.68533578634801</v>
      </c>
      <c r="U52" s="652"/>
      <c r="V52" s="652">
        <v>121.82720642029</v>
      </c>
      <c r="W52" s="652">
        <v>26.003513968356799</v>
      </c>
      <c r="X52" s="652"/>
      <c r="Y52" s="652">
        <v>122.30623463806</v>
      </c>
      <c r="Z52" s="652">
        <v>1.9339922230058699</v>
      </c>
    </row>
    <row r="53" spans="1:26">
      <c r="A53" s="654" t="s">
        <v>1788</v>
      </c>
      <c r="B53" s="651"/>
      <c r="C53" s="651" t="s">
        <v>1767</v>
      </c>
      <c r="D53" s="652">
        <v>134.915853010983</v>
      </c>
      <c r="E53" s="652"/>
      <c r="F53" s="652">
        <v>127.30910661148</v>
      </c>
      <c r="G53" s="652">
        <v>21.362457751441099</v>
      </c>
      <c r="H53" s="652"/>
      <c r="I53" s="652">
        <v>124.73980599206</v>
      </c>
      <c r="J53" s="652">
        <v>4.3803682713058896</v>
      </c>
      <c r="K53" s="652"/>
      <c r="L53" s="652">
        <v>134.31342463197299</v>
      </c>
      <c r="M53" s="652"/>
      <c r="N53" s="652">
        <v>126.74301651955</v>
      </c>
      <c r="O53" s="652">
        <v>20.661802554096301</v>
      </c>
      <c r="P53" s="652"/>
      <c r="Q53" s="652">
        <v>124.2430329517</v>
      </c>
      <c r="R53" s="652">
        <v>4.42130126703836</v>
      </c>
      <c r="S53" s="652"/>
      <c r="T53" s="652">
        <v>138.146416263703</v>
      </c>
      <c r="U53" s="652"/>
      <c r="V53" s="652">
        <v>130.34444180113999</v>
      </c>
      <c r="W53" s="652">
        <v>25.151444005951699</v>
      </c>
      <c r="X53" s="652"/>
      <c r="Y53" s="652">
        <v>127.40263708732</v>
      </c>
      <c r="Z53" s="652">
        <v>4.1669195886389199</v>
      </c>
    </row>
    <row r="54" spans="1:26" ht="15">
      <c r="A54" s="653"/>
      <c r="B54" s="651"/>
      <c r="C54" s="651" t="s">
        <v>1768</v>
      </c>
      <c r="D54" s="652">
        <v>121.068233497921</v>
      </c>
      <c r="E54" s="652"/>
      <c r="F54" s="652">
        <v>123.02544996109999</v>
      </c>
      <c r="G54" s="652">
        <v>18.130254167355499</v>
      </c>
      <c r="H54" s="652"/>
      <c r="I54" s="652">
        <v>126.11035121837</v>
      </c>
      <c r="J54" s="652">
        <v>1.09872323065601</v>
      </c>
      <c r="K54" s="652"/>
      <c r="L54" s="652">
        <v>120.657475088674</v>
      </c>
      <c r="M54" s="652"/>
      <c r="N54" s="652">
        <v>122.61034630227</v>
      </c>
      <c r="O54" s="652">
        <v>17.7849926585079</v>
      </c>
      <c r="P54" s="652"/>
      <c r="Q54" s="652">
        <v>125.58192784142</v>
      </c>
      <c r="R54" s="652">
        <v>1.0776418265968299</v>
      </c>
      <c r="S54" s="652"/>
      <c r="T54" s="652">
        <v>123.270953470772</v>
      </c>
      <c r="U54" s="652"/>
      <c r="V54" s="652">
        <v>125.25120653410001</v>
      </c>
      <c r="W54" s="652">
        <v>19.976202843012899</v>
      </c>
      <c r="X54" s="652"/>
      <c r="Y54" s="652">
        <v>128.94283624734999</v>
      </c>
      <c r="Z54" s="652">
        <v>1.20892251152884</v>
      </c>
    </row>
    <row r="55" spans="1:26" ht="15">
      <c r="A55" s="653"/>
      <c r="B55" s="651" t="s">
        <v>1769</v>
      </c>
      <c r="C55" s="651" t="s">
        <v>1763</v>
      </c>
      <c r="D55" s="652">
        <v>126.60967250683299</v>
      </c>
      <c r="E55" s="652"/>
      <c r="F55" s="652">
        <v>128.68858039905001</v>
      </c>
      <c r="G55" s="652">
        <v>10.373287105820699</v>
      </c>
      <c r="H55" s="652"/>
      <c r="I55" s="652">
        <v>128.02594955951</v>
      </c>
      <c r="J55" s="652">
        <v>1.51898581094504</v>
      </c>
      <c r="K55" s="652"/>
      <c r="L55" s="652">
        <v>125.883829387059</v>
      </c>
      <c r="M55" s="652"/>
      <c r="N55" s="652">
        <v>127.95321424458</v>
      </c>
      <c r="O55" s="652">
        <v>10.5514557079537</v>
      </c>
      <c r="P55" s="652"/>
      <c r="Q55" s="652">
        <v>127.47879696175001</v>
      </c>
      <c r="R55" s="652">
        <v>1.5104634503822001</v>
      </c>
      <c r="S55" s="652"/>
      <c r="T55" s="652">
        <v>130.502055720637</v>
      </c>
      <c r="U55" s="652"/>
      <c r="V55" s="652">
        <v>132.63156190992001</v>
      </c>
      <c r="W55" s="652">
        <v>9.4607499731988796</v>
      </c>
      <c r="X55" s="652"/>
      <c r="Y55" s="652">
        <v>130.95882802272001</v>
      </c>
      <c r="Z55" s="652">
        <v>1.5634771454094101</v>
      </c>
    </row>
    <row r="56" spans="1:26" ht="15">
      <c r="A56" s="653"/>
      <c r="B56" s="651"/>
      <c r="C56" s="651" t="s">
        <v>1765</v>
      </c>
      <c r="D56" s="652">
        <v>133.93407156193999</v>
      </c>
      <c r="E56" s="652"/>
      <c r="F56" s="652">
        <v>132.85270023083001</v>
      </c>
      <c r="G56" s="652">
        <v>11.224531926553899</v>
      </c>
      <c r="H56" s="652"/>
      <c r="I56" s="652">
        <v>132.50807453658999</v>
      </c>
      <c r="J56" s="652">
        <v>3.5009503874029702</v>
      </c>
      <c r="K56" s="652"/>
      <c r="L56" s="652">
        <v>133.87494767343401</v>
      </c>
      <c r="M56" s="652"/>
      <c r="N56" s="652">
        <v>132.79653954404</v>
      </c>
      <c r="O56" s="652">
        <v>11.5924987195016</v>
      </c>
      <c r="P56" s="652"/>
      <c r="Q56" s="652">
        <v>132.28975018273999</v>
      </c>
      <c r="R56" s="652">
        <v>3.7739242412473701</v>
      </c>
      <c r="S56" s="652"/>
      <c r="T56" s="652">
        <v>134.25112744479699</v>
      </c>
      <c r="U56" s="652"/>
      <c r="V56" s="652">
        <v>133.15382987666999</v>
      </c>
      <c r="W56" s="652">
        <v>9.29728571244131</v>
      </c>
      <c r="X56" s="652"/>
      <c r="Y56" s="652">
        <v>133.67834915105999</v>
      </c>
      <c r="Z56" s="652">
        <v>2.0766229886145502</v>
      </c>
    </row>
    <row r="57" spans="1:26" ht="15">
      <c r="A57" s="653"/>
      <c r="B57" s="651"/>
      <c r="C57" s="651" t="s">
        <v>1767</v>
      </c>
      <c r="D57" s="652">
        <v>141.03734538258499</v>
      </c>
      <c r="E57" s="652"/>
      <c r="F57" s="652">
        <v>138.56833231561001</v>
      </c>
      <c r="G57" s="652">
        <v>8.8440065316699901</v>
      </c>
      <c r="H57" s="652"/>
      <c r="I57" s="652">
        <v>136.02164075345999</v>
      </c>
      <c r="J57" s="652">
        <v>2.65158650079078</v>
      </c>
      <c r="K57" s="652"/>
      <c r="L57" s="652">
        <v>140.671974914879</v>
      </c>
      <c r="M57" s="652"/>
      <c r="N57" s="652">
        <v>138.21194527055999</v>
      </c>
      <c r="O57" s="652">
        <v>9.0489630639656795</v>
      </c>
      <c r="P57" s="652"/>
      <c r="Q57" s="652">
        <v>135.76143112572001</v>
      </c>
      <c r="R57" s="652">
        <v>2.6243007777884202</v>
      </c>
      <c r="S57" s="652"/>
      <c r="T57" s="652">
        <v>142.99666942462201</v>
      </c>
      <c r="U57" s="652"/>
      <c r="V57" s="652">
        <v>140.47925454233999</v>
      </c>
      <c r="W57" s="652">
        <v>7.7754084494543898</v>
      </c>
      <c r="X57" s="652"/>
      <c r="Y57" s="652">
        <v>137.41643119445001</v>
      </c>
      <c r="Z57" s="652">
        <v>2.7963257080365902</v>
      </c>
    </row>
    <row r="58" spans="1:26" ht="15">
      <c r="A58" s="653"/>
      <c r="B58" s="651"/>
      <c r="C58" s="651" t="s">
        <v>1768</v>
      </c>
      <c r="D58" s="652">
        <v>134.00809589582599</v>
      </c>
      <c r="E58" s="652"/>
      <c r="F58" s="652">
        <v>135.58781733960001</v>
      </c>
      <c r="G58" s="652">
        <v>10.2111940110539</v>
      </c>
      <c r="H58" s="652"/>
      <c r="I58" s="652">
        <v>139.73736802227</v>
      </c>
      <c r="J58" s="652">
        <v>2.73171772390599</v>
      </c>
      <c r="K58" s="652"/>
      <c r="L58" s="652">
        <v>134.122682439926</v>
      </c>
      <c r="M58" s="652"/>
      <c r="N58" s="652">
        <v>135.70629496806001</v>
      </c>
      <c r="O58" s="652">
        <v>10.680949088508999</v>
      </c>
      <c r="P58" s="652"/>
      <c r="Q58" s="652">
        <v>139.83242143520999</v>
      </c>
      <c r="R58" s="652">
        <v>2.9986353824748</v>
      </c>
      <c r="S58" s="652"/>
      <c r="T58" s="652">
        <v>133.39361774120101</v>
      </c>
      <c r="U58" s="652"/>
      <c r="V58" s="652">
        <v>134.95254864299</v>
      </c>
      <c r="W58" s="652">
        <v>7.7455079095376096</v>
      </c>
      <c r="X58" s="652"/>
      <c r="Y58" s="652">
        <v>139.22785731393</v>
      </c>
      <c r="Z58" s="652">
        <v>1.31820198191347</v>
      </c>
    </row>
    <row r="59" spans="1:26" ht="15">
      <c r="A59" s="653"/>
      <c r="B59" s="651" t="s">
        <v>1770</v>
      </c>
      <c r="C59" s="651" t="s">
        <v>1763</v>
      </c>
      <c r="D59" s="652">
        <v>148.39468869997299</v>
      </c>
      <c r="E59" s="652"/>
      <c r="F59" s="652">
        <v>151.42616255918</v>
      </c>
      <c r="G59" s="652">
        <v>17.668686754973201</v>
      </c>
      <c r="H59" s="652"/>
      <c r="I59" s="652">
        <v>150.37696696015999</v>
      </c>
      <c r="J59" s="652">
        <v>7.6139969490439796</v>
      </c>
      <c r="K59" s="652"/>
      <c r="L59" s="652">
        <v>148.247734832053</v>
      </c>
      <c r="M59" s="652"/>
      <c r="N59" s="652">
        <v>151.27903846907</v>
      </c>
      <c r="O59" s="652">
        <v>18.229963477043398</v>
      </c>
      <c r="P59" s="652"/>
      <c r="Q59" s="652">
        <v>150.32252549131999</v>
      </c>
      <c r="R59" s="652">
        <v>7.5019111794259299</v>
      </c>
      <c r="S59" s="652"/>
      <c r="T59" s="652">
        <v>149.18273883520499</v>
      </c>
      <c r="U59" s="652"/>
      <c r="V59" s="652">
        <v>152.21503156494001</v>
      </c>
      <c r="W59" s="652">
        <v>14.765316319143199</v>
      </c>
      <c r="X59" s="652"/>
      <c r="Y59" s="652">
        <v>150.6687872167</v>
      </c>
      <c r="Z59" s="652">
        <v>8.2174143332343803</v>
      </c>
    </row>
    <row r="60" spans="1:26" ht="15">
      <c r="A60" s="653"/>
      <c r="B60" s="651"/>
      <c r="C60" s="651" t="s">
        <v>1765</v>
      </c>
      <c r="D60" s="652">
        <v>158.642299411263</v>
      </c>
      <c r="E60" s="652"/>
      <c r="F60" s="652">
        <v>157.45089830814999</v>
      </c>
      <c r="G60" s="652">
        <v>18.5153918848325</v>
      </c>
      <c r="H60" s="652"/>
      <c r="I60" s="652">
        <v>156.52310476177999</v>
      </c>
      <c r="J60" s="652">
        <v>4.08715372165228</v>
      </c>
      <c r="K60" s="652"/>
      <c r="L60" s="652">
        <v>158.55222662775</v>
      </c>
      <c r="M60" s="652"/>
      <c r="N60" s="652">
        <v>157.36444770150999</v>
      </c>
      <c r="O60" s="652">
        <v>18.500412918758599</v>
      </c>
      <c r="P60" s="652"/>
      <c r="Q60" s="652">
        <v>156.17269161857001</v>
      </c>
      <c r="R60" s="652">
        <v>3.8917428430164298</v>
      </c>
      <c r="S60" s="652"/>
      <c r="T60" s="652">
        <v>159.12532085352501</v>
      </c>
      <c r="U60" s="652"/>
      <c r="V60" s="652">
        <v>157.91444037017001</v>
      </c>
      <c r="W60" s="652">
        <v>18.595492534036602</v>
      </c>
      <c r="X60" s="652"/>
      <c r="Y60" s="652">
        <v>158.40140921499</v>
      </c>
      <c r="Z60" s="652">
        <v>5.1321990049395696</v>
      </c>
    </row>
    <row r="61" spans="1:26" ht="15">
      <c r="A61" s="653"/>
      <c r="B61" s="651"/>
      <c r="C61" s="651" t="s">
        <v>1767</v>
      </c>
      <c r="D61" s="652">
        <v>173.70712668014801</v>
      </c>
      <c r="E61" s="652"/>
      <c r="F61" s="652">
        <v>167.88957446977</v>
      </c>
      <c r="G61" s="652">
        <v>21.1601320909142</v>
      </c>
      <c r="H61" s="652"/>
      <c r="I61" s="652">
        <v>164.83138786718001</v>
      </c>
      <c r="J61" s="652">
        <v>5.3080234499850798</v>
      </c>
      <c r="K61" s="652"/>
      <c r="L61" s="652">
        <v>172.54066624831901</v>
      </c>
      <c r="M61" s="652"/>
      <c r="N61" s="652">
        <v>166.76530118081999</v>
      </c>
      <c r="O61" s="652">
        <v>20.659108627958801</v>
      </c>
      <c r="P61" s="652"/>
      <c r="Q61" s="652">
        <v>163.92578074836001</v>
      </c>
      <c r="R61" s="652">
        <v>4.9644333138125303</v>
      </c>
      <c r="S61" s="652"/>
      <c r="T61" s="652">
        <v>179.96235026873401</v>
      </c>
      <c r="U61" s="652"/>
      <c r="V61" s="652">
        <v>173.91784863570001</v>
      </c>
      <c r="W61" s="652">
        <v>23.803225751943099</v>
      </c>
      <c r="X61" s="652"/>
      <c r="Y61" s="652">
        <v>169.68567463438001</v>
      </c>
      <c r="Z61" s="652">
        <v>7.12384155880485</v>
      </c>
    </row>
    <row r="62" spans="1:26" ht="15">
      <c r="A62" s="653"/>
      <c r="B62" s="651"/>
      <c r="C62" s="651" t="s">
        <v>1768</v>
      </c>
      <c r="D62" s="652">
        <v>166.676810497113</v>
      </c>
      <c r="E62" s="652"/>
      <c r="F62" s="652">
        <v>169.7923910266</v>
      </c>
      <c r="G62" s="652">
        <v>25.226878312621199</v>
      </c>
      <c r="H62" s="652"/>
      <c r="I62" s="652">
        <v>175.68940319971</v>
      </c>
      <c r="J62" s="652">
        <v>6.58734690827169</v>
      </c>
      <c r="K62" s="652"/>
      <c r="L62" s="652">
        <v>165.528183656805</v>
      </c>
      <c r="M62" s="652"/>
      <c r="N62" s="652">
        <v>168.62545018488001</v>
      </c>
      <c r="O62" s="652">
        <v>24.257647903929499</v>
      </c>
      <c r="P62" s="652"/>
      <c r="Q62" s="652">
        <v>174.68633117447999</v>
      </c>
      <c r="R62" s="652">
        <v>6.5642819433255299</v>
      </c>
      <c r="S62" s="652"/>
      <c r="T62" s="652">
        <v>172.836400235372</v>
      </c>
      <c r="U62" s="652"/>
      <c r="V62" s="652">
        <v>176.04944560441001</v>
      </c>
      <c r="W62" s="652">
        <v>30.452849816226699</v>
      </c>
      <c r="X62" s="652"/>
      <c r="Y62" s="652">
        <v>181.06612689964001</v>
      </c>
      <c r="Z62" s="652">
        <v>6.7067843468703803</v>
      </c>
    </row>
    <row r="63" spans="1:26" ht="15">
      <c r="A63" s="653"/>
      <c r="B63" s="651" t="s">
        <v>1771</v>
      </c>
      <c r="C63" s="651" t="s">
        <v>1763</v>
      </c>
      <c r="D63" s="652">
        <v>185.823876285164</v>
      </c>
      <c r="E63" s="652"/>
      <c r="F63" s="652">
        <v>188.16217761951</v>
      </c>
      <c r="G63" s="652">
        <v>24.260018506361401</v>
      </c>
      <c r="H63" s="652"/>
      <c r="I63" s="652">
        <v>186.91163321126001</v>
      </c>
      <c r="J63" s="652">
        <v>6.3875394913792496</v>
      </c>
      <c r="K63" s="652"/>
      <c r="L63" s="652">
        <v>185.452425886322</v>
      </c>
      <c r="M63" s="652"/>
      <c r="N63" s="652">
        <v>187.78956836609001</v>
      </c>
      <c r="O63" s="652">
        <v>24.134559729162198</v>
      </c>
      <c r="P63" s="652"/>
      <c r="Q63" s="652">
        <v>186.63065138587999</v>
      </c>
      <c r="R63" s="652">
        <v>6.8375814702237898</v>
      </c>
      <c r="S63" s="652"/>
      <c r="T63" s="652">
        <v>187.81580437241499</v>
      </c>
      <c r="U63" s="652"/>
      <c r="V63" s="652">
        <v>190.16008218454999</v>
      </c>
      <c r="W63" s="652">
        <v>24.928583090311498</v>
      </c>
      <c r="X63" s="652"/>
      <c r="Y63" s="652">
        <v>188.41776796703999</v>
      </c>
      <c r="Z63" s="652">
        <v>4.0601967873730498</v>
      </c>
    </row>
    <row r="64" spans="1:26" ht="15">
      <c r="A64" s="653"/>
      <c r="B64" s="651"/>
      <c r="C64" s="651" t="s">
        <v>1765</v>
      </c>
      <c r="D64" s="652">
        <v>204.38662549200501</v>
      </c>
      <c r="E64" s="652"/>
      <c r="F64" s="652">
        <v>200.78094020623999</v>
      </c>
      <c r="G64" s="652">
        <v>27.519717171310099</v>
      </c>
      <c r="H64" s="652"/>
      <c r="I64" s="652">
        <v>198.09104636388</v>
      </c>
      <c r="J64" s="652">
        <v>5.9811221808672999</v>
      </c>
      <c r="K64" s="652"/>
      <c r="L64" s="652">
        <v>205.25702468360899</v>
      </c>
      <c r="M64" s="652"/>
      <c r="N64" s="652">
        <v>201.63975878510001</v>
      </c>
      <c r="O64" s="652">
        <v>28.1355234490904</v>
      </c>
      <c r="P64" s="652"/>
      <c r="Q64" s="652">
        <v>198.38127010420999</v>
      </c>
      <c r="R64" s="652">
        <v>6.2961890938451797</v>
      </c>
      <c r="S64" s="652"/>
      <c r="T64" s="652">
        <v>199.71905048796</v>
      </c>
      <c r="U64" s="652"/>
      <c r="V64" s="652">
        <v>196.17601549352</v>
      </c>
      <c r="W64" s="652">
        <v>24.2293073601505</v>
      </c>
      <c r="X64" s="652"/>
      <c r="Y64" s="652">
        <v>196.53537257011999</v>
      </c>
      <c r="Z64" s="652">
        <v>4.3083010114523903</v>
      </c>
    </row>
    <row r="65" spans="1:26" ht="15">
      <c r="A65" s="653" t="s">
        <v>1789</v>
      </c>
      <c r="B65" s="651" t="s">
        <v>1762</v>
      </c>
      <c r="C65" s="651" t="s">
        <v>1763</v>
      </c>
      <c r="D65" s="652">
        <v>105.54541059987901</v>
      </c>
      <c r="E65" s="652"/>
      <c r="F65" s="652">
        <v>109.46452165671001</v>
      </c>
      <c r="G65" s="652">
        <v>11.949493595561901</v>
      </c>
      <c r="H65" s="652"/>
      <c r="I65" s="652">
        <v>109.82248686146001</v>
      </c>
      <c r="J65" s="652">
        <v>6.9117415928995998</v>
      </c>
      <c r="K65" s="652"/>
      <c r="L65" s="652">
        <v>102.55209220351399</v>
      </c>
      <c r="M65" s="652"/>
      <c r="N65" s="652">
        <v>106.3768715942</v>
      </c>
      <c r="O65" s="652">
        <v>8.7706478713825309</v>
      </c>
      <c r="P65" s="652"/>
      <c r="Q65" s="652">
        <v>107.15394151314</v>
      </c>
      <c r="R65" s="652">
        <v>4.8562774655532799</v>
      </c>
      <c r="S65" s="652"/>
      <c r="T65" s="652">
        <v>122.911002734435</v>
      </c>
      <c r="U65" s="652"/>
      <c r="V65" s="652">
        <v>127.35813245409</v>
      </c>
      <c r="W65" s="652">
        <v>30.395917043470401</v>
      </c>
      <c r="X65" s="652"/>
      <c r="Y65" s="652">
        <v>125.23278940637</v>
      </c>
      <c r="Z65" s="652">
        <v>18.3777489934801</v>
      </c>
    </row>
    <row r="66" spans="1:26" ht="15">
      <c r="A66" s="653" t="s">
        <v>1790</v>
      </c>
      <c r="B66" s="651"/>
      <c r="C66" s="651" t="s">
        <v>1765</v>
      </c>
      <c r="D66" s="652">
        <v>109.770668818762</v>
      </c>
      <c r="E66" s="652"/>
      <c r="F66" s="652">
        <v>112.80784460394</v>
      </c>
      <c r="G66" s="652">
        <v>18.5054671419824</v>
      </c>
      <c r="H66" s="652"/>
      <c r="I66" s="652">
        <v>112.94058661016</v>
      </c>
      <c r="J66" s="652">
        <v>2.83921793961327</v>
      </c>
      <c r="K66" s="652"/>
      <c r="L66" s="652">
        <v>108.91698067916001</v>
      </c>
      <c r="M66" s="652"/>
      <c r="N66" s="652">
        <v>111.94823323159</v>
      </c>
      <c r="O66" s="652">
        <v>18.177552006614999</v>
      </c>
      <c r="P66" s="652"/>
      <c r="Q66" s="652">
        <v>112.61399320592</v>
      </c>
      <c r="R66" s="652">
        <v>5.0955210939304996</v>
      </c>
      <c r="S66" s="652"/>
      <c r="T66" s="652">
        <v>114.7232993376</v>
      </c>
      <c r="U66" s="652"/>
      <c r="V66" s="652">
        <v>117.78948145474</v>
      </c>
      <c r="W66" s="652">
        <v>20.344688696098899</v>
      </c>
      <c r="X66" s="652"/>
      <c r="Y66" s="652">
        <v>114.82659659373</v>
      </c>
      <c r="Z66" s="652">
        <v>-8.30947937993521</v>
      </c>
    </row>
    <row r="67" spans="1:26" ht="15">
      <c r="A67" s="653" t="s">
        <v>1791</v>
      </c>
      <c r="B67" s="651"/>
      <c r="C67" s="651" t="s">
        <v>1767</v>
      </c>
      <c r="D67" s="652">
        <v>122.697278174003</v>
      </c>
      <c r="E67" s="652"/>
      <c r="F67" s="652">
        <v>114.84438573849999</v>
      </c>
      <c r="G67" s="652">
        <v>10.446760949712401</v>
      </c>
      <c r="H67" s="652"/>
      <c r="I67" s="652">
        <v>113.87454417033</v>
      </c>
      <c r="J67" s="652">
        <v>0.82694590864289197</v>
      </c>
      <c r="K67" s="652"/>
      <c r="L67" s="652">
        <v>122.22038057109999</v>
      </c>
      <c r="M67" s="652"/>
      <c r="N67" s="652">
        <v>114.41609767084</v>
      </c>
      <c r="O67" s="652">
        <v>9.4149594540237302</v>
      </c>
      <c r="P67" s="652"/>
      <c r="Q67" s="652">
        <v>113.46994536035</v>
      </c>
      <c r="R67" s="652">
        <v>0.76007619485160305</v>
      </c>
      <c r="S67" s="652"/>
      <c r="T67" s="652">
        <v>125.46397658872201</v>
      </c>
      <c r="U67" s="652"/>
      <c r="V67" s="652">
        <v>117.32640923109</v>
      </c>
      <c r="W67" s="652">
        <v>16.664302606135699</v>
      </c>
      <c r="X67" s="652"/>
      <c r="Y67" s="652">
        <v>116.21101938708</v>
      </c>
      <c r="Z67" s="652">
        <v>1.20566387441426</v>
      </c>
    </row>
    <row r="68" spans="1:26">
      <c r="A68" s="654" t="s">
        <v>1792</v>
      </c>
      <c r="B68" s="651"/>
      <c r="C68" s="651" t="s">
        <v>1768</v>
      </c>
      <c r="D68" s="652">
        <v>112.24257955275399</v>
      </c>
      <c r="E68" s="652"/>
      <c r="F68" s="652">
        <v>115.4248566623</v>
      </c>
      <c r="G68" s="652">
        <v>12.0129912601152</v>
      </c>
      <c r="H68" s="652"/>
      <c r="I68" s="652">
        <v>115.78947160683001</v>
      </c>
      <c r="J68" s="652">
        <v>1.68161150540872</v>
      </c>
      <c r="K68" s="652"/>
      <c r="L68" s="652">
        <v>112.240035228906</v>
      </c>
      <c r="M68" s="652"/>
      <c r="N68" s="652">
        <v>115.44048919185001</v>
      </c>
      <c r="O68" s="652">
        <v>12.185855524729201</v>
      </c>
      <c r="P68" s="652"/>
      <c r="Q68" s="652">
        <v>115.05013230961001</v>
      </c>
      <c r="R68" s="652">
        <v>1.39260395714632</v>
      </c>
      <c r="S68" s="652"/>
      <c r="T68" s="652">
        <v>112.257340324694</v>
      </c>
      <c r="U68" s="652"/>
      <c r="V68" s="652">
        <v>115.33426271742999</v>
      </c>
      <c r="W68" s="652">
        <v>11.020696282595299</v>
      </c>
      <c r="X68" s="652"/>
      <c r="Y68" s="652">
        <v>120.05900454192</v>
      </c>
      <c r="Z68" s="652">
        <v>3.3112050605313001</v>
      </c>
    </row>
    <row r="69" spans="1:26">
      <c r="A69" s="654" t="s">
        <v>1793</v>
      </c>
      <c r="B69" s="651" t="s">
        <v>1769</v>
      </c>
      <c r="C69" s="651" t="s">
        <v>1763</v>
      </c>
      <c r="D69" s="652">
        <v>112.99308103248001</v>
      </c>
      <c r="E69" s="652"/>
      <c r="F69" s="652">
        <v>115.81646494143</v>
      </c>
      <c r="G69" s="652">
        <v>5.8027415536882598</v>
      </c>
      <c r="H69" s="652"/>
      <c r="I69" s="652">
        <v>116.34684523049</v>
      </c>
      <c r="J69" s="652">
        <v>0.481368138160778</v>
      </c>
      <c r="K69" s="652"/>
      <c r="L69" s="652">
        <v>112.30568037817</v>
      </c>
      <c r="M69" s="652"/>
      <c r="N69" s="652">
        <v>115.13008797092</v>
      </c>
      <c r="O69" s="652">
        <v>8.2284957674928005</v>
      </c>
      <c r="P69" s="652"/>
      <c r="Q69" s="652">
        <v>116.08477226482</v>
      </c>
      <c r="R69" s="652">
        <v>0.899294885142499</v>
      </c>
      <c r="S69" s="652"/>
      <c r="T69" s="652">
        <v>116.981002735121</v>
      </c>
      <c r="U69" s="652"/>
      <c r="V69" s="652">
        <v>119.79417035557</v>
      </c>
      <c r="W69" s="652">
        <v>-5.9391276809485696</v>
      </c>
      <c r="X69" s="652"/>
      <c r="Y69" s="652">
        <v>117.86026290295</v>
      </c>
      <c r="Z69" s="652">
        <v>-1.8313841992603599</v>
      </c>
    </row>
    <row r="70" spans="1:26" ht="15">
      <c r="A70" s="653"/>
      <c r="B70" s="651"/>
      <c r="C70" s="651" t="s">
        <v>1765</v>
      </c>
      <c r="D70" s="652">
        <v>120.20751812080999</v>
      </c>
      <c r="E70" s="652"/>
      <c r="F70" s="652">
        <v>118.54414425132001</v>
      </c>
      <c r="G70" s="652">
        <v>5.0850183934634403</v>
      </c>
      <c r="H70" s="652"/>
      <c r="I70" s="652">
        <v>119.10526019659</v>
      </c>
      <c r="J70" s="652">
        <v>2.3708549730208999</v>
      </c>
      <c r="K70" s="652"/>
      <c r="L70" s="652">
        <v>119.834521009345</v>
      </c>
      <c r="M70" s="652"/>
      <c r="N70" s="652">
        <v>118.19499291984</v>
      </c>
      <c r="O70" s="652">
        <v>5.5800431216517499</v>
      </c>
      <c r="P70" s="652"/>
      <c r="Q70" s="652">
        <v>119.15004482865</v>
      </c>
      <c r="R70" s="652">
        <v>2.64054664882083</v>
      </c>
      <c r="S70" s="652"/>
      <c r="T70" s="652">
        <v>122.371442851618</v>
      </c>
      <c r="U70" s="652"/>
      <c r="V70" s="652">
        <v>120.56755296291</v>
      </c>
      <c r="W70" s="652">
        <v>2.3585055930800198</v>
      </c>
      <c r="X70" s="652"/>
      <c r="Y70" s="652">
        <v>118.84663812377001</v>
      </c>
      <c r="Z70" s="652">
        <v>0.83690227437572695</v>
      </c>
    </row>
    <row r="71" spans="1:26" ht="15">
      <c r="A71" s="653"/>
      <c r="B71" s="651"/>
      <c r="C71" s="651" t="s">
        <v>1767</v>
      </c>
      <c r="D71" s="652">
        <v>119.008576748154</v>
      </c>
      <c r="E71" s="652"/>
      <c r="F71" s="652">
        <v>116.04919492377</v>
      </c>
      <c r="G71" s="652">
        <v>1.04907974170661</v>
      </c>
      <c r="H71" s="652"/>
      <c r="I71" s="652">
        <v>114.14631533415</v>
      </c>
      <c r="J71" s="652">
        <v>-4.1634977785657696</v>
      </c>
      <c r="K71" s="652"/>
      <c r="L71" s="652">
        <v>118.38869211806301</v>
      </c>
      <c r="M71" s="652"/>
      <c r="N71" s="652">
        <v>115.46297748607</v>
      </c>
      <c r="O71" s="652">
        <v>0.91497598374813904</v>
      </c>
      <c r="P71" s="652"/>
      <c r="Q71" s="652">
        <v>113.83920373324</v>
      </c>
      <c r="R71" s="652">
        <v>-4.4572715881454599</v>
      </c>
      <c r="S71" s="652"/>
      <c r="T71" s="652">
        <v>122.60480749651499</v>
      </c>
      <c r="U71" s="652"/>
      <c r="V71" s="652">
        <v>119.44645382957999</v>
      </c>
      <c r="W71" s="652">
        <v>1.80696282480979</v>
      </c>
      <c r="X71" s="652"/>
      <c r="Y71" s="652">
        <v>115.91982189575</v>
      </c>
      <c r="Z71" s="652">
        <v>-2.4626832312849598</v>
      </c>
    </row>
    <row r="72" spans="1:26" ht="15">
      <c r="A72" s="653"/>
      <c r="B72" s="651"/>
      <c r="C72" s="651" t="s">
        <v>1768</v>
      </c>
      <c r="D72" s="652">
        <v>111.40188198107499</v>
      </c>
      <c r="E72" s="652"/>
      <c r="F72" s="652">
        <v>114.56032381662</v>
      </c>
      <c r="G72" s="652">
        <v>-0.74900057983989998</v>
      </c>
      <c r="H72" s="652"/>
      <c r="I72" s="652">
        <v>115.88684470278</v>
      </c>
      <c r="J72" s="652">
        <v>1.52482308652259</v>
      </c>
      <c r="K72" s="652"/>
      <c r="L72" s="652">
        <v>111.97451069747299</v>
      </c>
      <c r="M72" s="652"/>
      <c r="N72" s="652">
        <v>115.16739339551999</v>
      </c>
      <c r="O72" s="652">
        <v>-0.23656846765101899</v>
      </c>
      <c r="P72" s="652"/>
      <c r="Q72" s="652">
        <v>115.7006512873</v>
      </c>
      <c r="R72" s="652">
        <v>1.6351551073933499</v>
      </c>
      <c r="S72" s="652"/>
      <c r="T72" s="652">
        <v>108.07980413409901</v>
      </c>
      <c r="U72" s="652"/>
      <c r="V72" s="652">
        <v>111.04222216914</v>
      </c>
      <c r="W72" s="652">
        <v>-3.72139245282691</v>
      </c>
      <c r="X72" s="652"/>
      <c r="Y72" s="652">
        <v>116.96207352219</v>
      </c>
      <c r="Z72" s="652">
        <v>0.89911424068381196</v>
      </c>
    </row>
    <row r="73" spans="1:26" ht="15">
      <c r="A73" s="653"/>
      <c r="B73" s="651" t="s">
        <v>1770</v>
      </c>
      <c r="C73" s="651" t="s">
        <v>1763</v>
      </c>
      <c r="D73" s="652">
        <v>128.291120522352</v>
      </c>
      <c r="E73" s="652"/>
      <c r="F73" s="652">
        <v>131.49676003616</v>
      </c>
      <c r="G73" s="652">
        <v>13.538917029335799</v>
      </c>
      <c r="H73" s="652"/>
      <c r="I73" s="652">
        <v>131.05312206324001</v>
      </c>
      <c r="J73" s="652">
        <v>13.087143238179999</v>
      </c>
      <c r="K73" s="652"/>
      <c r="L73" s="652">
        <v>127.016766254998</v>
      </c>
      <c r="M73" s="652"/>
      <c r="N73" s="652">
        <v>130.21114714302999</v>
      </c>
      <c r="O73" s="652">
        <v>13.099146746000301</v>
      </c>
      <c r="P73" s="652"/>
      <c r="Q73" s="652">
        <v>130.37307819499</v>
      </c>
      <c r="R73" s="652">
        <v>12.6813693306327</v>
      </c>
      <c r="S73" s="652"/>
      <c r="T73" s="652">
        <v>135.684225268136</v>
      </c>
      <c r="U73" s="652"/>
      <c r="V73" s="652">
        <v>138.94716933773</v>
      </c>
      <c r="W73" s="652">
        <v>15.9882562943677</v>
      </c>
      <c r="X73" s="652"/>
      <c r="Y73" s="652">
        <v>134.98023604694001</v>
      </c>
      <c r="Z73" s="652">
        <v>15.4051326059397</v>
      </c>
    </row>
    <row r="74" spans="1:26" ht="15">
      <c r="A74" s="653"/>
      <c r="B74" s="651"/>
      <c r="C74" s="651" t="s">
        <v>1765</v>
      </c>
      <c r="D74" s="652">
        <v>125.404484943066</v>
      </c>
      <c r="E74" s="652"/>
      <c r="F74" s="652">
        <v>123.66919794411</v>
      </c>
      <c r="G74" s="652">
        <v>4.32332927548459</v>
      </c>
      <c r="H74" s="652"/>
      <c r="I74" s="652">
        <v>125.08239037206999</v>
      </c>
      <c r="J74" s="652">
        <v>-4.5559629539300897</v>
      </c>
      <c r="K74" s="652"/>
      <c r="L74" s="652">
        <v>124.57603245742</v>
      </c>
      <c r="M74" s="652"/>
      <c r="N74" s="652">
        <v>122.87163290066</v>
      </c>
      <c r="O74" s="652">
        <v>3.9567158178956898</v>
      </c>
      <c r="P74" s="652"/>
      <c r="Q74" s="652">
        <v>124.58949797647</v>
      </c>
      <c r="R74" s="652">
        <v>-4.4361767771333103</v>
      </c>
      <c r="S74" s="652"/>
      <c r="T74" s="652">
        <v>130.21071203406601</v>
      </c>
      <c r="U74" s="652"/>
      <c r="V74" s="652">
        <v>128.2912626808</v>
      </c>
      <c r="W74" s="652">
        <v>6.40612629856229</v>
      </c>
      <c r="X74" s="652"/>
      <c r="Y74" s="652">
        <v>127.92874295253</v>
      </c>
      <c r="Z74" s="652">
        <v>-5.2240930234836798</v>
      </c>
    </row>
    <row r="75" spans="1:26" ht="15">
      <c r="A75" s="653"/>
      <c r="B75" s="651"/>
      <c r="C75" s="651" t="s">
        <v>1767</v>
      </c>
      <c r="D75" s="652">
        <v>143.42064857139201</v>
      </c>
      <c r="E75" s="652"/>
      <c r="F75" s="652">
        <v>139.85421267053999</v>
      </c>
      <c r="G75" s="652">
        <v>20.512867635494501</v>
      </c>
      <c r="H75" s="652"/>
      <c r="I75" s="652">
        <v>136.47669307403001</v>
      </c>
      <c r="J75" s="652">
        <v>9.1094379217302404</v>
      </c>
      <c r="K75" s="652"/>
      <c r="L75" s="652">
        <v>142.52678137275299</v>
      </c>
      <c r="M75" s="652"/>
      <c r="N75" s="652">
        <v>139.00454726193001</v>
      </c>
      <c r="O75" s="652">
        <v>20.3888469606634</v>
      </c>
      <c r="P75" s="652"/>
      <c r="Q75" s="652">
        <v>136.05749722704999</v>
      </c>
      <c r="R75" s="652">
        <v>9.2046275463328797</v>
      </c>
      <c r="S75" s="652"/>
      <c r="T75" s="652">
        <v>148.60637596105599</v>
      </c>
      <c r="U75" s="652"/>
      <c r="V75" s="652">
        <v>144.77821047529</v>
      </c>
      <c r="W75" s="652">
        <v>21.207625537257101</v>
      </c>
      <c r="X75" s="652"/>
      <c r="Y75" s="652">
        <v>138.89746318818001</v>
      </c>
      <c r="Z75" s="652">
        <v>8.5740858406778209</v>
      </c>
    </row>
    <row r="76" spans="1:26" ht="15">
      <c r="A76" s="653"/>
      <c r="B76" s="651"/>
      <c r="C76" s="651" t="s">
        <v>1768</v>
      </c>
      <c r="D76" s="652">
        <v>131.28366650191899</v>
      </c>
      <c r="E76" s="652"/>
      <c r="F76" s="652">
        <v>135.00579235141001</v>
      </c>
      <c r="G76" s="652">
        <v>17.846901836204299</v>
      </c>
      <c r="H76" s="652"/>
      <c r="I76" s="652">
        <v>137.56369169640999</v>
      </c>
      <c r="J76" s="652">
        <v>0.79647198206243996</v>
      </c>
      <c r="K76" s="652"/>
      <c r="L76" s="652">
        <v>131.407513778615</v>
      </c>
      <c r="M76" s="652"/>
      <c r="N76" s="652">
        <v>135.15451632878001</v>
      </c>
      <c r="O76" s="652">
        <v>17.354845276925001</v>
      </c>
      <c r="P76" s="652"/>
      <c r="Q76" s="652">
        <v>136.69040232694999</v>
      </c>
      <c r="R76" s="652">
        <v>0.46517473332897002</v>
      </c>
      <c r="S76" s="652"/>
      <c r="T76" s="652">
        <v>130.56517250652701</v>
      </c>
      <c r="U76" s="652"/>
      <c r="V76" s="652">
        <v>134.14390421204999</v>
      </c>
      <c r="W76" s="652">
        <v>20.804412584360399</v>
      </c>
      <c r="X76" s="652"/>
      <c r="Y76" s="652">
        <v>142.60675884953</v>
      </c>
      <c r="Z76" s="652">
        <v>2.67052801124568</v>
      </c>
    </row>
    <row r="77" spans="1:26" ht="15">
      <c r="A77" s="653"/>
      <c r="B77" s="651" t="s">
        <v>1771</v>
      </c>
      <c r="C77" s="651" t="s">
        <v>1763</v>
      </c>
      <c r="D77" s="652">
        <v>151.72266636344699</v>
      </c>
      <c r="E77" s="652"/>
      <c r="F77" s="652">
        <v>155.51379526196001</v>
      </c>
      <c r="G77" s="652">
        <v>18.2643551211419</v>
      </c>
      <c r="H77" s="652"/>
      <c r="I77" s="652">
        <v>154.78660410533999</v>
      </c>
      <c r="J77" s="652">
        <v>12.5199550815628</v>
      </c>
      <c r="K77" s="652"/>
      <c r="L77" s="652">
        <v>150.91677810844601</v>
      </c>
      <c r="M77" s="652"/>
      <c r="N77" s="652">
        <v>154.71222721243001</v>
      </c>
      <c r="O77" s="652">
        <v>18.816422869300801</v>
      </c>
      <c r="P77" s="652"/>
      <c r="Q77" s="652">
        <v>154.49431788164</v>
      </c>
      <c r="R77" s="652">
        <v>13.0249931608986</v>
      </c>
      <c r="S77" s="652"/>
      <c r="T77" s="652">
        <v>156.397988159943</v>
      </c>
      <c r="U77" s="652"/>
      <c r="V77" s="652">
        <v>160.15905829875001</v>
      </c>
      <c r="W77" s="652">
        <v>15.266154080089001</v>
      </c>
      <c r="X77" s="652"/>
      <c r="Y77" s="652">
        <v>156.47449715152001</v>
      </c>
      <c r="Z77" s="652">
        <v>9.7244607575875097</v>
      </c>
    </row>
    <row r="78" spans="1:26" ht="15">
      <c r="A78" s="653"/>
      <c r="B78" s="651"/>
      <c r="C78" s="651" t="s">
        <v>1765</v>
      </c>
      <c r="D78" s="652">
        <v>160.91248611982101</v>
      </c>
      <c r="E78" s="652"/>
      <c r="F78" s="652">
        <v>158.68585646411</v>
      </c>
      <c r="G78" s="652">
        <v>28.314777731335401</v>
      </c>
      <c r="H78" s="652"/>
      <c r="I78" s="652">
        <v>160.46320782851001</v>
      </c>
      <c r="J78" s="652">
        <v>3.6673740314806502</v>
      </c>
      <c r="K78" s="652"/>
      <c r="L78" s="652">
        <v>159.690553063652</v>
      </c>
      <c r="M78" s="652"/>
      <c r="N78" s="652">
        <v>157.50573065045</v>
      </c>
      <c r="O78" s="652">
        <v>28.187220216883698</v>
      </c>
      <c r="P78" s="652"/>
      <c r="Q78" s="652">
        <v>159.73440766367</v>
      </c>
      <c r="R78" s="652">
        <v>3.3917686125159001</v>
      </c>
      <c r="S78" s="652"/>
      <c r="T78" s="652">
        <v>168.00147174023601</v>
      </c>
      <c r="U78" s="652"/>
      <c r="V78" s="652">
        <v>165.52494495344999</v>
      </c>
      <c r="W78" s="652">
        <v>29.0227732540841</v>
      </c>
      <c r="X78" s="652"/>
      <c r="Y78" s="652">
        <v>164.67187943384999</v>
      </c>
      <c r="Z78" s="652">
        <v>5.2387976517299002</v>
      </c>
    </row>
    <row r="79" spans="1:26" ht="15">
      <c r="A79" s="653" t="s">
        <v>1794</v>
      </c>
      <c r="B79" s="651" t="s">
        <v>1762</v>
      </c>
      <c r="C79" s="651" t="s">
        <v>1763</v>
      </c>
      <c r="D79" s="652">
        <v>101.58159073438</v>
      </c>
      <c r="E79" s="652"/>
      <c r="F79" s="652">
        <v>102.52191389038001</v>
      </c>
      <c r="G79" s="652">
        <v>9.8383081913800794</v>
      </c>
      <c r="H79" s="652"/>
      <c r="I79" s="652">
        <v>106.26911141383999</v>
      </c>
      <c r="J79" s="652">
        <v>1.4449139718920601</v>
      </c>
      <c r="K79" s="652"/>
      <c r="L79" s="652">
        <v>100.11445112175601</v>
      </c>
      <c r="M79" s="652"/>
      <c r="N79" s="652">
        <v>101.04368674632001</v>
      </c>
      <c r="O79" s="652">
        <v>8.6007637425318393</v>
      </c>
      <c r="P79" s="652"/>
      <c r="Q79" s="652">
        <v>105.42288024202</v>
      </c>
      <c r="R79" s="652">
        <v>1.4968854980955799</v>
      </c>
      <c r="S79" s="652"/>
      <c r="T79" s="652">
        <v>109.134385551134</v>
      </c>
      <c r="U79" s="652"/>
      <c r="V79" s="652">
        <v>110.13063261084</v>
      </c>
      <c r="W79" s="652">
        <v>16.085385514206202</v>
      </c>
      <c r="X79" s="652"/>
      <c r="Y79" s="652">
        <v>110.63303207586</v>
      </c>
      <c r="Z79" s="652">
        <v>1.1902957332863799</v>
      </c>
    </row>
    <row r="80" spans="1:26" ht="15">
      <c r="A80" s="653" t="s">
        <v>1795</v>
      </c>
      <c r="B80" s="651"/>
      <c r="C80" s="651" t="s">
        <v>1765</v>
      </c>
      <c r="D80" s="652">
        <v>105.34666845306501</v>
      </c>
      <c r="E80" s="652"/>
      <c r="F80" s="652">
        <v>106.04699774431</v>
      </c>
      <c r="G80" s="652">
        <v>14.7488706239115</v>
      </c>
      <c r="H80" s="652"/>
      <c r="I80" s="652">
        <v>109.67650303587</v>
      </c>
      <c r="J80" s="652">
        <v>3.2063800823182902</v>
      </c>
      <c r="K80" s="652"/>
      <c r="L80" s="652">
        <v>104.37450590316</v>
      </c>
      <c r="M80" s="652"/>
      <c r="N80" s="652">
        <v>105.07096530881</v>
      </c>
      <c r="O80" s="652">
        <v>13.559880583123901</v>
      </c>
      <c r="P80" s="652"/>
      <c r="Q80" s="652">
        <v>108.72148663756001</v>
      </c>
      <c r="R80" s="652">
        <v>3.1289283578359499</v>
      </c>
      <c r="S80" s="652"/>
      <c r="T80" s="652">
        <v>110.351334815275</v>
      </c>
      <c r="U80" s="652"/>
      <c r="V80" s="652">
        <v>111.07082394962001</v>
      </c>
      <c r="W80" s="652">
        <v>20.9131140593216</v>
      </c>
      <c r="X80" s="652"/>
      <c r="Y80" s="652">
        <v>114.60141709237</v>
      </c>
      <c r="Z80" s="652">
        <v>3.5869802553986898</v>
      </c>
    </row>
    <row r="81" spans="1:26" ht="15">
      <c r="A81" s="653" t="s">
        <v>1796</v>
      </c>
      <c r="B81" s="651"/>
      <c r="C81" s="651" t="s">
        <v>1767</v>
      </c>
      <c r="D81" s="652">
        <v>123.138234384801</v>
      </c>
      <c r="E81" s="652"/>
      <c r="F81" s="652">
        <v>120.95133487056</v>
      </c>
      <c r="G81" s="652">
        <v>11.2901993418985</v>
      </c>
      <c r="H81" s="652"/>
      <c r="I81" s="652">
        <v>113.52465906035999</v>
      </c>
      <c r="J81" s="652">
        <v>3.50864215941627</v>
      </c>
      <c r="K81" s="652"/>
      <c r="L81" s="652">
        <v>123.261960635799</v>
      </c>
      <c r="M81" s="652"/>
      <c r="N81" s="652">
        <v>121.07585165204</v>
      </c>
      <c r="O81" s="652">
        <v>10.9936983304294</v>
      </c>
      <c r="P81" s="652"/>
      <c r="Q81" s="652">
        <v>113.34010995019</v>
      </c>
      <c r="R81" s="652">
        <v>4.2481237660287903</v>
      </c>
      <c r="S81" s="652"/>
      <c r="T81" s="652">
        <v>122.501295010256</v>
      </c>
      <c r="U81" s="652"/>
      <c r="V81" s="652">
        <v>120.31042310674999</v>
      </c>
      <c r="W81" s="652">
        <v>12.8517671813054</v>
      </c>
      <c r="X81" s="652"/>
      <c r="Y81" s="652">
        <v>114.47635843265</v>
      </c>
      <c r="Z81" s="652">
        <v>-0.109124880732671</v>
      </c>
    </row>
    <row r="82" spans="1:26">
      <c r="A82" s="654" t="s">
        <v>1797</v>
      </c>
      <c r="B82" s="651"/>
      <c r="C82" s="651" t="s">
        <v>1768</v>
      </c>
      <c r="D82" s="652">
        <v>120.573396869577</v>
      </c>
      <c r="E82" s="652"/>
      <c r="F82" s="652">
        <v>121.39634268768999</v>
      </c>
      <c r="G82" s="652">
        <v>14.998477175770001</v>
      </c>
      <c r="H82" s="652"/>
      <c r="I82" s="652">
        <v>120.17922632785999</v>
      </c>
      <c r="J82" s="652">
        <v>5.86178132802128</v>
      </c>
      <c r="K82" s="652"/>
      <c r="L82" s="652">
        <v>120.24573369312699</v>
      </c>
      <c r="M82" s="652"/>
      <c r="N82" s="652">
        <v>121.06943083660001</v>
      </c>
      <c r="O82" s="652">
        <v>14.9207942959344</v>
      </c>
      <c r="P82" s="652"/>
      <c r="Q82" s="652">
        <v>119.1329839452</v>
      </c>
      <c r="R82" s="652">
        <v>5.1110537986559397</v>
      </c>
      <c r="S82" s="652"/>
      <c r="T82" s="652">
        <v>122.260197988869</v>
      </c>
      <c r="U82" s="652"/>
      <c r="V82" s="652">
        <v>123.07902070595</v>
      </c>
      <c r="W82" s="652">
        <v>15.3934148361627</v>
      </c>
      <c r="X82" s="652"/>
      <c r="Y82" s="652">
        <v>125.57458270703999</v>
      </c>
      <c r="Z82" s="652">
        <v>9.6947740357406893</v>
      </c>
    </row>
    <row r="83" spans="1:26">
      <c r="A83" s="654" t="s">
        <v>1798</v>
      </c>
      <c r="B83" s="651" t="s">
        <v>1769</v>
      </c>
      <c r="C83" s="651" t="s">
        <v>1763</v>
      </c>
      <c r="D83" s="652">
        <v>112.238847644605</v>
      </c>
      <c r="E83" s="652"/>
      <c r="F83" s="652">
        <v>112.85831242809</v>
      </c>
      <c r="G83" s="652">
        <v>10.082135755641501</v>
      </c>
      <c r="H83" s="652"/>
      <c r="I83" s="652">
        <v>117.80743642279</v>
      </c>
      <c r="J83" s="652">
        <v>-1.97354399553176</v>
      </c>
      <c r="K83" s="652"/>
      <c r="L83" s="652">
        <v>110.20278200963401</v>
      </c>
      <c r="M83" s="652"/>
      <c r="N83" s="652">
        <v>110.8137440376</v>
      </c>
      <c r="O83" s="652">
        <v>9.6691417404520106</v>
      </c>
      <c r="P83" s="652"/>
      <c r="Q83" s="652">
        <v>116.75520686935999</v>
      </c>
      <c r="R83" s="652">
        <v>-1.9959015522802299</v>
      </c>
      <c r="S83" s="652"/>
      <c r="T83" s="652">
        <v>122.720458148514</v>
      </c>
      <c r="U83" s="652"/>
      <c r="V83" s="652">
        <v>123.38209820109</v>
      </c>
      <c r="W83" s="652">
        <v>12.0324974769515</v>
      </c>
      <c r="X83" s="652"/>
      <c r="Y83" s="652">
        <v>123.23366798025</v>
      </c>
      <c r="Z83" s="652">
        <v>-1.8641628555129299</v>
      </c>
    </row>
    <row r="84" spans="1:26">
      <c r="A84" s="654"/>
      <c r="B84" s="651"/>
      <c r="C84" s="651" t="s">
        <v>1765</v>
      </c>
      <c r="D84" s="652">
        <v>122.48351356304499</v>
      </c>
      <c r="E84" s="652"/>
      <c r="F84" s="652">
        <v>121.97593815195</v>
      </c>
      <c r="G84" s="652">
        <v>15.0206424947987</v>
      </c>
      <c r="H84" s="652"/>
      <c r="I84" s="652">
        <v>124.79468279065</v>
      </c>
      <c r="J84" s="652">
        <v>5.9310741155456501</v>
      </c>
      <c r="K84" s="652"/>
      <c r="L84" s="652">
        <v>121.703081961348</v>
      </c>
      <c r="M84" s="652"/>
      <c r="N84" s="652">
        <v>121.20173166201</v>
      </c>
      <c r="O84" s="652">
        <v>15.3522586432805</v>
      </c>
      <c r="P84" s="652"/>
      <c r="Q84" s="652">
        <v>123.90445401932</v>
      </c>
      <c r="R84" s="652">
        <v>6.1232790739341096</v>
      </c>
      <c r="S84" s="652"/>
      <c r="T84" s="652">
        <v>126.50115421933</v>
      </c>
      <c r="U84" s="652"/>
      <c r="V84" s="652">
        <v>125.96092749352</v>
      </c>
      <c r="W84" s="652">
        <v>13.4059539800064</v>
      </c>
      <c r="X84" s="652"/>
      <c r="Y84" s="652">
        <v>129.38549421252</v>
      </c>
      <c r="Z84" s="652">
        <v>4.99200123886268</v>
      </c>
    </row>
    <row r="85" spans="1:26" ht="15">
      <c r="A85" s="653"/>
      <c r="B85" s="651"/>
      <c r="C85" s="651" t="s">
        <v>1767</v>
      </c>
      <c r="D85" s="652">
        <v>134.66393865816201</v>
      </c>
      <c r="E85" s="652"/>
      <c r="F85" s="652">
        <v>133.75867893138999</v>
      </c>
      <c r="G85" s="652">
        <v>10.5888406064606</v>
      </c>
      <c r="H85" s="652"/>
      <c r="I85" s="652">
        <v>126.08103726693</v>
      </c>
      <c r="J85" s="652">
        <v>1.0307766705396699</v>
      </c>
      <c r="K85" s="652"/>
      <c r="L85" s="652">
        <v>134.138881018897</v>
      </c>
      <c r="M85" s="652"/>
      <c r="N85" s="652">
        <v>133.24043898656001</v>
      </c>
      <c r="O85" s="652">
        <v>10.0470797178283</v>
      </c>
      <c r="P85" s="652"/>
      <c r="Q85" s="652">
        <v>125.13903082106999</v>
      </c>
      <c r="R85" s="652">
        <v>0.99639420674699597</v>
      </c>
      <c r="S85" s="652"/>
      <c r="T85" s="652">
        <v>137.366921102514</v>
      </c>
      <c r="U85" s="652"/>
      <c r="V85" s="652">
        <v>136.426159356</v>
      </c>
      <c r="W85" s="652">
        <v>13.3951288949842</v>
      </c>
      <c r="X85" s="652"/>
      <c r="Y85" s="652">
        <v>130.938860436</v>
      </c>
      <c r="Z85" s="652">
        <v>1.2005721606848301</v>
      </c>
    </row>
    <row r="86" spans="1:26" ht="15">
      <c r="A86" s="653"/>
      <c r="B86" s="651"/>
      <c r="C86" s="651" t="s">
        <v>1768</v>
      </c>
      <c r="D86" s="652">
        <v>126.03654245707</v>
      </c>
      <c r="E86" s="652"/>
      <c r="F86" s="652">
        <v>126.85159239971</v>
      </c>
      <c r="G86" s="652">
        <v>4.4937512870996699</v>
      </c>
      <c r="H86" s="652"/>
      <c r="I86" s="652">
        <v>126.05897243443</v>
      </c>
      <c r="J86" s="652">
        <v>-1.75005163173633E-2</v>
      </c>
      <c r="K86" s="652"/>
      <c r="L86" s="652">
        <v>125.601008450965</v>
      </c>
      <c r="M86" s="652"/>
      <c r="N86" s="652">
        <v>126.41636155771999</v>
      </c>
      <c r="O86" s="652">
        <v>4.4164168313770498</v>
      </c>
      <c r="P86" s="652"/>
      <c r="Q86" s="652">
        <v>125.08103020778</v>
      </c>
      <c r="R86" s="652">
        <v>-4.6348939183436799E-2</v>
      </c>
      <c r="S86" s="652"/>
      <c r="T86" s="652">
        <v>128.27865967312999</v>
      </c>
      <c r="U86" s="652"/>
      <c r="V86" s="652">
        <v>129.09180904601001</v>
      </c>
      <c r="W86" s="652">
        <v>4.8853072648548697</v>
      </c>
      <c r="X86" s="652"/>
      <c r="Y86" s="652">
        <v>131.10211245490001</v>
      </c>
      <c r="Z86" s="652">
        <v>0.124678050776067</v>
      </c>
    </row>
    <row r="87" spans="1:26" ht="15">
      <c r="A87" s="653"/>
      <c r="B87" s="651" t="s">
        <v>1770</v>
      </c>
      <c r="C87" s="651" t="s">
        <v>1763</v>
      </c>
      <c r="D87" s="652">
        <v>126.060841996164</v>
      </c>
      <c r="E87" s="652"/>
      <c r="F87" s="652">
        <v>126.74761433641</v>
      </c>
      <c r="G87" s="652">
        <v>12.306848835055799</v>
      </c>
      <c r="H87" s="652"/>
      <c r="I87" s="652">
        <v>132.31574453162</v>
      </c>
      <c r="J87" s="652">
        <v>4.9633691092036196</v>
      </c>
      <c r="K87" s="652"/>
      <c r="L87" s="652">
        <v>125.048721505684</v>
      </c>
      <c r="M87" s="652"/>
      <c r="N87" s="652">
        <v>125.73308267343999</v>
      </c>
      <c r="O87" s="652">
        <v>13.4634370180451</v>
      </c>
      <c r="P87" s="652"/>
      <c r="Q87" s="652">
        <v>132.21044699376</v>
      </c>
      <c r="R87" s="652">
        <v>5.6998385559639804</v>
      </c>
      <c r="S87" s="652"/>
      <c r="T87" s="652">
        <v>131.27121074951901</v>
      </c>
      <c r="U87" s="652"/>
      <c r="V87" s="652">
        <v>131.96960345187</v>
      </c>
      <c r="W87" s="652">
        <v>6.9600901394819497</v>
      </c>
      <c r="X87" s="652"/>
      <c r="Y87" s="652">
        <v>132.85875230116</v>
      </c>
      <c r="Z87" s="652">
        <v>1.33990201482398</v>
      </c>
    </row>
    <row r="88" spans="1:26" ht="15">
      <c r="A88" s="653"/>
      <c r="B88" s="651"/>
      <c r="C88" s="651" t="s">
        <v>1765</v>
      </c>
      <c r="D88" s="652">
        <v>155.67111874437001</v>
      </c>
      <c r="E88" s="652"/>
      <c r="F88" s="652">
        <v>154.61571754421001</v>
      </c>
      <c r="G88" s="652">
        <v>26.759195204220902</v>
      </c>
      <c r="H88" s="652"/>
      <c r="I88" s="652">
        <v>158.52123062159001</v>
      </c>
      <c r="J88" s="652">
        <v>19.8052666995405</v>
      </c>
      <c r="K88" s="652"/>
      <c r="L88" s="652">
        <v>154.609011520107</v>
      </c>
      <c r="M88" s="652"/>
      <c r="N88" s="652">
        <v>153.56460069316</v>
      </c>
      <c r="O88" s="652">
        <v>26.701655650761602</v>
      </c>
      <c r="P88" s="652"/>
      <c r="Q88" s="652">
        <v>157.90990630319999</v>
      </c>
      <c r="R88" s="652">
        <v>19.438296968054999</v>
      </c>
      <c r="S88" s="652"/>
      <c r="T88" s="652">
        <v>161.13881784351</v>
      </c>
      <c r="U88" s="652"/>
      <c r="V88" s="652">
        <v>160.02601764188</v>
      </c>
      <c r="W88" s="652">
        <v>27.0441722097612</v>
      </c>
      <c r="X88" s="652"/>
      <c r="Y88" s="652">
        <v>161.67376259282</v>
      </c>
      <c r="Z88" s="652">
        <v>21.688454687835002</v>
      </c>
    </row>
    <row r="89" spans="1:26" ht="15">
      <c r="A89" s="653"/>
      <c r="B89" s="651"/>
      <c r="C89" s="651" t="s">
        <v>1767</v>
      </c>
      <c r="D89" s="652">
        <v>186.04044612690501</v>
      </c>
      <c r="E89" s="652"/>
      <c r="F89" s="652">
        <v>183.91671096754001</v>
      </c>
      <c r="G89" s="652">
        <v>37.498899089664299</v>
      </c>
      <c r="H89" s="652"/>
      <c r="I89" s="652">
        <v>174.86569243773999</v>
      </c>
      <c r="J89" s="652">
        <v>10.310582217953</v>
      </c>
      <c r="K89" s="652"/>
      <c r="L89" s="652">
        <v>186.95798291296899</v>
      </c>
      <c r="M89" s="652"/>
      <c r="N89" s="652">
        <v>184.82833479691001</v>
      </c>
      <c r="O89" s="652">
        <v>38.717896910827299</v>
      </c>
      <c r="P89" s="652"/>
      <c r="Q89" s="652">
        <v>174.93858200184999</v>
      </c>
      <c r="R89" s="652">
        <v>10.783791908503501</v>
      </c>
      <c r="S89" s="652"/>
      <c r="T89" s="652">
        <v>181.31699171101701</v>
      </c>
      <c r="U89" s="652"/>
      <c r="V89" s="652">
        <v>179.22440821533999</v>
      </c>
      <c r="W89" s="652">
        <v>31.3709988328992</v>
      </c>
      <c r="X89" s="652"/>
      <c r="Y89" s="652">
        <v>174.48980900845001</v>
      </c>
      <c r="Z89" s="652">
        <v>7.9271034520966603</v>
      </c>
    </row>
    <row r="90" spans="1:26" ht="15">
      <c r="A90" s="653"/>
      <c r="B90" s="651"/>
      <c r="C90" s="651" t="s">
        <v>1768</v>
      </c>
      <c r="D90" s="652">
        <v>170.56521702678</v>
      </c>
      <c r="E90" s="652"/>
      <c r="F90" s="652">
        <v>172.21645444102001</v>
      </c>
      <c r="G90" s="652">
        <v>35.762154170177901</v>
      </c>
      <c r="H90" s="652"/>
      <c r="I90" s="652">
        <v>168.99469976134</v>
      </c>
      <c r="J90" s="652">
        <v>-3.3574296904982299</v>
      </c>
      <c r="K90" s="652"/>
      <c r="L90" s="652">
        <v>171.70684842140801</v>
      </c>
      <c r="M90" s="652"/>
      <c r="N90" s="652">
        <v>173.37341639575999</v>
      </c>
      <c r="O90" s="652">
        <v>37.144760582750997</v>
      </c>
      <c r="P90" s="652"/>
      <c r="Q90" s="652">
        <v>169.1032162338</v>
      </c>
      <c r="R90" s="652">
        <v>-3.33566540969692</v>
      </c>
      <c r="S90" s="652"/>
      <c r="T90" s="652">
        <v>164.68812966181201</v>
      </c>
      <c r="U90" s="652"/>
      <c r="V90" s="652">
        <v>166.26134928739</v>
      </c>
      <c r="W90" s="652">
        <v>28.793105090139601</v>
      </c>
      <c r="X90" s="652"/>
      <c r="Y90" s="652">
        <v>168.43509230172</v>
      </c>
      <c r="Z90" s="652">
        <v>-3.4699543435438001</v>
      </c>
    </row>
    <row r="91" spans="1:26" ht="15">
      <c r="A91" s="653"/>
      <c r="B91" s="651" t="s">
        <v>1771</v>
      </c>
      <c r="C91" s="651" t="s">
        <v>1763</v>
      </c>
      <c r="D91" s="652">
        <v>177.42762764700299</v>
      </c>
      <c r="E91" s="652"/>
      <c r="F91" s="652">
        <v>178.95222084356999</v>
      </c>
      <c r="G91" s="652">
        <v>41.187841507296497</v>
      </c>
      <c r="H91" s="652"/>
      <c r="I91" s="652">
        <v>187.42826489718999</v>
      </c>
      <c r="J91" s="652">
        <v>10.9077770852473</v>
      </c>
      <c r="K91" s="652"/>
      <c r="L91" s="652">
        <v>176.65936608528401</v>
      </c>
      <c r="M91" s="652"/>
      <c r="N91" s="652">
        <v>178.18175490895999</v>
      </c>
      <c r="O91" s="652">
        <v>41.714297558218803</v>
      </c>
      <c r="P91" s="652"/>
      <c r="Q91" s="652">
        <v>187.63569361098001</v>
      </c>
      <c r="R91" s="652">
        <v>10.9592696046403</v>
      </c>
      <c r="S91" s="652"/>
      <c r="T91" s="652">
        <v>181.38261726853699</v>
      </c>
      <c r="U91" s="652"/>
      <c r="V91" s="652">
        <v>182.91795682917001</v>
      </c>
      <c r="W91" s="652">
        <v>38.606127505627597</v>
      </c>
      <c r="X91" s="652"/>
      <c r="Y91" s="652">
        <v>186.35857793672</v>
      </c>
      <c r="Z91" s="652">
        <v>10.6411825410428</v>
      </c>
    </row>
    <row r="92" spans="1:26" ht="15">
      <c r="A92" s="653"/>
      <c r="B92" s="651"/>
      <c r="C92" s="651" t="s">
        <v>1765</v>
      </c>
      <c r="D92" s="652">
        <v>195.654254339277</v>
      </c>
      <c r="E92" s="652"/>
      <c r="F92" s="652">
        <v>194.33831989619</v>
      </c>
      <c r="G92" s="652">
        <v>25.691180031953699</v>
      </c>
      <c r="H92" s="652"/>
      <c r="I92" s="652">
        <v>198.89471260708001</v>
      </c>
      <c r="J92" s="652">
        <v>6.11777936277631</v>
      </c>
      <c r="K92" s="652"/>
      <c r="L92" s="652">
        <v>195.04531132744199</v>
      </c>
      <c r="M92" s="652"/>
      <c r="N92" s="652">
        <v>193.73825353641001</v>
      </c>
      <c r="O92" s="652">
        <v>26.160751020687101</v>
      </c>
      <c r="P92" s="652"/>
      <c r="Q92" s="652">
        <v>198.89725668663999</v>
      </c>
      <c r="R92" s="652">
        <v>6.0018234584984098</v>
      </c>
      <c r="S92" s="652"/>
      <c r="T92" s="652">
        <v>198.789076399777</v>
      </c>
      <c r="U92" s="652"/>
      <c r="V92" s="652">
        <v>197.42697657760999</v>
      </c>
      <c r="W92" s="652">
        <v>23.371798840504201</v>
      </c>
      <c r="X92" s="652"/>
      <c r="Y92" s="652">
        <v>198.88159306987001</v>
      </c>
      <c r="Z92" s="652">
        <v>6.7198490521870804</v>
      </c>
    </row>
    <row r="93" spans="1:26" ht="15">
      <c r="A93" s="653" t="s">
        <v>1799</v>
      </c>
      <c r="B93" s="651" t="s">
        <v>1762</v>
      </c>
      <c r="C93" s="651" t="s">
        <v>1763</v>
      </c>
      <c r="D93" s="652">
        <v>120.83452572825</v>
      </c>
      <c r="E93" s="652"/>
      <c r="F93" s="652">
        <v>122.60517893938</v>
      </c>
      <c r="G93" s="652">
        <v>25.196913691212199</v>
      </c>
      <c r="H93" s="652"/>
      <c r="I93" s="652">
        <v>118.65687189569</v>
      </c>
      <c r="J93" s="652">
        <v>12.0796788777524</v>
      </c>
      <c r="K93" s="652"/>
      <c r="L93" s="652">
        <v>120.36348630252201</v>
      </c>
      <c r="M93" s="652"/>
      <c r="N93" s="652">
        <v>122.12876619837</v>
      </c>
      <c r="O93" s="652">
        <v>24.746391111428899</v>
      </c>
      <c r="P93" s="652"/>
      <c r="Q93" s="652">
        <v>118.3356317519</v>
      </c>
      <c r="R93" s="652">
        <v>11.937498183571799</v>
      </c>
      <c r="S93" s="652"/>
      <c r="T93" s="652">
        <v>123.252365620982</v>
      </c>
      <c r="U93" s="652"/>
      <c r="V93" s="652">
        <v>125.05041223409</v>
      </c>
      <c r="W93" s="652">
        <v>27.505181422622599</v>
      </c>
      <c r="X93" s="652"/>
      <c r="Y93" s="652">
        <v>120.30573408706999</v>
      </c>
      <c r="Z93" s="652">
        <v>12.803064188197601</v>
      </c>
    </row>
    <row r="94" spans="1:26" ht="15">
      <c r="A94" s="653" t="s">
        <v>1800</v>
      </c>
      <c r="B94" s="651"/>
      <c r="C94" s="651" t="s">
        <v>1765</v>
      </c>
      <c r="D94" s="652">
        <v>118.706305450789</v>
      </c>
      <c r="E94" s="652"/>
      <c r="F94" s="652">
        <v>120.10225137714001</v>
      </c>
      <c r="G94" s="652">
        <v>26.835821187672298</v>
      </c>
      <c r="H94" s="652"/>
      <c r="I94" s="652">
        <v>122.55851546908001</v>
      </c>
      <c r="J94" s="652">
        <v>3.28817329418552</v>
      </c>
      <c r="K94" s="652"/>
      <c r="L94" s="652">
        <v>118.72581193564</v>
      </c>
      <c r="M94" s="652"/>
      <c r="N94" s="652">
        <v>120.12349122361</v>
      </c>
      <c r="O94" s="652">
        <v>26.766142972274199</v>
      </c>
      <c r="P94" s="652"/>
      <c r="Q94" s="652">
        <v>122.37722223100999</v>
      </c>
      <c r="R94" s="652">
        <v>3.4153622364424598</v>
      </c>
      <c r="S94" s="652"/>
      <c r="T94" s="652">
        <v>118.606178890964</v>
      </c>
      <c r="U94" s="652"/>
      <c r="V94" s="652">
        <v>119.9932358633</v>
      </c>
      <c r="W94" s="652">
        <v>27.1950507499431</v>
      </c>
      <c r="X94" s="652"/>
      <c r="Y94" s="652">
        <v>123.4890578424</v>
      </c>
      <c r="Z94" s="652">
        <v>2.6460282874182099</v>
      </c>
    </row>
    <row r="95" spans="1:26">
      <c r="A95" s="654" t="s">
        <v>1801</v>
      </c>
      <c r="B95" s="651"/>
      <c r="C95" s="651" t="s">
        <v>1767</v>
      </c>
      <c r="D95" s="652">
        <v>133.091780146297</v>
      </c>
      <c r="E95" s="652"/>
      <c r="F95" s="652">
        <v>127.87958329884999</v>
      </c>
      <c r="G95" s="652">
        <v>25.4480605193997</v>
      </c>
      <c r="H95" s="652"/>
      <c r="I95" s="652">
        <v>129.70267051286001</v>
      </c>
      <c r="J95" s="652">
        <v>5.82917883464604</v>
      </c>
      <c r="K95" s="652"/>
      <c r="L95" s="652">
        <v>132.724415876243</v>
      </c>
      <c r="M95" s="652"/>
      <c r="N95" s="652">
        <v>127.52820258499</v>
      </c>
      <c r="O95" s="652">
        <v>24.928881462459501</v>
      </c>
      <c r="P95" s="652"/>
      <c r="Q95" s="652">
        <v>129.33573011502</v>
      </c>
      <c r="R95" s="652">
        <v>5.6861136060716504</v>
      </c>
      <c r="S95" s="652"/>
      <c r="T95" s="652">
        <v>134.977456670988</v>
      </c>
      <c r="U95" s="652"/>
      <c r="V95" s="652">
        <v>129.68307793008</v>
      </c>
      <c r="W95" s="652">
        <v>28.135784131235201</v>
      </c>
      <c r="X95" s="652"/>
      <c r="Y95" s="652">
        <v>131.58610307941001</v>
      </c>
      <c r="Z95" s="652">
        <v>6.5568928765686003</v>
      </c>
    </row>
    <row r="96" spans="1:26" ht="15">
      <c r="A96" s="653"/>
      <c r="B96" s="651"/>
      <c r="C96" s="651" t="s">
        <v>1768</v>
      </c>
      <c r="D96" s="652">
        <v>127.90461288773901</v>
      </c>
      <c r="E96" s="652"/>
      <c r="F96" s="652">
        <v>129.32199773948</v>
      </c>
      <c r="G96" s="652">
        <v>22.648982188126499</v>
      </c>
      <c r="H96" s="652"/>
      <c r="I96" s="652">
        <v>131.32714508577001</v>
      </c>
      <c r="J96" s="652">
        <v>1.25246038997241</v>
      </c>
      <c r="K96" s="652"/>
      <c r="L96" s="652">
        <v>127.397694736783</v>
      </c>
      <c r="M96" s="652"/>
      <c r="N96" s="652">
        <v>128.81107487823999</v>
      </c>
      <c r="O96" s="652">
        <v>22.3767500441034</v>
      </c>
      <c r="P96" s="652"/>
      <c r="Q96" s="652">
        <v>130.86747467948999</v>
      </c>
      <c r="R96" s="652">
        <v>1.1843166332364601</v>
      </c>
      <c r="S96" s="652"/>
      <c r="T96" s="652">
        <v>130.50661785969501</v>
      </c>
      <c r="U96" s="652"/>
      <c r="V96" s="652">
        <v>131.94435747879999</v>
      </c>
      <c r="W96" s="652">
        <v>24.0315034233445</v>
      </c>
      <c r="X96" s="652"/>
      <c r="Y96" s="652">
        <v>133.68654246518</v>
      </c>
      <c r="Z96" s="652">
        <v>1.5962471238337499</v>
      </c>
    </row>
    <row r="97" spans="1:26" ht="15">
      <c r="A97" s="653"/>
      <c r="B97" s="651" t="s">
        <v>1769</v>
      </c>
      <c r="C97" s="651" t="s">
        <v>1763</v>
      </c>
      <c r="D97" s="652">
        <v>137.07964284321599</v>
      </c>
      <c r="E97" s="652"/>
      <c r="F97" s="652">
        <v>138.48062565789999</v>
      </c>
      <c r="G97" s="652">
        <v>12.948430772544601</v>
      </c>
      <c r="H97" s="652"/>
      <c r="I97" s="652">
        <v>133.12732430311999</v>
      </c>
      <c r="J97" s="652">
        <v>1.37075942386039</v>
      </c>
      <c r="K97" s="652"/>
      <c r="L97" s="652">
        <v>136.50890499848501</v>
      </c>
      <c r="M97" s="652"/>
      <c r="N97" s="652">
        <v>137.90578136228001</v>
      </c>
      <c r="O97" s="652">
        <v>12.918344838008</v>
      </c>
      <c r="P97" s="652"/>
      <c r="Q97" s="652">
        <v>132.77445488231001</v>
      </c>
      <c r="R97" s="652">
        <v>1.4571842296876401</v>
      </c>
      <c r="S97" s="652"/>
      <c r="T97" s="652">
        <v>140.009233560913</v>
      </c>
      <c r="U97" s="652"/>
      <c r="V97" s="652">
        <v>141.43106818372999</v>
      </c>
      <c r="W97" s="652">
        <v>13.099241863334299</v>
      </c>
      <c r="X97" s="652"/>
      <c r="Y97" s="652">
        <v>134.93853332456999</v>
      </c>
      <c r="Z97" s="652">
        <v>0.93651225942663097</v>
      </c>
    </row>
    <row r="98" spans="1:26" ht="15">
      <c r="A98" s="653"/>
      <c r="B98" s="651"/>
      <c r="C98" s="651" t="s">
        <v>1765</v>
      </c>
      <c r="D98" s="652">
        <v>135.01755719628699</v>
      </c>
      <c r="E98" s="652"/>
      <c r="F98" s="652">
        <v>134.36111901014999</v>
      </c>
      <c r="G98" s="652">
        <v>11.872273391641</v>
      </c>
      <c r="H98" s="652"/>
      <c r="I98" s="652">
        <v>135.66343106084</v>
      </c>
      <c r="J98" s="652">
        <v>1.9050234585542301</v>
      </c>
      <c r="K98" s="652"/>
      <c r="L98" s="652">
        <v>135.101423721787</v>
      </c>
      <c r="M98" s="652"/>
      <c r="N98" s="652">
        <v>134.4462610834</v>
      </c>
      <c r="O98" s="652">
        <v>11.923371285578201</v>
      </c>
      <c r="P98" s="652"/>
      <c r="Q98" s="652">
        <v>135.48046881459999</v>
      </c>
      <c r="R98" s="652">
        <v>2.0380531290364399</v>
      </c>
      <c r="S98" s="652"/>
      <c r="T98" s="652">
        <v>134.58707129650199</v>
      </c>
      <c r="U98" s="652"/>
      <c r="V98" s="652">
        <v>133.92411929463</v>
      </c>
      <c r="W98" s="652">
        <v>11.6097239407732</v>
      </c>
      <c r="X98" s="652"/>
      <c r="Y98" s="652">
        <v>136.60254012338001</v>
      </c>
      <c r="Z98" s="652">
        <v>1.2331590968219099</v>
      </c>
    </row>
    <row r="99" spans="1:26" ht="15">
      <c r="A99" s="653"/>
      <c r="B99" s="651"/>
      <c r="C99" s="651" t="s">
        <v>1767</v>
      </c>
      <c r="D99" s="652">
        <v>136.993258600102</v>
      </c>
      <c r="E99" s="652"/>
      <c r="F99" s="652">
        <v>135.28951534583001</v>
      </c>
      <c r="G99" s="652">
        <v>5.7944605822363799</v>
      </c>
      <c r="H99" s="652"/>
      <c r="I99" s="652">
        <v>137.67314074833999</v>
      </c>
      <c r="J99" s="652">
        <v>1.48139382277507</v>
      </c>
      <c r="K99" s="652"/>
      <c r="L99" s="652">
        <v>136.80537293919801</v>
      </c>
      <c r="M99" s="652"/>
      <c r="N99" s="652">
        <v>135.10565791334</v>
      </c>
      <c r="O99" s="652">
        <v>5.9417879141675103</v>
      </c>
      <c r="P99" s="652"/>
      <c r="Q99" s="652">
        <v>137.47485151410999</v>
      </c>
      <c r="R99" s="652">
        <v>1.47208133907422</v>
      </c>
      <c r="S99" s="652"/>
      <c r="T99" s="652">
        <v>137.95767351187399</v>
      </c>
      <c r="U99" s="652"/>
      <c r="V99" s="652">
        <v>136.23318094648999</v>
      </c>
      <c r="W99" s="652">
        <v>5.0508540674378199</v>
      </c>
      <c r="X99" s="652"/>
      <c r="Y99" s="652">
        <v>138.69092021212001</v>
      </c>
      <c r="Z99" s="652">
        <v>1.52880033332745</v>
      </c>
    </row>
    <row r="100" spans="1:26" ht="15">
      <c r="A100" s="653"/>
      <c r="B100" s="651"/>
      <c r="C100" s="651" t="s">
        <v>1768</v>
      </c>
      <c r="D100" s="652">
        <v>136.73198606495899</v>
      </c>
      <c r="E100" s="652"/>
      <c r="F100" s="652">
        <v>137.64768033126001</v>
      </c>
      <c r="G100" s="652">
        <v>6.4379477098336704</v>
      </c>
      <c r="H100" s="652"/>
      <c r="I100" s="652">
        <v>140.85453518273999</v>
      </c>
      <c r="J100" s="652">
        <v>2.3108315951151601</v>
      </c>
      <c r="K100" s="652"/>
      <c r="L100" s="652">
        <v>136.107382944432</v>
      </c>
      <c r="M100" s="652"/>
      <c r="N100" s="652">
        <v>137.02060977044999</v>
      </c>
      <c r="O100" s="652">
        <v>6.3733144839992599</v>
      </c>
      <c r="P100" s="652"/>
      <c r="Q100" s="652">
        <v>140.29199686242001</v>
      </c>
      <c r="R100" s="652">
        <v>2.04920777675534</v>
      </c>
      <c r="S100" s="652"/>
      <c r="T100" s="652">
        <v>139.938066616708</v>
      </c>
      <c r="U100" s="652"/>
      <c r="V100" s="652">
        <v>140.86617908546</v>
      </c>
      <c r="W100" s="652">
        <v>6.7618060954925703</v>
      </c>
      <c r="X100" s="652"/>
      <c r="Y100" s="652">
        <v>143.74193324154999</v>
      </c>
      <c r="Z100" s="652">
        <v>3.6419204816759199</v>
      </c>
    </row>
    <row r="101" spans="1:26">
      <c r="A101" s="643"/>
      <c r="B101" s="651" t="s">
        <v>1770</v>
      </c>
      <c r="C101" s="651" t="s">
        <v>1763</v>
      </c>
      <c r="D101" s="652">
        <v>154.02751957445301</v>
      </c>
      <c r="E101" s="652"/>
      <c r="F101" s="652">
        <v>156.28395088513</v>
      </c>
      <c r="G101" s="652">
        <v>12.8561848580978</v>
      </c>
      <c r="H101" s="652"/>
      <c r="I101" s="652">
        <v>150.73225231782999</v>
      </c>
      <c r="J101" s="652">
        <v>7.0127079133625196</v>
      </c>
      <c r="K101" s="652"/>
      <c r="L101" s="652">
        <v>153.09690064241499</v>
      </c>
      <c r="M101" s="652"/>
      <c r="N101" s="652">
        <v>155.34164373067</v>
      </c>
      <c r="O101" s="652">
        <v>12.643315019974301</v>
      </c>
      <c r="P101" s="652"/>
      <c r="Q101" s="652">
        <v>150.07640400783001</v>
      </c>
      <c r="R101" s="652">
        <v>6.9743159725677497</v>
      </c>
      <c r="S101" s="652"/>
      <c r="T101" s="652">
        <v>158.80437572685301</v>
      </c>
      <c r="U101" s="652"/>
      <c r="V101" s="652">
        <v>161.12043116701</v>
      </c>
      <c r="W101" s="652">
        <v>13.921526038184201</v>
      </c>
      <c r="X101" s="652"/>
      <c r="Y101" s="652">
        <v>154.09859211864</v>
      </c>
      <c r="Z101" s="652">
        <v>7.2050365843391297</v>
      </c>
    </row>
    <row r="102" spans="1:26">
      <c r="A102" s="643"/>
      <c r="B102" s="651"/>
      <c r="C102" s="651" t="s">
        <v>1765</v>
      </c>
      <c r="D102" s="652">
        <v>161.264735403804</v>
      </c>
      <c r="E102" s="652"/>
      <c r="F102" s="652">
        <v>160.08968775343999</v>
      </c>
      <c r="G102" s="652">
        <v>19.148819936031</v>
      </c>
      <c r="H102" s="652"/>
      <c r="I102" s="652">
        <v>161.40580147658</v>
      </c>
      <c r="J102" s="652">
        <v>7.0811316056261404</v>
      </c>
      <c r="K102" s="652"/>
      <c r="L102" s="652">
        <v>160.841131558093</v>
      </c>
      <c r="M102" s="652"/>
      <c r="N102" s="652">
        <v>159.67116959395</v>
      </c>
      <c r="O102" s="652">
        <v>18.762075127475999</v>
      </c>
      <c r="P102" s="652"/>
      <c r="Q102" s="652">
        <v>160.65379888429999</v>
      </c>
      <c r="R102" s="652">
        <v>7.0480066112979003</v>
      </c>
      <c r="S102" s="652"/>
      <c r="T102" s="652">
        <v>163.43908901611701</v>
      </c>
      <c r="U102" s="652"/>
      <c r="V102" s="652">
        <v>162.23777165195</v>
      </c>
      <c r="W102" s="652">
        <v>21.1415632273307</v>
      </c>
      <c r="X102" s="652"/>
      <c r="Y102" s="652">
        <v>165.26568221131001</v>
      </c>
      <c r="Z102" s="652">
        <v>7.2467177922511397</v>
      </c>
    </row>
    <row r="103" spans="1:26">
      <c r="A103" s="643"/>
      <c r="B103" s="651"/>
      <c r="C103" s="651" t="s">
        <v>1767</v>
      </c>
      <c r="D103" s="652">
        <v>172.70482160211901</v>
      </c>
      <c r="E103" s="652"/>
      <c r="F103" s="652">
        <v>168.64656083548999</v>
      </c>
      <c r="G103" s="652">
        <v>24.6560462607852</v>
      </c>
      <c r="H103" s="652"/>
      <c r="I103" s="652">
        <v>171.34354125374</v>
      </c>
      <c r="J103" s="652">
        <v>6.1569904465930696</v>
      </c>
      <c r="K103" s="652"/>
      <c r="L103" s="652">
        <v>171.35039944828199</v>
      </c>
      <c r="M103" s="652"/>
      <c r="N103" s="652">
        <v>167.32606018791</v>
      </c>
      <c r="O103" s="652">
        <v>23.848299747177801</v>
      </c>
      <c r="P103" s="652"/>
      <c r="Q103" s="652">
        <v>169.97213576281001</v>
      </c>
      <c r="R103" s="652">
        <v>5.8002592800316499</v>
      </c>
      <c r="S103" s="652"/>
      <c r="T103" s="652">
        <v>179.65705476197201</v>
      </c>
      <c r="U103" s="652"/>
      <c r="V103" s="652">
        <v>175.42415486523001</v>
      </c>
      <c r="W103" s="652">
        <v>28.767568698358101</v>
      </c>
      <c r="X103" s="652"/>
      <c r="Y103" s="652">
        <v>178.38269469324999</v>
      </c>
      <c r="Z103" s="652">
        <v>7.9369245365583403</v>
      </c>
    </row>
    <row r="104" spans="1:26">
      <c r="A104" s="643"/>
      <c r="B104" s="651"/>
      <c r="C104" s="651" t="s">
        <v>1768</v>
      </c>
      <c r="D104" s="652">
        <v>175.51714685831601</v>
      </c>
      <c r="E104" s="652"/>
      <c r="F104" s="652">
        <v>177.71163065352999</v>
      </c>
      <c r="G104" s="652">
        <v>29.1061572747561</v>
      </c>
      <c r="H104" s="652"/>
      <c r="I104" s="652">
        <v>180.68388415347999</v>
      </c>
      <c r="J104" s="652">
        <v>5.4512372228306099</v>
      </c>
      <c r="K104" s="652"/>
      <c r="L104" s="652">
        <v>172.847309980299</v>
      </c>
      <c r="M104" s="652"/>
      <c r="N104" s="652">
        <v>175.01060408334001</v>
      </c>
      <c r="O104" s="652">
        <v>27.725751897130301</v>
      </c>
      <c r="P104" s="652"/>
      <c r="Q104" s="652">
        <v>178.06775179165999</v>
      </c>
      <c r="R104" s="652">
        <v>4.7629077510369902</v>
      </c>
      <c r="S104" s="652"/>
      <c r="T104" s="652">
        <v>189.22138849536299</v>
      </c>
      <c r="U104" s="652"/>
      <c r="V104" s="652">
        <v>191.57490409440999</v>
      </c>
      <c r="W104" s="652">
        <v>35.997799711871401</v>
      </c>
      <c r="X104" s="652"/>
      <c r="Y104" s="652">
        <v>194.11197470351999</v>
      </c>
      <c r="Z104" s="652">
        <v>8.8177163358353496</v>
      </c>
    </row>
    <row r="105" spans="1:26">
      <c r="A105" s="643"/>
      <c r="B105" s="651" t="s">
        <v>1771</v>
      </c>
      <c r="C105" s="651" t="s">
        <v>1763</v>
      </c>
      <c r="D105" s="652">
        <v>209.720695752219</v>
      </c>
      <c r="E105" s="652"/>
      <c r="F105" s="652">
        <v>211.38093288977001</v>
      </c>
      <c r="G105" s="652">
        <v>35.254408205444399</v>
      </c>
      <c r="H105" s="652"/>
      <c r="I105" s="652">
        <v>204.22329421582</v>
      </c>
      <c r="J105" s="652">
        <v>13.027952200952599</v>
      </c>
      <c r="K105" s="652"/>
      <c r="L105" s="652">
        <v>207.489353011698</v>
      </c>
      <c r="M105" s="652"/>
      <c r="N105" s="652">
        <v>209.13454431216999</v>
      </c>
      <c r="O105" s="652">
        <v>34.628770038487303</v>
      </c>
      <c r="P105" s="652"/>
      <c r="Q105" s="652">
        <v>202.43631383907999</v>
      </c>
      <c r="R105" s="652">
        <v>13.684994504749699</v>
      </c>
      <c r="S105" s="652"/>
      <c r="T105" s="652">
        <v>221.17415208243301</v>
      </c>
      <c r="U105" s="652"/>
      <c r="V105" s="652">
        <v>222.91073398443999</v>
      </c>
      <c r="W105" s="652">
        <v>38.350383231895002</v>
      </c>
      <c r="X105" s="652"/>
      <c r="Y105" s="652">
        <v>213.39551144008001</v>
      </c>
      <c r="Z105" s="652">
        <v>9.9342334577828204</v>
      </c>
    </row>
    <row r="106" spans="1:26" ht="15">
      <c r="A106" s="653"/>
      <c r="B106" s="651"/>
      <c r="C106" s="651" t="s">
        <v>1765</v>
      </c>
      <c r="D106" s="652">
        <v>221.20851549359</v>
      </c>
      <c r="E106" s="652"/>
      <c r="F106" s="652">
        <v>218.64634165874</v>
      </c>
      <c r="G106" s="652">
        <v>36.577405282647099</v>
      </c>
      <c r="H106" s="652"/>
      <c r="I106" s="652">
        <v>220.71784536447001</v>
      </c>
      <c r="J106" s="652">
        <v>8.0767236724811706</v>
      </c>
      <c r="K106" s="652"/>
      <c r="L106" s="652">
        <v>220.07052411455999</v>
      </c>
      <c r="M106" s="652"/>
      <c r="N106" s="652">
        <v>217.52425465015</v>
      </c>
      <c r="O106" s="652">
        <v>36.232643127323897</v>
      </c>
      <c r="P106" s="652"/>
      <c r="Q106" s="652">
        <v>219.04811876193</v>
      </c>
      <c r="R106" s="652">
        <v>8.2059412206324804</v>
      </c>
      <c r="S106" s="652"/>
      <c r="T106" s="652">
        <v>227.049812004063</v>
      </c>
      <c r="U106" s="652"/>
      <c r="V106" s="652">
        <v>224.40555898603</v>
      </c>
      <c r="W106" s="652">
        <v>38.318935659107197</v>
      </c>
      <c r="X106" s="652"/>
      <c r="Y106" s="652">
        <v>229.28822213130999</v>
      </c>
      <c r="Z106" s="652">
        <v>7.4475374781688197</v>
      </c>
    </row>
    <row r="107" spans="1:26" ht="15">
      <c r="A107" s="653" t="s">
        <v>1802</v>
      </c>
      <c r="B107" s="651" t="s">
        <v>1762</v>
      </c>
      <c r="C107" s="651" t="s">
        <v>1763</v>
      </c>
      <c r="D107" s="652">
        <v>118.053111569686</v>
      </c>
      <c r="E107" s="652"/>
      <c r="F107" s="652">
        <v>120.03351603954</v>
      </c>
      <c r="G107" s="652">
        <v>24.401415539432801</v>
      </c>
      <c r="H107" s="652"/>
      <c r="I107" s="652">
        <v>117.58743557738001</v>
      </c>
      <c r="J107" s="652">
        <v>11.417116285932501</v>
      </c>
      <c r="K107" s="652"/>
      <c r="L107" s="652">
        <v>117.34801037464599</v>
      </c>
      <c r="M107" s="652"/>
      <c r="N107" s="652">
        <v>119.32309624669</v>
      </c>
      <c r="O107" s="652">
        <v>24.061372353150201</v>
      </c>
      <c r="P107" s="652"/>
      <c r="Q107" s="652">
        <v>117.07486918111</v>
      </c>
      <c r="R107" s="652">
        <v>11.252338471425899</v>
      </c>
      <c r="S107" s="652"/>
      <c r="T107" s="652">
        <v>121.896260419592</v>
      </c>
      <c r="U107" s="652"/>
      <c r="V107" s="652">
        <v>123.90429160341</v>
      </c>
      <c r="W107" s="652">
        <v>26.216660688621399</v>
      </c>
      <c r="X107" s="652"/>
      <c r="Y107" s="652">
        <v>120.38402173921</v>
      </c>
      <c r="Z107" s="652">
        <v>12.299669652024001</v>
      </c>
    </row>
    <row r="108" spans="1:26" ht="15">
      <c r="A108" s="653" t="s">
        <v>1803</v>
      </c>
      <c r="B108" s="651"/>
      <c r="C108" s="651" t="s">
        <v>1765</v>
      </c>
      <c r="D108" s="652">
        <v>117.818361045416</v>
      </c>
      <c r="E108" s="652"/>
      <c r="F108" s="652">
        <v>119.38596240017</v>
      </c>
      <c r="G108" s="652">
        <v>23.946443315671001</v>
      </c>
      <c r="H108" s="652"/>
      <c r="I108" s="652">
        <v>120.06984165512</v>
      </c>
      <c r="J108" s="652">
        <v>2.11111507411557</v>
      </c>
      <c r="K108" s="652"/>
      <c r="L108" s="652">
        <v>117.48595278095701</v>
      </c>
      <c r="M108" s="652"/>
      <c r="N108" s="652">
        <v>119.05562662651</v>
      </c>
      <c r="O108" s="652">
        <v>23.629781611997799</v>
      </c>
      <c r="P108" s="652"/>
      <c r="Q108" s="652">
        <v>119.62937828784</v>
      </c>
      <c r="R108" s="652">
        <v>2.1819448739065299</v>
      </c>
      <c r="S108" s="652"/>
      <c r="T108" s="652">
        <v>119.63014983295901</v>
      </c>
      <c r="U108" s="652"/>
      <c r="V108" s="652">
        <v>121.18582165722999</v>
      </c>
      <c r="W108" s="652">
        <v>25.669434897102199</v>
      </c>
      <c r="X108" s="652"/>
      <c r="Y108" s="652">
        <v>122.4730303282</v>
      </c>
      <c r="Z108" s="652">
        <v>1.7352872572370599</v>
      </c>
    </row>
    <row r="109" spans="1:26">
      <c r="A109" s="654" t="s">
        <v>1804</v>
      </c>
      <c r="B109" s="651"/>
      <c r="C109" s="651" t="s">
        <v>1767</v>
      </c>
      <c r="D109" s="652">
        <v>131.807777229621</v>
      </c>
      <c r="E109" s="652"/>
      <c r="F109" s="652">
        <v>126.70806825922</v>
      </c>
      <c r="G109" s="652">
        <v>22.597740184664701</v>
      </c>
      <c r="H109" s="652"/>
      <c r="I109" s="652">
        <v>125.38435971033999</v>
      </c>
      <c r="J109" s="652">
        <v>4.4261889430028898</v>
      </c>
      <c r="K109" s="652"/>
      <c r="L109" s="652">
        <v>131.38454791771201</v>
      </c>
      <c r="M109" s="652"/>
      <c r="N109" s="652">
        <v>126.30810483351</v>
      </c>
      <c r="O109" s="652">
        <v>21.550738730031899</v>
      </c>
      <c r="P109" s="652"/>
      <c r="Q109" s="652">
        <v>124.85527531822</v>
      </c>
      <c r="R109" s="652">
        <v>4.3684060764789603</v>
      </c>
      <c r="S109" s="652"/>
      <c r="T109" s="652">
        <v>134.114585464741</v>
      </c>
      <c r="U109" s="652"/>
      <c r="V109" s="652">
        <v>128.88729900454999</v>
      </c>
      <c r="W109" s="652">
        <v>28.508246908643201</v>
      </c>
      <c r="X109" s="652"/>
      <c r="Y109" s="652">
        <v>128.27106882779</v>
      </c>
      <c r="Z109" s="652">
        <v>4.7341349226458798</v>
      </c>
    </row>
    <row r="110" spans="1:26" ht="15">
      <c r="A110" s="653"/>
      <c r="B110" s="651"/>
      <c r="C110" s="651" t="s">
        <v>1768</v>
      </c>
      <c r="D110" s="652">
        <v>122.06921355890501</v>
      </c>
      <c r="E110" s="652"/>
      <c r="F110" s="652">
        <v>123.48350609326</v>
      </c>
      <c r="G110" s="652">
        <v>18.919569449089298</v>
      </c>
      <c r="H110" s="652"/>
      <c r="I110" s="652">
        <v>126.49915250807</v>
      </c>
      <c r="J110" s="652">
        <v>0.889100363319132</v>
      </c>
      <c r="K110" s="652"/>
      <c r="L110" s="652">
        <v>121.685230325096</v>
      </c>
      <c r="M110" s="652"/>
      <c r="N110" s="652">
        <v>123.10179004059</v>
      </c>
      <c r="O110" s="652">
        <v>18.818056852814401</v>
      </c>
      <c r="P110" s="652"/>
      <c r="Q110" s="652">
        <v>126.02557737326001</v>
      </c>
      <c r="R110" s="652">
        <v>0.93732687870595599</v>
      </c>
      <c r="S110" s="652"/>
      <c r="T110" s="652">
        <v>124.162111335533</v>
      </c>
      <c r="U110" s="652"/>
      <c r="V110" s="652">
        <v>125.56331465696999</v>
      </c>
      <c r="W110" s="652">
        <v>19.464777048870999</v>
      </c>
      <c r="X110" s="652"/>
      <c r="Y110" s="652">
        <v>129.08300052899</v>
      </c>
      <c r="Z110" s="652">
        <v>0.632981161395059</v>
      </c>
    </row>
    <row r="111" spans="1:26" ht="15">
      <c r="A111" s="653"/>
      <c r="B111" s="651" t="s">
        <v>1769</v>
      </c>
      <c r="C111" s="651" t="s">
        <v>1763</v>
      </c>
      <c r="D111" s="652">
        <v>129.13805852609099</v>
      </c>
      <c r="E111" s="652"/>
      <c r="F111" s="652">
        <v>130.72847365893</v>
      </c>
      <c r="G111" s="652">
        <v>8.9099761235578505</v>
      </c>
      <c r="H111" s="652"/>
      <c r="I111" s="652">
        <v>127.83945973026999</v>
      </c>
      <c r="J111" s="652">
        <v>1.05953849937018</v>
      </c>
      <c r="K111" s="652"/>
      <c r="L111" s="652">
        <v>128.533331020031</v>
      </c>
      <c r="M111" s="652"/>
      <c r="N111" s="652">
        <v>130.12339764039999</v>
      </c>
      <c r="O111" s="652">
        <v>9.0513083664719307</v>
      </c>
      <c r="P111" s="652"/>
      <c r="Q111" s="652">
        <v>127.50104222902</v>
      </c>
      <c r="R111" s="652">
        <v>1.17076619406392</v>
      </c>
      <c r="S111" s="652"/>
      <c r="T111" s="652">
        <v>132.43412132639199</v>
      </c>
      <c r="U111" s="652"/>
      <c r="V111" s="652">
        <v>134.02527576156001</v>
      </c>
      <c r="W111" s="652">
        <v>8.1683887032299207</v>
      </c>
      <c r="X111" s="652"/>
      <c r="Y111" s="652">
        <v>129.68588139931001</v>
      </c>
      <c r="Z111" s="652">
        <v>0.467049005561815</v>
      </c>
    </row>
    <row r="112" spans="1:26" ht="15">
      <c r="A112" s="653"/>
      <c r="B112" s="651"/>
      <c r="C112" s="651" t="s">
        <v>1765</v>
      </c>
      <c r="D112" s="652">
        <v>132.91952203325101</v>
      </c>
      <c r="E112" s="652"/>
      <c r="F112" s="652">
        <v>132.11465735665001</v>
      </c>
      <c r="G112" s="652">
        <v>10.6618020247763</v>
      </c>
      <c r="H112" s="652"/>
      <c r="I112" s="652">
        <v>132.30933304585</v>
      </c>
      <c r="J112" s="652">
        <v>3.4964738782618801</v>
      </c>
      <c r="K112" s="652"/>
      <c r="L112" s="652">
        <v>132.73639130023099</v>
      </c>
      <c r="M112" s="652"/>
      <c r="N112" s="652">
        <v>131.93983371071999</v>
      </c>
      <c r="O112" s="652">
        <v>10.822006022973699</v>
      </c>
      <c r="P112" s="652"/>
      <c r="Q112" s="652">
        <v>132.05850919064</v>
      </c>
      <c r="R112" s="652">
        <v>3.5744546726400701</v>
      </c>
      <c r="S112" s="652"/>
      <c r="T112" s="652">
        <v>133.91767473946899</v>
      </c>
      <c r="U112" s="652"/>
      <c r="V112" s="652">
        <v>133.06719711337001</v>
      </c>
      <c r="W112" s="652">
        <v>9.8042619950591803</v>
      </c>
      <c r="X112" s="652"/>
      <c r="Y112" s="652">
        <v>133.67783969717999</v>
      </c>
      <c r="Z112" s="652">
        <v>3.0781749368526401</v>
      </c>
    </row>
    <row r="113" spans="1:26" ht="15">
      <c r="A113" s="653"/>
      <c r="B113" s="651"/>
      <c r="C113" s="651" t="s">
        <v>1767</v>
      </c>
      <c r="D113" s="652">
        <v>137.386502929248</v>
      </c>
      <c r="E113" s="652"/>
      <c r="F113" s="652">
        <v>135.53847809871999</v>
      </c>
      <c r="G113" s="652">
        <v>6.9690983066956003</v>
      </c>
      <c r="H113" s="652"/>
      <c r="I113" s="652">
        <v>134.70397734382999</v>
      </c>
      <c r="J113" s="652">
        <v>1.80988312982439</v>
      </c>
      <c r="K113" s="652"/>
      <c r="L113" s="652">
        <v>137.475875002143</v>
      </c>
      <c r="M113" s="652"/>
      <c r="N113" s="652">
        <v>135.63404772557001</v>
      </c>
      <c r="O113" s="652">
        <v>7.3834873101395697</v>
      </c>
      <c r="P113" s="652"/>
      <c r="Q113" s="652">
        <v>134.5646961038</v>
      </c>
      <c r="R113" s="652">
        <v>1.8977852533092501</v>
      </c>
      <c r="S113" s="652"/>
      <c r="T113" s="652">
        <v>136.89938110676499</v>
      </c>
      <c r="U113" s="652"/>
      <c r="V113" s="652">
        <v>135.01775981360001</v>
      </c>
      <c r="W113" s="652">
        <v>4.7564506793129304</v>
      </c>
      <c r="X113" s="652"/>
      <c r="Y113" s="652">
        <v>135.46390228491001</v>
      </c>
      <c r="Z113" s="652">
        <v>1.33609474223698</v>
      </c>
    </row>
    <row r="114" spans="1:26" ht="15">
      <c r="A114" s="653"/>
      <c r="B114" s="651"/>
      <c r="C114" s="651" t="s">
        <v>1768</v>
      </c>
      <c r="D114" s="652">
        <v>133.375522433545</v>
      </c>
      <c r="E114" s="652"/>
      <c r="F114" s="652">
        <v>134.68613131686999</v>
      </c>
      <c r="G114" s="652">
        <v>9.0721632208509693</v>
      </c>
      <c r="H114" s="652"/>
      <c r="I114" s="652">
        <v>139.08483050839001</v>
      </c>
      <c r="J114" s="652">
        <v>3.25220773056903</v>
      </c>
      <c r="K114" s="652"/>
      <c r="L114" s="652">
        <v>133.520559081893</v>
      </c>
      <c r="M114" s="652"/>
      <c r="N114" s="652">
        <v>134.83994956148001</v>
      </c>
      <c r="O114" s="652">
        <v>9.5353280541408907</v>
      </c>
      <c r="P114" s="652"/>
      <c r="Q114" s="652">
        <v>139.17097789426001</v>
      </c>
      <c r="R114" s="652">
        <v>3.4230982745331802</v>
      </c>
      <c r="S114" s="652"/>
      <c r="T114" s="652">
        <v>132.585001254155</v>
      </c>
      <c r="U114" s="652"/>
      <c r="V114" s="652">
        <v>133.84804106587001</v>
      </c>
      <c r="W114" s="652">
        <v>6.5980469148439402</v>
      </c>
      <c r="X114" s="652"/>
      <c r="Y114" s="652">
        <v>138.61480635356</v>
      </c>
      <c r="Z114" s="652">
        <v>2.3260101145048702</v>
      </c>
    </row>
    <row r="115" spans="1:26">
      <c r="A115" s="643"/>
      <c r="B115" s="651" t="s">
        <v>1770</v>
      </c>
      <c r="C115" s="651" t="s">
        <v>1763</v>
      </c>
      <c r="D115" s="652">
        <v>147.30691372938401</v>
      </c>
      <c r="E115" s="652"/>
      <c r="F115" s="652">
        <v>149.36074200459001</v>
      </c>
      <c r="G115" s="652">
        <v>14.252647356896</v>
      </c>
      <c r="H115" s="652"/>
      <c r="I115" s="652">
        <v>144.70617281816001</v>
      </c>
      <c r="J115" s="652">
        <v>4.0416645648720904</v>
      </c>
      <c r="K115" s="652"/>
      <c r="L115" s="652">
        <v>146.62293212843201</v>
      </c>
      <c r="M115" s="652"/>
      <c r="N115" s="652">
        <v>148.67533519304999</v>
      </c>
      <c r="O115" s="652">
        <v>14.257188091505901</v>
      </c>
      <c r="P115" s="652"/>
      <c r="Q115" s="652">
        <v>144.26436115806001</v>
      </c>
      <c r="R115" s="652">
        <v>3.6598027411073302</v>
      </c>
      <c r="S115" s="652"/>
      <c r="T115" s="652">
        <v>151.03495038787199</v>
      </c>
      <c r="U115" s="652"/>
      <c r="V115" s="652">
        <v>153.09523246231001</v>
      </c>
      <c r="W115" s="652">
        <v>14.2286270946957</v>
      </c>
      <c r="X115" s="652"/>
      <c r="Y115" s="652">
        <v>147.11671783975001</v>
      </c>
      <c r="Z115" s="652">
        <v>6.1334800443355704</v>
      </c>
    </row>
    <row r="116" spans="1:26">
      <c r="A116" s="643"/>
      <c r="B116" s="651"/>
      <c r="C116" s="651" t="s">
        <v>1765</v>
      </c>
      <c r="D116" s="652">
        <v>151.21191325600299</v>
      </c>
      <c r="E116" s="652"/>
      <c r="F116" s="652">
        <v>150.13725731394999</v>
      </c>
      <c r="G116" s="652">
        <v>13.641635468687699</v>
      </c>
      <c r="H116" s="652"/>
      <c r="I116" s="652">
        <v>150.07251576559</v>
      </c>
      <c r="J116" s="652">
        <v>3.7084409344260898</v>
      </c>
      <c r="K116" s="652"/>
      <c r="L116" s="652">
        <v>150.89699805456399</v>
      </c>
      <c r="M116" s="652"/>
      <c r="N116" s="652">
        <v>149.83275455525001</v>
      </c>
      <c r="O116" s="652">
        <v>13.5614244321093</v>
      </c>
      <c r="P116" s="652"/>
      <c r="Q116" s="652">
        <v>149.69422924404</v>
      </c>
      <c r="R116" s="652">
        <v>3.7638319279914798</v>
      </c>
      <c r="S116" s="652"/>
      <c r="T116" s="652">
        <v>152.928356232901</v>
      </c>
      <c r="U116" s="652"/>
      <c r="V116" s="652">
        <v>151.79636344999</v>
      </c>
      <c r="W116" s="652">
        <v>14.0749686946988</v>
      </c>
      <c r="X116" s="652"/>
      <c r="Y116" s="652">
        <v>152.13646466874999</v>
      </c>
      <c r="Z116" s="652">
        <v>3.4120845697957098</v>
      </c>
    </row>
    <row r="117" spans="1:26">
      <c r="A117" s="643"/>
      <c r="B117" s="651"/>
      <c r="C117" s="651" t="s">
        <v>1767</v>
      </c>
      <c r="D117" s="652">
        <v>162.81862366412699</v>
      </c>
      <c r="E117" s="652"/>
      <c r="F117" s="652">
        <v>159.51173778429001</v>
      </c>
      <c r="G117" s="652">
        <v>17.687419854389201</v>
      </c>
      <c r="H117" s="652"/>
      <c r="I117" s="652">
        <v>159.68622319944001</v>
      </c>
      <c r="J117" s="652">
        <v>6.4060413626079296</v>
      </c>
      <c r="K117" s="652"/>
      <c r="L117" s="652">
        <v>162.94273412720099</v>
      </c>
      <c r="M117" s="652"/>
      <c r="N117" s="652">
        <v>159.64203704931001</v>
      </c>
      <c r="O117" s="652">
        <v>17.700562451926299</v>
      </c>
      <c r="P117" s="652"/>
      <c r="Q117" s="652">
        <v>159.55226353021999</v>
      </c>
      <c r="R117" s="652">
        <v>6.58544710505097</v>
      </c>
      <c r="S117" s="652"/>
      <c r="T117" s="652">
        <v>162.142160502839</v>
      </c>
      <c r="U117" s="652"/>
      <c r="V117" s="652">
        <v>158.80179245884</v>
      </c>
      <c r="W117" s="652">
        <v>17.615484568900602</v>
      </c>
      <c r="X117" s="652"/>
      <c r="Y117" s="652">
        <v>160.41711340193999</v>
      </c>
      <c r="Z117" s="652">
        <v>5.4429086092013703</v>
      </c>
    </row>
    <row r="118" spans="1:26">
      <c r="A118" s="643"/>
      <c r="B118" s="651"/>
      <c r="C118" s="651" t="s">
        <v>1768</v>
      </c>
      <c r="D118" s="652">
        <v>158.57314023735299</v>
      </c>
      <c r="E118" s="652"/>
      <c r="F118" s="652">
        <v>160.73635101328</v>
      </c>
      <c r="G118" s="652">
        <v>19.3414269470127</v>
      </c>
      <c r="H118" s="652"/>
      <c r="I118" s="652">
        <v>166.74692676833999</v>
      </c>
      <c r="J118" s="652">
        <v>4.4216109739670797</v>
      </c>
      <c r="K118" s="652"/>
      <c r="L118" s="652">
        <v>158.09255981194201</v>
      </c>
      <c r="M118" s="652"/>
      <c r="N118" s="652">
        <v>160.25795776122001</v>
      </c>
      <c r="O118" s="652">
        <v>18.850502601345699</v>
      </c>
      <c r="P118" s="652"/>
      <c r="Q118" s="652">
        <v>166.29946446663999</v>
      </c>
      <c r="R118" s="652">
        <v>4.2288343562998403</v>
      </c>
      <c r="S118" s="652"/>
      <c r="T118" s="652">
        <v>161.19254029254799</v>
      </c>
      <c r="U118" s="652"/>
      <c r="V118" s="652">
        <v>163.34291255420999</v>
      </c>
      <c r="W118" s="652">
        <v>22.036087531400501</v>
      </c>
      <c r="X118" s="652"/>
      <c r="Y118" s="652">
        <v>169.18830195395</v>
      </c>
      <c r="Z118" s="652">
        <v>5.4677386757564799</v>
      </c>
    </row>
    <row r="119" spans="1:26">
      <c r="A119" s="643"/>
      <c r="B119" s="651" t="s">
        <v>1771</v>
      </c>
      <c r="C119" s="651" t="s">
        <v>1763</v>
      </c>
      <c r="D119" s="652">
        <v>185.90591518295801</v>
      </c>
      <c r="E119" s="652"/>
      <c r="F119" s="652">
        <v>187.55540353072001</v>
      </c>
      <c r="G119" s="652">
        <v>25.572088765437599</v>
      </c>
      <c r="H119" s="652"/>
      <c r="I119" s="652">
        <v>180.07393529410999</v>
      </c>
      <c r="J119" s="652">
        <v>7.9923563114809903</v>
      </c>
      <c r="K119" s="652"/>
      <c r="L119" s="652">
        <v>185.411456574304</v>
      </c>
      <c r="M119" s="652"/>
      <c r="N119" s="652">
        <v>187.06676345027</v>
      </c>
      <c r="O119" s="652">
        <v>25.822325005940002</v>
      </c>
      <c r="P119" s="652"/>
      <c r="Q119" s="652">
        <v>179.77500780137001</v>
      </c>
      <c r="R119" s="652">
        <v>8.1031790318442205</v>
      </c>
      <c r="S119" s="652"/>
      <c r="T119" s="652">
        <v>188.60095817330199</v>
      </c>
      <c r="U119" s="652"/>
      <c r="V119" s="652">
        <v>190.21779568526</v>
      </c>
      <c r="W119" s="652">
        <v>24.248020415716798</v>
      </c>
      <c r="X119" s="652"/>
      <c r="Y119" s="652">
        <v>181.70489763511</v>
      </c>
      <c r="Z119" s="652">
        <v>7.3980266582300702</v>
      </c>
    </row>
    <row r="120" spans="1:26" ht="15">
      <c r="A120" s="653"/>
      <c r="B120" s="651"/>
      <c r="C120" s="651" t="s">
        <v>1765</v>
      </c>
      <c r="D120" s="652">
        <v>193.99740839742901</v>
      </c>
      <c r="E120" s="652"/>
      <c r="F120" s="652">
        <v>191.97783588332999</v>
      </c>
      <c r="G120" s="652">
        <v>27.8682182676934</v>
      </c>
      <c r="H120" s="652"/>
      <c r="I120" s="652">
        <v>191.34669919765</v>
      </c>
      <c r="J120" s="652">
        <v>6.2600752769291601</v>
      </c>
      <c r="K120" s="652"/>
      <c r="L120" s="652">
        <v>193.995912020102</v>
      </c>
      <c r="M120" s="652"/>
      <c r="N120" s="652">
        <v>191.98682921905001</v>
      </c>
      <c r="O120" s="652">
        <v>28.134085093026801</v>
      </c>
      <c r="P120" s="652"/>
      <c r="Q120" s="652">
        <v>191.23608053007999</v>
      </c>
      <c r="R120" s="652">
        <v>6.3752313899900503</v>
      </c>
      <c r="S120" s="652"/>
      <c r="T120" s="652">
        <v>194.00556439098699</v>
      </c>
      <c r="U120" s="652"/>
      <c r="V120" s="652">
        <v>191.92883501860999</v>
      </c>
      <c r="W120" s="652">
        <v>26.438361668553299</v>
      </c>
      <c r="X120" s="652"/>
      <c r="Y120" s="652">
        <v>191.95023980664999</v>
      </c>
      <c r="Z120" s="652">
        <v>5.6384513047711797</v>
      </c>
    </row>
    <row r="121" spans="1:26" ht="15">
      <c r="A121" s="653" t="s">
        <v>1805</v>
      </c>
      <c r="B121" s="651" t="s">
        <v>1762</v>
      </c>
      <c r="C121" s="651" t="s">
        <v>1763</v>
      </c>
      <c r="D121" s="652">
        <v>120.216265885897</v>
      </c>
      <c r="E121" s="652"/>
      <c r="F121" s="652">
        <v>122.30949360365</v>
      </c>
      <c r="G121" s="652">
        <v>25.528026477153301</v>
      </c>
      <c r="H121" s="652"/>
      <c r="I121" s="652">
        <v>119.01117389786</v>
      </c>
      <c r="J121" s="652">
        <v>12.6244915057633</v>
      </c>
      <c r="K121" s="652"/>
      <c r="L121" s="652">
        <v>119.60399518186</v>
      </c>
      <c r="M121" s="652"/>
      <c r="N121" s="652">
        <v>121.68600070399999</v>
      </c>
      <c r="O121" s="652">
        <v>24.523754190009601</v>
      </c>
      <c r="P121" s="652"/>
      <c r="Q121" s="652">
        <v>118.30662386297</v>
      </c>
      <c r="R121" s="652">
        <v>12.2207027086391</v>
      </c>
      <c r="S121" s="652"/>
      <c r="T121" s="652">
        <v>123.67181131310799</v>
      </c>
      <c r="U121" s="652"/>
      <c r="V121" s="652">
        <v>125.82848290666</v>
      </c>
      <c r="W121" s="652">
        <v>31.308176845080201</v>
      </c>
      <c r="X121" s="652"/>
      <c r="Y121" s="652">
        <v>122.98883822971</v>
      </c>
      <c r="Z121" s="652">
        <v>14.869118714101299</v>
      </c>
    </row>
    <row r="122" spans="1:26" ht="15">
      <c r="A122" s="653" t="s">
        <v>1806</v>
      </c>
      <c r="B122" s="651"/>
      <c r="C122" s="651" t="s">
        <v>1765</v>
      </c>
      <c r="D122" s="652">
        <v>119.90063406583199</v>
      </c>
      <c r="E122" s="652"/>
      <c r="F122" s="652">
        <v>121.40368702494</v>
      </c>
      <c r="G122" s="652">
        <v>26.407264379114501</v>
      </c>
      <c r="H122" s="652"/>
      <c r="I122" s="652">
        <v>122.05677362961001</v>
      </c>
      <c r="J122" s="652">
        <v>2.5590872117300898</v>
      </c>
      <c r="K122" s="652"/>
      <c r="L122" s="652">
        <v>119.473603645639</v>
      </c>
      <c r="M122" s="652"/>
      <c r="N122" s="652">
        <v>120.97074550081</v>
      </c>
      <c r="O122" s="652">
        <v>25.847336049070499</v>
      </c>
      <c r="P122" s="652"/>
      <c r="Q122" s="652">
        <v>121.54928343373</v>
      </c>
      <c r="R122" s="652">
        <v>2.7408943513727899</v>
      </c>
      <c r="S122" s="652"/>
      <c r="T122" s="652">
        <v>122.310716740129</v>
      </c>
      <c r="U122" s="652"/>
      <c r="V122" s="652">
        <v>123.84720577724001</v>
      </c>
      <c r="W122" s="652">
        <v>29.585794937464399</v>
      </c>
      <c r="X122" s="652"/>
      <c r="Y122" s="652">
        <v>124.92190108826</v>
      </c>
      <c r="Z122" s="652">
        <v>1.5717384490937001</v>
      </c>
    </row>
    <row r="123" spans="1:26" ht="15">
      <c r="A123" s="653" t="s">
        <v>1807</v>
      </c>
      <c r="B123" s="651"/>
      <c r="C123" s="651" t="s">
        <v>1767</v>
      </c>
      <c r="D123" s="652">
        <v>132.116574451796</v>
      </c>
      <c r="E123" s="652"/>
      <c r="F123" s="652">
        <v>126.48803688843</v>
      </c>
      <c r="G123" s="652">
        <v>23.220210743544701</v>
      </c>
      <c r="H123" s="652"/>
      <c r="I123" s="652">
        <v>125.54414242919999</v>
      </c>
      <c r="J123" s="652">
        <v>2.8571694105012702</v>
      </c>
      <c r="K123" s="652"/>
      <c r="L123" s="652">
        <v>131.363169557525</v>
      </c>
      <c r="M123" s="652"/>
      <c r="N123" s="652">
        <v>125.76614911757</v>
      </c>
      <c r="O123" s="652">
        <v>22.5871526021092</v>
      </c>
      <c r="P123" s="652"/>
      <c r="Q123" s="652">
        <v>124.91133815978</v>
      </c>
      <c r="R123" s="652">
        <v>2.7660012721366898</v>
      </c>
      <c r="S123" s="652"/>
      <c r="T123" s="652">
        <v>136.368655794365</v>
      </c>
      <c r="U123" s="652"/>
      <c r="V123" s="652">
        <v>130.56236611507001</v>
      </c>
      <c r="W123" s="652">
        <v>26.779639790759401</v>
      </c>
      <c r="X123" s="652"/>
      <c r="Y123" s="652">
        <v>129.11675309827001</v>
      </c>
      <c r="Z123" s="652">
        <v>3.3579796444550198</v>
      </c>
    </row>
    <row r="124" spans="1:26" ht="15">
      <c r="A124" s="653" t="s">
        <v>1808</v>
      </c>
      <c r="B124" s="651"/>
      <c r="C124" s="651" t="s">
        <v>1768</v>
      </c>
      <c r="D124" s="652">
        <v>124.038691103454</v>
      </c>
      <c r="E124" s="652"/>
      <c r="F124" s="652">
        <v>125.55001896861999</v>
      </c>
      <c r="G124" s="652">
        <v>20.8719445981436</v>
      </c>
      <c r="H124" s="652"/>
      <c r="I124" s="652">
        <v>128.82583285462999</v>
      </c>
      <c r="J124" s="652">
        <v>2.6139733498762698</v>
      </c>
      <c r="K124" s="652"/>
      <c r="L124" s="652">
        <v>123.428862623276</v>
      </c>
      <c r="M124" s="652"/>
      <c r="N124" s="652">
        <v>124.93218394213</v>
      </c>
      <c r="O124" s="652">
        <v>20.636748416803101</v>
      </c>
      <c r="P124" s="652"/>
      <c r="Q124" s="652">
        <v>128.23031237206999</v>
      </c>
      <c r="R124" s="652">
        <v>2.6570640113106001</v>
      </c>
      <c r="S124" s="652"/>
      <c r="T124" s="652">
        <v>127.48045305966799</v>
      </c>
      <c r="U124" s="652"/>
      <c r="V124" s="652">
        <v>129.03707527751001</v>
      </c>
      <c r="W124" s="652">
        <v>22.1735340961391</v>
      </c>
      <c r="X124" s="652"/>
      <c r="Y124" s="652">
        <v>132.18795117848001</v>
      </c>
      <c r="Z124" s="652">
        <v>2.3786209043473501</v>
      </c>
    </row>
    <row r="125" spans="1:26">
      <c r="A125" s="654" t="s">
        <v>1809</v>
      </c>
      <c r="B125" s="651" t="s">
        <v>1769</v>
      </c>
      <c r="C125" s="651" t="s">
        <v>1763</v>
      </c>
      <c r="D125" s="652">
        <v>132.59501891172999</v>
      </c>
      <c r="E125" s="652"/>
      <c r="F125" s="652">
        <v>134.09694527702999</v>
      </c>
      <c r="G125" s="652">
        <v>9.6373971685123792</v>
      </c>
      <c r="H125" s="652"/>
      <c r="I125" s="652">
        <v>130.81520945636001</v>
      </c>
      <c r="J125" s="652">
        <v>1.54423733008182</v>
      </c>
      <c r="K125" s="652"/>
      <c r="L125" s="652">
        <v>132.118940242929</v>
      </c>
      <c r="M125" s="652"/>
      <c r="N125" s="652">
        <v>133.61485774163</v>
      </c>
      <c r="O125" s="652">
        <v>9.8029822400415902</v>
      </c>
      <c r="P125" s="652"/>
      <c r="Q125" s="652">
        <v>130.32842530366</v>
      </c>
      <c r="R125" s="652">
        <v>1.6362066759239899</v>
      </c>
      <c r="S125" s="652"/>
      <c r="T125" s="652">
        <v>135.28192105505201</v>
      </c>
      <c r="U125" s="652"/>
      <c r="V125" s="652">
        <v>136.81784375258999</v>
      </c>
      <c r="W125" s="652">
        <v>8.7336035467279292</v>
      </c>
      <c r="X125" s="652"/>
      <c r="Y125" s="652">
        <v>133.56343721252</v>
      </c>
      <c r="Z125" s="652">
        <v>1.04055325903555</v>
      </c>
    </row>
    <row r="126" spans="1:26">
      <c r="A126" s="654" t="s">
        <v>1810</v>
      </c>
      <c r="B126" s="651"/>
      <c r="C126" s="651" t="s">
        <v>1765</v>
      </c>
      <c r="D126" s="652">
        <v>137.03745166550499</v>
      </c>
      <c r="E126" s="652"/>
      <c r="F126" s="652">
        <v>135.94458106688</v>
      </c>
      <c r="G126" s="652">
        <v>11.9773084312941</v>
      </c>
      <c r="H126" s="652"/>
      <c r="I126" s="652">
        <v>135.92977369632001</v>
      </c>
      <c r="J126" s="652">
        <v>3.9097626806661299</v>
      </c>
      <c r="K126" s="652"/>
      <c r="L126" s="652">
        <v>136.769511147527</v>
      </c>
      <c r="M126" s="652"/>
      <c r="N126" s="652">
        <v>135.67815161002</v>
      </c>
      <c r="O126" s="652">
        <v>12.157820511333099</v>
      </c>
      <c r="P126" s="652"/>
      <c r="Q126" s="652">
        <v>135.59002859424001</v>
      </c>
      <c r="R126" s="652">
        <v>4.0371878032905499</v>
      </c>
      <c r="S126" s="652"/>
      <c r="T126" s="652">
        <v>138.549659624436</v>
      </c>
      <c r="U126" s="652"/>
      <c r="V126" s="652">
        <v>137.44830694609001</v>
      </c>
      <c r="W126" s="652">
        <v>10.982162321299301</v>
      </c>
      <c r="X126" s="652"/>
      <c r="Y126" s="652">
        <v>137.84786596443999</v>
      </c>
      <c r="Z126" s="652">
        <v>3.20778563455417</v>
      </c>
    </row>
    <row r="127" spans="1:26" ht="15">
      <c r="A127" s="653"/>
      <c r="B127" s="651"/>
      <c r="C127" s="651" t="s">
        <v>1767</v>
      </c>
      <c r="D127" s="652">
        <v>141.81689402314899</v>
      </c>
      <c r="E127" s="652"/>
      <c r="F127" s="652">
        <v>139.68956461272001</v>
      </c>
      <c r="G127" s="652">
        <v>10.436977321368801</v>
      </c>
      <c r="H127" s="652"/>
      <c r="I127" s="652">
        <v>138.60918121889</v>
      </c>
      <c r="J127" s="652">
        <v>1.9711704431702</v>
      </c>
      <c r="K127" s="652"/>
      <c r="L127" s="652">
        <v>141.60081114329</v>
      </c>
      <c r="M127" s="652"/>
      <c r="N127" s="652">
        <v>139.47607981702001</v>
      </c>
      <c r="O127" s="652">
        <v>10.9011294339891</v>
      </c>
      <c r="P127" s="652"/>
      <c r="Q127" s="652">
        <v>138.3989312642</v>
      </c>
      <c r="R127" s="652">
        <v>2.0716144830721901</v>
      </c>
      <c r="S127" s="652"/>
      <c r="T127" s="652">
        <v>143.03642682533999</v>
      </c>
      <c r="U127" s="652"/>
      <c r="V127" s="652">
        <v>140.8944712169</v>
      </c>
      <c r="W127" s="652">
        <v>7.9135400263226598</v>
      </c>
      <c r="X127" s="652"/>
      <c r="Y127" s="652">
        <v>139.79618526990001</v>
      </c>
      <c r="Z127" s="652">
        <v>1.4133837269287901</v>
      </c>
    </row>
    <row r="128" spans="1:26" ht="15">
      <c r="A128" s="653"/>
      <c r="B128" s="651"/>
      <c r="C128" s="651" t="s">
        <v>1768</v>
      </c>
      <c r="D128" s="652">
        <v>136.12442118099401</v>
      </c>
      <c r="E128" s="652"/>
      <c r="F128" s="652">
        <v>137.33416633588001</v>
      </c>
      <c r="G128" s="652">
        <v>9.3860179903320695</v>
      </c>
      <c r="H128" s="652"/>
      <c r="I128" s="652">
        <v>142.01827796873999</v>
      </c>
      <c r="J128" s="652">
        <v>2.4595028409167199</v>
      </c>
      <c r="K128" s="652"/>
      <c r="L128" s="652">
        <v>136.08457368109501</v>
      </c>
      <c r="M128" s="652"/>
      <c r="N128" s="652">
        <v>137.29333150125001</v>
      </c>
      <c r="O128" s="652">
        <v>9.8942859790603102</v>
      </c>
      <c r="P128" s="652"/>
      <c r="Q128" s="652">
        <v>142.00746885287001</v>
      </c>
      <c r="R128" s="652">
        <v>2.60734498143009</v>
      </c>
      <c r="S128" s="652"/>
      <c r="T128" s="652">
        <v>136.34931328370499</v>
      </c>
      <c r="U128" s="652"/>
      <c r="V128" s="652">
        <v>137.56463783981999</v>
      </c>
      <c r="W128" s="652">
        <v>6.6086142637458503</v>
      </c>
      <c r="X128" s="652"/>
      <c r="Y128" s="652">
        <v>142.07930278248</v>
      </c>
      <c r="Z128" s="652">
        <v>1.63317583249647</v>
      </c>
    </row>
    <row r="129" spans="1:26">
      <c r="A129" s="643"/>
      <c r="B129" s="651" t="s">
        <v>1770</v>
      </c>
      <c r="C129" s="651" t="s">
        <v>1763</v>
      </c>
      <c r="D129" s="652">
        <v>151.05697769865299</v>
      </c>
      <c r="E129" s="652"/>
      <c r="F129" s="652">
        <v>153.27570978543</v>
      </c>
      <c r="G129" s="652">
        <v>14.3021636091551</v>
      </c>
      <c r="H129" s="652"/>
      <c r="I129" s="652">
        <v>148.14672658193999</v>
      </c>
      <c r="J129" s="652">
        <v>4.3152534313568802</v>
      </c>
      <c r="K129" s="652"/>
      <c r="L129" s="652">
        <v>150.50339465929301</v>
      </c>
      <c r="M129" s="652"/>
      <c r="N129" s="652">
        <v>152.71329136609</v>
      </c>
      <c r="O129" s="652">
        <v>14.293645143409501</v>
      </c>
      <c r="P129" s="652"/>
      <c r="Q129" s="652">
        <v>147.56067824326999</v>
      </c>
      <c r="R129" s="652">
        <v>3.9105051552982202</v>
      </c>
      <c r="S129" s="652"/>
      <c r="T129" s="652">
        <v>154.181300531067</v>
      </c>
      <c r="U129" s="652"/>
      <c r="V129" s="652">
        <v>156.44999517443</v>
      </c>
      <c r="W129" s="652">
        <v>14.349116228831299</v>
      </c>
      <c r="X129" s="652"/>
      <c r="Y129" s="652">
        <v>151.45536820855</v>
      </c>
      <c r="Z129" s="652">
        <v>6.5991775314554699</v>
      </c>
    </row>
    <row r="130" spans="1:26">
      <c r="A130" s="643"/>
      <c r="B130" s="651"/>
      <c r="C130" s="651" t="s">
        <v>1765</v>
      </c>
      <c r="D130" s="652">
        <v>157.00574200403901</v>
      </c>
      <c r="E130" s="652"/>
      <c r="F130" s="652">
        <v>155.85942237482999</v>
      </c>
      <c r="G130" s="652">
        <v>14.649235116001099</v>
      </c>
      <c r="H130" s="652"/>
      <c r="I130" s="652">
        <v>155.04931191476001</v>
      </c>
      <c r="J130" s="652">
        <v>4.6592898082038801</v>
      </c>
      <c r="K130" s="652"/>
      <c r="L130" s="652">
        <v>156.351409862195</v>
      </c>
      <c r="M130" s="652"/>
      <c r="N130" s="652">
        <v>155.20915176122</v>
      </c>
      <c r="O130" s="652">
        <v>14.3950959822463</v>
      </c>
      <c r="P130" s="652"/>
      <c r="Q130" s="652">
        <v>154.29136126038</v>
      </c>
      <c r="R130" s="652">
        <v>4.5612985093587897</v>
      </c>
      <c r="S130" s="652"/>
      <c r="T130" s="652">
        <v>160.698674600223</v>
      </c>
      <c r="U130" s="652"/>
      <c r="V130" s="652">
        <v>159.52954489691999</v>
      </c>
      <c r="W130" s="652">
        <v>16.0651218203006</v>
      </c>
      <c r="X130" s="652"/>
      <c r="Y130" s="652">
        <v>159.32845907811</v>
      </c>
      <c r="Z130" s="652">
        <v>5.19829106269707</v>
      </c>
    </row>
    <row r="131" spans="1:26">
      <c r="A131" s="643"/>
      <c r="B131" s="651"/>
      <c r="C131" s="651" t="s">
        <v>1767</v>
      </c>
      <c r="D131" s="652">
        <v>166.36360505464501</v>
      </c>
      <c r="E131" s="652"/>
      <c r="F131" s="652">
        <v>162.31037206375001</v>
      </c>
      <c r="G131" s="652">
        <v>16.193627286150299</v>
      </c>
      <c r="H131" s="652"/>
      <c r="I131" s="652">
        <v>162.33175549892999</v>
      </c>
      <c r="J131" s="652">
        <v>4.6968564350505497</v>
      </c>
      <c r="K131" s="652"/>
      <c r="L131" s="652">
        <v>165.572556098652</v>
      </c>
      <c r="M131" s="652"/>
      <c r="N131" s="652">
        <v>161.53785096184001</v>
      </c>
      <c r="O131" s="652">
        <v>15.8176019671352</v>
      </c>
      <c r="P131" s="652"/>
      <c r="Q131" s="652">
        <v>161.56453640974999</v>
      </c>
      <c r="R131" s="652">
        <v>4.7139224710681598</v>
      </c>
      <c r="S131" s="652"/>
      <c r="T131" s="652">
        <v>170.82814269225699</v>
      </c>
      <c r="U131" s="652"/>
      <c r="V131" s="652">
        <v>166.67047543547</v>
      </c>
      <c r="W131" s="652">
        <v>18.294546262847401</v>
      </c>
      <c r="X131" s="652"/>
      <c r="Y131" s="652">
        <v>166.66322928305999</v>
      </c>
      <c r="Z131" s="652">
        <v>4.6035530923914596</v>
      </c>
    </row>
    <row r="132" spans="1:26">
      <c r="A132" s="643"/>
      <c r="B132" s="651"/>
      <c r="C132" s="651" t="s">
        <v>1768</v>
      </c>
      <c r="D132" s="652">
        <v>162.79210760039601</v>
      </c>
      <c r="E132" s="652"/>
      <c r="F132" s="652">
        <v>165.00761369457001</v>
      </c>
      <c r="G132" s="652">
        <v>20.1504462414755</v>
      </c>
      <c r="H132" s="652"/>
      <c r="I132" s="652">
        <v>172.17290785215999</v>
      </c>
      <c r="J132" s="652">
        <v>6.0623704357678001</v>
      </c>
      <c r="K132" s="652"/>
      <c r="L132" s="652">
        <v>161.363195912793</v>
      </c>
      <c r="M132" s="652"/>
      <c r="N132" s="652">
        <v>163.55850100339001</v>
      </c>
      <c r="O132" s="652">
        <v>19.130695726398699</v>
      </c>
      <c r="P132" s="652"/>
      <c r="Q132" s="652">
        <v>170.95601481254999</v>
      </c>
      <c r="R132" s="652">
        <v>5.8128340609240601</v>
      </c>
      <c r="S132" s="652"/>
      <c r="T132" s="652">
        <v>170.85662745317401</v>
      </c>
      <c r="U132" s="652"/>
      <c r="V132" s="652">
        <v>173.18639497980999</v>
      </c>
      <c r="W132" s="652">
        <v>25.894559604386099</v>
      </c>
      <c r="X132" s="652"/>
      <c r="Y132" s="652">
        <v>179.04309705046001</v>
      </c>
      <c r="Z132" s="652">
        <v>7.4280738592758802</v>
      </c>
    </row>
    <row r="133" spans="1:26">
      <c r="A133" s="643"/>
      <c r="B133" s="651" t="s">
        <v>1771</v>
      </c>
      <c r="C133" s="651" t="s">
        <v>1763</v>
      </c>
      <c r="D133" s="652">
        <v>191.64619763410099</v>
      </c>
      <c r="E133" s="652"/>
      <c r="F133" s="652">
        <v>193.55230401564</v>
      </c>
      <c r="G133" s="652">
        <v>26.277219193173501</v>
      </c>
      <c r="H133" s="652"/>
      <c r="I133" s="652">
        <v>185.30276651386001</v>
      </c>
      <c r="J133" s="652">
        <v>7.6259725327832903</v>
      </c>
      <c r="K133" s="652"/>
      <c r="L133" s="652">
        <v>190.68452891362401</v>
      </c>
      <c r="M133" s="652"/>
      <c r="N133" s="652">
        <v>192.58018237646999</v>
      </c>
      <c r="O133" s="652">
        <v>26.105711332492699</v>
      </c>
      <c r="P133" s="652"/>
      <c r="Q133" s="652">
        <v>184.25634467245001</v>
      </c>
      <c r="R133" s="652">
        <v>7.7799718684853296</v>
      </c>
      <c r="S133" s="652"/>
      <c r="T133" s="652">
        <v>197.07368245025299</v>
      </c>
      <c r="U133" s="652"/>
      <c r="V133" s="652">
        <v>199.03895133975001</v>
      </c>
      <c r="W133" s="652">
        <v>27.222088513225302</v>
      </c>
      <c r="X133" s="652"/>
      <c r="Y133" s="652">
        <v>191.21052980746001</v>
      </c>
      <c r="Z133" s="652">
        <v>6.7958122694732204</v>
      </c>
    </row>
    <row r="134" spans="1:26" ht="15">
      <c r="A134" s="653"/>
      <c r="B134" s="651"/>
      <c r="C134" s="651" t="s">
        <v>1765</v>
      </c>
      <c r="D134" s="652">
        <v>198.37361639506599</v>
      </c>
      <c r="E134" s="652"/>
      <c r="F134" s="652">
        <v>195.72015589552001</v>
      </c>
      <c r="G134" s="652">
        <v>25.5747986957298</v>
      </c>
      <c r="H134" s="652"/>
      <c r="I134" s="652">
        <v>193.97412315311999</v>
      </c>
      <c r="J134" s="652">
        <v>4.67956134837923</v>
      </c>
      <c r="K134" s="652"/>
      <c r="L134" s="652">
        <v>198.19394261864301</v>
      </c>
      <c r="M134" s="652"/>
      <c r="N134" s="652">
        <v>195.54198359384</v>
      </c>
      <c r="O134" s="652">
        <v>25.9861170394576</v>
      </c>
      <c r="P134" s="652"/>
      <c r="Q134" s="652">
        <v>193.52068708420001</v>
      </c>
      <c r="R134" s="652">
        <v>5.0279638555834198</v>
      </c>
      <c r="S134" s="652"/>
      <c r="T134" s="652">
        <v>199.38766278404901</v>
      </c>
      <c r="U134" s="652"/>
      <c r="V134" s="652">
        <v>196.72575904521</v>
      </c>
      <c r="W134" s="652">
        <v>23.3161914755817</v>
      </c>
      <c r="X134" s="652"/>
      <c r="Y134" s="652">
        <v>196.53407828591</v>
      </c>
      <c r="Z134" s="652">
        <v>2.78412934884421</v>
      </c>
    </row>
    <row r="135" spans="1:26" ht="15">
      <c r="A135" s="653" t="s">
        <v>1811</v>
      </c>
      <c r="B135" s="651" t="s">
        <v>1762</v>
      </c>
      <c r="C135" s="651" t="s">
        <v>1763</v>
      </c>
      <c r="D135" s="652">
        <v>117.43593502123601</v>
      </c>
      <c r="E135" s="652"/>
      <c r="F135" s="652">
        <v>119.42829585321</v>
      </c>
      <c r="G135" s="652">
        <v>26.579318183947301</v>
      </c>
      <c r="H135" s="652"/>
      <c r="I135" s="652">
        <v>118.22252431583</v>
      </c>
      <c r="J135" s="652">
        <v>11.514688943651</v>
      </c>
      <c r="K135" s="652"/>
      <c r="L135" s="652">
        <v>116.975100341584</v>
      </c>
      <c r="M135" s="652"/>
      <c r="N135" s="652">
        <v>118.961178222</v>
      </c>
      <c r="O135" s="652">
        <v>26.094300912337399</v>
      </c>
      <c r="P135" s="652"/>
      <c r="Q135" s="652">
        <v>117.82611251693</v>
      </c>
      <c r="R135" s="652">
        <v>11.097363404336299</v>
      </c>
      <c r="S135" s="652"/>
      <c r="T135" s="652">
        <v>120.229414258964</v>
      </c>
      <c r="U135" s="652"/>
      <c r="V135" s="652">
        <v>122.25960291961999</v>
      </c>
      <c r="W135" s="652">
        <v>29.517462073756999</v>
      </c>
      <c r="X135" s="652"/>
      <c r="Y135" s="652">
        <v>120.62267030184</v>
      </c>
      <c r="Z135" s="652">
        <v>14.048441870891301</v>
      </c>
    </row>
    <row r="136" spans="1:26" ht="15">
      <c r="A136" s="653" t="s">
        <v>1812</v>
      </c>
      <c r="B136" s="651"/>
      <c r="C136" s="651" t="s">
        <v>1765</v>
      </c>
      <c r="D136" s="652">
        <v>117.00151749756</v>
      </c>
      <c r="E136" s="652"/>
      <c r="F136" s="652">
        <v>118.71703729001</v>
      </c>
      <c r="G136" s="652">
        <v>22.914144962704</v>
      </c>
      <c r="H136" s="652"/>
      <c r="I136" s="652">
        <v>119.3825209644</v>
      </c>
      <c r="J136" s="652">
        <v>0.98119766540518405</v>
      </c>
      <c r="K136" s="652"/>
      <c r="L136" s="652">
        <v>116.16919237829499</v>
      </c>
      <c r="M136" s="652"/>
      <c r="N136" s="652">
        <v>117.87402962405</v>
      </c>
      <c r="O136" s="652">
        <v>22.240635783014699</v>
      </c>
      <c r="P136" s="652"/>
      <c r="Q136" s="652">
        <v>118.71414168577</v>
      </c>
      <c r="R136" s="652">
        <v>0.75367772887559403</v>
      </c>
      <c r="S136" s="652"/>
      <c r="T136" s="652">
        <v>122.046890691836</v>
      </c>
      <c r="U136" s="652"/>
      <c r="V136" s="652">
        <v>123.82670004347</v>
      </c>
      <c r="W136" s="652">
        <v>26.949900280186299</v>
      </c>
      <c r="X136" s="652"/>
      <c r="Y136" s="652">
        <v>123.42934259579999</v>
      </c>
      <c r="Z136" s="652">
        <v>2.32681989789873</v>
      </c>
    </row>
    <row r="137" spans="1:26">
      <c r="A137" s="654" t="s">
        <v>1813</v>
      </c>
      <c r="B137" s="651"/>
      <c r="C137" s="651" t="s">
        <v>1767</v>
      </c>
      <c r="D137" s="652">
        <v>131.85271730091699</v>
      </c>
      <c r="E137" s="652"/>
      <c r="F137" s="652">
        <v>126.70900582401001</v>
      </c>
      <c r="G137" s="652">
        <v>20.2384548844487</v>
      </c>
      <c r="H137" s="652"/>
      <c r="I137" s="652">
        <v>123.94335800563999</v>
      </c>
      <c r="J137" s="652">
        <v>3.8203557810611501</v>
      </c>
      <c r="K137" s="652"/>
      <c r="L137" s="652">
        <v>131.540313365109</v>
      </c>
      <c r="M137" s="652"/>
      <c r="N137" s="652">
        <v>126.41042057721</v>
      </c>
      <c r="O137" s="652">
        <v>19.829360872944498</v>
      </c>
      <c r="P137" s="652"/>
      <c r="Q137" s="652">
        <v>123.54804827418999</v>
      </c>
      <c r="R137" s="652">
        <v>4.0718877462931902</v>
      </c>
      <c r="S137" s="652"/>
      <c r="T137" s="652">
        <v>133.746441768713</v>
      </c>
      <c r="U137" s="652"/>
      <c r="V137" s="652">
        <v>128.51879946643001</v>
      </c>
      <c r="W137" s="652">
        <v>22.7365602737834</v>
      </c>
      <c r="X137" s="652"/>
      <c r="Y137" s="652">
        <v>126.3368313276</v>
      </c>
      <c r="Z137" s="652">
        <v>2.3555895791499899</v>
      </c>
    </row>
    <row r="138" spans="1:26" ht="15">
      <c r="A138" s="653"/>
      <c r="B138" s="651"/>
      <c r="C138" s="651" t="s">
        <v>1768</v>
      </c>
      <c r="D138" s="652">
        <v>122.776461390961</v>
      </c>
      <c r="E138" s="652"/>
      <c r="F138" s="652">
        <v>124.19912058621</v>
      </c>
      <c r="G138" s="652">
        <v>19.787729406078199</v>
      </c>
      <c r="H138" s="652"/>
      <c r="I138" s="652">
        <v>127.66126852607</v>
      </c>
      <c r="J138" s="652">
        <v>2.9996851628473902</v>
      </c>
      <c r="K138" s="652"/>
      <c r="L138" s="652">
        <v>122.519401087606</v>
      </c>
      <c r="M138" s="652"/>
      <c r="N138" s="652">
        <v>123.94068123571</v>
      </c>
      <c r="O138" s="652">
        <v>19.475766406366301</v>
      </c>
      <c r="P138" s="652"/>
      <c r="Q138" s="652">
        <v>127.272609214</v>
      </c>
      <c r="R138" s="652">
        <v>3.0146659472467601</v>
      </c>
      <c r="S138" s="652"/>
      <c r="T138" s="652">
        <v>124.334704839156</v>
      </c>
      <c r="U138" s="652"/>
      <c r="V138" s="652">
        <v>125.76558074614999</v>
      </c>
      <c r="W138" s="652">
        <v>21.6856383773282</v>
      </c>
      <c r="X138" s="652"/>
      <c r="Y138" s="652">
        <v>130.01447569689</v>
      </c>
      <c r="Z138" s="652">
        <v>2.9109835434716702</v>
      </c>
    </row>
    <row r="139" spans="1:26" ht="15">
      <c r="A139" s="653"/>
      <c r="B139" s="651" t="s">
        <v>1769</v>
      </c>
      <c r="C139" s="651" t="s">
        <v>1763</v>
      </c>
      <c r="D139" s="652">
        <v>126.097078021754</v>
      </c>
      <c r="E139" s="652"/>
      <c r="F139" s="652">
        <v>127.97452466422</v>
      </c>
      <c r="G139" s="652">
        <v>7.1559497269509897</v>
      </c>
      <c r="H139" s="652"/>
      <c r="I139" s="652">
        <v>126.11551544515</v>
      </c>
      <c r="J139" s="652">
        <v>-1.2108238456085401</v>
      </c>
      <c r="K139" s="652"/>
      <c r="L139" s="652">
        <v>125.36678121863</v>
      </c>
      <c r="M139" s="652"/>
      <c r="N139" s="652">
        <v>127.23499667498</v>
      </c>
      <c r="O139" s="652">
        <v>6.9550575882325001</v>
      </c>
      <c r="P139" s="652"/>
      <c r="Q139" s="652">
        <v>125.51380110116</v>
      </c>
      <c r="R139" s="652">
        <v>-1.3819219419652899</v>
      </c>
      <c r="S139" s="652"/>
      <c r="T139" s="652">
        <v>130.52397783417399</v>
      </c>
      <c r="U139" s="652"/>
      <c r="V139" s="652">
        <v>132.45697337068</v>
      </c>
      <c r="W139" s="652">
        <v>8.3407521434240994</v>
      </c>
      <c r="X139" s="652"/>
      <c r="Y139" s="652">
        <v>129.75870233172</v>
      </c>
      <c r="Z139" s="652">
        <v>-0.19672683660725501</v>
      </c>
    </row>
    <row r="140" spans="1:26" ht="15">
      <c r="A140" s="653"/>
      <c r="B140" s="651"/>
      <c r="C140" s="651" t="s">
        <v>1765</v>
      </c>
      <c r="D140" s="652">
        <v>132.32903226993301</v>
      </c>
      <c r="E140" s="652"/>
      <c r="F140" s="652">
        <v>131.58534136176999</v>
      </c>
      <c r="G140" s="652">
        <v>10.839475416089099</v>
      </c>
      <c r="H140" s="652"/>
      <c r="I140" s="652">
        <v>131.70895089902999</v>
      </c>
      <c r="J140" s="652">
        <v>4.4351683725327904</v>
      </c>
      <c r="K140" s="652"/>
      <c r="L140" s="652">
        <v>131.73811335506301</v>
      </c>
      <c r="M140" s="652"/>
      <c r="N140" s="652">
        <v>130.99943413297001</v>
      </c>
      <c r="O140" s="652">
        <v>11.1351113988233</v>
      </c>
      <c r="P140" s="652"/>
      <c r="Q140" s="652">
        <v>131.35189143653</v>
      </c>
      <c r="R140" s="652">
        <v>4.6513533046972997</v>
      </c>
      <c r="S140" s="652"/>
      <c r="T140" s="652">
        <v>135.911053746959</v>
      </c>
      <c r="U140" s="652"/>
      <c r="V140" s="652">
        <v>135.13665941602</v>
      </c>
      <c r="W140" s="652">
        <v>9.1337000570794302</v>
      </c>
      <c r="X140" s="652"/>
      <c r="Y140" s="652">
        <v>133.87083114091001</v>
      </c>
      <c r="Z140" s="652">
        <v>3.1690582098128601</v>
      </c>
    </row>
    <row r="141" spans="1:26" ht="15">
      <c r="A141" s="653"/>
      <c r="B141" s="651"/>
      <c r="C141" s="651" t="s">
        <v>1767</v>
      </c>
      <c r="D141" s="652">
        <v>140.09256201637001</v>
      </c>
      <c r="E141" s="652"/>
      <c r="F141" s="652">
        <v>138.33919263807999</v>
      </c>
      <c r="G141" s="652">
        <v>9.1786584058780498</v>
      </c>
      <c r="H141" s="652"/>
      <c r="I141" s="652">
        <v>135.60798230227999</v>
      </c>
      <c r="J141" s="652">
        <v>2.96033897213186</v>
      </c>
      <c r="K141" s="652"/>
      <c r="L141" s="652">
        <v>139.77879381353199</v>
      </c>
      <c r="M141" s="652"/>
      <c r="N141" s="652">
        <v>138.03113295979</v>
      </c>
      <c r="O141" s="652">
        <v>9.1928436987377999</v>
      </c>
      <c r="P141" s="652"/>
      <c r="Q141" s="652">
        <v>135.22528650832001</v>
      </c>
      <c r="R141" s="652">
        <v>2.9488688966931602</v>
      </c>
      <c r="S141" s="652"/>
      <c r="T141" s="652">
        <v>141.994556373108</v>
      </c>
      <c r="U141" s="652"/>
      <c r="V141" s="652">
        <v>140.20641298202</v>
      </c>
      <c r="W141" s="652">
        <v>9.0940886190295291</v>
      </c>
      <c r="X141" s="652"/>
      <c r="Y141" s="652">
        <v>137.92508228841999</v>
      </c>
      <c r="Z141" s="652">
        <v>3.0284798510308599</v>
      </c>
    </row>
    <row r="142" spans="1:26" ht="15">
      <c r="A142" s="653"/>
      <c r="B142" s="651"/>
      <c r="C142" s="651" t="s">
        <v>1768</v>
      </c>
      <c r="D142" s="652">
        <v>133.809065555161</v>
      </c>
      <c r="E142" s="652"/>
      <c r="F142" s="652">
        <v>135.45101998586</v>
      </c>
      <c r="G142" s="652">
        <v>9.0595644691700894</v>
      </c>
      <c r="H142" s="652"/>
      <c r="I142" s="652">
        <v>140.71229005604999</v>
      </c>
      <c r="J142" s="652">
        <v>3.7640171818146602</v>
      </c>
      <c r="K142" s="652"/>
      <c r="L142" s="652">
        <v>133.94269038145001</v>
      </c>
      <c r="M142" s="652"/>
      <c r="N142" s="652">
        <v>135.58803444148</v>
      </c>
      <c r="O142" s="652">
        <v>9.3975223386251194</v>
      </c>
      <c r="P142" s="652"/>
      <c r="Q142" s="652">
        <v>140.63814794306001</v>
      </c>
      <c r="R142" s="652">
        <v>4.0028470817157098</v>
      </c>
      <c r="S142" s="652"/>
      <c r="T142" s="652">
        <v>132.99906102563099</v>
      </c>
      <c r="U142" s="652"/>
      <c r="V142" s="652">
        <v>134.62054395480999</v>
      </c>
      <c r="W142" s="652">
        <v>7.0408478664231602</v>
      </c>
      <c r="X142" s="652"/>
      <c r="Y142" s="652">
        <v>141.16119671164</v>
      </c>
      <c r="Z142" s="652">
        <v>2.34628420699641</v>
      </c>
    </row>
    <row r="143" spans="1:26">
      <c r="A143" s="643"/>
      <c r="B143" s="651" t="s">
        <v>1770</v>
      </c>
      <c r="C143" s="651" t="s">
        <v>1763</v>
      </c>
      <c r="D143" s="652">
        <v>144.208436717333</v>
      </c>
      <c r="E143" s="652"/>
      <c r="F143" s="652">
        <v>146.12135458793</v>
      </c>
      <c r="G143" s="652">
        <v>14.1800330740229</v>
      </c>
      <c r="H143" s="652"/>
      <c r="I143" s="652">
        <v>143.17730544244</v>
      </c>
      <c r="J143" s="652">
        <v>1.75181242904092</v>
      </c>
      <c r="K143" s="652"/>
      <c r="L143" s="652">
        <v>143.40194855314601</v>
      </c>
      <c r="M143" s="652"/>
      <c r="N143" s="652">
        <v>145.30604375656</v>
      </c>
      <c r="O143" s="652">
        <v>14.202890363366199</v>
      </c>
      <c r="P143" s="652"/>
      <c r="Q143" s="652">
        <v>142.50627678728</v>
      </c>
      <c r="R143" s="652">
        <v>1.32832298458335</v>
      </c>
      <c r="S143" s="652"/>
      <c r="T143" s="652">
        <v>149.09719192957701</v>
      </c>
      <c r="U143" s="652"/>
      <c r="V143" s="652">
        <v>151.0631404765</v>
      </c>
      <c r="W143" s="652">
        <v>14.046951725033599</v>
      </c>
      <c r="X143" s="652"/>
      <c r="Y143" s="652">
        <v>147.24016819687</v>
      </c>
      <c r="Z143" s="652">
        <v>4.3064040450492502</v>
      </c>
    </row>
    <row r="144" spans="1:26">
      <c r="A144" s="643"/>
      <c r="B144" s="651"/>
      <c r="C144" s="651" t="s">
        <v>1765</v>
      </c>
      <c r="D144" s="652">
        <v>149.375056788384</v>
      </c>
      <c r="E144" s="652"/>
      <c r="F144" s="652">
        <v>148.78536825258001</v>
      </c>
      <c r="G144" s="652">
        <v>13.071385241553401</v>
      </c>
      <c r="H144" s="652"/>
      <c r="I144" s="652">
        <v>148.83062892709</v>
      </c>
      <c r="J144" s="652">
        <v>3.9484773562264999</v>
      </c>
      <c r="K144" s="652"/>
      <c r="L144" s="652">
        <v>148.77554828014701</v>
      </c>
      <c r="M144" s="652"/>
      <c r="N144" s="652">
        <v>148.19013900842</v>
      </c>
      <c r="O144" s="652">
        <v>13.122732162339499</v>
      </c>
      <c r="P144" s="652"/>
      <c r="Q144" s="652">
        <v>148.51068880758999</v>
      </c>
      <c r="R144" s="652">
        <v>4.2134368784841802</v>
      </c>
      <c r="S144" s="652"/>
      <c r="T144" s="652">
        <v>153.00914650547199</v>
      </c>
      <c r="U144" s="652"/>
      <c r="V144" s="652">
        <v>152.39318917934</v>
      </c>
      <c r="W144" s="652">
        <v>12.769687986881101</v>
      </c>
      <c r="X144" s="652"/>
      <c r="Y144" s="652">
        <v>150.7677634819</v>
      </c>
      <c r="Z144" s="652">
        <v>2.3958104152077402</v>
      </c>
    </row>
    <row r="145" spans="1:26">
      <c r="A145" s="643"/>
      <c r="B145" s="651"/>
      <c r="C145" s="651" t="s">
        <v>1767</v>
      </c>
      <c r="D145" s="652">
        <v>165.12615395061599</v>
      </c>
      <c r="E145" s="652"/>
      <c r="F145" s="652">
        <v>161.97674564330001</v>
      </c>
      <c r="G145" s="652">
        <v>17.0866639847032</v>
      </c>
      <c r="H145" s="652"/>
      <c r="I145" s="652">
        <v>158.63704281455</v>
      </c>
      <c r="J145" s="652">
        <v>6.5889756417437599</v>
      </c>
      <c r="K145" s="652"/>
      <c r="L145" s="652">
        <v>165.12235057877899</v>
      </c>
      <c r="M145" s="652"/>
      <c r="N145" s="652">
        <v>161.97510530650999</v>
      </c>
      <c r="O145" s="652">
        <v>17.346791142904799</v>
      </c>
      <c r="P145" s="652"/>
      <c r="Q145" s="652">
        <v>158.58567424770001</v>
      </c>
      <c r="R145" s="652">
        <v>6.7840136767280903</v>
      </c>
      <c r="S145" s="652"/>
      <c r="T145" s="652">
        <v>165.149209160499</v>
      </c>
      <c r="U145" s="652"/>
      <c r="V145" s="652">
        <v>161.98668810071999</v>
      </c>
      <c r="W145" s="652">
        <v>15.5344357333306</v>
      </c>
      <c r="X145" s="652"/>
      <c r="Y145" s="652">
        <v>158.94806297052</v>
      </c>
      <c r="Z145" s="652">
        <v>5.4257616480475699</v>
      </c>
    </row>
    <row r="146" spans="1:26">
      <c r="A146" s="643"/>
      <c r="B146" s="651"/>
      <c r="C146" s="651" t="s">
        <v>1768</v>
      </c>
      <c r="D146" s="652">
        <v>156.14052869787201</v>
      </c>
      <c r="E146" s="652"/>
      <c r="F146" s="652">
        <v>158.32997202894001</v>
      </c>
      <c r="G146" s="652">
        <v>16.890941127994701</v>
      </c>
      <c r="H146" s="652"/>
      <c r="I146" s="652">
        <v>165.65630798629999</v>
      </c>
      <c r="J146" s="652">
        <v>4.4247327403572898</v>
      </c>
      <c r="K146" s="652"/>
      <c r="L146" s="652">
        <v>155.90482970344399</v>
      </c>
      <c r="M146" s="652"/>
      <c r="N146" s="652">
        <v>158.0930083925</v>
      </c>
      <c r="O146" s="652">
        <v>16.598053097917902</v>
      </c>
      <c r="P146" s="652"/>
      <c r="Q146" s="652">
        <v>165.14372407433001</v>
      </c>
      <c r="R146" s="652">
        <v>4.1353355892580597</v>
      </c>
      <c r="S146" s="652"/>
      <c r="T146" s="652">
        <v>157.56928455406299</v>
      </c>
      <c r="U146" s="652"/>
      <c r="V146" s="652">
        <v>159.76626296193999</v>
      </c>
      <c r="W146" s="652">
        <v>18.6789610771228</v>
      </c>
      <c r="X146" s="652"/>
      <c r="Y146" s="652">
        <v>168.75983876472</v>
      </c>
      <c r="Z146" s="652">
        <v>6.17294455234713</v>
      </c>
    </row>
    <row r="147" spans="1:26">
      <c r="A147" s="643"/>
      <c r="B147" s="651" t="s">
        <v>1771</v>
      </c>
      <c r="C147" s="651" t="s">
        <v>1763</v>
      </c>
      <c r="D147" s="652">
        <v>189.70193584043699</v>
      </c>
      <c r="E147" s="652"/>
      <c r="F147" s="652">
        <v>191.57171892327</v>
      </c>
      <c r="G147" s="652">
        <v>31.1045325739776</v>
      </c>
      <c r="H147" s="652"/>
      <c r="I147" s="652">
        <v>186.05528710134001</v>
      </c>
      <c r="J147" s="652">
        <v>12.3140370342716</v>
      </c>
      <c r="K147" s="652"/>
      <c r="L147" s="652">
        <v>189.46259270074199</v>
      </c>
      <c r="M147" s="652"/>
      <c r="N147" s="652">
        <v>191.33248610422001</v>
      </c>
      <c r="O147" s="652">
        <v>31.6755182081558</v>
      </c>
      <c r="P147" s="652"/>
      <c r="Q147" s="652">
        <v>185.88150935069999</v>
      </c>
      <c r="R147" s="652">
        <v>12.557416512562201</v>
      </c>
      <c r="S147" s="652"/>
      <c r="T147" s="652">
        <v>191.15278170979499</v>
      </c>
      <c r="U147" s="652"/>
      <c r="V147" s="652">
        <v>193.02176389232</v>
      </c>
      <c r="W147" s="652">
        <v>27.775553509260799</v>
      </c>
      <c r="X147" s="652"/>
      <c r="Y147" s="652">
        <v>187.10745550760001</v>
      </c>
      <c r="Z147" s="652">
        <v>10.872027893117201</v>
      </c>
    </row>
    <row r="148" spans="1:26" ht="15">
      <c r="A148" s="653"/>
      <c r="B148" s="651"/>
      <c r="C148" s="651" t="s">
        <v>1765</v>
      </c>
      <c r="D148" s="652">
        <v>205.40187658626499</v>
      </c>
      <c r="E148" s="652"/>
      <c r="F148" s="652">
        <v>203.17511613809</v>
      </c>
      <c r="G148" s="652">
        <v>36.555844519050602</v>
      </c>
      <c r="H148" s="652"/>
      <c r="I148" s="652">
        <v>203.05671157328001</v>
      </c>
      <c r="J148" s="652">
        <v>9.1378346387327998</v>
      </c>
      <c r="K148" s="652"/>
      <c r="L148" s="652">
        <v>204.79812469587</v>
      </c>
      <c r="M148" s="652"/>
      <c r="N148" s="652">
        <v>202.58052407692</v>
      </c>
      <c r="O148" s="652">
        <v>36.703106854775001</v>
      </c>
      <c r="P148" s="652"/>
      <c r="Q148" s="652">
        <v>202.91487941391</v>
      </c>
      <c r="R148" s="652">
        <v>9.1635634564777408</v>
      </c>
      <c r="S148" s="652"/>
      <c r="T148" s="652">
        <v>209.06168875975999</v>
      </c>
      <c r="U148" s="652"/>
      <c r="V148" s="652">
        <v>206.77907495267999</v>
      </c>
      <c r="W148" s="652">
        <v>35.687871660286199</v>
      </c>
      <c r="X148" s="652"/>
      <c r="Y148" s="652">
        <v>203.91545969571001</v>
      </c>
      <c r="Z148" s="652">
        <v>8.9830756035412396</v>
      </c>
    </row>
    <row r="149" spans="1:26" ht="15">
      <c r="A149" s="653" t="s">
        <v>1763</v>
      </c>
      <c r="B149" s="651" t="s">
        <v>1762</v>
      </c>
      <c r="C149" s="651" t="s">
        <v>1763</v>
      </c>
      <c r="D149" s="652">
        <v>119.72131586133099</v>
      </c>
      <c r="E149" s="652"/>
      <c r="F149" s="652">
        <v>120.26228244195001</v>
      </c>
      <c r="G149" s="652">
        <v>27.188820115843701</v>
      </c>
      <c r="H149" s="652"/>
      <c r="I149" s="652">
        <v>119.00189147899</v>
      </c>
      <c r="J149" s="652">
        <v>13.4553510355633</v>
      </c>
      <c r="K149" s="652"/>
      <c r="L149" s="652">
        <v>119.07037532267201</v>
      </c>
      <c r="M149" s="652"/>
      <c r="N149" s="652">
        <v>119.60708534578001</v>
      </c>
      <c r="O149" s="652">
        <v>26.554103251462699</v>
      </c>
      <c r="P149" s="652"/>
      <c r="Q149" s="652">
        <v>118.93090615036</v>
      </c>
      <c r="R149" s="652">
        <v>13.602715233819101</v>
      </c>
      <c r="S149" s="652"/>
      <c r="T149" s="652">
        <v>123.084924441978</v>
      </c>
      <c r="U149" s="652"/>
      <c r="V149" s="652">
        <v>123.64811557437</v>
      </c>
      <c r="W149" s="652">
        <v>30.4595345183631</v>
      </c>
      <c r="X149" s="652"/>
      <c r="Y149" s="652">
        <v>119.36876753083</v>
      </c>
      <c r="Z149" s="652">
        <v>12.7025300376435</v>
      </c>
    </row>
    <row r="150" spans="1:26" ht="15">
      <c r="A150" s="653" t="s">
        <v>1814</v>
      </c>
      <c r="B150" s="651"/>
      <c r="C150" s="651" t="s">
        <v>1765</v>
      </c>
      <c r="D150" s="652">
        <v>120.50373673815</v>
      </c>
      <c r="E150" s="652"/>
      <c r="F150" s="652">
        <v>121.08691724467</v>
      </c>
      <c r="G150" s="652">
        <v>27.781720531903201</v>
      </c>
      <c r="H150" s="652"/>
      <c r="I150" s="652">
        <v>122.56766989208</v>
      </c>
      <c r="J150" s="652">
        <v>2.9964048207750902</v>
      </c>
      <c r="K150" s="652"/>
      <c r="L150" s="652">
        <v>120.234451313759</v>
      </c>
      <c r="M150" s="652"/>
      <c r="N150" s="652">
        <v>120.81500007368</v>
      </c>
      <c r="O150" s="652">
        <v>27.071721291242199</v>
      </c>
      <c r="P150" s="652"/>
      <c r="Q150" s="652">
        <v>121.63965327558</v>
      </c>
      <c r="R150" s="652">
        <v>2.2775804985420902</v>
      </c>
      <c r="S150" s="652"/>
      <c r="T150" s="652">
        <v>121.895216774083</v>
      </c>
      <c r="U150" s="652"/>
      <c r="V150" s="652">
        <v>122.49209161464</v>
      </c>
      <c r="W150" s="652">
        <v>31.527408795041602</v>
      </c>
      <c r="X150" s="652"/>
      <c r="Y150" s="652">
        <v>127.36397187318001</v>
      </c>
      <c r="Z150" s="652">
        <v>6.6979030677224998</v>
      </c>
    </row>
    <row r="151" spans="1:26" ht="15">
      <c r="A151" s="653" t="s">
        <v>1815</v>
      </c>
      <c r="B151" s="651"/>
      <c r="C151" s="651" t="s">
        <v>1767</v>
      </c>
      <c r="D151" s="652">
        <v>129.401254426012</v>
      </c>
      <c r="E151" s="652"/>
      <c r="F151" s="652">
        <v>129.40323816669999</v>
      </c>
      <c r="G151" s="652">
        <v>22.456071652451701</v>
      </c>
      <c r="H151" s="652"/>
      <c r="I151" s="652">
        <v>127.51186997681999</v>
      </c>
      <c r="J151" s="652">
        <v>4.0338533718502898</v>
      </c>
      <c r="K151" s="652"/>
      <c r="L151" s="652">
        <v>129.101912123879</v>
      </c>
      <c r="M151" s="652"/>
      <c r="N151" s="652">
        <v>129.10247160917999</v>
      </c>
      <c r="O151" s="652">
        <v>21.460091793967202</v>
      </c>
      <c r="P151" s="652"/>
      <c r="Q151" s="652">
        <v>126.31670073849</v>
      </c>
      <c r="R151" s="652">
        <v>3.84500229732976</v>
      </c>
      <c r="S151" s="652"/>
      <c r="T151" s="652">
        <v>130.94804752954201</v>
      </c>
      <c r="U151" s="652"/>
      <c r="V151" s="652">
        <v>130.95749623885999</v>
      </c>
      <c r="W151" s="652">
        <v>27.7946728737138</v>
      </c>
      <c r="X151" s="652"/>
      <c r="Y151" s="652">
        <v>133.68890655532999</v>
      </c>
      <c r="Z151" s="652">
        <v>4.9660312795897399</v>
      </c>
    </row>
    <row r="152" spans="1:26">
      <c r="A152" s="654" t="s">
        <v>1816</v>
      </c>
      <c r="B152" s="651"/>
      <c r="C152" s="651" t="s">
        <v>1768</v>
      </c>
      <c r="D152" s="652">
        <v>124.18783834836501</v>
      </c>
      <c r="E152" s="652"/>
      <c r="F152" s="652">
        <v>124.11046841616999</v>
      </c>
      <c r="G152" s="652">
        <v>18.187019199340199</v>
      </c>
      <c r="H152" s="652"/>
      <c r="I152" s="652">
        <v>125.04569169321</v>
      </c>
      <c r="J152" s="652">
        <v>-1.9340774188774099</v>
      </c>
      <c r="K152" s="652"/>
      <c r="L152" s="652">
        <v>122.398048925466</v>
      </c>
      <c r="M152" s="652"/>
      <c r="N152" s="652">
        <v>122.32044895680001</v>
      </c>
      <c r="O152" s="652">
        <v>17.479081664837899</v>
      </c>
      <c r="P152" s="652"/>
      <c r="Q152" s="652">
        <v>124.05604070931</v>
      </c>
      <c r="R152" s="652">
        <v>-1.7896762787211999</v>
      </c>
      <c r="S152" s="652"/>
      <c r="T152" s="652">
        <v>133.43622695358999</v>
      </c>
      <c r="U152" s="652"/>
      <c r="V152" s="652">
        <v>133.36067301678</v>
      </c>
      <c r="W152" s="652">
        <v>21.662014929626501</v>
      </c>
      <c r="X152" s="652"/>
      <c r="Y152" s="652">
        <v>130.16054081367</v>
      </c>
      <c r="Z152" s="652">
        <v>-2.6392359939002898</v>
      </c>
    </row>
    <row r="153" spans="1:26" ht="15">
      <c r="A153" s="653"/>
      <c r="B153" s="651" t="s">
        <v>1769</v>
      </c>
      <c r="C153" s="651" t="s">
        <v>1763</v>
      </c>
      <c r="D153" s="652">
        <v>126.752024850518</v>
      </c>
      <c r="E153" s="652"/>
      <c r="F153" s="652">
        <v>127.34448024007</v>
      </c>
      <c r="G153" s="652">
        <v>5.8889600748584998</v>
      </c>
      <c r="H153" s="652"/>
      <c r="I153" s="652">
        <v>125.63502106335</v>
      </c>
      <c r="J153" s="652">
        <v>0.47129122336007701</v>
      </c>
      <c r="K153" s="652"/>
      <c r="L153" s="652">
        <v>126.45356158318199</v>
      </c>
      <c r="M153" s="652"/>
      <c r="N153" s="652">
        <v>127.04322489469</v>
      </c>
      <c r="O153" s="652">
        <v>6.2171396681161299</v>
      </c>
      <c r="P153" s="652"/>
      <c r="Q153" s="652">
        <v>126.25656046853</v>
      </c>
      <c r="R153" s="652">
        <v>1.7738110507462399</v>
      </c>
      <c r="S153" s="652"/>
      <c r="T153" s="652">
        <v>128.29427571276301</v>
      </c>
      <c r="U153" s="652"/>
      <c r="V153" s="652">
        <v>128.90126419971</v>
      </c>
      <c r="W153" s="652">
        <v>4.2484663845769797</v>
      </c>
      <c r="X153" s="652"/>
      <c r="Y153" s="652">
        <v>122.42269638361</v>
      </c>
      <c r="Z153" s="652">
        <v>-5.9448465577113998</v>
      </c>
    </row>
    <row r="154" spans="1:26" ht="15">
      <c r="A154" s="653"/>
      <c r="B154" s="651"/>
      <c r="C154" s="651" t="s">
        <v>1765</v>
      </c>
      <c r="D154" s="652">
        <v>130.54032479537099</v>
      </c>
      <c r="E154" s="652"/>
      <c r="F154" s="652">
        <v>131.16502158538</v>
      </c>
      <c r="G154" s="652">
        <v>8.3230332145181602</v>
      </c>
      <c r="H154" s="652"/>
      <c r="I154" s="652">
        <v>131.87085812274</v>
      </c>
      <c r="J154" s="652">
        <v>4.9634544624668404</v>
      </c>
      <c r="K154" s="652"/>
      <c r="L154" s="652">
        <v>132.05411789835301</v>
      </c>
      <c r="M154" s="652"/>
      <c r="N154" s="652">
        <v>132.68459984258001</v>
      </c>
      <c r="O154" s="652">
        <v>9.8246076742633193</v>
      </c>
      <c r="P154" s="652"/>
      <c r="Q154" s="652">
        <v>132.75906073972001</v>
      </c>
      <c r="R154" s="652">
        <v>5.1502276373280198</v>
      </c>
      <c r="S154" s="652"/>
      <c r="T154" s="652">
        <v>122.71809347298399</v>
      </c>
      <c r="U154" s="652"/>
      <c r="V154" s="652">
        <v>123.31236405574001</v>
      </c>
      <c r="W154" s="652">
        <v>0.669653387649365</v>
      </c>
      <c r="X154" s="652"/>
      <c r="Y154" s="652">
        <v>127.28032828121</v>
      </c>
      <c r="Z154" s="652">
        <v>3.9679177481752799</v>
      </c>
    </row>
    <row r="155" spans="1:26" ht="15">
      <c r="A155" s="653"/>
      <c r="B155" s="651"/>
      <c r="C155" s="651" t="s">
        <v>1767</v>
      </c>
      <c r="D155" s="652">
        <v>132.51726930884399</v>
      </c>
      <c r="E155" s="652"/>
      <c r="F155" s="652">
        <v>132.36752064496</v>
      </c>
      <c r="G155" s="652">
        <v>2.29073284429046</v>
      </c>
      <c r="H155" s="652"/>
      <c r="I155" s="652">
        <v>131.63594784431001</v>
      </c>
      <c r="J155" s="652">
        <v>-0.17813661166241501</v>
      </c>
      <c r="K155" s="652"/>
      <c r="L155" s="652">
        <v>135.131141283072</v>
      </c>
      <c r="M155" s="652"/>
      <c r="N155" s="652">
        <v>134.97695459724</v>
      </c>
      <c r="O155" s="652">
        <v>4.5502482755274301</v>
      </c>
      <c r="P155" s="652"/>
      <c r="Q155" s="652">
        <v>132.86906965726001</v>
      </c>
      <c r="R155" s="652">
        <v>8.2863585300348999E-2</v>
      </c>
      <c r="S155" s="652"/>
      <c r="T155" s="652">
        <v>119.010594460579</v>
      </c>
      <c r="U155" s="652"/>
      <c r="V155" s="652">
        <v>118.88286391451</v>
      </c>
      <c r="W155" s="652">
        <v>-9.2202681565677391</v>
      </c>
      <c r="X155" s="652"/>
      <c r="Y155" s="652">
        <v>125.2627595961</v>
      </c>
      <c r="Z155" s="652">
        <v>-1.5851378703647201</v>
      </c>
    </row>
    <row r="156" spans="1:26" ht="15">
      <c r="A156" s="653"/>
      <c r="B156" s="651"/>
      <c r="C156" s="651" t="s">
        <v>1768</v>
      </c>
      <c r="D156" s="652">
        <v>134.52468124363401</v>
      </c>
      <c r="E156" s="652"/>
      <c r="F156" s="652">
        <v>134.44020492691001</v>
      </c>
      <c r="G156" s="652">
        <v>8.3230179070004802</v>
      </c>
      <c r="H156" s="652"/>
      <c r="I156" s="652">
        <v>136.90308419657001</v>
      </c>
      <c r="J156" s="652">
        <v>4.0012902543077402</v>
      </c>
      <c r="K156" s="652"/>
      <c r="L156" s="652">
        <v>134.945537769661</v>
      </c>
      <c r="M156" s="652"/>
      <c r="N156" s="652">
        <v>134.85931420010999</v>
      </c>
      <c r="O156" s="652">
        <v>10.2508332419041</v>
      </c>
      <c r="P156" s="652"/>
      <c r="Q156" s="652">
        <v>138.20405694452</v>
      </c>
      <c r="R156" s="652">
        <v>4.01522137621778</v>
      </c>
      <c r="S156" s="652"/>
      <c r="T156" s="652">
        <v>132.34998703103699</v>
      </c>
      <c r="U156" s="652"/>
      <c r="V156" s="652">
        <v>132.27439242310999</v>
      </c>
      <c r="W156" s="652">
        <v>-0.81454342505704003</v>
      </c>
      <c r="X156" s="652"/>
      <c r="Y156" s="652">
        <v>130.1792194969</v>
      </c>
      <c r="Z156" s="652">
        <v>3.9249174428639</v>
      </c>
    </row>
    <row r="157" spans="1:26">
      <c r="A157" s="643"/>
      <c r="B157" s="651" t="s">
        <v>1770</v>
      </c>
      <c r="C157" s="651" t="s">
        <v>1763</v>
      </c>
      <c r="D157" s="652">
        <v>148.08160695462399</v>
      </c>
      <c r="E157" s="652"/>
      <c r="F157" s="652">
        <v>148.76861781375999</v>
      </c>
      <c r="G157" s="652">
        <v>16.823766160340199</v>
      </c>
      <c r="H157" s="652"/>
      <c r="I157" s="652">
        <v>144.57192386006</v>
      </c>
      <c r="J157" s="652">
        <v>5.6016558783137604</v>
      </c>
      <c r="K157" s="652"/>
      <c r="L157" s="652">
        <v>147.78997672749199</v>
      </c>
      <c r="M157" s="652"/>
      <c r="N157" s="652">
        <v>148.47400191116</v>
      </c>
      <c r="O157" s="652">
        <v>16.868886187543399</v>
      </c>
      <c r="P157" s="652"/>
      <c r="Q157" s="652">
        <v>145.3976865148</v>
      </c>
      <c r="R157" s="652">
        <v>5.2050784393165701</v>
      </c>
      <c r="S157" s="652"/>
      <c r="T157" s="652">
        <v>149.58854941111599</v>
      </c>
      <c r="U157" s="652"/>
      <c r="V157" s="652">
        <v>150.2910914178</v>
      </c>
      <c r="W157" s="652">
        <v>16.593962325264901</v>
      </c>
      <c r="X157" s="652"/>
      <c r="Y157" s="652">
        <v>140.30410474300001</v>
      </c>
      <c r="Z157" s="652">
        <v>7.7776509071335402</v>
      </c>
    </row>
    <row r="158" spans="1:26">
      <c r="A158" s="643"/>
      <c r="B158" s="651"/>
      <c r="C158" s="651" t="s">
        <v>1765</v>
      </c>
      <c r="D158" s="652">
        <v>151.47180894329099</v>
      </c>
      <c r="E158" s="652"/>
      <c r="F158" s="652">
        <v>150.94893894513001</v>
      </c>
      <c r="G158" s="652">
        <v>15.083226549749</v>
      </c>
      <c r="H158" s="652"/>
      <c r="I158" s="652">
        <v>151.03536782374999</v>
      </c>
      <c r="J158" s="652">
        <v>4.4707463185911296</v>
      </c>
      <c r="K158" s="652"/>
      <c r="L158" s="652">
        <v>152.39275086878001</v>
      </c>
      <c r="M158" s="652"/>
      <c r="N158" s="652">
        <v>151.86503187072</v>
      </c>
      <c r="O158" s="652">
        <v>14.4556580423773</v>
      </c>
      <c r="P158" s="652"/>
      <c r="Q158" s="652">
        <v>151.24610633399001</v>
      </c>
      <c r="R158" s="652">
        <v>4.0223609875626796</v>
      </c>
      <c r="S158" s="652"/>
      <c r="T158" s="652">
        <v>146.71302073010699</v>
      </c>
      <c r="U158" s="652"/>
      <c r="V158" s="652">
        <v>146.21488594332999</v>
      </c>
      <c r="W158" s="652">
        <v>18.572770105386599</v>
      </c>
      <c r="X158" s="652"/>
      <c r="Y158" s="652">
        <v>149.94620032803999</v>
      </c>
      <c r="Z158" s="652">
        <v>6.8722833182263399</v>
      </c>
    </row>
    <row r="159" spans="1:26">
      <c r="A159" s="643"/>
      <c r="B159" s="651"/>
      <c r="C159" s="651" t="s">
        <v>1767</v>
      </c>
      <c r="D159" s="652">
        <v>160.116716128533</v>
      </c>
      <c r="E159" s="652"/>
      <c r="F159" s="652">
        <v>159.94143767532</v>
      </c>
      <c r="G159" s="652">
        <v>20.831331504893502</v>
      </c>
      <c r="H159" s="652"/>
      <c r="I159" s="652">
        <v>161.29470079302999</v>
      </c>
      <c r="J159" s="652">
        <v>6.7926692384078402</v>
      </c>
      <c r="K159" s="652"/>
      <c r="L159" s="652">
        <v>162.69134248712299</v>
      </c>
      <c r="M159" s="652"/>
      <c r="N159" s="652">
        <v>162.51145856554999</v>
      </c>
      <c r="O159" s="652">
        <v>20.399411181316601</v>
      </c>
      <c r="P159" s="652"/>
      <c r="Q159" s="652">
        <v>162.05135792314999</v>
      </c>
      <c r="R159" s="652">
        <v>7.1441519064955301</v>
      </c>
      <c r="S159" s="652"/>
      <c r="T159" s="652">
        <v>146.81283536309701</v>
      </c>
      <c r="U159" s="652"/>
      <c r="V159" s="652">
        <v>146.66045408706</v>
      </c>
      <c r="W159" s="652">
        <v>23.365512284869901</v>
      </c>
      <c r="X159" s="652"/>
      <c r="Y159" s="652">
        <v>157.38404226852001</v>
      </c>
      <c r="Z159" s="652">
        <v>4.9603403915591704</v>
      </c>
    </row>
    <row r="160" spans="1:26">
      <c r="A160" s="643"/>
      <c r="B160" s="651"/>
      <c r="C160" s="651" t="s">
        <v>1768</v>
      </c>
      <c r="D160" s="652">
        <v>157.37021304325299</v>
      </c>
      <c r="E160" s="652"/>
      <c r="F160" s="652">
        <v>157.96766686878999</v>
      </c>
      <c r="G160" s="652">
        <v>17.5003169287573</v>
      </c>
      <c r="H160" s="652"/>
      <c r="I160" s="652">
        <v>163.02565814312001</v>
      </c>
      <c r="J160" s="652">
        <v>1.0731644260967601</v>
      </c>
      <c r="K160" s="652"/>
      <c r="L160" s="652">
        <v>156.98686914415501</v>
      </c>
      <c r="M160" s="652"/>
      <c r="N160" s="652">
        <v>157.58113477984</v>
      </c>
      <c r="O160" s="652">
        <v>16.848536353977298</v>
      </c>
      <c r="P160" s="652"/>
      <c r="Q160" s="652">
        <v>164.04928894713001</v>
      </c>
      <c r="R160" s="652">
        <v>1.2328998964189399</v>
      </c>
      <c r="S160" s="652"/>
      <c r="T160" s="652">
        <v>159.351068054991</v>
      </c>
      <c r="U160" s="652"/>
      <c r="V160" s="652">
        <v>159.96513169457</v>
      </c>
      <c r="W160" s="652">
        <v>20.934315980741601</v>
      </c>
      <c r="X160" s="652"/>
      <c r="Y160" s="652">
        <v>157.73518988437999</v>
      </c>
      <c r="Z160" s="652">
        <v>0.22311513340144801</v>
      </c>
    </row>
    <row r="161" spans="1:26">
      <c r="A161" s="643"/>
      <c r="B161" s="651" t="s">
        <v>1771</v>
      </c>
      <c r="C161" s="651" t="s">
        <v>1763</v>
      </c>
      <c r="D161" s="652">
        <v>182.63290277877201</v>
      </c>
      <c r="E161" s="652"/>
      <c r="F161" s="652">
        <v>181.82015447942999</v>
      </c>
      <c r="G161" s="652">
        <v>22.2167397609666</v>
      </c>
      <c r="H161" s="652"/>
      <c r="I161" s="652">
        <v>174.33168633234001</v>
      </c>
      <c r="J161" s="652">
        <v>6.93512194215125</v>
      </c>
      <c r="K161" s="652"/>
      <c r="L161" s="652">
        <v>183.08937355783601</v>
      </c>
      <c r="M161" s="652"/>
      <c r="N161" s="652">
        <v>182.27258953589001</v>
      </c>
      <c r="O161" s="652">
        <v>22.76397698565</v>
      </c>
      <c r="P161" s="652"/>
      <c r="Q161" s="652">
        <v>175.94450732135999</v>
      </c>
      <c r="R161" s="652">
        <v>7.2510027020376802</v>
      </c>
      <c r="S161" s="652"/>
      <c r="T161" s="652">
        <v>180.27417884304299</v>
      </c>
      <c r="U161" s="652"/>
      <c r="V161" s="652">
        <v>179.48212579553999</v>
      </c>
      <c r="W161" s="652">
        <v>19.422997133336899</v>
      </c>
      <c r="X161" s="652"/>
      <c r="Y161" s="652">
        <v>165.99608504323001</v>
      </c>
      <c r="Z161" s="652">
        <v>5.2371922618568796</v>
      </c>
    </row>
    <row r="162" spans="1:26" ht="15">
      <c r="A162" s="653"/>
      <c r="B162" s="651"/>
      <c r="C162" s="651" t="s">
        <v>1765</v>
      </c>
      <c r="D162" s="652">
        <v>190.35342632698899</v>
      </c>
      <c r="E162" s="652"/>
      <c r="F162" s="652">
        <v>191.19870787383999</v>
      </c>
      <c r="G162" s="652">
        <v>26.6644927814569</v>
      </c>
      <c r="H162" s="652"/>
      <c r="I162" s="652">
        <v>189.70415784136</v>
      </c>
      <c r="J162" s="652">
        <v>8.8179445931099707</v>
      </c>
      <c r="K162" s="652"/>
      <c r="L162" s="652">
        <v>193.65369374336001</v>
      </c>
      <c r="M162" s="652"/>
      <c r="N162" s="652">
        <v>194.51149149295</v>
      </c>
      <c r="O162" s="652">
        <v>28.081816529386501</v>
      </c>
      <c r="P162" s="652"/>
      <c r="Q162" s="652">
        <v>192.01765585035</v>
      </c>
      <c r="R162" s="652">
        <v>9.1353511250184294</v>
      </c>
      <c r="S162" s="652"/>
      <c r="T162" s="652">
        <v>173.29993658274901</v>
      </c>
      <c r="U162" s="652"/>
      <c r="V162" s="652">
        <v>174.07938209560999</v>
      </c>
      <c r="W162" s="652">
        <v>19.0572225067971</v>
      </c>
      <c r="X162" s="652"/>
      <c r="Y162" s="652">
        <v>177.74722206402001</v>
      </c>
      <c r="Z162" s="652">
        <v>7.0791651608709198</v>
      </c>
    </row>
    <row r="163" spans="1:26" ht="15">
      <c r="A163" s="653" t="s">
        <v>1817</v>
      </c>
      <c r="B163" s="651" t="s">
        <v>1762</v>
      </c>
      <c r="C163" s="651" t="s">
        <v>1763</v>
      </c>
      <c r="D163" s="652">
        <v>114.838965100756</v>
      </c>
      <c r="E163" s="652"/>
      <c r="F163" s="652">
        <v>117.46010646892</v>
      </c>
      <c r="G163" s="652">
        <v>20.862177031078101</v>
      </c>
      <c r="H163" s="652"/>
      <c r="I163" s="652">
        <v>112.45017564635</v>
      </c>
      <c r="J163" s="652">
        <v>4.8529274102544697</v>
      </c>
      <c r="K163" s="652"/>
      <c r="L163" s="652">
        <v>112.201123377755</v>
      </c>
      <c r="M163" s="652"/>
      <c r="N163" s="652">
        <v>114.77503199020001</v>
      </c>
      <c r="O163" s="652">
        <v>21.098860721466799</v>
      </c>
      <c r="P163" s="652"/>
      <c r="Q163" s="652">
        <v>111.11839279391999</v>
      </c>
      <c r="R163" s="652">
        <v>5.8879442067320502</v>
      </c>
      <c r="S163" s="652"/>
      <c r="T163" s="652">
        <v>131.65523782125601</v>
      </c>
      <c r="U163" s="652"/>
      <c r="V163" s="652">
        <v>134.56322805376999</v>
      </c>
      <c r="W163" s="652">
        <v>19.592271364509401</v>
      </c>
      <c r="X163" s="652"/>
      <c r="Y163" s="652">
        <v>121.10860410847</v>
      </c>
      <c r="Z163" s="652">
        <v>-0.923862270692553</v>
      </c>
    </row>
    <row r="164" spans="1:26" ht="15">
      <c r="A164" s="653" t="s">
        <v>1818</v>
      </c>
      <c r="B164" s="651"/>
      <c r="C164" s="651" t="s">
        <v>1765</v>
      </c>
      <c r="D164" s="652">
        <v>114.093415288134</v>
      </c>
      <c r="E164" s="652"/>
      <c r="F164" s="652">
        <v>118.18775433090001</v>
      </c>
      <c r="G164" s="652">
        <v>19.029163825120602</v>
      </c>
      <c r="H164" s="652"/>
      <c r="I164" s="652">
        <v>118.15258975234001</v>
      </c>
      <c r="J164" s="652">
        <v>5.0710584249541801</v>
      </c>
      <c r="K164" s="652"/>
      <c r="L164" s="652">
        <v>114.972132153532</v>
      </c>
      <c r="M164" s="652"/>
      <c r="N164" s="652">
        <v>119.11146955494</v>
      </c>
      <c r="O164" s="652">
        <v>17.374075720877698</v>
      </c>
      <c r="P164" s="652"/>
      <c r="Q164" s="652">
        <v>117.75177922502</v>
      </c>
      <c r="R164" s="652">
        <v>5.9696565656797</v>
      </c>
      <c r="S164" s="652"/>
      <c r="T164" s="652">
        <v>108.491584699218</v>
      </c>
      <c r="U164" s="652"/>
      <c r="V164" s="652">
        <v>112.30396454714</v>
      </c>
      <c r="W164" s="652">
        <v>31.5622416947845</v>
      </c>
      <c r="X164" s="652"/>
      <c r="Y164" s="652">
        <v>120.75841191873</v>
      </c>
      <c r="Z164" s="652">
        <v>-0.28915549998937601</v>
      </c>
    </row>
    <row r="165" spans="1:26">
      <c r="A165" s="654" t="s">
        <v>1819</v>
      </c>
      <c r="B165" s="651"/>
      <c r="C165" s="651" t="s">
        <v>1767</v>
      </c>
      <c r="D165" s="652">
        <v>136.839704540193</v>
      </c>
      <c r="E165" s="652"/>
      <c r="F165" s="652">
        <v>124.22582557916</v>
      </c>
      <c r="G165" s="652">
        <v>24.758455009710602</v>
      </c>
      <c r="H165" s="652"/>
      <c r="I165" s="652">
        <v>125.42951350128</v>
      </c>
      <c r="J165" s="652">
        <v>6.1589202269651304</v>
      </c>
      <c r="K165" s="652"/>
      <c r="L165" s="652">
        <v>137.14551218877199</v>
      </c>
      <c r="M165" s="652"/>
      <c r="N165" s="652">
        <v>124.51751987052</v>
      </c>
      <c r="O165" s="652">
        <v>23.220405048360401</v>
      </c>
      <c r="P165" s="652"/>
      <c r="Q165" s="652">
        <v>125.13236503968</v>
      </c>
      <c r="R165" s="652">
        <v>6.2679187212584999</v>
      </c>
      <c r="S165" s="652"/>
      <c r="T165" s="652">
        <v>134.890177101278</v>
      </c>
      <c r="U165" s="652"/>
      <c r="V165" s="652">
        <v>122.3678201606</v>
      </c>
      <c r="W165" s="652">
        <v>35.740398799417001</v>
      </c>
      <c r="X165" s="652"/>
      <c r="Y165" s="652">
        <v>127.36138902641</v>
      </c>
      <c r="Z165" s="652">
        <v>5.4679231059479196</v>
      </c>
    </row>
    <row r="166" spans="1:26" ht="15">
      <c r="A166" s="653"/>
      <c r="B166" s="651"/>
      <c r="C166" s="651" t="s">
        <v>1768</v>
      </c>
      <c r="D166" s="652">
        <v>112.505441049936</v>
      </c>
      <c r="E166" s="652"/>
      <c r="F166" s="652">
        <v>114.39858018907</v>
      </c>
      <c r="G166" s="652">
        <v>10.052966213892599</v>
      </c>
      <c r="H166" s="652"/>
      <c r="I166" s="652">
        <v>118.66234918673</v>
      </c>
      <c r="J166" s="652">
        <v>-5.3951929858046901</v>
      </c>
      <c r="K166" s="652"/>
      <c r="L166" s="652">
        <v>113.010428605524</v>
      </c>
      <c r="M166" s="652"/>
      <c r="N166" s="652">
        <v>114.92505682405999</v>
      </c>
      <c r="O166" s="652">
        <v>11.915492345518199</v>
      </c>
      <c r="P166" s="652"/>
      <c r="Q166" s="652">
        <v>118.47697040292999</v>
      </c>
      <c r="R166" s="652">
        <v>-5.3186836472239198</v>
      </c>
      <c r="S166" s="652"/>
      <c r="T166" s="652">
        <v>109.286139307467</v>
      </c>
      <c r="U166" s="652"/>
      <c r="V166" s="652">
        <v>111.04508144216</v>
      </c>
      <c r="W166" s="652">
        <v>-0.82728255399776696</v>
      </c>
      <c r="X166" s="652"/>
      <c r="Y166" s="652">
        <v>119.86756739099999</v>
      </c>
      <c r="Z166" s="652">
        <v>-5.8839038210050196</v>
      </c>
    </row>
    <row r="167" spans="1:26" ht="15">
      <c r="A167" s="653"/>
      <c r="B167" s="651" t="s">
        <v>1769</v>
      </c>
      <c r="C167" s="651" t="s">
        <v>1763</v>
      </c>
      <c r="D167" s="652">
        <v>123.041653201377</v>
      </c>
      <c r="E167" s="652"/>
      <c r="F167" s="652">
        <v>127.59611581381</v>
      </c>
      <c r="G167" s="652">
        <v>8.6293207537420304</v>
      </c>
      <c r="H167" s="652"/>
      <c r="I167" s="652">
        <v>121.7651593689</v>
      </c>
      <c r="J167" s="652">
        <v>2.6148228173768402</v>
      </c>
      <c r="K167" s="652"/>
      <c r="L167" s="652">
        <v>120.79000885341701</v>
      </c>
      <c r="M167" s="652"/>
      <c r="N167" s="652">
        <v>125.27528710465</v>
      </c>
      <c r="O167" s="652">
        <v>9.1485534200038892</v>
      </c>
      <c r="P167" s="652"/>
      <c r="Q167" s="652">
        <v>121.11599754607001</v>
      </c>
      <c r="R167" s="652">
        <v>2.22746001536408</v>
      </c>
      <c r="S167" s="652"/>
      <c r="T167" s="652">
        <v>137.39591300957699</v>
      </c>
      <c r="U167" s="652"/>
      <c r="V167" s="652">
        <v>142.37910075702999</v>
      </c>
      <c r="W167" s="652">
        <v>5.8083272943904598</v>
      </c>
      <c r="X167" s="652"/>
      <c r="Y167" s="652">
        <v>125.98560806521</v>
      </c>
      <c r="Z167" s="652">
        <v>5.1040000288429601</v>
      </c>
    </row>
    <row r="168" spans="1:26" ht="15">
      <c r="A168" s="653"/>
      <c r="B168" s="651"/>
      <c r="C168" s="651" t="s">
        <v>1765</v>
      </c>
      <c r="D168" s="652">
        <v>119.023367003872</v>
      </c>
      <c r="E168" s="652"/>
      <c r="F168" s="652">
        <v>118.01501099281001</v>
      </c>
      <c r="G168" s="652">
        <v>-0.14616009845347999</v>
      </c>
      <c r="H168" s="652"/>
      <c r="I168" s="652">
        <v>119.82626139767</v>
      </c>
      <c r="J168" s="652">
        <v>-1.5923257369178201</v>
      </c>
      <c r="K168" s="652"/>
      <c r="L168" s="652">
        <v>119.294892117082</v>
      </c>
      <c r="M168" s="652"/>
      <c r="N168" s="652">
        <v>118.29760862386</v>
      </c>
      <c r="O168" s="652">
        <v>-0.68327671056447503</v>
      </c>
      <c r="P168" s="652"/>
      <c r="Q168" s="652">
        <v>119.29443319425999</v>
      </c>
      <c r="R168" s="652">
        <v>-1.5039832794318599</v>
      </c>
      <c r="S168" s="652"/>
      <c r="T168" s="652">
        <v>117.292391140394</v>
      </c>
      <c r="U168" s="652"/>
      <c r="V168" s="652">
        <v>116.21494858049</v>
      </c>
      <c r="W168" s="652">
        <v>3.48249863584144</v>
      </c>
      <c r="X168" s="652"/>
      <c r="Y168" s="652">
        <v>123.28387946581999</v>
      </c>
      <c r="Z168" s="652">
        <v>-2.14447399261</v>
      </c>
    </row>
    <row r="169" spans="1:26" ht="15">
      <c r="A169" s="653"/>
      <c r="B169" s="651"/>
      <c r="C169" s="651" t="s">
        <v>1767</v>
      </c>
      <c r="D169" s="652">
        <v>124.85653755059801</v>
      </c>
      <c r="E169" s="652"/>
      <c r="F169" s="652">
        <v>122.14620459551</v>
      </c>
      <c r="G169" s="652">
        <v>-1.6740649329191299</v>
      </c>
      <c r="H169" s="652"/>
      <c r="I169" s="652">
        <v>122.46204840262</v>
      </c>
      <c r="J169" s="652">
        <v>2.1996739063756299</v>
      </c>
      <c r="K169" s="652"/>
      <c r="L169" s="652">
        <v>125.121192818989</v>
      </c>
      <c r="M169" s="652"/>
      <c r="N169" s="652">
        <v>122.41895358911999</v>
      </c>
      <c r="O169" s="652">
        <v>-1.6853582400149001</v>
      </c>
      <c r="P169" s="652"/>
      <c r="Q169" s="652">
        <v>122.0215479615</v>
      </c>
      <c r="R169" s="652">
        <v>2.28603690400133</v>
      </c>
      <c r="S169" s="652"/>
      <c r="T169" s="652">
        <v>123.16935703048701</v>
      </c>
      <c r="U169" s="652"/>
      <c r="V169" s="652">
        <v>120.40887505892999</v>
      </c>
      <c r="W169" s="652">
        <v>-1.6008662237335001</v>
      </c>
      <c r="X169" s="652"/>
      <c r="Y169" s="652">
        <v>125.32590984223999</v>
      </c>
      <c r="Z169" s="652">
        <v>1.6563644697652</v>
      </c>
    </row>
    <row r="170" spans="1:26" ht="15">
      <c r="A170" s="653"/>
      <c r="B170" s="651"/>
      <c r="C170" s="651" t="s">
        <v>1768</v>
      </c>
      <c r="D170" s="652">
        <v>122.17350971885401</v>
      </c>
      <c r="E170" s="652"/>
      <c r="F170" s="652">
        <v>125.19067176163</v>
      </c>
      <c r="G170" s="652">
        <v>9.4337635613340503</v>
      </c>
      <c r="H170" s="652"/>
      <c r="I170" s="652">
        <v>129.9900223628</v>
      </c>
      <c r="J170" s="652">
        <v>6.1471893197721004</v>
      </c>
      <c r="K170" s="652"/>
      <c r="L170" s="652">
        <v>122.82846225885</v>
      </c>
      <c r="M170" s="652"/>
      <c r="N170" s="652">
        <v>125.87602837430001</v>
      </c>
      <c r="O170" s="652">
        <v>9.5287936790015806</v>
      </c>
      <c r="P170" s="652"/>
      <c r="Q170" s="652">
        <v>129.78274786777999</v>
      </c>
      <c r="R170" s="652">
        <v>6.3605158563705499</v>
      </c>
      <c r="S170" s="652"/>
      <c r="T170" s="652">
        <v>117.998179396523</v>
      </c>
      <c r="U170" s="652"/>
      <c r="V170" s="652">
        <v>120.82515506246</v>
      </c>
      <c r="W170" s="652">
        <v>8.8073001462871101</v>
      </c>
      <c r="X170" s="652"/>
      <c r="Y170" s="652">
        <v>131.33759294004</v>
      </c>
      <c r="Z170" s="652">
        <v>4.7968397798727302</v>
      </c>
    </row>
    <row r="171" spans="1:26">
      <c r="A171" s="643"/>
      <c r="B171" s="651" t="s">
        <v>1770</v>
      </c>
      <c r="C171" s="651" t="s">
        <v>1763</v>
      </c>
      <c r="D171" s="652">
        <v>138.18817904156001</v>
      </c>
      <c r="E171" s="652"/>
      <c r="F171" s="652">
        <v>141.32129745588</v>
      </c>
      <c r="G171" s="652">
        <v>10.756739383899401</v>
      </c>
      <c r="H171" s="652"/>
      <c r="I171" s="652">
        <v>134.39962208358</v>
      </c>
      <c r="J171" s="652">
        <v>3.3922601447616301</v>
      </c>
      <c r="K171" s="652"/>
      <c r="L171" s="652">
        <v>136.29601203353801</v>
      </c>
      <c r="M171" s="652"/>
      <c r="N171" s="652">
        <v>139.40198823196999</v>
      </c>
      <c r="O171" s="652">
        <v>11.2765266428957</v>
      </c>
      <c r="P171" s="652"/>
      <c r="Q171" s="652">
        <v>134.01819067631001</v>
      </c>
      <c r="R171" s="652">
        <v>3.2634867716354599</v>
      </c>
      <c r="S171" s="652"/>
      <c r="T171" s="652">
        <v>150.25076648271599</v>
      </c>
      <c r="U171" s="652"/>
      <c r="V171" s="652">
        <v>153.54672333347</v>
      </c>
      <c r="W171" s="652">
        <v>7.8435827428756904</v>
      </c>
      <c r="X171" s="652"/>
      <c r="Y171" s="652">
        <v>136.87945319647</v>
      </c>
      <c r="Z171" s="652">
        <v>4.2195536954602497</v>
      </c>
    </row>
    <row r="172" spans="1:26">
      <c r="A172" s="643"/>
      <c r="B172" s="651"/>
      <c r="C172" s="651" t="s">
        <v>1765</v>
      </c>
      <c r="D172" s="652">
        <v>135.186830529963</v>
      </c>
      <c r="E172" s="652"/>
      <c r="F172" s="652">
        <v>135.02631203307999</v>
      </c>
      <c r="G172" s="652">
        <v>14.414523116306301</v>
      </c>
      <c r="H172" s="652"/>
      <c r="I172" s="652">
        <v>136.81105073142001</v>
      </c>
      <c r="J172" s="652">
        <v>1.79422278906438</v>
      </c>
      <c r="K172" s="652"/>
      <c r="L172" s="652">
        <v>135.32789084948701</v>
      </c>
      <c r="M172" s="652"/>
      <c r="N172" s="652">
        <v>135.18248645304999</v>
      </c>
      <c r="O172" s="652">
        <v>14.273219911720499</v>
      </c>
      <c r="P172" s="652"/>
      <c r="Q172" s="652">
        <v>136.01568713624999</v>
      </c>
      <c r="R172" s="652">
        <v>1.49046666714408</v>
      </c>
      <c r="S172" s="652"/>
      <c r="T172" s="652">
        <v>134.28756929587601</v>
      </c>
      <c r="U172" s="652"/>
      <c r="V172" s="652">
        <v>134.03152767445999</v>
      </c>
      <c r="W172" s="652">
        <v>15.330712022498799</v>
      </c>
      <c r="X172" s="652"/>
      <c r="Y172" s="652">
        <v>141.9820129327</v>
      </c>
      <c r="Z172" s="652">
        <v>3.7277762418483902</v>
      </c>
    </row>
    <row r="173" spans="1:26">
      <c r="A173" s="643"/>
      <c r="B173" s="651"/>
      <c r="C173" s="651" t="s">
        <v>1767</v>
      </c>
      <c r="D173" s="652">
        <v>161.64204363511499</v>
      </c>
      <c r="E173" s="652"/>
      <c r="F173" s="652">
        <v>153.18953114294999</v>
      </c>
      <c r="G173" s="652">
        <v>25.4148924645188</v>
      </c>
      <c r="H173" s="652"/>
      <c r="I173" s="652">
        <v>153.23066078260001</v>
      </c>
      <c r="J173" s="652">
        <v>12.001669429039101</v>
      </c>
      <c r="K173" s="652"/>
      <c r="L173" s="652">
        <v>160.297204437452</v>
      </c>
      <c r="M173" s="652"/>
      <c r="N173" s="652">
        <v>151.93219071671999</v>
      </c>
      <c r="O173" s="652">
        <v>24.1083886623117</v>
      </c>
      <c r="P173" s="652"/>
      <c r="Q173" s="652">
        <v>151.78866727600999</v>
      </c>
      <c r="R173" s="652">
        <v>11.5964419044987</v>
      </c>
      <c r="S173" s="652"/>
      <c r="T173" s="652">
        <v>170.21540970022701</v>
      </c>
      <c r="U173" s="652"/>
      <c r="V173" s="652">
        <v>161.19841370981001</v>
      </c>
      <c r="W173" s="652">
        <v>33.875857266266301</v>
      </c>
      <c r="X173" s="652"/>
      <c r="Y173" s="652">
        <v>162.60561075803</v>
      </c>
      <c r="Z173" s="652">
        <v>14.5255003780695</v>
      </c>
    </row>
    <row r="174" spans="1:26">
      <c r="A174" s="643"/>
      <c r="B174" s="651"/>
      <c r="C174" s="651" t="s">
        <v>1768</v>
      </c>
      <c r="D174" s="652">
        <v>146.61121036364401</v>
      </c>
      <c r="E174" s="652"/>
      <c r="F174" s="652">
        <v>150.31391819126</v>
      </c>
      <c r="G174" s="652">
        <v>20.067985957824401</v>
      </c>
      <c r="H174" s="652"/>
      <c r="I174" s="652">
        <v>156.39546991602001</v>
      </c>
      <c r="J174" s="652">
        <v>2.0653889484364698</v>
      </c>
      <c r="K174" s="652"/>
      <c r="L174" s="652">
        <v>147.14230336346699</v>
      </c>
      <c r="M174" s="652"/>
      <c r="N174" s="652">
        <v>150.87547969042001</v>
      </c>
      <c r="O174" s="652">
        <v>19.860375036446701</v>
      </c>
      <c r="P174" s="652"/>
      <c r="Q174" s="652">
        <v>155.75377249094001</v>
      </c>
      <c r="R174" s="652">
        <v>2.6122537908050298</v>
      </c>
      <c r="S174" s="652"/>
      <c r="T174" s="652">
        <v>143.22548610009301</v>
      </c>
      <c r="U174" s="652"/>
      <c r="V174" s="652">
        <v>146.73693935001</v>
      </c>
      <c r="W174" s="652">
        <v>21.4456867646104</v>
      </c>
      <c r="X174" s="652"/>
      <c r="Y174" s="652">
        <v>160.56738971457</v>
      </c>
      <c r="Z174" s="652">
        <v>-1.25347522386115</v>
      </c>
    </row>
    <row r="175" spans="1:26">
      <c r="A175" s="643"/>
      <c r="B175" s="651" t="s">
        <v>1771</v>
      </c>
      <c r="C175" s="651" t="s">
        <v>1763</v>
      </c>
      <c r="D175" s="652">
        <v>169.19273737834499</v>
      </c>
      <c r="E175" s="652"/>
      <c r="F175" s="652">
        <v>170.54870732497</v>
      </c>
      <c r="G175" s="652">
        <v>20.681532362957999</v>
      </c>
      <c r="H175" s="652"/>
      <c r="I175" s="652">
        <v>161.82871125244</v>
      </c>
      <c r="J175" s="652">
        <v>3.4740400980523898</v>
      </c>
      <c r="K175" s="652"/>
      <c r="L175" s="652">
        <v>168.19091782074699</v>
      </c>
      <c r="M175" s="652"/>
      <c r="N175" s="652">
        <v>169.55802638169001</v>
      </c>
      <c r="O175" s="652">
        <v>21.632430449657001</v>
      </c>
      <c r="P175" s="652"/>
      <c r="Q175" s="652">
        <v>161.81226842586</v>
      </c>
      <c r="R175" s="652">
        <v>3.8897908140699502</v>
      </c>
      <c r="S175" s="652"/>
      <c r="T175" s="652">
        <v>175.579349111109</v>
      </c>
      <c r="U175" s="652"/>
      <c r="V175" s="652">
        <v>176.85904871737</v>
      </c>
      <c r="W175" s="652">
        <v>15.1825612932623</v>
      </c>
      <c r="X175" s="652"/>
      <c r="Y175" s="652">
        <v>161.93561234175999</v>
      </c>
      <c r="Z175" s="652">
        <v>0.85211737552824296</v>
      </c>
    </row>
    <row r="176" spans="1:26" ht="15">
      <c r="A176" s="653"/>
      <c r="B176" s="651"/>
      <c r="C176" s="651" t="s">
        <v>1765</v>
      </c>
      <c r="D176" s="652">
        <v>173.05514054774</v>
      </c>
      <c r="E176" s="652"/>
      <c r="F176" s="652">
        <v>167.82228011340001</v>
      </c>
      <c r="G176" s="652">
        <v>24.288575749803002</v>
      </c>
      <c r="H176" s="652"/>
      <c r="I176" s="652">
        <v>170.74509979736001</v>
      </c>
      <c r="J176" s="652">
        <v>5.5097692343425599</v>
      </c>
      <c r="K176" s="652"/>
      <c r="L176" s="652">
        <v>173.714823558462</v>
      </c>
      <c r="M176" s="652"/>
      <c r="N176" s="652">
        <v>168.48106135949001</v>
      </c>
      <c r="O176" s="652">
        <v>24.6323142739388</v>
      </c>
      <c r="P176" s="652"/>
      <c r="Q176" s="652">
        <v>170.52364800006001</v>
      </c>
      <c r="R176" s="652">
        <v>5.3836335519833796</v>
      </c>
      <c r="S176" s="652"/>
      <c r="T176" s="652">
        <v>168.849653417616</v>
      </c>
      <c r="U176" s="652"/>
      <c r="V176" s="652">
        <v>163.62604055316001</v>
      </c>
      <c r="W176" s="652">
        <v>22.080262302598001</v>
      </c>
      <c r="X176" s="652"/>
      <c r="Y176" s="652">
        <v>172.18484242599001</v>
      </c>
      <c r="Z176" s="652">
        <v>6.3292008076638</v>
      </c>
    </row>
    <row r="177" spans="1:26" ht="15">
      <c r="A177" s="653" t="s">
        <v>1820</v>
      </c>
      <c r="B177" s="651" t="s">
        <v>1762</v>
      </c>
      <c r="C177" s="651" t="s">
        <v>1763</v>
      </c>
      <c r="D177" s="652">
        <v>104.21936791917</v>
      </c>
      <c r="E177" s="652"/>
      <c r="F177" s="652">
        <v>106.31707577474999</v>
      </c>
      <c r="G177" s="652">
        <v>13.3380058179123</v>
      </c>
      <c r="H177" s="652"/>
      <c r="I177" s="652">
        <v>108.50029044893</v>
      </c>
      <c r="J177" s="652">
        <v>6.0253474648253702</v>
      </c>
      <c r="K177" s="652"/>
      <c r="L177" s="652">
        <v>102.16770362161201</v>
      </c>
      <c r="M177" s="652"/>
      <c r="N177" s="652">
        <v>104.27823143753</v>
      </c>
      <c r="O177" s="652">
        <v>14.7757313075094</v>
      </c>
      <c r="P177" s="652"/>
      <c r="Q177" s="652">
        <v>107.24563636818</v>
      </c>
      <c r="R177" s="652">
        <v>4.8261199389502503</v>
      </c>
      <c r="S177" s="652"/>
      <c r="T177" s="652">
        <v>113.46719712959199</v>
      </c>
      <c r="U177" s="652"/>
      <c r="V177" s="652">
        <v>115.48091436043001</v>
      </c>
      <c r="W177" s="652">
        <v>7.8547082269365802</v>
      </c>
      <c r="X177" s="652"/>
      <c r="Y177" s="652">
        <v>114.11765107641</v>
      </c>
      <c r="Z177" s="652">
        <v>11.3870392706551</v>
      </c>
    </row>
    <row r="178" spans="1:26" ht="15">
      <c r="A178" s="653" t="s">
        <v>1821</v>
      </c>
      <c r="B178" s="651"/>
      <c r="C178" s="651" t="s">
        <v>1765</v>
      </c>
      <c r="D178" s="652">
        <v>104.303489448951</v>
      </c>
      <c r="E178" s="652"/>
      <c r="F178" s="652">
        <v>105.89263308002</v>
      </c>
      <c r="G178" s="652">
        <v>5.8246506130282301</v>
      </c>
      <c r="H178" s="652"/>
      <c r="I178" s="652">
        <v>105.73053812319</v>
      </c>
      <c r="J178" s="652">
        <v>-2.5527602868894599</v>
      </c>
      <c r="K178" s="652"/>
      <c r="L178" s="652">
        <v>103.04374836682901</v>
      </c>
      <c r="M178" s="652"/>
      <c r="N178" s="652">
        <v>104.66801663059</v>
      </c>
      <c r="O178" s="652">
        <v>7.4607619676441903</v>
      </c>
      <c r="P178" s="652"/>
      <c r="Q178" s="652">
        <v>105.49818571159</v>
      </c>
      <c r="R178" s="652">
        <v>-1.6293909158139599</v>
      </c>
      <c r="S178" s="652"/>
      <c r="T178" s="652">
        <v>109.98174314312701</v>
      </c>
      <c r="U178" s="652"/>
      <c r="V178" s="652">
        <v>111.39682350154</v>
      </c>
      <c r="W178" s="652">
        <v>-0.56859056117747997</v>
      </c>
      <c r="X178" s="652"/>
      <c r="Y178" s="652">
        <v>106.77083066969</v>
      </c>
      <c r="Z178" s="652">
        <v>-6.4379351812987897</v>
      </c>
    </row>
    <row r="179" spans="1:26">
      <c r="A179" s="654" t="s">
        <v>1822</v>
      </c>
      <c r="B179" s="651"/>
      <c r="C179" s="651" t="s">
        <v>1767</v>
      </c>
      <c r="D179" s="652">
        <v>125.492179190088</v>
      </c>
      <c r="E179" s="652"/>
      <c r="F179" s="652">
        <v>120.1956422624</v>
      </c>
      <c r="G179" s="652">
        <v>12.208542221867599</v>
      </c>
      <c r="H179" s="652"/>
      <c r="I179" s="652">
        <v>114.67651407902</v>
      </c>
      <c r="J179" s="652">
        <v>8.4611088855017105</v>
      </c>
      <c r="K179" s="652"/>
      <c r="L179" s="652">
        <v>124.735289499842</v>
      </c>
      <c r="M179" s="652"/>
      <c r="N179" s="652">
        <v>119.53272978047001</v>
      </c>
      <c r="O179" s="652">
        <v>7.15863819096682</v>
      </c>
      <c r="P179" s="652"/>
      <c r="Q179" s="652">
        <v>114.017799973</v>
      </c>
      <c r="R179" s="652">
        <v>8.0756026314052907</v>
      </c>
      <c r="S179" s="652"/>
      <c r="T179" s="652">
        <v>128.90384190452599</v>
      </c>
      <c r="U179" s="652"/>
      <c r="V179" s="652">
        <v>123.17518457957</v>
      </c>
      <c r="W179" s="652">
        <v>41.240149889273503</v>
      </c>
      <c r="X179" s="652"/>
      <c r="Y179" s="652">
        <v>117.62572114784</v>
      </c>
      <c r="Z179" s="652">
        <v>10.166531823407</v>
      </c>
    </row>
    <row r="180" spans="1:26" ht="15">
      <c r="A180" s="653"/>
      <c r="B180" s="651"/>
      <c r="C180" s="651" t="s">
        <v>1768</v>
      </c>
      <c r="D180" s="652">
        <v>114.776300290903</v>
      </c>
      <c r="E180" s="652"/>
      <c r="F180" s="652">
        <v>116.61242043231999</v>
      </c>
      <c r="G180" s="652">
        <v>17.775623548193401</v>
      </c>
      <c r="H180" s="652"/>
      <c r="I180" s="652">
        <v>120.32476996194001</v>
      </c>
      <c r="J180" s="652">
        <v>4.9253815642041303</v>
      </c>
      <c r="K180" s="652"/>
      <c r="L180" s="652">
        <v>115.437261150296</v>
      </c>
      <c r="M180" s="652"/>
      <c r="N180" s="652">
        <v>117.34485136607</v>
      </c>
      <c r="O180" s="652">
        <v>17.113555564326699</v>
      </c>
      <c r="P180" s="652"/>
      <c r="Q180" s="652">
        <v>119.37530104603999</v>
      </c>
      <c r="R180" s="652">
        <v>4.6988286691276997</v>
      </c>
      <c r="S180" s="652"/>
      <c r="T180" s="652">
        <v>111.797034555416</v>
      </c>
      <c r="U180" s="652"/>
      <c r="V180" s="652">
        <v>113.32041881673</v>
      </c>
      <c r="W180" s="652">
        <v>20.9582084340534</v>
      </c>
      <c r="X180" s="652"/>
      <c r="Y180" s="652">
        <v>124.57574988303</v>
      </c>
      <c r="Z180" s="652">
        <v>5.9085960684183396</v>
      </c>
    </row>
    <row r="181" spans="1:26" ht="15">
      <c r="A181" s="653"/>
      <c r="B181" s="651" t="s">
        <v>1769</v>
      </c>
      <c r="C181" s="651" t="s">
        <v>1763</v>
      </c>
      <c r="D181" s="652">
        <v>114.779589962</v>
      </c>
      <c r="E181" s="652"/>
      <c r="F181" s="652">
        <v>116.35173653607001</v>
      </c>
      <c r="G181" s="652">
        <v>9.43842810592351</v>
      </c>
      <c r="H181" s="652"/>
      <c r="I181" s="652">
        <v>118.54728651595001</v>
      </c>
      <c r="J181" s="652">
        <v>-1.4772381834199499</v>
      </c>
      <c r="K181" s="652"/>
      <c r="L181" s="652">
        <v>113.165141784225</v>
      </c>
      <c r="M181" s="652"/>
      <c r="N181" s="652">
        <v>114.77473777804001</v>
      </c>
      <c r="O181" s="652">
        <v>10.065865325687</v>
      </c>
      <c r="P181" s="652"/>
      <c r="Q181" s="652">
        <v>117.77459818135</v>
      </c>
      <c r="R181" s="652">
        <v>-1.3408995417508101</v>
      </c>
      <c r="S181" s="652"/>
      <c r="T181" s="652">
        <v>122.056677658518</v>
      </c>
      <c r="U181" s="652"/>
      <c r="V181" s="652">
        <v>123.43975292096999</v>
      </c>
      <c r="W181" s="652">
        <v>6.8919081604250998</v>
      </c>
      <c r="X181" s="652"/>
      <c r="Y181" s="652">
        <v>122.00678112463</v>
      </c>
      <c r="Z181" s="652">
        <v>-2.06217402729835</v>
      </c>
    </row>
    <row r="182" spans="1:26" ht="15">
      <c r="A182" s="653"/>
      <c r="B182" s="651"/>
      <c r="C182" s="651" t="s">
        <v>1765</v>
      </c>
      <c r="D182" s="652">
        <v>122.176627786964</v>
      </c>
      <c r="E182" s="652"/>
      <c r="F182" s="652">
        <v>121.22412109257</v>
      </c>
      <c r="G182" s="652">
        <v>14.4783329742726</v>
      </c>
      <c r="H182" s="652"/>
      <c r="I182" s="652">
        <v>121.04908532303</v>
      </c>
      <c r="J182" s="652">
        <v>2.1103804908629402</v>
      </c>
      <c r="K182" s="652"/>
      <c r="L182" s="652">
        <v>119.608418945365</v>
      </c>
      <c r="M182" s="652"/>
      <c r="N182" s="652">
        <v>118.7375535579</v>
      </c>
      <c r="O182" s="652">
        <v>13.442059360851699</v>
      </c>
      <c r="P182" s="652"/>
      <c r="Q182" s="652">
        <v>119.76094549631</v>
      </c>
      <c r="R182" s="652">
        <v>1.68656683668019</v>
      </c>
      <c r="S182" s="652"/>
      <c r="T182" s="652">
        <v>133.75276954274401</v>
      </c>
      <c r="U182" s="652"/>
      <c r="V182" s="652">
        <v>132.40030708389</v>
      </c>
      <c r="W182" s="652">
        <v>18.8546521544752</v>
      </c>
      <c r="X182" s="652"/>
      <c r="Y182" s="652">
        <v>126.81636895632001</v>
      </c>
      <c r="Z182" s="652">
        <v>3.9420659961326301</v>
      </c>
    </row>
    <row r="183" spans="1:26" ht="15">
      <c r="A183" s="653"/>
      <c r="B183" s="651"/>
      <c r="C183" s="651" t="s">
        <v>1767</v>
      </c>
      <c r="D183" s="652">
        <v>132.70784263253501</v>
      </c>
      <c r="E183" s="652"/>
      <c r="F183" s="652">
        <v>130.68260688638</v>
      </c>
      <c r="G183" s="652">
        <v>8.7249125064666107</v>
      </c>
      <c r="H183" s="652"/>
      <c r="I183" s="652">
        <v>125.26046840414</v>
      </c>
      <c r="J183" s="652">
        <v>3.4790705521413599</v>
      </c>
      <c r="K183" s="652"/>
      <c r="L183" s="652">
        <v>130.90377313920101</v>
      </c>
      <c r="M183" s="652"/>
      <c r="N183" s="652">
        <v>128.97299993575999</v>
      </c>
      <c r="O183" s="652">
        <v>7.8976445803820399</v>
      </c>
      <c r="P183" s="652"/>
      <c r="Q183" s="652">
        <v>123.62028020475999</v>
      </c>
      <c r="R183" s="652">
        <v>3.2225319301348598</v>
      </c>
      <c r="S183" s="652"/>
      <c r="T183" s="652">
        <v>140.83964400859301</v>
      </c>
      <c r="U183" s="652"/>
      <c r="V183" s="652">
        <v>138.36664722942001</v>
      </c>
      <c r="W183" s="652">
        <v>12.3332168745698</v>
      </c>
      <c r="X183" s="652"/>
      <c r="Y183" s="652">
        <v>132.60394957097</v>
      </c>
      <c r="Z183" s="652">
        <v>4.5637488774366703</v>
      </c>
    </row>
    <row r="184" spans="1:26" ht="15">
      <c r="A184" s="653"/>
      <c r="B184" s="651"/>
      <c r="C184" s="651" t="s">
        <v>1768</v>
      </c>
      <c r="D184" s="652">
        <v>127.90506816362701</v>
      </c>
      <c r="E184" s="652"/>
      <c r="F184" s="652">
        <v>129.93089878908</v>
      </c>
      <c r="G184" s="652">
        <v>11.421149057179401</v>
      </c>
      <c r="H184" s="652"/>
      <c r="I184" s="652">
        <v>134.10455151835001</v>
      </c>
      <c r="J184" s="652">
        <v>7.0605540813367202</v>
      </c>
      <c r="K184" s="652"/>
      <c r="L184" s="652">
        <v>128.340926700767</v>
      </c>
      <c r="M184" s="652"/>
      <c r="N184" s="652">
        <v>130.44135359053001</v>
      </c>
      <c r="O184" s="652">
        <v>11.160696078266</v>
      </c>
      <c r="P184" s="652"/>
      <c r="Q184" s="652">
        <v>132.71187351186001</v>
      </c>
      <c r="R184" s="652">
        <v>7.3544513020363897</v>
      </c>
      <c r="S184" s="652"/>
      <c r="T184" s="652">
        <v>125.94044592197901</v>
      </c>
      <c r="U184" s="652"/>
      <c r="V184" s="652">
        <v>127.63659641373999</v>
      </c>
      <c r="W184" s="652">
        <v>12.6333610010418</v>
      </c>
      <c r="X184" s="652"/>
      <c r="Y184" s="652">
        <v>140.33987543788999</v>
      </c>
      <c r="Z184" s="652">
        <v>5.8338578088729598</v>
      </c>
    </row>
    <row r="185" spans="1:26">
      <c r="A185" s="643"/>
      <c r="B185" s="651" t="s">
        <v>1770</v>
      </c>
      <c r="C185" s="651" t="s">
        <v>1763</v>
      </c>
      <c r="D185" s="652">
        <v>133.60399427827801</v>
      </c>
      <c r="E185" s="652"/>
      <c r="F185" s="652">
        <v>135.46520529189999</v>
      </c>
      <c r="G185" s="652">
        <v>16.427317137552699</v>
      </c>
      <c r="H185" s="652"/>
      <c r="I185" s="652">
        <v>137.77324522262001</v>
      </c>
      <c r="J185" s="652">
        <v>2.73569663574618</v>
      </c>
      <c r="K185" s="652"/>
      <c r="L185" s="652">
        <v>131.74874609146499</v>
      </c>
      <c r="M185" s="652"/>
      <c r="N185" s="652">
        <v>133.65347184213999</v>
      </c>
      <c r="O185" s="652">
        <v>16.448509863389202</v>
      </c>
      <c r="P185" s="652"/>
      <c r="Q185" s="652">
        <v>136.8327661289</v>
      </c>
      <c r="R185" s="652">
        <v>3.1051423719609601</v>
      </c>
      <c r="S185" s="652"/>
      <c r="T185" s="652">
        <v>141.966482427545</v>
      </c>
      <c r="U185" s="652"/>
      <c r="V185" s="652">
        <v>143.60826584380999</v>
      </c>
      <c r="W185" s="652">
        <v>16.3387502369294</v>
      </c>
      <c r="X185" s="652"/>
      <c r="Y185" s="652">
        <v>141.98397574437001</v>
      </c>
      <c r="Z185" s="652">
        <v>1.17151330037173</v>
      </c>
    </row>
    <row r="186" spans="1:26">
      <c r="A186" s="643"/>
      <c r="B186" s="651"/>
      <c r="C186" s="651" t="s">
        <v>1765</v>
      </c>
      <c r="D186" s="652">
        <v>148.90477502847099</v>
      </c>
      <c r="E186" s="652"/>
      <c r="F186" s="652">
        <v>147.66902495957001</v>
      </c>
      <c r="G186" s="652">
        <v>21.814886038073201</v>
      </c>
      <c r="H186" s="652"/>
      <c r="I186" s="652">
        <v>147.53058359792001</v>
      </c>
      <c r="J186" s="652">
        <v>7.0821721296712399</v>
      </c>
      <c r="K186" s="652"/>
      <c r="L186" s="652">
        <v>145.746337328756</v>
      </c>
      <c r="M186" s="652"/>
      <c r="N186" s="652">
        <v>144.61184562163001</v>
      </c>
      <c r="O186" s="652">
        <v>21.791161505709201</v>
      </c>
      <c r="P186" s="652"/>
      <c r="Q186" s="652">
        <v>145.95685894995</v>
      </c>
      <c r="R186" s="652">
        <v>6.6680613709547201</v>
      </c>
      <c r="S186" s="652"/>
      <c r="T186" s="652">
        <v>163.141359665392</v>
      </c>
      <c r="U186" s="652"/>
      <c r="V186" s="652">
        <v>161.4098964273</v>
      </c>
      <c r="W186" s="652">
        <v>21.9105151508669</v>
      </c>
      <c r="X186" s="652"/>
      <c r="Y186" s="652">
        <v>154.57649291402001</v>
      </c>
      <c r="Z186" s="652">
        <v>8.8689706733679206</v>
      </c>
    </row>
    <row r="187" spans="1:26">
      <c r="A187" s="643"/>
      <c r="B187" s="651"/>
      <c r="C187" s="651" t="s">
        <v>1767</v>
      </c>
      <c r="D187" s="652">
        <v>158.34657940932101</v>
      </c>
      <c r="E187" s="652"/>
      <c r="F187" s="652">
        <v>155.78567314742</v>
      </c>
      <c r="G187" s="652">
        <v>19.209186944721299</v>
      </c>
      <c r="H187" s="652"/>
      <c r="I187" s="652">
        <v>149.20133544965</v>
      </c>
      <c r="J187" s="652">
        <v>1.1324783044873401</v>
      </c>
      <c r="K187" s="652"/>
      <c r="L187" s="652">
        <v>157.58223172053201</v>
      </c>
      <c r="M187" s="652"/>
      <c r="N187" s="652">
        <v>155.11418402533999</v>
      </c>
      <c r="O187" s="652">
        <v>20.2687260919732</v>
      </c>
      <c r="P187" s="652"/>
      <c r="Q187" s="652">
        <v>148.61389878777999</v>
      </c>
      <c r="R187" s="652">
        <v>1.82042821210692</v>
      </c>
      <c r="S187" s="652"/>
      <c r="T187" s="652">
        <v>161.79185887912601</v>
      </c>
      <c r="U187" s="652"/>
      <c r="V187" s="652">
        <v>158.80376423679999</v>
      </c>
      <c r="W187" s="652">
        <v>14.7702624993826</v>
      </c>
      <c r="X187" s="652"/>
      <c r="Y187" s="652">
        <v>151.83141781744999</v>
      </c>
      <c r="Z187" s="652">
        <v>-1.7758684032874901</v>
      </c>
    </row>
    <row r="188" spans="1:26">
      <c r="A188" s="643"/>
      <c r="B188" s="651"/>
      <c r="C188" s="651" t="s">
        <v>1768</v>
      </c>
      <c r="D188" s="652">
        <v>152.93177600458301</v>
      </c>
      <c r="E188" s="652"/>
      <c r="F188" s="652">
        <v>155.41367720669001</v>
      </c>
      <c r="G188" s="652">
        <v>19.612562258171401</v>
      </c>
      <c r="H188" s="652"/>
      <c r="I188" s="652">
        <v>160.67660401827999</v>
      </c>
      <c r="J188" s="652">
        <v>7.6911299312749701</v>
      </c>
      <c r="K188" s="652"/>
      <c r="L188" s="652">
        <v>153.66713078069401</v>
      </c>
      <c r="M188" s="652"/>
      <c r="N188" s="652">
        <v>156.24204815684001</v>
      </c>
      <c r="O188" s="652">
        <v>19.779536056718101</v>
      </c>
      <c r="P188" s="652"/>
      <c r="Q188" s="652">
        <v>159.27012162035001</v>
      </c>
      <c r="R188" s="652">
        <v>7.1704079628427202</v>
      </c>
      <c r="S188" s="652"/>
      <c r="T188" s="652">
        <v>149.61718141587099</v>
      </c>
      <c r="U188" s="652"/>
      <c r="V188" s="652">
        <v>151.69046129576</v>
      </c>
      <c r="W188" s="652">
        <v>18.845586264340898</v>
      </c>
      <c r="X188" s="652"/>
      <c r="Y188" s="652">
        <v>166.97373321636999</v>
      </c>
      <c r="Z188" s="652">
        <v>9.9731107148890104</v>
      </c>
    </row>
    <row r="189" spans="1:26">
      <c r="A189" s="643"/>
      <c r="B189" s="651" t="s">
        <v>1771</v>
      </c>
      <c r="C189" s="651" t="s">
        <v>1763</v>
      </c>
      <c r="D189" s="652">
        <v>164.57429359947</v>
      </c>
      <c r="E189" s="652"/>
      <c r="F189" s="652">
        <v>166.85309386751999</v>
      </c>
      <c r="G189" s="652">
        <v>23.1704432942655</v>
      </c>
      <c r="H189" s="652"/>
      <c r="I189" s="652">
        <v>169.07948409365</v>
      </c>
      <c r="J189" s="652">
        <v>5.2296848858057903</v>
      </c>
      <c r="K189" s="652"/>
      <c r="L189" s="652">
        <v>160.13135118491999</v>
      </c>
      <c r="M189" s="652"/>
      <c r="N189" s="652">
        <v>162.43292666068999</v>
      </c>
      <c r="O189" s="652">
        <v>21.532889809657799</v>
      </c>
      <c r="P189" s="652"/>
      <c r="Q189" s="652">
        <v>165.62771009657999</v>
      </c>
      <c r="R189" s="652">
        <v>3.9917019033767702</v>
      </c>
      <c r="S189" s="652"/>
      <c r="T189" s="652">
        <v>184.60075343035501</v>
      </c>
      <c r="U189" s="652"/>
      <c r="V189" s="652">
        <v>186.72008325246</v>
      </c>
      <c r="W189" s="652">
        <v>30.0204289462968</v>
      </c>
      <c r="X189" s="652"/>
      <c r="Y189" s="652">
        <v>184.53383094802001</v>
      </c>
      <c r="Z189" s="652">
        <v>10.516682710145201</v>
      </c>
    </row>
    <row r="190" spans="1:26" ht="15">
      <c r="A190" s="653"/>
      <c r="B190" s="651"/>
      <c r="C190" s="651" t="s">
        <v>1765</v>
      </c>
      <c r="D190" s="652">
        <v>186.89882495005</v>
      </c>
      <c r="E190" s="652"/>
      <c r="F190" s="652">
        <v>185.27822127024001</v>
      </c>
      <c r="G190" s="652">
        <v>25.4685749573866</v>
      </c>
      <c r="H190" s="652"/>
      <c r="I190" s="652">
        <v>185.09187112947001</v>
      </c>
      <c r="J190" s="652">
        <v>9.4703311413885292</v>
      </c>
      <c r="K190" s="652"/>
      <c r="L190" s="652">
        <v>179.41379228863499</v>
      </c>
      <c r="M190" s="652"/>
      <c r="N190" s="652">
        <v>177.95043935390001</v>
      </c>
      <c r="O190" s="652">
        <v>23.053847068309199</v>
      </c>
      <c r="P190" s="652"/>
      <c r="Q190" s="652">
        <v>179.75878429905001</v>
      </c>
      <c r="R190" s="652">
        <v>8.5318297247664407</v>
      </c>
      <c r="S190" s="652"/>
      <c r="T190" s="652">
        <v>220.637435974087</v>
      </c>
      <c r="U190" s="652"/>
      <c r="V190" s="652">
        <v>218.21384536210999</v>
      </c>
      <c r="W190" s="652">
        <v>35.192358208590299</v>
      </c>
      <c r="X190" s="652"/>
      <c r="Y190" s="652">
        <v>208.96926685459999</v>
      </c>
      <c r="Z190" s="652">
        <v>13.241710628910701</v>
      </c>
    </row>
    <row r="191" spans="1:26" ht="15">
      <c r="A191" s="653" t="s">
        <v>1823</v>
      </c>
      <c r="B191" s="651" t="s">
        <v>1762</v>
      </c>
      <c r="C191" s="651" t="s">
        <v>1763</v>
      </c>
      <c r="D191" s="652">
        <v>110.588521876179</v>
      </c>
      <c r="E191" s="652"/>
      <c r="F191" s="652">
        <v>110.58852187618</v>
      </c>
      <c r="G191" s="652">
        <v>17.379659671206301</v>
      </c>
      <c r="H191" s="652"/>
      <c r="I191" s="652">
        <v>113.56579581886</v>
      </c>
      <c r="J191" s="652">
        <v>8.7729312369365395</v>
      </c>
      <c r="K191" s="652"/>
      <c r="L191" s="652">
        <v>110.23127595776</v>
      </c>
      <c r="M191" s="652"/>
      <c r="N191" s="652">
        <v>110.23127595776</v>
      </c>
      <c r="O191" s="652">
        <v>16.956970006773499</v>
      </c>
      <c r="P191" s="652"/>
      <c r="Q191" s="652">
        <v>113.37857259198</v>
      </c>
      <c r="R191" s="652">
        <v>8.5969898499995097</v>
      </c>
      <c r="S191" s="652"/>
      <c r="T191" s="652">
        <v>112.61001773865399</v>
      </c>
      <c r="U191" s="652"/>
      <c r="V191" s="652">
        <v>112.61001773865</v>
      </c>
      <c r="W191" s="652">
        <v>19.777409253985201</v>
      </c>
      <c r="X191" s="652"/>
      <c r="Y191" s="652">
        <v>114.62438120325</v>
      </c>
      <c r="Z191" s="652">
        <v>9.7675215620096605</v>
      </c>
    </row>
    <row r="192" spans="1:26" ht="15">
      <c r="A192" s="653" t="s">
        <v>1824</v>
      </c>
      <c r="B192" s="651"/>
      <c r="C192" s="651" t="s">
        <v>1765</v>
      </c>
      <c r="D192" s="652">
        <v>112.441086401996</v>
      </c>
      <c r="E192" s="652"/>
      <c r="F192" s="652">
        <v>112.441086402</v>
      </c>
      <c r="G192" s="652">
        <v>20.009474211273599</v>
      </c>
      <c r="H192" s="652"/>
      <c r="I192" s="652">
        <v>115.27589858797</v>
      </c>
      <c r="J192" s="652">
        <v>1.50582554965551</v>
      </c>
      <c r="K192" s="652"/>
      <c r="L192" s="652">
        <v>112.27852027348</v>
      </c>
      <c r="M192" s="652"/>
      <c r="N192" s="652">
        <v>112.27852027348</v>
      </c>
      <c r="O192" s="652">
        <v>19.7902998170469</v>
      </c>
      <c r="P192" s="652"/>
      <c r="Q192" s="652">
        <v>114.98178615163</v>
      </c>
      <c r="R192" s="652">
        <v>1.4140357591372701</v>
      </c>
      <c r="S192" s="652"/>
      <c r="T192" s="652">
        <v>113.360975865333</v>
      </c>
      <c r="U192" s="652"/>
      <c r="V192" s="652">
        <v>113.36097586533</v>
      </c>
      <c r="W192" s="652">
        <v>21.252839579377699</v>
      </c>
      <c r="X192" s="652"/>
      <c r="Y192" s="652">
        <v>116.93884998391</v>
      </c>
      <c r="Z192" s="652">
        <v>2.0191766850684401</v>
      </c>
    </row>
    <row r="193" spans="1:26">
      <c r="A193" s="654" t="s">
        <v>1825</v>
      </c>
      <c r="B193" s="651"/>
      <c r="C193" s="651" t="s">
        <v>1767</v>
      </c>
      <c r="D193" s="652">
        <v>125.055840407075</v>
      </c>
      <c r="E193" s="652"/>
      <c r="F193" s="652">
        <v>125.05584040706999</v>
      </c>
      <c r="G193" s="652">
        <v>16.766026254590201</v>
      </c>
      <c r="H193" s="652"/>
      <c r="I193" s="652">
        <v>120.80508610561</v>
      </c>
      <c r="J193" s="652">
        <v>4.7964818191554004</v>
      </c>
      <c r="K193" s="652"/>
      <c r="L193" s="652">
        <v>124.202341755237</v>
      </c>
      <c r="M193" s="652"/>
      <c r="N193" s="652">
        <v>124.20234175524</v>
      </c>
      <c r="O193" s="652">
        <v>16.240030864704099</v>
      </c>
      <c r="P193" s="652"/>
      <c r="Q193" s="652">
        <v>120.29996965821</v>
      </c>
      <c r="R193" s="652">
        <v>4.6252399484964899</v>
      </c>
      <c r="S193" s="652"/>
      <c r="T193" s="652">
        <v>129.885409911892</v>
      </c>
      <c r="U193" s="652"/>
      <c r="V193" s="652">
        <v>129.88540991189001</v>
      </c>
      <c r="W193" s="652">
        <v>19.6968101341368</v>
      </c>
      <c r="X193" s="652"/>
      <c r="Y193" s="652">
        <v>123.66108264819999</v>
      </c>
      <c r="Z193" s="652">
        <v>5.7485024568096401</v>
      </c>
    </row>
    <row r="194" spans="1:26" ht="15">
      <c r="A194" s="653"/>
      <c r="B194" s="651"/>
      <c r="C194" s="651" t="s">
        <v>1768</v>
      </c>
      <c r="D194" s="652">
        <v>124.123629379207</v>
      </c>
      <c r="E194" s="652"/>
      <c r="F194" s="652">
        <v>124.12362937921</v>
      </c>
      <c r="G194" s="652">
        <v>18.221311608139601</v>
      </c>
      <c r="H194" s="652"/>
      <c r="I194" s="652">
        <v>125.48230964093</v>
      </c>
      <c r="J194" s="652">
        <v>3.87171077485189</v>
      </c>
      <c r="K194" s="652"/>
      <c r="L194" s="652">
        <v>123.62119317189401</v>
      </c>
      <c r="M194" s="652"/>
      <c r="N194" s="652">
        <v>123.62119317189</v>
      </c>
      <c r="O194" s="652">
        <v>17.542529734469898</v>
      </c>
      <c r="P194" s="652"/>
      <c r="Q194" s="652">
        <v>124.74225869563</v>
      </c>
      <c r="R194" s="652">
        <v>3.6926767729378498</v>
      </c>
      <c r="S194" s="652"/>
      <c r="T194" s="652">
        <v>126.96669255187</v>
      </c>
      <c r="U194" s="652"/>
      <c r="V194" s="652">
        <v>126.96669255187</v>
      </c>
      <c r="W194" s="652">
        <v>22.106228439762798</v>
      </c>
      <c r="X194" s="652"/>
      <c r="Y194" s="652">
        <v>129.66665753136999</v>
      </c>
      <c r="Z194" s="652">
        <v>4.8564793017825103</v>
      </c>
    </row>
    <row r="195" spans="1:26" ht="15">
      <c r="A195" s="653"/>
      <c r="B195" s="651" t="s">
        <v>1769</v>
      </c>
      <c r="C195" s="651" t="s">
        <v>1763</v>
      </c>
      <c r="D195" s="652">
        <v>125.42951178950599</v>
      </c>
      <c r="E195" s="652"/>
      <c r="F195" s="652">
        <v>125.42951178951</v>
      </c>
      <c r="G195" s="652">
        <v>13.420009293502099</v>
      </c>
      <c r="H195" s="652"/>
      <c r="I195" s="652">
        <v>127.33592027269</v>
      </c>
      <c r="J195" s="652">
        <v>1.47718880618642</v>
      </c>
      <c r="K195" s="652"/>
      <c r="L195" s="652">
        <v>124.269720229632</v>
      </c>
      <c r="M195" s="652"/>
      <c r="N195" s="652">
        <v>124.26972022963</v>
      </c>
      <c r="O195" s="652">
        <v>12.735445679908</v>
      </c>
      <c r="P195" s="652"/>
      <c r="Q195" s="652">
        <v>126.23228769021</v>
      </c>
      <c r="R195" s="652">
        <v>1.19448614299638</v>
      </c>
      <c r="S195" s="652"/>
      <c r="T195" s="652">
        <v>131.992256718807</v>
      </c>
      <c r="U195" s="652"/>
      <c r="V195" s="652">
        <v>131.99225671881001</v>
      </c>
      <c r="W195" s="652">
        <v>17.2118248175248</v>
      </c>
      <c r="X195" s="652"/>
      <c r="Y195" s="652">
        <v>133.57600779324</v>
      </c>
      <c r="Z195" s="652">
        <v>3.0149232935415302</v>
      </c>
    </row>
    <row r="196" spans="1:26" ht="15">
      <c r="A196" s="653"/>
      <c r="B196" s="651"/>
      <c r="C196" s="651" t="s">
        <v>1765</v>
      </c>
      <c r="D196" s="652">
        <v>127.006871330905</v>
      </c>
      <c r="E196" s="652"/>
      <c r="F196" s="652">
        <v>127.0068713309</v>
      </c>
      <c r="G196" s="652">
        <v>12.954148163265099</v>
      </c>
      <c r="H196" s="652"/>
      <c r="I196" s="652">
        <v>127.66746733207999</v>
      </c>
      <c r="J196" s="652">
        <v>0.26037198198276801</v>
      </c>
      <c r="K196" s="652"/>
      <c r="L196" s="652">
        <v>126.65910774823401</v>
      </c>
      <c r="M196" s="652"/>
      <c r="N196" s="652">
        <v>126.65910774823</v>
      </c>
      <c r="O196" s="652">
        <v>12.807959563167399</v>
      </c>
      <c r="P196" s="652"/>
      <c r="Q196" s="652">
        <v>126.95174471611</v>
      </c>
      <c r="R196" s="652">
        <v>0.56994691220810201</v>
      </c>
      <c r="S196" s="652"/>
      <c r="T196" s="652">
        <v>128.97471087011701</v>
      </c>
      <c r="U196" s="652"/>
      <c r="V196" s="652">
        <v>128.97471087011999</v>
      </c>
      <c r="W196" s="652">
        <v>13.773465591314899</v>
      </c>
      <c r="X196" s="652"/>
      <c r="Y196" s="652">
        <v>131.71425956623</v>
      </c>
      <c r="Z196" s="652">
        <v>-1.3937744193491499</v>
      </c>
    </row>
    <row r="197" spans="1:26" ht="15">
      <c r="A197" s="653"/>
      <c r="B197" s="651"/>
      <c r="C197" s="651" t="s">
        <v>1767</v>
      </c>
      <c r="D197" s="652">
        <v>130.453413436603</v>
      </c>
      <c r="E197" s="652"/>
      <c r="F197" s="652">
        <v>130.45341343659999</v>
      </c>
      <c r="G197" s="652">
        <v>4.3161303078371498</v>
      </c>
      <c r="H197" s="652"/>
      <c r="I197" s="652">
        <v>126.52683231296</v>
      </c>
      <c r="J197" s="652">
        <v>-0.89344219240525602</v>
      </c>
      <c r="K197" s="652"/>
      <c r="L197" s="652">
        <v>129.295279445136</v>
      </c>
      <c r="M197" s="652"/>
      <c r="N197" s="652">
        <v>129.29527944514001</v>
      </c>
      <c r="O197" s="652">
        <v>4.1005166391600101</v>
      </c>
      <c r="P197" s="652"/>
      <c r="Q197" s="652">
        <v>125.80449121069999</v>
      </c>
      <c r="R197" s="652">
        <v>-0.90369258648275597</v>
      </c>
      <c r="S197" s="652"/>
      <c r="T197" s="652">
        <v>137.00677892305299</v>
      </c>
      <c r="U197" s="652"/>
      <c r="V197" s="652">
        <v>137.00677892305001</v>
      </c>
      <c r="W197" s="652">
        <v>5.48280905144843</v>
      </c>
      <c r="X197" s="652"/>
      <c r="Y197" s="652">
        <v>130.61104636151001</v>
      </c>
      <c r="Z197" s="652">
        <v>-0.83758069046827099</v>
      </c>
    </row>
    <row r="198" spans="1:26" ht="15">
      <c r="A198" s="653"/>
      <c r="B198" s="651"/>
      <c r="C198" s="651" t="s">
        <v>1768</v>
      </c>
      <c r="D198" s="652">
        <v>123.976503056293</v>
      </c>
      <c r="E198" s="652"/>
      <c r="F198" s="652">
        <v>123.97650305629</v>
      </c>
      <c r="G198" s="652">
        <v>-0.118532082614596</v>
      </c>
      <c r="H198" s="652"/>
      <c r="I198" s="652">
        <v>128.49450089141999</v>
      </c>
      <c r="J198" s="652">
        <v>1.55513936648081</v>
      </c>
      <c r="K198" s="652"/>
      <c r="L198" s="652">
        <v>123.352913297486</v>
      </c>
      <c r="M198" s="652"/>
      <c r="N198" s="652">
        <v>123.35291329749001</v>
      </c>
      <c r="O198" s="652">
        <v>-0.217017703450709</v>
      </c>
      <c r="P198" s="652"/>
      <c r="Q198" s="652">
        <v>127.98227169616</v>
      </c>
      <c r="R198" s="652">
        <v>1.73108325823806</v>
      </c>
      <c r="S198" s="652"/>
      <c r="T198" s="652">
        <v>127.505120326124</v>
      </c>
      <c r="U198" s="652"/>
      <c r="V198" s="652">
        <v>127.50512032611999</v>
      </c>
      <c r="W198" s="652">
        <v>0.42407009541501201</v>
      </c>
      <c r="X198" s="652"/>
      <c r="Y198" s="652">
        <v>131.39071387005001</v>
      </c>
      <c r="Z198" s="652">
        <v>0.59693841390873503</v>
      </c>
    </row>
    <row r="199" spans="1:26">
      <c r="A199" s="643"/>
      <c r="B199" s="651" t="s">
        <v>1770</v>
      </c>
      <c r="C199" s="651" t="s">
        <v>1763</v>
      </c>
      <c r="D199" s="652">
        <v>129.226035883328</v>
      </c>
      <c r="E199" s="652"/>
      <c r="F199" s="652">
        <v>129.22603588333001</v>
      </c>
      <c r="G199" s="652">
        <v>3.0268188400439202</v>
      </c>
      <c r="H199" s="652"/>
      <c r="I199" s="652">
        <v>132.26234006487999</v>
      </c>
      <c r="J199" s="652">
        <v>2.9322960494969998</v>
      </c>
      <c r="K199" s="652"/>
      <c r="L199" s="652">
        <v>127.62620529269699</v>
      </c>
      <c r="M199" s="652"/>
      <c r="N199" s="652">
        <v>127.62620529270001</v>
      </c>
      <c r="O199" s="652">
        <v>2.7009677473062399</v>
      </c>
      <c r="P199" s="652"/>
      <c r="Q199" s="652">
        <v>130.80911485266</v>
      </c>
      <c r="R199" s="652">
        <v>2.20877713689217</v>
      </c>
      <c r="S199" s="652"/>
      <c r="T199" s="652">
        <v>138.27876609765801</v>
      </c>
      <c r="U199" s="652"/>
      <c r="V199" s="652">
        <v>138.27876609766</v>
      </c>
      <c r="W199" s="652">
        <v>4.7627864960612598</v>
      </c>
      <c r="X199" s="652"/>
      <c r="Y199" s="652">
        <v>140.47907148012999</v>
      </c>
      <c r="Z199" s="652">
        <v>6.91704713551424</v>
      </c>
    </row>
    <row r="200" spans="1:26">
      <c r="A200" s="643"/>
      <c r="B200" s="651"/>
      <c r="C200" s="651" t="s">
        <v>1765</v>
      </c>
      <c r="D200" s="652">
        <v>142.75241599377901</v>
      </c>
      <c r="E200" s="652"/>
      <c r="F200" s="652">
        <v>142.75241599378001</v>
      </c>
      <c r="G200" s="652">
        <v>12.3973959029799</v>
      </c>
      <c r="H200" s="652"/>
      <c r="I200" s="652">
        <v>141.76189879061999</v>
      </c>
      <c r="J200" s="652">
        <v>7.1823609963955599</v>
      </c>
      <c r="K200" s="652"/>
      <c r="L200" s="652">
        <v>141.164561748403</v>
      </c>
      <c r="M200" s="652"/>
      <c r="N200" s="652">
        <v>141.16456174839999</v>
      </c>
      <c r="O200" s="652">
        <v>11.452357637797</v>
      </c>
      <c r="P200" s="652"/>
      <c r="Q200" s="652">
        <v>139.43614757652</v>
      </c>
      <c r="R200" s="652">
        <v>6.5951311830045398</v>
      </c>
      <c r="S200" s="652"/>
      <c r="T200" s="652">
        <v>151.737377393598</v>
      </c>
      <c r="U200" s="652"/>
      <c r="V200" s="652">
        <v>151.73737739360001</v>
      </c>
      <c r="W200" s="652">
        <v>17.648937818827498</v>
      </c>
      <c r="X200" s="652"/>
      <c r="Y200" s="652">
        <v>154.91200993941001</v>
      </c>
      <c r="Z200" s="652">
        <v>10.2740844648318</v>
      </c>
    </row>
    <row r="201" spans="1:26">
      <c r="A201" s="643"/>
      <c r="B201" s="651"/>
      <c r="C201" s="651" t="s">
        <v>1767</v>
      </c>
      <c r="D201" s="652">
        <v>156.26120770846299</v>
      </c>
      <c r="E201" s="652"/>
      <c r="F201" s="652">
        <v>156.26120770846001</v>
      </c>
      <c r="G201" s="652">
        <v>19.783149855563199</v>
      </c>
      <c r="H201" s="652"/>
      <c r="I201" s="652">
        <v>150.41907991779999</v>
      </c>
      <c r="J201" s="652">
        <v>6.1068461984743303</v>
      </c>
      <c r="K201" s="652"/>
      <c r="L201" s="652">
        <v>153.307053241299</v>
      </c>
      <c r="M201" s="652"/>
      <c r="N201" s="652">
        <v>153.3070532413</v>
      </c>
      <c r="O201" s="652">
        <v>18.571268726286501</v>
      </c>
      <c r="P201" s="652"/>
      <c r="Q201" s="652">
        <v>147.99375360433999</v>
      </c>
      <c r="R201" s="652">
        <v>6.1372937911410297</v>
      </c>
      <c r="S201" s="652"/>
      <c r="T201" s="652">
        <v>172.97745476569401</v>
      </c>
      <c r="U201" s="652"/>
      <c r="V201" s="652">
        <v>172.97745476569</v>
      </c>
      <c r="W201" s="652">
        <v>26.254668656098399</v>
      </c>
      <c r="X201" s="652"/>
      <c r="Y201" s="652">
        <v>164.13220211273</v>
      </c>
      <c r="Z201" s="652">
        <v>5.9518898353499203</v>
      </c>
    </row>
    <row r="202" spans="1:26">
      <c r="A202" s="643"/>
      <c r="B202" s="651"/>
      <c r="C202" s="651" t="s">
        <v>1768</v>
      </c>
      <c r="D202" s="652">
        <v>151.44553649052301</v>
      </c>
      <c r="E202" s="652"/>
      <c r="F202" s="652">
        <v>151.44553649052</v>
      </c>
      <c r="G202" s="652">
        <v>22.1566448133789</v>
      </c>
      <c r="H202" s="652"/>
      <c r="I202" s="652">
        <v>156.93912232143001</v>
      </c>
      <c r="J202" s="652">
        <v>4.3345846864593396</v>
      </c>
      <c r="K202" s="652"/>
      <c r="L202" s="652">
        <v>148.962219305525</v>
      </c>
      <c r="M202" s="652"/>
      <c r="N202" s="652">
        <v>148.96221930551999</v>
      </c>
      <c r="O202" s="652">
        <v>20.7610062246913</v>
      </c>
      <c r="P202" s="652"/>
      <c r="Q202" s="652">
        <v>154.53966834593999</v>
      </c>
      <c r="R202" s="652">
        <v>4.4231020446311797</v>
      </c>
      <c r="S202" s="652"/>
      <c r="T202" s="652">
        <v>165.49752464730199</v>
      </c>
      <c r="U202" s="652"/>
      <c r="V202" s="652">
        <v>165.4975246473</v>
      </c>
      <c r="W202" s="652">
        <v>29.796767552555401</v>
      </c>
      <c r="X202" s="652"/>
      <c r="Y202" s="652">
        <v>170.50595882684999</v>
      </c>
      <c r="Z202" s="652">
        <v>3.8833066467617101</v>
      </c>
    </row>
    <row r="203" spans="1:26">
      <c r="A203" s="643"/>
      <c r="B203" s="651" t="s">
        <v>1771</v>
      </c>
      <c r="C203" s="651" t="s">
        <v>1763</v>
      </c>
      <c r="D203" s="652">
        <v>161.862304638523</v>
      </c>
      <c r="E203" s="652"/>
      <c r="F203" s="652">
        <v>161.86230463851999</v>
      </c>
      <c r="G203" s="652">
        <v>25.2551806082291</v>
      </c>
      <c r="H203" s="652"/>
      <c r="I203" s="652">
        <v>164.69527209577001</v>
      </c>
      <c r="J203" s="652">
        <v>4.9421391298815101</v>
      </c>
      <c r="K203" s="652"/>
      <c r="L203" s="652">
        <v>159.47803310157201</v>
      </c>
      <c r="M203" s="652"/>
      <c r="N203" s="652">
        <v>159.47803310156999</v>
      </c>
      <c r="O203" s="652">
        <v>24.9571220391772</v>
      </c>
      <c r="P203" s="652"/>
      <c r="Q203" s="652">
        <v>162.21271422442001</v>
      </c>
      <c r="R203" s="652">
        <v>4.9650979328516103</v>
      </c>
      <c r="S203" s="652"/>
      <c r="T203" s="652">
        <v>175.35383749714899</v>
      </c>
      <c r="U203" s="652"/>
      <c r="V203" s="652">
        <v>175.35383749715001</v>
      </c>
      <c r="W203" s="652">
        <v>26.811832681024601</v>
      </c>
      <c r="X203" s="652"/>
      <c r="Y203" s="652">
        <v>178.73198924055001</v>
      </c>
      <c r="Z203" s="652">
        <v>4.82448265755544</v>
      </c>
    </row>
    <row r="204" spans="1:26" ht="15">
      <c r="A204" s="653"/>
      <c r="B204" s="651"/>
      <c r="C204" s="651" t="s">
        <v>1765</v>
      </c>
      <c r="D204" s="652">
        <v>173.21184174472901</v>
      </c>
      <c r="E204" s="652"/>
      <c r="F204" s="652">
        <v>173.21184174473001</v>
      </c>
      <c r="G204" s="652">
        <v>21.337240101265401</v>
      </c>
      <c r="H204" s="652"/>
      <c r="I204" s="652">
        <v>171.82824665395</v>
      </c>
      <c r="J204" s="652">
        <v>4.3310135545555797</v>
      </c>
      <c r="K204" s="652"/>
      <c r="L204" s="652">
        <v>171.78288114544799</v>
      </c>
      <c r="M204" s="652"/>
      <c r="N204" s="652">
        <v>171.78288114545001</v>
      </c>
      <c r="O204" s="652">
        <v>21.689805867581399</v>
      </c>
      <c r="P204" s="652"/>
      <c r="Q204" s="652">
        <v>169.71456900959001</v>
      </c>
      <c r="R204" s="652">
        <v>4.6247020901156004</v>
      </c>
      <c r="S204" s="652"/>
      <c r="T204" s="652">
        <v>181.29769462687599</v>
      </c>
      <c r="U204" s="652"/>
      <c r="V204" s="652">
        <v>181.29769462688</v>
      </c>
      <c r="W204" s="652">
        <v>19.481236423773101</v>
      </c>
      <c r="X204" s="652"/>
      <c r="Y204" s="652">
        <v>183.77926522701</v>
      </c>
      <c r="Z204" s="652">
        <v>2.8239354398204699</v>
      </c>
    </row>
    <row r="205" spans="1:26" ht="15">
      <c r="A205" s="653" t="s">
        <v>1826</v>
      </c>
      <c r="B205" s="651" t="s">
        <v>1762</v>
      </c>
      <c r="C205" s="651" t="s">
        <v>1763</v>
      </c>
      <c r="D205" s="652">
        <v>113.226843549411</v>
      </c>
      <c r="E205" s="652"/>
      <c r="F205" s="652">
        <v>116.20216298006</v>
      </c>
      <c r="G205" s="652">
        <v>22.177082810482698</v>
      </c>
      <c r="H205" s="652"/>
      <c r="I205" s="652">
        <v>115.83782973843</v>
      </c>
      <c r="J205" s="652">
        <v>8.9018878337144205</v>
      </c>
      <c r="K205" s="652"/>
      <c r="L205" s="652">
        <v>112.70762834629301</v>
      </c>
      <c r="M205" s="652"/>
      <c r="N205" s="652">
        <v>115.66984859458999</v>
      </c>
      <c r="O205" s="652">
        <v>21.543817401723899</v>
      </c>
      <c r="P205" s="652"/>
      <c r="Q205" s="652">
        <v>115.39153035885001</v>
      </c>
      <c r="R205" s="652">
        <v>8.7849990795874504</v>
      </c>
      <c r="S205" s="652"/>
      <c r="T205" s="652">
        <v>116.348975444321</v>
      </c>
      <c r="U205" s="652"/>
      <c r="V205" s="652">
        <v>119.40295688112001</v>
      </c>
      <c r="W205" s="652">
        <v>26.001118049217201</v>
      </c>
      <c r="X205" s="652"/>
      <c r="Y205" s="652">
        <v>118.51927181467001</v>
      </c>
      <c r="Z205" s="652">
        <v>9.5907059124473992</v>
      </c>
    </row>
    <row r="206" spans="1:26" ht="15">
      <c r="A206" s="653" t="s">
        <v>1827</v>
      </c>
      <c r="B206" s="651"/>
      <c r="C206" s="651" t="s">
        <v>1765</v>
      </c>
      <c r="D206" s="652">
        <v>114.73572112417899</v>
      </c>
      <c r="E206" s="652"/>
      <c r="F206" s="652">
        <v>116.91887734624</v>
      </c>
      <c r="G206" s="652">
        <v>20.8580054736906</v>
      </c>
      <c r="H206" s="652"/>
      <c r="I206" s="652">
        <v>117.50357631493</v>
      </c>
      <c r="J206" s="652">
        <v>1.4379987783450101</v>
      </c>
      <c r="K206" s="652"/>
      <c r="L206" s="652">
        <v>114.409513274715</v>
      </c>
      <c r="M206" s="652"/>
      <c r="N206" s="652">
        <v>116.58701133093</v>
      </c>
      <c r="O206" s="652">
        <v>20.0400440006274</v>
      </c>
      <c r="P206" s="652"/>
      <c r="Q206" s="652">
        <v>116.94077884261</v>
      </c>
      <c r="R206" s="652">
        <v>1.3426015574471299</v>
      </c>
      <c r="S206" s="652"/>
      <c r="T206" s="652">
        <v>116.697266019371</v>
      </c>
      <c r="U206" s="652"/>
      <c r="V206" s="652">
        <v>118.91437990407</v>
      </c>
      <c r="W206" s="652">
        <v>25.916176772248001</v>
      </c>
      <c r="X206" s="652"/>
      <c r="Y206" s="652">
        <v>120.88495861509</v>
      </c>
      <c r="Z206" s="652">
        <v>1.9960355511796</v>
      </c>
    </row>
    <row r="207" spans="1:26">
      <c r="A207" s="654" t="s">
        <v>1828</v>
      </c>
      <c r="B207" s="651"/>
      <c r="C207" s="651" t="s">
        <v>1767</v>
      </c>
      <c r="D207" s="652">
        <v>138.07541597207401</v>
      </c>
      <c r="E207" s="652"/>
      <c r="F207" s="652">
        <v>130.51328131468</v>
      </c>
      <c r="G207" s="652">
        <v>26.0524433601298</v>
      </c>
      <c r="H207" s="652"/>
      <c r="I207" s="652">
        <v>127.43307841959</v>
      </c>
      <c r="J207" s="652">
        <v>8.4503828871107807</v>
      </c>
      <c r="K207" s="652"/>
      <c r="L207" s="652">
        <v>137.283980954117</v>
      </c>
      <c r="M207" s="652"/>
      <c r="N207" s="652">
        <v>129.76580258074</v>
      </c>
      <c r="O207" s="652">
        <v>25.298402679535599</v>
      </c>
      <c r="P207" s="652"/>
      <c r="Q207" s="652">
        <v>126.80754654662999</v>
      </c>
      <c r="R207" s="652">
        <v>8.43740549846998</v>
      </c>
      <c r="S207" s="652"/>
      <c r="T207" s="652">
        <v>142.834453260419</v>
      </c>
      <c r="U207" s="652"/>
      <c r="V207" s="652">
        <v>135.00785339104999</v>
      </c>
      <c r="W207" s="652">
        <v>30.594633455604299</v>
      </c>
      <c r="X207" s="652"/>
      <c r="Y207" s="652">
        <v>131.19137959795</v>
      </c>
      <c r="Z207" s="652">
        <v>8.5258092495003392</v>
      </c>
    </row>
    <row r="208" spans="1:26">
      <c r="A208" s="654" t="s">
        <v>1829</v>
      </c>
      <c r="B208" s="651"/>
      <c r="C208" s="651" t="s">
        <v>1768</v>
      </c>
      <c r="D208" s="652">
        <v>119.827732800368</v>
      </c>
      <c r="E208" s="652"/>
      <c r="F208" s="652">
        <v>122.18639646307</v>
      </c>
      <c r="G208" s="652">
        <v>16.800933346836299</v>
      </c>
      <c r="H208" s="652"/>
      <c r="I208" s="652">
        <v>125.43854707277001</v>
      </c>
      <c r="J208" s="652">
        <v>-1.56515982471423</v>
      </c>
      <c r="K208" s="652"/>
      <c r="L208" s="652">
        <v>118.988556354542</v>
      </c>
      <c r="M208" s="652"/>
      <c r="N208" s="652">
        <v>121.33127299652</v>
      </c>
      <c r="O208" s="652">
        <v>16.503420022281901</v>
      </c>
      <c r="P208" s="652"/>
      <c r="Q208" s="652">
        <v>124.70061143760999</v>
      </c>
      <c r="R208" s="652">
        <v>-1.6615218623800401</v>
      </c>
      <c r="S208" s="652"/>
      <c r="T208" s="652">
        <v>124.873847650697</v>
      </c>
      <c r="U208" s="652"/>
      <c r="V208" s="652">
        <v>127.32823378912001</v>
      </c>
      <c r="W208" s="652">
        <v>18.535348968062301</v>
      </c>
      <c r="X208" s="652"/>
      <c r="Y208" s="652">
        <v>129.87218904544</v>
      </c>
      <c r="Z208" s="652">
        <v>-1.00554667277134</v>
      </c>
    </row>
    <row r="209" spans="1:26" ht="15">
      <c r="A209" s="653"/>
      <c r="B209" s="651" t="s">
        <v>1769</v>
      </c>
      <c r="C209" s="651" t="s">
        <v>1763</v>
      </c>
      <c r="D209" s="652">
        <v>127.36715664638101</v>
      </c>
      <c r="E209" s="652"/>
      <c r="F209" s="652">
        <v>129.56916096339</v>
      </c>
      <c r="G209" s="652">
        <v>11.5032264809251</v>
      </c>
      <c r="H209" s="652"/>
      <c r="I209" s="652">
        <v>128.66024877724999</v>
      </c>
      <c r="J209" s="652">
        <v>2.5683506224055801</v>
      </c>
      <c r="K209" s="652"/>
      <c r="L209" s="652">
        <v>126.823524084174</v>
      </c>
      <c r="M209" s="652"/>
      <c r="N209" s="652">
        <v>129.01673706470001</v>
      </c>
      <c r="O209" s="652">
        <v>11.538779234413401</v>
      </c>
      <c r="P209" s="652"/>
      <c r="Q209" s="652">
        <v>128.21047650573001</v>
      </c>
      <c r="R209" s="652">
        <v>2.8146334068907501</v>
      </c>
      <c r="S209" s="652"/>
      <c r="T209" s="652">
        <v>130.63611439528</v>
      </c>
      <c r="U209" s="652"/>
      <c r="V209" s="652">
        <v>132.89087289526</v>
      </c>
      <c r="W209" s="652">
        <v>11.296132329092</v>
      </c>
      <c r="X209" s="652"/>
      <c r="Y209" s="652">
        <v>131.36255657506001</v>
      </c>
      <c r="Z209" s="652">
        <v>1.14756480242167</v>
      </c>
    </row>
    <row r="210" spans="1:26" ht="15">
      <c r="A210" s="653"/>
      <c r="B210" s="651"/>
      <c r="C210" s="651" t="s">
        <v>1765</v>
      </c>
      <c r="D210" s="652">
        <v>131.615030678224</v>
      </c>
      <c r="E210" s="652"/>
      <c r="F210" s="652">
        <v>130.05137616587999</v>
      </c>
      <c r="G210" s="652">
        <v>11.232145841385201</v>
      </c>
      <c r="H210" s="652"/>
      <c r="I210" s="652">
        <v>129.77472413295001</v>
      </c>
      <c r="J210" s="652">
        <v>0.86621576305941705</v>
      </c>
      <c r="K210" s="652"/>
      <c r="L210" s="652">
        <v>131.30413578364301</v>
      </c>
      <c r="M210" s="652"/>
      <c r="N210" s="652">
        <v>129.74478561895</v>
      </c>
      <c r="O210" s="652">
        <v>11.285797738370601</v>
      </c>
      <c r="P210" s="652"/>
      <c r="Q210" s="652">
        <v>129.22067407470001</v>
      </c>
      <c r="R210" s="652">
        <v>0.78792123428762995</v>
      </c>
      <c r="S210" s="652"/>
      <c r="T210" s="652">
        <v>133.484496095466</v>
      </c>
      <c r="U210" s="652"/>
      <c r="V210" s="652">
        <v>131.89489792583001</v>
      </c>
      <c r="W210" s="652">
        <v>10.915852256246501</v>
      </c>
      <c r="X210" s="652"/>
      <c r="Y210" s="652">
        <v>133.10355049146</v>
      </c>
      <c r="Z210" s="652">
        <v>1.32533498265558</v>
      </c>
    </row>
    <row r="211" spans="1:26" ht="15">
      <c r="A211" s="653"/>
      <c r="B211" s="651"/>
      <c r="C211" s="651" t="s">
        <v>1767</v>
      </c>
      <c r="D211" s="652">
        <v>139.349065551579</v>
      </c>
      <c r="E211" s="652"/>
      <c r="F211" s="652">
        <v>136.31630070092999</v>
      </c>
      <c r="G211" s="652">
        <v>4.4463056386256703</v>
      </c>
      <c r="H211" s="652"/>
      <c r="I211" s="652">
        <v>134.02381535500001</v>
      </c>
      <c r="J211" s="652">
        <v>3.2742055515347799</v>
      </c>
      <c r="K211" s="652"/>
      <c r="L211" s="652">
        <v>138.84846565620299</v>
      </c>
      <c r="M211" s="652"/>
      <c r="N211" s="652">
        <v>135.82723514841999</v>
      </c>
      <c r="O211" s="652">
        <v>4.6710554299608997</v>
      </c>
      <c r="P211" s="652"/>
      <c r="Q211" s="652">
        <v>133.58749414901001</v>
      </c>
      <c r="R211" s="652">
        <v>3.3793509479648902</v>
      </c>
      <c r="S211" s="652"/>
      <c r="T211" s="652">
        <v>142.35926034279001</v>
      </c>
      <c r="U211" s="652"/>
      <c r="V211" s="652">
        <v>139.25704038487001</v>
      </c>
      <c r="W211" s="652">
        <v>3.1473628289698401</v>
      </c>
      <c r="X211" s="652"/>
      <c r="Y211" s="652">
        <v>136.64530687847</v>
      </c>
      <c r="Z211" s="652">
        <v>2.6609030141816099</v>
      </c>
    </row>
    <row r="212" spans="1:26" ht="15">
      <c r="A212" s="653"/>
      <c r="B212" s="651"/>
      <c r="C212" s="651" t="s">
        <v>1768</v>
      </c>
      <c r="D212" s="652">
        <v>128.756256676547</v>
      </c>
      <c r="E212" s="652"/>
      <c r="F212" s="652">
        <v>131.28439238652001</v>
      </c>
      <c r="G212" s="652">
        <v>7.44599741608699</v>
      </c>
      <c r="H212" s="652"/>
      <c r="I212" s="652">
        <v>135.74103483029</v>
      </c>
      <c r="J212" s="652">
        <v>1.28127935377862</v>
      </c>
      <c r="K212" s="652"/>
      <c r="L212" s="652">
        <v>128.11409050954299</v>
      </c>
      <c r="M212" s="652"/>
      <c r="N212" s="652">
        <v>130.63023217777999</v>
      </c>
      <c r="O212" s="652">
        <v>7.6641074898527703</v>
      </c>
      <c r="P212" s="652"/>
      <c r="Q212" s="652">
        <v>135.25683484648999</v>
      </c>
      <c r="R212" s="652">
        <v>1.2496234831816899</v>
      </c>
      <c r="S212" s="652"/>
      <c r="T212" s="652">
        <v>132.61771423748701</v>
      </c>
      <c r="U212" s="652"/>
      <c r="V212" s="652">
        <v>135.21784236198999</v>
      </c>
      <c r="W212" s="652">
        <v>6.1962758282948496</v>
      </c>
      <c r="X212" s="652"/>
      <c r="Y212" s="652">
        <v>138.65019014012</v>
      </c>
      <c r="Z212" s="652">
        <v>1.46721706544456</v>
      </c>
    </row>
    <row r="213" spans="1:26">
      <c r="A213" s="643"/>
      <c r="B213" s="651" t="s">
        <v>1770</v>
      </c>
      <c r="C213" s="651" t="s">
        <v>1763</v>
      </c>
      <c r="D213" s="652">
        <v>141.61889717816899</v>
      </c>
      <c r="E213" s="652"/>
      <c r="F213" s="652">
        <v>144.03406662200999</v>
      </c>
      <c r="G213" s="652">
        <v>11.163849137455699</v>
      </c>
      <c r="H213" s="652"/>
      <c r="I213" s="652">
        <v>141.24244119030001</v>
      </c>
      <c r="J213" s="652">
        <v>4.0528690288004103</v>
      </c>
      <c r="K213" s="652"/>
      <c r="L213" s="652">
        <v>140.565069044361</v>
      </c>
      <c r="M213" s="652"/>
      <c r="N213" s="652">
        <v>142.96293947590999</v>
      </c>
      <c r="O213" s="652">
        <v>10.8096071319926</v>
      </c>
      <c r="P213" s="652"/>
      <c r="Q213" s="652">
        <v>140.14876645368</v>
      </c>
      <c r="R213" s="652">
        <v>3.6167722043341501</v>
      </c>
      <c r="S213" s="652"/>
      <c r="T213" s="652">
        <v>147.95575019895401</v>
      </c>
      <c r="U213" s="652"/>
      <c r="V213" s="652">
        <v>150.47472900135</v>
      </c>
      <c r="W213" s="652">
        <v>13.231801193712499</v>
      </c>
      <c r="X213" s="652"/>
      <c r="Y213" s="652">
        <v>147.81342378782</v>
      </c>
      <c r="Z213" s="652">
        <v>6.60888646343696</v>
      </c>
    </row>
    <row r="214" spans="1:26">
      <c r="A214" s="643"/>
      <c r="B214" s="651"/>
      <c r="C214" s="651" t="s">
        <v>1765</v>
      </c>
      <c r="D214" s="652">
        <v>155.14834780747199</v>
      </c>
      <c r="E214" s="652"/>
      <c r="F214" s="652">
        <v>153.20642382527001</v>
      </c>
      <c r="G214" s="652">
        <v>17.8045387461766</v>
      </c>
      <c r="H214" s="652"/>
      <c r="I214" s="652">
        <v>151.9610935963</v>
      </c>
      <c r="J214" s="652">
        <v>7.5888325886115604</v>
      </c>
      <c r="K214" s="652"/>
      <c r="L214" s="652">
        <v>154.40946216086999</v>
      </c>
      <c r="M214" s="652"/>
      <c r="N214" s="652">
        <v>152.47750425395</v>
      </c>
      <c r="O214" s="652">
        <v>17.521103855197801</v>
      </c>
      <c r="P214" s="652"/>
      <c r="Q214" s="652">
        <v>150.98246734003999</v>
      </c>
      <c r="R214" s="652">
        <v>7.7301435899120801</v>
      </c>
      <c r="S214" s="652"/>
      <c r="T214" s="652">
        <v>159.591396528106</v>
      </c>
      <c r="U214" s="652"/>
      <c r="V214" s="652">
        <v>157.58940009253001</v>
      </c>
      <c r="W214" s="652">
        <v>19.481043293387401</v>
      </c>
      <c r="X214" s="652"/>
      <c r="Y214" s="652">
        <v>157.84084548599</v>
      </c>
      <c r="Z214" s="652">
        <v>6.7838369758378301</v>
      </c>
    </row>
    <row r="215" spans="1:26">
      <c r="A215" s="643"/>
      <c r="B215" s="651"/>
      <c r="C215" s="651" t="s">
        <v>1767</v>
      </c>
      <c r="D215" s="652">
        <v>159.386497664903</v>
      </c>
      <c r="E215" s="652"/>
      <c r="F215" s="652">
        <v>155.96782675012</v>
      </c>
      <c r="G215" s="652">
        <v>14.4161233455889</v>
      </c>
      <c r="H215" s="652"/>
      <c r="I215" s="652">
        <v>156.06575229616999</v>
      </c>
      <c r="J215" s="652">
        <v>2.70112474366264</v>
      </c>
      <c r="K215" s="652"/>
      <c r="L215" s="652">
        <v>158.338900755624</v>
      </c>
      <c r="M215" s="652"/>
      <c r="N215" s="652">
        <v>154.94342905568999</v>
      </c>
      <c r="O215" s="652">
        <v>14.0739034306202</v>
      </c>
      <c r="P215" s="652"/>
      <c r="Q215" s="652">
        <v>155.08531458940999</v>
      </c>
      <c r="R215" s="652">
        <v>2.7174329057225202</v>
      </c>
      <c r="S215" s="652"/>
      <c r="T215" s="652">
        <v>165.685881241939</v>
      </c>
      <c r="U215" s="652"/>
      <c r="V215" s="652">
        <v>162.12750603378001</v>
      </c>
      <c r="W215" s="652">
        <v>16.423202436086498</v>
      </c>
      <c r="X215" s="652"/>
      <c r="Y215" s="652">
        <v>161.95638768659001</v>
      </c>
      <c r="Z215" s="652">
        <v>2.60739999708459</v>
      </c>
    </row>
    <row r="216" spans="1:26">
      <c r="A216" s="643"/>
      <c r="B216" s="651"/>
      <c r="C216" s="651" t="s">
        <v>1768</v>
      </c>
      <c r="D216" s="652">
        <v>158.06944277617899</v>
      </c>
      <c r="E216" s="652"/>
      <c r="F216" s="652">
        <v>161.24859440276001</v>
      </c>
      <c r="G216" s="652">
        <v>22.823887494578301</v>
      </c>
      <c r="H216" s="652"/>
      <c r="I216" s="652">
        <v>167.66666750053</v>
      </c>
      <c r="J216" s="652">
        <v>7.4333510290871798</v>
      </c>
      <c r="K216" s="652"/>
      <c r="L216" s="652">
        <v>155.56046882735001</v>
      </c>
      <c r="M216" s="652"/>
      <c r="N216" s="652">
        <v>158.68990604447001</v>
      </c>
      <c r="O216" s="652">
        <v>21.480229651971001</v>
      </c>
      <c r="P216" s="652"/>
      <c r="Q216" s="652">
        <v>165.47561083692</v>
      </c>
      <c r="R216" s="652">
        <v>6.6997292909508701</v>
      </c>
      <c r="S216" s="652"/>
      <c r="T216" s="652">
        <v>173.156342277769</v>
      </c>
      <c r="U216" s="652"/>
      <c r="V216" s="652">
        <v>176.63392742293999</v>
      </c>
      <c r="W216" s="652">
        <v>30.629156875669899</v>
      </c>
      <c r="X216" s="652"/>
      <c r="Y216" s="652">
        <v>180.83090612167001</v>
      </c>
      <c r="Z216" s="652">
        <v>11.6540747201679</v>
      </c>
    </row>
    <row r="217" spans="1:26">
      <c r="A217" s="643"/>
      <c r="B217" s="651" t="s">
        <v>1771</v>
      </c>
      <c r="C217" s="651" t="s">
        <v>1763</v>
      </c>
      <c r="D217" s="652">
        <v>179.079454851733</v>
      </c>
      <c r="E217" s="652"/>
      <c r="F217" s="652">
        <v>182.16206004004999</v>
      </c>
      <c r="G217" s="652">
        <v>26.471510742038301</v>
      </c>
      <c r="H217" s="652"/>
      <c r="I217" s="652">
        <v>177.31297437775001</v>
      </c>
      <c r="J217" s="652">
        <v>5.7532645104844802</v>
      </c>
      <c r="K217" s="652"/>
      <c r="L217" s="652">
        <v>178.19307314031801</v>
      </c>
      <c r="M217" s="652"/>
      <c r="N217" s="652">
        <v>181.26127375575001</v>
      </c>
      <c r="O217" s="652">
        <v>26.788994700471601</v>
      </c>
      <c r="P217" s="652"/>
      <c r="Q217" s="652">
        <v>176.22117381641999</v>
      </c>
      <c r="R217" s="652">
        <v>6.4937442594425603</v>
      </c>
      <c r="S217" s="652"/>
      <c r="T217" s="652">
        <v>184.40942322641499</v>
      </c>
      <c r="U217" s="652"/>
      <c r="V217" s="652">
        <v>187.57846681705999</v>
      </c>
      <c r="W217" s="652">
        <v>24.6577867672233</v>
      </c>
      <c r="X217" s="652"/>
      <c r="Y217" s="652">
        <v>183.87269661350999</v>
      </c>
      <c r="Z217" s="652">
        <v>1.68211870253715</v>
      </c>
    </row>
    <row r="218" spans="1:26" ht="15">
      <c r="A218" s="653"/>
      <c r="B218" s="651"/>
      <c r="C218" s="651" t="s">
        <v>1765</v>
      </c>
      <c r="D218" s="652">
        <v>193.01437028296499</v>
      </c>
      <c r="E218" s="652"/>
      <c r="F218" s="652">
        <v>190.59181148925001</v>
      </c>
      <c r="G218" s="652">
        <v>24.401971360298599</v>
      </c>
      <c r="H218" s="652"/>
      <c r="I218" s="652">
        <v>187.31147599625001</v>
      </c>
      <c r="J218" s="652">
        <v>5.6389001727527601</v>
      </c>
      <c r="K218" s="652"/>
      <c r="L218" s="652">
        <v>192.701932726488</v>
      </c>
      <c r="M218" s="652"/>
      <c r="N218" s="652">
        <v>190.28419113064999</v>
      </c>
      <c r="O218" s="652">
        <v>24.794927659448899</v>
      </c>
      <c r="P218" s="652"/>
      <c r="Q218" s="652">
        <v>186.71461243557999</v>
      </c>
      <c r="R218" s="652">
        <v>5.9546979468492403</v>
      </c>
      <c r="S218" s="652"/>
      <c r="T218" s="652">
        <v>194.89311199620201</v>
      </c>
      <c r="U218" s="652"/>
      <c r="V218" s="652">
        <v>192.44152548256</v>
      </c>
      <c r="W218" s="652">
        <v>22.115780229867202</v>
      </c>
      <c r="X218" s="652"/>
      <c r="Y218" s="652">
        <v>190.89753311075</v>
      </c>
      <c r="Z218" s="652">
        <v>3.8204891898691198</v>
      </c>
    </row>
    <row r="219" spans="1:26" ht="15">
      <c r="A219" s="653" t="s">
        <v>1830</v>
      </c>
      <c r="B219" s="651" t="s">
        <v>1762</v>
      </c>
      <c r="C219" s="651" t="s">
        <v>1763</v>
      </c>
      <c r="D219" s="652">
        <v>120.19693633435</v>
      </c>
      <c r="E219" s="652"/>
      <c r="F219" s="652">
        <v>122.86424085317</v>
      </c>
      <c r="G219" s="652">
        <v>30.516064327314599</v>
      </c>
      <c r="H219" s="652"/>
      <c r="I219" s="652">
        <v>121.78747932295001</v>
      </c>
      <c r="J219" s="652">
        <v>14.5477293618533</v>
      </c>
      <c r="K219" s="652"/>
      <c r="L219" s="652">
        <v>120.315072480773</v>
      </c>
      <c r="M219" s="652"/>
      <c r="N219" s="652">
        <v>122.98788415822</v>
      </c>
      <c r="O219" s="652">
        <v>30.4327726133012</v>
      </c>
      <c r="P219" s="652"/>
      <c r="Q219" s="652">
        <v>121.98318040530999</v>
      </c>
      <c r="R219" s="652">
        <v>14.992448383567201</v>
      </c>
      <c r="S219" s="652"/>
      <c r="T219" s="652">
        <v>119.619684100184</v>
      </c>
      <c r="U219" s="652"/>
      <c r="V219" s="652">
        <v>122.26016225234</v>
      </c>
      <c r="W219" s="652">
        <v>30.926972146597901</v>
      </c>
      <c r="X219" s="652"/>
      <c r="Y219" s="652">
        <v>120.83114454757001</v>
      </c>
      <c r="Z219" s="652">
        <v>12.4031958952661</v>
      </c>
    </row>
    <row r="220" spans="1:26" ht="15">
      <c r="A220" s="653" t="s">
        <v>1831</v>
      </c>
      <c r="B220" s="651"/>
      <c r="C220" s="651" t="s">
        <v>1765</v>
      </c>
      <c r="D220" s="652">
        <v>120.996939936296</v>
      </c>
      <c r="E220" s="652"/>
      <c r="F220" s="652">
        <v>123.1200716515</v>
      </c>
      <c r="G220" s="652">
        <v>27.342096803401301</v>
      </c>
      <c r="H220" s="652"/>
      <c r="I220" s="652">
        <v>123.41762240022</v>
      </c>
      <c r="J220" s="652">
        <v>1.3385145060333099</v>
      </c>
      <c r="K220" s="652"/>
      <c r="L220" s="652">
        <v>121.133397570181</v>
      </c>
      <c r="M220" s="652"/>
      <c r="N220" s="652">
        <v>123.26181571812</v>
      </c>
      <c r="O220" s="652">
        <v>27.391989115160801</v>
      </c>
      <c r="P220" s="652"/>
      <c r="Q220" s="652">
        <v>123.38116517325</v>
      </c>
      <c r="R220" s="652">
        <v>1.1460471544478199</v>
      </c>
      <c r="S220" s="652"/>
      <c r="T220" s="652">
        <v>120.330162862438</v>
      </c>
      <c r="U220" s="652"/>
      <c r="V220" s="652">
        <v>122.42755896429</v>
      </c>
      <c r="W220" s="652">
        <v>27.097246938731899</v>
      </c>
      <c r="X220" s="652"/>
      <c r="Y220" s="652">
        <v>123.59577835903001</v>
      </c>
      <c r="Z220" s="652">
        <v>2.2880142547781599</v>
      </c>
    </row>
    <row r="221" spans="1:26">
      <c r="A221" s="654" t="s">
        <v>1832</v>
      </c>
      <c r="B221" s="651"/>
      <c r="C221" s="651" t="s">
        <v>1767</v>
      </c>
      <c r="D221" s="652">
        <v>141.74739739086101</v>
      </c>
      <c r="E221" s="652"/>
      <c r="F221" s="652">
        <v>134.79137497374001</v>
      </c>
      <c r="G221" s="652">
        <v>28.129662400737999</v>
      </c>
      <c r="H221" s="652"/>
      <c r="I221" s="652">
        <v>131.7927930553</v>
      </c>
      <c r="J221" s="652">
        <v>6.7860411602493098</v>
      </c>
      <c r="K221" s="652"/>
      <c r="L221" s="652">
        <v>141.79154614712701</v>
      </c>
      <c r="M221" s="652"/>
      <c r="N221" s="652">
        <v>134.83652078403</v>
      </c>
      <c r="O221" s="652">
        <v>27.9713521590403</v>
      </c>
      <c r="P221" s="652"/>
      <c r="Q221" s="652">
        <v>131.63775101421999</v>
      </c>
      <c r="R221" s="652">
        <v>6.6919337561581802</v>
      </c>
      <c r="S221" s="652"/>
      <c r="T221" s="652">
        <v>141.531671984528</v>
      </c>
      <c r="U221" s="652"/>
      <c r="V221" s="652">
        <v>134.57080809465</v>
      </c>
      <c r="W221" s="652">
        <v>28.910325192684098</v>
      </c>
      <c r="X221" s="652"/>
      <c r="Y221" s="652">
        <v>132.55043881661999</v>
      </c>
      <c r="Z221" s="652">
        <v>7.2451183822620999</v>
      </c>
    </row>
    <row r="222" spans="1:26">
      <c r="A222" s="654" t="s">
        <v>1829</v>
      </c>
      <c r="B222" s="651"/>
      <c r="C222" s="651" t="s">
        <v>1768</v>
      </c>
      <c r="D222" s="652">
        <v>123.948706889121</v>
      </c>
      <c r="E222" s="652"/>
      <c r="F222" s="652">
        <v>126.10292526248</v>
      </c>
      <c r="G222" s="652">
        <v>21.277246946524201</v>
      </c>
      <c r="H222" s="652"/>
      <c r="I222" s="652">
        <v>130.39043862707999</v>
      </c>
      <c r="J222" s="652">
        <v>-1.0640600261287201</v>
      </c>
      <c r="K222" s="652"/>
      <c r="L222" s="652">
        <v>123.882383136092</v>
      </c>
      <c r="M222" s="652"/>
      <c r="N222" s="652">
        <v>126.03840596582999</v>
      </c>
      <c r="O222" s="652">
        <v>21.675933965566799</v>
      </c>
      <c r="P222" s="652"/>
      <c r="Q222" s="652">
        <v>130.61538767951001</v>
      </c>
      <c r="R222" s="652">
        <v>-0.77664904393539902</v>
      </c>
      <c r="S222" s="652"/>
      <c r="T222" s="652">
        <v>124.272786654488</v>
      </c>
      <c r="U222" s="652"/>
      <c r="V222" s="652">
        <v>126.41814432291</v>
      </c>
      <c r="W222" s="652">
        <v>19.3720218504209</v>
      </c>
      <c r="X222" s="652"/>
      <c r="Y222" s="652">
        <v>129.29117745312999</v>
      </c>
      <c r="Z222" s="652">
        <v>-2.4588838728773301</v>
      </c>
    </row>
    <row r="223" spans="1:26" ht="15">
      <c r="A223" s="653"/>
      <c r="B223" s="651" t="s">
        <v>1769</v>
      </c>
      <c r="C223" s="651" t="s">
        <v>1763</v>
      </c>
      <c r="D223" s="652">
        <v>133.04121143883199</v>
      </c>
      <c r="E223" s="652"/>
      <c r="F223" s="652">
        <v>135.04721631148999</v>
      </c>
      <c r="G223" s="652">
        <v>9.9158024936477407</v>
      </c>
      <c r="H223" s="652"/>
      <c r="I223" s="652">
        <v>132.67112501285001</v>
      </c>
      <c r="J223" s="652">
        <v>1.7491208786349901</v>
      </c>
      <c r="K223" s="652"/>
      <c r="L223" s="652">
        <v>133.07612728745701</v>
      </c>
      <c r="M223" s="652"/>
      <c r="N223" s="652">
        <v>135.08582805537</v>
      </c>
      <c r="O223" s="652">
        <v>9.8366956875088398</v>
      </c>
      <c r="P223" s="652"/>
      <c r="Q223" s="652">
        <v>132.67325691088001</v>
      </c>
      <c r="R223" s="652">
        <v>1.5755182202723099</v>
      </c>
      <c r="S223" s="652"/>
      <c r="T223" s="652">
        <v>132.87060106904701</v>
      </c>
      <c r="U223" s="652"/>
      <c r="V223" s="652">
        <v>134.85857263033</v>
      </c>
      <c r="W223" s="652">
        <v>10.304591574144499</v>
      </c>
      <c r="X223" s="652"/>
      <c r="Y223" s="652">
        <v>132.66070704177</v>
      </c>
      <c r="Z223" s="652">
        <v>2.60615585302524</v>
      </c>
    </row>
    <row r="224" spans="1:26" ht="15">
      <c r="A224" s="653"/>
      <c r="B224" s="651"/>
      <c r="C224" s="651" t="s">
        <v>1765</v>
      </c>
      <c r="D224" s="652">
        <v>138.421020556889</v>
      </c>
      <c r="E224" s="652"/>
      <c r="F224" s="652">
        <v>137.46753129349</v>
      </c>
      <c r="G224" s="652">
        <v>11.653225546035699</v>
      </c>
      <c r="H224" s="652"/>
      <c r="I224" s="652">
        <v>136.84241213356</v>
      </c>
      <c r="J224" s="652">
        <v>3.1440806130994901</v>
      </c>
      <c r="K224" s="652"/>
      <c r="L224" s="652">
        <v>138.75277179062999</v>
      </c>
      <c r="M224" s="652"/>
      <c r="N224" s="652">
        <v>137.80023043409</v>
      </c>
      <c r="O224" s="652">
        <v>11.794743271685199</v>
      </c>
      <c r="P224" s="652"/>
      <c r="Q224" s="652">
        <v>136.93442499378</v>
      </c>
      <c r="R224" s="652">
        <v>3.2117761952300099</v>
      </c>
      <c r="S224" s="652"/>
      <c r="T224" s="652">
        <v>136.79997444473301</v>
      </c>
      <c r="U224" s="652"/>
      <c r="V224" s="652">
        <v>135.84207788731999</v>
      </c>
      <c r="W224" s="652">
        <v>10.957107236731501</v>
      </c>
      <c r="X224" s="652"/>
      <c r="Y224" s="652">
        <v>136.39277180985999</v>
      </c>
      <c r="Z224" s="652">
        <v>2.8132405226175301</v>
      </c>
    </row>
    <row r="225" spans="1:26" ht="15">
      <c r="A225" s="653"/>
      <c r="B225" s="651"/>
      <c r="C225" s="651" t="s">
        <v>1767</v>
      </c>
      <c r="D225" s="652">
        <v>143.153568294667</v>
      </c>
      <c r="E225" s="652"/>
      <c r="F225" s="652">
        <v>140.84873820050001</v>
      </c>
      <c r="G225" s="652">
        <v>4.4938804340708698</v>
      </c>
      <c r="H225" s="652"/>
      <c r="I225" s="652">
        <v>139.61262598203999</v>
      </c>
      <c r="J225" s="652">
        <v>2.0243825034129301</v>
      </c>
      <c r="K225" s="652"/>
      <c r="L225" s="652">
        <v>143.710969256303</v>
      </c>
      <c r="M225" s="652"/>
      <c r="N225" s="652">
        <v>141.40048237044999</v>
      </c>
      <c r="O225" s="652">
        <v>4.8680888147014798</v>
      </c>
      <c r="P225" s="652"/>
      <c r="Q225" s="652">
        <v>140.02013580633999</v>
      </c>
      <c r="R225" s="652">
        <v>2.2534222586469101</v>
      </c>
      <c r="S225" s="652"/>
      <c r="T225" s="652">
        <v>140.429923075376</v>
      </c>
      <c r="U225" s="652"/>
      <c r="V225" s="652">
        <v>138.15310622874</v>
      </c>
      <c r="W225" s="652">
        <v>2.6620172567964402</v>
      </c>
      <c r="X225" s="652"/>
      <c r="Y225" s="652">
        <v>137.62124294214999</v>
      </c>
      <c r="Z225" s="652">
        <v>0.90068638974693305</v>
      </c>
    </row>
    <row r="226" spans="1:26" ht="15">
      <c r="A226" s="653"/>
      <c r="B226" s="651"/>
      <c r="C226" s="651" t="s">
        <v>1768</v>
      </c>
      <c r="D226" s="652">
        <v>137.36856922435101</v>
      </c>
      <c r="E226" s="652"/>
      <c r="F226" s="652">
        <v>139.24060927881001</v>
      </c>
      <c r="G226" s="652">
        <v>10.418223041998599</v>
      </c>
      <c r="H226" s="652"/>
      <c r="I226" s="652">
        <v>145.63200882656</v>
      </c>
      <c r="J226" s="652">
        <v>4.3114888801635596</v>
      </c>
      <c r="K226" s="652"/>
      <c r="L226" s="652">
        <v>137.586553156767</v>
      </c>
      <c r="M226" s="652"/>
      <c r="N226" s="652">
        <v>139.46483603985001</v>
      </c>
      <c r="O226" s="652">
        <v>10.6526498579013</v>
      </c>
      <c r="P226" s="652"/>
      <c r="Q226" s="652">
        <v>146.35514533904001</v>
      </c>
      <c r="R226" s="652">
        <v>4.5243560836577599</v>
      </c>
      <c r="S226" s="652"/>
      <c r="T226" s="652">
        <v>136.30342772609299</v>
      </c>
      <c r="U226" s="652"/>
      <c r="V226" s="652">
        <v>138.145114557</v>
      </c>
      <c r="W226" s="652">
        <v>9.2763347357289092</v>
      </c>
      <c r="X226" s="652"/>
      <c r="Y226" s="652">
        <v>142.0982491462</v>
      </c>
      <c r="Z226" s="652">
        <v>3.25313600454251</v>
      </c>
    </row>
    <row r="227" spans="1:26">
      <c r="A227" s="643"/>
      <c r="B227" s="651" t="s">
        <v>1770</v>
      </c>
      <c r="C227" s="651" t="s">
        <v>1763</v>
      </c>
      <c r="D227" s="652">
        <v>155.710616222114</v>
      </c>
      <c r="E227" s="652"/>
      <c r="F227" s="652">
        <v>158.79328615150999</v>
      </c>
      <c r="G227" s="652">
        <v>17.583531514821502</v>
      </c>
      <c r="H227" s="652"/>
      <c r="I227" s="652">
        <v>154.19399075827999</v>
      </c>
      <c r="J227" s="652">
        <v>5.8791896099688303</v>
      </c>
      <c r="K227" s="652"/>
      <c r="L227" s="652">
        <v>155.571117181609</v>
      </c>
      <c r="M227" s="652"/>
      <c r="N227" s="652">
        <v>158.65474780254999</v>
      </c>
      <c r="O227" s="652">
        <v>17.4473666752958</v>
      </c>
      <c r="P227" s="652"/>
      <c r="Q227" s="652">
        <v>153.91953631308999</v>
      </c>
      <c r="R227" s="652">
        <v>5.1685172779724704</v>
      </c>
      <c r="S227" s="652"/>
      <c r="T227" s="652">
        <v>156.39225461335499</v>
      </c>
      <c r="U227" s="652"/>
      <c r="V227" s="652">
        <v>159.47013680640001</v>
      </c>
      <c r="W227" s="652">
        <v>18.2499070663713</v>
      </c>
      <c r="X227" s="652"/>
      <c r="Y227" s="652">
        <v>155.53517051589</v>
      </c>
      <c r="Z227" s="652">
        <v>9.4560780660043307</v>
      </c>
    </row>
    <row r="228" spans="1:26">
      <c r="A228" s="643"/>
      <c r="B228" s="651"/>
      <c r="C228" s="651" t="s">
        <v>1765</v>
      </c>
      <c r="D228" s="652">
        <v>151.784198409038</v>
      </c>
      <c r="E228" s="652"/>
      <c r="F228" s="652">
        <v>150.11125035814001</v>
      </c>
      <c r="G228" s="652">
        <v>9.1976039328559391</v>
      </c>
      <c r="H228" s="652"/>
      <c r="I228" s="652">
        <v>149.14807285306</v>
      </c>
      <c r="J228" s="652">
        <v>-3.2724478304282001</v>
      </c>
      <c r="K228" s="652"/>
      <c r="L228" s="652">
        <v>152.461012814996</v>
      </c>
      <c r="M228" s="652"/>
      <c r="N228" s="652">
        <v>150.78414274425</v>
      </c>
      <c r="O228" s="652">
        <v>9.4222718418241094</v>
      </c>
      <c r="P228" s="652"/>
      <c r="Q228" s="652">
        <v>149.63671988461999</v>
      </c>
      <c r="R228" s="652">
        <v>-2.7825034632109702</v>
      </c>
      <c r="S228" s="652"/>
      <c r="T228" s="652">
        <v>148.477059656129</v>
      </c>
      <c r="U228" s="652"/>
      <c r="V228" s="652">
        <v>146.82372993050001</v>
      </c>
      <c r="W228" s="652">
        <v>8.0841313781207003</v>
      </c>
      <c r="X228" s="652"/>
      <c r="Y228" s="652">
        <v>146.76019567046001</v>
      </c>
      <c r="Z228" s="652">
        <v>-5.6417945962476201</v>
      </c>
    </row>
    <row r="229" spans="1:26">
      <c r="A229" s="643"/>
      <c r="B229" s="651"/>
      <c r="C229" s="651" t="s">
        <v>1767</v>
      </c>
      <c r="D229" s="652">
        <v>173.53379930422</v>
      </c>
      <c r="E229" s="652"/>
      <c r="F229" s="652">
        <v>168.80457249137999</v>
      </c>
      <c r="G229" s="652">
        <v>19.8481254770522</v>
      </c>
      <c r="H229" s="652"/>
      <c r="I229" s="652">
        <v>168.57574630959999</v>
      </c>
      <c r="J229" s="652">
        <v>13.0257623078242</v>
      </c>
      <c r="K229" s="652"/>
      <c r="L229" s="652">
        <v>175.07510059221599</v>
      </c>
      <c r="M229" s="652"/>
      <c r="N229" s="652">
        <v>170.30786531666001</v>
      </c>
      <c r="O229" s="652">
        <v>20.443623997318898</v>
      </c>
      <c r="P229" s="652"/>
      <c r="Q229" s="652">
        <v>169.80903036859999</v>
      </c>
      <c r="R229" s="652">
        <v>13.4808558350746</v>
      </c>
      <c r="S229" s="652"/>
      <c r="T229" s="652">
        <v>166.002492088292</v>
      </c>
      <c r="U229" s="652"/>
      <c r="V229" s="652">
        <v>161.46000154091999</v>
      </c>
      <c r="W229" s="652">
        <v>16.870337517848299</v>
      </c>
      <c r="X229" s="652"/>
      <c r="Y229" s="652">
        <v>162.54904262794</v>
      </c>
      <c r="Z229" s="652">
        <v>10.758262405790701</v>
      </c>
    </row>
    <row r="230" spans="1:26">
      <c r="A230" s="643"/>
      <c r="B230" s="651"/>
      <c r="C230" s="651" t="s">
        <v>1768</v>
      </c>
      <c r="D230" s="652">
        <v>161.74633850843</v>
      </c>
      <c r="E230" s="652"/>
      <c r="F230" s="652">
        <v>165.20763003923</v>
      </c>
      <c r="G230" s="652">
        <v>18.649028394025901</v>
      </c>
      <c r="H230" s="652"/>
      <c r="I230" s="652">
        <v>171.89764973308999</v>
      </c>
      <c r="J230" s="652">
        <v>1.97057020135572</v>
      </c>
      <c r="K230" s="652"/>
      <c r="L230" s="652">
        <v>162.37214027588499</v>
      </c>
      <c r="M230" s="652"/>
      <c r="N230" s="652">
        <v>165.85071490282999</v>
      </c>
      <c r="O230" s="652">
        <v>18.919377537891101</v>
      </c>
      <c r="P230" s="652"/>
      <c r="Q230" s="652">
        <v>173.14174376053001</v>
      </c>
      <c r="R230" s="652">
        <v>1.9626243579012099</v>
      </c>
      <c r="S230" s="652"/>
      <c r="T230" s="652">
        <v>158.68846435775001</v>
      </c>
      <c r="U230" s="652"/>
      <c r="V230" s="652">
        <v>162.06573889971</v>
      </c>
      <c r="W230" s="652">
        <v>17.3155774776531</v>
      </c>
      <c r="X230" s="652"/>
      <c r="Y230" s="652">
        <v>165.81812085180999</v>
      </c>
      <c r="Z230" s="652">
        <v>2.01113348378964</v>
      </c>
    </row>
    <row r="231" spans="1:26">
      <c r="A231" s="643"/>
      <c r="B231" s="651" t="s">
        <v>1771</v>
      </c>
      <c r="C231" s="651" t="s">
        <v>1763</v>
      </c>
      <c r="D231" s="652">
        <v>188.76329696875399</v>
      </c>
      <c r="E231" s="652"/>
      <c r="F231" s="652">
        <v>191.95220833760001</v>
      </c>
      <c r="G231" s="652">
        <v>20.881816221406201</v>
      </c>
      <c r="H231" s="652"/>
      <c r="I231" s="652">
        <v>186.09821055896001</v>
      </c>
      <c r="J231" s="652">
        <v>8.2610558363768103</v>
      </c>
      <c r="K231" s="652"/>
      <c r="L231" s="652">
        <v>190.20575667278999</v>
      </c>
      <c r="M231" s="652"/>
      <c r="N231" s="652">
        <v>193.4235747022</v>
      </c>
      <c r="O231" s="652">
        <v>21.914772410669201</v>
      </c>
      <c r="P231" s="652"/>
      <c r="Q231" s="652">
        <v>187.36151412053999</v>
      </c>
      <c r="R231" s="652">
        <v>8.2127914685190895</v>
      </c>
      <c r="S231" s="652"/>
      <c r="T231" s="652">
        <v>181.71496238141299</v>
      </c>
      <c r="U231" s="652"/>
      <c r="V231" s="652">
        <v>184.76361907731999</v>
      </c>
      <c r="W231" s="652">
        <v>15.860952261944099</v>
      </c>
      <c r="X231" s="652"/>
      <c r="Y231" s="652">
        <v>179.92481022184</v>
      </c>
      <c r="Z231" s="652">
        <v>8.5073267611306491</v>
      </c>
    </row>
    <row r="232" spans="1:26" ht="15">
      <c r="A232" s="653"/>
      <c r="B232" s="651"/>
      <c r="C232" s="651" t="s">
        <v>1765</v>
      </c>
      <c r="D232" s="652">
        <v>202.33195497863099</v>
      </c>
      <c r="E232" s="652"/>
      <c r="F232" s="652">
        <v>199.44589174417001</v>
      </c>
      <c r="G232" s="652">
        <v>32.865385684501298</v>
      </c>
      <c r="H232" s="652"/>
      <c r="I232" s="652">
        <v>198.05545897067</v>
      </c>
      <c r="J232" s="652">
        <v>6.4252355655626703</v>
      </c>
      <c r="K232" s="652"/>
      <c r="L232" s="652">
        <v>203.77178515110401</v>
      </c>
      <c r="M232" s="652"/>
      <c r="N232" s="652">
        <v>200.86989705818999</v>
      </c>
      <c r="O232" s="652">
        <v>33.216857822305698</v>
      </c>
      <c r="P232" s="652"/>
      <c r="Q232" s="652">
        <v>199.19865769724001</v>
      </c>
      <c r="R232" s="652">
        <v>6.3178095204143796</v>
      </c>
      <c r="S232" s="652"/>
      <c r="T232" s="652">
        <v>195.29646915109899</v>
      </c>
      <c r="U232" s="652"/>
      <c r="V232" s="652">
        <v>192.48869226400001</v>
      </c>
      <c r="W232" s="652">
        <v>31.101895010510798</v>
      </c>
      <c r="X232" s="652"/>
      <c r="Y232" s="652">
        <v>192.46897634001999</v>
      </c>
      <c r="Z232" s="652">
        <v>6.9718934830130204</v>
      </c>
    </row>
    <row r="233" spans="1:26" ht="15.75" thickBot="1">
      <c r="A233" s="672"/>
      <c r="B233" s="673"/>
      <c r="C233" s="673"/>
      <c r="D233" s="674"/>
      <c r="E233" s="674"/>
      <c r="F233" s="674"/>
      <c r="G233" s="674"/>
      <c r="H233" s="674"/>
      <c r="I233" s="672"/>
      <c r="J233" s="672"/>
      <c r="K233" s="674"/>
      <c r="L233" s="674"/>
      <c r="M233" s="674"/>
      <c r="N233" s="674"/>
      <c r="O233" s="674"/>
      <c r="P233" s="674"/>
      <c r="Q233" s="672"/>
      <c r="R233" s="672"/>
      <c r="S233" s="674"/>
      <c r="T233" s="674"/>
      <c r="U233" s="674"/>
      <c r="V233" s="674"/>
      <c r="W233" s="674"/>
      <c r="X233" s="674"/>
      <c r="Y233" s="672"/>
      <c r="Z233" s="672"/>
    </row>
    <row r="234" spans="1:26" ht="15">
      <c r="A234" s="659" t="s">
        <v>1833</v>
      </c>
      <c r="D234" s="675"/>
      <c r="E234" s="675"/>
      <c r="F234" s="675"/>
      <c r="G234" s="675"/>
      <c r="H234" s="675"/>
      <c r="K234" s="675"/>
      <c r="L234" s="675"/>
      <c r="M234" s="675"/>
      <c r="N234" s="675"/>
      <c r="O234" s="675"/>
      <c r="P234" s="675"/>
      <c r="S234" s="675"/>
      <c r="T234" s="675"/>
      <c r="U234" s="675"/>
      <c r="V234" s="675"/>
      <c r="W234" s="675"/>
      <c r="X234" s="675"/>
    </row>
    <row r="235" spans="1:26" ht="15">
      <c r="A235" s="651" t="s">
        <v>1834</v>
      </c>
      <c r="D235" s="675"/>
      <c r="E235" s="675"/>
      <c r="F235" s="675"/>
      <c r="G235" s="675"/>
      <c r="H235" s="675"/>
      <c r="K235" s="675"/>
      <c r="L235" s="675"/>
      <c r="M235" s="675"/>
      <c r="N235" s="675"/>
      <c r="O235" s="675"/>
      <c r="P235" s="675"/>
      <c r="S235" s="675"/>
      <c r="T235" s="675"/>
      <c r="U235" s="675"/>
      <c r="V235" s="675"/>
      <c r="W235" s="675"/>
      <c r="X235" s="675"/>
    </row>
    <row r="236" spans="1:26" ht="15">
      <c r="A236" s="661" t="s">
        <v>1835</v>
      </c>
      <c r="B236" s="676"/>
      <c r="C236" s="676"/>
      <c r="D236" s="660"/>
      <c r="E236" s="660"/>
      <c r="F236" s="660"/>
      <c r="G236" s="660"/>
      <c r="H236" s="660"/>
      <c r="K236" s="660"/>
      <c r="L236" s="660"/>
      <c r="M236" s="660"/>
      <c r="N236" s="660"/>
      <c r="O236" s="660"/>
      <c r="P236" s="660"/>
      <c r="S236" s="660"/>
      <c r="T236" s="660"/>
      <c r="U236" s="660"/>
      <c r="V236" s="660"/>
      <c r="W236" s="660"/>
      <c r="X236" s="660"/>
    </row>
    <row r="237" spans="1:26" ht="15">
      <c r="A237" s="662" t="s">
        <v>1836</v>
      </c>
      <c r="B237" s="676"/>
      <c r="C237" s="676"/>
      <c r="D237" s="660"/>
      <c r="E237" s="660"/>
      <c r="F237" s="660"/>
      <c r="G237" s="660"/>
      <c r="H237" s="660"/>
      <c r="K237" s="660"/>
      <c r="L237" s="660"/>
      <c r="M237" s="660"/>
      <c r="N237" s="660"/>
      <c r="O237" s="660"/>
      <c r="P237" s="660"/>
      <c r="S237" s="660"/>
      <c r="T237" s="660"/>
      <c r="U237" s="660"/>
      <c r="V237" s="660"/>
      <c r="W237" s="660"/>
      <c r="X237" s="660"/>
    </row>
    <row r="238" spans="1:26" ht="15">
      <c r="D238" s="675"/>
      <c r="E238" s="675"/>
      <c r="F238" s="675"/>
      <c r="G238" s="675"/>
      <c r="H238" s="675"/>
      <c r="K238" s="675"/>
      <c r="L238" s="675"/>
      <c r="M238" s="675"/>
      <c r="N238" s="675"/>
      <c r="O238" s="675"/>
      <c r="P238" s="675"/>
      <c r="S238" s="675"/>
      <c r="T238" s="675"/>
      <c r="U238" s="675"/>
      <c r="V238" s="675"/>
      <c r="W238" s="675"/>
      <c r="X238" s="675"/>
    </row>
    <row r="239" spans="1:26" ht="15">
      <c r="D239" s="675"/>
      <c r="E239" s="675"/>
      <c r="F239" s="675"/>
      <c r="G239" s="675"/>
      <c r="H239" s="675"/>
      <c r="K239" s="675"/>
      <c r="L239" s="675"/>
      <c r="M239" s="675"/>
      <c r="N239" s="675"/>
      <c r="O239" s="675"/>
      <c r="P239" s="675"/>
      <c r="S239" s="675"/>
      <c r="T239" s="675"/>
      <c r="U239" s="675"/>
      <c r="V239" s="675"/>
      <c r="W239" s="675"/>
      <c r="X239" s="675"/>
    </row>
    <row r="240" spans="1:26" ht="15">
      <c r="D240" s="675"/>
      <c r="E240" s="675"/>
      <c r="F240" s="675"/>
      <c r="G240" s="675"/>
      <c r="H240" s="675"/>
      <c r="K240" s="675"/>
      <c r="L240" s="675"/>
      <c r="M240" s="675"/>
      <c r="N240" s="675"/>
      <c r="O240" s="675"/>
      <c r="P240" s="675"/>
      <c r="S240" s="675"/>
      <c r="T240" s="675"/>
      <c r="U240" s="675"/>
      <c r="V240" s="675"/>
      <c r="W240" s="675"/>
      <c r="X240" s="675"/>
    </row>
    <row r="241" spans="4:24" ht="15">
      <c r="D241" s="675"/>
      <c r="E241" s="675"/>
      <c r="F241" s="675"/>
      <c r="G241" s="675"/>
      <c r="H241" s="675"/>
      <c r="K241" s="675"/>
      <c r="L241" s="675"/>
      <c r="M241" s="675"/>
      <c r="N241" s="675"/>
      <c r="O241" s="675"/>
      <c r="P241" s="675"/>
      <c r="S241" s="675"/>
      <c r="T241" s="675"/>
      <c r="U241" s="675"/>
      <c r="V241" s="675"/>
      <c r="W241" s="675"/>
      <c r="X241" s="675"/>
    </row>
    <row r="242" spans="4:24" ht="15">
      <c r="D242" s="675"/>
      <c r="E242" s="675"/>
      <c r="F242" s="675"/>
      <c r="G242" s="675"/>
      <c r="H242" s="675"/>
      <c r="K242" s="675"/>
      <c r="L242" s="675"/>
      <c r="M242" s="675"/>
      <c r="N242" s="675"/>
      <c r="O242" s="675"/>
      <c r="P242" s="675"/>
      <c r="S242" s="675"/>
      <c r="T242" s="675"/>
      <c r="U242" s="675"/>
      <c r="V242" s="675"/>
      <c r="W242" s="675"/>
      <c r="X242" s="675"/>
    </row>
    <row r="243" spans="4:24" ht="15">
      <c r="D243" s="675"/>
      <c r="E243" s="675"/>
      <c r="F243" s="675"/>
      <c r="G243" s="675"/>
      <c r="H243" s="675"/>
      <c r="K243" s="675"/>
      <c r="L243" s="675"/>
      <c r="M243" s="675"/>
      <c r="N243" s="675"/>
      <c r="O243" s="675"/>
      <c r="P243" s="675"/>
      <c r="S243" s="675"/>
      <c r="T243" s="675"/>
      <c r="U243" s="675"/>
      <c r="V243" s="675"/>
      <c r="W243" s="675"/>
      <c r="X243" s="675"/>
    </row>
    <row r="244" spans="4:24" ht="15">
      <c r="D244" s="675"/>
      <c r="E244" s="675"/>
      <c r="F244" s="675"/>
      <c r="G244" s="675"/>
      <c r="H244" s="675"/>
      <c r="K244" s="675"/>
      <c r="L244" s="675"/>
      <c r="M244" s="675"/>
      <c r="N244" s="675"/>
      <c r="O244" s="675"/>
      <c r="P244" s="675"/>
      <c r="S244" s="675"/>
      <c r="T244" s="675"/>
      <c r="U244" s="675"/>
      <c r="V244" s="675"/>
      <c r="W244" s="675"/>
      <c r="X244" s="675"/>
    </row>
    <row r="245" spans="4:24" ht="15">
      <c r="D245" s="675"/>
      <c r="E245" s="675"/>
      <c r="F245" s="675"/>
      <c r="G245" s="675"/>
      <c r="H245" s="675"/>
      <c r="K245" s="675"/>
      <c r="L245" s="675"/>
      <c r="M245" s="675"/>
      <c r="N245" s="675"/>
      <c r="O245" s="675"/>
      <c r="P245" s="675"/>
      <c r="S245" s="675"/>
      <c r="T245" s="675"/>
      <c r="U245" s="675"/>
      <c r="V245" s="675"/>
      <c r="W245" s="675"/>
      <c r="X245" s="675"/>
    </row>
    <row r="246" spans="4:24" ht="15">
      <c r="D246" s="675"/>
      <c r="E246" s="675"/>
      <c r="F246" s="675"/>
      <c r="G246" s="675"/>
      <c r="H246" s="675"/>
      <c r="K246" s="675"/>
      <c r="L246" s="675"/>
      <c r="M246" s="675"/>
      <c r="N246" s="675"/>
      <c r="O246" s="675"/>
      <c r="P246" s="675"/>
      <c r="S246" s="675"/>
      <c r="T246" s="675"/>
      <c r="U246" s="675"/>
      <c r="V246" s="675"/>
      <c r="W246" s="675"/>
      <c r="X246" s="675"/>
    </row>
    <row r="247" spans="4:24" ht="15">
      <c r="D247" s="675"/>
      <c r="E247" s="675"/>
      <c r="F247" s="675"/>
      <c r="G247" s="675"/>
      <c r="H247" s="675"/>
      <c r="K247" s="675"/>
      <c r="L247" s="675"/>
      <c r="M247" s="675"/>
      <c r="N247" s="675"/>
      <c r="O247" s="675"/>
      <c r="P247" s="675"/>
      <c r="S247" s="675"/>
      <c r="T247" s="675"/>
      <c r="U247" s="675"/>
      <c r="V247" s="675"/>
      <c r="W247" s="675"/>
      <c r="X247" s="675"/>
    </row>
    <row r="248" spans="4:24" ht="15">
      <c r="D248" s="675"/>
      <c r="E248" s="675"/>
      <c r="F248" s="675"/>
      <c r="G248" s="675"/>
      <c r="H248" s="675"/>
      <c r="K248" s="675"/>
      <c r="L248" s="675"/>
      <c r="M248" s="675"/>
      <c r="N248" s="675"/>
      <c r="O248" s="675"/>
      <c r="P248" s="675"/>
      <c r="S248" s="675"/>
      <c r="T248" s="675"/>
      <c r="U248" s="675"/>
      <c r="V248" s="675"/>
      <c r="W248" s="675"/>
      <c r="X248" s="675"/>
    </row>
    <row r="249" spans="4:24" ht="15">
      <c r="D249" s="675"/>
      <c r="E249" s="675"/>
      <c r="F249" s="675"/>
      <c r="G249" s="675"/>
      <c r="H249" s="675"/>
      <c r="K249" s="675"/>
      <c r="L249" s="675"/>
      <c r="M249" s="675"/>
      <c r="N249" s="675"/>
      <c r="O249" s="675"/>
      <c r="P249" s="675"/>
      <c r="S249" s="675"/>
      <c r="T249" s="675"/>
      <c r="U249" s="675"/>
      <c r="V249" s="675"/>
      <c r="W249" s="675"/>
      <c r="X249" s="675"/>
    </row>
    <row r="250" spans="4:24" ht="15">
      <c r="D250" s="675"/>
      <c r="E250" s="675"/>
      <c r="F250" s="675"/>
      <c r="G250" s="675"/>
      <c r="H250" s="675"/>
      <c r="K250" s="675"/>
      <c r="L250" s="675"/>
      <c r="M250" s="675"/>
      <c r="N250" s="675"/>
      <c r="O250" s="675"/>
      <c r="P250" s="675"/>
      <c r="S250" s="675"/>
      <c r="T250" s="675"/>
      <c r="U250" s="675"/>
      <c r="V250" s="675"/>
      <c r="W250" s="675"/>
      <c r="X250" s="675"/>
    </row>
    <row r="251" spans="4:24" ht="15">
      <c r="D251" s="675"/>
      <c r="E251" s="675"/>
      <c r="F251" s="675"/>
      <c r="G251" s="675"/>
      <c r="H251" s="675"/>
      <c r="K251" s="675"/>
      <c r="L251" s="675"/>
      <c r="M251" s="675"/>
      <c r="N251" s="675"/>
      <c r="O251" s="675"/>
      <c r="P251" s="675"/>
      <c r="S251" s="675"/>
      <c r="T251" s="675"/>
      <c r="U251" s="675"/>
      <c r="V251" s="675"/>
      <c r="W251" s="675"/>
      <c r="X251" s="675"/>
    </row>
    <row r="252" spans="4:24" ht="15">
      <c r="D252" s="675"/>
      <c r="E252" s="675"/>
      <c r="F252" s="675"/>
      <c r="G252" s="675"/>
      <c r="H252" s="675"/>
      <c r="K252" s="675"/>
      <c r="L252" s="675"/>
      <c r="M252" s="675"/>
      <c r="N252" s="675"/>
      <c r="O252" s="675"/>
      <c r="P252" s="675"/>
      <c r="S252" s="675"/>
      <c r="T252" s="675"/>
      <c r="U252" s="675"/>
      <c r="V252" s="675"/>
      <c r="W252" s="675"/>
      <c r="X252" s="675"/>
    </row>
    <row r="253" spans="4:24" ht="15">
      <c r="D253" s="675"/>
      <c r="E253" s="675"/>
      <c r="F253" s="675"/>
      <c r="G253" s="675"/>
      <c r="H253" s="675"/>
      <c r="K253" s="675"/>
      <c r="L253" s="675"/>
      <c r="M253" s="675"/>
      <c r="N253" s="675"/>
      <c r="O253" s="675"/>
      <c r="P253" s="675"/>
      <c r="S253" s="675"/>
      <c r="T253" s="675"/>
      <c r="U253" s="675"/>
      <c r="V253" s="675"/>
      <c r="W253" s="675"/>
      <c r="X253" s="675"/>
    </row>
    <row r="254" spans="4:24" ht="15">
      <c r="D254" s="675"/>
      <c r="E254" s="675"/>
      <c r="F254" s="675"/>
      <c r="G254" s="675"/>
      <c r="H254" s="675"/>
      <c r="K254" s="675"/>
      <c r="L254" s="675"/>
      <c r="M254" s="675"/>
      <c r="N254" s="675"/>
      <c r="O254" s="675"/>
      <c r="P254" s="675"/>
      <c r="S254" s="675"/>
      <c r="T254" s="675"/>
      <c r="U254" s="675"/>
      <c r="V254" s="675"/>
      <c r="W254" s="675"/>
      <c r="X254" s="675"/>
    </row>
    <row r="255" spans="4:24" ht="15">
      <c r="D255" s="675"/>
      <c r="E255" s="675"/>
      <c r="F255" s="675"/>
      <c r="G255" s="675"/>
      <c r="H255" s="675"/>
      <c r="K255" s="675"/>
      <c r="L255" s="675"/>
      <c r="M255" s="675"/>
      <c r="N255" s="675"/>
      <c r="O255" s="675"/>
      <c r="P255" s="675"/>
      <c r="S255" s="675"/>
      <c r="T255" s="675"/>
      <c r="U255" s="675"/>
      <c r="V255" s="675"/>
      <c r="W255" s="675"/>
      <c r="X255" s="675"/>
    </row>
    <row r="256" spans="4:24" ht="15">
      <c r="D256" s="675"/>
      <c r="E256" s="675"/>
      <c r="F256" s="675"/>
      <c r="G256" s="675"/>
      <c r="H256" s="675"/>
      <c r="K256" s="675"/>
      <c r="L256" s="675"/>
      <c r="M256" s="675"/>
      <c r="N256" s="675"/>
      <c r="O256" s="675"/>
      <c r="P256" s="675"/>
      <c r="S256" s="675"/>
      <c r="T256" s="675"/>
      <c r="U256" s="675"/>
      <c r="V256" s="675"/>
      <c r="W256" s="675"/>
      <c r="X256" s="675"/>
    </row>
    <row r="257" spans="4:24" ht="15">
      <c r="D257" s="675"/>
      <c r="E257" s="675"/>
      <c r="F257" s="675"/>
      <c r="G257" s="675"/>
      <c r="H257" s="675"/>
      <c r="K257" s="675"/>
      <c r="L257" s="675"/>
      <c r="M257" s="675"/>
      <c r="N257" s="675"/>
      <c r="O257" s="675"/>
      <c r="P257" s="675"/>
      <c r="S257" s="675"/>
      <c r="T257" s="675"/>
      <c r="U257" s="675"/>
      <c r="V257" s="675"/>
      <c r="W257" s="675"/>
      <c r="X257" s="675"/>
    </row>
    <row r="258" spans="4:24" ht="15">
      <c r="D258" s="675"/>
      <c r="E258" s="675"/>
      <c r="F258" s="675"/>
      <c r="G258" s="675"/>
      <c r="H258" s="675"/>
      <c r="K258" s="675"/>
      <c r="L258" s="675"/>
      <c r="M258" s="675"/>
      <c r="N258" s="675"/>
      <c r="O258" s="675"/>
      <c r="P258" s="675"/>
      <c r="S258" s="675"/>
      <c r="T258" s="675"/>
      <c r="U258" s="675"/>
      <c r="V258" s="675"/>
      <c r="W258" s="675"/>
      <c r="X258" s="675"/>
    </row>
    <row r="259" spans="4:24" ht="15">
      <c r="D259" s="675"/>
      <c r="E259" s="675"/>
      <c r="F259" s="675"/>
      <c r="G259" s="675"/>
      <c r="H259" s="675"/>
      <c r="K259" s="675"/>
      <c r="L259" s="675"/>
      <c r="M259" s="675"/>
      <c r="N259" s="675"/>
      <c r="O259" s="675"/>
      <c r="P259" s="675"/>
      <c r="S259" s="675"/>
      <c r="T259" s="675"/>
      <c r="U259" s="675"/>
      <c r="V259" s="675"/>
      <c r="W259" s="675"/>
      <c r="X259" s="675"/>
    </row>
    <row r="260" spans="4:24" ht="15">
      <c r="D260" s="675"/>
      <c r="E260" s="675"/>
      <c r="F260" s="675"/>
      <c r="G260" s="675"/>
      <c r="H260" s="675"/>
      <c r="K260" s="675"/>
      <c r="L260" s="675"/>
      <c r="M260" s="675"/>
      <c r="N260" s="675"/>
      <c r="O260" s="675"/>
      <c r="P260" s="675"/>
      <c r="S260" s="675"/>
      <c r="T260" s="675"/>
      <c r="U260" s="675"/>
      <c r="V260" s="675"/>
      <c r="W260" s="675"/>
      <c r="X260" s="675"/>
    </row>
    <row r="261" spans="4:24" ht="15">
      <c r="D261" s="675"/>
      <c r="E261" s="675"/>
      <c r="F261" s="675"/>
      <c r="G261" s="675"/>
      <c r="H261" s="675"/>
      <c r="K261" s="675"/>
      <c r="L261" s="675"/>
      <c r="M261" s="675"/>
      <c r="N261" s="675"/>
      <c r="O261" s="675"/>
      <c r="P261" s="675"/>
      <c r="S261" s="675"/>
      <c r="T261" s="675"/>
      <c r="U261" s="675"/>
      <c r="V261" s="675"/>
      <c r="W261" s="675"/>
      <c r="X261" s="675"/>
    </row>
    <row r="262" spans="4:24" ht="15">
      <c r="D262" s="675"/>
      <c r="E262" s="675"/>
      <c r="F262" s="675"/>
      <c r="G262" s="675"/>
      <c r="H262" s="675"/>
      <c r="K262" s="675"/>
      <c r="L262" s="675"/>
      <c r="M262" s="675"/>
      <c r="N262" s="675"/>
      <c r="O262" s="675"/>
      <c r="P262" s="675"/>
      <c r="S262" s="675"/>
      <c r="T262" s="675"/>
      <c r="U262" s="675"/>
      <c r="V262" s="675"/>
      <c r="W262" s="675"/>
      <c r="X262" s="675"/>
    </row>
    <row r="263" spans="4:24" ht="15">
      <c r="D263" s="675"/>
      <c r="E263" s="675"/>
      <c r="F263" s="675"/>
      <c r="G263" s="675"/>
      <c r="H263" s="675"/>
      <c r="K263" s="675"/>
      <c r="L263" s="675"/>
      <c r="M263" s="675"/>
      <c r="N263" s="675"/>
      <c r="O263" s="675"/>
      <c r="P263" s="675"/>
      <c r="S263" s="675"/>
      <c r="T263" s="675"/>
      <c r="U263" s="675"/>
      <c r="V263" s="675"/>
      <c r="W263" s="675"/>
      <c r="X263" s="675"/>
    </row>
    <row r="264" spans="4:24" ht="15">
      <c r="D264" s="675"/>
      <c r="E264" s="675"/>
      <c r="F264" s="675"/>
      <c r="G264" s="675"/>
      <c r="H264" s="675"/>
      <c r="K264" s="675"/>
      <c r="L264" s="675"/>
      <c r="M264" s="675"/>
      <c r="N264" s="675"/>
      <c r="O264" s="675"/>
      <c r="P264" s="675"/>
      <c r="S264" s="675"/>
      <c r="T264" s="675"/>
      <c r="U264" s="675"/>
      <c r="V264" s="675"/>
      <c r="W264" s="675"/>
      <c r="X264" s="675"/>
    </row>
    <row r="265" spans="4:24" ht="15">
      <c r="D265" s="675"/>
      <c r="E265" s="675"/>
      <c r="F265" s="675"/>
      <c r="G265" s="675"/>
      <c r="H265" s="675"/>
      <c r="K265" s="675"/>
      <c r="L265" s="675"/>
      <c r="M265" s="675"/>
      <c r="N265" s="675"/>
      <c r="O265" s="675"/>
      <c r="P265" s="675"/>
      <c r="S265" s="675"/>
      <c r="T265" s="675"/>
      <c r="U265" s="675"/>
      <c r="V265" s="675"/>
      <c r="W265" s="675"/>
      <c r="X265" s="675"/>
    </row>
    <row r="266" spans="4:24" ht="15">
      <c r="D266" s="675"/>
      <c r="E266" s="675"/>
      <c r="F266" s="675"/>
      <c r="G266" s="675"/>
      <c r="H266" s="675"/>
      <c r="K266" s="675"/>
      <c r="L266" s="675"/>
      <c r="M266" s="675"/>
      <c r="N266" s="675"/>
      <c r="O266" s="675"/>
      <c r="P266" s="675"/>
      <c r="S266" s="675"/>
      <c r="T266" s="675"/>
      <c r="U266" s="675"/>
      <c r="V266" s="675"/>
      <c r="W266" s="675"/>
      <c r="X266" s="675"/>
    </row>
    <row r="267" spans="4:24" ht="15">
      <c r="D267" s="675"/>
      <c r="E267" s="675"/>
      <c r="F267" s="675"/>
      <c r="G267" s="675"/>
      <c r="H267" s="675"/>
      <c r="K267" s="675"/>
      <c r="L267" s="675"/>
      <c r="M267" s="675"/>
      <c r="N267" s="675"/>
      <c r="O267" s="675"/>
      <c r="P267" s="675"/>
      <c r="S267" s="675"/>
      <c r="T267" s="675"/>
      <c r="U267" s="675"/>
      <c r="V267" s="675"/>
      <c r="W267" s="675"/>
      <c r="X267" s="675"/>
    </row>
    <row r="268" spans="4:24" ht="15">
      <c r="D268" s="675"/>
      <c r="E268" s="675"/>
      <c r="F268" s="675"/>
      <c r="G268" s="675"/>
      <c r="H268" s="675"/>
      <c r="K268" s="675"/>
      <c r="L268" s="675"/>
      <c r="M268" s="675"/>
      <c r="N268" s="675"/>
      <c r="O268" s="675"/>
      <c r="P268" s="675"/>
      <c r="S268" s="675"/>
      <c r="T268" s="675"/>
      <c r="U268" s="675"/>
      <c r="V268" s="675"/>
      <c r="W268" s="675"/>
      <c r="X268" s="675"/>
    </row>
    <row r="269" spans="4:24" ht="15">
      <c r="D269" s="675"/>
      <c r="E269" s="675"/>
      <c r="F269" s="675"/>
      <c r="G269" s="675"/>
      <c r="H269" s="675"/>
      <c r="K269" s="675"/>
      <c r="L269" s="675"/>
      <c r="M269" s="675"/>
      <c r="N269" s="675"/>
      <c r="O269" s="675"/>
      <c r="P269" s="675"/>
      <c r="S269" s="675"/>
      <c r="T269" s="675"/>
      <c r="U269" s="675"/>
      <c r="V269" s="675"/>
      <c r="W269" s="675"/>
      <c r="X269" s="675"/>
    </row>
    <row r="270" spans="4:24" ht="15">
      <c r="D270" s="675"/>
      <c r="E270" s="675"/>
      <c r="F270" s="675"/>
      <c r="G270" s="675"/>
      <c r="H270" s="675"/>
      <c r="K270" s="675"/>
      <c r="L270" s="675"/>
      <c r="M270" s="675"/>
      <c r="N270" s="675"/>
      <c r="O270" s="675"/>
      <c r="P270" s="675"/>
      <c r="S270" s="675"/>
      <c r="T270" s="675"/>
      <c r="U270" s="675"/>
      <c r="V270" s="675"/>
      <c r="W270" s="675"/>
      <c r="X270" s="675"/>
    </row>
    <row r="271" spans="4:24" ht="15">
      <c r="D271" s="675"/>
      <c r="E271" s="675"/>
      <c r="F271" s="675"/>
      <c r="G271" s="675"/>
      <c r="H271" s="675"/>
      <c r="K271" s="675"/>
      <c r="L271" s="675"/>
      <c r="M271" s="675"/>
      <c r="N271" s="675"/>
      <c r="O271" s="675"/>
      <c r="P271" s="675"/>
      <c r="S271" s="675"/>
      <c r="T271" s="675"/>
      <c r="U271" s="675"/>
      <c r="V271" s="675"/>
      <c r="W271" s="675"/>
      <c r="X271" s="675"/>
    </row>
    <row r="272" spans="4:24" ht="15">
      <c r="D272" s="675"/>
      <c r="E272" s="675"/>
      <c r="F272" s="675"/>
      <c r="G272" s="675"/>
      <c r="H272" s="675"/>
      <c r="K272" s="675"/>
      <c r="L272" s="675"/>
      <c r="M272" s="675"/>
      <c r="N272" s="675"/>
      <c r="O272" s="675"/>
      <c r="P272" s="675"/>
      <c r="S272" s="675"/>
      <c r="T272" s="675"/>
      <c r="U272" s="675"/>
      <c r="V272" s="675"/>
      <c r="W272" s="675"/>
      <c r="X272" s="675"/>
    </row>
    <row r="273" spans="4:24" ht="15">
      <c r="D273" s="675"/>
      <c r="E273" s="675"/>
      <c r="F273" s="675"/>
      <c r="G273" s="675"/>
      <c r="H273" s="675"/>
      <c r="K273" s="675"/>
      <c r="L273" s="675"/>
      <c r="M273" s="675"/>
      <c r="N273" s="675"/>
      <c r="O273" s="675"/>
      <c r="P273" s="675"/>
      <c r="S273" s="675"/>
      <c r="T273" s="675"/>
      <c r="U273" s="675"/>
      <c r="V273" s="675"/>
      <c r="W273" s="675"/>
      <c r="X273" s="675"/>
    </row>
    <row r="274" spans="4:24" ht="15">
      <c r="D274" s="675"/>
      <c r="E274" s="675"/>
      <c r="F274" s="675"/>
      <c r="G274" s="675"/>
      <c r="H274" s="675"/>
      <c r="K274" s="675"/>
      <c r="L274" s="675"/>
      <c r="M274" s="675"/>
      <c r="N274" s="675"/>
      <c r="O274" s="675"/>
      <c r="P274" s="675"/>
      <c r="S274" s="675"/>
      <c r="T274" s="675"/>
      <c r="U274" s="675"/>
      <c r="V274" s="675"/>
      <c r="W274" s="675"/>
      <c r="X274" s="675"/>
    </row>
    <row r="275" spans="4:24" ht="15">
      <c r="D275" s="675"/>
      <c r="E275" s="675"/>
      <c r="F275" s="675"/>
      <c r="G275" s="675"/>
      <c r="H275" s="675"/>
      <c r="K275" s="675"/>
      <c r="L275" s="675"/>
      <c r="M275" s="675"/>
      <c r="N275" s="675"/>
      <c r="O275" s="675"/>
      <c r="P275" s="675"/>
      <c r="S275" s="675"/>
      <c r="T275" s="675"/>
      <c r="U275" s="675"/>
      <c r="V275" s="675"/>
      <c r="W275" s="675"/>
      <c r="X275" s="675"/>
    </row>
    <row r="276" spans="4:24" ht="15">
      <c r="D276" s="675"/>
      <c r="E276" s="675"/>
      <c r="F276" s="675"/>
      <c r="G276" s="675"/>
      <c r="H276" s="675"/>
      <c r="K276" s="675"/>
      <c r="L276" s="675"/>
      <c r="M276" s="675"/>
      <c r="N276" s="675"/>
      <c r="O276" s="675"/>
      <c r="P276" s="675"/>
      <c r="S276" s="675"/>
      <c r="T276" s="675"/>
      <c r="U276" s="675"/>
      <c r="V276" s="675"/>
      <c r="W276" s="675"/>
      <c r="X276" s="675"/>
    </row>
    <row r="277" spans="4:24" ht="15">
      <c r="D277" s="675"/>
      <c r="E277" s="675"/>
      <c r="F277" s="675"/>
      <c r="G277" s="675"/>
      <c r="H277" s="675"/>
      <c r="K277" s="675"/>
      <c r="L277" s="675"/>
      <c r="M277" s="675"/>
      <c r="N277" s="675"/>
      <c r="O277" s="675"/>
      <c r="P277" s="675"/>
      <c r="S277" s="675"/>
      <c r="T277" s="675"/>
      <c r="U277" s="675"/>
      <c r="V277" s="675"/>
      <c r="W277" s="675"/>
      <c r="X277" s="675"/>
    </row>
    <row r="278" spans="4:24" ht="15">
      <c r="D278" s="675"/>
      <c r="E278" s="675"/>
      <c r="F278" s="675"/>
      <c r="G278" s="675"/>
      <c r="H278" s="675"/>
      <c r="K278" s="675"/>
      <c r="L278" s="675"/>
      <c r="M278" s="675"/>
      <c r="N278" s="675"/>
      <c r="O278" s="675"/>
      <c r="P278" s="675"/>
      <c r="S278" s="675"/>
      <c r="T278" s="675"/>
      <c r="U278" s="675"/>
      <c r="V278" s="675"/>
      <c r="W278" s="675"/>
      <c r="X278" s="675"/>
    </row>
    <row r="279" spans="4:24" ht="15">
      <c r="D279" s="675"/>
      <c r="E279" s="675"/>
      <c r="F279" s="675"/>
      <c r="G279" s="675"/>
      <c r="H279" s="675"/>
      <c r="K279" s="675"/>
      <c r="L279" s="675"/>
      <c r="M279" s="675"/>
      <c r="N279" s="675"/>
      <c r="O279" s="675"/>
      <c r="P279" s="675"/>
      <c r="S279" s="675"/>
      <c r="T279" s="675"/>
      <c r="U279" s="675"/>
      <c r="V279" s="675"/>
      <c r="W279" s="675"/>
      <c r="X279" s="675"/>
    </row>
    <row r="280" spans="4:24" ht="15">
      <c r="D280" s="675"/>
      <c r="E280" s="675"/>
      <c r="F280" s="675"/>
      <c r="G280" s="675"/>
      <c r="H280" s="675"/>
      <c r="K280" s="675"/>
      <c r="L280" s="675"/>
      <c r="M280" s="675"/>
      <c r="N280" s="675"/>
      <c r="O280" s="675"/>
      <c r="P280" s="675"/>
      <c r="S280" s="675"/>
      <c r="T280" s="675"/>
      <c r="U280" s="675"/>
      <c r="V280" s="675"/>
      <c r="W280" s="675"/>
      <c r="X280" s="675"/>
    </row>
    <row r="281" spans="4:24" ht="15">
      <c r="D281" s="675"/>
      <c r="E281" s="675"/>
      <c r="F281" s="675"/>
      <c r="G281" s="675"/>
      <c r="H281" s="675"/>
      <c r="K281" s="675"/>
      <c r="L281" s="675"/>
      <c r="M281" s="675"/>
      <c r="N281" s="675"/>
      <c r="O281" s="675"/>
      <c r="P281" s="675"/>
      <c r="S281" s="675"/>
      <c r="T281" s="675"/>
      <c r="U281" s="675"/>
      <c r="V281" s="675"/>
      <c r="W281" s="675"/>
      <c r="X281" s="675"/>
    </row>
    <row r="282" spans="4:24" ht="15">
      <c r="D282" s="675"/>
      <c r="E282" s="675"/>
      <c r="F282" s="675"/>
      <c r="G282" s="675"/>
      <c r="H282" s="675"/>
      <c r="K282" s="675"/>
      <c r="L282" s="675"/>
      <c r="M282" s="675"/>
      <c r="N282" s="675"/>
      <c r="O282" s="675"/>
      <c r="P282" s="675"/>
      <c r="S282" s="675"/>
      <c r="T282" s="675"/>
      <c r="U282" s="675"/>
      <c r="V282" s="675"/>
      <c r="W282" s="675"/>
      <c r="X282" s="675"/>
    </row>
    <row r="283" spans="4:24" ht="15">
      <c r="D283" s="675"/>
      <c r="E283" s="675"/>
      <c r="F283" s="675"/>
      <c r="G283" s="675"/>
      <c r="H283" s="675"/>
      <c r="K283" s="675"/>
      <c r="L283" s="675"/>
      <c r="M283" s="675"/>
      <c r="N283" s="675"/>
      <c r="O283" s="675"/>
      <c r="P283" s="675"/>
      <c r="S283" s="675"/>
      <c r="T283" s="675"/>
      <c r="U283" s="675"/>
      <c r="V283" s="675"/>
      <c r="W283" s="675"/>
      <c r="X283" s="675"/>
    </row>
    <row r="284" spans="4:24" ht="15">
      <c r="D284" s="675"/>
      <c r="E284" s="675"/>
      <c r="F284" s="675"/>
      <c r="G284" s="675"/>
      <c r="H284" s="675"/>
      <c r="K284" s="675"/>
      <c r="L284" s="675"/>
      <c r="M284" s="675"/>
      <c r="N284" s="675"/>
      <c r="O284" s="675"/>
      <c r="P284" s="675"/>
      <c r="S284" s="675"/>
      <c r="T284" s="675"/>
      <c r="U284" s="675"/>
      <c r="V284" s="675"/>
      <c r="W284" s="675"/>
      <c r="X284" s="675"/>
    </row>
    <row r="285" spans="4:24" ht="15">
      <c r="D285" s="675"/>
      <c r="E285" s="675"/>
      <c r="F285" s="675"/>
      <c r="G285" s="675"/>
      <c r="H285" s="675"/>
      <c r="K285" s="675"/>
      <c r="L285" s="675"/>
      <c r="M285" s="675"/>
      <c r="N285" s="675"/>
      <c r="O285" s="675"/>
      <c r="P285" s="675"/>
      <c r="S285" s="675"/>
      <c r="T285" s="675"/>
      <c r="U285" s="675"/>
      <c r="V285" s="675"/>
      <c r="W285" s="675"/>
      <c r="X285" s="675"/>
    </row>
    <row r="286" spans="4:24" ht="15">
      <c r="D286" s="675"/>
      <c r="E286" s="675"/>
      <c r="F286" s="675"/>
      <c r="G286" s="675"/>
      <c r="H286" s="675"/>
      <c r="K286" s="675"/>
      <c r="L286" s="675"/>
      <c r="M286" s="675"/>
      <c r="N286" s="675"/>
      <c r="O286" s="675"/>
      <c r="P286" s="675"/>
      <c r="S286" s="675"/>
      <c r="T286" s="675"/>
      <c r="U286" s="675"/>
      <c r="V286" s="675"/>
      <c r="W286" s="675"/>
      <c r="X286" s="675"/>
    </row>
    <row r="287" spans="4:24" ht="15">
      <c r="D287" s="675"/>
      <c r="E287" s="675"/>
      <c r="F287" s="675"/>
      <c r="G287" s="675"/>
      <c r="H287" s="675"/>
      <c r="K287" s="675"/>
      <c r="L287" s="675"/>
      <c r="M287" s="675"/>
      <c r="N287" s="675"/>
      <c r="O287" s="675"/>
      <c r="P287" s="675"/>
      <c r="S287" s="675"/>
      <c r="T287" s="675"/>
      <c r="U287" s="675"/>
      <c r="V287" s="675"/>
      <c r="W287" s="675"/>
      <c r="X287" s="675"/>
    </row>
    <row r="288" spans="4:24" ht="15">
      <c r="D288" s="675"/>
      <c r="E288" s="675"/>
      <c r="F288" s="675"/>
      <c r="G288" s="675"/>
      <c r="H288" s="675"/>
      <c r="K288" s="675"/>
      <c r="L288" s="675"/>
      <c r="M288" s="675"/>
      <c r="N288" s="675"/>
      <c r="O288" s="675"/>
      <c r="P288" s="675"/>
      <c r="S288" s="675"/>
      <c r="T288" s="675"/>
      <c r="U288" s="675"/>
      <c r="V288" s="675"/>
      <c r="W288" s="675"/>
      <c r="X288" s="675"/>
    </row>
    <row r="289" spans="4:24" ht="15">
      <c r="D289" s="675"/>
      <c r="E289" s="675"/>
      <c r="F289" s="675"/>
      <c r="G289" s="675"/>
      <c r="H289" s="675"/>
      <c r="K289" s="675"/>
      <c r="L289" s="675"/>
      <c r="M289" s="675"/>
      <c r="N289" s="675"/>
      <c r="O289" s="675"/>
      <c r="P289" s="675"/>
      <c r="S289" s="675"/>
      <c r="T289" s="675"/>
      <c r="U289" s="675"/>
      <c r="V289" s="675"/>
      <c r="W289" s="675"/>
      <c r="X289" s="675"/>
    </row>
    <row r="290" spans="4:24" ht="15">
      <c r="D290" s="675"/>
      <c r="E290" s="675"/>
      <c r="F290" s="675"/>
      <c r="G290" s="675"/>
      <c r="H290" s="675"/>
      <c r="K290" s="675"/>
      <c r="L290" s="675"/>
      <c r="M290" s="675"/>
      <c r="N290" s="675"/>
      <c r="O290" s="675"/>
      <c r="P290" s="675"/>
      <c r="S290" s="675"/>
      <c r="T290" s="675"/>
      <c r="U290" s="675"/>
      <c r="V290" s="675"/>
      <c r="W290" s="675"/>
      <c r="X290" s="675"/>
    </row>
    <row r="291" spans="4:24" ht="15">
      <c r="D291" s="675"/>
      <c r="E291" s="675"/>
      <c r="F291" s="675"/>
      <c r="G291" s="675"/>
      <c r="H291" s="675"/>
      <c r="K291" s="675"/>
      <c r="L291" s="675"/>
      <c r="M291" s="675"/>
      <c r="N291" s="675"/>
      <c r="O291" s="675"/>
      <c r="P291" s="675"/>
      <c r="S291" s="675"/>
      <c r="T291" s="675"/>
      <c r="U291" s="675"/>
      <c r="V291" s="675"/>
      <c r="W291" s="675"/>
      <c r="X291" s="675"/>
    </row>
    <row r="292" spans="4:24" ht="15">
      <c r="D292" s="675"/>
      <c r="E292" s="675"/>
      <c r="F292" s="675"/>
      <c r="G292" s="675"/>
      <c r="H292" s="675"/>
      <c r="K292" s="675"/>
      <c r="L292" s="675"/>
      <c r="M292" s="675"/>
      <c r="N292" s="675"/>
      <c r="O292" s="675"/>
      <c r="P292" s="675"/>
      <c r="S292" s="675"/>
      <c r="T292" s="675"/>
      <c r="U292" s="675"/>
      <c r="V292" s="675"/>
      <c r="W292" s="675"/>
      <c r="X292" s="675"/>
    </row>
    <row r="293" spans="4:24" ht="15">
      <c r="D293" s="675"/>
      <c r="E293" s="675"/>
      <c r="F293" s="675"/>
      <c r="G293" s="675"/>
      <c r="H293" s="675"/>
      <c r="K293" s="675"/>
      <c r="L293" s="675"/>
      <c r="M293" s="675"/>
      <c r="N293" s="675"/>
      <c r="O293" s="675"/>
      <c r="P293" s="675"/>
      <c r="S293" s="675"/>
      <c r="T293" s="675"/>
      <c r="U293" s="675"/>
      <c r="V293" s="675"/>
      <c r="W293" s="675"/>
      <c r="X293" s="675"/>
    </row>
    <row r="294" spans="4:24" ht="15">
      <c r="D294" s="675"/>
      <c r="E294" s="675"/>
      <c r="F294" s="675"/>
      <c r="G294" s="675"/>
      <c r="H294" s="675"/>
      <c r="K294" s="675"/>
      <c r="L294" s="675"/>
      <c r="M294" s="675"/>
      <c r="N294" s="675"/>
      <c r="O294" s="675"/>
      <c r="P294" s="675"/>
      <c r="S294" s="675"/>
      <c r="T294" s="675"/>
      <c r="U294" s="675"/>
      <c r="V294" s="675"/>
      <c r="W294" s="675"/>
      <c r="X294" s="675"/>
    </row>
    <row r="295" spans="4:24" ht="15">
      <c r="D295" s="675"/>
      <c r="E295" s="675"/>
      <c r="F295" s="675"/>
      <c r="G295" s="675"/>
      <c r="H295" s="675"/>
      <c r="K295" s="675"/>
      <c r="L295" s="675"/>
      <c r="M295" s="675"/>
      <c r="N295" s="675"/>
      <c r="O295" s="675"/>
      <c r="P295" s="675"/>
      <c r="S295" s="675"/>
      <c r="T295" s="675"/>
      <c r="U295" s="675"/>
      <c r="V295" s="675"/>
      <c r="W295" s="675"/>
      <c r="X295" s="675"/>
    </row>
    <row r="296" spans="4:24" ht="15">
      <c r="D296" s="675"/>
      <c r="E296" s="675"/>
      <c r="F296" s="675"/>
      <c r="G296" s="675"/>
      <c r="H296" s="675"/>
      <c r="K296" s="675"/>
      <c r="L296" s="675"/>
      <c r="M296" s="675"/>
      <c r="N296" s="675"/>
      <c r="O296" s="675"/>
      <c r="P296" s="675"/>
      <c r="S296" s="675"/>
      <c r="T296" s="675"/>
      <c r="U296" s="675"/>
      <c r="V296" s="675"/>
      <c r="W296" s="675"/>
      <c r="X296" s="675"/>
    </row>
    <row r="297" spans="4:24" ht="15">
      <c r="D297" s="675"/>
      <c r="E297" s="675"/>
      <c r="F297" s="675"/>
      <c r="G297" s="675"/>
      <c r="H297" s="675"/>
      <c r="K297" s="675"/>
      <c r="L297" s="675"/>
      <c r="M297" s="675"/>
      <c r="N297" s="675"/>
      <c r="O297" s="675"/>
      <c r="P297" s="675"/>
      <c r="S297" s="675"/>
      <c r="T297" s="675"/>
      <c r="U297" s="675"/>
      <c r="V297" s="675"/>
      <c r="W297" s="675"/>
      <c r="X297" s="675"/>
    </row>
    <row r="298" spans="4:24" ht="15">
      <c r="D298" s="675"/>
      <c r="E298" s="675"/>
      <c r="F298" s="675"/>
      <c r="G298" s="675"/>
      <c r="H298" s="675"/>
      <c r="K298" s="675"/>
      <c r="L298" s="675"/>
      <c r="M298" s="675"/>
      <c r="N298" s="675"/>
      <c r="O298" s="675"/>
      <c r="P298" s="675"/>
      <c r="S298" s="675"/>
      <c r="T298" s="675"/>
      <c r="U298" s="675"/>
      <c r="V298" s="675"/>
      <c r="W298" s="675"/>
      <c r="X298" s="675"/>
    </row>
    <row r="299" spans="4:24" ht="15">
      <c r="D299" s="675"/>
      <c r="E299" s="675"/>
      <c r="F299" s="675"/>
      <c r="G299" s="675"/>
      <c r="H299" s="675"/>
      <c r="K299" s="675"/>
      <c r="L299" s="675"/>
      <c r="M299" s="675"/>
      <c r="N299" s="675"/>
      <c r="O299" s="675"/>
      <c r="P299" s="675"/>
      <c r="S299" s="675"/>
      <c r="T299" s="675"/>
      <c r="U299" s="675"/>
      <c r="V299" s="675"/>
      <c r="W299" s="675"/>
      <c r="X299" s="675"/>
    </row>
    <row r="300" spans="4:24" ht="15">
      <c r="D300" s="675"/>
      <c r="E300" s="675"/>
      <c r="F300" s="675"/>
      <c r="G300" s="675"/>
      <c r="H300" s="675"/>
      <c r="K300" s="675"/>
      <c r="L300" s="675"/>
      <c r="M300" s="675"/>
      <c r="N300" s="675"/>
      <c r="O300" s="675"/>
      <c r="P300" s="675"/>
      <c r="S300" s="675"/>
      <c r="T300" s="675"/>
      <c r="U300" s="675"/>
      <c r="V300" s="675"/>
      <c r="W300" s="675"/>
      <c r="X300" s="675"/>
    </row>
    <row r="301" spans="4:24" ht="15">
      <c r="D301" s="675"/>
      <c r="E301" s="675"/>
      <c r="F301" s="675"/>
      <c r="G301" s="675"/>
      <c r="H301" s="675"/>
      <c r="K301" s="675"/>
      <c r="L301" s="675"/>
      <c r="M301" s="675"/>
      <c r="N301" s="675"/>
      <c r="O301" s="675"/>
      <c r="P301" s="675"/>
      <c r="S301" s="675"/>
      <c r="T301" s="675"/>
      <c r="U301" s="675"/>
      <c r="V301" s="675"/>
      <c r="W301" s="675"/>
      <c r="X301" s="675"/>
    </row>
    <row r="302" spans="4:24" ht="15">
      <c r="D302" s="675"/>
      <c r="E302" s="675"/>
      <c r="F302" s="675"/>
      <c r="G302" s="675"/>
      <c r="H302" s="675"/>
      <c r="K302" s="675"/>
      <c r="L302" s="675"/>
      <c r="M302" s="675"/>
      <c r="N302" s="675"/>
      <c r="O302" s="675"/>
      <c r="P302" s="675"/>
      <c r="S302" s="675"/>
      <c r="T302" s="675"/>
      <c r="U302" s="675"/>
      <c r="V302" s="675"/>
      <c r="W302" s="675"/>
      <c r="X302" s="675"/>
    </row>
    <row r="303" spans="4:24" ht="15">
      <c r="D303" s="675"/>
      <c r="E303" s="675"/>
      <c r="F303" s="675"/>
      <c r="G303" s="675"/>
      <c r="H303" s="675"/>
      <c r="K303" s="675"/>
      <c r="L303" s="675"/>
      <c r="M303" s="675"/>
      <c r="N303" s="675"/>
      <c r="O303" s="675"/>
      <c r="P303" s="675"/>
      <c r="S303" s="675"/>
      <c r="T303" s="675"/>
      <c r="U303" s="675"/>
      <c r="V303" s="675"/>
      <c r="W303" s="675"/>
      <c r="X303" s="675"/>
    </row>
    <row r="304" spans="4:24" ht="15">
      <c r="D304" s="675"/>
      <c r="E304" s="675"/>
      <c r="F304" s="675"/>
      <c r="G304" s="675"/>
      <c r="H304" s="675"/>
      <c r="K304" s="675"/>
      <c r="L304" s="675"/>
      <c r="M304" s="675"/>
      <c r="N304" s="675"/>
      <c r="O304" s="675"/>
      <c r="P304" s="675"/>
      <c r="S304" s="675"/>
      <c r="T304" s="675"/>
      <c r="U304" s="675"/>
      <c r="V304" s="675"/>
      <c r="W304" s="675"/>
      <c r="X304" s="675"/>
    </row>
    <row r="305" spans="4:24" ht="15">
      <c r="D305" s="675"/>
      <c r="E305" s="675"/>
      <c r="F305" s="675"/>
      <c r="G305" s="675"/>
      <c r="H305" s="675"/>
      <c r="K305" s="675"/>
      <c r="L305" s="675"/>
      <c r="M305" s="675"/>
      <c r="N305" s="675"/>
      <c r="O305" s="675"/>
      <c r="P305" s="675"/>
      <c r="S305" s="675"/>
      <c r="T305" s="675"/>
      <c r="U305" s="675"/>
      <c r="V305" s="675"/>
      <c r="W305" s="675"/>
      <c r="X305" s="675"/>
    </row>
    <row r="306" spans="4:24" ht="15">
      <c r="D306" s="675"/>
      <c r="E306" s="675"/>
      <c r="F306" s="675"/>
      <c r="G306" s="675"/>
      <c r="H306" s="675"/>
      <c r="K306" s="675"/>
      <c r="L306" s="675"/>
      <c r="M306" s="675"/>
      <c r="N306" s="675"/>
      <c r="O306" s="675"/>
      <c r="P306" s="675"/>
      <c r="S306" s="675"/>
      <c r="T306" s="675"/>
      <c r="U306" s="675"/>
      <c r="V306" s="675"/>
      <c r="W306" s="675"/>
      <c r="X306" s="675"/>
    </row>
    <row r="307" spans="4:24" ht="15">
      <c r="D307" s="675"/>
      <c r="E307" s="675"/>
      <c r="F307" s="675"/>
      <c r="G307" s="675"/>
      <c r="H307" s="675"/>
      <c r="K307" s="675"/>
      <c r="L307" s="675"/>
      <c r="M307" s="675"/>
      <c r="N307" s="675"/>
      <c r="O307" s="675"/>
      <c r="P307" s="675"/>
      <c r="S307" s="675"/>
      <c r="T307" s="675"/>
      <c r="U307" s="675"/>
      <c r="V307" s="675"/>
      <c r="W307" s="675"/>
      <c r="X307" s="675"/>
    </row>
    <row r="308" spans="4:24" ht="15">
      <c r="D308" s="675"/>
      <c r="E308" s="675"/>
      <c r="F308" s="675"/>
      <c r="G308" s="675"/>
      <c r="H308" s="675"/>
      <c r="K308" s="675"/>
      <c r="L308" s="675"/>
      <c r="M308" s="675"/>
      <c r="N308" s="675"/>
      <c r="O308" s="675"/>
      <c r="P308" s="675"/>
      <c r="S308" s="675"/>
      <c r="T308" s="675"/>
      <c r="U308" s="675"/>
      <c r="V308" s="675"/>
      <c r="W308" s="675"/>
      <c r="X308" s="675"/>
    </row>
    <row r="309" spans="4:24" ht="15">
      <c r="D309" s="675"/>
      <c r="E309" s="675"/>
      <c r="F309" s="675"/>
      <c r="G309" s="675"/>
      <c r="H309" s="675"/>
      <c r="K309" s="675"/>
      <c r="L309" s="675"/>
      <c r="M309" s="675"/>
      <c r="N309" s="675"/>
      <c r="O309" s="675"/>
      <c r="P309" s="675"/>
      <c r="S309" s="675"/>
      <c r="T309" s="675"/>
      <c r="U309" s="675"/>
      <c r="V309" s="675"/>
      <c r="W309" s="675"/>
      <c r="X309" s="675"/>
    </row>
    <row r="310" spans="4:24" ht="15">
      <c r="D310" s="675"/>
      <c r="E310" s="675"/>
      <c r="F310" s="675"/>
      <c r="G310" s="675"/>
      <c r="H310" s="675"/>
      <c r="K310" s="675"/>
      <c r="L310" s="675"/>
      <c r="M310" s="675"/>
      <c r="N310" s="675"/>
      <c r="O310" s="675"/>
      <c r="P310" s="675"/>
      <c r="S310" s="675"/>
      <c r="T310" s="675"/>
      <c r="U310" s="675"/>
      <c r="V310" s="675"/>
      <c r="W310" s="675"/>
      <c r="X310" s="675"/>
    </row>
    <row r="311" spans="4:24" ht="15">
      <c r="D311" s="675"/>
      <c r="E311" s="675"/>
      <c r="F311" s="675"/>
      <c r="G311" s="675"/>
      <c r="H311" s="675"/>
      <c r="K311" s="675"/>
      <c r="L311" s="675"/>
      <c r="M311" s="675"/>
      <c r="N311" s="675"/>
      <c r="O311" s="675"/>
      <c r="P311" s="675"/>
      <c r="S311" s="675"/>
      <c r="T311" s="675"/>
      <c r="U311" s="675"/>
      <c r="V311" s="675"/>
      <c r="W311" s="675"/>
      <c r="X311" s="675"/>
    </row>
    <row r="312" spans="4:24" ht="15">
      <c r="D312" s="675"/>
      <c r="E312" s="675"/>
      <c r="F312" s="675"/>
      <c r="G312" s="675"/>
      <c r="H312" s="675"/>
      <c r="K312" s="675"/>
      <c r="L312" s="675"/>
      <c r="M312" s="675"/>
      <c r="N312" s="675"/>
      <c r="O312" s="675"/>
      <c r="P312" s="675"/>
      <c r="S312" s="675"/>
      <c r="T312" s="675"/>
      <c r="U312" s="675"/>
      <c r="V312" s="675"/>
      <c r="W312" s="675"/>
      <c r="X312" s="675"/>
    </row>
    <row r="313" spans="4:24" ht="15">
      <c r="D313" s="675"/>
      <c r="E313" s="675"/>
      <c r="F313" s="675"/>
      <c r="G313" s="675"/>
      <c r="H313" s="675"/>
      <c r="K313" s="675"/>
      <c r="L313" s="675"/>
      <c r="M313" s="675"/>
      <c r="N313" s="675"/>
      <c r="O313" s="675"/>
      <c r="P313" s="675"/>
      <c r="S313" s="675"/>
      <c r="T313" s="675"/>
      <c r="U313" s="675"/>
      <c r="V313" s="675"/>
      <c r="W313" s="675"/>
      <c r="X313" s="675"/>
    </row>
    <row r="314" spans="4:24" ht="15">
      <c r="D314" s="675"/>
      <c r="E314" s="675"/>
      <c r="F314" s="675"/>
      <c r="G314" s="675"/>
      <c r="H314" s="675"/>
      <c r="K314" s="675"/>
      <c r="L314" s="675"/>
      <c r="M314" s="675"/>
      <c r="N314" s="675"/>
      <c r="O314" s="675"/>
      <c r="P314" s="675"/>
      <c r="S314" s="675"/>
      <c r="T314" s="675"/>
      <c r="U314" s="675"/>
      <c r="V314" s="675"/>
      <c r="W314" s="675"/>
      <c r="X314" s="675"/>
    </row>
    <row r="315" spans="4:24" ht="15">
      <c r="D315" s="675"/>
      <c r="E315" s="675"/>
      <c r="F315" s="675"/>
      <c r="G315" s="675"/>
      <c r="H315" s="675"/>
      <c r="K315" s="675"/>
      <c r="L315" s="675"/>
      <c r="M315" s="675"/>
      <c r="N315" s="675"/>
      <c r="O315" s="675"/>
      <c r="P315" s="675"/>
      <c r="S315" s="675"/>
      <c r="T315" s="675"/>
      <c r="U315" s="675"/>
      <c r="V315" s="675"/>
      <c r="W315" s="675"/>
      <c r="X315" s="675"/>
    </row>
    <row r="316" spans="4:24" ht="15">
      <c r="D316" s="675"/>
      <c r="E316" s="675"/>
      <c r="F316" s="675"/>
      <c r="G316" s="675"/>
      <c r="H316" s="675"/>
      <c r="K316" s="675"/>
      <c r="L316" s="675"/>
      <c r="M316" s="675"/>
      <c r="N316" s="675"/>
      <c r="O316" s="675"/>
      <c r="P316" s="675"/>
      <c r="S316" s="675"/>
      <c r="T316" s="675"/>
      <c r="U316" s="675"/>
      <c r="V316" s="675"/>
      <c r="W316" s="675"/>
      <c r="X316" s="675"/>
    </row>
    <row r="317" spans="4:24" ht="15">
      <c r="D317" s="675"/>
      <c r="E317" s="675"/>
      <c r="F317" s="675"/>
      <c r="G317" s="675"/>
      <c r="H317" s="675"/>
      <c r="K317" s="675"/>
      <c r="L317" s="675"/>
      <c r="M317" s="675"/>
      <c r="N317" s="675"/>
      <c r="O317" s="675"/>
      <c r="P317" s="675"/>
      <c r="S317" s="675"/>
      <c r="T317" s="675"/>
      <c r="U317" s="675"/>
      <c r="V317" s="675"/>
      <c r="W317" s="675"/>
      <c r="X317" s="675"/>
    </row>
    <row r="318" spans="4:24" ht="15">
      <c r="D318" s="675"/>
      <c r="E318" s="675"/>
      <c r="F318" s="675"/>
      <c r="G318" s="675"/>
      <c r="H318" s="675"/>
      <c r="K318" s="675"/>
      <c r="L318" s="675"/>
      <c r="M318" s="675"/>
      <c r="N318" s="675"/>
      <c r="O318" s="675"/>
      <c r="P318" s="675"/>
      <c r="S318" s="675"/>
      <c r="T318" s="675"/>
      <c r="U318" s="675"/>
      <c r="V318" s="675"/>
      <c r="W318" s="675"/>
      <c r="X318" s="675"/>
    </row>
    <row r="319" spans="4:24" ht="15">
      <c r="D319" s="675"/>
      <c r="E319" s="675"/>
      <c r="F319" s="675"/>
      <c r="G319" s="675"/>
      <c r="H319" s="675"/>
      <c r="K319" s="675"/>
      <c r="L319" s="675"/>
      <c r="M319" s="675"/>
      <c r="N319" s="675"/>
      <c r="O319" s="675"/>
      <c r="P319" s="675"/>
      <c r="S319" s="675"/>
      <c r="T319" s="675"/>
      <c r="U319" s="675"/>
      <c r="V319" s="675"/>
      <c r="W319" s="675"/>
      <c r="X319" s="675"/>
    </row>
    <row r="320" spans="4:24" ht="15">
      <c r="D320" s="675"/>
      <c r="E320" s="675"/>
      <c r="F320" s="675"/>
      <c r="G320" s="675"/>
      <c r="H320" s="675"/>
      <c r="K320" s="675"/>
      <c r="L320" s="675"/>
      <c r="M320" s="675"/>
      <c r="N320" s="675"/>
      <c r="O320" s="675"/>
      <c r="P320" s="675"/>
      <c r="S320" s="675"/>
      <c r="T320" s="675"/>
      <c r="U320" s="675"/>
      <c r="V320" s="675"/>
      <c r="W320" s="675"/>
      <c r="X320" s="675"/>
    </row>
    <row r="321" spans="4:24" ht="15">
      <c r="D321" s="675"/>
      <c r="E321" s="675"/>
      <c r="F321" s="675"/>
      <c r="G321" s="675"/>
      <c r="H321" s="675"/>
      <c r="K321" s="675"/>
      <c r="L321" s="675"/>
      <c r="M321" s="675"/>
      <c r="N321" s="675"/>
      <c r="O321" s="675"/>
      <c r="P321" s="675"/>
      <c r="S321" s="675"/>
      <c r="T321" s="675"/>
      <c r="U321" s="675"/>
      <c r="V321" s="675"/>
      <c r="W321" s="675"/>
      <c r="X321" s="675"/>
    </row>
    <row r="322" spans="4:24" ht="15">
      <c r="D322" s="675"/>
      <c r="E322" s="675"/>
      <c r="F322" s="675"/>
      <c r="G322" s="675"/>
      <c r="H322" s="675"/>
      <c r="K322" s="675"/>
      <c r="L322" s="675"/>
      <c r="M322" s="675"/>
      <c r="N322" s="675"/>
      <c r="O322" s="675"/>
      <c r="P322" s="675"/>
      <c r="S322" s="675"/>
      <c r="T322" s="675"/>
      <c r="U322" s="675"/>
      <c r="V322" s="675"/>
      <c r="W322" s="675"/>
      <c r="X322" s="675"/>
    </row>
    <row r="323" spans="4:24" ht="15">
      <c r="D323" s="675"/>
      <c r="E323" s="675"/>
      <c r="F323" s="675"/>
      <c r="G323" s="675"/>
      <c r="H323" s="675"/>
      <c r="K323" s="675"/>
      <c r="L323" s="675"/>
      <c r="M323" s="675"/>
      <c r="N323" s="675"/>
      <c r="O323" s="675"/>
      <c r="P323" s="675"/>
      <c r="S323" s="675"/>
      <c r="T323" s="675"/>
      <c r="U323" s="675"/>
      <c r="V323" s="675"/>
      <c r="W323" s="675"/>
      <c r="X323" s="675"/>
    </row>
    <row r="324" spans="4:24" ht="15">
      <c r="D324" s="675"/>
      <c r="E324" s="675"/>
      <c r="F324" s="675"/>
      <c r="G324" s="675"/>
      <c r="H324" s="675"/>
      <c r="K324" s="675"/>
      <c r="L324" s="675"/>
      <c r="M324" s="675"/>
      <c r="N324" s="675"/>
      <c r="O324" s="675"/>
      <c r="P324" s="675"/>
      <c r="S324" s="675"/>
      <c r="T324" s="675"/>
      <c r="U324" s="675"/>
      <c r="V324" s="675"/>
      <c r="W324" s="675"/>
      <c r="X324" s="675"/>
    </row>
    <row r="325" spans="4:24" ht="15">
      <c r="D325" s="675"/>
      <c r="E325" s="675"/>
      <c r="F325" s="675"/>
      <c r="G325" s="675"/>
      <c r="H325" s="675"/>
      <c r="K325" s="675"/>
      <c r="L325" s="675"/>
      <c r="M325" s="675"/>
      <c r="N325" s="675"/>
      <c r="O325" s="675"/>
      <c r="P325" s="675"/>
      <c r="S325" s="675"/>
      <c r="T325" s="675"/>
      <c r="U325" s="675"/>
      <c r="V325" s="675"/>
      <c r="W325" s="675"/>
      <c r="X325" s="675"/>
    </row>
    <row r="326" spans="4:24" ht="15">
      <c r="D326" s="675"/>
      <c r="E326" s="675"/>
      <c r="F326" s="675"/>
      <c r="G326" s="675"/>
      <c r="H326" s="675"/>
      <c r="K326" s="675"/>
      <c r="L326" s="675"/>
      <c r="M326" s="675"/>
      <c r="N326" s="675"/>
      <c r="O326" s="675"/>
      <c r="P326" s="675"/>
      <c r="S326" s="675"/>
      <c r="T326" s="675"/>
      <c r="U326" s="675"/>
      <c r="V326" s="675"/>
      <c r="W326" s="675"/>
      <c r="X326" s="675"/>
    </row>
    <row r="327" spans="4:24" ht="15">
      <c r="D327" s="675"/>
      <c r="E327" s="675"/>
      <c r="F327" s="675"/>
      <c r="G327" s="675"/>
      <c r="H327" s="675"/>
      <c r="K327" s="675"/>
      <c r="L327" s="675"/>
      <c r="M327" s="675"/>
      <c r="N327" s="675"/>
      <c r="O327" s="675"/>
      <c r="P327" s="675"/>
      <c r="S327" s="675"/>
      <c r="T327" s="675"/>
      <c r="U327" s="675"/>
      <c r="V327" s="675"/>
      <c r="W327" s="675"/>
      <c r="X327" s="675"/>
    </row>
    <row r="328" spans="4:24" ht="15">
      <c r="D328" s="675"/>
      <c r="E328" s="675"/>
      <c r="F328" s="675"/>
      <c r="G328" s="675"/>
      <c r="H328" s="675"/>
      <c r="K328" s="675"/>
      <c r="L328" s="675"/>
      <c r="M328" s="675"/>
      <c r="N328" s="675"/>
      <c r="O328" s="675"/>
      <c r="P328" s="675"/>
      <c r="S328" s="675"/>
      <c r="T328" s="675"/>
      <c r="U328" s="675"/>
      <c r="V328" s="675"/>
      <c r="W328" s="675"/>
      <c r="X328" s="675"/>
    </row>
    <row r="329" spans="4:24" ht="15">
      <c r="D329" s="675"/>
      <c r="E329" s="675"/>
      <c r="F329" s="675"/>
      <c r="G329" s="675"/>
      <c r="H329" s="675"/>
      <c r="K329" s="675"/>
      <c r="L329" s="675"/>
      <c r="M329" s="675"/>
      <c r="N329" s="675"/>
      <c r="O329" s="675"/>
      <c r="P329" s="675"/>
      <c r="S329" s="675"/>
      <c r="T329" s="675"/>
      <c r="U329" s="675"/>
      <c r="V329" s="675"/>
      <c r="W329" s="675"/>
      <c r="X329" s="675"/>
    </row>
    <row r="330" spans="4:24" ht="15">
      <c r="D330" s="675"/>
      <c r="E330" s="675"/>
      <c r="F330" s="675"/>
      <c r="G330" s="675"/>
      <c r="H330" s="675"/>
      <c r="K330" s="675"/>
      <c r="L330" s="675"/>
      <c r="M330" s="675"/>
      <c r="N330" s="675"/>
      <c r="O330" s="675"/>
      <c r="P330" s="675"/>
      <c r="S330" s="675"/>
      <c r="T330" s="675"/>
      <c r="U330" s="675"/>
      <c r="V330" s="675"/>
      <c r="W330" s="675"/>
      <c r="X330" s="675"/>
    </row>
    <row r="331" spans="4:24" ht="15">
      <c r="D331" s="675"/>
      <c r="E331" s="675"/>
      <c r="F331" s="675"/>
      <c r="G331" s="675"/>
      <c r="H331" s="675"/>
      <c r="K331" s="675"/>
      <c r="L331" s="675"/>
      <c r="M331" s="675"/>
      <c r="N331" s="675"/>
      <c r="O331" s="675"/>
      <c r="P331" s="675"/>
      <c r="S331" s="675"/>
      <c r="T331" s="675"/>
      <c r="U331" s="675"/>
      <c r="V331" s="675"/>
      <c r="W331" s="675"/>
      <c r="X331" s="675"/>
    </row>
    <row r="332" spans="4:24" ht="15">
      <c r="D332" s="675"/>
      <c r="E332" s="675"/>
      <c r="F332" s="675"/>
      <c r="G332" s="675"/>
      <c r="H332" s="675"/>
      <c r="K332" s="675"/>
      <c r="L332" s="675"/>
      <c r="M332" s="675"/>
      <c r="N332" s="675"/>
      <c r="O332" s="675"/>
      <c r="P332" s="675"/>
      <c r="S332" s="675"/>
      <c r="T332" s="675"/>
      <c r="U332" s="675"/>
      <c r="V332" s="675"/>
      <c r="W332" s="675"/>
      <c r="X332" s="675"/>
    </row>
    <row r="333" spans="4:24" ht="15">
      <c r="D333" s="675"/>
      <c r="E333" s="675"/>
      <c r="F333" s="675"/>
      <c r="G333" s="675"/>
      <c r="H333" s="675"/>
      <c r="K333" s="675"/>
      <c r="L333" s="675"/>
      <c r="M333" s="675"/>
      <c r="N333" s="675"/>
      <c r="O333" s="675"/>
      <c r="P333" s="675"/>
      <c r="S333" s="675"/>
      <c r="T333" s="675"/>
      <c r="U333" s="675"/>
      <c r="V333" s="675"/>
      <c r="W333" s="675"/>
      <c r="X333" s="675"/>
    </row>
    <row r="334" spans="4:24" ht="15">
      <c r="D334" s="675"/>
      <c r="E334" s="675"/>
      <c r="F334" s="675"/>
      <c r="G334" s="675"/>
      <c r="H334" s="675"/>
      <c r="K334" s="675"/>
      <c r="L334" s="675"/>
      <c r="M334" s="675"/>
      <c r="N334" s="675"/>
      <c r="O334" s="675"/>
      <c r="P334" s="675"/>
      <c r="S334" s="675"/>
      <c r="T334" s="675"/>
      <c r="U334" s="675"/>
      <c r="V334" s="675"/>
      <c r="W334" s="675"/>
      <c r="X334" s="675"/>
    </row>
    <row r="335" spans="4:24" ht="15">
      <c r="D335" s="675"/>
      <c r="E335" s="675"/>
      <c r="F335" s="675"/>
      <c r="G335" s="675"/>
      <c r="H335" s="675"/>
      <c r="K335" s="675"/>
      <c r="L335" s="675"/>
      <c r="M335" s="675"/>
      <c r="N335" s="675"/>
      <c r="O335" s="675"/>
      <c r="P335" s="675"/>
      <c r="S335" s="675"/>
      <c r="T335" s="675"/>
      <c r="U335" s="675"/>
      <c r="V335" s="675"/>
      <c r="W335" s="675"/>
      <c r="X335" s="675"/>
    </row>
    <row r="336" spans="4:24" ht="15">
      <c r="D336" s="675"/>
      <c r="E336" s="675"/>
      <c r="F336" s="675"/>
      <c r="G336" s="675"/>
      <c r="H336" s="675"/>
      <c r="K336" s="675"/>
      <c r="L336" s="675"/>
      <c r="M336" s="675"/>
      <c r="N336" s="675"/>
      <c r="O336" s="675"/>
      <c r="P336" s="675"/>
      <c r="S336" s="675"/>
      <c r="T336" s="675"/>
      <c r="U336" s="675"/>
      <c r="V336" s="675"/>
      <c r="W336" s="675"/>
      <c r="X336" s="675"/>
    </row>
    <row r="337" spans="4:24" ht="15">
      <c r="D337" s="675"/>
      <c r="E337" s="675"/>
      <c r="F337" s="675"/>
      <c r="G337" s="675"/>
      <c r="H337" s="675"/>
      <c r="K337" s="675"/>
      <c r="L337" s="675"/>
      <c r="M337" s="675"/>
      <c r="N337" s="675"/>
      <c r="O337" s="675"/>
      <c r="P337" s="675"/>
      <c r="S337" s="675"/>
      <c r="T337" s="675"/>
      <c r="U337" s="675"/>
      <c r="V337" s="675"/>
      <c r="W337" s="675"/>
      <c r="X337" s="675"/>
    </row>
    <row r="338" spans="4:24" ht="15">
      <c r="D338" s="675"/>
      <c r="E338" s="675"/>
      <c r="F338" s="675"/>
      <c r="G338" s="675"/>
      <c r="H338" s="675"/>
      <c r="K338" s="675"/>
      <c r="L338" s="675"/>
      <c r="M338" s="675"/>
      <c r="N338" s="675"/>
      <c r="O338" s="675"/>
      <c r="P338" s="675"/>
      <c r="S338" s="675"/>
      <c r="T338" s="675"/>
      <c r="U338" s="675"/>
      <c r="V338" s="675"/>
      <c r="W338" s="675"/>
      <c r="X338" s="675"/>
    </row>
    <row r="339" spans="4:24" ht="15">
      <c r="D339" s="675"/>
      <c r="E339" s="675"/>
      <c r="F339" s="675"/>
      <c r="G339" s="675"/>
      <c r="H339" s="675"/>
      <c r="K339" s="675"/>
      <c r="L339" s="675"/>
      <c r="M339" s="675"/>
      <c r="N339" s="675"/>
      <c r="O339" s="675"/>
      <c r="P339" s="675"/>
      <c r="S339" s="675"/>
      <c r="T339" s="675"/>
      <c r="U339" s="675"/>
      <c r="V339" s="675"/>
      <c r="W339" s="675"/>
      <c r="X339" s="675"/>
    </row>
    <row r="340" spans="4:24" ht="15">
      <c r="D340" s="675"/>
      <c r="E340" s="675"/>
      <c r="F340" s="675"/>
      <c r="G340" s="675"/>
      <c r="H340" s="675"/>
      <c r="K340" s="675"/>
      <c r="L340" s="675"/>
      <c r="M340" s="675"/>
      <c r="N340" s="675"/>
      <c r="O340" s="675"/>
      <c r="P340" s="675"/>
      <c r="S340" s="675"/>
      <c r="T340" s="675"/>
      <c r="U340" s="675"/>
      <c r="V340" s="675"/>
      <c r="W340" s="675"/>
      <c r="X340" s="675"/>
    </row>
    <row r="341" spans="4:24" ht="15">
      <c r="D341" s="675"/>
      <c r="E341" s="675"/>
      <c r="F341" s="675"/>
      <c r="G341" s="675"/>
      <c r="H341" s="675"/>
      <c r="K341" s="675"/>
      <c r="L341" s="675"/>
      <c r="M341" s="675"/>
      <c r="N341" s="675"/>
      <c r="O341" s="675"/>
      <c r="P341" s="675"/>
      <c r="S341" s="675"/>
      <c r="T341" s="675"/>
      <c r="U341" s="675"/>
      <c r="V341" s="675"/>
      <c r="W341" s="675"/>
      <c r="X341" s="675"/>
    </row>
    <row r="342" spans="4:24" ht="15">
      <c r="D342" s="675"/>
      <c r="E342" s="675"/>
      <c r="F342" s="675"/>
      <c r="G342" s="675"/>
      <c r="H342" s="675"/>
      <c r="K342" s="675"/>
      <c r="L342" s="675"/>
      <c r="M342" s="675"/>
      <c r="N342" s="675"/>
      <c r="O342" s="675"/>
      <c r="P342" s="675"/>
      <c r="S342" s="675"/>
      <c r="T342" s="675"/>
      <c r="U342" s="675"/>
      <c r="V342" s="675"/>
      <c r="W342" s="675"/>
      <c r="X342" s="675"/>
    </row>
    <row r="343" spans="4:24" ht="15">
      <c r="D343" s="675"/>
      <c r="E343" s="675"/>
      <c r="F343" s="675"/>
      <c r="G343" s="675"/>
      <c r="H343" s="675"/>
      <c r="K343" s="675"/>
      <c r="L343" s="675"/>
      <c r="M343" s="675"/>
      <c r="N343" s="675"/>
      <c r="O343" s="675"/>
      <c r="P343" s="675"/>
      <c r="S343" s="675"/>
      <c r="T343" s="675"/>
      <c r="U343" s="675"/>
      <c r="V343" s="675"/>
      <c r="W343" s="675"/>
      <c r="X343" s="675"/>
    </row>
    <row r="344" spans="4:24" ht="15">
      <c r="D344" s="675"/>
      <c r="E344" s="675"/>
      <c r="F344" s="675"/>
      <c r="G344" s="675"/>
      <c r="H344" s="675"/>
      <c r="K344" s="675"/>
      <c r="L344" s="675"/>
      <c r="M344" s="675"/>
      <c r="N344" s="675"/>
      <c r="O344" s="675"/>
      <c r="P344" s="675"/>
      <c r="S344" s="675"/>
      <c r="T344" s="675"/>
      <c r="U344" s="675"/>
      <c r="V344" s="675"/>
      <c r="W344" s="675"/>
      <c r="X344" s="675"/>
    </row>
    <row r="345" spans="4:24" ht="15">
      <c r="D345" s="675"/>
      <c r="E345" s="675"/>
      <c r="F345" s="675"/>
      <c r="G345" s="675"/>
      <c r="H345" s="675"/>
      <c r="K345" s="675"/>
      <c r="L345" s="675"/>
      <c r="M345" s="675"/>
      <c r="N345" s="675"/>
      <c r="O345" s="675"/>
      <c r="P345" s="675"/>
      <c r="S345" s="675"/>
      <c r="T345" s="675"/>
      <c r="U345" s="675"/>
      <c r="V345" s="675"/>
      <c r="W345" s="675"/>
      <c r="X345" s="675"/>
    </row>
    <row r="346" spans="4:24" ht="15">
      <c r="D346" s="675"/>
      <c r="E346" s="675"/>
      <c r="F346" s="675"/>
      <c r="G346" s="675"/>
      <c r="H346" s="675"/>
      <c r="K346" s="675"/>
      <c r="L346" s="675"/>
      <c r="M346" s="675"/>
      <c r="N346" s="675"/>
      <c r="O346" s="675"/>
      <c r="P346" s="675"/>
      <c r="S346" s="675"/>
      <c r="T346" s="675"/>
      <c r="U346" s="675"/>
      <c r="V346" s="675"/>
      <c r="W346" s="675"/>
      <c r="X346" s="675"/>
    </row>
    <row r="347" spans="4:24" ht="15">
      <c r="D347" s="675"/>
      <c r="E347" s="675"/>
      <c r="F347" s="675"/>
      <c r="G347" s="675"/>
      <c r="H347" s="675"/>
      <c r="K347" s="675"/>
      <c r="L347" s="675"/>
      <c r="M347" s="675"/>
      <c r="N347" s="675"/>
      <c r="O347" s="675"/>
      <c r="P347" s="675"/>
      <c r="S347" s="675"/>
      <c r="T347" s="675"/>
      <c r="U347" s="675"/>
      <c r="V347" s="675"/>
      <c r="W347" s="675"/>
      <c r="X347" s="675"/>
    </row>
    <row r="348" spans="4:24" ht="15">
      <c r="D348" s="675"/>
      <c r="E348" s="675"/>
      <c r="F348" s="675"/>
      <c r="G348" s="675"/>
      <c r="H348" s="675"/>
      <c r="K348" s="675"/>
      <c r="L348" s="675"/>
      <c r="M348" s="675"/>
      <c r="N348" s="675"/>
      <c r="O348" s="675"/>
      <c r="P348" s="675"/>
      <c r="S348" s="675"/>
      <c r="T348" s="675"/>
      <c r="U348" s="675"/>
      <c r="V348" s="675"/>
      <c r="W348" s="675"/>
      <c r="X348" s="675"/>
    </row>
    <row r="349" spans="4:24" ht="15">
      <c r="D349" s="675"/>
      <c r="E349" s="675"/>
      <c r="F349" s="675"/>
      <c r="G349" s="675"/>
      <c r="H349" s="675"/>
      <c r="K349" s="675"/>
      <c r="L349" s="675"/>
      <c r="M349" s="675"/>
      <c r="N349" s="675"/>
      <c r="O349" s="675"/>
      <c r="P349" s="675"/>
      <c r="S349" s="675"/>
      <c r="T349" s="675"/>
      <c r="U349" s="675"/>
      <c r="V349" s="675"/>
      <c r="W349" s="675"/>
      <c r="X349" s="675"/>
    </row>
    <row r="350" spans="4:24" ht="15">
      <c r="D350" s="675"/>
      <c r="E350" s="675"/>
      <c r="F350" s="675"/>
      <c r="G350" s="675"/>
      <c r="H350" s="675"/>
      <c r="K350" s="675"/>
      <c r="L350" s="675"/>
      <c r="M350" s="675"/>
      <c r="N350" s="675"/>
      <c r="O350" s="675"/>
      <c r="P350" s="675"/>
      <c r="S350" s="675"/>
      <c r="T350" s="675"/>
      <c r="U350" s="675"/>
      <c r="V350" s="675"/>
      <c r="W350" s="675"/>
      <c r="X350" s="675"/>
    </row>
    <row r="351" spans="4:24" ht="15">
      <c r="D351" s="675"/>
      <c r="E351" s="675"/>
      <c r="F351" s="675"/>
      <c r="G351" s="675"/>
      <c r="H351" s="675"/>
      <c r="K351" s="675"/>
      <c r="L351" s="675"/>
      <c r="M351" s="675"/>
      <c r="N351" s="675"/>
      <c r="O351" s="675"/>
      <c r="P351" s="675"/>
      <c r="S351" s="675"/>
      <c r="T351" s="675"/>
      <c r="U351" s="675"/>
      <c r="V351" s="675"/>
      <c r="W351" s="675"/>
      <c r="X351" s="675"/>
    </row>
    <row r="352" spans="4:24" ht="15">
      <c r="D352" s="675"/>
      <c r="E352" s="675"/>
      <c r="F352" s="675"/>
      <c r="G352" s="675"/>
      <c r="H352" s="675"/>
      <c r="K352" s="675"/>
      <c r="L352" s="675"/>
      <c r="M352" s="675"/>
      <c r="N352" s="675"/>
      <c r="O352" s="675"/>
      <c r="P352" s="675"/>
      <c r="S352" s="675"/>
      <c r="T352" s="675"/>
      <c r="U352" s="675"/>
      <c r="V352" s="675"/>
      <c r="W352" s="675"/>
      <c r="X352" s="675"/>
    </row>
    <row r="353" spans="4:24" ht="15">
      <c r="D353" s="675"/>
      <c r="E353" s="675"/>
      <c r="F353" s="675"/>
      <c r="G353" s="675"/>
      <c r="H353" s="675"/>
      <c r="K353" s="675"/>
      <c r="L353" s="675"/>
      <c r="M353" s="675"/>
      <c r="N353" s="675"/>
      <c r="O353" s="675"/>
      <c r="P353" s="675"/>
      <c r="S353" s="675"/>
      <c r="T353" s="675"/>
      <c r="U353" s="675"/>
      <c r="V353" s="675"/>
      <c r="W353" s="675"/>
      <c r="X353" s="675"/>
    </row>
    <row r="354" spans="4:24" ht="15">
      <c r="D354" s="675"/>
      <c r="E354" s="675"/>
      <c r="F354" s="675"/>
      <c r="G354" s="675"/>
      <c r="H354" s="675"/>
      <c r="K354" s="675"/>
      <c r="L354" s="675"/>
      <c r="M354" s="675"/>
      <c r="N354" s="675"/>
      <c r="O354" s="675"/>
      <c r="P354" s="675"/>
      <c r="S354" s="675"/>
      <c r="T354" s="675"/>
      <c r="U354" s="675"/>
      <c r="V354" s="675"/>
      <c r="W354" s="675"/>
      <c r="X354" s="675"/>
    </row>
    <row r="355" spans="4:24" ht="15">
      <c r="D355" s="675"/>
      <c r="E355" s="675"/>
      <c r="F355" s="675"/>
      <c r="G355" s="675"/>
      <c r="H355" s="675"/>
      <c r="K355" s="675"/>
      <c r="L355" s="675"/>
      <c r="M355" s="675"/>
      <c r="N355" s="675"/>
      <c r="O355" s="675"/>
      <c r="P355" s="675"/>
      <c r="S355" s="675"/>
      <c r="T355" s="675"/>
      <c r="U355" s="675"/>
      <c r="V355" s="675"/>
      <c r="W355" s="675"/>
      <c r="X355" s="675"/>
    </row>
    <row r="356" spans="4:24" ht="15">
      <c r="D356" s="675"/>
      <c r="E356" s="675"/>
      <c r="F356" s="675"/>
      <c r="G356" s="675"/>
      <c r="H356" s="675"/>
      <c r="K356" s="675"/>
      <c r="L356" s="675"/>
      <c r="M356" s="675"/>
      <c r="N356" s="675"/>
      <c r="O356" s="675"/>
      <c r="P356" s="675"/>
      <c r="S356" s="675"/>
      <c r="T356" s="675"/>
      <c r="U356" s="675"/>
      <c r="V356" s="675"/>
      <c r="W356" s="675"/>
      <c r="X356" s="675"/>
    </row>
    <row r="357" spans="4:24" ht="15">
      <c r="D357" s="675"/>
      <c r="E357" s="675"/>
      <c r="F357" s="675"/>
      <c r="G357" s="675"/>
      <c r="H357" s="675"/>
      <c r="K357" s="675"/>
      <c r="L357" s="675"/>
      <c r="M357" s="675"/>
      <c r="N357" s="675"/>
      <c r="O357" s="675"/>
      <c r="P357" s="675"/>
      <c r="S357" s="675"/>
      <c r="T357" s="675"/>
      <c r="U357" s="675"/>
      <c r="V357" s="675"/>
      <c r="W357" s="675"/>
      <c r="X357" s="675"/>
    </row>
    <row r="358" spans="4:24" ht="15">
      <c r="D358" s="675"/>
      <c r="E358" s="675"/>
      <c r="F358" s="675"/>
      <c r="G358" s="675"/>
      <c r="H358" s="675"/>
      <c r="K358" s="675"/>
      <c r="L358" s="675"/>
      <c r="M358" s="675"/>
      <c r="N358" s="675"/>
      <c r="O358" s="675"/>
      <c r="P358" s="675"/>
      <c r="S358" s="675"/>
      <c r="T358" s="675"/>
      <c r="U358" s="675"/>
      <c r="V358" s="675"/>
      <c r="W358" s="675"/>
      <c r="X358" s="675"/>
    </row>
    <row r="359" spans="4:24" ht="15">
      <c r="D359" s="675"/>
      <c r="E359" s="675"/>
      <c r="F359" s="675"/>
      <c r="G359" s="675"/>
      <c r="H359" s="675"/>
      <c r="K359" s="675"/>
      <c r="L359" s="675"/>
      <c r="M359" s="675"/>
      <c r="N359" s="675"/>
      <c r="O359" s="675"/>
      <c r="P359" s="675"/>
      <c r="S359" s="675"/>
      <c r="T359" s="675"/>
      <c r="U359" s="675"/>
      <c r="V359" s="675"/>
      <c r="W359" s="675"/>
      <c r="X359" s="675"/>
    </row>
    <row r="360" spans="4:24" ht="15">
      <c r="D360" s="675"/>
      <c r="E360" s="675"/>
      <c r="F360" s="675"/>
      <c r="G360" s="675"/>
      <c r="H360" s="675"/>
      <c r="K360" s="675"/>
      <c r="L360" s="675"/>
      <c r="M360" s="675"/>
      <c r="N360" s="675"/>
      <c r="O360" s="675"/>
      <c r="P360" s="675"/>
      <c r="S360" s="675"/>
      <c r="T360" s="675"/>
      <c r="U360" s="675"/>
      <c r="V360" s="675"/>
      <c r="W360" s="675"/>
      <c r="X360" s="675"/>
    </row>
    <row r="361" spans="4:24" ht="15">
      <c r="D361" s="675"/>
      <c r="E361" s="675"/>
      <c r="F361" s="675"/>
      <c r="G361" s="675"/>
      <c r="H361" s="675"/>
      <c r="K361" s="675"/>
      <c r="L361" s="675"/>
      <c r="M361" s="675"/>
      <c r="N361" s="675"/>
      <c r="O361" s="675"/>
      <c r="P361" s="675"/>
      <c r="S361" s="675"/>
      <c r="T361" s="675"/>
      <c r="U361" s="675"/>
      <c r="V361" s="675"/>
      <c r="W361" s="675"/>
      <c r="X361" s="675"/>
    </row>
    <row r="362" spans="4:24" ht="15">
      <c r="D362" s="675"/>
      <c r="E362" s="675"/>
      <c r="F362" s="675"/>
      <c r="G362" s="675"/>
      <c r="H362" s="675"/>
      <c r="K362" s="675"/>
      <c r="L362" s="675"/>
      <c r="M362" s="675"/>
      <c r="N362" s="675"/>
      <c r="O362" s="675"/>
      <c r="P362" s="675"/>
      <c r="S362" s="675"/>
      <c r="T362" s="675"/>
      <c r="U362" s="675"/>
      <c r="V362" s="675"/>
      <c r="W362" s="675"/>
      <c r="X362" s="675"/>
    </row>
    <row r="363" spans="4:24" ht="15">
      <c r="D363" s="675"/>
      <c r="E363" s="675"/>
      <c r="F363" s="675"/>
      <c r="G363" s="675"/>
      <c r="H363" s="675"/>
      <c r="K363" s="675"/>
      <c r="L363" s="675"/>
      <c r="M363" s="675"/>
      <c r="N363" s="675"/>
      <c r="O363" s="675"/>
      <c r="P363" s="675"/>
      <c r="S363" s="675"/>
      <c r="T363" s="675"/>
      <c r="U363" s="675"/>
      <c r="V363" s="675"/>
      <c r="W363" s="675"/>
      <c r="X363" s="675"/>
    </row>
    <row r="364" spans="4:24" ht="15">
      <c r="D364" s="675"/>
      <c r="E364" s="675"/>
      <c r="F364" s="675"/>
      <c r="G364" s="675"/>
      <c r="H364" s="675"/>
      <c r="K364" s="675"/>
      <c r="L364" s="675"/>
      <c r="M364" s="675"/>
      <c r="N364" s="675"/>
      <c r="O364" s="675"/>
      <c r="P364" s="675"/>
      <c r="S364" s="675"/>
      <c r="T364" s="675"/>
      <c r="U364" s="675"/>
      <c r="V364" s="675"/>
      <c r="W364" s="675"/>
      <c r="X364" s="675"/>
    </row>
    <row r="365" spans="4:24" ht="15">
      <c r="D365" s="675"/>
      <c r="E365" s="675"/>
      <c r="F365" s="675"/>
      <c r="G365" s="675"/>
      <c r="H365" s="675"/>
      <c r="K365" s="675"/>
      <c r="L365" s="675"/>
      <c r="M365" s="675"/>
      <c r="N365" s="675"/>
      <c r="O365" s="675"/>
      <c r="P365" s="675"/>
      <c r="S365" s="675"/>
      <c r="T365" s="675"/>
      <c r="U365" s="675"/>
      <c r="V365" s="675"/>
      <c r="W365" s="675"/>
      <c r="X365" s="675"/>
    </row>
    <row r="366" spans="4:24" ht="15">
      <c r="D366" s="675"/>
      <c r="E366" s="675"/>
      <c r="F366" s="675"/>
      <c r="G366" s="675"/>
      <c r="H366" s="675"/>
      <c r="K366" s="675"/>
      <c r="L366" s="675"/>
      <c r="M366" s="675"/>
      <c r="N366" s="675"/>
      <c r="O366" s="675"/>
      <c r="P366" s="675"/>
      <c r="S366" s="675"/>
      <c r="T366" s="675"/>
      <c r="U366" s="675"/>
      <c r="V366" s="675"/>
      <c r="W366" s="675"/>
      <c r="X366" s="675"/>
    </row>
    <row r="367" spans="4:24" ht="15">
      <c r="D367" s="675"/>
      <c r="E367" s="675"/>
      <c r="F367" s="675"/>
      <c r="G367" s="675"/>
      <c r="H367" s="675"/>
      <c r="K367" s="675"/>
      <c r="L367" s="675"/>
      <c r="M367" s="675"/>
      <c r="N367" s="675"/>
      <c r="O367" s="675"/>
      <c r="P367" s="675"/>
      <c r="S367" s="675"/>
      <c r="T367" s="675"/>
      <c r="U367" s="675"/>
      <c r="V367" s="675"/>
      <c r="W367" s="675"/>
      <c r="X367" s="675"/>
    </row>
    <row r="368" spans="4:24" ht="15">
      <c r="D368" s="675"/>
      <c r="E368" s="675"/>
      <c r="F368" s="675"/>
      <c r="G368" s="675"/>
      <c r="H368" s="675"/>
      <c r="K368" s="675"/>
      <c r="L368" s="675"/>
      <c r="M368" s="675"/>
      <c r="N368" s="675"/>
      <c r="O368" s="675"/>
      <c r="P368" s="675"/>
      <c r="S368" s="675"/>
      <c r="T368" s="675"/>
      <c r="U368" s="675"/>
      <c r="V368" s="675"/>
      <c r="W368" s="675"/>
      <c r="X368" s="675"/>
    </row>
    <row r="369" spans="4:24" ht="15">
      <c r="D369" s="675"/>
      <c r="E369" s="675"/>
      <c r="F369" s="675"/>
      <c r="G369" s="675"/>
      <c r="H369" s="675"/>
      <c r="K369" s="675"/>
      <c r="L369" s="675"/>
      <c r="M369" s="675"/>
      <c r="N369" s="675"/>
      <c r="O369" s="675"/>
      <c r="P369" s="675"/>
      <c r="S369" s="675"/>
      <c r="T369" s="675"/>
      <c r="U369" s="675"/>
      <c r="V369" s="675"/>
      <c r="W369" s="675"/>
      <c r="X369" s="675"/>
    </row>
    <row r="370" spans="4:24" ht="15">
      <c r="D370" s="675"/>
      <c r="E370" s="675"/>
      <c r="F370" s="675"/>
      <c r="G370" s="675"/>
      <c r="H370" s="675"/>
      <c r="K370" s="675"/>
      <c r="L370" s="675"/>
      <c r="M370" s="675"/>
      <c r="N370" s="675"/>
      <c r="O370" s="675"/>
      <c r="P370" s="675"/>
      <c r="S370" s="675"/>
      <c r="T370" s="675"/>
      <c r="U370" s="675"/>
      <c r="V370" s="675"/>
      <c r="W370" s="675"/>
      <c r="X370" s="675"/>
    </row>
    <row r="371" spans="4:24" ht="15">
      <c r="D371" s="675"/>
      <c r="E371" s="675"/>
      <c r="F371" s="675"/>
      <c r="G371" s="675"/>
      <c r="H371" s="675"/>
      <c r="K371" s="675"/>
      <c r="L371" s="675"/>
      <c r="M371" s="675"/>
      <c r="N371" s="675"/>
      <c r="O371" s="675"/>
      <c r="P371" s="675"/>
      <c r="S371" s="675"/>
      <c r="T371" s="675"/>
      <c r="U371" s="675"/>
      <c r="V371" s="675"/>
      <c r="W371" s="675"/>
      <c r="X371" s="675"/>
    </row>
    <row r="372" spans="4:24" ht="15">
      <c r="D372" s="675"/>
      <c r="E372" s="675"/>
      <c r="F372" s="675"/>
      <c r="G372" s="675"/>
      <c r="H372" s="675"/>
      <c r="K372" s="675"/>
      <c r="L372" s="675"/>
      <c r="M372" s="675"/>
      <c r="N372" s="675"/>
      <c r="O372" s="675"/>
      <c r="P372" s="675"/>
      <c r="S372" s="675"/>
      <c r="T372" s="675"/>
      <c r="U372" s="675"/>
      <c r="V372" s="675"/>
      <c r="W372" s="675"/>
      <c r="X372" s="675"/>
    </row>
    <row r="373" spans="4:24" ht="15">
      <c r="D373" s="675"/>
      <c r="E373" s="675"/>
      <c r="F373" s="675"/>
      <c r="G373" s="675"/>
      <c r="H373" s="675"/>
      <c r="K373" s="675"/>
      <c r="L373" s="675"/>
      <c r="M373" s="675"/>
      <c r="N373" s="675"/>
      <c r="O373" s="675"/>
      <c r="P373" s="675"/>
      <c r="S373" s="675"/>
      <c r="T373" s="675"/>
      <c r="U373" s="675"/>
      <c r="V373" s="675"/>
      <c r="W373" s="675"/>
      <c r="X373" s="675"/>
    </row>
    <row r="374" spans="4:24" ht="15">
      <c r="D374" s="675"/>
      <c r="E374" s="675"/>
      <c r="F374" s="675"/>
      <c r="G374" s="675"/>
      <c r="H374" s="675"/>
      <c r="K374" s="675"/>
      <c r="L374" s="675"/>
      <c r="M374" s="675"/>
      <c r="N374" s="675"/>
      <c r="O374" s="675"/>
      <c r="P374" s="675"/>
      <c r="S374" s="675"/>
      <c r="T374" s="675"/>
      <c r="U374" s="675"/>
      <c r="V374" s="675"/>
      <c r="W374" s="675"/>
      <c r="X374" s="675"/>
    </row>
    <row r="375" spans="4:24" ht="15">
      <c r="D375" s="675"/>
      <c r="E375" s="675"/>
      <c r="F375" s="675"/>
      <c r="G375" s="675"/>
      <c r="H375" s="675"/>
      <c r="K375" s="675"/>
      <c r="L375" s="675"/>
      <c r="M375" s="675"/>
      <c r="N375" s="675"/>
      <c r="O375" s="675"/>
      <c r="P375" s="675"/>
      <c r="S375" s="675"/>
      <c r="T375" s="675"/>
      <c r="U375" s="675"/>
      <c r="V375" s="675"/>
      <c r="W375" s="675"/>
      <c r="X375" s="675"/>
    </row>
    <row r="376" spans="4:24" ht="15">
      <c r="D376" s="675"/>
      <c r="E376" s="675"/>
      <c r="F376" s="675"/>
      <c r="G376" s="675"/>
      <c r="H376" s="675"/>
      <c r="K376" s="675"/>
      <c r="L376" s="675"/>
      <c r="M376" s="675"/>
      <c r="N376" s="675"/>
      <c r="O376" s="675"/>
      <c r="P376" s="675"/>
      <c r="S376" s="675"/>
      <c r="T376" s="675"/>
      <c r="U376" s="675"/>
      <c r="V376" s="675"/>
      <c r="W376" s="675"/>
      <c r="X376" s="675"/>
    </row>
    <row r="377" spans="4:24" ht="15">
      <c r="D377" s="675"/>
      <c r="E377" s="675"/>
      <c r="F377" s="675"/>
      <c r="G377" s="675"/>
      <c r="H377" s="675"/>
      <c r="K377" s="675"/>
      <c r="L377" s="675"/>
      <c r="M377" s="675"/>
      <c r="N377" s="675"/>
      <c r="O377" s="675"/>
      <c r="P377" s="675"/>
      <c r="S377" s="675"/>
      <c r="T377" s="675"/>
      <c r="U377" s="675"/>
      <c r="V377" s="675"/>
      <c r="W377" s="675"/>
      <c r="X377" s="675"/>
    </row>
    <row r="378" spans="4:24" ht="15">
      <c r="D378" s="675"/>
      <c r="E378" s="675"/>
      <c r="F378" s="675"/>
      <c r="G378" s="675"/>
      <c r="H378" s="675"/>
      <c r="K378" s="675"/>
      <c r="L378" s="675"/>
      <c r="M378" s="675"/>
      <c r="N378" s="675"/>
      <c r="O378" s="675"/>
      <c r="P378" s="675"/>
      <c r="S378" s="675"/>
      <c r="T378" s="675"/>
      <c r="U378" s="675"/>
      <c r="V378" s="675"/>
      <c r="W378" s="675"/>
      <c r="X378" s="675"/>
    </row>
    <row r="379" spans="4:24" ht="15">
      <c r="D379" s="675"/>
      <c r="E379" s="675"/>
      <c r="F379" s="675"/>
      <c r="G379" s="675"/>
      <c r="H379" s="675"/>
      <c r="K379" s="675"/>
      <c r="L379" s="675"/>
      <c r="M379" s="675"/>
      <c r="N379" s="675"/>
      <c r="O379" s="675"/>
      <c r="P379" s="675"/>
      <c r="S379" s="675"/>
      <c r="T379" s="675"/>
      <c r="U379" s="675"/>
      <c r="V379" s="675"/>
      <c r="W379" s="675"/>
      <c r="X379" s="675"/>
    </row>
    <row r="380" spans="4:24" ht="15">
      <c r="D380" s="675"/>
      <c r="E380" s="675"/>
      <c r="F380" s="675"/>
      <c r="G380" s="675"/>
      <c r="H380" s="675"/>
      <c r="K380" s="675"/>
      <c r="L380" s="675"/>
      <c r="M380" s="675"/>
      <c r="N380" s="675"/>
      <c r="O380" s="675"/>
      <c r="P380" s="675"/>
      <c r="S380" s="675"/>
      <c r="T380" s="675"/>
      <c r="U380" s="675"/>
      <c r="V380" s="675"/>
      <c r="W380" s="675"/>
      <c r="X380" s="675"/>
    </row>
    <row r="381" spans="4:24" ht="15">
      <c r="D381" s="675"/>
      <c r="E381" s="675"/>
      <c r="F381" s="675"/>
      <c r="G381" s="675"/>
      <c r="H381" s="675"/>
      <c r="K381" s="675"/>
      <c r="L381" s="675"/>
      <c r="M381" s="675"/>
      <c r="N381" s="675"/>
      <c r="O381" s="675"/>
      <c r="P381" s="675"/>
      <c r="S381" s="675"/>
      <c r="T381" s="675"/>
      <c r="U381" s="675"/>
      <c r="V381" s="675"/>
      <c r="W381" s="675"/>
      <c r="X381" s="675"/>
    </row>
    <row r="382" spans="4:24" ht="15">
      <c r="D382" s="675"/>
      <c r="E382" s="675"/>
      <c r="F382" s="675"/>
      <c r="G382" s="675"/>
      <c r="H382" s="675"/>
      <c r="K382" s="675"/>
      <c r="L382" s="675"/>
      <c r="M382" s="675"/>
      <c r="N382" s="675"/>
      <c r="O382" s="675"/>
      <c r="P382" s="675"/>
      <c r="S382" s="675"/>
      <c r="T382" s="675"/>
      <c r="U382" s="675"/>
      <c r="V382" s="675"/>
      <c r="W382" s="675"/>
      <c r="X382" s="675"/>
    </row>
    <row r="383" spans="4:24" ht="15">
      <c r="D383" s="675"/>
      <c r="E383" s="675"/>
      <c r="F383" s="675"/>
      <c r="G383" s="675"/>
      <c r="H383" s="675"/>
      <c r="K383" s="675"/>
      <c r="L383" s="675"/>
      <c r="M383" s="675"/>
      <c r="N383" s="675"/>
      <c r="O383" s="675"/>
      <c r="P383" s="675"/>
      <c r="S383" s="675"/>
      <c r="T383" s="675"/>
      <c r="U383" s="675"/>
      <c r="V383" s="675"/>
      <c r="W383" s="675"/>
      <c r="X383" s="675"/>
    </row>
    <row r="384" spans="4:24" ht="15">
      <c r="D384" s="675"/>
      <c r="E384" s="675"/>
      <c r="F384" s="675"/>
      <c r="G384" s="675"/>
      <c r="H384" s="675"/>
      <c r="K384" s="675"/>
      <c r="L384" s="675"/>
      <c r="M384" s="675"/>
      <c r="N384" s="675"/>
      <c r="O384" s="675"/>
      <c r="P384" s="675"/>
      <c r="S384" s="675"/>
      <c r="T384" s="675"/>
      <c r="U384" s="675"/>
      <c r="V384" s="675"/>
      <c r="W384" s="675"/>
      <c r="X384" s="675"/>
    </row>
    <row r="385" spans="4:24" ht="15">
      <c r="D385" s="675"/>
      <c r="E385" s="675"/>
      <c r="F385" s="675"/>
      <c r="G385" s="675"/>
      <c r="H385" s="675"/>
      <c r="K385" s="675"/>
      <c r="L385" s="675"/>
      <c r="M385" s="675"/>
      <c r="N385" s="675"/>
      <c r="O385" s="675"/>
      <c r="P385" s="675"/>
      <c r="S385" s="675"/>
      <c r="T385" s="675"/>
      <c r="U385" s="675"/>
      <c r="V385" s="675"/>
      <c r="W385" s="675"/>
      <c r="X385" s="675"/>
    </row>
    <row r="386" spans="4:24" ht="15">
      <c r="D386" s="675"/>
      <c r="E386" s="675"/>
      <c r="F386" s="675"/>
      <c r="G386" s="675"/>
      <c r="H386" s="675"/>
      <c r="K386" s="675"/>
      <c r="L386" s="675"/>
      <c r="M386" s="675"/>
      <c r="N386" s="675"/>
      <c r="O386" s="675"/>
      <c r="P386" s="675"/>
      <c r="S386" s="675"/>
      <c r="T386" s="675"/>
      <c r="U386" s="675"/>
      <c r="V386" s="675"/>
      <c r="W386" s="675"/>
      <c r="X386" s="675"/>
    </row>
    <row r="387" spans="4:24" ht="15">
      <c r="D387" s="675"/>
      <c r="E387" s="675"/>
      <c r="F387" s="675"/>
      <c r="G387" s="675"/>
      <c r="H387" s="675"/>
      <c r="K387" s="675"/>
      <c r="L387" s="675"/>
      <c r="M387" s="675"/>
      <c r="N387" s="675"/>
      <c r="O387" s="675"/>
      <c r="P387" s="675"/>
      <c r="S387" s="675"/>
      <c r="T387" s="675"/>
      <c r="U387" s="675"/>
      <c r="V387" s="675"/>
      <c r="W387" s="675"/>
      <c r="X387" s="675"/>
    </row>
    <row r="388" spans="4:24" ht="15">
      <c r="D388" s="675"/>
      <c r="E388" s="675"/>
      <c r="F388" s="675"/>
      <c r="G388" s="675"/>
      <c r="H388" s="675"/>
      <c r="K388" s="675"/>
      <c r="L388" s="675"/>
      <c r="M388" s="675"/>
      <c r="N388" s="675"/>
      <c r="O388" s="675"/>
      <c r="P388" s="675"/>
      <c r="S388" s="675"/>
      <c r="T388" s="675"/>
      <c r="U388" s="675"/>
      <c r="V388" s="675"/>
      <c r="W388" s="675"/>
      <c r="X388" s="675"/>
    </row>
    <row r="389" spans="4:24" ht="15">
      <c r="D389" s="675"/>
      <c r="E389" s="675"/>
      <c r="F389" s="675"/>
      <c r="G389" s="675"/>
      <c r="H389" s="675"/>
      <c r="K389" s="675"/>
      <c r="L389" s="675"/>
      <c r="M389" s="675"/>
      <c r="N389" s="675"/>
      <c r="O389" s="675"/>
      <c r="P389" s="675"/>
      <c r="S389" s="675"/>
      <c r="T389" s="675"/>
      <c r="U389" s="675"/>
      <c r="V389" s="675"/>
      <c r="W389" s="675"/>
      <c r="X389" s="675"/>
    </row>
    <row r="390" spans="4:24" ht="15">
      <c r="D390" s="675"/>
      <c r="E390" s="675"/>
      <c r="F390" s="675"/>
      <c r="G390" s="675"/>
      <c r="H390" s="675"/>
      <c r="K390" s="675"/>
      <c r="L390" s="675"/>
      <c r="M390" s="675"/>
      <c r="N390" s="675"/>
      <c r="O390" s="675"/>
      <c r="P390" s="675"/>
      <c r="S390" s="675"/>
      <c r="T390" s="675"/>
      <c r="U390" s="675"/>
      <c r="V390" s="675"/>
      <c r="W390" s="675"/>
      <c r="X390" s="675"/>
    </row>
    <row r="391" spans="4:24" ht="15">
      <c r="D391" s="675"/>
      <c r="E391" s="675"/>
      <c r="F391" s="675"/>
      <c r="G391" s="675"/>
      <c r="H391" s="675"/>
      <c r="K391" s="675"/>
      <c r="L391" s="675"/>
      <c r="M391" s="675"/>
      <c r="N391" s="675"/>
      <c r="O391" s="675"/>
      <c r="P391" s="675"/>
      <c r="S391" s="675"/>
      <c r="T391" s="675"/>
      <c r="U391" s="675"/>
      <c r="V391" s="675"/>
      <c r="W391" s="675"/>
      <c r="X391" s="675"/>
    </row>
    <row r="392" spans="4:24" ht="15">
      <c r="D392" s="675"/>
      <c r="E392" s="675"/>
      <c r="F392" s="675"/>
      <c r="G392" s="675"/>
      <c r="H392" s="675"/>
      <c r="K392" s="675"/>
      <c r="L392" s="675"/>
      <c r="M392" s="675"/>
      <c r="N392" s="675"/>
      <c r="O392" s="675"/>
      <c r="P392" s="675"/>
      <c r="S392" s="675"/>
      <c r="T392" s="675"/>
      <c r="U392" s="675"/>
      <c r="V392" s="675"/>
      <c r="W392" s="675"/>
      <c r="X392" s="675"/>
    </row>
    <row r="393" spans="4:24" ht="15">
      <c r="D393" s="675"/>
      <c r="E393" s="675"/>
      <c r="F393" s="675"/>
      <c r="G393" s="675"/>
      <c r="H393" s="675"/>
      <c r="K393" s="675"/>
      <c r="L393" s="675"/>
      <c r="M393" s="675"/>
      <c r="N393" s="675"/>
      <c r="O393" s="675"/>
      <c r="P393" s="675"/>
      <c r="S393" s="675"/>
      <c r="T393" s="675"/>
      <c r="U393" s="675"/>
      <c r="V393" s="675"/>
      <c r="W393" s="675"/>
      <c r="X393" s="675"/>
    </row>
    <row r="394" spans="4:24" ht="15">
      <c r="D394" s="675"/>
      <c r="E394" s="675"/>
      <c r="F394" s="675"/>
      <c r="G394" s="675"/>
      <c r="H394" s="675"/>
      <c r="K394" s="675"/>
      <c r="L394" s="675"/>
      <c r="M394" s="675"/>
      <c r="N394" s="675"/>
      <c r="O394" s="675"/>
      <c r="P394" s="675"/>
      <c r="S394" s="675"/>
      <c r="T394" s="675"/>
      <c r="U394" s="675"/>
      <c r="V394" s="675"/>
      <c r="W394" s="675"/>
      <c r="X394" s="675"/>
    </row>
    <row r="395" spans="4:24" ht="15">
      <c r="D395" s="675"/>
      <c r="E395" s="675"/>
      <c r="F395" s="675"/>
      <c r="G395" s="675"/>
      <c r="H395" s="675"/>
      <c r="K395" s="675"/>
      <c r="L395" s="675"/>
      <c r="M395" s="675"/>
      <c r="N395" s="675"/>
      <c r="O395" s="675"/>
      <c r="P395" s="675"/>
      <c r="S395" s="675"/>
      <c r="T395" s="675"/>
      <c r="U395" s="675"/>
      <c r="V395" s="675"/>
      <c r="W395" s="675"/>
      <c r="X395" s="675"/>
    </row>
    <row r="396" spans="4:24" ht="15">
      <c r="D396" s="675"/>
      <c r="E396" s="675"/>
      <c r="F396" s="675"/>
      <c r="G396" s="675"/>
      <c r="H396" s="675"/>
      <c r="K396" s="675"/>
      <c r="L396" s="675"/>
      <c r="M396" s="675"/>
      <c r="N396" s="675"/>
      <c r="O396" s="675"/>
      <c r="P396" s="675"/>
      <c r="S396" s="675"/>
      <c r="T396" s="675"/>
      <c r="U396" s="675"/>
      <c r="V396" s="675"/>
      <c r="W396" s="675"/>
      <c r="X396" s="675"/>
    </row>
    <row r="397" spans="4:24" ht="15">
      <c r="D397" s="675"/>
      <c r="E397" s="675"/>
      <c r="F397" s="675"/>
      <c r="G397" s="675"/>
      <c r="H397" s="675"/>
      <c r="K397" s="675"/>
      <c r="L397" s="675"/>
      <c r="M397" s="675"/>
      <c r="N397" s="675"/>
      <c r="O397" s="675"/>
      <c r="P397" s="675"/>
      <c r="S397" s="675"/>
      <c r="T397" s="675"/>
      <c r="U397" s="675"/>
      <c r="V397" s="675"/>
      <c r="W397" s="675"/>
      <c r="X397" s="675"/>
    </row>
    <row r="398" spans="4:24" ht="15">
      <c r="D398" s="675"/>
      <c r="E398" s="675"/>
      <c r="F398" s="675"/>
      <c r="G398" s="675"/>
      <c r="H398" s="675"/>
      <c r="K398" s="675"/>
      <c r="L398" s="675"/>
      <c r="M398" s="675"/>
      <c r="N398" s="675"/>
      <c r="O398" s="675"/>
      <c r="P398" s="675"/>
      <c r="S398" s="675"/>
      <c r="T398" s="675"/>
      <c r="U398" s="675"/>
      <c r="V398" s="675"/>
      <c r="W398" s="675"/>
      <c r="X398" s="675"/>
    </row>
    <row r="399" spans="4:24" ht="15">
      <c r="D399" s="675"/>
      <c r="E399" s="675"/>
      <c r="F399" s="675"/>
      <c r="G399" s="675"/>
      <c r="H399" s="675"/>
      <c r="K399" s="675"/>
      <c r="L399" s="675"/>
      <c r="M399" s="675"/>
      <c r="N399" s="675"/>
      <c r="O399" s="675"/>
      <c r="P399" s="675"/>
      <c r="S399" s="675"/>
      <c r="T399" s="675"/>
      <c r="U399" s="675"/>
      <c r="V399" s="675"/>
      <c r="W399" s="675"/>
      <c r="X399" s="675"/>
    </row>
    <row r="400" spans="4:24" ht="15">
      <c r="D400" s="675"/>
      <c r="E400" s="675"/>
      <c r="F400" s="675"/>
      <c r="G400" s="675"/>
      <c r="H400" s="675"/>
      <c r="K400" s="675"/>
      <c r="L400" s="675"/>
      <c r="M400" s="675"/>
      <c r="N400" s="675"/>
      <c r="O400" s="675"/>
      <c r="P400" s="675"/>
      <c r="S400" s="675"/>
      <c r="T400" s="675"/>
      <c r="U400" s="675"/>
      <c r="V400" s="675"/>
      <c r="W400" s="675"/>
      <c r="X400" s="675"/>
    </row>
    <row r="401" spans="4:24" ht="15">
      <c r="D401" s="675"/>
      <c r="E401" s="675"/>
      <c r="F401" s="675"/>
      <c r="G401" s="675"/>
      <c r="H401" s="675"/>
      <c r="K401" s="675"/>
      <c r="L401" s="675"/>
      <c r="M401" s="675"/>
      <c r="N401" s="675"/>
      <c r="O401" s="675"/>
      <c r="P401" s="675"/>
      <c r="S401" s="675"/>
      <c r="T401" s="675"/>
      <c r="U401" s="675"/>
      <c r="V401" s="675"/>
      <c r="W401" s="675"/>
      <c r="X401" s="675"/>
    </row>
  </sheetData>
  <mergeCells count="15">
    <mergeCell ref="D6:J6"/>
    <mergeCell ref="L6:R6"/>
    <mergeCell ref="T6:Z6"/>
    <mergeCell ref="F7:G7"/>
    <mergeCell ref="I7:J7"/>
    <mergeCell ref="N7:O7"/>
    <mergeCell ref="Q7:R7"/>
    <mergeCell ref="V7:W7"/>
    <mergeCell ref="Y7:Z7"/>
    <mergeCell ref="A3:C3"/>
    <mergeCell ref="A4:C4"/>
    <mergeCell ref="A5:C5"/>
    <mergeCell ref="A6:A8"/>
    <mergeCell ref="B6:B8"/>
    <mergeCell ref="C6:C8"/>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Düğme1_Tıkla">
                <anchor moveWithCells="1" sizeWithCells="1">
                  <from>
                    <xdr:col>1</xdr:col>
                    <xdr:colOff>161925</xdr:colOff>
                    <xdr:row>1</xdr:row>
                    <xdr:rowOff>66675</xdr:rowOff>
                  </from>
                  <to>
                    <xdr:col>5</xdr:col>
                    <xdr:colOff>9525</xdr:colOff>
                    <xdr:row>3</xdr:row>
                    <xdr:rowOff>57150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D957-949E-4A6D-9297-44D39FCF061F}">
  <sheetPr codeName="Sayfa53">
    <tabColor theme="0"/>
  </sheetPr>
  <dimension ref="A1:N89"/>
  <sheetViews>
    <sheetView workbookViewId="0">
      <selection activeCell="O8" sqref="O8"/>
    </sheetView>
  </sheetViews>
  <sheetFormatPr defaultColWidth="9" defaultRowHeight="14.25"/>
  <cols>
    <col min="1" max="1" width="17.25" style="30" bestFit="1" customWidth="1"/>
    <col min="2" max="2" width="9.625" style="30" bestFit="1" customWidth="1"/>
    <col min="3" max="3" width="12" style="127" bestFit="1" customWidth="1"/>
    <col min="4" max="5" width="12" style="30" customWidth="1"/>
    <col min="6" max="6" width="17.25" style="30" bestFit="1" customWidth="1"/>
    <col min="7" max="7" width="12" style="30" bestFit="1" customWidth="1"/>
    <col min="8" max="8" width="20.5" style="127" customWidth="1"/>
    <col min="9" max="9" width="12" style="30" bestFit="1" customWidth="1"/>
    <col min="10" max="10" width="19.125" style="30" bestFit="1" customWidth="1"/>
    <col min="11" max="16384" width="9" style="30"/>
  </cols>
  <sheetData>
    <row r="1" spans="1:14" ht="15.75" thickBot="1">
      <c r="A1" s="787" t="s">
        <v>658</v>
      </c>
      <c r="B1" s="787" t="s">
        <v>1876</v>
      </c>
      <c r="C1" s="788" t="s">
        <v>1877</v>
      </c>
      <c r="D1" s="787"/>
      <c r="E1" s="787"/>
      <c r="F1" s="787" t="s">
        <v>658</v>
      </c>
      <c r="G1" s="787" t="s">
        <v>5583</v>
      </c>
      <c r="H1" s="788" t="s">
        <v>4481</v>
      </c>
      <c r="I1" s="787" t="s">
        <v>5584</v>
      </c>
      <c r="J1" s="788" t="s">
        <v>4481</v>
      </c>
      <c r="M1" s="30" t="s">
        <v>955</v>
      </c>
      <c r="N1" s="30" t="s">
        <v>5585</v>
      </c>
    </row>
    <row r="2" spans="1:14" ht="15" thickTop="1">
      <c r="A2" s="30" t="s">
        <v>401</v>
      </c>
      <c r="B2" s="30">
        <v>13844</v>
      </c>
      <c r="C2" s="127">
        <f>B2/$B$85*100</f>
        <v>1.7747739547691603</v>
      </c>
      <c r="F2" s="30" t="s">
        <v>401</v>
      </c>
      <c r="G2" s="30">
        <v>2220125</v>
      </c>
      <c r="H2" s="127">
        <f>G2/B2</f>
        <v>160.36730713666572</v>
      </c>
      <c r="I2" s="30">
        <v>2258718</v>
      </c>
      <c r="J2" s="127">
        <f>I2/B2</f>
        <v>163.15501300202254</v>
      </c>
    </row>
    <row r="3" spans="1:14">
      <c r="A3" s="30" t="s">
        <v>424</v>
      </c>
      <c r="B3" s="30">
        <v>7337</v>
      </c>
      <c r="C3" s="127">
        <f t="shared" ref="C3:C66" si="0">B3/$B$85*100</f>
        <v>0.94058917264817454</v>
      </c>
      <c r="F3" s="30" t="s">
        <v>424</v>
      </c>
      <c r="G3" s="30">
        <v>624513</v>
      </c>
      <c r="H3" s="127">
        <f t="shared" ref="H3:H66" si="1">G3/B3</f>
        <v>85.11830448412158</v>
      </c>
      <c r="I3" s="30">
        <v>632459</v>
      </c>
      <c r="J3" s="127">
        <f t="shared" ref="J3:J66" si="2">I3/B3</f>
        <v>86.201308436690752</v>
      </c>
    </row>
    <row r="4" spans="1:14">
      <c r="A4" s="30" t="s">
        <v>1878</v>
      </c>
      <c r="B4" s="30">
        <v>14016</v>
      </c>
      <c r="C4" s="127">
        <f t="shared" si="0"/>
        <v>1.7968240212398547</v>
      </c>
      <c r="F4" s="30" t="s">
        <v>1878</v>
      </c>
      <c r="G4" s="30">
        <v>725568</v>
      </c>
      <c r="H4" s="127">
        <f t="shared" si="1"/>
        <v>51.767123287671232</v>
      </c>
      <c r="I4" s="30">
        <v>736912</v>
      </c>
      <c r="J4" s="127">
        <f t="shared" si="2"/>
        <v>52.576484018264843</v>
      </c>
    </row>
    <row r="5" spans="1:14">
      <c r="A5" s="30" t="s">
        <v>713</v>
      </c>
      <c r="B5" s="30">
        <v>11099</v>
      </c>
      <c r="C5" s="127">
        <f t="shared" si="0"/>
        <v>1.4228702776641799</v>
      </c>
      <c r="F5" s="30" t="s">
        <v>713</v>
      </c>
      <c r="G5" s="30">
        <v>539657</v>
      </c>
      <c r="H5" s="127">
        <f t="shared" si="1"/>
        <v>48.622128119650419</v>
      </c>
      <c r="I5" s="30">
        <v>535435</v>
      </c>
      <c r="J5" s="127">
        <f t="shared" si="2"/>
        <v>48.241733489503559</v>
      </c>
    </row>
    <row r="6" spans="1:14" ht="15" thickBot="1">
      <c r="A6" s="30" t="s">
        <v>429</v>
      </c>
      <c r="B6" s="30">
        <v>7659</v>
      </c>
      <c r="C6" s="127">
        <f t="shared" si="0"/>
        <v>0.9818689482502887</v>
      </c>
      <c r="F6" s="30" t="s">
        <v>429</v>
      </c>
      <c r="G6" s="30">
        <v>412172</v>
      </c>
      <c r="H6" s="127">
        <f t="shared" si="1"/>
        <v>53.815380597989297</v>
      </c>
      <c r="I6" s="30">
        <v>423011</v>
      </c>
      <c r="J6" s="127">
        <f t="shared" si="2"/>
        <v>55.230578404491446</v>
      </c>
    </row>
    <row r="7" spans="1:14">
      <c r="A7" s="30" t="s">
        <v>430</v>
      </c>
      <c r="B7" s="30">
        <v>5628</v>
      </c>
      <c r="C7" s="127">
        <f t="shared" si="0"/>
        <v>0.72149868661086636</v>
      </c>
      <c r="F7" s="30" t="s">
        <v>430</v>
      </c>
      <c r="G7" s="30">
        <v>337508</v>
      </c>
      <c r="H7" s="127">
        <f t="shared" si="1"/>
        <v>59.969438521677326</v>
      </c>
      <c r="I7" s="30">
        <v>335494</v>
      </c>
      <c r="J7" s="127">
        <f t="shared" si="2"/>
        <v>59.611584932480454</v>
      </c>
      <c r="L7" s="1036" t="s">
        <v>6121</v>
      </c>
      <c r="M7" s="1037"/>
      <c r="N7" s="1038"/>
    </row>
    <row r="8" spans="1:14">
      <c r="A8" s="30" t="s">
        <v>432</v>
      </c>
      <c r="B8" s="30">
        <v>25632</v>
      </c>
      <c r="C8" s="127">
        <f t="shared" si="0"/>
        <v>3.2859726963769944</v>
      </c>
      <c r="F8" s="30" t="s">
        <v>432</v>
      </c>
      <c r="G8" s="30">
        <v>5503985</v>
      </c>
      <c r="H8" s="127">
        <f t="shared" si="1"/>
        <v>214.73100031210987</v>
      </c>
      <c r="I8" s="30">
        <v>5663322</v>
      </c>
      <c r="J8" s="127">
        <f t="shared" si="2"/>
        <v>220.94733146067415</v>
      </c>
      <c r="L8" s="1039"/>
      <c r="M8" s="112" t="s">
        <v>6119</v>
      </c>
      <c r="N8" s="1040" t="s">
        <v>6120</v>
      </c>
    </row>
    <row r="9" spans="1:14">
      <c r="A9" s="30" t="s">
        <v>434</v>
      </c>
      <c r="B9" s="30">
        <v>20177</v>
      </c>
      <c r="C9" s="127">
        <f t="shared" si="0"/>
        <v>2.5866522742976987</v>
      </c>
      <c r="F9" s="30" t="s">
        <v>434</v>
      </c>
      <c r="G9" s="30">
        <v>2426356</v>
      </c>
      <c r="H9" s="127">
        <f t="shared" si="1"/>
        <v>120.25355602914209</v>
      </c>
      <c r="I9" s="30">
        <v>2548308</v>
      </c>
      <c r="J9" s="127">
        <f t="shared" si="2"/>
        <v>126.29766565891858</v>
      </c>
      <c r="L9" s="1039" t="s">
        <v>401</v>
      </c>
      <c r="M9" s="112">
        <v>1384400</v>
      </c>
      <c r="N9" s="1040">
        <v>13844</v>
      </c>
    </row>
    <row r="10" spans="1:14">
      <c r="A10" s="30" t="s">
        <v>436</v>
      </c>
      <c r="B10" s="30">
        <v>4934</v>
      </c>
      <c r="C10" s="127">
        <f t="shared" si="0"/>
        <v>0.63252923236283132</v>
      </c>
      <c r="F10" s="30" t="s">
        <v>436</v>
      </c>
      <c r="G10" s="30">
        <v>98907</v>
      </c>
      <c r="H10" s="127">
        <f t="shared" si="1"/>
        <v>20.046007296311309</v>
      </c>
      <c r="I10" s="30">
        <v>96161</v>
      </c>
      <c r="J10" s="127">
        <f t="shared" si="2"/>
        <v>19.489460883664371</v>
      </c>
      <c r="L10" s="1039" t="s">
        <v>424</v>
      </c>
      <c r="M10" s="112">
        <v>733700</v>
      </c>
      <c r="N10" s="1040">
        <v>7337</v>
      </c>
    </row>
    <row r="11" spans="1:14">
      <c r="A11" s="30" t="s">
        <v>712</v>
      </c>
      <c r="B11" s="30">
        <v>7393</v>
      </c>
      <c r="C11" s="127">
        <f t="shared" si="0"/>
        <v>0.94776826405723791</v>
      </c>
      <c r="F11" s="30" t="s">
        <v>712</v>
      </c>
      <c r="G11" s="30">
        <v>174010</v>
      </c>
      <c r="H11" s="127">
        <f t="shared" si="1"/>
        <v>23.53712971730015</v>
      </c>
      <c r="I11" s="30">
        <v>169501</v>
      </c>
      <c r="J11" s="127">
        <f t="shared" si="2"/>
        <v>22.927228459353444</v>
      </c>
      <c r="L11" s="1039" t="s">
        <v>1878</v>
      </c>
      <c r="M11" s="112">
        <v>1401600</v>
      </c>
      <c r="N11" s="1040">
        <v>14016</v>
      </c>
    </row>
    <row r="12" spans="1:14">
      <c r="A12" s="30" t="s">
        <v>440</v>
      </c>
      <c r="B12" s="30">
        <v>8116</v>
      </c>
      <c r="C12" s="127">
        <f t="shared" si="0"/>
        <v>1.0404554620706807</v>
      </c>
      <c r="F12" s="30" t="s">
        <v>440</v>
      </c>
      <c r="G12" s="30">
        <v>1097746</v>
      </c>
      <c r="H12" s="127">
        <f t="shared" si="1"/>
        <v>135.25702316412026</v>
      </c>
      <c r="I12" s="30">
        <v>1119084</v>
      </c>
      <c r="J12" s="127">
        <f t="shared" si="2"/>
        <v>137.88615081320847</v>
      </c>
      <c r="L12" s="1039" t="s">
        <v>713</v>
      </c>
      <c r="M12" s="112">
        <v>1109900</v>
      </c>
      <c r="N12" s="1040">
        <v>11099</v>
      </c>
    </row>
    <row r="13" spans="1:14">
      <c r="A13" s="30" t="s">
        <v>665</v>
      </c>
      <c r="B13" s="30">
        <v>14583</v>
      </c>
      <c r="C13" s="127">
        <f t="shared" si="0"/>
        <v>1.8695123217566212</v>
      </c>
      <c r="F13" s="30" t="s">
        <v>665</v>
      </c>
      <c r="G13" s="30">
        <v>1226575</v>
      </c>
      <c r="H13" s="127">
        <f t="shared" si="1"/>
        <v>84.109922512514572</v>
      </c>
      <c r="I13" s="30">
        <v>1240285</v>
      </c>
      <c r="J13" s="127">
        <f t="shared" si="2"/>
        <v>85.050058287046568</v>
      </c>
      <c r="L13" s="1039" t="s">
        <v>429</v>
      </c>
      <c r="M13" s="112">
        <v>765900</v>
      </c>
      <c r="N13" s="1040">
        <v>7659</v>
      </c>
    </row>
    <row r="14" spans="1:14">
      <c r="A14" s="30" t="s">
        <v>444</v>
      </c>
      <c r="B14" s="30">
        <v>2330</v>
      </c>
      <c r="C14" s="127">
        <f t="shared" si="0"/>
        <v>0.29870148184138567</v>
      </c>
      <c r="F14" s="30" t="s">
        <v>444</v>
      </c>
      <c r="G14" s="30">
        <v>198999</v>
      </c>
      <c r="H14" s="127">
        <f t="shared" si="1"/>
        <v>85.40729613733906</v>
      </c>
      <c r="I14" s="30">
        <v>198979</v>
      </c>
      <c r="J14" s="127">
        <f t="shared" si="2"/>
        <v>85.398712446351936</v>
      </c>
      <c r="L14" s="1039" t="s">
        <v>430</v>
      </c>
      <c r="M14" s="112">
        <v>562800</v>
      </c>
      <c r="N14" s="1040">
        <v>5628</v>
      </c>
    </row>
    <row r="15" spans="1:14">
      <c r="A15" s="30" t="s">
        <v>445</v>
      </c>
      <c r="B15" s="30">
        <v>4477</v>
      </c>
      <c r="C15" s="127">
        <f t="shared" si="0"/>
        <v>0.57394271854243928</v>
      </c>
      <c r="F15" s="30" t="s">
        <v>445</v>
      </c>
      <c r="G15" s="30">
        <v>599103</v>
      </c>
      <c r="H15" s="127">
        <f t="shared" si="1"/>
        <v>133.81795845432208</v>
      </c>
      <c r="I15" s="30">
        <v>620278</v>
      </c>
      <c r="J15" s="127">
        <f t="shared" si="2"/>
        <v>138.54768818405182</v>
      </c>
      <c r="L15" s="1039" t="s">
        <v>432</v>
      </c>
      <c r="M15" s="112">
        <v>2563200</v>
      </c>
      <c r="N15" s="1040">
        <v>25632</v>
      </c>
    </row>
    <row r="16" spans="1:14">
      <c r="A16" s="30" t="s">
        <v>447</v>
      </c>
      <c r="B16" s="30">
        <v>3746</v>
      </c>
      <c r="C16" s="127">
        <f t="shared" si="0"/>
        <v>0.48022993604198738</v>
      </c>
      <c r="F16" s="30" t="s">
        <v>447</v>
      </c>
      <c r="G16" s="30">
        <v>82274</v>
      </c>
      <c r="H16" s="127">
        <f t="shared" si="1"/>
        <v>21.963160704751736</v>
      </c>
      <c r="I16" s="30">
        <v>81910</v>
      </c>
      <c r="J16" s="127">
        <f t="shared" si="2"/>
        <v>21.865990389749065</v>
      </c>
      <c r="L16" s="1039" t="s">
        <v>434</v>
      </c>
      <c r="M16" s="112">
        <v>2017700</v>
      </c>
      <c r="N16" s="1040">
        <v>20177</v>
      </c>
    </row>
    <row r="17" spans="1:14">
      <c r="A17" s="30" t="s">
        <v>666</v>
      </c>
      <c r="B17" s="30">
        <v>4179</v>
      </c>
      <c r="C17" s="127">
        <f t="shared" si="0"/>
        <v>0.53573969640135222</v>
      </c>
      <c r="F17" s="30" t="s">
        <v>666</v>
      </c>
      <c r="G17" s="30">
        <v>223448</v>
      </c>
      <c r="H17" s="127">
        <f t="shared" si="1"/>
        <v>53.469251016989709</v>
      </c>
      <c r="I17" s="30">
        <v>218717</v>
      </c>
      <c r="J17" s="127">
        <f t="shared" si="2"/>
        <v>52.337162000478585</v>
      </c>
      <c r="L17" s="1039" t="s">
        <v>436</v>
      </c>
      <c r="M17" s="112">
        <v>493400</v>
      </c>
      <c r="N17" s="1040">
        <v>4934</v>
      </c>
    </row>
    <row r="18" spans="1:14">
      <c r="A18" s="30" t="s">
        <v>667</v>
      </c>
      <c r="B18" s="30">
        <v>8004</v>
      </c>
      <c r="C18" s="127">
        <f t="shared" si="0"/>
        <v>1.026097279252554</v>
      </c>
      <c r="F18" s="30" t="s">
        <v>667</v>
      </c>
      <c r="G18" s="30">
        <v>281205</v>
      </c>
      <c r="H18" s="127">
        <f t="shared" si="1"/>
        <v>35.133058470764617</v>
      </c>
      <c r="I18" s="30">
        <v>281768</v>
      </c>
      <c r="J18" s="127">
        <f t="shared" si="2"/>
        <v>35.203398300849578</v>
      </c>
      <c r="L18" s="1039" t="s">
        <v>712</v>
      </c>
      <c r="M18" s="112">
        <v>739300</v>
      </c>
      <c r="N18" s="1040">
        <v>7393</v>
      </c>
    </row>
    <row r="19" spans="1:14">
      <c r="A19" s="30" t="s">
        <v>668</v>
      </c>
      <c r="B19" s="30">
        <v>8294</v>
      </c>
      <c r="C19" s="127">
        <f t="shared" si="0"/>
        <v>1.0632747169066321</v>
      </c>
      <c r="F19" s="30" t="s">
        <v>668</v>
      </c>
      <c r="G19" s="30">
        <v>349396</v>
      </c>
      <c r="H19" s="127">
        <f t="shared" si="1"/>
        <v>42.12635640221847</v>
      </c>
      <c r="I19" s="30">
        <v>350994</v>
      </c>
      <c r="J19" s="127">
        <f t="shared" si="2"/>
        <v>42.31902580178442</v>
      </c>
      <c r="L19" s="1039" t="s">
        <v>440</v>
      </c>
      <c r="M19" s="112">
        <v>811600</v>
      </c>
      <c r="N19" s="1040">
        <v>8116</v>
      </c>
    </row>
    <row r="20" spans="1:14">
      <c r="A20" s="30" t="s">
        <v>454</v>
      </c>
      <c r="B20" s="30">
        <v>8313</v>
      </c>
      <c r="C20" s="127">
        <f t="shared" si="0"/>
        <v>1.0657104800632786</v>
      </c>
      <c r="F20" s="30" t="s">
        <v>454</v>
      </c>
      <c r="G20" s="30">
        <v>311810</v>
      </c>
      <c r="H20" s="127">
        <f t="shared" si="1"/>
        <v>37.508721279923009</v>
      </c>
      <c r="I20" s="30">
        <v>314802</v>
      </c>
      <c r="J20" s="127">
        <f t="shared" si="2"/>
        <v>37.868639480332007</v>
      </c>
      <c r="L20" s="1039" t="s">
        <v>665</v>
      </c>
      <c r="M20" s="112">
        <v>1458300</v>
      </c>
      <c r="N20" s="1040">
        <v>14583</v>
      </c>
    </row>
    <row r="21" spans="1:14">
      <c r="A21" s="30" t="s">
        <v>455</v>
      </c>
      <c r="B21" s="30">
        <v>7175</v>
      </c>
      <c r="C21" s="127">
        <f t="shared" si="0"/>
        <v>0.91982108678624119</v>
      </c>
      <c r="F21" s="30" t="s">
        <v>455</v>
      </c>
      <c r="G21" s="30">
        <v>269926</v>
      </c>
      <c r="H21" s="127">
        <f t="shared" si="1"/>
        <v>37.620348432055749</v>
      </c>
      <c r="I21" s="30">
        <v>267092</v>
      </c>
      <c r="J21" s="127">
        <f t="shared" si="2"/>
        <v>37.225365853658538</v>
      </c>
      <c r="L21" s="1039" t="s">
        <v>444</v>
      </c>
      <c r="M21" s="112">
        <v>233000</v>
      </c>
      <c r="N21" s="1040">
        <v>2330</v>
      </c>
    </row>
    <row r="22" spans="1:14">
      <c r="A22" s="30" t="s">
        <v>457</v>
      </c>
      <c r="B22" s="30">
        <v>10813</v>
      </c>
      <c r="C22" s="127">
        <f t="shared" si="0"/>
        <v>1.3862056322536065</v>
      </c>
      <c r="F22" s="30" t="s">
        <v>457</v>
      </c>
      <c r="G22" s="30">
        <v>2994521</v>
      </c>
      <c r="H22" s="127">
        <f t="shared" si="1"/>
        <v>276.93711273467125</v>
      </c>
      <c r="I22" s="30">
        <v>3101833</v>
      </c>
      <c r="J22" s="127">
        <f t="shared" si="2"/>
        <v>286.8614630537316</v>
      </c>
      <c r="L22" s="1039" t="s">
        <v>445</v>
      </c>
      <c r="M22" s="112">
        <v>447700</v>
      </c>
      <c r="N22" s="1040">
        <v>4477</v>
      </c>
    </row>
    <row r="23" spans="1:14">
      <c r="A23" s="30" t="s">
        <v>669</v>
      </c>
      <c r="B23" s="30">
        <v>9817</v>
      </c>
      <c r="C23" s="127">
        <f t="shared" si="0"/>
        <v>1.2585203636209799</v>
      </c>
      <c r="F23" s="30" t="s">
        <v>669</v>
      </c>
      <c r="G23" s="30">
        <v>540662</v>
      </c>
      <c r="H23" s="127">
        <f t="shared" si="1"/>
        <v>55.074055210349393</v>
      </c>
      <c r="I23" s="30">
        <v>541548</v>
      </c>
      <c r="J23" s="127">
        <f t="shared" si="2"/>
        <v>55.164306814709178</v>
      </c>
      <c r="L23" s="1039" t="s">
        <v>447</v>
      </c>
      <c r="M23" s="112">
        <v>374600</v>
      </c>
      <c r="N23" s="1040">
        <v>3746</v>
      </c>
    </row>
    <row r="24" spans="1:14">
      <c r="A24" s="30" t="s">
        <v>670</v>
      </c>
      <c r="B24" s="30">
        <v>7542</v>
      </c>
      <c r="C24" s="127">
        <f t="shared" si="0"/>
        <v>0.96686977512778149</v>
      </c>
      <c r="F24" s="30" t="s">
        <v>670</v>
      </c>
      <c r="G24" s="30">
        <v>216362</v>
      </c>
      <c r="H24" s="127">
        <f t="shared" si="1"/>
        <v>28.687616016971624</v>
      </c>
      <c r="I24" s="30">
        <v>192428</v>
      </c>
      <c r="J24" s="127">
        <f t="shared" si="2"/>
        <v>25.514187218244498</v>
      </c>
      <c r="L24" s="1039" t="s">
        <v>666</v>
      </c>
      <c r="M24" s="112">
        <v>417900</v>
      </c>
      <c r="N24" s="1040">
        <v>4179</v>
      </c>
    </row>
    <row r="25" spans="1:14">
      <c r="A25" s="30" t="s">
        <v>671</v>
      </c>
      <c r="B25" s="30">
        <v>12428</v>
      </c>
      <c r="C25" s="127">
        <f t="shared" si="0"/>
        <v>1.5932455005685586</v>
      </c>
      <c r="F25" s="30" t="s">
        <v>671</v>
      </c>
      <c r="G25" s="30">
        <v>536483</v>
      </c>
      <c r="H25" s="127">
        <f t="shared" si="1"/>
        <v>43.16728355326682</v>
      </c>
      <c r="I25" s="30">
        <v>530126</v>
      </c>
      <c r="J25" s="127">
        <f t="shared" si="2"/>
        <v>42.655777277116186</v>
      </c>
      <c r="L25" s="1039" t="s">
        <v>667</v>
      </c>
      <c r="M25" s="112">
        <v>800400</v>
      </c>
      <c r="N25" s="1040">
        <v>8004</v>
      </c>
    </row>
    <row r="26" spans="1:14">
      <c r="A26" s="30" t="s">
        <v>672</v>
      </c>
      <c r="B26" s="30">
        <v>12134</v>
      </c>
      <c r="C26" s="127">
        <f t="shared" si="0"/>
        <v>1.5555552706709759</v>
      </c>
      <c r="F26" s="30" t="s">
        <v>672</v>
      </c>
      <c r="G26" s="30">
        <v>1027782</v>
      </c>
      <c r="H26" s="127">
        <f t="shared" si="1"/>
        <v>84.702653700346133</v>
      </c>
      <c r="I26" s="30">
        <v>1040915</v>
      </c>
      <c r="J26" s="127">
        <f t="shared" si="2"/>
        <v>85.784984341519703</v>
      </c>
      <c r="L26" s="1039" t="s">
        <v>668</v>
      </c>
      <c r="M26" s="112">
        <v>829400</v>
      </c>
      <c r="N26" s="1040">
        <v>8294</v>
      </c>
    </row>
    <row r="27" spans="1:14">
      <c r="A27" s="30" t="s">
        <v>673</v>
      </c>
      <c r="B27" s="30">
        <v>15168</v>
      </c>
      <c r="C27" s="127">
        <f t="shared" si="0"/>
        <v>1.9445081873691576</v>
      </c>
      <c r="F27" s="30" t="s">
        <v>673</v>
      </c>
      <c r="G27" s="30">
        <v>1732396</v>
      </c>
      <c r="H27" s="127">
        <f t="shared" si="1"/>
        <v>114.21387130801688</v>
      </c>
      <c r="I27" s="30">
        <v>1783431</v>
      </c>
      <c r="J27" s="127">
        <f t="shared" si="2"/>
        <v>117.57852056962025</v>
      </c>
      <c r="L27" s="1039" t="s">
        <v>454</v>
      </c>
      <c r="M27" s="112">
        <v>831300</v>
      </c>
      <c r="N27" s="1040">
        <v>8313</v>
      </c>
    </row>
    <row r="28" spans="1:14">
      <c r="A28" s="30" t="s">
        <v>674</v>
      </c>
      <c r="B28" s="30">
        <v>2492</v>
      </c>
      <c r="C28" s="127">
        <f t="shared" si="0"/>
        <v>0.31946956770331891</v>
      </c>
      <c r="F28" s="30" t="s">
        <v>674</v>
      </c>
      <c r="G28" s="30">
        <v>387844</v>
      </c>
      <c r="H28" s="127">
        <f t="shared" si="1"/>
        <v>155.63563402889247</v>
      </c>
      <c r="I28" s="30">
        <v>395679</v>
      </c>
      <c r="J28" s="127">
        <f t="shared" si="2"/>
        <v>158.77969502407706</v>
      </c>
      <c r="L28" s="1039" t="s">
        <v>455</v>
      </c>
      <c r="M28" s="112">
        <v>717500</v>
      </c>
      <c r="N28" s="1040">
        <v>7175</v>
      </c>
    </row>
    <row r="29" spans="1:14">
      <c r="A29" s="30" t="s">
        <v>675</v>
      </c>
      <c r="B29" s="30">
        <v>6145</v>
      </c>
      <c r="C29" s="127">
        <f t="shared" si="0"/>
        <v>0.78777708408382607</v>
      </c>
      <c r="F29" s="30" t="s">
        <v>675</v>
      </c>
      <c r="G29" s="30">
        <v>411528</v>
      </c>
      <c r="H29" s="127">
        <f t="shared" si="1"/>
        <v>66.969568755085433</v>
      </c>
      <c r="I29" s="30">
        <v>407763</v>
      </c>
      <c r="J29" s="127">
        <f t="shared" si="2"/>
        <v>66.356875508543524</v>
      </c>
      <c r="L29" s="1039" t="s">
        <v>457</v>
      </c>
      <c r="M29" s="112">
        <v>1081300</v>
      </c>
      <c r="N29" s="1040">
        <v>10813</v>
      </c>
    </row>
    <row r="30" spans="1:14">
      <c r="A30" s="30" t="s">
        <v>676</v>
      </c>
      <c r="B30" s="30">
        <v>9383</v>
      </c>
      <c r="C30" s="127">
        <f t="shared" si="0"/>
        <v>1.202882405200739</v>
      </c>
      <c r="F30" s="30" t="s">
        <v>676</v>
      </c>
      <c r="G30" s="30">
        <v>595638</v>
      </c>
      <c r="H30" s="127">
        <f t="shared" si="1"/>
        <v>63.480549930725779</v>
      </c>
      <c r="I30" s="30">
        <v>587960</v>
      </c>
      <c r="J30" s="127">
        <f t="shared" si="2"/>
        <v>62.662261536821909</v>
      </c>
      <c r="L30" s="1039" t="s">
        <v>669</v>
      </c>
      <c r="M30" s="112">
        <v>981700</v>
      </c>
      <c r="N30" s="1040">
        <v>9817</v>
      </c>
    </row>
    <row r="31" spans="1:14">
      <c r="A31" s="30" t="s">
        <v>677</v>
      </c>
      <c r="B31" s="30">
        <v>11815</v>
      </c>
      <c r="C31" s="127">
        <f t="shared" si="0"/>
        <v>1.5146600892514901</v>
      </c>
      <c r="F31" s="30" t="s">
        <v>677</v>
      </c>
      <c r="G31" s="30">
        <v>236034</v>
      </c>
      <c r="H31" s="127">
        <f t="shared" si="1"/>
        <v>19.977486246297079</v>
      </c>
      <c r="I31" s="30">
        <v>234431</v>
      </c>
      <c r="J31" s="127">
        <f t="shared" si="2"/>
        <v>19.841811256876852</v>
      </c>
      <c r="L31" s="1039" t="s">
        <v>670</v>
      </c>
      <c r="M31" s="112">
        <v>754200</v>
      </c>
      <c r="N31" s="1040">
        <v>7542</v>
      </c>
    </row>
    <row r="32" spans="1:14">
      <c r="A32" s="30" t="s">
        <v>469</v>
      </c>
      <c r="B32" s="30">
        <v>25006</v>
      </c>
      <c r="C32" s="127">
        <f t="shared" si="0"/>
        <v>3.2057207102685363</v>
      </c>
      <c r="F32" s="30" t="s">
        <v>469</v>
      </c>
      <c r="G32" s="30">
        <v>767848</v>
      </c>
      <c r="H32" s="127">
        <f t="shared" si="1"/>
        <v>30.706550427897305</v>
      </c>
      <c r="I32" s="30">
        <v>758279</v>
      </c>
      <c r="J32" s="127">
        <f t="shared" si="2"/>
        <v>30.32388226825562</v>
      </c>
      <c r="L32" s="1039" t="s">
        <v>671</v>
      </c>
      <c r="M32" s="112">
        <v>1242800</v>
      </c>
      <c r="N32" s="1040">
        <v>12428</v>
      </c>
    </row>
    <row r="33" spans="1:14">
      <c r="A33" s="30" t="s">
        <v>678</v>
      </c>
      <c r="B33" s="30">
        <v>13960</v>
      </c>
      <c r="C33" s="127">
        <f t="shared" si="0"/>
        <v>1.7896449298307915</v>
      </c>
      <c r="F33" s="30" t="s">
        <v>678</v>
      </c>
      <c r="G33" s="30">
        <v>871187</v>
      </c>
      <c r="H33" s="127">
        <f t="shared" si="1"/>
        <v>62.405945558739255</v>
      </c>
      <c r="I33" s="30">
        <v>888828</v>
      </c>
      <c r="J33" s="127">
        <f t="shared" si="2"/>
        <v>63.669627507163327</v>
      </c>
      <c r="L33" s="1039" t="s">
        <v>672</v>
      </c>
      <c r="M33" s="112">
        <v>1213400</v>
      </c>
      <c r="N33" s="1040">
        <v>12134</v>
      </c>
    </row>
    <row r="34" spans="1:14">
      <c r="A34" s="30" t="s">
        <v>679</v>
      </c>
      <c r="B34" s="30">
        <v>6803</v>
      </c>
      <c r="C34" s="127">
        <f t="shared" si="0"/>
        <v>0.87213140814032042</v>
      </c>
      <c r="F34" s="30" t="s">
        <v>679</v>
      </c>
      <c r="G34" s="30">
        <v>2028563</v>
      </c>
      <c r="H34" s="127">
        <f t="shared" si="1"/>
        <v>298.18653535205056</v>
      </c>
      <c r="I34" s="30">
        <v>2101157</v>
      </c>
      <c r="J34" s="127">
        <f t="shared" si="2"/>
        <v>308.8574158459503</v>
      </c>
      <c r="L34" s="1039" t="s">
        <v>673</v>
      </c>
      <c r="M34" s="112">
        <v>1516800</v>
      </c>
      <c r="N34" s="1040">
        <v>15168</v>
      </c>
    </row>
    <row r="35" spans="1:14">
      <c r="A35" s="30" t="s">
        <v>711</v>
      </c>
      <c r="B35" s="30">
        <v>7025</v>
      </c>
      <c r="C35" s="127">
        <f t="shared" si="0"/>
        <v>0.90059137765482156</v>
      </c>
      <c r="F35" s="30" t="s">
        <v>711</v>
      </c>
      <c r="G35" s="30">
        <v>453912</v>
      </c>
      <c r="H35" s="127">
        <f t="shared" si="1"/>
        <v>64.613807829181496</v>
      </c>
      <c r="I35" s="30">
        <v>448721</v>
      </c>
      <c r="J35" s="127">
        <f t="shared" si="2"/>
        <v>63.874875444839859</v>
      </c>
      <c r="L35" s="1039" t="s">
        <v>674</v>
      </c>
      <c r="M35" s="112">
        <v>249200</v>
      </c>
      <c r="N35" s="1040">
        <v>2492</v>
      </c>
    </row>
    <row r="36" spans="1:14">
      <c r="A36" s="30" t="s">
        <v>680</v>
      </c>
      <c r="B36" s="30">
        <v>6668</v>
      </c>
      <c r="C36" s="127">
        <f t="shared" si="0"/>
        <v>0.85482466992204276</v>
      </c>
      <c r="F36" s="30" t="s">
        <v>680</v>
      </c>
      <c r="G36" s="30">
        <v>162748</v>
      </c>
      <c r="H36" s="127">
        <f t="shared" si="1"/>
        <v>24.407318536292742</v>
      </c>
      <c r="I36" s="30">
        <v>141702</v>
      </c>
      <c r="J36" s="127">
        <f t="shared" si="2"/>
        <v>21.251049790041993</v>
      </c>
      <c r="L36" s="1039" t="s">
        <v>675</v>
      </c>
      <c r="M36" s="112">
        <v>614500</v>
      </c>
      <c r="N36" s="1040">
        <v>6145</v>
      </c>
    </row>
    <row r="37" spans="1:14">
      <c r="A37" s="30" t="s">
        <v>710</v>
      </c>
      <c r="B37" s="30">
        <v>7095</v>
      </c>
      <c r="C37" s="127">
        <f t="shared" si="0"/>
        <v>0.90956524191615085</v>
      </c>
      <c r="F37" s="30" t="s">
        <v>710</v>
      </c>
      <c r="G37" s="30">
        <v>286470</v>
      </c>
      <c r="H37" s="127">
        <f t="shared" si="1"/>
        <v>40.376321353065542</v>
      </c>
      <c r="I37" s="30">
        <v>280514</v>
      </c>
      <c r="J37" s="127">
        <f t="shared" si="2"/>
        <v>39.536856941508105</v>
      </c>
      <c r="L37" s="1039" t="s">
        <v>676</v>
      </c>
      <c r="M37" s="112">
        <v>938300</v>
      </c>
      <c r="N37" s="1040">
        <v>9383</v>
      </c>
    </row>
    <row r="38" spans="1:14">
      <c r="A38" s="30" t="s">
        <v>475</v>
      </c>
      <c r="B38" s="30">
        <v>5524</v>
      </c>
      <c r="C38" s="127">
        <f t="shared" si="0"/>
        <v>0.7081660882797487</v>
      </c>
      <c r="F38" s="30" t="s">
        <v>475</v>
      </c>
      <c r="G38" s="30">
        <v>1609856</v>
      </c>
      <c r="H38" s="127">
        <f t="shared" si="1"/>
        <v>291.42939898624184</v>
      </c>
      <c r="I38" s="30">
        <v>1659320</v>
      </c>
      <c r="J38" s="127">
        <f t="shared" si="2"/>
        <v>300.38377986965969</v>
      </c>
      <c r="L38" s="1039" t="s">
        <v>677</v>
      </c>
      <c r="M38" s="112">
        <v>1181500</v>
      </c>
      <c r="N38" s="1040">
        <v>11815</v>
      </c>
    </row>
    <row r="39" spans="1:14">
      <c r="A39" s="30" t="s">
        <v>709</v>
      </c>
      <c r="B39" s="30">
        <v>3664</v>
      </c>
      <c r="C39" s="127">
        <f t="shared" si="0"/>
        <v>0.46971769505014466</v>
      </c>
      <c r="F39" s="30" t="s">
        <v>709</v>
      </c>
      <c r="G39" s="30">
        <v>197456</v>
      </c>
      <c r="H39" s="127">
        <f t="shared" si="1"/>
        <v>53.890829694323145</v>
      </c>
      <c r="I39" s="30">
        <v>201314</v>
      </c>
      <c r="J39" s="127">
        <f t="shared" si="2"/>
        <v>54.943777292576421</v>
      </c>
      <c r="L39" s="1039" t="s">
        <v>469</v>
      </c>
      <c r="M39" s="112">
        <v>2500600</v>
      </c>
      <c r="N39" s="1040">
        <v>25006</v>
      </c>
    </row>
    <row r="40" spans="1:14">
      <c r="A40" s="30" t="s">
        <v>477</v>
      </c>
      <c r="B40" s="30">
        <v>8946</v>
      </c>
      <c r="C40" s="127">
        <f t="shared" si="0"/>
        <v>1.1468598525978697</v>
      </c>
      <c r="F40" s="30" t="s">
        <v>477</v>
      </c>
      <c r="G40" s="30">
        <v>441412</v>
      </c>
      <c r="H40" s="127">
        <f t="shared" si="1"/>
        <v>49.341828750279454</v>
      </c>
      <c r="I40" s="30">
        <v>440304</v>
      </c>
      <c r="J40" s="127">
        <f t="shared" si="2"/>
        <v>49.217974513749162</v>
      </c>
      <c r="L40" s="1039" t="s">
        <v>678</v>
      </c>
      <c r="M40" s="112">
        <v>1396000</v>
      </c>
      <c r="N40" s="1040">
        <v>13960</v>
      </c>
    </row>
    <row r="41" spans="1:14">
      <c r="A41" s="30" t="s">
        <v>681</v>
      </c>
      <c r="B41" s="30">
        <v>5461</v>
      </c>
      <c r="C41" s="127">
        <f t="shared" si="0"/>
        <v>0.70008961044455242</v>
      </c>
      <c r="F41" s="30" t="s">
        <v>681</v>
      </c>
      <c r="G41" s="30">
        <v>15067724</v>
      </c>
      <c r="H41" s="127">
        <f t="shared" si="1"/>
        <v>2759.1510712323752</v>
      </c>
      <c r="I41" s="30">
        <v>15462452</v>
      </c>
      <c r="J41" s="127">
        <f t="shared" si="2"/>
        <v>2831.4323383995606</v>
      </c>
      <c r="L41" s="1039" t="s">
        <v>679</v>
      </c>
      <c r="M41" s="112">
        <v>680300</v>
      </c>
      <c r="N41" s="1040">
        <v>6803</v>
      </c>
    </row>
    <row r="42" spans="1:14">
      <c r="A42" s="30" t="s">
        <v>682</v>
      </c>
      <c r="B42" s="30">
        <v>11891</v>
      </c>
      <c r="C42" s="127">
        <f t="shared" si="0"/>
        <v>1.5244031418780759</v>
      </c>
      <c r="F42" s="30" t="s">
        <v>682</v>
      </c>
      <c r="G42" s="30">
        <v>4320519</v>
      </c>
      <c r="H42" s="127">
        <f t="shared" si="1"/>
        <v>363.34362122613743</v>
      </c>
      <c r="I42" s="30">
        <v>4394694</v>
      </c>
      <c r="J42" s="127">
        <f t="shared" si="2"/>
        <v>369.58153225128251</v>
      </c>
      <c r="L42" s="1039" t="s">
        <v>711</v>
      </c>
      <c r="M42" s="112">
        <v>702500</v>
      </c>
      <c r="N42" s="1040">
        <v>7025</v>
      </c>
    </row>
    <row r="43" spans="1:14">
      <c r="A43" s="30" t="s">
        <v>683</v>
      </c>
      <c r="B43" s="30">
        <v>14520</v>
      </c>
      <c r="C43" s="127">
        <f t="shared" si="0"/>
        <v>1.8614358439214249</v>
      </c>
      <c r="F43" s="30" t="s">
        <v>683</v>
      </c>
      <c r="G43" s="30">
        <v>1144851</v>
      </c>
      <c r="H43" s="127">
        <f t="shared" si="1"/>
        <v>78.846487603305789</v>
      </c>
      <c r="I43" s="30">
        <v>1168163</v>
      </c>
      <c r="J43" s="127">
        <f t="shared" si="2"/>
        <v>80.451997245179058</v>
      </c>
      <c r="L43" s="1039" t="s">
        <v>680</v>
      </c>
      <c r="M43" s="112">
        <v>666800</v>
      </c>
      <c r="N43" s="1040">
        <v>6668</v>
      </c>
    </row>
    <row r="44" spans="1:14">
      <c r="A44" s="30" t="s">
        <v>684</v>
      </c>
      <c r="B44" s="30">
        <v>4142</v>
      </c>
      <c r="C44" s="127">
        <f t="shared" si="0"/>
        <v>0.53099636814893536</v>
      </c>
      <c r="F44" s="30" t="s">
        <v>684</v>
      </c>
      <c r="G44" s="30">
        <v>248014</v>
      </c>
      <c r="H44" s="127">
        <f t="shared" si="1"/>
        <v>59.877836793819412</v>
      </c>
      <c r="I44" s="30">
        <v>243614</v>
      </c>
      <c r="J44" s="127">
        <f t="shared" si="2"/>
        <v>58.815548044422982</v>
      </c>
      <c r="L44" s="1039" t="s">
        <v>710</v>
      </c>
      <c r="M44" s="112">
        <v>709500</v>
      </c>
      <c r="N44" s="1040">
        <v>7095</v>
      </c>
    </row>
    <row r="45" spans="1:14">
      <c r="A45" s="30" t="s">
        <v>483</v>
      </c>
      <c r="B45" s="30">
        <v>8678</v>
      </c>
      <c r="C45" s="127">
        <f t="shared" si="0"/>
        <v>1.1125027722830665</v>
      </c>
      <c r="F45" s="30" t="s">
        <v>483</v>
      </c>
      <c r="G45" s="30">
        <v>251913</v>
      </c>
      <c r="H45" s="127">
        <f t="shared" si="1"/>
        <v>29.028923715141737</v>
      </c>
      <c r="I45" s="30">
        <v>254919</v>
      </c>
      <c r="J45" s="127">
        <f t="shared" si="2"/>
        <v>29.375316893293384</v>
      </c>
      <c r="L45" s="1039" t="s">
        <v>475</v>
      </c>
      <c r="M45" s="112">
        <v>552400</v>
      </c>
      <c r="N45" s="1040">
        <v>5524</v>
      </c>
    </row>
    <row r="46" spans="1:14">
      <c r="A46" s="48" t="s">
        <v>485</v>
      </c>
      <c r="B46" s="30">
        <v>10193</v>
      </c>
      <c r="C46" s="127">
        <f t="shared" si="0"/>
        <v>1.3067228345104052</v>
      </c>
      <c r="F46" s="48" t="s">
        <v>485</v>
      </c>
      <c r="G46" s="30">
        <v>288878</v>
      </c>
      <c r="H46" s="127">
        <f t="shared" si="1"/>
        <v>28.340822132836259</v>
      </c>
      <c r="I46" s="30">
        <v>284923</v>
      </c>
      <c r="J46" s="127">
        <f t="shared" si="2"/>
        <v>27.952810752477191</v>
      </c>
      <c r="L46" s="1039" t="s">
        <v>709</v>
      </c>
      <c r="M46" s="112">
        <v>366400</v>
      </c>
      <c r="N46" s="1040">
        <v>3664</v>
      </c>
    </row>
    <row r="47" spans="1:14">
      <c r="A47" s="30" t="s">
        <v>487</v>
      </c>
      <c r="B47" s="30">
        <v>13064</v>
      </c>
      <c r="C47" s="127">
        <f t="shared" si="0"/>
        <v>1.6747794672857781</v>
      </c>
      <c r="F47" s="30" t="s">
        <v>487</v>
      </c>
      <c r="G47" s="30">
        <v>383373</v>
      </c>
      <c r="H47" s="127">
        <f t="shared" si="1"/>
        <v>29.345759338640541</v>
      </c>
      <c r="I47" s="30">
        <v>376377</v>
      </c>
      <c r="J47" s="127">
        <f t="shared" si="2"/>
        <v>28.810241886099202</v>
      </c>
      <c r="L47" s="1039" t="s">
        <v>477</v>
      </c>
      <c r="M47" s="112">
        <v>894600</v>
      </c>
      <c r="N47" s="1040">
        <v>8946</v>
      </c>
    </row>
    <row r="48" spans="1:14">
      <c r="A48" s="30" t="s">
        <v>685</v>
      </c>
      <c r="B48" s="30">
        <v>16970</v>
      </c>
      <c r="C48" s="127">
        <f t="shared" si="0"/>
        <v>2.1755210930679461</v>
      </c>
      <c r="F48" s="30" t="s">
        <v>685</v>
      </c>
      <c r="G48" s="30">
        <v>1389680</v>
      </c>
      <c r="H48" s="127">
        <f t="shared" si="1"/>
        <v>81.890394814378311</v>
      </c>
      <c r="I48" s="30">
        <v>1421455</v>
      </c>
      <c r="J48" s="127">
        <f t="shared" si="2"/>
        <v>83.762816735415441</v>
      </c>
      <c r="L48" s="1039" t="s">
        <v>681</v>
      </c>
      <c r="M48" s="112">
        <v>546100</v>
      </c>
      <c r="N48" s="1040">
        <v>5461</v>
      </c>
    </row>
    <row r="49" spans="1:14">
      <c r="A49" s="30" t="s">
        <v>489</v>
      </c>
      <c r="B49" s="30">
        <v>4791</v>
      </c>
      <c r="C49" s="127">
        <f t="shared" si="0"/>
        <v>0.61419690965754448</v>
      </c>
      <c r="F49" s="30" t="s">
        <v>489</v>
      </c>
      <c r="G49" s="30">
        <v>286602</v>
      </c>
      <c r="H49" s="127">
        <f t="shared" si="1"/>
        <v>59.820914214151536</v>
      </c>
      <c r="I49" s="30">
        <v>278703</v>
      </c>
      <c r="J49" s="127">
        <f t="shared" si="2"/>
        <v>58.172197871008137</v>
      </c>
      <c r="L49" s="1039" t="s">
        <v>682</v>
      </c>
      <c r="M49" s="112">
        <v>1189100</v>
      </c>
      <c r="N49" s="1040">
        <v>11891</v>
      </c>
    </row>
    <row r="50" spans="1:14">
      <c r="A50" s="30" t="s">
        <v>686</v>
      </c>
      <c r="B50" s="30">
        <v>6459</v>
      </c>
      <c r="C50" s="127">
        <f t="shared" si="0"/>
        <v>0.82803127519893127</v>
      </c>
      <c r="F50" s="30" t="s">
        <v>686</v>
      </c>
      <c r="G50" s="30">
        <v>360860</v>
      </c>
      <c r="H50" s="127">
        <f t="shared" si="1"/>
        <v>55.869329617587859</v>
      </c>
      <c r="I50" s="30">
        <v>361737</v>
      </c>
      <c r="J50" s="127">
        <f t="shared" si="2"/>
        <v>56.005109150023223</v>
      </c>
      <c r="L50" s="1039" t="s">
        <v>683</v>
      </c>
      <c r="M50" s="112">
        <v>1452000</v>
      </c>
      <c r="N50" s="1040">
        <v>14520</v>
      </c>
    </row>
    <row r="51" spans="1:14">
      <c r="A51" s="30" t="s">
        <v>687</v>
      </c>
      <c r="B51" s="30">
        <v>6584</v>
      </c>
      <c r="C51" s="127">
        <f t="shared" si="0"/>
        <v>0.84405603280844776</v>
      </c>
      <c r="F51" s="30" t="s">
        <v>687</v>
      </c>
      <c r="G51" s="30">
        <v>241868</v>
      </c>
      <c r="H51" s="127">
        <f t="shared" si="1"/>
        <v>36.735722964763063</v>
      </c>
      <c r="I51" s="30">
        <v>243042</v>
      </c>
      <c r="J51" s="127">
        <f t="shared" si="2"/>
        <v>36.914034021871203</v>
      </c>
      <c r="L51" s="1039" t="s">
        <v>684</v>
      </c>
      <c r="M51" s="112">
        <v>414200</v>
      </c>
      <c r="N51" s="1040">
        <v>4142</v>
      </c>
    </row>
    <row r="52" spans="1:14">
      <c r="A52" s="30" t="s">
        <v>688</v>
      </c>
      <c r="B52" s="30">
        <v>1412</v>
      </c>
      <c r="C52" s="127">
        <f t="shared" si="0"/>
        <v>0.18101566195709723</v>
      </c>
      <c r="F52" s="30" t="s">
        <v>688</v>
      </c>
      <c r="G52" s="30">
        <v>142541</v>
      </c>
      <c r="H52" s="127">
        <f t="shared" si="1"/>
        <v>100.94971671388102</v>
      </c>
      <c r="I52" s="30">
        <v>142792</v>
      </c>
      <c r="J52" s="127">
        <f t="shared" si="2"/>
        <v>101.12747875354107</v>
      </c>
      <c r="L52" s="1039" t="s">
        <v>483</v>
      </c>
      <c r="M52" s="112">
        <v>867800</v>
      </c>
      <c r="N52" s="1040">
        <v>8678</v>
      </c>
    </row>
    <row r="53" spans="1:14">
      <c r="A53" s="30" t="s">
        <v>689</v>
      </c>
      <c r="B53" s="30">
        <v>3397</v>
      </c>
      <c r="C53" s="127">
        <f t="shared" si="0"/>
        <v>0.43548881279621765</v>
      </c>
      <c r="F53" s="30" t="s">
        <v>689</v>
      </c>
      <c r="G53" s="30">
        <v>1906391</v>
      </c>
      <c r="H53" s="127">
        <f t="shared" si="1"/>
        <v>561.19841036208425</v>
      </c>
      <c r="I53" s="30">
        <v>1997258</v>
      </c>
      <c r="J53" s="127">
        <f t="shared" si="2"/>
        <v>587.94760082425671</v>
      </c>
      <c r="L53" s="1039" t="s">
        <v>485</v>
      </c>
      <c r="M53" s="112">
        <v>1019300</v>
      </c>
      <c r="N53" s="1040">
        <v>10193</v>
      </c>
    </row>
    <row r="54" spans="1:14">
      <c r="A54" s="30" t="s">
        <v>494</v>
      </c>
      <c r="B54" s="30">
        <v>40838</v>
      </c>
      <c r="C54" s="127">
        <f t="shared" si="0"/>
        <v>5.2353524100594457</v>
      </c>
      <c r="F54" s="30" t="s">
        <v>494</v>
      </c>
      <c r="G54" s="30">
        <v>2205609</v>
      </c>
      <c r="H54" s="127">
        <f t="shared" si="1"/>
        <v>54.008741858073364</v>
      </c>
      <c r="I54" s="30">
        <v>2250020</v>
      </c>
      <c r="J54" s="127">
        <f t="shared" si="2"/>
        <v>55.096233899799209</v>
      </c>
      <c r="L54" s="1039" t="s">
        <v>487</v>
      </c>
      <c r="M54" s="112">
        <v>1306400</v>
      </c>
      <c r="N54" s="1040">
        <v>13064</v>
      </c>
    </row>
    <row r="55" spans="1:14">
      <c r="A55" s="30" t="s">
        <v>690</v>
      </c>
      <c r="B55" s="30">
        <v>11634</v>
      </c>
      <c r="C55" s="127">
        <f t="shared" si="0"/>
        <v>1.4914562402329101</v>
      </c>
      <c r="F55" s="30" t="s">
        <v>690</v>
      </c>
      <c r="G55" s="30">
        <v>577941</v>
      </c>
      <c r="H55" s="127">
        <f t="shared" si="1"/>
        <v>49.676895306859208</v>
      </c>
      <c r="I55" s="30">
        <v>576688</v>
      </c>
      <c r="J55" s="127">
        <f t="shared" si="2"/>
        <v>49.569193742478944</v>
      </c>
      <c r="L55" s="1039" t="s">
        <v>685</v>
      </c>
      <c r="M55" s="112">
        <v>1697000</v>
      </c>
      <c r="N55" s="1040">
        <v>16970</v>
      </c>
    </row>
    <row r="56" spans="1:14">
      <c r="A56" s="30" t="s">
        <v>496</v>
      </c>
      <c r="B56" s="30">
        <v>12259</v>
      </c>
      <c r="C56" s="127">
        <f t="shared" si="0"/>
        <v>1.5715800282804924</v>
      </c>
      <c r="F56" s="30" t="s">
        <v>496</v>
      </c>
      <c r="G56" s="30">
        <v>797036</v>
      </c>
      <c r="H56" s="127">
        <f t="shared" si="1"/>
        <v>65.016396117138427</v>
      </c>
      <c r="I56" s="30">
        <v>806156</v>
      </c>
      <c r="J56" s="127">
        <f t="shared" si="2"/>
        <v>65.760339342523864</v>
      </c>
      <c r="L56" s="1039" t="s">
        <v>489</v>
      </c>
      <c r="M56" s="112">
        <v>479100</v>
      </c>
      <c r="N56" s="1040">
        <v>4791</v>
      </c>
    </row>
    <row r="57" spans="1:14">
      <c r="A57" s="30" t="s">
        <v>691</v>
      </c>
      <c r="B57" s="30">
        <v>13339</v>
      </c>
      <c r="C57" s="127">
        <f t="shared" si="0"/>
        <v>1.7100339340267139</v>
      </c>
      <c r="F57" s="30" t="s">
        <v>691</v>
      </c>
      <c r="G57" s="30">
        <v>1429643</v>
      </c>
      <c r="H57" s="127">
        <f t="shared" si="1"/>
        <v>107.17767448834246</v>
      </c>
      <c r="I57" s="30">
        <v>1450616</v>
      </c>
      <c r="J57" s="127">
        <f t="shared" si="2"/>
        <v>108.74998125796536</v>
      </c>
      <c r="L57" s="1039" t="s">
        <v>686</v>
      </c>
      <c r="M57" s="112">
        <v>645900</v>
      </c>
      <c r="N57" s="1040">
        <v>6459</v>
      </c>
    </row>
    <row r="58" spans="1:14">
      <c r="A58" s="30" t="s">
        <v>692</v>
      </c>
      <c r="B58" s="30">
        <v>8780</v>
      </c>
      <c r="C58" s="127">
        <f t="shared" si="0"/>
        <v>1.1255789744924318</v>
      </c>
      <c r="F58" s="30" t="s">
        <v>692</v>
      </c>
      <c r="G58" s="30">
        <v>829195</v>
      </c>
      <c r="H58" s="127">
        <f t="shared" si="1"/>
        <v>94.441343963553535</v>
      </c>
      <c r="I58" s="30">
        <v>854716</v>
      </c>
      <c r="J58" s="127">
        <f t="shared" si="2"/>
        <v>97.348063781321187</v>
      </c>
      <c r="L58" s="1039" t="s">
        <v>687</v>
      </c>
      <c r="M58" s="112">
        <v>658400</v>
      </c>
      <c r="N58" s="1040">
        <v>6584</v>
      </c>
    </row>
    <row r="59" spans="1:14">
      <c r="A59" s="30" t="s">
        <v>693</v>
      </c>
      <c r="B59" s="30">
        <v>16010</v>
      </c>
      <c r="C59" s="127">
        <f t="shared" si="0"/>
        <v>2.0524509546268601</v>
      </c>
      <c r="F59" s="30" t="s">
        <v>693</v>
      </c>
      <c r="G59" s="30">
        <v>1814468</v>
      </c>
      <c r="H59" s="127">
        <f t="shared" si="1"/>
        <v>113.33341661461587</v>
      </c>
      <c r="I59" s="30">
        <v>1868757</v>
      </c>
      <c r="J59" s="127">
        <f t="shared" si="2"/>
        <v>116.72435977514054</v>
      </c>
      <c r="L59" s="1039" t="s">
        <v>688</v>
      </c>
      <c r="M59" s="112">
        <v>141200</v>
      </c>
      <c r="N59" s="1040">
        <v>1412</v>
      </c>
    </row>
    <row r="60" spans="1:14">
      <c r="A60" s="30" t="s">
        <v>694</v>
      </c>
      <c r="B60" s="30">
        <v>12654</v>
      </c>
      <c r="C60" s="127">
        <f t="shared" si="0"/>
        <v>1.6222182623265642</v>
      </c>
      <c r="F60" s="30" t="s">
        <v>694</v>
      </c>
      <c r="G60" s="30">
        <v>967487</v>
      </c>
      <c r="H60" s="127">
        <f t="shared" si="1"/>
        <v>76.457009641220168</v>
      </c>
      <c r="I60" s="30">
        <v>1000773</v>
      </c>
      <c r="J60" s="127">
        <f t="shared" si="2"/>
        <v>79.087482219061172</v>
      </c>
      <c r="L60" s="1039" t="s">
        <v>689</v>
      </c>
      <c r="M60" s="112">
        <v>339700</v>
      </c>
      <c r="N60" s="1040">
        <v>3397</v>
      </c>
    </row>
    <row r="61" spans="1:14">
      <c r="A61" s="30" t="s">
        <v>695</v>
      </c>
      <c r="B61" s="30">
        <v>8650</v>
      </c>
      <c r="C61" s="127">
        <f t="shared" si="0"/>
        <v>1.1089132265785349</v>
      </c>
      <c r="F61" s="30" t="s">
        <v>695</v>
      </c>
      <c r="G61" s="30">
        <v>407992</v>
      </c>
      <c r="H61" s="127">
        <f t="shared" si="1"/>
        <v>47.166705202312137</v>
      </c>
      <c r="I61" s="30">
        <v>411117</v>
      </c>
      <c r="J61" s="127">
        <f t="shared" si="2"/>
        <v>47.527976878612719</v>
      </c>
      <c r="L61" s="1039" t="s">
        <v>494</v>
      </c>
      <c r="M61" s="112">
        <v>4083800</v>
      </c>
      <c r="N61" s="1040">
        <v>40838</v>
      </c>
    </row>
    <row r="62" spans="1:14">
      <c r="A62" s="30" t="s">
        <v>696</v>
      </c>
      <c r="B62" s="30">
        <v>5485</v>
      </c>
      <c r="C62" s="127">
        <f t="shared" si="0"/>
        <v>0.70316636390557963</v>
      </c>
      <c r="F62" s="30" t="s">
        <v>696</v>
      </c>
      <c r="G62" s="30">
        <v>298339</v>
      </c>
      <c r="H62" s="127">
        <f t="shared" si="1"/>
        <v>54.391795806745669</v>
      </c>
      <c r="I62" s="30">
        <v>304962</v>
      </c>
      <c r="J62" s="127">
        <f t="shared" si="2"/>
        <v>55.599270738377392</v>
      </c>
      <c r="L62" s="1039" t="s">
        <v>690</v>
      </c>
      <c r="M62" s="112">
        <v>1163400</v>
      </c>
      <c r="N62" s="1040">
        <v>11634</v>
      </c>
    </row>
    <row r="63" spans="1:14">
      <c r="A63" s="30" t="s">
        <v>697</v>
      </c>
      <c r="B63" s="30">
        <v>7234</v>
      </c>
      <c r="C63" s="127">
        <f t="shared" si="0"/>
        <v>0.92738477237793293</v>
      </c>
      <c r="F63" s="30" t="s">
        <v>697</v>
      </c>
      <c r="G63" s="30">
        <v>364707</v>
      </c>
      <c r="H63" s="127">
        <f t="shared" si="1"/>
        <v>50.415675974564557</v>
      </c>
      <c r="I63" s="30">
        <v>362071</v>
      </c>
      <c r="J63" s="127">
        <f t="shared" si="2"/>
        <v>50.051285595797623</v>
      </c>
      <c r="L63" s="1039" t="s">
        <v>496</v>
      </c>
      <c r="M63" s="112">
        <v>1225900</v>
      </c>
      <c r="N63" s="1040">
        <v>12259</v>
      </c>
    </row>
    <row r="64" spans="1:14">
      <c r="A64" s="30" t="s">
        <v>506</v>
      </c>
      <c r="B64" s="30">
        <v>5861</v>
      </c>
      <c r="C64" s="127">
        <f t="shared" si="0"/>
        <v>0.75136883479500494</v>
      </c>
      <c r="F64" s="30" t="s">
        <v>506</v>
      </c>
      <c r="G64" s="30">
        <v>771932</v>
      </c>
      <c r="H64" s="127">
        <f t="shared" si="1"/>
        <v>131.70653472103737</v>
      </c>
      <c r="I64" s="30">
        <v>761400</v>
      </c>
      <c r="J64" s="127">
        <f t="shared" si="2"/>
        <v>129.90957174543593</v>
      </c>
      <c r="L64" s="1039" t="s">
        <v>691</v>
      </c>
      <c r="M64" s="112">
        <v>1333900</v>
      </c>
      <c r="N64" s="1040">
        <v>13339</v>
      </c>
    </row>
    <row r="65" spans="1:14">
      <c r="A65" s="30" t="s">
        <v>698</v>
      </c>
      <c r="B65" s="30">
        <v>3320</v>
      </c>
      <c r="C65" s="127">
        <f t="shared" si="0"/>
        <v>0.42561756210875556</v>
      </c>
      <c r="F65" s="30" t="s">
        <v>698</v>
      </c>
      <c r="G65" s="30">
        <v>534415</v>
      </c>
      <c r="H65" s="127">
        <f t="shared" si="1"/>
        <v>160.96837349397592</v>
      </c>
      <c r="I65" s="30">
        <v>548556</v>
      </c>
      <c r="J65" s="127">
        <f t="shared" si="2"/>
        <v>165.2277108433735</v>
      </c>
      <c r="L65" s="1039" t="s">
        <v>692</v>
      </c>
      <c r="M65" s="112">
        <v>878000</v>
      </c>
      <c r="N65" s="1040">
        <v>8780</v>
      </c>
    </row>
    <row r="66" spans="1:14">
      <c r="A66" s="30" t="s">
        <v>699</v>
      </c>
      <c r="B66" s="30">
        <v>3835</v>
      </c>
      <c r="C66" s="127">
        <f t="shared" si="0"/>
        <v>0.49163956345996312</v>
      </c>
      <c r="F66" s="30" t="s">
        <v>699</v>
      </c>
      <c r="G66" s="30">
        <v>348608</v>
      </c>
      <c r="H66" s="127">
        <f t="shared" si="1"/>
        <v>90.90169491525424</v>
      </c>
      <c r="I66" s="30">
        <v>344359</v>
      </c>
      <c r="J66" s="127">
        <f t="shared" si="2"/>
        <v>89.793741851368964</v>
      </c>
      <c r="L66" s="1039" t="s">
        <v>693</v>
      </c>
      <c r="M66" s="112">
        <v>1601000</v>
      </c>
      <c r="N66" s="1040">
        <v>16010</v>
      </c>
    </row>
    <row r="67" spans="1:14">
      <c r="A67" s="30" t="s">
        <v>510</v>
      </c>
      <c r="B67" s="30">
        <v>4824</v>
      </c>
      <c r="C67" s="127">
        <f t="shared" ref="C67:C82" si="3">B67/$B$85*100</f>
        <v>0.6184274456664568</v>
      </c>
      <c r="F67" s="30" t="s">
        <v>510</v>
      </c>
      <c r="G67" s="30">
        <v>1010700</v>
      </c>
      <c r="H67" s="127">
        <f t="shared" ref="H67:H82" si="4">G67/B67</f>
        <v>209.51492537313433</v>
      </c>
      <c r="I67" s="30">
        <v>1042649</v>
      </c>
      <c r="J67" s="127">
        <f t="shared" ref="J67:J82" si="5">I67/B67</f>
        <v>216.13785240464344</v>
      </c>
      <c r="L67" s="1039" t="s">
        <v>694</v>
      </c>
      <c r="M67" s="112">
        <v>1265400</v>
      </c>
      <c r="N67" s="1040">
        <v>12654</v>
      </c>
    </row>
    <row r="68" spans="1:14">
      <c r="A68" s="30" t="s">
        <v>511</v>
      </c>
      <c r="B68" s="30">
        <v>9725</v>
      </c>
      <c r="C68" s="127">
        <f t="shared" si="3"/>
        <v>1.2467261420203757</v>
      </c>
      <c r="F68" s="30" t="s">
        <v>511</v>
      </c>
      <c r="G68" s="30">
        <v>1335716</v>
      </c>
      <c r="H68" s="127">
        <f t="shared" si="4"/>
        <v>137.34868894601541</v>
      </c>
      <c r="I68" s="30">
        <v>1356079</v>
      </c>
      <c r="J68" s="127">
        <f t="shared" si="5"/>
        <v>139.44257069408741</v>
      </c>
      <c r="L68" s="1039" t="s">
        <v>695</v>
      </c>
      <c r="M68" s="112">
        <v>865000</v>
      </c>
      <c r="N68" s="1040">
        <v>8650</v>
      </c>
    </row>
    <row r="69" spans="1:14">
      <c r="A69" s="30" t="s">
        <v>700</v>
      </c>
      <c r="B69" s="30">
        <v>5717</v>
      </c>
      <c r="C69" s="127">
        <f t="shared" si="3"/>
        <v>0.73290831402884193</v>
      </c>
      <c r="F69" s="30" t="s">
        <v>700</v>
      </c>
      <c r="G69" s="30">
        <v>331670</v>
      </c>
      <c r="H69" s="127">
        <f t="shared" si="4"/>
        <v>58.014693020815116</v>
      </c>
      <c r="I69" s="30">
        <v>331070</v>
      </c>
      <c r="J69" s="127">
        <f t="shared" si="5"/>
        <v>57.909742872135737</v>
      </c>
      <c r="L69" s="1039" t="s">
        <v>696</v>
      </c>
      <c r="M69" s="112">
        <v>548500</v>
      </c>
      <c r="N69" s="1040">
        <v>5485</v>
      </c>
    </row>
    <row r="70" spans="1:14">
      <c r="A70" s="30" t="s">
        <v>701</v>
      </c>
      <c r="B70" s="30">
        <v>5717</v>
      </c>
      <c r="C70" s="127">
        <f t="shared" si="3"/>
        <v>0.73290831402884193</v>
      </c>
      <c r="F70" s="30" t="s">
        <v>701</v>
      </c>
      <c r="G70" s="30">
        <v>219733</v>
      </c>
      <c r="H70" s="127">
        <f t="shared" si="4"/>
        <v>38.435018366276019</v>
      </c>
      <c r="I70" s="30">
        <v>216460</v>
      </c>
      <c r="J70" s="127">
        <f t="shared" si="5"/>
        <v>37.862515305230019</v>
      </c>
      <c r="L70" s="1039" t="s">
        <v>697</v>
      </c>
      <c r="M70" s="112">
        <v>723400</v>
      </c>
      <c r="N70" s="1040">
        <v>7234</v>
      </c>
    </row>
    <row r="71" spans="1:14">
      <c r="A71" s="30" t="s">
        <v>702</v>
      </c>
      <c r="B71" s="30">
        <v>28164</v>
      </c>
      <c r="C71" s="127">
        <f t="shared" si="3"/>
        <v>3.6105701865153583</v>
      </c>
      <c r="F71" s="30" t="s">
        <v>702</v>
      </c>
      <c r="G71" s="30">
        <v>646608</v>
      </c>
      <c r="H71" s="127">
        <f t="shared" si="4"/>
        <v>22.958670643374521</v>
      </c>
      <c r="I71" s="30">
        <v>635889</v>
      </c>
      <c r="J71" s="127">
        <f t="shared" si="5"/>
        <v>22.578078397954837</v>
      </c>
      <c r="L71" s="1039" t="s">
        <v>506</v>
      </c>
      <c r="M71" s="112">
        <v>586100</v>
      </c>
      <c r="N71" s="1040">
        <v>5861</v>
      </c>
    </row>
    <row r="72" spans="1:14">
      <c r="A72" s="30" t="s">
        <v>703</v>
      </c>
      <c r="B72" s="30">
        <v>19242</v>
      </c>
      <c r="C72" s="127">
        <f t="shared" si="3"/>
        <v>2.4667870873785165</v>
      </c>
      <c r="F72" s="30" t="s">
        <v>703</v>
      </c>
      <c r="G72" s="30">
        <v>2035809</v>
      </c>
      <c r="H72" s="127">
        <f t="shared" si="4"/>
        <v>105.80028063610851</v>
      </c>
      <c r="I72" s="30">
        <v>2115256</v>
      </c>
      <c r="J72" s="127">
        <f t="shared" si="5"/>
        <v>109.92911339777569</v>
      </c>
      <c r="L72" s="1039" t="s">
        <v>698</v>
      </c>
      <c r="M72" s="112">
        <v>332000</v>
      </c>
      <c r="N72" s="1040">
        <v>3320</v>
      </c>
    </row>
    <row r="73" spans="1:14">
      <c r="A73" s="30" t="s">
        <v>708</v>
      </c>
      <c r="B73" s="30">
        <v>7078</v>
      </c>
      <c r="C73" s="127">
        <f t="shared" si="3"/>
        <v>0.90738587488125644</v>
      </c>
      <c r="F73" s="30" t="s">
        <v>708</v>
      </c>
      <c r="G73" s="30">
        <v>524190</v>
      </c>
      <c r="H73" s="127">
        <f t="shared" si="4"/>
        <v>74.059056230573603</v>
      </c>
      <c r="I73" s="30">
        <v>537762</v>
      </c>
      <c r="J73" s="127">
        <f t="shared" si="5"/>
        <v>75.976547047188475</v>
      </c>
      <c r="L73" s="1039" t="s">
        <v>699</v>
      </c>
      <c r="M73" s="112">
        <v>383500</v>
      </c>
      <c r="N73" s="1040">
        <v>3835</v>
      </c>
    </row>
    <row r="74" spans="1:14">
      <c r="A74" s="30" t="s">
        <v>704</v>
      </c>
      <c r="B74" s="30">
        <v>6190</v>
      </c>
      <c r="C74" s="127">
        <f t="shared" si="3"/>
        <v>0.79354599682325211</v>
      </c>
      <c r="F74" s="30" t="s">
        <v>704</v>
      </c>
      <c r="G74" s="30">
        <v>1029927</v>
      </c>
      <c r="H74" s="127">
        <f t="shared" si="4"/>
        <v>166.38562197092085</v>
      </c>
      <c r="I74" s="30">
        <v>1081065</v>
      </c>
      <c r="J74" s="127">
        <f t="shared" si="5"/>
        <v>174.64701130856218</v>
      </c>
      <c r="L74" s="1039" t="s">
        <v>510</v>
      </c>
      <c r="M74" s="112">
        <v>482400</v>
      </c>
      <c r="N74" s="1040">
        <v>4824</v>
      </c>
    </row>
    <row r="75" spans="1:14">
      <c r="A75" s="30" t="s">
        <v>520</v>
      </c>
      <c r="B75" s="30">
        <v>10042</v>
      </c>
      <c r="C75" s="127">
        <f t="shared" si="3"/>
        <v>1.2873649273181094</v>
      </c>
      <c r="F75" s="30" t="s">
        <v>520</v>
      </c>
      <c r="G75" s="30">
        <v>612646</v>
      </c>
      <c r="H75" s="127">
        <f t="shared" si="4"/>
        <v>61.008364867556267</v>
      </c>
      <c r="I75" s="30">
        <v>597861</v>
      </c>
      <c r="J75" s="127">
        <f t="shared" si="5"/>
        <v>59.536048595897235</v>
      </c>
      <c r="L75" s="1039" t="s">
        <v>511</v>
      </c>
      <c r="M75" s="112">
        <v>972500</v>
      </c>
      <c r="N75" s="1040">
        <v>9725</v>
      </c>
    </row>
    <row r="76" spans="1:14">
      <c r="A76" s="30" t="s">
        <v>521</v>
      </c>
      <c r="B76" s="30">
        <v>4628</v>
      </c>
      <c r="C76" s="127">
        <f t="shared" si="3"/>
        <v>0.59330062573473508</v>
      </c>
      <c r="F76" s="30" t="s">
        <v>521</v>
      </c>
      <c r="G76" s="30">
        <v>807903</v>
      </c>
      <c r="H76" s="127">
        <f t="shared" si="4"/>
        <v>174.56849611063095</v>
      </c>
      <c r="I76" s="30">
        <v>811901</v>
      </c>
      <c r="J76" s="127">
        <f t="shared" si="5"/>
        <v>175.43236819360416</v>
      </c>
      <c r="L76" s="1039" t="s">
        <v>700</v>
      </c>
      <c r="M76" s="112">
        <v>571700</v>
      </c>
      <c r="N76" s="1040">
        <v>5717</v>
      </c>
    </row>
    <row r="77" spans="1:14">
      <c r="A77" s="30" t="s">
        <v>705</v>
      </c>
      <c r="B77" s="30">
        <v>7582</v>
      </c>
      <c r="C77" s="127">
        <f t="shared" si="3"/>
        <v>0.97199769756282672</v>
      </c>
      <c r="F77" s="30" t="s">
        <v>705</v>
      </c>
      <c r="G77" s="30">
        <v>88198</v>
      </c>
      <c r="H77" s="127">
        <f t="shared" si="4"/>
        <v>11.632550778158798</v>
      </c>
      <c r="I77" s="30">
        <v>83443</v>
      </c>
      <c r="J77" s="127">
        <f t="shared" si="5"/>
        <v>11.005407544183592</v>
      </c>
      <c r="L77" s="1039" t="s">
        <v>701</v>
      </c>
      <c r="M77" s="112">
        <v>571700</v>
      </c>
      <c r="N77" s="1040">
        <v>5717</v>
      </c>
    </row>
    <row r="78" spans="1:14">
      <c r="A78" s="30" t="s">
        <v>706</v>
      </c>
      <c r="B78" s="30">
        <v>5555</v>
      </c>
      <c r="C78" s="127">
        <f t="shared" si="3"/>
        <v>0.7121402281669087</v>
      </c>
      <c r="F78" s="30" t="s">
        <v>706</v>
      </c>
      <c r="G78" s="30">
        <v>367514</v>
      </c>
      <c r="H78" s="127">
        <f t="shared" si="4"/>
        <v>66.159135913591356</v>
      </c>
      <c r="I78" s="30">
        <v>369433</v>
      </c>
      <c r="J78" s="127">
        <f t="shared" si="5"/>
        <v>66.5045904590459</v>
      </c>
      <c r="L78" s="1039" t="s">
        <v>702</v>
      </c>
      <c r="M78" s="112">
        <v>2816400</v>
      </c>
      <c r="N78" s="1040">
        <v>28164</v>
      </c>
    </row>
    <row r="79" spans="1:14">
      <c r="A79" s="30" t="s">
        <v>525</v>
      </c>
      <c r="B79" s="30">
        <v>20921</v>
      </c>
      <c r="C79" s="127">
        <f t="shared" si="3"/>
        <v>2.6820316315895409</v>
      </c>
      <c r="F79" s="30" t="s">
        <v>525</v>
      </c>
      <c r="G79" s="30">
        <v>1123784</v>
      </c>
      <c r="H79" s="127">
        <f t="shared" si="4"/>
        <v>53.7155967687969</v>
      </c>
      <c r="I79" s="30">
        <v>1149342</v>
      </c>
      <c r="J79" s="127">
        <f t="shared" si="5"/>
        <v>54.937240093685773</v>
      </c>
      <c r="L79" s="1039" t="s">
        <v>703</v>
      </c>
      <c r="M79" s="112">
        <v>1924200</v>
      </c>
      <c r="N79" s="1040">
        <v>19242</v>
      </c>
    </row>
    <row r="80" spans="1:14">
      <c r="A80" s="30" t="s">
        <v>526</v>
      </c>
      <c r="B80" s="30">
        <v>798</v>
      </c>
      <c r="C80" s="127">
        <f t="shared" si="3"/>
        <v>0.10230205257915267</v>
      </c>
      <c r="F80" s="30" t="s">
        <v>526</v>
      </c>
      <c r="G80" s="30">
        <v>262234</v>
      </c>
      <c r="H80" s="127">
        <f t="shared" si="4"/>
        <v>328.61403508771929</v>
      </c>
      <c r="I80" s="30">
        <v>276050</v>
      </c>
      <c r="J80" s="127">
        <f t="shared" si="5"/>
        <v>345.92731829573933</v>
      </c>
      <c r="L80" s="1039" t="s">
        <v>708</v>
      </c>
      <c r="M80" s="112">
        <v>707800</v>
      </c>
      <c r="N80" s="1040">
        <v>7078</v>
      </c>
    </row>
    <row r="81" spans="1:14">
      <c r="A81" s="30" t="s">
        <v>527</v>
      </c>
      <c r="B81" s="30">
        <v>13690</v>
      </c>
      <c r="C81" s="127">
        <f t="shared" si="3"/>
        <v>1.7550314533942359</v>
      </c>
      <c r="F81" s="30" t="s">
        <v>527</v>
      </c>
      <c r="G81" s="30">
        <v>424981</v>
      </c>
      <c r="H81" s="127">
        <f t="shared" si="4"/>
        <v>31.043170197224253</v>
      </c>
      <c r="I81" s="30">
        <v>419095</v>
      </c>
      <c r="J81" s="127">
        <f t="shared" si="5"/>
        <v>30.613221329437547</v>
      </c>
      <c r="L81" s="1039" t="s">
        <v>704</v>
      </c>
      <c r="M81" s="112">
        <v>619000</v>
      </c>
      <c r="N81" s="1040">
        <v>6190</v>
      </c>
    </row>
    <row r="82" spans="1:14">
      <c r="A82" s="30" t="s">
        <v>528</v>
      </c>
      <c r="B82" s="30">
        <v>3342</v>
      </c>
      <c r="C82" s="127">
        <f t="shared" si="3"/>
        <v>0.42843791944803039</v>
      </c>
      <c r="F82" s="30" t="s">
        <v>528</v>
      </c>
      <c r="G82" s="30">
        <v>599698</v>
      </c>
      <c r="H82" s="127">
        <f t="shared" si="4"/>
        <v>179.44284859365649</v>
      </c>
      <c r="I82" s="30">
        <v>591204</v>
      </c>
      <c r="J82" s="127">
        <f t="shared" si="5"/>
        <v>176.90125673249551</v>
      </c>
      <c r="L82" s="1039" t="s">
        <v>520</v>
      </c>
      <c r="M82" s="112">
        <v>1004200</v>
      </c>
      <c r="N82" s="1040">
        <v>10042</v>
      </c>
    </row>
    <row r="83" spans="1:14">
      <c r="L83" s="1039" t="s">
        <v>521</v>
      </c>
      <c r="M83" s="112">
        <v>462800</v>
      </c>
      <c r="N83" s="1040">
        <v>4628</v>
      </c>
    </row>
    <row r="84" spans="1:14">
      <c r="A84" s="30" t="s">
        <v>735</v>
      </c>
      <c r="B84" s="30">
        <f>SUM(B2:B82)</f>
        <v>780040</v>
      </c>
      <c r="L84" s="1039" t="s">
        <v>705</v>
      </c>
      <c r="M84" s="112">
        <v>758200</v>
      </c>
      <c r="N84" s="1040">
        <v>7582</v>
      </c>
    </row>
    <row r="85" spans="1:14">
      <c r="A85" s="30" t="s">
        <v>655</v>
      </c>
      <c r="B85" s="30">
        <v>780043</v>
      </c>
      <c r="L85" s="1039" t="s">
        <v>706</v>
      </c>
      <c r="M85" s="112">
        <v>555500</v>
      </c>
      <c r="N85" s="1040">
        <v>5555</v>
      </c>
    </row>
    <row r="86" spans="1:14">
      <c r="L86" s="1039" t="s">
        <v>525</v>
      </c>
      <c r="M86" s="112">
        <v>2092100</v>
      </c>
      <c r="N86" s="1040">
        <v>20921</v>
      </c>
    </row>
    <row r="87" spans="1:14">
      <c r="L87" s="1039" t="s">
        <v>526</v>
      </c>
      <c r="M87" s="112">
        <v>79800</v>
      </c>
      <c r="N87" s="1040">
        <v>798</v>
      </c>
    </row>
    <row r="88" spans="1:14">
      <c r="L88" s="1039" t="s">
        <v>527</v>
      </c>
      <c r="M88" s="112">
        <v>1369000</v>
      </c>
      <c r="N88" s="1040">
        <v>13690</v>
      </c>
    </row>
    <row r="89" spans="1:14" ht="15" thickBot="1">
      <c r="L89" s="1041" t="s">
        <v>528</v>
      </c>
      <c r="M89" s="1042">
        <v>334200</v>
      </c>
      <c r="N89" s="1043">
        <v>3342</v>
      </c>
    </row>
  </sheetData>
  <mergeCells count="1">
    <mergeCell ref="L7:N7"/>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Dugme1_Tikla">
                <anchor moveWithCells="1" sizeWithCells="1">
                  <from>
                    <xdr:col>11</xdr:col>
                    <xdr:colOff>19050</xdr:colOff>
                    <xdr:row>1</xdr:row>
                    <xdr:rowOff>152400</xdr:rowOff>
                  </from>
                  <to>
                    <xdr:col>14</xdr:col>
                    <xdr:colOff>104775</xdr:colOff>
                    <xdr:row>3</xdr:row>
                    <xdr:rowOff>152400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41A93-E900-41D7-A820-593C35EC71FD}">
  <sheetPr codeName="Sayfa54">
    <tabColor theme="0"/>
  </sheetPr>
  <dimension ref="A1:P1170"/>
  <sheetViews>
    <sheetView topLeftCell="A557" workbookViewId="0">
      <selection activeCell="I580" sqref="I580"/>
    </sheetView>
  </sheetViews>
  <sheetFormatPr defaultRowHeight="14.25"/>
  <cols>
    <col min="1" max="1" width="9.875" customWidth="1"/>
    <col min="2" max="2" width="52.125" bestFit="1" customWidth="1"/>
    <col min="3" max="3" width="14.75" bestFit="1" customWidth="1"/>
    <col min="4" max="4" width="31.25" bestFit="1" customWidth="1"/>
    <col min="5" max="5" width="13" bestFit="1" customWidth="1"/>
    <col min="7" max="7" width="22" bestFit="1" customWidth="1"/>
    <col min="8" max="8" width="25" bestFit="1" customWidth="1"/>
    <col min="9" max="9" width="17.25" bestFit="1" customWidth="1"/>
    <col min="11" max="11" width="14.75" bestFit="1" customWidth="1"/>
    <col min="12" max="12" width="17.25" bestFit="1" customWidth="1"/>
    <col min="13" max="13" width="19.75" bestFit="1" customWidth="1"/>
    <col min="15" max="15" width="17.25" bestFit="1" customWidth="1"/>
    <col min="16" max="16" width="12.75" bestFit="1" customWidth="1"/>
    <col min="17" max="17" width="17.25" bestFit="1" customWidth="1"/>
    <col min="18" max="18" width="12.75" bestFit="1" customWidth="1"/>
  </cols>
  <sheetData>
    <row r="1" spans="1:16">
      <c r="A1" t="s">
        <v>793</v>
      </c>
      <c r="B1" s="11" t="s">
        <v>3420</v>
      </c>
    </row>
    <row r="5" spans="1:16" ht="15">
      <c r="A5" s="719"/>
      <c r="B5" s="1010" t="s">
        <v>3415</v>
      </c>
      <c r="C5" s="1010"/>
      <c r="D5" s="1010"/>
      <c r="E5" s="1010"/>
    </row>
    <row r="6" spans="1:16" ht="15.75" thickBot="1">
      <c r="A6" s="720" t="s">
        <v>3414</v>
      </c>
      <c r="B6" s="718" t="s">
        <v>3417</v>
      </c>
      <c r="C6" s="718" t="s">
        <v>3416</v>
      </c>
      <c r="D6" s="718" t="s">
        <v>3418</v>
      </c>
      <c r="E6" s="718" t="s">
        <v>3419</v>
      </c>
      <c r="M6" t="s">
        <v>5164</v>
      </c>
      <c r="P6" t="s">
        <v>832</v>
      </c>
    </row>
    <row r="7" spans="1:16" ht="15" thickTop="1">
      <c r="A7" t="s">
        <v>1879</v>
      </c>
      <c r="B7" t="s">
        <v>1992</v>
      </c>
      <c r="C7" t="s">
        <v>333</v>
      </c>
      <c r="D7" t="s">
        <v>1939</v>
      </c>
      <c r="E7">
        <v>5.47</v>
      </c>
      <c r="G7" s="1" t="s">
        <v>3405</v>
      </c>
      <c r="H7" s="1">
        <v>564</v>
      </c>
      <c r="L7" t="s">
        <v>401</v>
      </c>
      <c r="M7">
        <v>10</v>
      </c>
      <c r="O7" t="s">
        <v>401</v>
      </c>
      <c r="P7">
        <v>15.897</v>
      </c>
    </row>
    <row r="8" spans="1:16">
      <c r="A8" t="s">
        <v>1882</v>
      </c>
      <c r="B8" t="s">
        <v>2038</v>
      </c>
      <c r="C8" t="s">
        <v>333</v>
      </c>
      <c r="D8" t="s">
        <v>2039</v>
      </c>
      <c r="E8">
        <v>4.5</v>
      </c>
      <c r="G8" s="1" t="s">
        <v>3406</v>
      </c>
      <c r="H8" s="1" t="s">
        <v>3413</v>
      </c>
      <c r="L8" t="s">
        <v>424</v>
      </c>
      <c r="M8">
        <v>12</v>
      </c>
      <c r="O8" t="s">
        <v>424</v>
      </c>
      <c r="P8">
        <v>9.3600000000000012</v>
      </c>
    </row>
    <row r="9" spans="1:16">
      <c r="A9" t="s">
        <v>1885</v>
      </c>
      <c r="B9" t="s">
        <v>2275</v>
      </c>
      <c r="C9" t="s">
        <v>333</v>
      </c>
      <c r="D9" t="s">
        <v>2276</v>
      </c>
      <c r="E9">
        <v>1.48</v>
      </c>
      <c r="G9" s="1" t="s">
        <v>3407</v>
      </c>
      <c r="H9" s="721">
        <v>5.7500000000000002E-2</v>
      </c>
      <c r="L9" t="s">
        <v>1878</v>
      </c>
      <c r="M9">
        <v>14</v>
      </c>
      <c r="O9" t="s">
        <v>1878</v>
      </c>
      <c r="P9">
        <v>89.31</v>
      </c>
    </row>
    <row r="10" spans="1:16">
      <c r="A10" t="s">
        <v>1888</v>
      </c>
      <c r="B10" t="s">
        <v>2315</v>
      </c>
      <c r="C10" t="s">
        <v>333</v>
      </c>
      <c r="E10">
        <v>1</v>
      </c>
      <c r="G10" s="1" t="s">
        <v>3408</v>
      </c>
      <c r="H10" s="1" t="s">
        <v>3409</v>
      </c>
      <c r="L10" t="s">
        <v>713</v>
      </c>
      <c r="M10">
        <v>0</v>
      </c>
      <c r="O10" t="s">
        <v>713</v>
      </c>
      <c r="P10">
        <v>0</v>
      </c>
    </row>
    <row r="11" spans="1:16">
      <c r="A11" t="s">
        <v>1890</v>
      </c>
      <c r="B11" t="s">
        <v>2322</v>
      </c>
      <c r="C11" t="s">
        <v>333</v>
      </c>
      <c r="D11" t="s">
        <v>2323</v>
      </c>
      <c r="E11">
        <v>1</v>
      </c>
      <c r="G11" s="1" t="s">
        <v>3410</v>
      </c>
      <c r="H11" s="721">
        <v>9.4000000000000004E-3</v>
      </c>
      <c r="L11" t="s">
        <v>429</v>
      </c>
      <c r="M11">
        <v>5</v>
      </c>
      <c r="O11" t="s">
        <v>429</v>
      </c>
      <c r="P11">
        <v>13.2</v>
      </c>
    </row>
    <row r="12" spans="1:16">
      <c r="A12" t="s">
        <v>1892</v>
      </c>
      <c r="B12" t="s">
        <v>2488</v>
      </c>
      <c r="C12" t="s">
        <v>333</v>
      </c>
      <c r="E12">
        <v>1</v>
      </c>
      <c r="G12" s="1" t="s">
        <v>3411</v>
      </c>
      <c r="H12" s="1" t="s">
        <v>3412</v>
      </c>
      <c r="L12" t="s">
        <v>430</v>
      </c>
      <c r="M12">
        <v>3</v>
      </c>
      <c r="O12" t="s">
        <v>430</v>
      </c>
      <c r="P12">
        <v>0.66999999999999993</v>
      </c>
    </row>
    <row r="13" spans="1:16">
      <c r="A13" t="s">
        <v>1895</v>
      </c>
      <c r="B13" t="s">
        <v>2662</v>
      </c>
      <c r="C13" t="s">
        <v>333</v>
      </c>
      <c r="D13" t="s">
        <v>2663</v>
      </c>
      <c r="E13">
        <v>0.81</v>
      </c>
      <c r="L13" t="s">
        <v>432</v>
      </c>
      <c r="M13">
        <v>42</v>
      </c>
      <c r="O13" t="s">
        <v>432</v>
      </c>
      <c r="P13">
        <v>114.851</v>
      </c>
    </row>
    <row r="14" spans="1:16">
      <c r="A14" t="s">
        <v>1898</v>
      </c>
      <c r="B14" t="s">
        <v>2794</v>
      </c>
      <c r="C14" t="s">
        <v>333</v>
      </c>
      <c r="D14" t="s">
        <v>2795</v>
      </c>
      <c r="E14">
        <v>0.5</v>
      </c>
      <c r="L14" t="s">
        <v>434</v>
      </c>
      <c r="M14">
        <v>40</v>
      </c>
      <c r="O14" t="s">
        <v>434</v>
      </c>
      <c r="P14">
        <v>38.849999999999994</v>
      </c>
    </row>
    <row r="15" spans="1:16">
      <c r="A15" t="s">
        <v>1900</v>
      </c>
      <c r="B15" t="s">
        <v>3257</v>
      </c>
      <c r="C15" t="s">
        <v>333</v>
      </c>
      <c r="D15" t="s">
        <v>3258</v>
      </c>
      <c r="E15">
        <v>9.1999999999999998E-2</v>
      </c>
      <c r="L15" t="s">
        <v>436</v>
      </c>
      <c r="M15">
        <v>0</v>
      </c>
      <c r="O15" t="s">
        <v>436</v>
      </c>
      <c r="P15">
        <v>0</v>
      </c>
    </row>
    <row r="16" spans="1:16">
      <c r="A16" t="s">
        <v>1903</v>
      </c>
      <c r="B16" t="s">
        <v>3306</v>
      </c>
      <c r="C16" t="s">
        <v>333</v>
      </c>
      <c r="D16" t="s">
        <v>3307</v>
      </c>
      <c r="E16">
        <v>4.4999999999999998E-2</v>
      </c>
      <c r="L16" t="s">
        <v>712</v>
      </c>
      <c r="M16">
        <v>0</v>
      </c>
      <c r="O16" t="s">
        <v>712</v>
      </c>
      <c r="P16">
        <v>0</v>
      </c>
    </row>
    <row r="17" spans="1:16">
      <c r="A17" t="s">
        <v>1905</v>
      </c>
      <c r="B17" t="s">
        <v>2184</v>
      </c>
      <c r="C17" t="s">
        <v>243</v>
      </c>
      <c r="D17" t="s">
        <v>2185</v>
      </c>
      <c r="E17">
        <v>2</v>
      </c>
      <c r="L17" t="s">
        <v>440</v>
      </c>
      <c r="M17">
        <v>12</v>
      </c>
      <c r="O17" t="s">
        <v>440</v>
      </c>
      <c r="P17">
        <v>18.500000000000004</v>
      </c>
    </row>
    <row r="18" spans="1:16">
      <c r="A18" t="s">
        <v>1907</v>
      </c>
      <c r="B18" t="s">
        <v>2302</v>
      </c>
      <c r="C18" t="s">
        <v>243</v>
      </c>
      <c r="E18">
        <v>1</v>
      </c>
      <c r="L18" t="s">
        <v>665</v>
      </c>
      <c r="M18">
        <v>8</v>
      </c>
      <c r="O18" t="s">
        <v>665</v>
      </c>
      <c r="P18">
        <v>44.514000000000003</v>
      </c>
    </row>
    <row r="19" spans="1:16">
      <c r="A19" t="s">
        <v>1909</v>
      </c>
      <c r="B19" t="s">
        <v>2360</v>
      </c>
      <c r="C19" t="s">
        <v>243</v>
      </c>
      <c r="D19" t="s">
        <v>2361</v>
      </c>
      <c r="E19">
        <v>1</v>
      </c>
      <c r="L19" t="s">
        <v>444</v>
      </c>
      <c r="M19">
        <v>1</v>
      </c>
      <c r="O19" t="s">
        <v>444</v>
      </c>
      <c r="P19">
        <v>0.25</v>
      </c>
    </row>
    <row r="20" spans="1:16">
      <c r="A20" t="s">
        <v>1911</v>
      </c>
      <c r="B20" t="s">
        <v>2524</v>
      </c>
      <c r="C20" t="s">
        <v>243</v>
      </c>
      <c r="D20" t="s">
        <v>2525</v>
      </c>
      <c r="E20">
        <v>0.99</v>
      </c>
      <c r="L20" t="s">
        <v>445</v>
      </c>
      <c r="M20">
        <v>1</v>
      </c>
      <c r="O20" t="s">
        <v>445</v>
      </c>
      <c r="P20">
        <v>6</v>
      </c>
    </row>
    <row r="21" spans="1:16">
      <c r="A21" t="s">
        <v>1914</v>
      </c>
      <c r="B21" t="s">
        <v>2527</v>
      </c>
      <c r="C21" t="s">
        <v>243</v>
      </c>
      <c r="D21" t="s">
        <v>2528</v>
      </c>
      <c r="E21">
        <v>0.99</v>
      </c>
      <c r="L21" t="s">
        <v>447</v>
      </c>
      <c r="M21">
        <v>1</v>
      </c>
      <c r="O21" t="s">
        <v>447</v>
      </c>
      <c r="P21">
        <v>4</v>
      </c>
    </row>
    <row r="22" spans="1:16">
      <c r="A22" t="s">
        <v>1917</v>
      </c>
      <c r="B22" t="s">
        <v>2574</v>
      </c>
      <c r="C22" t="s">
        <v>243</v>
      </c>
      <c r="D22" t="s">
        <v>2575</v>
      </c>
      <c r="E22">
        <v>0.94</v>
      </c>
      <c r="L22" t="s">
        <v>666</v>
      </c>
      <c r="M22">
        <v>2</v>
      </c>
      <c r="O22" t="s">
        <v>666</v>
      </c>
      <c r="P22">
        <v>2.988</v>
      </c>
    </row>
    <row r="23" spans="1:16">
      <c r="A23" t="s">
        <v>1919</v>
      </c>
      <c r="B23" t="s">
        <v>2752</v>
      </c>
      <c r="C23" t="s">
        <v>243</v>
      </c>
      <c r="D23" t="s">
        <v>2753</v>
      </c>
      <c r="E23">
        <v>0.5</v>
      </c>
      <c r="L23" t="s">
        <v>667</v>
      </c>
      <c r="M23">
        <v>0</v>
      </c>
      <c r="O23" t="s">
        <v>667</v>
      </c>
      <c r="P23">
        <v>0</v>
      </c>
    </row>
    <row r="24" spans="1:16">
      <c r="A24" t="s">
        <v>1922</v>
      </c>
      <c r="B24" t="s">
        <v>2760</v>
      </c>
      <c r="C24" t="s">
        <v>243</v>
      </c>
      <c r="D24" t="s">
        <v>2761</v>
      </c>
      <c r="E24">
        <v>0.5</v>
      </c>
      <c r="L24" t="s">
        <v>668</v>
      </c>
      <c r="M24">
        <v>3</v>
      </c>
      <c r="O24" t="s">
        <v>668</v>
      </c>
      <c r="P24">
        <v>0.9</v>
      </c>
    </row>
    <row r="25" spans="1:16">
      <c r="A25" t="s">
        <v>1924</v>
      </c>
      <c r="B25" t="s">
        <v>2854</v>
      </c>
      <c r="C25" t="s">
        <v>243</v>
      </c>
      <c r="D25" t="s">
        <v>2855</v>
      </c>
      <c r="E25">
        <v>0.47</v>
      </c>
      <c r="L25" t="s">
        <v>454</v>
      </c>
      <c r="M25">
        <v>0</v>
      </c>
      <c r="O25" t="s">
        <v>454</v>
      </c>
      <c r="P25">
        <v>0</v>
      </c>
    </row>
    <row r="26" spans="1:16">
      <c r="A26" t="s">
        <v>1927</v>
      </c>
      <c r="B26" t="s">
        <v>2923</v>
      </c>
      <c r="C26" t="s">
        <v>243</v>
      </c>
      <c r="D26" t="s">
        <v>2924</v>
      </c>
      <c r="E26">
        <v>0.4</v>
      </c>
      <c r="L26" t="s">
        <v>455</v>
      </c>
      <c r="M26">
        <v>15</v>
      </c>
      <c r="O26" t="s">
        <v>455</v>
      </c>
      <c r="P26">
        <v>38.65</v>
      </c>
    </row>
    <row r="27" spans="1:16">
      <c r="A27" t="s">
        <v>1930</v>
      </c>
      <c r="B27" t="s">
        <v>2935</v>
      </c>
      <c r="C27" t="s">
        <v>243</v>
      </c>
      <c r="D27" t="s">
        <v>2936</v>
      </c>
      <c r="E27">
        <v>0.38</v>
      </c>
      <c r="L27" t="s">
        <v>457</v>
      </c>
      <c r="M27">
        <v>7</v>
      </c>
      <c r="O27" t="s">
        <v>457</v>
      </c>
      <c r="P27">
        <v>9.3659999999999997</v>
      </c>
    </row>
    <row r="28" spans="1:16">
      <c r="A28" t="s">
        <v>1932</v>
      </c>
      <c r="B28" t="s">
        <v>3140</v>
      </c>
      <c r="C28" t="s">
        <v>243</v>
      </c>
      <c r="D28" t="s">
        <v>3141</v>
      </c>
      <c r="E28">
        <v>0.19</v>
      </c>
      <c r="L28" t="s">
        <v>669</v>
      </c>
      <c r="M28">
        <v>2</v>
      </c>
      <c r="O28" t="s">
        <v>669</v>
      </c>
      <c r="P28">
        <v>1.18</v>
      </c>
    </row>
    <row r="29" spans="1:16">
      <c r="A29" t="s">
        <v>1935</v>
      </c>
      <c r="B29" t="s">
        <v>3402</v>
      </c>
      <c r="C29" t="s">
        <v>367</v>
      </c>
      <c r="D29" t="s">
        <v>3394</v>
      </c>
      <c r="E29">
        <v>69</v>
      </c>
      <c r="L29" t="s">
        <v>670</v>
      </c>
      <c r="M29">
        <v>1</v>
      </c>
      <c r="O29" t="s">
        <v>670</v>
      </c>
      <c r="P29">
        <v>1.86</v>
      </c>
    </row>
    <row r="30" spans="1:16">
      <c r="A30" t="s">
        <v>1937</v>
      </c>
      <c r="B30" t="s">
        <v>1923</v>
      </c>
      <c r="C30" t="s">
        <v>367</v>
      </c>
      <c r="E30">
        <v>8</v>
      </c>
      <c r="L30" t="s">
        <v>671</v>
      </c>
      <c r="M30">
        <v>5</v>
      </c>
      <c r="O30" t="s">
        <v>671</v>
      </c>
      <c r="P30">
        <v>1.986</v>
      </c>
    </row>
    <row r="31" spans="1:16">
      <c r="A31" t="s">
        <v>1940</v>
      </c>
      <c r="B31" t="s">
        <v>2135</v>
      </c>
      <c r="C31" t="s">
        <v>367</v>
      </c>
      <c r="D31" t="s">
        <v>2136</v>
      </c>
      <c r="E31">
        <v>2.93</v>
      </c>
      <c r="L31" t="s">
        <v>672</v>
      </c>
      <c r="M31">
        <v>26</v>
      </c>
      <c r="O31" t="s">
        <v>672</v>
      </c>
      <c r="P31">
        <v>50.297000000000004</v>
      </c>
    </row>
    <row r="32" spans="1:16">
      <c r="A32" t="s">
        <v>1943</v>
      </c>
      <c r="B32" t="s">
        <v>2230</v>
      </c>
      <c r="C32" t="s">
        <v>367</v>
      </c>
      <c r="E32">
        <v>1.99</v>
      </c>
      <c r="L32" t="s">
        <v>673</v>
      </c>
      <c r="M32">
        <v>5</v>
      </c>
      <c r="O32" t="s">
        <v>673</v>
      </c>
      <c r="P32">
        <v>2.54</v>
      </c>
    </row>
    <row r="33" spans="1:16">
      <c r="A33" t="s">
        <v>1945</v>
      </c>
      <c r="B33" t="s">
        <v>2347</v>
      </c>
      <c r="C33" t="s">
        <v>367</v>
      </c>
      <c r="E33">
        <v>1</v>
      </c>
      <c r="L33" t="s">
        <v>674</v>
      </c>
      <c r="M33">
        <v>0</v>
      </c>
      <c r="O33" t="s">
        <v>674</v>
      </c>
      <c r="P33">
        <v>0</v>
      </c>
    </row>
    <row r="34" spans="1:16">
      <c r="A34" t="s">
        <v>1948</v>
      </c>
      <c r="B34" t="s">
        <v>2444</v>
      </c>
      <c r="C34" t="s">
        <v>367</v>
      </c>
      <c r="D34" t="s">
        <v>2445</v>
      </c>
      <c r="E34">
        <v>1</v>
      </c>
      <c r="L34" t="s">
        <v>675</v>
      </c>
      <c r="M34">
        <v>1</v>
      </c>
      <c r="O34" t="s">
        <v>675</v>
      </c>
      <c r="P34">
        <v>0.49</v>
      </c>
    </row>
    <row r="35" spans="1:16">
      <c r="A35" t="s">
        <v>1950</v>
      </c>
      <c r="B35" t="s">
        <v>2453</v>
      </c>
      <c r="C35" t="s">
        <v>367</v>
      </c>
      <c r="D35" t="s">
        <v>2454</v>
      </c>
      <c r="E35">
        <v>1</v>
      </c>
      <c r="L35" t="s">
        <v>676</v>
      </c>
      <c r="M35">
        <v>7</v>
      </c>
      <c r="O35" t="s">
        <v>676</v>
      </c>
      <c r="P35">
        <v>32.75</v>
      </c>
    </row>
    <row r="36" spans="1:16">
      <c r="A36" t="s">
        <v>1952</v>
      </c>
      <c r="B36" t="s">
        <v>2556</v>
      </c>
      <c r="C36" t="s">
        <v>367</v>
      </c>
      <c r="E36">
        <v>0.98</v>
      </c>
      <c r="L36" t="s">
        <v>677</v>
      </c>
      <c r="M36">
        <v>3</v>
      </c>
      <c r="O36" t="s">
        <v>677</v>
      </c>
      <c r="P36">
        <v>2.52</v>
      </c>
    </row>
    <row r="37" spans="1:16">
      <c r="A37" t="s">
        <v>1954</v>
      </c>
      <c r="B37" t="s">
        <v>2624</v>
      </c>
      <c r="C37" t="s">
        <v>367</v>
      </c>
      <c r="E37">
        <v>0.88</v>
      </c>
      <c r="L37" t="s">
        <v>469</v>
      </c>
      <c r="M37">
        <v>5</v>
      </c>
      <c r="O37" t="s">
        <v>469</v>
      </c>
      <c r="P37">
        <v>12.180000000000001</v>
      </c>
    </row>
    <row r="38" spans="1:16">
      <c r="A38" t="s">
        <v>1957</v>
      </c>
      <c r="B38" t="s">
        <v>2626</v>
      </c>
      <c r="C38" t="s">
        <v>367</v>
      </c>
      <c r="D38" t="s">
        <v>2620</v>
      </c>
      <c r="E38">
        <v>0.88</v>
      </c>
      <c r="L38" t="s">
        <v>678</v>
      </c>
      <c r="M38">
        <v>8</v>
      </c>
      <c r="O38" t="s">
        <v>678</v>
      </c>
      <c r="P38">
        <v>9.718</v>
      </c>
    </row>
    <row r="39" spans="1:16">
      <c r="A39" t="s">
        <v>1960</v>
      </c>
      <c r="B39" t="s">
        <v>2696</v>
      </c>
      <c r="C39" t="s">
        <v>367</v>
      </c>
      <c r="D39" t="s">
        <v>2697</v>
      </c>
      <c r="E39">
        <v>0.67</v>
      </c>
      <c r="L39" t="s">
        <v>679</v>
      </c>
      <c r="M39">
        <v>20</v>
      </c>
      <c r="O39" t="s">
        <v>679</v>
      </c>
      <c r="P39">
        <v>85.160000000000011</v>
      </c>
    </row>
    <row r="40" spans="1:16">
      <c r="A40" t="s">
        <v>1962</v>
      </c>
      <c r="B40" t="s">
        <v>2843</v>
      </c>
      <c r="C40" t="s">
        <v>367</v>
      </c>
      <c r="D40" t="s">
        <v>2844</v>
      </c>
      <c r="E40">
        <v>0.48</v>
      </c>
      <c r="L40" t="s">
        <v>711</v>
      </c>
      <c r="M40">
        <v>0</v>
      </c>
      <c r="O40" t="s">
        <v>711</v>
      </c>
      <c r="P40">
        <v>0</v>
      </c>
    </row>
    <row r="41" spans="1:16">
      <c r="A41" t="s">
        <v>1965</v>
      </c>
      <c r="B41" t="s">
        <v>2908</v>
      </c>
      <c r="C41" t="s">
        <v>367</v>
      </c>
      <c r="D41" t="s">
        <v>2909</v>
      </c>
      <c r="E41">
        <v>0.4</v>
      </c>
      <c r="L41" t="s">
        <v>680</v>
      </c>
      <c r="M41">
        <v>0</v>
      </c>
      <c r="O41" t="s">
        <v>680</v>
      </c>
      <c r="P41">
        <v>0</v>
      </c>
    </row>
    <row r="42" spans="1:16">
      <c r="A42" t="s">
        <v>1967</v>
      </c>
      <c r="B42" t="s">
        <v>3242</v>
      </c>
      <c r="C42" t="s">
        <v>367</v>
      </c>
      <c r="D42" t="s">
        <v>3243</v>
      </c>
      <c r="E42">
        <v>0.1</v>
      </c>
      <c r="L42" t="s">
        <v>710</v>
      </c>
      <c r="M42">
        <v>0</v>
      </c>
      <c r="O42" t="s">
        <v>710</v>
      </c>
      <c r="P42">
        <v>0</v>
      </c>
    </row>
    <row r="43" spans="1:16">
      <c r="A43" t="s">
        <v>1970</v>
      </c>
      <c r="B43" t="s">
        <v>1944</v>
      </c>
      <c r="C43" t="s">
        <v>321</v>
      </c>
      <c r="E43">
        <v>7</v>
      </c>
      <c r="L43" t="s">
        <v>475</v>
      </c>
      <c r="M43">
        <v>3</v>
      </c>
      <c r="O43" t="s">
        <v>475</v>
      </c>
      <c r="P43">
        <v>0.52</v>
      </c>
    </row>
    <row r="44" spans="1:16">
      <c r="A44" t="s">
        <v>1973</v>
      </c>
      <c r="B44" t="s">
        <v>2091</v>
      </c>
      <c r="C44" t="s">
        <v>321</v>
      </c>
      <c r="D44" t="s">
        <v>2092</v>
      </c>
      <c r="E44">
        <v>3</v>
      </c>
      <c r="L44" t="s">
        <v>709</v>
      </c>
      <c r="M44">
        <v>0</v>
      </c>
      <c r="O44" t="s">
        <v>709</v>
      </c>
      <c r="P44">
        <v>0</v>
      </c>
    </row>
    <row r="45" spans="1:16">
      <c r="A45" t="s">
        <v>1975</v>
      </c>
      <c r="B45" t="s">
        <v>2213</v>
      </c>
      <c r="C45" t="s">
        <v>321</v>
      </c>
      <c r="D45" t="s">
        <v>2214</v>
      </c>
      <c r="E45">
        <v>2</v>
      </c>
      <c r="L45" t="s">
        <v>477</v>
      </c>
      <c r="M45">
        <v>19</v>
      </c>
      <c r="O45" t="s">
        <v>477</v>
      </c>
      <c r="P45">
        <v>25.349999999999998</v>
      </c>
    </row>
    <row r="46" spans="1:16">
      <c r="A46" t="s">
        <v>1977</v>
      </c>
      <c r="B46" t="s">
        <v>2473</v>
      </c>
      <c r="C46" t="s">
        <v>321</v>
      </c>
      <c r="D46" t="s">
        <v>2474</v>
      </c>
      <c r="E46">
        <v>1</v>
      </c>
      <c r="L46" t="s">
        <v>681</v>
      </c>
      <c r="M46">
        <v>13</v>
      </c>
      <c r="O46" t="s">
        <v>681</v>
      </c>
      <c r="P46">
        <v>2.9469999999999996</v>
      </c>
    </row>
    <row r="47" spans="1:16">
      <c r="A47" t="s">
        <v>1980</v>
      </c>
      <c r="B47" t="s">
        <v>3120</v>
      </c>
      <c r="C47" t="s">
        <v>321</v>
      </c>
      <c r="D47" t="s">
        <v>3121</v>
      </c>
      <c r="E47">
        <v>0.2</v>
      </c>
      <c r="L47" t="s">
        <v>682</v>
      </c>
      <c r="M47">
        <v>38</v>
      </c>
      <c r="O47" t="s">
        <v>682</v>
      </c>
      <c r="P47">
        <v>16.103999999999999</v>
      </c>
    </row>
    <row r="48" spans="1:16">
      <c r="A48" t="s">
        <v>1982</v>
      </c>
      <c r="B48" t="s">
        <v>3047</v>
      </c>
      <c r="C48" t="s">
        <v>289</v>
      </c>
      <c r="D48" t="s">
        <v>3048</v>
      </c>
      <c r="E48">
        <v>0.25</v>
      </c>
      <c r="L48" t="s">
        <v>683</v>
      </c>
      <c r="M48">
        <v>14</v>
      </c>
      <c r="O48" t="s">
        <v>683</v>
      </c>
      <c r="P48">
        <v>20.156000000000002</v>
      </c>
    </row>
    <row r="49" spans="1:16">
      <c r="A49" t="s">
        <v>1984</v>
      </c>
      <c r="B49" t="s">
        <v>3079</v>
      </c>
      <c r="C49" t="s">
        <v>289</v>
      </c>
      <c r="D49" t="s">
        <v>3080</v>
      </c>
      <c r="E49">
        <v>0.22</v>
      </c>
      <c r="L49" t="s">
        <v>684</v>
      </c>
      <c r="M49">
        <v>2</v>
      </c>
      <c r="O49" t="s">
        <v>684</v>
      </c>
      <c r="P49">
        <v>7.67</v>
      </c>
    </row>
    <row r="50" spans="1:16">
      <c r="A50" t="s">
        <v>1986</v>
      </c>
      <c r="B50" t="s">
        <v>3125</v>
      </c>
      <c r="C50" t="s">
        <v>289</v>
      </c>
      <c r="D50" t="s">
        <v>3126</v>
      </c>
      <c r="E50">
        <v>0.2</v>
      </c>
      <c r="L50" t="s">
        <v>483</v>
      </c>
      <c r="M50">
        <v>11</v>
      </c>
      <c r="O50" t="s">
        <v>483</v>
      </c>
      <c r="P50">
        <v>6.8900000000000006</v>
      </c>
    </row>
    <row r="51" spans="1:16">
      <c r="A51" t="s">
        <v>1989</v>
      </c>
      <c r="B51" t="s">
        <v>3400</v>
      </c>
      <c r="C51" t="s">
        <v>345</v>
      </c>
      <c r="D51" t="s">
        <v>3394</v>
      </c>
      <c r="E51">
        <v>70</v>
      </c>
      <c r="L51" t="s">
        <v>267</v>
      </c>
      <c r="M51">
        <v>0</v>
      </c>
      <c r="O51" t="s">
        <v>267</v>
      </c>
      <c r="P51">
        <v>0</v>
      </c>
    </row>
    <row r="52" spans="1:16">
      <c r="A52" t="s">
        <v>1991</v>
      </c>
      <c r="B52" t="s">
        <v>1996</v>
      </c>
      <c r="C52" t="s">
        <v>345</v>
      </c>
      <c r="E52">
        <v>5</v>
      </c>
      <c r="L52" t="s">
        <v>487</v>
      </c>
      <c r="M52">
        <v>0</v>
      </c>
      <c r="O52" t="s">
        <v>487</v>
      </c>
      <c r="P52">
        <v>0</v>
      </c>
    </row>
    <row r="53" spans="1:16">
      <c r="A53" t="s">
        <v>1993</v>
      </c>
      <c r="B53" t="s">
        <v>2049</v>
      </c>
      <c r="C53" t="s">
        <v>345</v>
      </c>
      <c r="E53">
        <v>4</v>
      </c>
      <c r="L53" t="s">
        <v>685</v>
      </c>
      <c r="M53">
        <v>60</v>
      </c>
      <c r="O53" t="s">
        <v>685</v>
      </c>
      <c r="P53">
        <v>263.85000000000008</v>
      </c>
    </row>
    <row r="54" spans="1:16">
      <c r="A54" t="s">
        <v>1995</v>
      </c>
      <c r="B54" t="s">
        <v>2059</v>
      </c>
      <c r="C54" t="s">
        <v>345</v>
      </c>
      <c r="D54" t="s">
        <v>2060</v>
      </c>
      <c r="E54">
        <v>4</v>
      </c>
      <c r="L54" t="s">
        <v>489</v>
      </c>
      <c r="M54">
        <v>2</v>
      </c>
      <c r="O54" t="s">
        <v>489</v>
      </c>
      <c r="P54">
        <v>9</v>
      </c>
    </row>
    <row r="55" spans="1:16">
      <c r="A55" t="s">
        <v>1997</v>
      </c>
      <c r="B55" t="s">
        <v>2084</v>
      </c>
      <c r="C55" t="s">
        <v>345</v>
      </c>
      <c r="E55">
        <v>3.68</v>
      </c>
      <c r="L55" t="s">
        <v>686</v>
      </c>
      <c r="M55">
        <v>0</v>
      </c>
      <c r="O55" t="s">
        <v>686</v>
      </c>
      <c r="P55">
        <v>0</v>
      </c>
    </row>
    <row r="56" spans="1:16">
      <c r="A56" t="s">
        <v>2000</v>
      </c>
      <c r="B56" t="s">
        <v>2102</v>
      </c>
      <c r="C56" t="s">
        <v>345</v>
      </c>
      <c r="E56">
        <v>3</v>
      </c>
      <c r="L56" t="s">
        <v>687</v>
      </c>
      <c r="M56">
        <v>4</v>
      </c>
      <c r="O56" t="s">
        <v>687</v>
      </c>
      <c r="P56">
        <v>1.7</v>
      </c>
    </row>
    <row r="57" spans="1:16">
      <c r="A57" t="s">
        <v>2002</v>
      </c>
      <c r="B57" t="s">
        <v>2104</v>
      </c>
      <c r="C57" t="s">
        <v>345</v>
      </c>
      <c r="E57">
        <v>3</v>
      </c>
      <c r="L57" t="s">
        <v>688</v>
      </c>
      <c r="M57">
        <v>5</v>
      </c>
      <c r="O57" t="s">
        <v>688</v>
      </c>
      <c r="P57">
        <v>7.74</v>
      </c>
    </row>
    <row r="58" spans="1:16">
      <c r="A58" t="s">
        <v>2004</v>
      </c>
      <c r="B58" t="s">
        <v>2151</v>
      </c>
      <c r="C58" t="s">
        <v>345</v>
      </c>
      <c r="D58" t="s">
        <v>2029</v>
      </c>
      <c r="E58">
        <v>2.08</v>
      </c>
      <c r="L58" t="s">
        <v>689</v>
      </c>
      <c r="M58">
        <v>8</v>
      </c>
      <c r="O58" t="s">
        <v>689</v>
      </c>
      <c r="P58">
        <v>3.073</v>
      </c>
    </row>
    <row r="59" spans="1:16">
      <c r="A59" t="s">
        <v>2007</v>
      </c>
      <c r="B59" t="s">
        <v>2153</v>
      </c>
      <c r="C59" t="s">
        <v>345</v>
      </c>
      <c r="E59">
        <v>2.02</v>
      </c>
      <c r="L59" t="s">
        <v>494</v>
      </c>
      <c r="M59">
        <v>40</v>
      </c>
      <c r="O59" t="s">
        <v>494</v>
      </c>
      <c r="P59">
        <v>440.15400000000005</v>
      </c>
    </row>
    <row r="60" spans="1:16">
      <c r="A60" t="s">
        <v>2010</v>
      </c>
      <c r="B60" t="s">
        <v>2171</v>
      </c>
      <c r="C60" t="s">
        <v>345</v>
      </c>
      <c r="E60">
        <v>2</v>
      </c>
      <c r="L60" t="s">
        <v>690</v>
      </c>
      <c r="M60">
        <v>5</v>
      </c>
      <c r="O60" t="s">
        <v>690</v>
      </c>
      <c r="P60">
        <v>7.2</v>
      </c>
    </row>
    <row r="61" spans="1:16">
      <c r="A61" t="s">
        <v>2013</v>
      </c>
      <c r="B61" t="s">
        <v>2224</v>
      </c>
      <c r="C61" t="s">
        <v>345</v>
      </c>
      <c r="D61" t="s">
        <v>2225</v>
      </c>
      <c r="E61">
        <v>2</v>
      </c>
      <c r="L61" t="s">
        <v>496</v>
      </c>
      <c r="M61">
        <v>4</v>
      </c>
      <c r="O61" t="s">
        <v>496</v>
      </c>
      <c r="P61">
        <v>9.7699999999999978</v>
      </c>
    </row>
    <row r="62" spans="1:16">
      <c r="A62" t="s">
        <v>2015</v>
      </c>
      <c r="B62" t="s">
        <v>2290</v>
      </c>
      <c r="C62" t="s">
        <v>345</v>
      </c>
      <c r="D62" t="s">
        <v>2291</v>
      </c>
      <c r="E62">
        <v>1.1000000000000001</v>
      </c>
      <c r="L62" t="s">
        <v>691</v>
      </c>
      <c r="M62">
        <v>13</v>
      </c>
      <c r="O62" t="s">
        <v>691</v>
      </c>
      <c r="P62">
        <v>19.139999999999997</v>
      </c>
    </row>
    <row r="63" spans="1:16">
      <c r="A63" t="s">
        <v>2018</v>
      </c>
      <c r="B63" t="s">
        <v>2293</v>
      </c>
      <c r="C63" t="s">
        <v>345</v>
      </c>
      <c r="D63" t="s">
        <v>2294</v>
      </c>
      <c r="E63">
        <v>1.04</v>
      </c>
      <c r="L63" t="s">
        <v>692</v>
      </c>
      <c r="M63">
        <v>2</v>
      </c>
      <c r="O63" t="s">
        <v>692</v>
      </c>
      <c r="P63">
        <v>0.33499999999999996</v>
      </c>
    </row>
    <row r="64" spans="1:16">
      <c r="A64" t="s">
        <v>2021</v>
      </c>
      <c r="B64" t="s">
        <v>2353</v>
      </c>
      <c r="C64" t="s">
        <v>345</v>
      </c>
      <c r="E64">
        <v>1</v>
      </c>
      <c r="L64" t="s">
        <v>693</v>
      </c>
      <c r="M64">
        <v>13</v>
      </c>
      <c r="O64" t="s">
        <v>693</v>
      </c>
      <c r="P64">
        <v>33.882999999999996</v>
      </c>
    </row>
    <row r="65" spans="1:16">
      <c r="A65" t="s">
        <v>2024</v>
      </c>
      <c r="B65" t="s">
        <v>2377</v>
      </c>
      <c r="C65" t="s">
        <v>345</v>
      </c>
      <c r="D65" t="s">
        <v>2378</v>
      </c>
      <c r="E65">
        <v>1</v>
      </c>
      <c r="L65" t="s">
        <v>694</v>
      </c>
      <c r="M65">
        <v>10</v>
      </c>
      <c r="O65" t="s">
        <v>694</v>
      </c>
      <c r="P65">
        <v>3.4899999999999993</v>
      </c>
    </row>
    <row r="66" spans="1:16">
      <c r="A66" t="s">
        <v>2027</v>
      </c>
      <c r="B66" t="s">
        <v>2382</v>
      </c>
      <c r="C66" t="s">
        <v>345</v>
      </c>
      <c r="D66" t="s">
        <v>2383</v>
      </c>
      <c r="E66">
        <v>1</v>
      </c>
      <c r="L66" t="s">
        <v>695</v>
      </c>
      <c r="M66">
        <v>0</v>
      </c>
      <c r="O66" t="s">
        <v>695</v>
      </c>
      <c r="P66">
        <v>0</v>
      </c>
    </row>
    <row r="67" spans="1:16">
      <c r="A67" t="s">
        <v>2030</v>
      </c>
      <c r="B67" t="s">
        <v>2391</v>
      </c>
      <c r="C67" t="s">
        <v>345</v>
      </c>
      <c r="D67" t="s">
        <v>2392</v>
      </c>
      <c r="E67">
        <v>1</v>
      </c>
      <c r="L67" t="s">
        <v>696</v>
      </c>
      <c r="M67">
        <v>5</v>
      </c>
      <c r="O67" t="s">
        <v>696</v>
      </c>
      <c r="P67">
        <v>23.43</v>
      </c>
    </row>
    <row r="68" spans="1:16">
      <c r="A68" t="s">
        <v>2032</v>
      </c>
      <c r="B68" t="s">
        <v>2413</v>
      </c>
      <c r="C68" t="s">
        <v>345</v>
      </c>
      <c r="D68" t="s">
        <v>2414</v>
      </c>
      <c r="E68">
        <v>1</v>
      </c>
      <c r="L68" t="s">
        <v>697</v>
      </c>
      <c r="M68">
        <v>10</v>
      </c>
      <c r="O68" t="s">
        <v>697</v>
      </c>
      <c r="P68">
        <v>71.710000000000008</v>
      </c>
    </row>
    <row r="69" spans="1:16">
      <c r="A69" t="s">
        <v>2034</v>
      </c>
      <c r="B69" t="s">
        <v>2509</v>
      </c>
      <c r="C69" t="s">
        <v>345</v>
      </c>
      <c r="D69" t="s">
        <v>2510</v>
      </c>
      <c r="E69">
        <v>1</v>
      </c>
      <c r="L69" t="s">
        <v>506</v>
      </c>
      <c r="M69">
        <v>0</v>
      </c>
      <c r="O69" t="s">
        <v>506</v>
      </c>
      <c r="P69">
        <v>0</v>
      </c>
    </row>
    <row r="70" spans="1:16">
      <c r="A70" t="s">
        <v>2037</v>
      </c>
      <c r="B70" t="s">
        <v>2571</v>
      </c>
      <c r="C70" t="s">
        <v>345</v>
      </c>
      <c r="D70" t="s">
        <v>2572</v>
      </c>
      <c r="E70">
        <v>0.95</v>
      </c>
      <c r="L70" t="s">
        <v>698</v>
      </c>
      <c r="M70">
        <v>2</v>
      </c>
      <c r="O70" t="s">
        <v>698</v>
      </c>
      <c r="P70">
        <v>4.1000000000000005</v>
      </c>
    </row>
    <row r="71" spans="1:16">
      <c r="A71" t="s">
        <v>2040</v>
      </c>
      <c r="B71" t="s">
        <v>2668</v>
      </c>
      <c r="C71" t="s">
        <v>345</v>
      </c>
      <c r="D71" t="s">
        <v>2669</v>
      </c>
      <c r="E71">
        <v>0.77</v>
      </c>
      <c r="L71" t="s">
        <v>699</v>
      </c>
      <c r="M71">
        <v>0</v>
      </c>
      <c r="O71" t="s">
        <v>699</v>
      </c>
      <c r="P71">
        <v>0</v>
      </c>
    </row>
    <row r="72" spans="1:16">
      <c r="A72" t="s">
        <v>2043</v>
      </c>
      <c r="B72" t="s">
        <v>2683</v>
      </c>
      <c r="C72" t="s">
        <v>345</v>
      </c>
      <c r="D72" t="s">
        <v>1887</v>
      </c>
      <c r="E72">
        <v>0.72</v>
      </c>
      <c r="L72" t="s">
        <v>510</v>
      </c>
      <c r="M72">
        <v>0</v>
      </c>
      <c r="O72" t="s">
        <v>510</v>
      </c>
      <c r="P72">
        <v>0</v>
      </c>
    </row>
    <row r="73" spans="1:16">
      <c r="A73" t="s">
        <v>2046</v>
      </c>
      <c r="B73" t="s">
        <v>2717</v>
      </c>
      <c r="C73" t="s">
        <v>345</v>
      </c>
      <c r="E73">
        <v>0.6</v>
      </c>
      <c r="L73" t="s">
        <v>511</v>
      </c>
      <c r="M73">
        <v>3</v>
      </c>
      <c r="O73" t="s">
        <v>511</v>
      </c>
      <c r="P73">
        <v>1.73</v>
      </c>
    </row>
    <row r="74" spans="1:16">
      <c r="A74" t="s">
        <v>2048</v>
      </c>
      <c r="B74" t="s">
        <v>2743</v>
      </c>
      <c r="C74" t="s">
        <v>345</v>
      </c>
      <c r="D74" t="s">
        <v>2744</v>
      </c>
      <c r="E74">
        <v>0.5</v>
      </c>
      <c r="L74" t="s">
        <v>700</v>
      </c>
      <c r="M74">
        <v>1</v>
      </c>
      <c r="O74" t="s">
        <v>700</v>
      </c>
      <c r="P74">
        <v>0.2</v>
      </c>
    </row>
    <row r="75" spans="1:16">
      <c r="A75" t="s">
        <v>2050</v>
      </c>
      <c r="B75" t="s">
        <v>2894</v>
      </c>
      <c r="C75" t="s">
        <v>345</v>
      </c>
      <c r="D75" t="s">
        <v>2895</v>
      </c>
      <c r="E75">
        <v>0.42</v>
      </c>
      <c r="L75" t="s">
        <v>701</v>
      </c>
      <c r="M75">
        <v>0</v>
      </c>
      <c r="O75" t="s">
        <v>701</v>
      </c>
      <c r="P75">
        <v>0</v>
      </c>
    </row>
    <row r="76" spans="1:16">
      <c r="A76" t="s">
        <v>2053</v>
      </c>
      <c r="B76" t="s">
        <v>2956</v>
      </c>
      <c r="C76" t="s">
        <v>345</v>
      </c>
      <c r="E76">
        <v>0.35</v>
      </c>
      <c r="L76" t="s">
        <v>702</v>
      </c>
      <c r="M76">
        <v>5</v>
      </c>
      <c r="O76" t="s">
        <v>702</v>
      </c>
      <c r="P76">
        <v>11.059999999999999</v>
      </c>
    </row>
    <row r="77" spans="1:16">
      <c r="A77" t="s">
        <v>2055</v>
      </c>
      <c r="B77" t="s">
        <v>2964</v>
      </c>
      <c r="C77" t="s">
        <v>345</v>
      </c>
      <c r="E77">
        <v>0.35</v>
      </c>
      <c r="L77" t="s">
        <v>703</v>
      </c>
      <c r="M77">
        <v>3</v>
      </c>
      <c r="O77" t="s">
        <v>703</v>
      </c>
      <c r="P77">
        <v>9.32</v>
      </c>
    </row>
    <row r="78" spans="1:16">
      <c r="A78" t="s">
        <v>2058</v>
      </c>
      <c r="B78" t="s">
        <v>3011</v>
      </c>
      <c r="C78" t="s">
        <v>345</v>
      </c>
      <c r="D78" t="s">
        <v>3012</v>
      </c>
      <c r="E78">
        <v>0.26</v>
      </c>
      <c r="L78" t="s">
        <v>708</v>
      </c>
      <c r="M78">
        <v>0</v>
      </c>
      <c r="O78" t="s">
        <v>708</v>
      </c>
      <c r="P78">
        <v>0</v>
      </c>
    </row>
    <row r="79" spans="1:16">
      <c r="A79" t="s">
        <v>2061</v>
      </c>
      <c r="B79" t="s">
        <v>3110</v>
      </c>
      <c r="C79" t="s">
        <v>345</v>
      </c>
      <c r="E79">
        <v>0.2</v>
      </c>
      <c r="L79" t="s">
        <v>704</v>
      </c>
      <c r="M79">
        <v>0</v>
      </c>
      <c r="O79" t="s">
        <v>704</v>
      </c>
      <c r="P79">
        <v>0</v>
      </c>
    </row>
    <row r="80" spans="1:16">
      <c r="A80" t="s">
        <v>2064</v>
      </c>
      <c r="B80" t="s">
        <v>3176</v>
      </c>
      <c r="C80" t="s">
        <v>345</v>
      </c>
      <c r="D80" t="s">
        <v>3177</v>
      </c>
      <c r="E80">
        <v>0.16</v>
      </c>
      <c r="L80" t="s">
        <v>520</v>
      </c>
      <c r="M80">
        <v>0</v>
      </c>
      <c r="O80" t="s">
        <v>520</v>
      </c>
      <c r="P80">
        <v>0</v>
      </c>
    </row>
    <row r="81" spans="1:16">
      <c r="A81" t="s">
        <v>2066</v>
      </c>
      <c r="B81" t="s">
        <v>3182</v>
      </c>
      <c r="C81" t="s">
        <v>345</v>
      </c>
      <c r="E81">
        <v>0.15</v>
      </c>
      <c r="L81" t="s">
        <v>521</v>
      </c>
      <c r="M81">
        <v>0</v>
      </c>
      <c r="O81" t="s">
        <v>521</v>
      </c>
      <c r="P81">
        <v>0</v>
      </c>
    </row>
    <row r="82" spans="1:16">
      <c r="A82" t="s">
        <v>2068</v>
      </c>
      <c r="B82" t="s">
        <v>3245</v>
      </c>
      <c r="C82" t="s">
        <v>345</v>
      </c>
      <c r="D82" t="s">
        <v>3246</v>
      </c>
      <c r="E82">
        <v>9.9000000000000005E-2</v>
      </c>
      <c r="L82" t="s">
        <v>705</v>
      </c>
      <c r="M82">
        <v>2</v>
      </c>
      <c r="O82" t="s">
        <v>705</v>
      </c>
      <c r="P82">
        <v>0.115</v>
      </c>
    </row>
    <row r="83" spans="1:16">
      <c r="A83" t="s">
        <v>2070</v>
      </c>
      <c r="B83" t="s">
        <v>3260</v>
      </c>
      <c r="C83" t="s">
        <v>345</v>
      </c>
      <c r="E83">
        <v>0.08</v>
      </c>
      <c r="L83" t="s">
        <v>706</v>
      </c>
      <c r="M83">
        <v>1</v>
      </c>
      <c r="O83" t="s">
        <v>706</v>
      </c>
      <c r="P83">
        <v>2.85</v>
      </c>
    </row>
    <row r="84" spans="1:16">
      <c r="A84" t="s">
        <v>2073</v>
      </c>
      <c r="B84" t="s">
        <v>3274</v>
      </c>
      <c r="C84" t="s">
        <v>345</v>
      </c>
      <c r="D84" t="s">
        <v>3275</v>
      </c>
      <c r="E84">
        <v>6.2E-2</v>
      </c>
      <c r="L84" t="s">
        <v>525</v>
      </c>
      <c r="M84">
        <v>4</v>
      </c>
      <c r="O84" t="s">
        <v>525</v>
      </c>
      <c r="P84">
        <v>20.399999999999999</v>
      </c>
    </row>
    <row r="85" spans="1:16">
      <c r="A85" t="s">
        <v>2075</v>
      </c>
      <c r="B85" t="s">
        <v>3288</v>
      </c>
      <c r="C85" t="s">
        <v>345</v>
      </c>
      <c r="D85" t="s">
        <v>3289</v>
      </c>
      <c r="E85">
        <v>5.0999999999999997E-2</v>
      </c>
      <c r="L85" t="s">
        <v>526</v>
      </c>
      <c r="M85">
        <v>0</v>
      </c>
      <c r="O85" t="s">
        <v>526</v>
      </c>
      <c r="P85">
        <v>0</v>
      </c>
    </row>
    <row r="86" spans="1:16">
      <c r="A86" t="s">
        <v>2078</v>
      </c>
      <c r="B86" t="s">
        <v>3291</v>
      </c>
      <c r="C86" t="s">
        <v>345</v>
      </c>
      <c r="D86" t="s">
        <v>3292</v>
      </c>
      <c r="E86">
        <v>0.05</v>
      </c>
      <c r="L86" t="s">
        <v>527</v>
      </c>
      <c r="M86">
        <v>3</v>
      </c>
      <c r="O86" t="s">
        <v>527</v>
      </c>
      <c r="P86">
        <v>1.61</v>
      </c>
    </row>
    <row r="87" spans="1:16">
      <c r="A87" t="s">
        <v>2080</v>
      </c>
      <c r="B87" t="s">
        <v>3300</v>
      </c>
      <c r="C87" t="s">
        <v>345</v>
      </c>
      <c r="D87" t="s">
        <v>3301</v>
      </c>
      <c r="E87">
        <v>4.9000000000000002E-2</v>
      </c>
      <c r="L87" t="s">
        <v>528</v>
      </c>
      <c r="M87">
        <v>0</v>
      </c>
      <c r="O87" t="s">
        <v>528</v>
      </c>
      <c r="P87">
        <v>0</v>
      </c>
    </row>
    <row r="88" spans="1:16">
      <c r="A88" t="s">
        <v>2083</v>
      </c>
      <c r="B88" t="s">
        <v>3327</v>
      </c>
      <c r="C88" t="s">
        <v>345</v>
      </c>
      <c r="D88" t="s">
        <v>3328</v>
      </c>
      <c r="E88">
        <v>0.03</v>
      </c>
    </row>
    <row r="89" spans="1:16">
      <c r="A89" t="s">
        <v>2085</v>
      </c>
      <c r="B89" t="s">
        <v>3335</v>
      </c>
      <c r="C89" t="s">
        <v>345</v>
      </c>
      <c r="D89" t="s">
        <v>3336</v>
      </c>
      <c r="E89">
        <v>2.8000000000000001E-2</v>
      </c>
    </row>
    <row r="90" spans="1:16">
      <c r="A90" t="s">
        <v>2088</v>
      </c>
      <c r="B90" t="s">
        <v>3356</v>
      </c>
      <c r="C90" t="s">
        <v>345</v>
      </c>
      <c r="D90" t="s">
        <v>3357</v>
      </c>
      <c r="E90">
        <v>0.02</v>
      </c>
    </row>
    <row r="91" spans="1:16">
      <c r="A91" t="s">
        <v>2090</v>
      </c>
      <c r="B91" t="s">
        <v>3362</v>
      </c>
      <c r="C91" t="s">
        <v>345</v>
      </c>
      <c r="D91" t="s">
        <v>3363</v>
      </c>
      <c r="E91">
        <v>1.7000000000000001E-2</v>
      </c>
    </row>
    <row r="92" spans="1:16">
      <c r="A92" t="s">
        <v>2093</v>
      </c>
      <c r="B92" t="s">
        <v>3370</v>
      </c>
      <c r="C92" t="s">
        <v>345</v>
      </c>
      <c r="D92" t="s">
        <v>3371</v>
      </c>
      <c r="E92">
        <v>1.4999999999999999E-2</v>
      </c>
    </row>
    <row r="93" spans="1:16">
      <c r="A93" t="s">
        <v>2095</v>
      </c>
      <c r="B93" t="s">
        <v>2044</v>
      </c>
      <c r="C93" t="s">
        <v>339</v>
      </c>
      <c r="D93" t="s">
        <v>2045</v>
      </c>
      <c r="E93">
        <v>4.3600000000000003</v>
      </c>
    </row>
    <row r="94" spans="1:16">
      <c r="A94" t="s">
        <v>2098</v>
      </c>
      <c r="B94" t="s">
        <v>2146</v>
      </c>
      <c r="C94" t="s">
        <v>339</v>
      </c>
      <c r="E94">
        <v>2.4700000000000002</v>
      </c>
    </row>
    <row r="95" spans="1:16">
      <c r="A95" t="s">
        <v>2101</v>
      </c>
      <c r="B95" t="s">
        <v>2163</v>
      </c>
      <c r="C95" t="s">
        <v>339</v>
      </c>
      <c r="E95">
        <v>2</v>
      </c>
    </row>
    <row r="96" spans="1:16">
      <c r="A96" t="s">
        <v>2103</v>
      </c>
      <c r="B96" t="s">
        <v>2169</v>
      </c>
      <c r="C96" t="s">
        <v>339</v>
      </c>
      <c r="E96">
        <v>2</v>
      </c>
    </row>
    <row r="97" spans="1:5">
      <c r="A97" t="s">
        <v>2105</v>
      </c>
      <c r="B97" t="s">
        <v>2175</v>
      </c>
      <c r="C97" t="s">
        <v>339</v>
      </c>
      <c r="D97" t="s">
        <v>2176</v>
      </c>
      <c r="E97">
        <v>2</v>
      </c>
    </row>
    <row r="98" spans="1:5">
      <c r="A98" t="s">
        <v>2108</v>
      </c>
      <c r="B98" t="s">
        <v>2240</v>
      </c>
      <c r="C98" t="s">
        <v>339</v>
      </c>
      <c r="D98" t="s">
        <v>2241</v>
      </c>
      <c r="E98">
        <v>1.92</v>
      </c>
    </row>
    <row r="99" spans="1:5">
      <c r="A99" t="s">
        <v>2110</v>
      </c>
      <c r="B99" t="s">
        <v>2243</v>
      </c>
      <c r="C99" t="s">
        <v>339</v>
      </c>
      <c r="D99" t="s">
        <v>2244</v>
      </c>
      <c r="E99">
        <v>1.92</v>
      </c>
    </row>
    <row r="100" spans="1:5">
      <c r="A100" t="s">
        <v>2113</v>
      </c>
      <c r="B100" t="s">
        <v>2255</v>
      </c>
      <c r="C100" t="s">
        <v>339</v>
      </c>
      <c r="D100" t="s">
        <v>2256</v>
      </c>
      <c r="E100">
        <v>1.84</v>
      </c>
    </row>
    <row r="101" spans="1:5">
      <c r="A101" t="s">
        <v>2116</v>
      </c>
      <c r="B101" t="s">
        <v>2258</v>
      </c>
      <c r="C101" t="s">
        <v>339</v>
      </c>
      <c r="D101" t="s">
        <v>2259</v>
      </c>
      <c r="E101">
        <v>1.84</v>
      </c>
    </row>
    <row r="102" spans="1:5">
      <c r="A102" t="s">
        <v>2119</v>
      </c>
      <c r="B102" t="s">
        <v>2269</v>
      </c>
      <c r="C102" t="s">
        <v>339</v>
      </c>
      <c r="D102" t="s">
        <v>2270</v>
      </c>
      <c r="E102">
        <v>1.62</v>
      </c>
    </row>
    <row r="103" spans="1:5">
      <c r="A103" t="s">
        <v>2121</v>
      </c>
      <c r="B103" t="s">
        <v>2284</v>
      </c>
      <c r="C103" t="s">
        <v>339</v>
      </c>
      <c r="D103" t="s">
        <v>2285</v>
      </c>
      <c r="E103">
        <v>1.24</v>
      </c>
    </row>
    <row r="104" spans="1:5">
      <c r="A104" t="s">
        <v>2123</v>
      </c>
      <c r="B104" t="s">
        <v>2332</v>
      </c>
      <c r="C104" t="s">
        <v>339</v>
      </c>
      <c r="D104" t="s">
        <v>2333</v>
      </c>
      <c r="E104">
        <v>1</v>
      </c>
    </row>
    <row r="105" spans="1:5">
      <c r="A105" t="s">
        <v>2126</v>
      </c>
      <c r="B105" t="s">
        <v>2335</v>
      </c>
      <c r="C105" t="s">
        <v>339</v>
      </c>
      <c r="D105" t="s">
        <v>2336</v>
      </c>
      <c r="E105">
        <v>1</v>
      </c>
    </row>
    <row r="106" spans="1:5">
      <c r="A106" t="s">
        <v>2129</v>
      </c>
      <c r="B106" t="s">
        <v>2343</v>
      </c>
      <c r="C106" t="s">
        <v>339</v>
      </c>
      <c r="E106">
        <v>1</v>
      </c>
    </row>
    <row r="107" spans="1:5">
      <c r="A107" t="s">
        <v>2131</v>
      </c>
      <c r="B107" t="s">
        <v>2345</v>
      </c>
      <c r="C107" t="s">
        <v>339</v>
      </c>
      <c r="E107">
        <v>1</v>
      </c>
    </row>
    <row r="108" spans="1:5">
      <c r="A108" t="s">
        <v>2134</v>
      </c>
      <c r="B108" t="s">
        <v>2368</v>
      </c>
      <c r="C108" t="s">
        <v>339</v>
      </c>
      <c r="D108" t="s">
        <v>2369</v>
      </c>
      <c r="E108">
        <v>1</v>
      </c>
    </row>
    <row r="109" spans="1:5">
      <c r="A109" t="s">
        <v>2137</v>
      </c>
      <c r="B109" t="s">
        <v>2394</v>
      </c>
      <c r="C109" t="s">
        <v>339</v>
      </c>
      <c r="D109" t="s">
        <v>2395</v>
      </c>
      <c r="E109">
        <v>1</v>
      </c>
    </row>
    <row r="110" spans="1:5">
      <c r="A110" t="s">
        <v>2139</v>
      </c>
      <c r="B110" t="s">
        <v>2433</v>
      </c>
      <c r="C110" t="s">
        <v>339</v>
      </c>
      <c r="D110" t="s">
        <v>2434</v>
      </c>
      <c r="E110">
        <v>1</v>
      </c>
    </row>
    <row r="111" spans="1:5">
      <c r="A111" t="s">
        <v>2142</v>
      </c>
      <c r="B111" t="s">
        <v>2560</v>
      </c>
      <c r="C111" t="s">
        <v>339</v>
      </c>
      <c r="D111" t="s">
        <v>2561</v>
      </c>
      <c r="E111">
        <v>0.97</v>
      </c>
    </row>
    <row r="112" spans="1:5">
      <c r="A112" t="s">
        <v>2145</v>
      </c>
      <c r="B112" t="s">
        <v>2604</v>
      </c>
      <c r="C112" t="s">
        <v>339</v>
      </c>
      <c r="E112">
        <v>0.9</v>
      </c>
    </row>
    <row r="113" spans="1:5">
      <c r="A113" t="s">
        <v>2147</v>
      </c>
      <c r="B113" t="s">
        <v>2727</v>
      </c>
      <c r="C113" t="s">
        <v>339</v>
      </c>
      <c r="E113">
        <v>0.55000000000000004</v>
      </c>
    </row>
    <row r="114" spans="1:5">
      <c r="A114" t="s">
        <v>2150</v>
      </c>
      <c r="B114" t="s">
        <v>2735</v>
      </c>
      <c r="C114" t="s">
        <v>339</v>
      </c>
      <c r="D114" t="s">
        <v>2736</v>
      </c>
      <c r="E114">
        <v>0.51</v>
      </c>
    </row>
    <row r="115" spans="1:5">
      <c r="A115" t="s">
        <v>2152</v>
      </c>
      <c r="B115" t="s">
        <v>2748</v>
      </c>
      <c r="C115" t="s">
        <v>339</v>
      </c>
      <c r="E115">
        <v>0.5</v>
      </c>
    </row>
    <row r="116" spans="1:5">
      <c r="A116" t="s">
        <v>2154</v>
      </c>
      <c r="B116" t="s">
        <v>2785</v>
      </c>
      <c r="C116" t="s">
        <v>339</v>
      </c>
      <c r="D116" t="s">
        <v>2786</v>
      </c>
      <c r="E116">
        <v>0.5</v>
      </c>
    </row>
    <row r="117" spans="1:5">
      <c r="A117" t="s">
        <v>2157</v>
      </c>
      <c r="B117" t="s">
        <v>2826</v>
      </c>
      <c r="C117" t="s">
        <v>339</v>
      </c>
      <c r="D117" t="s">
        <v>2827</v>
      </c>
      <c r="E117">
        <v>0.49</v>
      </c>
    </row>
    <row r="118" spans="1:5">
      <c r="A118" t="s">
        <v>2160</v>
      </c>
      <c r="B118" t="s">
        <v>2868</v>
      </c>
      <c r="C118" t="s">
        <v>339</v>
      </c>
      <c r="D118" t="s">
        <v>2869</v>
      </c>
      <c r="E118">
        <v>0.46</v>
      </c>
    </row>
    <row r="119" spans="1:5">
      <c r="A119" t="s">
        <v>2162</v>
      </c>
      <c r="B119" t="s">
        <v>2897</v>
      </c>
      <c r="C119" t="s">
        <v>339</v>
      </c>
      <c r="D119" t="s">
        <v>2898</v>
      </c>
      <c r="E119">
        <v>0.42</v>
      </c>
    </row>
    <row r="120" spans="1:5">
      <c r="A120" t="s">
        <v>2164</v>
      </c>
      <c r="B120" t="s">
        <v>2905</v>
      </c>
      <c r="C120" t="s">
        <v>339</v>
      </c>
      <c r="D120" t="s">
        <v>2906</v>
      </c>
      <c r="E120">
        <v>0.4</v>
      </c>
    </row>
    <row r="121" spans="1:5">
      <c r="A121" t="s">
        <v>2166</v>
      </c>
      <c r="B121" t="s">
        <v>2932</v>
      </c>
      <c r="C121" t="s">
        <v>339</v>
      </c>
      <c r="D121" t="s">
        <v>2933</v>
      </c>
      <c r="E121">
        <v>0.39</v>
      </c>
    </row>
    <row r="122" spans="1:5">
      <c r="A122" t="s">
        <v>2168</v>
      </c>
      <c r="B122" t="s">
        <v>2979</v>
      </c>
      <c r="C122" t="s">
        <v>339</v>
      </c>
      <c r="D122" t="s">
        <v>2980</v>
      </c>
      <c r="E122">
        <v>0.31</v>
      </c>
    </row>
    <row r="123" spans="1:5">
      <c r="A123" t="s">
        <v>2170</v>
      </c>
      <c r="B123" t="s">
        <v>2989</v>
      </c>
      <c r="C123" t="s">
        <v>339</v>
      </c>
      <c r="D123" t="s">
        <v>2990</v>
      </c>
      <c r="E123">
        <v>0.3</v>
      </c>
    </row>
    <row r="124" spans="1:5">
      <c r="A124" t="s">
        <v>2172</v>
      </c>
      <c r="B124" t="s">
        <v>2992</v>
      </c>
      <c r="C124" t="s">
        <v>339</v>
      </c>
      <c r="D124" t="s">
        <v>2993</v>
      </c>
      <c r="E124">
        <v>0.3</v>
      </c>
    </row>
    <row r="125" spans="1:5">
      <c r="A125" t="s">
        <v>2174</v>
      </c>
      <c r="B125" t="s">
        <v>3000</v>
      </c>
      <c r="C125" t="s">
        <v>339</v>
      </c>
      <c r="D125" t="s">
        <v>3001</v>
      </c>
      <c r="E125">
        <v>0.3</v>
      </c>
    </row>
    <row r="126" spans="1:5">
      <c r="A126" t="s">
        <v>2177</v>
      </c>
      <c r="B126" t="s">
        <v>3034</v>
      </c>
      <c r="C126" t="s">
        <v>339</v>
      </c>
      <c r="E126">
        <v>0.25</v>
      </c>
    </row>
    <row r="127" spans="1:5">
      <c r="A127" t="s">
        <v>2180</v>
      </c>
      <c r="B127" t="s">
        <v>3101</v>
      </c>
      <c r="C127" t="s">
        <v>339</v>
      </c>
      <c r="D127" t="s">
        <v>3102</v>
      </c>
      <c r="E127">
        <v>0.2</v>
      </c>
    </row>
    <row r="128" spans="1:5">
      <c r="A128" t="s">
        <v>2183</v>
      </c>
      <c r="B128" t="s">
        <v>3115</v>
      </c>
      <c r="C128" t="s">
        <v>339</v>
      </c>
      <c r="D128" t="s">
        <v>3116</v>
      </c>
      <c r="E128">
        <v>0.2</v>
      </c>
    </row>
    <row r="129" spans="1:5">
      <c r="A129" t="s">
        <v>2186</v>
      </c>
      <c r="B129" t="s">
        <v>3118</v>
      </c>
      <c r="C129" t="s">
        <v>339</v>
      </c>
      <c r="E129">
        <v>0.2</v>
      </c>
    </row>
    <row r="130" spans="1:5">
      <c r="A130" t="s">
        <v>2189</v>
      </c>
      <c r="B130" t="s">
        <v>3151</v>
      </c>
      <c r="C130" t="s">
        <v>339</v>
      </c>
      <c r="D130" t="s">
        <v>3152</v>
      </c>
      <c r="E130">
        <v>0.18</v>
      </c>
    </row>
    <row r="131" spans="1:5">
      <c r="A131" t="s">
        <v>2192</v>
      </c>
      <c r="B131" t="s">
        <v>3173</v>
      </c>
      <c r="C131" t="s">
        <v>339</v>
      </c>
      <c r="D131" t="s">
        <v>3174</v>
      </c>
      <c r="E131">
        <v>0.16</v>
      </c>
    </row>
    <row r="132" spans="1:5">
      <c r="A132" t="s">
        <v>2195</v>
      </c>
      <c r="B132" t="s">
        <v>3190</v>
      </c>
      <c r="C132" t="s">
        <v>339</v>
      </c>
      <c r="D132" t="s">
        <v>3191</v>
      </c>
      <c r="E132">
        <v>0.15</v>
      </c>
    </row>
    <row r="133" spans="1:5">
      <c r="A133" t="s">
        <v>2198</v>
      </c>
      <c r="B133" t="s">
        <v>1918</v>
      </c>
      <c r="C133" t="s">
        <v>375</v>
      </c>
      <c r="D133" t="s">
        <v>1887</v>
      </c>
      <c r="E133">
        <v>8.92</v>
      </c>
    </row>
    <row r="134" spans="1:5">
      <c r="A134" t="s">
        <v>2201</v>
      </c>
      <c r="B134" t="s">
        <v>2003</v>
      </c>
      <c r="C134" t="s">
        <v>375</v>
      </c>
      <c r="E134">
        <v>5</v>
      </c>
    </row>
    <row r="135" spans="1:5">
      <c r="A135" t="s">
        <v>2204</v>
      </c>
      <c r="B135" t="s">
        <v>2299</v>
      </c>
      <c r="C135" t="s">
        <v>375</v>
      </c>
      <c r="D135" t="s">
        <v>2300</v>
      </c>
      <c r="E135">
        <v>1</v>
      </c>
    </row>
    <row r="136" spans="1:5">
      <c r="A136" t="s">
        <v>2207</v>
      </c>
      <c r="B136" t="s">
        <v>2419</v>
      </c>
      <c r="C136" t="s">
        <v>375</v>
      </c>
      <c r="D136" t="s">
        <v>2420</v>
      </c>
      <c r="E136">
        <v>1</v>
      </c>
    </row>
    <row r="137" spans="1:5">
      <c r="A137" t="s">
        <v>2210</v>
      </c>
      <c r="B137" t="s">
        <v>2653</v>
      </c>
      <c r="C137" t="s">
        <v>375</v>
      </c>
      <c r="D137" t="s">
        <v>2654</v>
      </c>
      <c r="E137">
        <v>0.85</v>
      </c>
    </row>
    <row r="138" spans="1:5">
      <c r="A138" t="s">
        <v>2212</v>
      </c>
      <c r="B138" t="s">
        <v>2886</v>
      </c>
      <c r="C138" t="s">
        <v>375</v>
      </c>
      <c r="E138">
        <v>0.44</v>
      </c>
    </row>
    <row r="139" spans="1:5">
      <c r="A139" t="s">
        <v>2215</v>
      </c>
      <c r="B139" t="s">
        <v>2941</v>
      </c>
      <c r="C139" t="s">
        <v>375</v>
      </c>
      <c r="E139">
        <v>0.37</v>
      </c>
    </row>
    <row r="140" spans="1:5">
      <c r="A140" t="s">
        <v>2217</v>
      </c>
      <c r="B140" t="s">
        <v>2943</v>
      </c>
      <c r="C140" t="s">
        <v>375</v>
      </c>
      <c r="D140" t="s">
        <v>2944</v>
      </c>
      <c r="E140">
        <v>0.37</v>
      </c>
    </row>
    <row r="141" spans="1:5">
      <c r="A141" t="s">
        <v>2220</v>
      </c>
      <c r="B141" t="s">
        <v>3088</v>
      </c>
      <c r="C141" t="s">
        <v>375</v>
      </c>
      <c r="D141" t="s">
        <v>3089</v>
      </c>
      <c r="E141">
        <v>0.21</v>
      </c>
    </row>
    <row r="142" spans="1:5">
      <c r="A142" t="s">
        <v>2223</v>
      </c>
      <c r="B142" t="s">
        <v>3179</v>
      </c>
      <c r="C142" t="s">
        <v>375</v>
      </c>
      <c r="D142" t="s">
        <v>3180</v>
      </c>
      <c r="E142">
        <v>0.16</v>
      </c>
    </row>
    <row r="143" spans="1:5">
      <c r="A143" t="s">
        <v>2226</v>
      </c>
      <c r="B143" t="s">
        <v>3187</v>
      </c>
      <c r="C143" t="s">
        <v>375</v>
      </c>
      <c r="D143" t="s">
        <v>3188</v>
      </c>
      <c r="E143">
        <v>0.15</v>
      </c>
    </row>
    <row r="144" spans="1:5">
      <c r="A144" t="s">
        <v>2229</v>
      </c>
      <c r="B144" t="s">
        <v>3330</v>
      </c>
      <c r="C144" t="s">
        <v>375</v>
      </c>
      <c r="D144" t="s">
        <v>3331</v>
      </c>
      <c r="E144">
        <v>0.03</v>
      </c>
    </row>
    <row r="145" spans="1:5">
      <c r="A145" t="s">
        <v>2231</v>
      </c>
      <c r="B145" t="s">
        <v>1883</v>
      </c>
      <c r="C145" t="s">
        <v>381</v>
      </c>
      <c r="D145" t="s">
        <v>1884</v>
      </c>
      <c r="E145">
        <v>40</v>
      </c>
    </row>
    <row r="146" spans="1:5">
      <c r="A146" t="s">
        <v>2234</v>
      </c>
      <c r="B146" t="s">
        <v>2227</v>
      </c>
      <c r="C146" t="s">
        <v>381</v>
      </c>
      <c r="D146" t="s">
        <v>2228</v>
      </c>
      <c r="E146">
        <v>1.99</v>
      </c>
    </row>
    <row r="147" spans="1:5">
      <c r="A147" t="s">
        <v>2236</v>
      </c>
      <c r="B147" t="s">
        <v>2405</v>
      </c>
      <c r="C147" t="s">
        <v>381</v>
      </c>
      <c r="D147" t="s">
        <v>2406</v>
      </c>
      <c r="E147">
        <v>1</v>
      </c>
    </row>
    <row r="148" spans="1:5">
      <c r="A148" t="s">
        <v>2239</v>
      </c>
      <c r="B148" t="s">
        <v>2714</v>
      </c>
      <c r="C148" t="s">
        <v>381</v>
      </c>
      <c r="D148" t="s">
        <v>2715</v>
      </c>
      <c r="E148">
        <v>0.6</v>
      </c>
    </row>
    <row r="149" spans="1:5">
      <c r="A149" t="s">
        <v>2242</v>
      </c>
      <c r="B149" t="s">
        <v>2848</v>
      </c>
      <c r="C149" t="s">
        <v>381</v>
      </c>
      <c r="D149" t="s">
        <v>2849</v>
      </c>
      <c r="E149">
        <v>0.48</v>
      </c>
    </row>
    <row r="150" spans="1:5">
      <c r="A150" t="s">
        <v>2245</v>
      </c>
      <c r="B150" t="s">
        <v>3044</v>
      </c>
      <c r="C150" t="s">
        <v>381</v>
      </c>
      <c r="D150" t="s">
        <v>3045</v>
      </c>
      <c r="E150">
        <v>0.25</v>
      </c>
    </row>
    <row r="151" spans="1:5">
      <c r="A151" t="s">
        <v>2248</v>
      </c>
      <c r="B151" t="s">
        <v>3205</v>
      </c>
      <c r="C151" t="s">
        <v>381</v>
      </c>
      <c r="E151">
        <v>0.14000000000000001</v>
      </c>
    </row>
    <row r="152" spans="1:5">
      <c r="A152" t="s">
        <v>2250</v>
      </c>
      <c r="B152" t="s">
        <v>3285</v>
      </c>
      <c r="C152" t="s">
        <v>381</v>
      </c>
      <c r="D152" t="s">
        <v>3286</v>
      </c>
      <c r="E152">
        <v>5.3999999999999999E-2</v>
      </c>
    </row>
    <row r="153" spans="1:5">
      <c r="A153" t="s">
        <v>2252</v>
      </c>
      <c r="B153" t="s">
        <v>3036</v>
      </c>
      <c r="C153" t="s">
        <v>303</v>
      </c>
      <c r="D153" t="s">
        <v>3037</v>
      </c>
      <c r="E153">
        <v>0.25</v>
      </c>
    </row>
    <row r="154" spans="1:5">
      <c r="A154" t="s">
        <v>2254</v>
      </c>
      <c r="B154" t="s">
        <v>1976</v>
      </c>
      <c r="C154" t="s">
        <v>233</v>
      </c>
      <c r="E154">
        <v>6</v>
      </c>
    </row>
    <row r="155" spans="1:5">
      <c r="A155" t="s">
        <v>2257</v>
      </c>
      <c r="B155" t="s">
        <v>2056</v>
      </c>
      <c r="C155" t="s">
        <v>271</v>
      </c>
      <c r="D155" t="s">
        <v>2057</v>
      </c>
      <c r="E155">
        <v>4</v>
      </c>
    </row>
    <row r="156" spans="1:5">
      <c r="A156" t="s">
        <v>2260</v>
      </c>
      <c r="B156" t="s">
        <v>2130</v>
      </c>
      <c r="C156" t="s">
        <v>357</v>
      </c>
      <c r="E156">
        <v>2.98</v>
      </c>
    </row>
    <row r="157" spans="1:5">
      <c r="A157" t="s">
        <v>2263</v>
      </c>
      <c r="B157" t="s">
        <v>3380</v>
      </c>
      <c r="C157" t="s">
        <v>357</v>
      </c>
      <c r="D157" t="s">
        <v>3381</v>
      </c>
      <c r="E157">
        <v>8.0000000000000002E-3</v>
      </c>
    </row>
    <row r="158" spans="1:5">
      <c r="A158" t="s">
        <v>2266</v>
      </c>
      <c r="B158" t="s">
        <v>2877</v>
      </c>
      <c r="C158" t="s">
        <v>249</v>
      </c>
      <c r="D158" t="s">
        <v>2878</v>
      </c>
      <c r="E158">
        <v>0.44</v>
      </c>
    </row>
    <row r="159" spans="1:5">
      <c r="A159" t="s">
        <v>2268</v>
      </c>
      <c r="B159" t="s">
        <v>3074</v>
      </c>
      <c r="C159" t="s">
        <v>249</v>
      </c>
      <c r="E159">
        <v>0.23</v>
      </c>
    </row>
    <row r="160" spans="1:5">
      <c r="A160" t="s">
        <v>2271</v>
      </c>
      <c r="B160" t="s">
        <v>3076</v>
      </c>
      <c r="C160" t="s">
        <v>249</v>
      </c>
      <c r="D160" t="s">
        <v>3077</v>
      </c>
      <c r="E160">
        <v>0.23</v>
      </c>
    </row>
    <row r="161" spans="1:5">
      <c r="A161" t="s">
        <v>2274</v>
      </c>
      <c r="B161" t="s">
        <v>1933</v>
      </c>
      <c r="C161" t="s">
        <v>335</v>
      </c>
      <c r="D161" t="s">
        <v>1934</v>
      </c>
      <c r="E161">
        <v>8</v>
      </c>
    </row>
    <row r="162" spans="1:5">
      <c r="A162" t="s">
        <v>2277</v>
      </c>
      <c r="B162" t="s">
        <v>1987</v>
      </c>
      <c r="C162" t="s">
        <v>335</v>
      </c>
      <c r="D162" t="s">
        <v>1988</v>
      </c>
      <c r="E162">
        <v>5.6</v>
      </c>
    </row>
    <row r="163" spans="1:5">
      <c r="A163" t="s">
        <v>2280</v>
      </c>
      <c r="B163" t="s">
        <v>2025</v>
      </c>
      <c r="C163" t="s">
        <v>335</v>
      </c>
      <c r="D163" t="s">
        <v>2026</v>
      </c>
      <c r="E163">
        <v>4.93</v>
      </c>
    </row>
    <row r="164" spans="1:5">
      <c r="A164" t="s">
        <v>2283</v>
      </c>
      <c r="B164" t="s">
        <v>2054</v>
      </c>
      <c r="C164" t="s">
        <v>335</v>
      </c>
      <c r="D164" t="s">
        <v>2023</v>
      </c>
      <c r="E164">
        <v>4</v>
      </c>
    </row>
    <row r="165" spans="1:5">
      <c r="A165" t="s">
        <v>2286</v>
      </c>
      <c r="B165" t="s">
        <v>2074</v>
      </c>
      <c r="C165" t="s">
        <v>335</v>
      </c>
      <c r="D165" t="s">
        <v>2023</v>
      </c>
      <c r="E165">
        <v>3.96</v>
      </c>
    </row>
    <row r="166" spans="1:5">
      <c r="A166" t="s">
        <v>2289</v>
      </c>
      <c r="B166" t="s">
        <v>2140</v>
      </c>
      <c r="C166" t="s">
        <v>335</v>
      </c>
      <c r="D166" t="s">
        <v>2141</v>
      </c>
      <c r="E166">
        <v>2.75</v>
      </c>
    </row>
    <row r="167" spans="1:5">
      <c r="A167" t="s">
        <v>2292</v>
      </c>
      <c r="B167" t="s">
        <v>2173</v>
      </c>
      <c r="C167" t="s">
        <v>335</v>
      </c>
      <c r="E167">
        <v>2</v>
      </c>
    </row>
    <row r="168" spans="1:5">
      <c r="A168" t="s">
        <v>2295</v>
      </c>
      <c r="B168" t="s">
        <v>2193</v>
      </c>
      <c r="C168" t="s">
        <v>335</v>
      </c>
      <c r="D168" t="s">
        <v>2194</v>
      </c>
      <c r="E168">
        <v>2</v>
      </c>
    </row>
    <row r="169" spans="1:5">
      <c r="A169" t="s">
        <v>2298</v>
      </c>
      <c r="B169" t="s">
        <v>2208</v>
      </c>
      <c r="C169" t="s">
        <v>335</v>
      </c>
      <c r="D169" t="s">
        <v>2209</v>
      </c>
      <c r="E169">
        <v>2</v>
      </c>
    </row>
    <row r="170" spans="1:5">
      <c r="A170" t="s">
        <v>2301</v>
      </c>
      <c r="B170" t="s">
        <v>2598</v>
      </c>
      <c r="C170" t="s">
        <v>335</v>
      </c>
      <c r="D170" t="s">
        <v>2599</v>
      </c>
      <c r="E170">
        <v>0.9</v>
      </c>
    </row>
    <row r="171" spans="1:5">
      <c r="A171" t="s">
        <v>2303</v>
      </c>
      <c r="B171" t="s">
        <v>2609</v>
      </c>
      <c r="C171" t="s">
        <v>335</v>
      </c>
      <c r="E171">
        <v>0.9</v>
      </c>
    </row>
    <row r="172" spans="1:5">
      <c r="A172" t="s">
        <v>2305</v>
      </c>
      <c r="B172" t="s">
        <v>2750</v>
      </c>
      <c r="C172" t="s">
        <v>335</v>
      </c>
      <c r="E172">
        <v>0.5</v>
      </c>
    </row>
    <row r="173" spans="1:5">
      <c r="A173" t="s">
        <v>2308</v>
      </c>
      <c r="B173" t="s">
        <v>2818</v>
      </c>
      <c r="C173" t="s">
        <v>335</v>
      </c>
      <c r="D173" t="s">
        <v>2045</v>
      </c>
      <c r="E173">
        <v>0.5</v>
      </c>
    </row>
    <row r="174" spans="1:5">
      <c r="A174" t="s">
        <v>2311</v>
      </c>
      <c r="B174" t="s">
        <v>2954</v>
      </c>
      <c r="C174" t="s">
        <v>335</v>
      </c>
      <c r="E174">
        <v>0.35</v>
      </c>
    </row>
    <row r="175" spans="1:5">
      <c r="A175" t="s">
        <v>2314</v>
      </c>
      <c r="B175" t="s">
        <v>3014</v>
      </c>
      <c r="C175" t="s">
        <v>335</v>
      </c>
      <c r="D175" t="s">
        <v>3015</v>
      </c>
      <c r="E175">
        <v>0.26</v>
      </c>
    </row>
    <row r="176" spans="1:5">
      <c r="A176" t="s">
        <v>2316</v>
      </c>
      <c r="B176" t="s">
        <v>1951</v>
      </c>
      <c r="C176" t="s">
        <v>361</v>
      </c>
      <c r="E176">
        <v>7</v>
      </c>
    </row>
    <row r="177" spans="1:5">
      <c r="A177" t="s">
        <v>2318</v>
      </c>
      <c r="B177" t="s">
        <v>2304</v>
      </c>
      <c r="C177" t="s">
        <v>361</v>
      </c>
      <c r="E177">
        <v>1</v>
      </c>
    </row>
    <row r="178" spans="1:5">
      <c r="A178" t="s">
        <v>2321</v>
      </c>
      <c r="B178" t="s">
        <v>2647</v>
      </c>
      <c r="C178" t="s">
        <v>361</v>
      </c>
      <c r="D178" t="s">
        <v>2648</v>
      </c>
      <c r="E178">
        <v>0.85</v>
      </c>
    </row>
    <row r="179" spans="1:5">
      <c r="A179" t="s">
        <v>2324</v>
      </c>
      <c r="B179" t="s">
        <v>3085</v>
      </c>
      <c r="C179" t="s">
        <v>361</v>
      </c>
      <c r="D179" t="s">
        <v>3086</v>
      </c>
      <c r="E179">
        <v>0.22</v>
      </c>
    </row>
    <row r="180" spans="1:5">
      <c r="A180" t="s">
        <v>2326</v>
      </c>
      <c r="B180" t="s">
        <v>3157</v>
      </c>
      <c r="C180" t="s">
        <v>361</v>
      </c>
      <c r="E180">
        <v>0.18</v>
      </c>
    </row>
    <row r="181" spans="1:5">
      <c r="A181" t="s">
        <v>2328</v>
      </c>
      <c r="B181" t="s">
        <v>3254</v>
      </c>
      <c r="C181" t="s">
        <v>361</v>
      </c>
      <c r="D181" t="s">
        <v>3255</v>
      </c>
      <c r="E181">
        <v>9.2999999999999999E-2</v>
      </c>
    </row>
    <row r="182" spans="1:5">
      <c r="A182" t="s">
        <v>2331</v>
      </c>
      <c r="B182" t="s">
        <v>3350</v>
      </c>
      <c r="C182" t="s">
        <v>361</v>
      </c>
      <c r="D182" t="s">
        <v>3351</v>
      </c>
      <c r="E182">
        <v>2.3E-2</v>
      </c>
    </row>
    <row r="183" spans="1:5">
      <c r="A183" t="s">
        <v>2334</v>
      </c>
      <c r="B183" t="s">
        <v>2438</v>
      </c>
      <c r="C183" t="s">
        <v>379</v>
      </c>
      <c r="D183" t="s">
        <v>2439</v>
      </c>
      <c r="E183">
        <v>1</v>
      </c>
    </row>
    <row r="184" spans="1:5">
      <c r="A184" t="s">
        <v>2337</v>
      </c>
      <c r="B184" t="s">
        <v>3154</v>
      </c>
      <c r="C184" t="s">
        <v>379</v>
      </c>
      <c r="D184" t="s">
        <v>3155</v>
      </c>
      <c r="E184">
        <v>0.18</v>
      </c>
    </row>
    <row r="185" spans="1:5">
      <c r="A185" t="s">
        <v>2340</v>
      </c>
      <c r="B185" t="s">
        <v>2253</v>
      </c>
      <c r="C185" t="s">
        <v>299</v>
      </c>
      <c r="E185">
        <v>1.86</v>
      </c>
    </row>
    <row r="186" spans="1:5">
      <c r="A186" t="s">
        <v>2342</v>
      </c>
      <c r="B186" t="s">
        <v>2506</v>
      </c>
      <c r="C186" t="s">
        <v>291</v>
      </c>
      <c r="D186" t="s">
        <v>2507</v>
      </c>
      <c r="E186">
        <v>1</v>
      </c>
    </row>
    <row r="187" spans="1:5">
      <c r="A187" t="s">
        <v>2344</v>
      </c>
      <c r="B187" t="s">
        <v>2846</v>
      </c>
      <c r="C187" t="s">
        <v>291</v>
      </c>
      <c r="E187">
        <v>0.48</v>
      </c>
    </row>
    <row r="188" spans="1:5">
      <c r="A188" t="s">
        <v>2346</v>
      </c>
      <c r="B188" t="s">
        <v>3026</v>
      </c>
      <c r="C188" t="s">
        <v>291</v>
      </c>
      <c r="D188" t="s">
        <v>3027</v>
      </c>
      <c r="E188">
        <v>0.25</v>
      </c>
    </row>
    <row r="189" spans="1:5">
      <c r="A189" t="s">
        <v>2348</v>
      </c>
      <c r="B189" t="s">
        <v>3071</v>
      </c>
      <c r="C189" t="s">
        <v>291</v>
      </c>
      <c r="D189" t="s">
        <v>3072</v>
      </c>
      <c r="E189">
        <v>0.23</v>
      </c>
    </row>
    <row r="190" spans="1:5">
      <c r="A190" t="s">
        <v>2350</v>
      </c>
      <c r="B190" t="s">
        <v>3341</v>
      </c>
      <c r="C190" t="s">
        <v>291</v>
      </c>
      <c r="D190" t="s">
        <v>3342</v>
      </c>
      <c r="E190">
        <v>2.5999999999999999E-2</v>
      </c>
    </row>
    <row r="191" spans="1:5">
      <c r="A191" t="s">
        <v>2352</v>
      </c>
      <c r="B191" t="s">
        <v>1896</v>
      </c>
      <c r="C191" t="s">
        <v>373</v>
      </c>
      <c r="D191" t="s">
        <v>1897</v>
      </c>
      <c r="E191">
        <v>10</v>
      </c>
    </row>
    <row r="192" spans="1:5">
      <c r="A192" t="s">
        <v>2354</v>
      </c>
      <c r="B192" t="s">
        <v>1966</v>
      </c>
      <c r="C192" t="s">
        <v>373</v>
      </c>
      <c r="D192" t="s">
        <v>1902</v>
      </c>
      <c r="E192">
        <v>6.61</v>
      </c>
    </row>
    <row r="193" spans="1:5">
      <c r="A193" t="s">
        <v>2356</v>
      </c>
      <c r="B193" t="s">
        <v>1968</v>
      </c>
      <c r="C193" t="s">
        <v>373</v>
      </c>
      <c r="D193" t="s">
        <v>1969</v>
      </c>
      <c r="E193">
        <v>6.1</v>
      </c>
    </row>
    <row r="194" spans="1:5">
      <c r="A194" t="s">
        <v>2359</v>
      </c>
      <c r="B194" t="s">
        <v>2008</v>
      </c>
      <c r="C194" t="s">
        <v>373</v>
      </c>
      <c r="D194" t="s">
        <v>2009</v>
      </c>
      <c r="E194">
        <v>5</v>
      </c>
    </row>
    <row r="195" spans="1:5">
      <c r="A195" t="s">
        <v>2362</v>
      </c>
      <c r="B195" t="s">
        <v>2065</v>
      </c>
      <c r="C195" t="s">
        <v>373</v>
      </c>
      <c r="D195" t="s">
        <v>2009</v>
      </c>
      <c r="E195">
        <v>4</v>
      </c>
    </row>
    <row r="196" spans="1:5">
      <c r="A196" t="s">
        <v>2365</v>
      </c>
      <c r="B196" t="s">
        <v>2114</v>
      </c>
      <c r="C196" t="s">
        <v>373</v>
      </c>
      <c r="D196" t="s">
        <v>2115</v>
      </c>
      <c r="E196">
        <v>3</v>
      </c>
    </row>
    <row r="197" spans="1:5">
      <c r="A197" t="s">
        <v>2367</v>
      </c>
      <c r="B197" t="s">
        <v>2143</v>
      </c>
      <c r="C197" t="s">
        <v>373</v>
      </c>
      <c r="D197" t="s">
        <v>2144</v>
      </c>
      <c r="E197">
        <v>2.69</v>
      </c>
    </row>
    <row r="198" spans="1:5">
      <c r="A198" t="s">
        <v>2370</v>
      </c>
      <c r="B198" t="s">
        <v>2148</v>
      </c>
      <c r="C198" t="s">
        <v>373</v>
      </c>
      <c r="D198" t="s">
        <v>2149</v>
      </c>
      <c r="E198">
        <v>2.1</v>
      </c>
    </row>
    <row r="199" spans="1:5">
      <c r="A199" t="s">
        <v>2373</v>
      </c>
      <c r="B199" t="s">
        <v>2355</v>
      </c>
      <c r="C199" t="s">
        <v>373</v>
      </c>
      <c r="E199">
        <v>1</v>
      </c>
    </row>
    <row r="200" spans="1:5">
      <c r="A200" t="s">
        <v>2376</v>
      </c>
      <c r="B200" t="s">
        <v>2547</v>
      </c>
      <c r="C200" t="s">
        <v>373</v>
      </c>
      <c r="D200" t="s">
        <v>2548</v>
      </c>
      <c r="E200">
        <v>0.99</v>
      </c>
    </row>
    <row r="201" spans="1:5">
      <c r="A201" t="s">
        <v>2379</v>
      </c>
      <c r="B201" t="s">
        <v>2580</v>
      </c>
      <c r="C201" t="s">
        <v>373</v>
      </c>
      <c r="D201" t="s">
        <v>2581</v>
      </c>
      <c r="E201">
        <v>0.92</v>
      </c>
    </row>
    <row r="202" spans="1:5">
      <c r="A202" t="s">
        <v>2381</v>
      </c>
      <c r="B202" t="s">
        <v>2614</v>
      </c>
      <c r="C202" t="s">
        <v>373</v>
      </c>
      <c r="D202" t="s">
        <v>2615</v>
      </c>
      <c r="E202">
        <v>0.89</v>
      </c>
    </row>
    <row r="203" spans="1:5">
      <c r="A203" t="s">
        <v>2384</v>
      </c>
      <c r="B203" t="s">
        <v>2617</v>
      </c>
      <c r="C203" t="s">
        <v>373</v>
      </c>
      <c r="D203" t="s">
        <v>1897</v>
      </c>
      <c r="E203">
        <v>0.89</v>
      </c>
    </row>
    <row r="204" spans="1:5">
      <c r="A204" t="s">
        <v>2387</v>
      </c>
      <c r="B204" t="s">
        <v>2619</v>
      </c>
      <c r="C204" t="s">
        <v>373</v>
      </c>
      <c r="D204" t="s">
        <v>2620</v>
      </c>
      <c r="E204">
        <v>0.89</v>
      </c>
    </row>
    <row r="205" spans="1:5">
      <c r="A205" t="s">
        <v>2390</v>
      </c>
      <c r="B205" t="s">
        <v>2622</v>
      </c>
      <c r="C205" t="s">
        <v>373</v>
      </c>
      <c r="D205" t="s">
        <v>2115</v>
      </c>
      <c r="E205">
        <v>0.89</v>
      </c>
    </row>
    <row r="206" spans="1:5">
      <c r="A206" t="s">
        <v>2393</v>
      </c>
      <c r="B206" t="s">
        <v>2665</v>
      </c>
      <c r="C206" t="s">
        <v>373</v>
      </c>
      <c r="D206" t="s">
        <v>2666</v>
      </c>
      <c r="E206">
        <v>0.79</v>
      </c>
    </row>
    <row r="207" spans="1:5">
      <c r="A207" t="s">
        <v>2396</v>
      </c>
      <c r="B207" t="s">
        <v>2685</v>
      </c>
      <c r="C207" t="s">
        <v>373</v>
      </c>
      <c r="D207" t="s">
        <v>2009</v>
      </c>
      <c r="E207">
        <v>0.7</v>
      </c>
    </row>
    <row r="208" spans="1:5">
      <c r="A208" t="s">
        <v>2398</v>
      </c>
      <c r="B208" t="s">
        <v>2719</v>
      </c>
      <c r="C208" t="s">
        <v>373</v>
      </c>
      <c r="E208">
        <v>0.6</v>
      </c>
    </row>
    <row r="209" spans="1:5">
      <c r="A209" t="s">
        <v>2401</v>
      </c>
      <c r="B209" t="s">
        <v>2729</v>
      </c>
      <c r="C209" t="s">
        <v>373</v>
      </c>
      <c r="D209" t="s">
        <v>2730</v>
      </c>
      <c r="E209">
        <v>0.54</v>
      </c>
    </row>
    <row r="210" spans="1:5">
      <c r="A210" t="s">
        <v>2404</v>
      </c>
      <c r="B210" t="s">
        <v>2766</v>
      </c>
      <c r="C210" t="s">
        <v>373</v>
      </c>
      <c r="D210" t="s">
        <v>1897</v>
      </c>
      <c r="E210">
        <v>0.5</v>
      </c>
    </row>
    <row r="211" spans="1:5">
      <c r="A211" t="s">
        <v>2407</v>
      </c>
      <c r="B211" t="s">
        <v>2951</v>
      </c>
      <c r="C211" t="s">
        <v>373</v>
      </c>
      <c r="D211" t="s">
        <v>2952</v>
      </c>
      <c r="E211">
        <v>0.36</v>
      </c>
    </row>
    <row r="212" spans="1:5">
      <c r="A212" t="s">
        <v>2410</v>
      </c>
      <c r="B212" t="s">
        <v>2961</v>
      </c>
      <c r="C212" t="s">
        <v>373</v>
      </c>
      <c r="D212" t="s">
        <v>2962</v>
      </c>
      <c r="E212">
        <v>0.35</v>
      </c>
    </row>
    <row r="213" spans="1:5">
      <c r="A213" t="s">
        <v>2412</v>
      </c>
      <c r="B213" t="s">
        <v>3145</v>
      </c>
      <c r="C213" t="s">
        <v>373</v>
      </c>
      <c r="D213" t="s">
        <v>3146</v>
      </c>
      <c r="E213">
        <v>0.19</v>
      </c>
    </row>
    <row r="214" spans="1:5">
      <c r="A214" t="s">
        <v>2415</v>
      </c>
      <c r="B214" t="s">
        <v>3148</v>
      </c>
      <c r="C214" t="s">
        <v>373</v>
      </c>
      <c r="D214" t="s">
        <v>3149</v>
      </c>
      <c r="E214">
        <v>0.19</v>
      </c>
    </row>
    <row r="215" spans="1:5">
      <c r="A215" t="s">
        <v>2418</v>
      </c>
      <c r="B215" t="s">
        <v>3265</v>
      </c>
      <c r="C215" t="s">
        <v>373</v>
      </c>
      <c r="D215" t="s">
        <v>3266</v>
      </c>
      <c r="E215">
        <v>7.4999999999999997E-2</v>
      </c>
    </row>
    <row r="216" spans="1:5">
      <c r="A216" t="s">
        <v>2421</v>
      </c>
      <c r="B216" t="s">
        <v>3324</v>
      </c>
      <c r="C216" t="s">
        <v>373</v>
      </c>
      <c r="D216" t="s">
        <v>3325</v>
      </c>
      <c r="E216">
        <v>3.2000000000000001E-2</v>
      </c>
    </row>
    <row r="217" spans="1:5">
      <c r="A217" t="s">
        <v>2423</v>
      </c>
      <c r="B217" t="s">
        <v>2309</v>
      </c>
      <c r="C217" t="s">
        <v>237</v>
      </c>
      <c r="D217" t="s">
        <v>2310</v>
      </c>
      <c r="E217">
        <v>1</v>
      </c>
    </row>
    <row r="218" spans="1:5">
      <c r="A218" t="s">
        <v>2426</v>
      </c>
      <c r="B218" t="s">
        <v>2711</v>
      </c>
      <c r="C218" t="s">
        <v>237</v>
      </c>
      <c r="D218" t="s">
        <v>2712</v>
      </c>
      <c r="E218">
        <v>0.6</v>
      </c>
    </row>
    <row r="219" spans="1:5">
      <c r="A219" t="s">
        <v>2429</v>
      </c>
      <c r="B219" t="s">
        <v>2863</v>
      </c>
      <c r="C219" t="s">
        <v>237</v>
      </c>
      <c r="D219" t="s">
        <v>2712</v>
      </c>
      <c r="E219">
        <v>0.46</v>
      </c>
    </row>
    <row r="220" spans="1:5">
      <c r="A220" t="s">
        <v>2432</v>
      </c>
      <c r="B220" t="s">
        <v>3059</v>
      </c>
      <c r="C220" t="s">
        <v>237</v>
      </c>
      <c r="D220" t="s">
        <v>3060</v>
      </c>
      <c r="E220">
        <v>0.24</v>
      </c>
    </row>
    <row r="221" spans="1:5">
      <c r="A221" t="s">
        <v>2435</v>
      </c>
      <c r="B221" t="s">
        <v>3062</v>
      </c>
      <c r="C221" t="s">
        <v>237</v>
      </c>
      <c r="D221" t="s">
        <v>3063</v>
      </c>
      <c r="E221">
        <v>0.24</v>
      </c>
    </row>
    <row r="222" spans="1:5">
      <c r="A222" t="s">
        <v>2437</v>
      </c>
      <c r="B222" t="s">
        <v>2820</v>
      </c>
      <c r="C222" t="s">
        <v>385</v>
      </c>
      <c r="D222" t="s">
        <v>2821</v>
      </c>
      <c r="E222">
        <v>0.49</v>
      </c>
    </row>
    <row r="223" spans="1:5">
      <c r="A223" t="s">
        <v>2440</v>
      </c>
      <c r="B223" t="s">
        <v>1891</v>
      </c>
      <c r="C223" t="s">
        <v>259</v>
      </c>
      <c r="E223">
        <v>15</v>
      </c>
    </row>
    <row r="224" spans="1:5">
      <c r="A224" t="s">
        <v>2443</v>
      </c>
      <c r="B224" t="s">
        <v>1931</v>
      </c>
      <c r="C224" t="s">
        <v>259</v>
      </c>
      <c r="D224" t="s">
        <v>1902</v>
      </c>
      <c r="E224">
        <v>8</v>
      </c>
    </row>
    <row r="225" spans="1:5">
      <c r="A225" t="s">
        <v>2446</v>
      </c>
      <c r="B225" t="s">
        <v>1953</v>
      </c>
      <c r="C225" t="s">
        <v>259</v>
      </c>
      <c r="D225" t="s">
        <v>1926</v>
      </c>
      <c r="E225">
        <v>7</v>
      </c>
    </row>
    <row r="226" spans="1:5">
      <c r="A226" t="s">
        <v>2449</v>
      </c>
      <c r="B226" t="s">
        <v>2503</v>
      </c>
      <c r="C226" t="s">
        <v>259</v>
      </c>
      <c r="D226" t="s">
        <v>2504</v>
      </c>
      <c r="E226">
        <v>1</v>
      </c>
    </row>
    <row r="227" spans="1:5">
      <c r="A227" t="s">
        <v>2452</v>
      </c>
      <c r="B227" t="s">
        <v>2645</v>
      </c>
      <c r="C227" t="s">
        <v>259</v>
      </c>
      <c r="E227">
        <v>0.85</v>
      </c>
    </row>
    <row r="228" spans="1:5">
      <c r="A228" t="s">
        <v>2455</v>
      </c>
      <c r="B228" t="s">
        <v>2783</v>
      </c>
      <c r="C228" t="s">
        <v>259</v>
      </c>
      <c r="D228" t="s">
        <v>1902</v>
      </c>
      <c r="E228">
        <v>0.5</v>
      </c>
    </row>
    <row r="229" spans="1:5">
      <c r="A229" t="s">
        <v>2458</v>
      </c>
      <c r="B229" t="s">
        <v>2929</v>
      </c>
      <c r="C229" t="s">
        <v>259</v>
      </c>
      <c r="D229" t="s">
        <v>2930</v>
      </c>
      <c r="E229">
        <v>0.4</v>
      </c>
    </row>
    <row r="230" spans="1:5">
      <c r="A230" t="s">
        <v>2461</v>
      </c>
      <c r="B230" t="s">
        <v>2167</v>
      </c>
      <c r="C230" t="s">
        <v>273</v>
      </c>
      <c r="E230">
        <v>2</v>
      </c>
    </row>
    <row r="231" spans="1:5">
      <c r="A231" t="s">
        <v>2464</v>
      </c>
      <c r="B231" t="s">
        <v>2900</v>
      </c>
      <c r="C231" t="s">
        <v>273</v>
      </c>
      <c r="E231">
        <v>0.41</v>
      </c>
    </row>
    <row r="232" spans="1:5">
      <c r="A232" t="s">
        <v>2467</v>
      </c>
      <c r="B232" t="s">
        <v>3217</v>
      </c>
      <c r="C232" t="s">
        <v>273</v>
      </c>
      <c r="D232" t="s">
        <v>3218</v>
      </c>
      <c r="E232">
        <v>0.11</v>
      </c>
    </row>
    <row r="233" spans="1:5">
      <c r="A233" t="s">
        <v>2470</v>
      </c>
      <c r="B233" t="s">
        <v>2001</v>
      </c>
      <c r="C233" t="s">
        <v>275</v>
      </c>
      <c r="E233">
        <v>5</v>
      </c>
    </row>
    <row r="234" spans="1:5">
      <c r="A234" t="s">
        <v>2472</v>
      </c>
      <c r="B234" t="s">
        <v>2028</v>
      </c>
      <c r="C234" t="s">
        <v>275</v>
      </c>
      <c r="D234" t="s">
        <v>2029</v>
      </c>
      <c r="E234">
        <v>4.9000000000000004</v>
      </c>
    </row>
    <row r="235" spans="1:5">
      <c r="A235" t="s">
        <v>2475</v>
      </c>
      <c r="B235" t="s">
        <v>2535</v>
      </c>
      <c r="C235" t="s">
        <v>275</v>
      </c>
      <c r="D235" t="s">
        <v>2536</v>
      </c>
      <c r="E235">
        <v>0.99</v>
      </c>
    </row>
    <row r="236" spans="1:5">
      <c r="A236" t="s">
        <v>2478</v>
      </c>
      <c r="B236" t="s">
        <v>2538</v>
      </c>
      <c r="C236" t="s">
        <v>275</v>
      </c>
      <c r="D236" t="s">
        <v>2539</v>
      </c>
      <c r="E236">
        <v>0.99</v>
      </c>
    </row>
    <row r="237" spans="1:5">
      <c r="A237" t="s">
        <v>2481</v>
      </c>
      <c r="B237" t="s">
        <v>2986</v>
      </c>
      <c r="C237" t="s">
        <v>275</v>
      </c>
      <c r="D237" t="s">
        <v>2987</v>
      </c>
      <c r="E237">
        <v>0.3</v>
      </c>
    </row>
    <row r="238" spans="1:5">
      <c r="A238" t="s">
        <v>2484</v>
      </c>
      <c r="B238" t="s">
        <v>2181</v>
      </c>
      <c r="C238" t="s">
        <v>359</v>
      </c>
      <c r="D238" t="s">
        <v>2182</v>
      </c>
      <c r="E238">
        <v>2</v>
      </c>
    </row>
    <row r="239" spans="1:5">
      <c r="A239" t="s">
        <v>2487</v>
      </c>
      <c r="B239" t="s">
        <v>2190</v>
      </c>
      <c r="C239" t="s">
        <v>359</v>
      </c>
      <c r="D239" t="s">
        <v>2191</v>
      </c>
      <c r="E239">
        <v>2</v>
      </c>
    </row>
    <row r="240" spans="1:5">
      <c r="A240" t="s">
        <v>2489</v>
      </c>
      <c r="B240" t="s">
        <v>2264</v>
      </c>
      <c r="C240" t="s">
        <v>359</v>
      </c>
      <c r="D240" t="s">
        <v>2265</v>
      </c>
      <c r="E240">
        <v>1.82</v>
      </c>
    </row>
    <row r="241" spans="1:5">
      <c r="A241" t="s">
        <v>2491</v>
      </c>
      <c r="B241" t="s">
        <v>2267</v>
      </c>
      <c r="C241" t="s">
        <v>359</v>
      </c>
      <c r="E241">
        <v>1.76</v>
      </c>
    </row>
    <row r="242" spans="1:5">
      <c r="A242" t="s">
        <v>2494</v>
      </c>
      <c r="B242" t="s">
        <v>2471</v>
      </c>
      <c r="C242" t="s">
        <v>359</v>
      </c>
      <c r="E242">
        <v>1</v>
      </c>
    </row>
    <row r="243" spans="1:5">
      <c r="A243" t="s">
        <v>2497</v>
      </c>
      <c r="B243" t="s">
        <v>2558</v>
      </c>
      <c r="C243" t="s">
        <v>359</v>
      </c>
      <c r="E243">
        <v>0.97</v>
      </c>
    </row>
    <row r="244" spans="1:5">
      <c r="A244" t="s">
        <v>2500</v>
      </c>
      <c r="B244" t="s">
        <v>3248</v>
      </c>
      <c r="C244" t="s">
        <v>359</v>
      </c>
      <c r="D244" t="s">
        <v>3249</v>
      </c>
      <c r="E244">
        <v>9.7000000000000003E-2</v>
      </c>
    </row>
    <row r="245" spans="1:5">
      <c r="A245" t="s">
        <v>2502</v>
      </c>
      <c r="B245" t="s">
        <v>3268</v>
      </c>
      <c r="C245" t="s">
        <v>359</v>
      </c>
      <c r="D245" t="s">
        <v>3269</v>
      </c>
      <c r="E245">
        <v>7.0999999999999994E-2</v>
      </c>
    </row>
    <row r="246" spans="1:5">
      <c r="A246" t="s">
        <v>2505</v>
      </c>
      <c r="B246" t="s">
        <v>3398</v>
      </c>
      <c r="C246" t="s">
        <v>245</v>
      </c>
      <c r="D246" t="s">
        <v>3394</v>
      </c>
      <c r="E246">
        <v>73</v>
      </c>
    </row>
    <row r="247" spans="1:5">
      <c r="A247" t="s">
        <v>2508</v>
      </c>
      <c r="B247" t="s">
        <v>2178</v>
      </c>
      <c r="C247" t="s">
        <v>245</v>
      </c>
      <c r="D247" t="s">
        <v>2179</v>
      </c>
      <c r="E247">
        <v>2</v>
      </c>
    </row>
    <row r="248" spans="1:5">
      <c r="A248" t="s">
        <v>2511</v>
      </c>
      <c r="B248" t="s">
        <v>2246</v>
      </c>
      <c r="C248" t="s">
        <v>245</v>
      </c>
      <c r="D248" t="s">
        <v>2247</v>
      </c>
      <c r="E248">
        <v>1.89</v>
      </c>
    </row>
    <row r="249" spans="1:5">
      <c r="A249" t="s">
        <v>2514</v>
      </c>
      <c r="B249" t="s">
        <v>2397</v>
      </c>
      <c r="C249" t="s">
        <v>245</v>
      </c>
      <c r="E249">
        <v>1</v>
      </c>
    </row>
    <row r="250" spans="1:5">
      <c r="A250" t="s">
        <v>2517</v>
      </c>
      <c r="B250" t="s">
        <v>2427</v>
      </c>
      <c r="C250" t="s">
        <v>245</v>
      </c>
      <c r="D250" t="s">
        <v>2428</v>
      </c>
      <c r="E250">
        <v>1</v>
      </c>
    </row>
    <row r="251" spans="1:5">
      <c r="A251" t="s">
        <v>2520</v>
      </c>
      <c r="B251" t="s">
        <v>2476</v>
      </c>
      <c r="C251" t="s">
        <v>245</v>
      </c>
      <c r="D251" t="s">
        <v>2477</v>
      </c>
      <c r="E251">
        <v>1</v>
      </c>
    </row>
    <row r="252" spans="1:5">
      <c r="A252" t="s">
        <v>2523</v>
      </c>
      <c r="B252" t="s">
        <v>2550</v>
      </c>
      <c r="C252" t="s">
        <v>245</v>
      </c>
      <c r="D252" t="s">
        <v>2551</v>
      </c>
      <c r="E252">
        <v>0.99</v>
      </c>
    </row>
    <row r="253" spans="1:5">
      <c r="A253" t="s">
        <v>2526</v>
      </c>
      <c r="B253" t="s">
        <v>2724</v>
      </c>
      <c r="C253" t="s">
        <v>245</v>
      </c>
      <c r="D253" t="s">
        <v>2725</v>
      </c>
      <c r="E253">
        <v>0.56999999999999995</v>
      </c>
    </row>
    <row r="254" spans="1:5">
      <c r="A254" t="s">
        <v>2529</v>
      </c>
      <c r="B254" t="s">
        <v>2776</v>
      </c>
      <c r="C254" t="s">
        <v>245</v>
      </c>
      <c r="E254">
        <v>0.5</v>
      </c>
    </row>
    <row r="255" spans="1:5">
      <c r="A255" t="s">
        <v>2531</v>
      </c>
      <c r="B255" t="s">
        <v>2791</v>
      </c>
      <c r="C255" t="s">
        <v>245</v>
      </c>
      <c r="D255" t="s">
        <v>2792</v>
      </c>
      <c r="E255">
        <v>0.5</v>
      </c>
    </row>
    <row r="256" spans="1:5">
      <c r="A256" t="s">
        <v>2534</v>
      </c>
      <c r="B256" t="s">
        <v>2797</v>
      </c>
      <c r="C256" t="s">
        <v>245</v>
      </c>
      <c r="D256" t="s">
        <v>2798</v>
      </c>
      <c r="E256">
        <v>0.5</v>
      </c>
    </row>
    <row r="257" spans="1:5">
      <c r="A257" t="s">
        <v>2537</v>
      </c>
      <c r="B257" t="s">
        <v>2832</v>
      </c>
      <c r="C257" t="s">
        <v>245</v>
      </c>
      <c r="D257" t="s">
        <v>2833</v>
      </c>
      <c r="E257">
        <v>0.49</v>
      </c>
    </row>
    <row r="258" spans="1:5">
      <c r="A258" t="s">
        <v>2540</v>
      </c>
      <c r="B258" t="s">
        <v>2891</v>
      </c>
      <c r="C258" t="s">
        <v>245</v>
      </c>
      <c r="D258" t="s">
        <v>2892</v>
      </c>
      <c r="E258">
        <v>0.43</v>
      </c>
    </row>
    <row r="259" spans="1:5">
      <c r="A259" t="s">
        <v>2543</v>
      </c>
      <c r="B259" t="s">
        <v>2911</v>
      </c>
      <c r="C259" t="s">
        <v>245</v>
      </c>
      <c r="D259" t="s">
        <v>2912</v>
      </c>
      <c r="E259">
        <v>0.4</v>
      </c>
    </row>
    <row r="260" spans="1:5">
      <c r="A260" t="s">
        <v>2546</v>
      </c>
      <c r="B260" t="s">
        <v>3032</v>
      </c>
      <c r="C260" t="s">
        <v>245</v>
      </c>
      <c r="E260">
        <v>0.25</v>
      </c>
    </row>
    <row r="261" spans="1:5">
      <c r="A261" t="s">
        <v>2549</v>
      </c>
      <c r="B261" t="s">
        <v>3134</v>
      </c>
      <c r="C261" t="s">
        <v>245</v>
      </c>
      <c r="D261" t="s">
        <v>3135</v>
      </c>
      <c r="E261">
        <v>0.2</v>
      </c>
    </row>
    <row r="262" spans="1:5">
      <c r="A262" t="s">
        <v>2552</v>
      </c>
      <c r="B262" t="s">
        <v>3167</v>
      </c>
      <c r="C262" t="s">
        <v>245</v>
      </c>
      <c r="D262" t="s">
        <v>3168</v>
      </c>
      <c r="E262">
        <v>0.17</v>
      </c>
    </row>
    <row r="263" spans="1:5">
      <c r="A263" t="s">
        <v>2555</v>
      </c>
      <c r="B263" t="s">
        <v>3209</v>
      </c>
      <c r="C263" t="s">
        <v>245</v>
      </c>
      <c r="E263">
        <v>0.12</v>
      </c>
    </row>
    <row r="264" spans="1:5">
      <c r="A264" t="s">
        <v>2557</v>
      </c>
      <c r="B264" t="s">
        <v>3214</v>
      </c>
      <c r="C264" t="s">
        <v>245</v>
      </c>
      <c r="D264" t="s">
        <v>3215</v>
      </c>
      <c r="E264">
        <v>0.11</v>
      </c>
    </row>
    <row r="265" spans="1:5">
      <c r="A265" t="s">
        <v>2559</v>
      </c>
      <c r="B265" t="s">
        <v>3312</v>
      </c>
      <c r="C265" t="s">
        <v>245</v>
      </c>
      <c r="D265" t="s">
        <v>3313</v>
      </c>
      <c r="E265">
        <v>0.04</v>
      </c>
    </row>
    <row r="266" spans="1:5">
      <c r="A266" t="s">
        <v>2562</v>
      </c>
      <c r="B266" t="s">
        <v>3017</v>
      </c>
      <c r="C266" t="s">
        <v>329</v>
      </c>
      <c r="D266" t="s">
        <v>3018</v>
      </c>
      <c r="E266">
        <v>0.26</v>
      </c>
    </row>
    <row r="267" spans="1:5">
      <c r="A267" t="s">
        <v>2565</v>
      </c>
      <c r="B267" t="s">
        <v>3023</v>
      </c>
      <c r="C267" t="s">
        <v>329</v>
      </c>
      <c r="D267" t="s">
        <v>3024</v>
      </c>
      <c r="E267">
        <v>0.25</v>
      </c>
    </row>
    <row r="268" spans="1:5">
      <c r="A268" t="s">
        <v>2567</v>
      </c>
      <c r="B268" t="s">
        <v>3373</v>
      </c>
      <c r="C268" t="s">
        <v>329</v>
      </c>
      <c r="D268" t="s">
        <v>3374</v>
      </c>
      <c r="E268">
        <v>0.01</v>
      </c>
    </row>
    <row r="269" spans="1:5">
      <c r="A269" t="s">
        <v>2570</v>
      </c>
      <c r="B269" t="s">
        <v>2067</v>
      </c>
      <c r="C269" t="s">
        <v>337</v>
      </c>
      <c r="E269">
        <v>4</v>
      </c>
    </row>
    <row r="270" spans="1:5">
      <c r="A270" t="s">
        <v>2573</v>
      </c>
      <c r="B270" t="s">
        <v>2081</v>
      </c>
      <c r="C270" t="s">
        <v>337</v>
      </c>
      <c r="D270" t="s">
        <v>2082</v>
      </c>
      <c r="E270">
        <v>3.88</v>
      </c>
    </row>
    <row r="271" spans="1:5">
      <c r="A271" t="s">
        <v>2576</v>
      </c>
      <c r="B271" t="s">
        <v>2124</v>
      </c>
      <c r="C271" t="s">
        <v>337</v>
      </c>
      <c r="D271" t="s">
        <v>2125</v>
      </c>
      <c r="E271">
        <v>3</v>
      </c>
    </row>
    <row r="272" spans="1:5">
      <c r="A272" t="s">
        <v>2579</v>
      </c>
      <c r="B272" t="s">
        <v>2155</v>
      </c>
      <c r="C272" t="s">
        <v>337</v>
      </c>
      <c r="D272" t="s">
        <v>2156</v>
      </c>
      <c r="E272">
        <v>2</v>
      </c>
    </row>
    <row r="273" spans="1:5">
      <c r="A273" t="s">
        <v>2582</v>
      </c>
      <c r="B273" t="s">
        <v>2251</v>
      </c>
      <c r="C273" t="s">
        <v>337</v>
      </c>
      <c r="E273">
        <v>1.88</v>
      </c>
    </row>
    <row r="274" spans="1:5">
      <c r="A274" t="s">
        <v>2585</v>
      </c>
      <c r="B274" t="s">
        <v>2249</v>
      </c>
      <c r="C274" t="s">
        <v>337</v>
      </c>
      <c r="D274" t="s">
        <v>2125</v>
      </c>
      <c r="E274">
        <v>1.88</v>
      </c>
    </row>
    <row r="275" spans="1:5">
      <c r="A275" t="s">
        <v>2588</v>
      </c>
      <c r="B275" t="s">
        <v>2272</v>
      </c>
      <c r="C275" t="s">
        <v>337</v>
      </c>
      <c r="D275" t="s">
        <v>2273</v>
      </c>
      <c r="E275">
        <v>1.54</v>
      </c>
    </row>
    <row r="276" spans="1:5">
      <c r="A276" t="s">
        <v>2591</v>
      </c>
      <c r="B276" t="s">
        <v>2366</v>
      </c>
      <c r="C276" t="s">
        <v>337</v>
      </c>
      <c r="D276" t="s">
        <v>2125</v>
      </c>
      <c r="E276">
        <v>1</v>
      </c>
    </row>
    <row r="277" spans="1:5">
      <c r="A277" t="s">
        <v>2594</v>
      </c>
      <c r="B277" t="s">
        <v>2450</v>
      </c>
      <c r="C277" t="s">
        <v>337</v>
      </c>
      <c r="D277" t="s">
        <v>2451</v>
      </c>
      <c r="E277">
        <v>1</v>
      </c>
    </row>
    <row r="278" spans="1:5">
      <c r="A278" t="s">
        <v>2597</v>
      </c>
      <c r="B278" t="s">
        <v>2512</v>
      </c>
      <c r="C278" t="s">
        <v>337</v>
      </c>
      <c r="D278" t="s">
        <v>2513</v>
      </c>
      <c r="E278">
        <v>1</v>
      </c>
    </row>
    <row r="279" spans="1:5">
      <c r="A279" t="s">
        <v>2600</v>
      </c>
      <c r="B279" t="s">
        <v>2568</v>
      </c>
      <c r="C279" t="s">
        <v>337</v>
      </c>
      <c r="D279" t="s">
        <v>2569</v>
      </c>
      <c r="E279">
        <v>0.96</v>
      </c>
    </row>
    <row r="280" spans="1:5">
      <c r="A280" t="s">
        <v>2603</v>
      </c>
      <c r="B280" t="s">
        <v>2680</v>
      </c>
      <c r="C280" t="s">
        <v>337</v>
      </c>
      <c r="D280" t="s">
        <v>2681</v>
      </c>
      <c r="E280">
        <v>0.75</v>
      </c>
    </row>
    <row r="281" spans="1:5">
      <c r="A281" t="s">
        <v>2605</v>
      </c>
      <c r="B281" t="s">
        <v>2699</v>
      </c>
      <c r="C281" t="s">
        <v>337</v>
      </c>
      <c r="D281" t="s">
        <v>2700</v>
      </c>
      <c r="E281">
        <v>0.66</v>
      </c>
    </row>
    <row r="282" spans="1:5">
      <c r="A282" t="s">
        <v>2608</v>
      </c>
      <c r="B282" t="s">
        <v>2732</v>
      </c>
      <c r="C282" t="s">
        <v>337</v>
      </c>
      <c r="D282" t="s">
        <v>2733</v>
      </c>
      <c r="E282">
        <v>0.52</v>
      </c>
    </row>
    <row r="283" spans="1:5">
      <c r="A283" t="s">
        <v>2610</v>
      </c>
      <c r="B283" t="s">
        <v>2874</v>
      </c>
      <c r="C283" t="s">
        <v>337</v>
      </c>
      <c r="D283" t="s">
        <v>2875</v>
      </c>
      <c r="E283">
        <v>0.45</v>
      </c>
    </row>
    <row r="284" spans="1:5">
      <c r="A284" t="s">
        <v>2613</v>
      </c>
      <c r="B284" t="s">
        <v>2958</v>
      </c>
      <c r="C284" t="s">
        <v>337</v>
      </c>
      <c r="D284" t="s">
        <v>2959</v>
      </c>
      <c r="E284">
        <v>0.35</v>
      </c>
    </row>
    <row r="285" spans="1:5">
      <c r="A285" t="s">
        <v>2616</v>
      </c>
      <c r="B285" t="s">
        <v>3029</v>
      </c>
      <c r="C285" t="s">
        <v>337</v>
      </c>
      <c r="D285" t="s">
        <v>3030</v>
      </c>
      <c r="E285">
        <v>0.25</v>
      </c>
    </row>
    <row r="286" spans="1:5">
      <c r="A286" t="s">
        <v>2618</v>
      </c>
      <c r="B286" t="s">
        <v>3159</v>
      </c>
      <c r="C286" t="s">
        <v>337</v>
      </c>
      <c r="D286" t="s">
        <v>2185</v>
      </c>
      <c r="E286">
        <v>0.18</v>
      </c>
    </row>
    <row r="287" spans="1:5">
      <c r="A287" t="s">
        <v>2621</v>
      </c>
      <c r="B287" t="s">
        <v>3294</v>
      </c>
      <c r="C287" t="s">
        <v>337</v>
      </c>
      <c r="D287" t="s">
        <v>3295</v>
      </c>
      <c r="E287">
        <v>0.05</v>
      </c>
    </row>
    <row r="288" spans="1:5">
      <c r="A288" t="s">
        <v>2623</v>
      </c>
      <c r="B288" t="s">
        <v>2482</v>
      </c>
      <c r="C288" t="s">
        <v>389</v>
      </c>
      <c r="D288" t="s">
        <v>2483</v>
      </c>
      <c r="E288">
        <v>1</v>
      </c>
    </row>
    <row r="289" spans="1:5">
      <c r="A289" t="s">
        <v>2625</v>
      </c>
      <c r="B289" t="s">
        <v>2771</v>
      </c>
      <c r="C289" t="s">
        <v>389</v>
      </c>
      <c r="E289">
        <v>0.5</v>
      </c>
    </row>
    <row r="290" spans="1:5">
      <c r="A290" t="s">
        <v>2627</v>
      </c>
      <c r="B290" t="s">
        <v>2871</v>
      </c>
      <c r="C290" t="s">
        <v>389</v>
      </c>
      <c r="D290" t="s">
        <v>2872</v>
      </c>
      <c r="E290">
        <v>0.46</v>
      </c>
    </row>
    <row r="291" spans="1:5">
      <c r="A291" t="s">
        <v>2630</v>
      </c>
      <c r="B291" t="s">
        <v>2969</v>
      </c>
      <c r="C291" t="s">
        <v>389</v>
      </c>
      <c r="D291" t="s">
        <v>2009</v>
      </c>
      <c r="E291">
        <v>0.35</v>
      </c>
    </row>
    <row r="292" spans="1:5">
      <c r="A292" t="s">
        <v>2633</v>
      </c>
      <c r="B292" t="s">
        <v>3056</v>
      </c>
      <c r="C292" t="s">
        <v>389</v>
      </c>
      <c r="D292" t="s">
        <v>3057</v>
      </c>
      <c r="E292">
        <v>0.24</v>
      </c>
    </row>
    <row r="293" spans="1:5">
      <c r="A293" t="s">
        <v>2636</v>
      </c>
      <c r="B293" t="s">
        <v>3170</v>
      </c>
      <c r="C293" t="s">
        <v>389</v>
      </c>
      <c r="D293" t="s">
        <v>3171</v>
      </c>
      <c r="E293">
        <v>0.17</v>
      </c>
    </row>
    <row r="294" spans="1:5">
      <c r="A294" t="s">
        <v>2639</v>
      </c>
      <c r="B294" t="s">
        <v>3239</v>
      </c>
      <c r="C294" t="s">
        <v>389</v>
      </c>
      <c r="D294" t="s">
        <v>3240</v>
      </c>
      <c r="E294">
        <v>0.1</v>
      </c>
    </row>
    <row r="295" spans="1:5">
      <c r="A295" t="s">
        <v>2642</v>
      </c>
      <c r="B295" t="s">
        <v>3309</v>
      </c>
      <c r="C295" t="s">
        <v>389</v>
      </c>
      <c r="D295" t="s">
        <v>3310</v>
      </c>
      <c r="E295">
        <v>4.1000000000000002E-2</v>
      </c>
    </row>
    <row r="296" spans="1:5">
      <c r="A296" t="s">
        <v>2644</v>
      </c>
      <c r="B296" t="s">
        <v>3318</v>
      </c>
      <c r="C296" t="s">
        <v>389</v>
      </c>
      <c r="D296" t="s">
        <v>3319</v>
      </c>
      <c r="E296">
        <v>3.6999999999999998E-2</v>
      </c>
    </row>
    <row r="297" spans="1:5">
      <c r="A297" t="s">
        <v>2646</v>
      </c>
      <c r="B297" t="s">
        <v>3338</v>
      </c>
      <c r="C297" t="s">
        <v>389</v>
      </c>
      <c r="D297" t="s">
        <v>3339</v>
      </c>
      <c r="E297">
        <v>2.7E-2</v>
      </c>
    </row>
    <row r="298" spans="1:5">
      <c r="A298" t="s">
        <v>2649</v>
      </c>
      <c r="B298" t="s">
        <v>3376</v>
      </c>
      <c r="C298" t="s">
        <v>389</v>
      </c>
      <c r="D298" t="s">
        <v>3057</v>
      </c>
      <c r="E298">
        <v>8.9999999999999993E-3</v>
      </c>
    </row>
    <row r="299" spans="1:5">
      <c r="A299" t="s">
        <v>2652</v>
      </c>
      <c r="B299" t="s">
        <v>3378</v>
      </c>
      <c r="C299" t="s">
        <v>389</v>
      </c>
      <c r="D299" t="s">
        <v>3378</v>
      </c>
      <c r="E299">
        <v>8.0000000000000002E-3</v>
      </c>
    </row>
    <row r="300" spans="1:5">
      <c r="A300" t="s">
        <v>2655</v>
      </c>
      <c r="B300" t="s">
        <v>3383</v>
      </c>
      <c r="C300" t="s">
        <v>389</v>
      </c>
      <c r="E300">
        <v>5.0000000000000001E-3</v>
      </c>
    </row>
    <row r="301" spans="1:5">
      <c r="A301" t="s">
        <v>2658</v>
      </c>
      <c r="B301" t="s">
        <v>2165</v>
      </c>
      <c r="C301" t="s">
        <v>377</v>
      </c>
      <c r="E301">
        <v>2</v>
      </c>
    </row>
    <row r="302" spans="1:5">
      <c r="A302" t="s">
        <v>2661</v>
      </c>
      <c r="B302" t="s">
        <v>2349</v>
      </c>
      <c r="C302" t="s">
        <v>377</v>
      </c>
      <c r="E302">
        <v>1</v>
      </c>
    </row>
    <row r="303" spans="1:5">
      <c r="A303" t="s">
        <v>2664</v>
      </c>
      <c r="B303" t="s">
        <v>2351</v>
      </c>
      <c r="C303" t="s">
        <v>377</v>
      </c>
      <c r="E303">
        <v>1</v>
      </c>
    </row>
    <row r="304" spans="1:5">
      <c r="A304" t="s">
        <v>2667</v>
      </c>
      <c r="B304" t="s">
        <v>2374</v>
      </c>
      <c r="C304" t="s">
        <v>377</v>
      </c>
      <c r="D304" t="s">
        <v>2375</v>
      </c>
      <c r="E304">
        <v>1</v>
      </c>
    </row>
    <row r="305" spans="1:5">
      <c r="A305" t="s">
        <v>2670</v>
      </c>
      <c r="B305" t="s">
        <v>2601</v>
      </c>
      <c r="C305" t="s">
        <v>377</v>
      </c>
      <c r="D305" t="s">
        <v>2602</v>
      </c>
      <c r="E305">
        <v>0.9</v>
      </c>
    </row>
    <row r="306" spans="1:5">
      <c r="A306" t="s">
        <v>2673</v>
      </c>
      <c r="B306" t="s">
        <v>2628</v>
      </c>
      <c r="C306" t="s">
        <v>377</v>
      </c>
      <c r="D306" t="s">
        <v>2629</v>
      </c>
      <c r="E306">
        <v>0.88</v>
      </c>
    </row>
    <row r="307" spans="1:5">
      <c r="A307" t="s">
        <v>2676</v>
      </c>
      <c r="B307" t="s">
        <v>2656</v>
      </c>
      <c r="C307" t="s">
        <v>377</v>
      </c>
      <c r="D307" t="s">
        <v>2657</v>
      </c>
      <c r="E307">
        <v>0.84</v>
      </c>
    </row>
    <row r="308" spans="1:5">
      <c r="A308" t="s">
        <v>2679</v>
      </c>
      <c r="B308" t="s">
        <v>2659</v>
      </c>
      <c r="C308" t="s">
        <v>377</v>
      </c>
      <c r="D308" t="s">
        <v>2660</v>
      </c>
      <c r="E308">
        <v>0.81</v>
      </c>
    </row>
    <row r="309" spans="1:5">
      <c r="A309" t="s">
        <v>2682</v>
      </c>
      <c r="B309" t="s">
        <v>2702</v>
      </c>
      <c r="C309" t="s">
        <v>377</v>
      </c>
      <c r="D309" t="s">
        <v>2703</v>
      </c>
      <c r="E309">
        <v>0.65</v>
      </c>
    </row>
    <row r="310" spans="1:5">
      <c r="A310" t="s">
        <v>2684</v>
      </c>
      <c r="B310" t="s">
        <v>2763</v>
      </c>
      <c r="C310" t="s">
        <v>377</v>
      </c>
      <c r="D310" t="s">
        <v>2764</v>
      </c>
      <c r="E310">
        <v>0.5</v>
      </c>
    </row>
    <row r="311" spans="1:5">
      <c r="A311" t="s">
        <v>2686</v>
      </c>
      <c r="B311" t="s">
        <v>2806</v>
      </c>
      <c r="C311" t="s">
        <v>377</v>
      </c>
      <c r="D311" t="s">
        <v>2807</v>
      </c>
      <c r="E311">
        <v>0.5</v>
      </c>
    </row>
    <row r="312" spans="1:5">
      <c r="A312" t="s">
        <v>2689</v>
      </c>
      <c r="B312" t="s">
        <v>2812</v>
      </c>
      <c r="C312" t="s">
        <v>377</v>
      </c>
      <c r="D312" t="s">
        <v>2813</v>
      </c>
      <c r="E312">
        <v>0.5</v>
      </c>
    </row>
    <row r="313" spans="1:5">
      <c r="A313" t="s">
        <v>2692</v>
      </c>
      <c r="B313" t="s">
        <v>2823</v>
      </c>
      <c r="C313" t="s">
        <v>377</v>
      </c>
      <c r="D313" t="s">
        <v>2824</v>
      </c>
      <c r="E313">
        <v>0.49</v>
      </c>
    </row>
    <row r="314" spans="1:5">
      <c r="A314" t="s">
        <v>2695</v>
      </c>
      <c r="B314" t="s">
        <v>2829</v>
      </c>
      <c r="C314" t="s">
        <v>377</v>
      </c>
      <c r="D314" t="s">
        <v>2830</v>
      </c>
      <c r="E314">
        <v>0.49</v>
      </c>
    </row>
    <row r="315" spans="1:5">
      <c r="A315" t="s">
        <v>2698</v>
      </c>
      <c r="B315" t="s">
        <v>2857</v>
      </c>
      <c r="C315" t="s">
        <v>377</v>
      </c>
      <c r="D315" t="s">
        <v>2858</v>
      </c>
      <c r="E315">
        <v>0.47</v>
      </c>
    </row>
    <row r="316" spans="1:5">
      <c r="A316" t="s">
        <v>2701</v>
      </c>
      <c r="B316" t="s">
        <v>2880</v>
      </c>
      <c r="C316" t="s">
        <v>377</v>
      </c>
      <c r="D316" t="s">
        <v>2881</v>
      </c>
      <c r="E316">
        <v>0.44</v>
      </c>
    </row>
    <row r="317" spans="1:5">
      <c r="A317" t="s">
        <v>2704</v>
      </c>
      <c r="B317" t="s">
        <v>2917</v>
      </c>
      <c r="C317" t="s">
        <v>377</v>
      </c>
      <c r="D317" t="s">
        <v>2918</v>
      </c>
      <c r="E317">
        <v>0.4</v>
      </c>
    </row>
    <row r="318" spans="1:5">
      <c r="A318" t="s">
        <v>2707</v>
      </c>
      <c r="B318" t="s">
        <v>2920</v>
      </c>
      <c r="C318" t="s">
        <v>377</v>
      </c>
      <c r="D318" t="s">
        <v>2921</v>
      </c>
      <c r="E318">
        <v>0.4</v>
      </c>
    </row>
    <row r="319" spans="1:5">
      <c r="A319" t="s">
        <v>2710</v>
      </c>
      <c r="B319" t="s">
        <v>2938</v>
      </c>
      <c r="C319" t="s">
        <v>377</v>
      </c>
      <c r="D319" t="s">
        <v>2939</v>
      </c>
      <c r="E319">
        <v>0.38</v>
      </c>
    </row>
    <row r="320" spans="1:5">
      <c r="A320" t="s">
        <v>2713</v>
      </c>
      <c r="B320" t="s">
        <v>2974</v>
      </c>
      <c r="C320" t="s">
        <v>377</v>
      </c>
      <c r="D320" t="s">
        <v>2975</v>
      </c>
      <c r="E320">
        <v>0.34</v>
      </c>
    </row>
    <row r="321" spans="1:5">
      <c r="A321" t="s">
        <v>2716</v>
      </c>
      <c r="B321" t="s">
        <v>2995</v>
      </c>
      <c r="C321" t="s">
        <v>377</v>
      </c>
      <c r="D321" t="s">
        <v>2996</v>
      </c>
      <c r="E321">
        <v>0.3</v>
      </c>
    </row>
    <row r="322" spans="1:5">
      <c r="A322" t="s">
        <v>2718</v>
      </c>
      <c r="B322" t="s">
        <v>3053</v>
      </c>
      <c r="C322" t="s">
        <v>377</v>
      </c>
      <c r="D322" t="s">
        <v>3054</v>
      </c>
      <c r="E322">
        <v>0.24</v>
      </c>
    </row>
    <row r="323" spans="1:5">
      <c r="A323" t="s">
        <v>2720</v>
      </c>
      <c r="B323" t="s">
        <v>3082</v>
      </c>
      <c r="C323" t="s">
        <v>377</v>
      </c>
      <c r="D323" t="s">
        <v>3083</v>
      </c>
      <c r="E323">
        <v>0.22</v>
      </c>
    </row>
    <row r="324" spans="1:5">
      <c r="A324" t="s">
        <v>2723</v>
      </c>
      <c r="B324" t="s">
        <v>3095</v>
      </c>
      <c r="C324" t="s">
        <v>377</v>
      </c>
      <c r="D324" t="s">
        <v>3096</v>
      </c>
      <c r="E324">
        <v>0.2</v>
      </c>
    </row>
    <row r="325" spans="1:5">
      <c r="A325" t="s">
        <v>2726</v>
      </c>
      <c r="B325" t="s">
        <v>3104</v>
      </c>
      <c r="C325" t="s">
        <v>377</v>
      </c>
      <c r="D325" t="s">
        <v>3105</v>
      </c>
      <c r="E325">
        <v>0.2</v>
      </c>
    </row>
    <row r="326" spans="1:5">
      <c r="A326" t="s">
        <v>2728</v>
      </c>
      <c r="B326" t="s">
        <v>3143</v>
      </c>
      <c r="C326" t="s">
        <v>377</v>
      </c>
      <c r="D326" t="s">
        <v>2657</v>
      </c>
      <c r="E326">
        <v>0.19</v>
      </c>
    </row>
    <row r="327" spans="1:5">
      <c r="A327" t="s">
        <v>2731</v>
      </c>
      <c r="B327" t="s">
        <v>3164</v>
      </c>
      <c r="C327" t="s">
        <v>377</v>
      </c>
      <c r="D327" t="s">
        <v>3165</v>
      </c>
      <c r="E327">
        <v>0.17</v>
      </c>
    </row>
    <row r="328" spans="1:5">
      <c r="A328" t="s">
        <v>2734</v>
      </c>
      <c r="B328" t="s">
        <v>3199</v>
      </c>
      <c r="C328" t="s">
        <v>377</v>
      </c>
      <c r="D328" t="s">
        <v>3200</v>
      </c>
      <c r="E328">
        <v>0.15</v>
      </c>
    </row>
    <row r="329" spans="1:5">
      <c r="A329" t="s">
        <v>2737</v>
      </c>
      <c r="B329" t="s">
        <v>3229</v>
      </c>
      <c r="C329" t="s">
        <v>377</v>
      </c>
      <c r="D329" t="s">
        <v>3230</v>
      </c>
      <c r="E329">
        <v>0.1</v>
      </c>
    </row>
    <row r="330" spans="1:5">
      <c r="A330" t="s">
        <v>2739</v>
      </c>
      <c r="B330" t="s">
        <v>3262</v>
      </c>
      <c r="C330" t="s">
        <v>377</v>
      </c>
      <c r="D330" t="s">
        <v>3263</v>
      </c>
      <c r="E330">
        <v>7.8E-2</v>
      </c>
    </row>
    <row r="331" spans="1:5">
      <c r="A331" t="s">
        <v>2742</v>
      </c>
      <c r="B331" t="s">
        <v>3271</v>
      </c>
      <c r="C331" t="s">
        <v>377</v>
      </c>
      <c r="D331" t="s">
        <v>3272</v>
      </c>
      <c r="E331">
        <v>6.3E-2</v>
      </c>
    </row>
    <row r="332" spans="1:5">
      <c r="A332" t="s">
        <v>2745</v>
      </c>
      <c r="B332" t="s">
        <v>3277</v>
      </c>
      <c r="C332" t="s">
        <v>377</v>
      </c>
      <c r="D332" t="s">
        <v>3278</v>
      </c>
      <c r="E332">
        <v>0.06</v>
      </c>
    </row>
    <row r="333" spans="1:5">
      <c r="A333" t="s">
        <v>2747</v>
      </c>
      <c r="B333" t="s">
        <v>3297</v>
      </c>
      <c r="C333" t="s">
        <v>377</v>
      </c>
      <c r="D333" t="s">
        <v>3298</v>
      </c>
      <c r="E333">
        <v>0.05</v>
      </c>
    </row>
    <row r="334" spans="1:5">
      <c r="A334" t="s">
        <v>2749</v>
      </c>
      <c r="B334" t="s">
        <v>3303</v>
      </c>
      <c r="C334" t="s">
        <v>377</v>
      </c>
      <c r="D334" t="s">
        <v>3304</v>
      </c>
      <c r="E334">
        <v>4.8000000000000001E-2</v>
      </c>
    </row>
    <row r="335" spans="1:5">
      <c r="A335" t="s">
        <v>2751</v>
      </c>
      <c r="B335" t="s">
        <v>3353</v>
      </c>
      <c r="C335" t="s">
        <v>377</v>
      </c>
      <c r="D335" t="s">
        <v>3354</v>
      </c>
      <c r="E335">
        <v>2.1999999999999999E-2</v>
      </c>
    </row>
    <row r="336" spans="1:5">
      <c r="A336" t="s">
        <v>2754</v>
      </c>
      <c r="B336" t="s">
        <v>3365</v>
      </c>
      <c r="C336" t="s">
        <v>377</v>
      </c>
      <c r="D336" t="s">
        <v>2975</v>
      </c>
      <c r="E336">
        <v>1.7000000000000001E-2</v>
      </c>
    </row>
    <row r="337" spans="1:5">
      <c r="A337" t="s">
        <v>2757</v>
      </c>
      <c r="B337" t="s">
        <v>3385</v>
      </c>
      <c r="C337" t="s">
        <v>377</v>
      </c>
      <c r="D337" t="s">
        <v>3386</v>
      </c>
      <c r="E337">
        <v>3.0000000000000001E-3</v>
      </c>
    </row>
    <row r="338" spans="1:5">
      <c r="A338" t="s">
        <v>2759</v>
      </c>
      <c r="B338" t="s">
        <v>3388</v>
      </c>
      <c r="C338" t="s">
        <v>377</v>
      </c>
      <c r="D338" t="s">
        <v>3389</v>
      </c>
      <c r="E338">
        <v>3.0000000000000001E-3</v>
      </c>
    </row>
    <row r="339" spans="1:5">
      <c r="A339" t="s">
        <v>2762</v>
      </c>
      <c r="B339" t="s">
        <v>1961</v>
      </c>
      <c r="C339" t="s">
        <v>327</v>
      </c>
      <c r="E339">
        <v>6.87</v>
      </c>
    </row>
    <row r="340" spans="1:5">
      <c r="A340" t="s">
        <v>2765</v>
      </c>
      <c r="B340" t="s">
        <v>2031</v>
      </c>
      <c r="C340" t="s">
        <v>327</v>
      </c>
      <c r="E340">
        <v>4.82</v>
      </c>
    </row>
    <row r="341" spans="1:5">
      <c r="A341" t="s">
        <v>2767</v>
      </c>
      <c r="B341" t="s">
        <v>2261</v>
      </c>
      <c r="C341" t="s">
        <v>327</v>
      </c>
      <c r="D341" t="s">
        <v>2262</v>
      </c>
      <c r="E341">
        <v>1.82</v>
      </c>
    </row>
    <row r="342" spans="1:5">
      <c r="A342" t="s">
        <v>2770</v>
      </c>
      <c r="B342" t="s">
        <v>2325</v>
      </c>
      <c r="C342" t="s">
        <v>327</v>
      </c>
      <c r="E342">
        <v>1</v>
      </c>
    </row>
    <row r="343" spans="1:5">
      <c r="A343" t="s">
        <v>2772</v>
      </c>
      <c r="B343" t="s">
        <v>2563</v>
      </c>
      <c r="C343" t="s">
        <v>327</v>
      </c>
      <c r="D343" t="s">
        <v>2564</v>
      </c>
      <c r="E343">
        <v>0.97</v>
      </c>
    </row>
    <row r="344" spans="1:5">
      <c r="A344" t="s">
        <v>2775</v>
      </c>
      <c r="B344" t="s">
        <v>2583</v>
      </c>
      <c r="C344" t="s">
        <v>327</v>
      </c>
      <c r="D344" t="s">
        <v>2584</v>
      </c>
      <c r="E344">
        <v>0.91</v>
      </c>
    </row>
    <row r="345" spans="1:5">
      <c r="A345" t="s">
        <v>2777</v>
      </c>
      <c r="B345" t="s">
        <v>2586</v>
      </c>
      <c r="C345" t="s">
        <v>327</v>
      </c>
      <c r="D345" t="s">
        <v>2587</v>
      </c>
      <c r="E345">
        <v>0.91</v>
      </c>
    </row>
    <row r="346" spans="1:5">
      <c r="A346" t="s">
        <v>2779</v>
      </c>
      <c r="B346" t="s">
        <v>2708</v>
      </c>
      <c r="C346" t="s">
        <v>327</v>
      </c>
      <c r="D346" t="s">
        <v>2709</v>
      </c>
      <c r="E346">
        <v>0.61</v>
      </c>
    </row>
    <row r="347" spans="1:5">
      <c r="A347" t="s">
        <v>2782</v>
      </c>
      <c r="B347" t="s">
        <v>2755</v>
      </c>
      <c r="C347" t="s">
        <v>327</v>
      </c>
      <c r="D347" t="s">
        <v>2756</v>
      </c>
      <c r="E347">
        <v>0.5</v>
      </c>
    </row>
    <row r="348" spans="1:5">
      <c r="A348" t="s">
        <v>2784</v>
      </c>
      <c r="B348" t="s">
        <v>2809</v>
      </c>
      <c r="C348" t="s">
        <v>327</v>
      </c>
      <c r="D348" t="s">
        <v>2810</v>
      </c>
      <c r="E348">
        <v>0.5</v>
      </c>
    </row>
    <row r="349" spans="1:5">
      <c r="A349" t="s">
        <v>2787</v>
      </c>
      <c r="B349" t="s">
        <v>2815</v>
      </c>
      <c r="C349" t="s">
        <v>327</v>
      </c>
      <c r="D349" t="s">
        <v>2816</v>
      </c>
      <c r="E349">
        <v>0.5</v>
      </c>
    </row>
    <row r="350" spans="1:5">
      <c r="A350" t="s">
        <v>2790</v>
      </c>
      <c r="B350" t="s">
        <v>2883</v>
      </c>
      <c r="C350" t="s">
        <v>327</v>
      </c>
      <c r="D350" t="s">
        <v>2884</v>
      </c>
      <c r="E350">
        <v>0.44</v>
      </c>
    </row>
    <row r="351" spans="1:5">
      <c r="A351" t="s">
        <v>2793</v>
      </c>
      <c r="B351" t="s">
        <v>3093</v>
      </c>
      <c r="C351" t="s">
        <v>327</v>
      </c>
      <c r="E351">
        <v>0.21</v>
      </c>
    </row>
    <row r="352" spans="1:5">
      <c r="A352" t="s">
        <v>2796</v>
      </c>
      <c r="B352" t="s">
        <v>3251</v>
      </c>
      <c r="C352" t="s">
        <v>327</v>
      </c>
      <c r="D352" t="s">
        <v>3252</v>
      </c>
      <c r="E352">
        <v>9.6000000000000002E-2</v>
      </c>
    </row>
    <row r="353" spans="1:5">
      <c r="A353" t="s">
        <v>2799</v>
      </c>
      <c r="B353" t="s">
        <v>1946</v>
      </c>
      <c r="C353" t="s">
        <v>305</v>
      </c>
      <c r="D353" t="s">
        <v>1947</v>
      </c>
      <c r="E353">
        <v>7</v>
      </c>
    </row>
    <row r="354" spans="1:5">
      <c r="A354" t="s">
        <v>2802</v>
      </c>
      <c r="B354" t="s">
        <v>2693</v>
      </c>
      <c r="C354" t="s">
        <v>305</v>
      </c>
      <c r="D354" t="s">
        <v>2694</v>
      </c>
      <c r="E354">
        <v>0.67</v>
      </c>
    </row>
    <row r="355" spans="1:5">
      <c r="A355" t="s">
        <v>2805</v>
      </c>
      <c r="B355" t="s">
        <v>2490</v>
      </c>
      <c r="C355" t="s">
        <v>341</v>
      </c>
      <c r="E355">
        <v>1</v>
      </c>
    </row>
    <row r="356" spans="1:5">
      <c r="A356" t="s">
        <v>2808</v>
      </c>
      <c r="B356" t="s">
        <v>2495</v>
      </c>
      <c r="C356" t="s">
        <v>341</v>
      </c>
      <c r="D356" t="s">
        <v>2496</v>
      </c>
      <c r="E356">
        <v>1</v>
      </c>
    </row>
    <row r="357" spans="1:5">
      <c r="A357" t="s">
        <v>2811</v>
      </c>
      <c r="B357" t="s">
        <v>2518</v>
      </c>
      <c r="C357" t="s">
        <v>341</v>
      </c>
      <c r="D357" t="s">
        <v>2519</v>
      </c>
      <c r="E357">
        <v>0.99</v>
      </c>
    </row>
    <row r="358" spans="1:5">
      <c r="A358" t="s">
        <v>2814</v>
      </c>
      <c r="B358" t="s">
        <v>2521</v>
      </c>
      <c r="C358" t="s">
        <v>341</v>
      </c>
      <c r="D358" t="s">
        <v>2522</v>
      </c>
      <c r="E358">
        <v>0.99</v>
      </c>
    </row>
    <row r="359" spans="1:5">
      <c r="A359" t="s">
        <v>2817</v>
      </c>
      <c r="B359" t="s">
        <v>2544</v>
      </c>
      <c r="C359" t="s">
        <v>341</v>
      </c>
      <c r="D359" t="s">
        <v>2545</v>
      </c>
      <c r="E359">
        <v>0.99</v>
      </c>
    </row>
    <row r="360" spans="1:5">
      <c r="A360" t="s">
        <v>2819</v>
      </c>
      <c r="B360" t="s">
        <v>2738</v>
      </c>
      <c r="C360" t="s">
        <v>341</v>
      </c>
      <c r="E360">
        <v>0.5</v>
      </c>
    </row>
    <row r="361" spans="1:5">
      <c r="A361" t="s">
        <v>2822</v>
      </c>
      <c r="B361" t="s">
        <v>2803</v>
      </c>
      <c r="C361" t="s">
        <v>341</v>
      </c>
      <c r="D361" t="s">
        <v>2804</v>
      </c>
      <c r="E361">
        <v>0.5</v>
      </c>
    </row>
    <row r="362" spans="1:5">
      <c r="A362" t="s">
        <v>2825</v>
      </c>
      <c r="B362" t="s">
        <v>2865</v>
      </c>
      <c r="C362" t="s">
        <v>341</v>
      </c>
      <c r="D362" t="s">
        <v>2866</v>
      </c>
      <c r="E362">
        <v>0.46</v>
      </c>
    </row>
    <row r="363" spans="1:5">
      <c r="A363" t="s">
        <v>2828</v>
      </c>
      <c r="B363" t="s">
        <v>2998</v>
      </c>
      <c r="C363" t="s">
        <v>341</v>
      </c>
      <c r="E363">
        <v>0.3</v>
      </c>
    </row>
    <row r="364" spans="1:5">
      <c r="A364" t="s">
        <v>2831</v>
      </c>
      <c r="B364" t="s">
        <v>3207</v>
      </c>
      <c r="C364" t="s">
        <v>341</v>
      </c>
      <c r="E364">
        <v>0.12</v>
      </c>
    </row>
    <row r="365" spans="1:5">
      <c r="A365" t="s">
        <v>2834</v>
      </c>
      <c r="B365" t="s">
        <v>3315</v>
      </c>
      <c r="C365" t="s">
        <v>341</v>
      </c>
      <c r="D365" t="s">
        <v>3316</v>
      </c>
      <c r="E365">
        <v>0.04</v>
      </c>
    </row>
    <row r="366" spans="1:5">
      <c r="A366" t="s">
        <v>2837</v>
      </c>
      <c r="B366" t="s">
        <v>3396</v>
      </c>
      <c r="C366" t="s">
        <v>313</v>
      </c>
      <c r="D366" t="s">
        <v>3394</v>
      </c>
      <c r="E366">
        <v>106</v>
      </c>
    </row>
    <row r="367" spans="1:5">
      <c r="A367" t="s">
        <v>2840</v>
      </c>
      <c r="B367" t="s">
        <v>1880</v>
      </c>
      <c r="C367" t="s">
        <v>313</v>
      </c>
      <c r="D367" t="s">
        <v>1881</v>
      </c>
      <c r="E367">
        <v>50</v>
      </c>
    </row>
    <row r="368" spans="1:5">
      <c r="A368" t="s">
        <v>2842</v>
      </c>
      <c r="B368" t="s">
        <v>1920</v>
      </c>
      <c r="C368" t="s">
        <v>313</v>
      </c>
      <c r="D368" t="s">
        <v>1921</v>
      </c>
      <c r="E368">
        <v>8.4</v>
      </c>
    </row>
    <row r="369" spans="1:5">
      <c r="A369" t="s">
        <v>2845</v>
      </c>
      <c r="B369" t="s">
        <v>1928</v>
      </c>
      <c r="C369" t="s">
        <v>313</v>
      </c>
      <c r="D369" t="s">
        <v>1929</v>
      </c>
      <c r="E369">
        <v>8</v>
      </c>
    </row>
    <row r="370" spans="1:5">
      <c r="A370" t="s">
        <v>2847</v>
      </c>
      <c r="B370" t="s">
        <v>1941</v>
      </c>
      <c r="C370" t="s">
        <v>313</v>
      </c>
      <c r="D370" t="s">
        <v>1942</v>
      </c>
      <c r="E370">
        <v>7.92</v>
      </c>
    </row>
    <row r="371" spans="1:5">
      <c r="A371" t="s">
        <v>2850</v>
      </c>
      <c r="B371" t="s">
        <v>1971</v>
      </c>
      <c r="C371" t="s">
        <v>313</v>
      </c>
      <c r="D371" t="s">
        <v>1972</v>
      </c>
      <c r="E371">
        <v>6</v>
      </c>
    </row>
    <row r="372" spans="1:5">
      <c r="A372" t="s">
        <v>2853</v>
      </c>
      <c r="B372" t="s">
        <v>1994</v>
      </c>
      <c r="C372" t="s">
        <v>313</v>
      </c>
      <c r="D372" t="s">
        <v>1884</v>
      </c>
      <c r="E372">
        <v>5.42</v>
      </c>
    </row>
    <row r="373" spans="1:5">
      <c r="A373" t="s">
        <v>2856</v>
      </c>
      <c r="B373" t="s">
        <v>2041</v>
      </c>
      <c r="C373" t="s">
        <v>313</v>
      </c>
      <c r="D373" t="s">
        <v>2042</v>
      </c>
      <c r="E373">
        <v>4.43</v>
      </c>
    </row>
    <row r="374" spans="1:5">
      <c r="A374" t="s">
        <v>2859</v>
      </c>
      <c r="B374" t="s">
        <v>2062</v>
      </c>
      <c r="C374" t="s">
        <v>313</v>
      </c>
      <c r="D374" t="s">
        <v>2063</v>
      </c>
      <c r="E374">
        <v>4</v>
      </c>
    </row>
    <row r="375" spans="1:5">
      <c r="A375" t="s">
        <v>2862</v>
      </c>
      <c r="B375" t="s">
        <v>2094</v>
      </c>
      <c r="C375" t="s">
        <v>313</v>
      </c>
      <c r="E375">
        <v>3</v>
      </c>
    </row>
    <row r="376" spans="1:5">
      <c r="A376" t="s">
        <v>2864</v>
      </c>
      <c r="B376" t="s">
        <v>2096</v>
      </c>
      <c r="C376" t="s">
        <v>313</v>
      </c>
      <c r="D376" t="s">
        <v>2097</v>
      </c>
      <c r="E376">
        <v>3</v>
      </c>
    </row>
    <row r="377" spans="1:5">
      <c r="A377" t="s">
        <v>2867</v>
      </c>
      <c r="B377" t="s">
        <v>2099</v>
      </c>
      <c r="C377" t="s">
        <v>313</v>
      </c>
      <c r="D377" t="s">
        <v>2100</v>
      </c>
      <c r="E377">
        <v>3</v>
      </c>
    </row>
    <row r="378" spans="1:5">
      <c r="A378" t="s">
        <v>2870</v>
      </c>
      <c r="B378" t="s">
        <v>2109</v>
      </c>
      <c r="C378" t="s">
        <v>313</v>
      </c>
      <c r="E378">
        <v>3</v>
      </c>
    </row>
    <row r="379" spans="1:5">
      <c r="A379" t="s">
        <v>2873</v>
      </c>
      <c r="B379" t="s">
        <v>2127</v>
      </c>
      <c r="C379" t="s">
        <v>313</v>
      </c>
      <c r="D379" t="s">
        <v>2128</v>
      </c>
      <c r="E379">
        <v>3</v>
      </c>
    </row>
    <row r="380" spans="1:5">
      <c r="A380" t="s">
        <v>2876</v>
      </c>
      <c r="B380" t="s">
        <v>2132</v>
      </c>
      <c r="C380" t="s">
        <v>313</v>
      </c>
      <c r="D380" t="s">
        <v>2133</v>
      </c>
      <c r="E380">
        <v>2.96</v>
      </c>
    </row>
    <row r="381" spans="1:5">
      <c r="A381" t="s">
        <v>2879</v>
      </c>
      <c r="B381" t="s">
        <v>2187</v>
      </c>
      <c r="C381" t="s">
        <v>313</v>
      </c>
      <c r="D381" t="s">
        <v>2188</v>
      </c>
      <c r="E381">
        <v>2</v>
      </c>
    </row>
    <row r="382" spans="1:5">
      <c r="A382" t="s">
        <v>2882</v>
      </c>
      <c r="B382" t="s">
        <v>2196</v>
      </c>
      <c r="C382" t="s">
        <v>313</v>
      </c>
      <c r="D382" t="s">
        <v>2197</v>
      </c>
      <c r="E382">
        <v>2</v>
      </c>
    </row>
    <row r="383" spans="1:5">
      <c r="A383" t="s">
        <v>2885</v>
      </c>
      <c r="B383" t="s">
        <v>2199</v>
      </c>
      <c r="C383" t="s">
        <v>313</v>
      </c>
      <c r="D383" t="s">
        <v>2200</v>
      </c>
      <c r="E383">
        <v>2</v>
      </c>
    </row>
    <row r="384" spans="1:5">
      <c r="A384" t="s">
        <v>2887</v>
      </c>
      <c r="B384" t="s">
        <v>2218</v>
      </c>
      <c r="C384" t="s">
        <v>313</v>
      </c>
      <c r="D384" t="s">
        <v>2219</v>
      </c>
      <c r="E384">
        <v>2</v>
      </c>
    </row>
    <row r="385" spans="1:5">
      <c r="A385" t="s">
        <v>2890</v>
      </c>
      <c r="B385" t="s">
        <v>2221</v>
      </c>
      <c r="C385" t="s">
        <v>313</v>
      </c>
      <c r="D385" t="s">
        <v>2222</v>
      </c>
      <c r="E385">
        <v>2</v>
      </c>
    </row>
    <row r="386" spans="1:5">
      <c r="A386" t="s">
        <v>2893</v>
      </c>
      <c r="B386" t="s">
        <v>2232</v>
      </c>
      <c r="C386" t="s">
        <v>313</v>
      </c>
      <c r="D386" t="s">
        <v>2233</v>
      </c>
      <c r="E386">
        <v>1.98</v>
      </c>
    </row>
    <row r="387" spans="1:5">
      <c r="A387" t="s">
        <v>2896</v>
      </c>
      <c r="B387" t="s">
        <v>2237</v>
      </c>
      <c r="C387" t="s">
        <v>313</v>
      </c>
      <c r="D387" t="s">
        <v>2238</v>
      </c>
      <c r="E387">
        <v>1.96</v>
      </c>
    </row>
    <row r="388" spans="1:5">
      <c r="A388" t="s">
        <v>2899</v>
      </c>
      <c r="B388" t="s">
        <v>2278</v>
      </c>
      <c r="C388" t="s">
        <v>313</v>
      </c>
      <c r="D388" t="s">
        <v>2279</v>
      </c>
      <c r="E388">
        <v>1.43</v>
      </c>
    </row>
    <row r="389" spans="1:5">
      <c r="A389" t="s">
        <v>2901</v>
      </c>
      <c r="B389" t="s">
        <v>2317</v>
      </c>
      <c r="C389" t="s">
        <v>313</v>
      </c>
      <c r="E389">
        <v>1</v>
      </c>
    </row>
    <row r="390" spans="1:5">
      <c r="A390" t="s">
        <v>2904</v>
      </c>
      <c r="B390" t="s">
        <v>2341</v>
      </c>
      <c r="C390" t="s">
        <v>313</v>
      </c>
      <c r="E390">
        <v>1</v>
      </c>
    </row>
    <row r="391" spans="1:5">
      <c r="A391" t="s">
        <v>2907</v>
      </c>
      <c r="B391" t="s">
        <v>2363</v>
      </c>
      <c r="C391" t="s">
        <v>313</v>
      </c>
      <c r="D391" t="s">
        <v>2364</v>
      </c>
      <c r="E391">
        <v>1</v>
      </c>
    </row>
    <row r="392" spans="1:5">
      <c r="A392" t="s">
        <v>2910</v>
      </c>
      <c r="B392" t="s">
        <v>2371</v>
      </c>
      <c r="C392" t="s">
        <v>313</v>
      </c>
      <c r="D392" t="s">
        <v>2372</v>
      </c>
      <c r="E392">
        <v>1</v>
      </c>
    </row>
    <row r="393" spans="1:5">
      <c r="A393" t="s">
        <v>2913</v>
      </c>
      <c r="B393" t="s">
        <v>2380</v>
      </c>
      <c r="C393" t="s">
        <v>313</v>
      </c>
      <c r="E393">
        <v>1</v>
      </c>
    </row>
    <row r="394" spans="1:5">
      <c r="A394" t="s">
        <v>2916</v>
      </c>
      <c r="B394" t="s">
        <v>2399</v>
      </c>
      <c r="C394" t="s">
        <v>313</v>
      </c>
      <c r="D394" t="s">
        <v>2400</v>
      </c>
      <c r="E394">
        <v>1</v>
      </c>
    </row>
    <row r="395" spans="1:5">
      <c r="A395" t="s">
        <v>2919</v>
      </c>
      <c r="B395" t="s">
        <v>2402</v>
      </c>
      <c r="C395" t="s">
        <v>313</v>
      </c>
      <c r="D395" t="s">
        <v>2403</v>
      </c>
      <c r="E395">
        <v>1</v>
      </c>
    </row>
    <row r="396" spans="1:5">
      <c r="A396" t="s">
        <v>2922</v>
      </c>
      <c r="B396" t="s">
        <v>2408</v>
      </c>
      <c r="C396" t="s">
        <v>313</v>
      </c>
      <c r="D396" t="s">
        <v>2409</v>
      </c>
      <c r="E396">
        <v>1</v>
      </c>
    </row>
    <row r="397" spans="1:5">
      <c r="A397" t="s">
        <v>2925</v>
      </c>
      <c r="B397" t="s">
        <v>2411</v>
      </c>
      <c r="C397" t="s">
        <v>313</v>
      </c>
      <c r="D397" t="s">
        <v>2115</v>
      </c>
      <c r="E397">
        <v>1</v>
      </c>
    </row>
    <row r="398" spans="1:5">
      <c r="A398" t="s">
        <v>2928</v>
      </c>
      <c r="B398" t="s">
        <v>2422</v>
      </c>
      <c r="C398" t="s">
        <v>313</v>
      </c>
      <c r="E398">
        <v>1</v>
      </c>
    </row>
    <row r="399" spans="1:5">
      <c r="A399" t="s">
        <v>2931</v>
      </c>
      <c r="B399" t="s">
        <v>2441</v>
      </c>
      <c r="C399" t="s">
        <v>313</v>
      </c>
      <c r="D399" t="s">
        <v>2442</v>
      </c>
      <c r="E399">
        <v>1</v>
      </c>
    </row>
    <row r="400" spans="1:5">
      <c r="A400" t="s">
        <v>2934</v>
      </c>
      <c r="B400" t="s">
        <v>2447</v>
      </c>
      <c r="C400" t="s">
        <v>313</v>
      </c>
      <c r="D400" t="s">
        <v>2448</v>
      </c>
      <c r="E400">
        <v>1</v>
      </c>
    </row>
    <row r="401" spans="1:5">
      <c r="A401" t="s">
        <v>2937</v>
      </c>
      <c r="B401" t="s">
        <v>2456</v>
      </c>
      <c r="C401" t="s">
        <v>313</v>
      </c>
      <c r="D401" t="s">
        <v>2457</v>
      </c>
      <c r="E401">
        <v>1</v>
      </c>
    </row>
    <row r="402" spans="1:5">
      <c r="A402" t="s">
        <v>2940</v>
      </c>
      <c r="B402" t="s">
        <v>2462</v>
      </c>
      <c r="C402" t="s">
        <v>313</v>
      </c>
      <c r="D402" t="s">
        <v>2463</v>
      </c>
      <c r="E402">
        <v>1</v>
      </c>
    </row>
    <row r="403" spans="1:5">
      <c r="A403" t="s">
        <v>2942</v>
      </c>
      <c r="B403" t="s">
        <v>2468</v>
      </c>
      <c r="C403" t="s">
        <v>313</v>
      </c>
      <c r="D403" t="s">
        <v>2469</v>
      </c>
      <c r="E403">
        <v>1</v>
      </c>
    </row>
    <row r="404" spans="1:5">
      <c r="A404" t="s">
        <v>2945</v>
      </c>
      <c r="B404" t="s">
        <v>2479</v>
      </c>
      <c r="C404" t="s">
        <v>313</v>
      </c>
      <c r="D404" t="s">
        <v>2480</v>
      </c>
      <c r="E404">
        <v>1</v>
      </c>
    </row>
    <row r="405" spans="1:5">
      <c r="A405" t="s">
        <v>2947</v>
      </c>
      <c r="B405" t="s">
        <v>2501</v>
      </c>
      <c r="C405" t="s">
        <v>313</v>
      </c>
      <c r="E405">
        <v>1</v>
      </c>
    </row>
    <row r="406" spans="1:5">
      <c r="A406" t="s">
        <v>2950</v>
      </c>
      <c r="B406" t="s">
        <v>2515</v>
      </c>
      <c r="C406" t="s">
        <v>313</v>
      </c>
      <c r="D406" t="s">
        <v>2516</v>
      </c>
      <c r="E406">
        <v>1</v>
      </c>
    </row>
    <row r="407" spans="1:5">
      <c r="A407" t="s">
        <v>2953</v>
      </c>
      <c r="B407" t="s">
        <v>2459</v>
      </c>
      <c r="C407" t="s">
        <v>313</v>
      </c>
      <c r="D407" t="s">
        <v>2460</v>
      </c>
      <c r="E407">
        <v>1</v>
      </c>
    </row>
    <row r="408" spans="1:5">
      <c r="A408" t="s">
        <v>2955</v>
      </c>
      <c r="B408" t="s">
        <v>2541</v>
      </c>
      <c r="C408" t="s">
        <v>313</v>
      </c>
      <c r="D408" t="s">
        <v>2542</v>
      </c>
      <c r="E408">
        <v>0.99</v>
      </c>
    </row>
    <row r="409" spans="1:5">
      <c r="A409" t="s">
        <v>2957</v>
      </c>
      <c r="B409" t="s">
        <v>2577</v>
      </c>
      <c r="C409" t="s">
        <v>313</v>
      </c>
      <c r="D409" t="s">
        <v>2578</v>
      </c>
      <c r="E409">
        <v>0.94</v>
      </c>
    </row>
    <row r="410" spans="1:5">
      <c r="A410" t="s">
        <v>2960</v>
      </c>
      <c r="B410" t="s">
        <v>2589</v>
      </c>
      <c r="C410" t="s">
        <v>313</v>
      </c>
      <c r="D410" t="s">
        <v>2590</v>
      </c>
      <c r="E410">
        <v>0.91</v>
      </c>
    </row>
    <row r="411" spans="1:5">
      <c r="A411" t="s">
        <v>2963</v>
      </c>
      <c r="B411" t="s">
        <v>2592</v>
      </c>
      <c r="C411" t="s">
        <v>313</v>
      </c>
      <c r="D411" t="s">
        <v>2593</v>
      </c>
      <c r="E411">
        <v>0.91</v>
      </c>
    </row>
    <row r="412" spans="1:5">
      <c r="A412" t="s">
        <v>2965</v>
      </c>
      <c r="B412" t="s">
        <v>2595</v>
      </c>
      <c r="C412" t="s">
        <v>313</v>
      </c>
      <c r="D412" t="s">
        <v>2596</v>
      </c>
      <c r="E412">
        <v>0.91</v>
      </c>
    </row>
    <row r="413" spans="1:5">
      <c r="A413" t="s">
        <v>2968</v>
      </c>
      <c r="B413" t="s">
        <v>2640</v>
      </c>
      <c r="C413" t="s">
        <v>313</v>
      </c>
      <c r="D413" t="s">
        <v>2641</v>
      </c>
      <c r="E413">
        <v>0.85</v>
      </c>
    </row>
    <row r="414" spans="1:5">
      <c r="A414" t="s">
        <v>2970</v>
      </c>
      <c r="B414" t="s">
        <v>2643</v>
      </c>
      <c r="C414" t="s">
        <v>313</v>
      </c>
      <c r="E414">
        <v>0.85</v>
      </c>
    </row>
    <row r="415" spans="1:5">
      <c r="A415" t="s">
        <v>2973</v>
      </c>
      <c r="B415" t="s">
        <v>2671</v>
      </c>
      <c r="C415" t="s">
        <v>313</v>
      </c>
      <c r="D415" t="s">
        <v>2672</v>
      </c>
      <c r="E415">
        <v>0.76</v>
      </c>
    </row>
    <row r="416" spans="1:5">
      <c r="A416" t="s">
        <v>2976</v>
      </c>
      <c r="B416" t="s">
        <v>2687</v>
      </c>
      <c r="C416" t="s">
        <v>313</v>
      </c>
      <c r="D416" t="s">
        <v>2688</v>
      </c>
      <c r="E416">
        <v>0.69</v>
      </c>
    </row>
    <row r="417" spans="1:5">
      <c r="A417" t="s">
        <v>2978</v>
      </c>
      <c r="B417" t="s">
        <v>2690</v>
      </c>
      <c r="C417" t="s">
        <v>313</v>
      </c>
      <c r="D417" t="s">
        <v>2691</v>
      </c>
      <c r="E417">
        <v>0.68</v>
      </c>
    </row>
    <row r="418" spans="1:5">
      <c r="A418" t="s">
        <v>2981</v>
      </c>
      <c r="B418" t="s">
        <v>2758</v>
      </c>
      <c r="C418" t="s">
        <v>313</v>
      </c>
      <c r="D418" t="s">
        <v>2578</v>
      </c>
      <c r="E418">
        <v>0.5</v>
      </c>
    </row>
    <row r="419" spans="1:5">
      <c r="A419" t="s">
        <v>2983</v>
      </c>
      <c r="B419" t="s">
        <v>2768</v>
      </c>
      <c r="C419" t="s">
        <v>313</v>
      </c>
      <c r="D419" t="s">
        <v>2769</v>
      </c>
      <c r="E419">
        <v>0.5</v>
      </c>
    </row>
    <row r="420" spans="1:5">
      <c r="A420" t="s">
        <v>2985</v>
      </c>
      <c r="B420" t="s">
        <v>2841</v>
      </c>
      <c r="C420" t="s">
        <v>313</v>
      </c>
      <c r="D420" t="s">
        <v>2578</v>
      </c>
      <c r="E420">
        <v>0.48</v>
      </c>
    </row>
    <row r="421" spans="1:5">
      <c r="A421" t="s">
        <v>2988</v>
      </c>
      <c r="B421" t="s">
        <v>2926</v>
      </c>
      <c r="C421" t="s">
        <v>313</v>
      </c>
      <c r="D421" t="s">
        <v>2927</v>
      </c>
      <c r="E421">
        <v>0.4</v>
      </c>
    </row>
    <row r="422" spans="1:5">
      <c r="A422" t="s">
        <v>2991</v>
      </c>
      <c r="B422" t="s">
        <v>2946</v>
      </c>
      <c r="C422" t="s">
        <v>313</v>
      </c>
      <c r="E422">
        <v>0.36</v>
      </c>
    </row>
    <row r="423" spans="1:5">
      <c r="A423" t="s">
        <v>2994</v>
      </c>
      <c r="B423" t="s">
        <v>2977</v>
      </c>
      <c r="C423" t="s">
        <v>313</v>
      </c>
      <c r="E423">
        <v>0.32</v>
      </c>
    </row>
    <row r="424" spans="1:5">
      <c r="A424" t="s">
        <v>2997</v>
      </c>
      <c r="B424" t="s">
        <v>3098</v>
      </c>
      <c r="C424" t="s">
        <v>313</v>
      </c>
      <c r="D424" t="s">
        <v>3099</v>
      </c>
      <c r="E424">
        <v>0.2</v>
      </c>
    </row>
    <row r="425" spans="1:5">
      <c r="A425" t="s">
        <v>2999</v>
      </c>
      <c r="B425" t="s">
        <v>3235</v>
      </c>
      <c r="C425" t="s">
        <v>313</v>
      </c>
      <c r="E425">
        <v>0.1</v>
      </c>
    </row>
    <row r="426" spans="1:5">
      <c r="A426" t="s">
        <v>3002</v>
      </c>
      <c r="B426" t="s">
        <v>1974</v>
      </c>
      <c r="C426" t="s">
        <v>323</v>
      </c>
      <c r="E426">
        <v>6</v>
      </c>
    </row>
    <row r="427" spans="1:5">
      <c r="A427" t="s">
        <v>3004</v>
      </c>
      <c r="B427" t="s">
        <v>2111</v>
      </c>
      <c r="C427" t="s">
        <v>323</v>
      </c>
      <c r="D427" t="s">
        <v>2112</v>
      </c>
      <c r="E427">
        <v>3</v>
      </c>
    </row>
    <row r="428" spans="1:5">
      <c r="A428" t="s">
        <v>3007</v>
      </c>
      <c r="B428" t="s">
        <v>2746</v>
      </c>
      <c r="C428" t="s">
        <v>315</v>
      </c>
      <c r="E428">
        <v>0.5</v>
      </c>
    </row>
    <row r="429" spans="1:5">
      <c r="A429" t="s">
        <v>3010</v>
      </c>
      <c r="B429" t="s">
        <v>2780</v>
      </c>
      <c r="C429" t="s">
        <v>315</v>
      </c>
      <c r="D429" t="s">
        <v>2781</v>
      </c>
      <c r="E429">
        <v>0.5</v>
      </c>
    </row>
    <row r="430" spans="1:5">
      <c r="A430" t="s">
        <v>3013</v>
      </c>
      <c r="B430" t="s">
        <v>2788</v>
      </c>
      <c r="C430" t="s">
        <v>315</v>
      </c>
      <c r="D430" t="s">
        <v>2789</v>
      </c>
      <c r="E430">
        <v>0.5</v>
      </c>
    </row>
    <row r="431" spans="1:5">
      <c r="A431" t="s">
        <v>3016</v>
      </c>
      <c r="B431" t="s">
        <v>3112</v>
      </c>
      <c r="C431" t="s">
        <v>315</v>
      </c>
      <c r="D431" t="s">
        <v>3113</v>
      </c>
      <c r="E431">
        <v>0.2</v>
      </c>
    </row>
    <row r="432" spans="1:5">
      <c r="A432" t="s">
        <v>3019</v>
      </c>
      <c r="B432" t="s">
        <v>2035</v>
      </c>
      <c r="C432" t="s">
        <v>241</v>
      </c>
      <c r="D432" t="s">
        <v>2036</v>
      </c>
      <c r="E432">
        <v>4.5</v>
      </c>
    </row>
    <row r="433" spans="1:5">
      <c r="A433" t="s">
        <v>3022</v>
      </c>
      <c r="B433" t="s">
        <v>2306</v>
      </c>
      <c r="C433" t="s">
        <v>241</v>
      </c>
      <c r="D433" t="s">
        <v>2307</v>
      </c>
      <c r="E433">
        <v>1</v>
      </c>
    </row>
    <row r="434" spans="1:5">
      <c r="A434" t="s">
        <v>3025</v>
      </c>
      <c r="B434" t="s">
        <v>2338</v>
      </c>
      <c r="C434" t="s">
        <v>241</v>
      </c>
      <c r="D434" t="s">
        <v>2339</v>
      </c>
      <c r="E434">
        <v>1</v>
      </c>
    </row>
    <row r="435" spans="1:5">
      <c r="A435" t="s">
        <v>3028</v>
      </c>
      <c r="B435" t="s">
        <v>2424</v>
      </c>
      <c r="C435" t="s">
        <v>241</v>
      </c>
      <c r="D435" t="s">
        <v>2425</v>
      </c>
      <c r="E435">
        <v>1</v>
      </c>
    </row>
    <row r="436" spans="1:5">
      <c r="A436" t="s">
        <v>3031</v>
      </c>
      <c r="B436" t="s">
        <v>3050</v>
      </c>
      <c r="C436" t="s">
        <v>241</v>
      </c>
      <c r="D436" t="s">
        <v>3051</v>
      </c>
      <c r="E436">
        <v>0.24</v>
      </c>
    </row>
    <row r="437" spans="1:5">
      <c r="A437" t="s">
        <v>3033</v>
      </c>
      <c r="B437" t="s">
        <v>2637</v>
      </c>
      <c r="C437" t="s">
        <v>355</v>
      </c>
      <c r="D437" t="s">
        <v>2638</v>
      </c>
      <c r="E437">
        <v>0.86</v>
      </c>
    </row>
    <row r="438" spans="1:5">
      <c r="A438" t="s">
        <v>3035</v>
      </c>
      <c r="B438" t="s">
        <v>2705</v>
      </c>
      <c r="C438" t="s">
        <v>355</v>
      </c>
      <c r="D438" t="s">
        <v>2706</v>
      </c>
      <c r="E438">
        <v>0.65</v>
      </c>
    </row>
    <row r="439" spans="1:5">
      <c r="A439" t="s">
        <v>3038</v>
      </c>
      <c r="B439" t="s">
        <v>2721</v>
      </c>
      <c r="C439" t="s">
        <v>355</v>
      </c>
      <c r="D439" t="s">
        <v>2722</v>
      </c>
      <c r="E439">
        <v>0.6</v>
      </c>
    </row>
    <row r="440" spans="1:5">
      <c r="A440" t="s">
        <v>3040</v>
      </c>
      <c r="B440" t="s">
        <v>2860</v>
      </c>
      <c r="C440" t="s">
        <v>355</v>
      </c>
      <c r="D440" t="s">
        <v>2861</v>
      </c>
      <c r="E440">
        <v>0.47</v>
      </c>
    </row>
    <row r="441" spans="1:5">
      <c r="A441" t="s">
        <v>3043</v>
      </c>
      <c r="B441" t="s">
        <v>2984</v>
      </c>
      <c r="C441" t="s">
        <v>355</v>
      </c>
      <c r="E441">
        <v>0.3</v>
      </c>
    </row>
    <row r="442" spans="1:5">
      <c r="A442" t="s">
        <v>3046</v>
      </c>
      <c r="B442" t="s">
        <v>3223</v>
      </c>
      <c r="C442" t="s">
        <v>355</v>
      </c>
      <c r="D442" t="s">
        <v>3224</v>
      </c>
      <c r="E442">
        <v>0.11</v>
      </c>
    </row>
    <row r="443" spans="1:5">
      <c r="A443" t="s">
        <v>3049</v>
      </c>
      <c r="B443" t="s">
        <v>3283</v>
      </c>
      <c r="C443" t="s">
        <v>355</v>
      </c>
      <c r="E443">
        <v>0.06</v>
      </c>
    </row>
    <row r="444" spans="1:5">
      <c r="A444" t="s">
        <v>3052</v>
      </c>
      <c r="B444" t="s">
        <v>3347</v>
      </c>
      <c r="C444" t="s">
        <v>355</v>
      </c>
      <c r="D444" t="s">
        <v>3348</v>
      </c>
      <c r="E444">
        <v>2.3E-2</v>
      </c>
    </row>
    <row r="445" spans="1:5">
      <c r="A445" t="s">
        <v>3055</v>
      </c>
      <c r="B445" t="s">
        <v>3393</v>
      </c>
      <c r="C445" t="s">
        <v>343</v>
      </c>
      <c r="D445" t="s">
        <v>3394</v>
      </c>
      <c r="E445">
        <v>275</v>
      </c>
    </row>
    <row r="446" spans="1:5">
      <c r="A446" t="s">
        <v>3058</v>
      </c>
      <c r="B446" t="s">
        <v>1886</v>
      </c>
      <c r="C446" t="s">
        <v>343</v>
      </c>
      <c r="D446" t="s">
        <v>1887</v>
      </c>
      <c r="E446">
        <v>18</v>
      </c>
    </row>
    <row r="447" spans="1:5">
      <c r="A447" t="s">
        <v>3061</v>
      </c>
      <c r="B447" t="s">
        <v>1893</v>
      </c>
      <c r="C447" t="s">
        <v>343</v>
      </c>
      <c r="D447" t="s">
        <v>1894</v>
      </c>
      <c r="E447">
        <v>10</v>
      </c>
    </row>
    <row r="448" spans="1:5">
      <c r="A448" t="s">
        <v>3064</v>
      </c>
      <c r="B448" t="s">
        <v>1899</v>
      </c>
      <c r="C448" t="s">
        <v>343</v>
      </c>
      <c r="D448" t="s">
        <v>1887</v>
      </c>
      <c r="E448">
        <v>10</v>
      </c>
    </row>
    <row r="449" spans="1:5">
      <c r="A449" t="s">
        <v>3067</v>
      </c>
      <c r="B449" t="s">
        <v>1901</v>
      </c>
      <c r="C449" t="s">
        <v>343</v>
      </c>
      <c r="D449" t="s">
        <v>1902</v>
      </c>
      <c r="E449">
        <v>9.98</v>
      </c>
    </row>
    <row r="450" spans="1:5">
      <c r="A450" t="s">
        <v>3070</v>
      </c>
      <c r="B450" t="s">
        <v>1904</v>
      </c>
      <c r="C450" t="s">
        <v>343</v>
      </c>
      <c r="D450" t="s">
        <v>1902</v>
      </c>
      <c r="E450">
        <v>9.98</v>
      </c>
    </row>
    <row r="451" spans="1:5">
      <c r="A451" t="s">
        <v>3073</v>
      </c>
      <c r="B451" t="s">
        <v>1910</v>
      </c>
      <c r="C451" t="s">
        <v>343</v>
      </c>
      <c r="D451" t="s">
        <v>1902</v>
      </c>
      <c r="E451">
        <v>9.9</v>
      </c>
    </row>
    <row r="452" spans="1:5">
      <c r="A452" t="s">
        <v>3075</v>
      </c>
      <c r="B452" t="s">
        <v>1925</v>
      </c>
      <c r="C452" t="s">
        <v>343</v>
      </c>
      <c r="D452" t="s">
        <v>1926</v>
      </c>
      <c r="E452">
        <v>8</v>
      </c>
    </row>
    <row r="453" spans="1:5">
      <c r="A453" t="s">
        <v>3078</v>
      </c>
      <c r="B453" t="s">
        <v>1936</v>
      </c>
      <c r="C453" t="s">
        <v>343</v>
      </c>
      <c r="E453">
        <v>7.98</v>
      </c>
    </row>
    <row r="454" spans="1:5">
      <c r="A454" t="s">
        <v>3081</v>
      </c>
      <c r="B454" t="s">
        <v>1938</v>
      </c>
      <c r="C454" t="s">
        <v>343</v>
      </c>
      <c r="D454" t="s">
        <v>1939</v>
      </c>
      <c r="E454">
        <v>7.98</v>
      </c>
    </row>
    <row r="455" spans="1:5">
      <c r="A455" t="s">
        <v>3084</v>
      </c>
      <c r="B455" t="s">
        <v>1949</v>
      </c>
      <c r="C455" t="s">
        <v>343</v>
      </c>
      <c r="E455">
        <v>7</v>
      </c>
    </row>
    <row r="456" spans="1:5">
      <c r="A456" t="s">
        <v>3087</v>
      </c>
      <c r="B456" t="s">
        <v>1958</v>
      </c>
      <c r="C456" t="s">
        <v>343</v>
      </c>
      <c r="D456" t="s">
        <v>1959</v>
      </c>
      <c r="E456">
        <v>6.94</v>
      </c>
    </row>
    <row r="457" spans="1:5">
      <c r="A457" t="s">
        <v>3090</v>
      </c>
      <c r="B457" t="s">
        <v>1981</v>
      </c>
      <c r="C457" t="s">
        <v>343</v>
      </c>
      <c r="E457">
        <v>5.91</v>
      </c>
    </row>
    <row r="458" spans="1:5">
      <c r="A458" t="s">
        <v>3092</v>
      </c>
      <c r="B458" t="s">
        <v>1983</v>
      </c>
      <c r="C458" t="s">
        <v>343</v>
      </c>
      <c r="E458">
        <v>5.9</v>
      </c>
    </row>
    <row r="459" spans="1:5">
      <c r="A459" t="s">
        <v>3094</v>
      </c>
      <c r="B459" t="s">
        <v>2005</v>
      </c>
      <c r="C459" t="s">
        <v>343</v>
      </c>
      <c r="D459" t="s">
        <v>2006</v>
      </c>
      <c r="E459">
        <v>5</v>
      </c>
    </row>
    <row r="460" spans="1:5">
      <c r="A460" t="s">
        <v>3097</v>
      </c>
      <c r="B460" t="s">
        <v>2011</v>
      </c>
      <c r="C460" t="s">
        <v>343</v>
      </c>
      <c r="D460" t="s">
        <v>2012</v>
      </c>
      <c r="E460">
        <v>5</v>
      </c>
    </row>
    <row r="461" spans="1:5">
      <c r="A461" t="s">
        <v>3100</v>
      </c>
      <c r="B461" t="s">
        <v>2022</v>
      </c>
      <c r="C461" t="s">
        <v>343</v>
      </c>
      <c r="D461" t="s">
        <v>2023</v>
      </c>
      <c r="E461">
        <v>4.97</v>
      </c>
    </row>
    <row r="462" spans="1:5">
      <c r="A462" t="s">
        <v>3103</v>
      </c>
      <c r="B462" t="s">
        <v>2069</v>
      </c>
      <c r="C462" t="s">
        <v>343</v>
      </c>
      <c r="D462" t="s">
        <v>2023</v>
      </c>
      <c r="E462">
        <v>4</v>
      </c>
    </row>
    <row r="463" spans="1:5">
      <c r="A463" t="s">
        <v>3106</v>
      </c>
      <c r="B463" t="s">
        <v>2076</v>
      </c>
      <c r="C463" t="s">
        <v>343</v>
      </c>
      <c r="D463" t="s">
        <v>2077</v>
      </c>
      <c r="E463">
        <v>3.96</v>
      </c>
    </row>
    <row r="464" spans="1:5">
      <c r="A464" t="s">
        <v>3109</v>
      </c>
      <c r="B464" t="s">
        <v>2079</v>
      </c>
      <c r="C464" t="s">
        <v>343</v>
      </c>
      <c r="D464" t="s">
        <v>1887</v>
      </c>
      <c r="E464">
        <v>3.96</v>
      </c>
    </row>
    <row r="465" spans="1:5">
      <c r="A465" t="s">
        <v>3111</v>
      </c>
      <c r="B465" t="s">
        <v>2086</v>
      </c>
      <c r="C465" t="s">
        <v>343</v>
      </c>
      <c r="D465" t="s">
        <v>2087</v>
      </c>
      <c r="E465">
        <v>3.42</v>
      </c>
    </row>
    <row r="466" spans="1:5">
      <c r="A466" t="s">
        <v>3114</v>
      </c>
      <c r="B466" t="s">
        <v>2117</v>
      </c>
      <c r="C466" t="s">
        <v>343</v>
      </c>
      <c r="D466" t="s">
        <v>2118</v>
      </c>
      <c r="E466">
        <v>3</v>
      </c>
    </row>
    <row r="467" spans="1:5">
      <c r="A467" t="s">
        <v>3117</v>
      </c>
      <c r="B467" t="s">
        <v>2158</v>
      </c>
      <c r="C467" t="s">
        <v>343</v>
      </c>
      <c r="D467" t="s">
        <v>2159</v>
      </c>
      <c r="E467">
        <v>2</v>
      </c>
    </row>
    <row r="468" spans="1:5">
      <c r="A468" t="s">
        <v>3119</v>
      </c>
      <c r="B468" t="s">
        <v>2161</v>
      </c>
      <c r="C468" t="s">
        <v>343</v>
      </c>
      <c r="E468">
        <v>2</v>
      </c>
    </row>
    <row r="469" spans="1:5">
      <c r="A469" t="s">
        <v>3122</v>
      </c>
      <c r="B469" t="s">
        <v>2211</v>
      </c>
      <c r="C469" t="s">
        <v>343</v>
      </c>
      <c r="E469">
        <v>2</v>
      </c>
    </row>
    <row r="470" spans="1:5">
      <c r="A470" t="s">
        <v>3124</v>
      </c>
      <c r="B470" t="s">
        <v>2312</v>
      </c>
      <c r="C470" t="s">
        <v>343</v>
      </c>
      <c r="D470" t="s">
        <v>2313</v>
      </c>
      <c r="E470">
        <v>1</v>
      </c>
    </row>
    <row r="471" spans="1:5">
      <c r="A471" t="s">
        <v>3127</v>
      </c>
      <c r="B471" t="s">
        <v>2388</v>
      </c>
      <c r="C471" t="s">
        <v>343</v>
      </c>
      <c r="D471" t="s">
        <v>2389</v>
      </c>
      <c r="E471">
        <v>1</v>
      </c>
    </row>
    <row r="472" spans="1:5">
      <c r="A472" t="s">
        <v>3130</v>
      </c>
      <c r="B472" t="s">
        <v>2436</v>
      </c>
      <c r="C472" t="s">
        <v>343</v>
      </c>
      <c r="E472">
        <v>1</v>
      </c>
    </row>
    <row r="473" spans="1:5">
      <c r="A473" t="s">
        <v>3133</v>
      </c>
      <c r="B473" t="s">
        <v>2492</v>
      </c>
      <c r="C473" t="s">
        <v>343</v>
      </c>
      <c r="D473" t="s">
        <v>2493</v>
      </c>
      <c r="E473">
        <v>1</v>
      </c>
    </row>
    <row r="474" spans="1:5">
      <c r="A474" t="s">
        <v>3136</v>
      </c>
      <c r="B474" t="s">
        <v>2631</v>
      </c>
      <c r="C474" t="s">
        <v>343</v>
      </c>
      <c r="D474" t="s">
        <v>2632</v>
      </c>
      <c r="E474">
        <v>0.88</v>
      </c>
    </row>
    <row r="475" spans="1:5">
      <c r="A475" t="s">
        <v>3139</v>
      </c>
      <c r="B475" t="s">
        <v>2634</v>
      </c>
      <c r="C475" t="s">
        <v>343</v>
      </c>
      <c r="D475" t="s">
        <v>2635</v>
      </c>
      <c r="E475">
        <v>0.86</v>
      </c>
    </row>
    <row r="476" spans="1:5">
      <c r="A476" t="s">
        <v>3142</v>
      </c>
      <c r="B476" t="s">
        <v>2650</v>
      </c>
      <c r="C476" t="s">
        <v>343</v>
      </c>
      <c r="D476" t="s">
        <v>2651</v>
      </c>
      <c r="E476">
        <v>0.85</v>
      </c>
    </row>
    <row r="477" spans="1:5">
      <c r="A477" t="s">
        <v>3144</v>
      </c>
      <c r="B477" t="s">
        <v>2778</v>
      </c>
      <c r="C477" t="s">
        <v>343</v>
      </c>
      <c r="D477" t="s">
        <v>1902</v>
      </c>
      <c r="E477">
        <v>0.5</v>
      </c>
    </row>
    <row r="478" spans="1:5">
      <c r="A478" t="s">
        <v>3147</v>
      </c>
      <c r="B478" t="s">
        <v>2914</v>
      </c>
      <c r="C478" t="s">
        <v>343</v>
      </c>
      <c r="D478" t="s">
        <v>2915</v>
      </c>
      <c r="E478">
        <v>0.4</v>
      </c>
    </row>
    <row r="479" spans="1:5">
      <c r="A479" t="s">
        <v>3150</v>
      </c>
      <c r="B479" t="s">
        <v>3020</v>
      </c>
      <c r="C479" t="s">
        <v>343</v>
      </c>
      <c r="D479" t="s">
        <v>3021</v>
      </c>
      <c r="E479">
        <v>0.25</v>
      </c>
    </row>
    <row r="480" spans="1:5">
      <c r="A480" t="s">
        <v>3153</v>
      </c>
      <c r="B480" t="s">
        <v>3068</v>
      </c>
      <c r="C480" t="s">
        <v>343</v>
      </c>
      <c r="D480" t="s">
        <v>3069</v>
      </c>
      <c r="E480">
        <v>0.23</v>
      </c>
    </row>
    <row r="481" spans="1:5">
      <c r="A481" t="s">
        <v>3156</v>
      </c>
      <c r="B481" t="s">
        <v>3131</v>
      </c>
      <c r="C481" t="s">
        <v>343</v>
      </c>
      <c r="D481" t="s">
        <v>3132</v>
      </c>
      <c r="E481">
        <v>0.2</v>
      </c>
    </row>
    <row r="482" spans="1:5">
      <c r="A482" t="s">
        <v>3158</v>
      </c>
      <c r="B482" t="s">
        <v>3280</v>
      </c>
      <c r="C482" t="s">
        <v>343</v>
      </c>
      <c r="D482" t="s">
        <v>3281</v>
      </c>
      <c r="E482">
        <v>0.06</v>
      </c>
    </row>
    <row r="483" spans="1:5">
      <c r="A483" t="s">
        <v>3160</v>
      </c>
      <c r="B483" t="s">
        <v>3344</v>
      </c>
      <c r="C483" t="s">
        <v>343</v>
      </c>
      <c r="D483" t="s">
        <v>3345</v>
      </c>
      <c r="E483">
        <v>2.4E-2</v>
      </c>
    </row>
    <row r="484" spans="1:5">
      <c r="A484" t="s">
        <v>3163</v>
      </c>
      <c r="B484" t="s">
        <v>3359</v>
      </c>
      <c r="C484" t="s">
        <v>343</v>
      </c>
      <c r="D484" t="s">
        <v>3360</v>
      </c>
      <c r="E484">
        <v>0.02</v>
      </c>
    </row>
    <row r="485" spans="1:5">
      <c r="A485" t="s">
        <v>3166</v>
      </c>
      <c r="B485" t="s">
        <v>2122</v>
      </c>
      <c r="C485" t="s">
        <v>365</v>
      </c>
      <c r="E485">
        <v>3</v>
      </c>
    </row>
    <row r="486" spans="1:5">
      <c r="A486" t="s">
        <v>3169</v>
      </c>
      <c r="B486" t="s">
        <v>2216</v>
      </c>
      <c r="C486" t="s">
        <v>365</v>
      </c>
      <c r="D486" t="s">
        <v>1926</v>
      </c>
      <c r="E486">
        <v>2</v>
      </c>
    </row>
    <row r="487" spans="1:5">
      <c r="A487" t="s">
        <v>3172</v>
      </c>
      <c r="B487" t="s">
        <v>2485</v>
      </c>
      <c r="C487" t="s">
        <v>365</v>
      </c>
      <c r="D487" t="s">
        <v>2486</v>
      </c>
      <c r="E487">
        <v>1</v>
      </c>
    </row>
    <row r="488" spans="1:5">
      <c r="A488" t="s">
        <v>3175</v>
      </c>
      <c r="B488" t="s">
        <v>2498</v>
      </c>
      <c r="C488" t="s">
        <v>365</v>
      </c>
      <c r="D488" t="s">
        <v>2499</v>
      </c>
      <c r="E488">
        <v>1</v>
      </c>
    </row>
    <row r="489" spans="1:5">
      <c r="A489" t="s">
        <v>3178</v>
      </c>
      <c r="B489" t="s">
        <v>3107</v>
      </c>
      <c r="C489" t="s">
        <v>365</v>
      </c>
      <c r="D489" t="s">
        <v>3108</v>
      </c>
      <c r="E489">
        <v>0.2</v>
      </c>
    </row>
    <row r="490" spans="1:5">
      <c r="A490" t="s">
        <v>3181</v>
      </c>
      <c r="B490" t="s">
        <v>2016</v>
      </c>
      <c r="C490" t="s">
        <v>261</v>
      </c>
      <c r="D490" t="s">
        <v>2017</v>
      </c>
      <c r="E490">
        <v>5</v>
      </c>
    </row>
    <row r="491" spans="1:5">
      <c r="A491" t="s">
        <v>3183</v>
      </c>
      <c r="B491" t="s">
        <v>2047</v>
      </c>
      <c r="C491" t="s">
        <v>261</v>
      </c>
      <c r="E491">
        <v>4.13</v>
      </c>
    </row>
    <row r="492" spans="1:5">
      <c r="A492" t="s">
        <v>3186</v>
      </c>
      <c r="B492" t="s">
        <v>2971</v>
      </c>
      <c r="C492" t="s">
        <v>261</v>
      </c>
      <c r="D492" t="s">
        <v>2972</v>
      </c>
      <c r="E492">
        <v>0.35</v>
      </c>
    </row>
    <row r="493" spans="1:5">
      <c r="A493" t="s">
        <v>3189</v>
      </c>
      <c r="B493" t="s">
        <v>3003</v>
      </c>
      <c r="C493" t="s">
        <v>261</v>
      </c>
      <c r="D493" t="s">
        <v>2972</v>
      </c>
      <c r="E493">
        <v>0.28999999999999998</v>
      </c>
    </row>
    <row r="494" spans="1:5">
      <c r="A494" t="s">
        <v>3192</v>
      </c>
      <c r="B494" t="s">
        <v>1955</v>
      </c>
      <c r="C494" t="s">
        <v>369</v>
      </c>
      <c r="D494" t="s">
        <v>1956</v>
      </c>
      <c r="E494">
        <v>6.99</v>
      </c>
    </row>
    <row r="495" spans="1:5">
      <c r="A495" t="s">
        <v>3195</v>
      </c>
      <c r="B495" t="s">
        <v>2033</v>
      </c>
      <c r="C495" t="s">
        <v>369</v>
      </c>
      <c r="E495">
        <v>4.5</v>
      </c>
    </row>
    <row r="496" spans="1:5">
      <c r="A496" t="s">
        <v>3198</v>
      </c>
      <c r="B496" t="s">
        <v>2281</v>
      </c>
      <c r="C496" t="s">
        <v>369</v>
      </c>
      <c r="D496" t="s">
        <v>2282</v>
      </c>
      <c r="E496">
        <v>1.27</v>
      </c>
    </row>
    <row r="497" spans="1:5">
      <c r="A497" t="s">
        <v>3201</v>
      </c>
      <c r="B497" t="s">
        <v>2416</v>
      </c>
      <c r="C497" t="s">
        <v>369</v>
      </c>
      <c r="D497" t="s">
        <v>2417</v>
      </c>
      <c r="E497">
        <v>1</v>
      </c>
    </row>
    <row r="498" spans="1:5">
      <c r="A498" t="s">
        <v>3204</v>
      </c>
      <c r="B498" t="s">
        <v>2530</v>
      </c>
      <c r="C498" t="s">
        <v>369</v>
      </c>
      <c r="E498">
        <v>0.99</v>
      </c>
    </row>
    <row r="499" spans="1:5">
      <c r="A499" t="s">
        <v>3206</v>
      </c>
      <c r="B499" t="s">
        <v>2532</v>
      </c>
      <c r="C499" t="s">
        <v>369</v>
      </c>
      <c r="D499" t="s">
        <v>2533</v>
      </c>
      <c r="E499">
        <v>0.99</v>
      </c>
    </row>
    <row r="500" spans="1:5">
      <c r="A500" t="s">
        <v>3208</v>
      </c>
      <c r="B500" t="s">
        <v>2553</v>
      </c>
      <c r="C500" t="s">
        <v>369</v>
      </c>
      <c r="D500" t="s">
        <v>2554</v>
      </c>
      <c r="E500">
        <v>0.98</v>
      </c>
    </row>
    <row r="501" spans="1:5">
      <c r="A501" t="s">
        <v>3210</v>
      </c>
      <c r="B501" t="s">
        <v>2606</v>
      </c>
      <c r="C501" t="s">
        <v>369</v>
      </c>
      <c r="D501" t="s">
        <v>2607</v>
      </c>
      <c r="E501">
        <v>0.9</v>
      </c>
    </row>
    <row r="502" spans="1:5">
      <c r="A502" t="s">
        <v>3213</v>
      </c>
      <c r="B502" t="s">
        <v>2888</v>
      </c>
      <c r="C502" t="s">
        <v>369</v>
      </c>
      <c r="D502" t="s">
        <v>2889</v>
      </c>
      <c r="E502">
        <v>0.43</v>
      </c>
    </row>
    <row r="503" spans="1:5">
      <c r="A503" t="s">
        <v>3216</v>
      </c>
      <c r="B503" t="s">
        <v>2902</v>
      </c>
      <c r="C503" t="s">
        <v>369</v>
      </c>
      <c r="D503" t="s">
        <v>2903</v>
      </c>
      <c r="E503">
        <v>0.4</v>
      </c>
    </row>
    <row r="504" spans="1:5">
      <c r="A504" t="s">
        <v>3219</v>
      </c>
      <c r="B504" t="s">
        <v>3005</v>
      </c>
      <c r="C504" t="s">
        <v>369</v>
      </c>
      <c r="D504" t="s">
        <v>3006</v>
      </c>
      <c r="E504">
        <v>0.28000000000000003</v>
      </c>
    </row>
    <row r="505" spans="1:5">
      <c r="A505" t="s">
        <v>3222</v>
      </c>
      <c r="B505" t="s">
        <v>3091</v>
      </c>
      <c r="C505" t="s">
        <v>369</v>
      </c>
      <c r="E505">
        <v>0.21</v>
      </c>
    </row>
    <row r="506" spans="1:5">
      <c r="A506" t="s">
        <v>3225</v>
      </c>
      <c r="B506" t="s">
        <v>3137</v>
      </c>
      <c r="C506" t="s">
        <v>369</v>
      </c>
      <c r="D506" t="s">
        <v>3138</v>
      </c>
      <c r="E506">
        <v>0.2</v>
      </c>
    </row>
    <row r="507" spans="1:5">
      <c r="A507" t="s">
        <v>3228</v>
      </c>
      <c r="B507" t="s">
        <v>2982</v>
      </c>
      <c r="C507" t="s">
        <v>235</v>
      </c>
      <c r="E507">
        <v>0.3</v>
      </c>
    </row>
    <row r="508" spans="1:5">
      <c r="A508" t="s">
        <v>3231</v>
      </c>
      <c r="B508" t="s">
        <v>3321</v>
      </c>
      <c r="C508" t="s">
        <v>235</v>
      </c>
      <c r="D508" t="s">
        <v>3322</v>
      </c>
      <c r="E508">
        <v>3.5000000000000003E-2</v>
      </c>
    </row>
    <row r="509" spans="1:5">
      <c r="A509" t="s">
        <v>3234</v>
      </c>
      <c r="B509" t="s">
        <v>1978</v>
      </c>
      <c r="C509" t="s">
        <v>331</v>
      </c>
      <c r="D509" t="s">
        <v>1979</v>
      </c>
      <c r="E509">
        <v>6</v>
      </c>
    </row>
    <row r="510" spans="1:5">
      <c r="A510" t="s">
        <v>3236</v>
      </c>
      <c r="B510" t="s">
        <v>1985</v>
      </c>
      <c r="C510" t="s">
        <v>331</v>
      </c>
      <c r="E510">
        <v>5.75</v>
      </c>
    </row>
    <row r="511" spans="1:5">
      <c r="A511" t="s">
        <v>3238</v>
      </c>
      <c r="B511" t="s">
        <v>1990</v>
      </c>
      <c r="C511" t="s">
        <v>331</v>
      </c>
      <c r="D511" t="s">
        <v>1939</v>
      </c>
      <c r="E511">
        <v>5.53</v>
      </c>
    </row>
    <row r="512" spans="1:5">
      <c r="A512" t="s">
        <v>3241</v>
      </c>
      <c r="B512" t="s">
        <v>2019</v>
      </c>
      <c r="C512" t="s">
        <v>331</v>
      </c>
      <c r="D512" t="s">
        <v>2020</v>
      </c>
      <c r="E512">
        <v>5</v>
      </c>
    </row>
    <row r="513" spans="1:5">
      <c r="A513" t="s">
        <v>3244</v>
      </c>
      <c r="B513" t="s">
        <v>2071</v>
      </c>
      <c r="C513" t="s">
        <v>331</v>
      </c>
      <c r="D513" t="s">
        <v>2072</v>
      </c>
      <c r="E513">
        <v>4</v>
      </c>
    </row>
    <row r="514" spans="1:5">
      <c r="A514" t="s">
        <v>3247</v>
      </c>
      <c r="B514" t="s">
        <v>2120</v>
      </c>
      <c r="C514" t="s">
        <v>331</v>
      </c>
      <c r="E514">
        <v>3</v>
      </c>
    </row>
    <row r="515" spans="1:5">
      <c r="A515" t="s">
        <v>3250</v>
      </c>
      <c r="B515" t="s">
        <v>2319</v>
      </c>
      <c r="C515" t="s">
        <v>331</v>
      </c>
      <c r="D515" t="s">
        <v>2320</v>
      </c>
      <c r="E515">
        <v>1</v>
      </c>
    </row>
    <row r="516" spans="1:5">
      <c r="A516" t="s">
        <v>3253</v>
      </c>
      <c r="B516" t="s">
        <v>2327</v>
      </c>
      <c r="C516" t="s">
        <v>331</v>
      </c>
      <c r="E516">
        <v>1</v>
      </c>
    </row>
    <row r="517" spans="1:5">
      <c r="A517" t="s">
        <v>3256</v>
      </c>
      <c r="B517" t="s">
        <v>2385</v>
      </c>
      <c r="C517" t="s">
        <v>331</v>
      </c>
      <c r="D517" t="s">
        <v>2386</v>
      </c>
      <c r="E517">
        <v>1</v>
      </c>
    </row>
    <row r="518" spans="1:5">
      <c r="A518" t="s">
        <v>3259</v>
      </c>
      <c r="B518" t="s">
        <v>2566</v>
      </c>
      <c r="C518" t="s">
        <v>331</v>
      </c>
      <c r="E518">
        <v>0.97</v>
      </c>
    </row>
    <row r="519" spans="1:5">
      <c r="A519" t="s">
        <v>3261</v>
      </c>
      <c r="B519" t="s">
        <v>2838</v>
      </c>
      <c r="C519" t="s">
        <v>331</v>
      </c>
      <c r="D519" t="s">
        <v>2839</v>
      </c>
      <c r="E519">
        <v>0.48</v>
      </c>
    </row>
    <row r="520" spans="1:5">
      <c r="A520" t="s">
        <v>3264</v>
      </c>
      <c r="B520" t="s">
        <v>3202</v>
      </c>
      <c r="C520" t="s">
        <v>331</v>
      </c>
      <c r="D520" t="s">
        <v>3203</v>
      </c>
      <c r="E520">
        <v>0.15</v>
      </c>
    </row>
    <row r="521" spans="1:5">
      <c r="A521" t="s">
        <v>3267</v>
      </c>
      <c r="B521" t="s">
        <v>3391</v>
      </c>
      <c r="C521" t="s">
        <v>331</v>
      </c>
      <c r="D521" t="s">
        <v>3391</v>
      </c>
      <c r="E521">
        <v>3.0000000000000001E-3</v>
      </c>
    </row>
    <row r="522" spans="1:5">
      <c r="A522" t="s">
        <v>3270</v>
      </c>
      <c r="B522" t="s">
        <v>2287</v>
      </c>
      <c r="C522" t="s">
        <v>371</v>
      </c>
      <c r="D522" t="s">
        <v>2288</v>
      </c>
      <c r="E522">
        <v>1.22</v>
      </c>
    </row>
    <row r="523" spans="1:5">
      <c r="A523" t="s">
        <v>3273</v>
      </c>
      <c r="B523" t="s">
        <v>2740</v>
      </c>
      <c r="C523" t="s">
        <v>371</v>
      </c>
      <c r="D523" t="s">
        <v>2741</v>
      </c>
      <c r="E523">
        <v>0.5</v>
      </c>
    </row>
    <row r="524" spans="1:5">
      <c r="A524" t="s">
        <v>3276</v>
      </c>
      <c r="B524" t="s">
        <v>2773</v>
      </c>
      <c r="C524" t="s">
        <v>371</v>
      </c>
      <c r="D524" t="s">
        <v>2774</v>
      </c>
      <c r="E524">
        <v>0.5</v>
      </c>
    </row>
    <row r="525" spans="1:5">
      <c r="A525" t="s">
        <v>3279</v>
      </c>
      <c r="B525" t="s">
        <v>2851</v>
      </c>
      <c r="C525" t="s">
        <v>371</v>
      </c>
      <c r="D525" t="s">
        <v>2852</v>
      </c>
      <c r="E525">
        <v>0.47</v>
      </c>
    </row>
    <row r="526" spans="1:5">
      <c r="A526" t="s">
        <v>3282</v>
      </c>
      <c r="B526" t="s">
        <v>3039</v>
      </c>
      <c r="C526" t="s">
        <v>371</v>
      </c>
      <c r="E526">
        <v>0.25</v>
      </c>
    </row>
    <row r="527" spans="1:5">
      <c r="A527" t="s">
        <v>3284</v>
      </c>
      <c r="B527" t="s">
        <v>3184</v>
      </c>
      <c r="C527" t="s">
        <v>371</v>
      </c>
      <c r="D527" t="s">
        <v>3185</v>
      </c>
      <c r="E527">
        <v>0.15</v>
      </c>
    </row>
    <row r="528" spans="1:5">
      <c r="A528" t="s">
        <v>3287</v>
      </c>
      <c r="B528" t="s">
        <v>3196</v>
      </c>
      <c r="C528" t="s">
        <v>371</v>
      </c>
      <c r="D528" t="s">
        <v>3197</v>
      </c>
      <c r="E528">
        <v>0.15</v>
      </c>
    </row>
    <row r="529" spans="1:5">
      <c r="A529" t="s">
        <v>3290</v>
      </c>
      <c r="B529" t="s">
        <v>3211</v>
      </c>
      <c r="C529" t="s">
        <v>371</v>
      </c>
      <c r="D529" t="s">
        <v>3212</v>
      </c>
      <c r="E529">
        <v>0.12</v>
      </c>
    </row>
    <row r="530" spans="1:5">
      <c r="A530" t="s">
        <v>3293</v>
      </c>
      <c r="B530" t="s">
        <v>3226</v>
      </c>
      <c r="C530" t="s">
        <v>371</v>
      </c>
      <c r="D530" t="s">
        <v>3227</v>
      </c>
      <c r="E530">
        <v>0.1</v>
      </c>
    </row>
    <row r="531" spans="1:5">
      <c r="A531" t="s">
        <v>3296</v>
      </c>
      <c r="B531" t="s">
        <v>3333</v>
      </c>
      <c r="C531" t="s">
        <v>371</v>
      </c>
      <c r="D531" t="s">
        <v>3331</v>
      </c>
      <c r="E531">
        <v>0.03</v>
      </c>
    </row>
    <row r="532" spans="1:5">
      <c r="A532" t="s">
        <v>3299</v>
      </c>
      <c r="B532" t="s">
        <v>1889</v>
      </c>
      <c r="C532" t="s">
        <v>317</v>
      </c>
      <c r="E532">
        <v>17</v>
      </c>
    </row>
    <row r="533" spans="1:5">
      <c r="A533" t="s">
        <v>3302</v>
      </c>
      <c r="B533" t="s">
        <v>2051</v>
      </c>
      <c r="C533" t="s">
        <v>317</v>
      </c>
      <c r="D533" t="s">
        <v>2052</v>
      </c>
      <c r="E533">
        <v>4</v>
      </c>
    </row>
    <row r="534" spans="1:5">
      <c r="A534" t="s">
        <v>3305</v>
      </c>
      <c r="B534" t="s">
        <v>2235</v>
      </c>
      <c r="C534" t="s">
        <v>317</v>
      </c>
      <c r="E534">
        <v>1.97</v>
      </c>
    </row>
    <row r="535" spans="1:5">
      <c r="A535" t="s">
        <v>3308</v>
      </c>
      <c r="B535" t="s">
        <v>3008</v>
      </c>
      <c r="C535" t="s">
        <v>317</v>
      </c>
      <c r="D535" t="s">
        <v>3009</v>
      </c>
      <c r="E535">
        <v>0.28000000000000003</v>
      </c>
    </row>
    <row r="536" spans="1:5">
      <c r="A536" t="s">
        <v>3311</v>
      </c>
      <c r="B536" t="s">
        <v>3161</v>
      </c>
      <c r="C536" t="s">
        <v>317</v>
      </c>
      <c r="D536" t="s">
        <v>3162</v>
      </c>
      <c r="E536">
        <v>0.18</v>
      </c>
    </row>
    <row r="537" spans="1:5">
      <c r="A537" t="s">
        <v>3314</v>
      </c>
      <c r="B537" t="s">
        <v>3404</v>
      </c>
      <c r="C537" t="s">
        <v>319</v>
      </c>
      <c r="D537" t="s">
        <v>3394</v>
      </c>
      <c r="E537">
        <v>45</v>
      </c>
    </row>
    <row r="538" spans="1:5">
      <c r="A538" t="s">
        <v>3317</v>
      </c>
      <c r="B538" t="s">
        <v>1963</v>
      </c>
      <c r="C538" t="s">
        <v>319</v>
      </c>
      <c r="D538" t="s">
        <v>1964</v>
      </c>
      <c r="E538">
        <v>6.68</v>
      </c>
    </row>
    <row r="539" spans="1:5">
      <c r="A539" t="s">
        <v>3320</v>
      </c>
      <c r="B539" t="s">
        <v>1998</v>
      </c>
      <c r="C539" t="s">
        <v>319</v>
      </c>
      <c r="D539" t="s">
        <v>1999</v>
      </c>
      <c r="E539">
        <v>5</v>
      </c>
    </row>
    <row r="540" spans="1:5">
      <c r="A540" t="s">
        <v>3323</v>
      </c>
      <c r="B540" t="s">
        <v>2014</v>
      </c>
      <c r="C540" t="s">
        <v>319</v>
      </c>
      <c r="D540" t="s">
        <v>1939</v>
      </c>
      <c r="E540">
        <v>5</v>
      </c>
    </row>
    <row r="541" spans="1:5">
      <c r="A541" t="s">
        <v>3326</v>
      </c>
      <c r="B541" t="s">
        <v>2106</v>
      </c>
      <c r="C541" t="s">
        <v>319</v>
      </c>
      <c r="D541" t="s">
        <v>2107</v>
      </c>
      <c r="E541">
        <v>3</v>
      </c>
    </row>
    <row r="542" spans="1:5">
      <c r="A542" t="s">
        <v>3329</v>
      </c>
      <c r="B542" t="s">
        <v>2202</v>
      </c>
      <c r="C542" t="s">
        <v>319</v>
      </c>
      <c r="D542" t="s">
        <v>2203</v>
      </c>
      <c r="E542">
        <v>2</v>
      </c>
    </row>
    <row r="543" spans="1:5">
      <c r="A543" t="s">
        <v>3332</v>
      </c>
      <c r="B543" t="s">
        <v>2205</v>
      </c>
      <c r="C543" t="s">
        <v>319</v>
      </c>
      <c r="D543" t="s">
        <v>2206</v>
      </c>
      <c r="E543">
        <v>2</v>
      </c>
    </row>
    <row r="544" spans="1:5">
      <c r="A544" t="s">
        <v>3334</v>
      </c>
      <c r="B544" t="s">
        <v>2296</v>
      </c>
      <c r="C544" t="s">
        <v>319</v>
      </c>
      <c r="D544" t="s">
        <v>2297</v>
      </c>
      <c r="E544">
        <v>1.03</v>
      </c>
    </row>
    <row r="545" spans="1:5">
      <c r="A545" t="s">
        <v>3337</v>
      </c>
      <c r="B545" t="s">
        <v>2357</v>
      </c>
      <c r="C545" t="s">
        <v>319</v>
      </c>
      <c r="D545" t="s">
        <v>2358</v>
      </c>
      <c r="E545">
        <v>1</v>
      </c>
    </row>
    <row r="546" spans="1:5">
      <c r="A546" t="s">
        <v>3340</v>
      </c>
      <c r="B546" t="s">
        <v>2430</v>
      </c>
      <c r="C546" t="s">
        <v>319</v>
      </c>
      <c r="D546" t="s">
        <v>2431</v>
      </c>
      <c r="E546">
        <v>1</v>
      </c>
    </row>
    <row r="547" spans="1:5">
      <c r="A547" t="s">
        <v>3343</v>
      </c>
      <c r="B547" t="s">
        <v>2089</v>
      </c>
      <c r="C547" t="s">
        <v>325</v>
      </c>
      <c r="D547" t="s">
        <v>1939</v>
      </c>
      <c r="E547">
        <v>3.2</v>
      </c>
    </row>
    <row r="548" spans="1:5">
      <c r="A548" t="s">
        <v>3346</v>
      </c>
      <c r="B548" t="s">
        <v>2611</v>
      </c>
      <c r="C548" t="s">
        <v>325</v>
      </c>
      <c r="D548" t="s">
        <v>2612</v>
      </c>
      <c r="E548">
        <v>0.9</v>
      </c>
    </row>
    <row r="549" spans="1:5">
      <c r="A549" t="s">
        <v>3349</v>
      </c>
      <c r="B549" t="s">
        <v>2329</v>
      </c>
      <c r="C549" t="s">
        <v>295</v>
      </c>
      <c r="D549" t="s">
        <v>2330</v>
      </c>
      <c r="E549">
        <v>1</v>
      </c>
    </row>
    <row r="550" spans="1:5">
      <c r="A550" t="s">
        <v>3352</v>
      </c>
      <c r="B550" t="s">
        <v>2835</v>
      </c>
      <c r="C550" t="s">
        <v>295</v>
      </c>
      <c r="D550" t="s">
        <v>2836</v>
      </c>
      <c r="E550">
        <v>0.49</v>
      </c>
    </row>
    <row r="551" spans="1:5">
      <c r="A551" t="s">
        <v>3355</v>
      </c>
      <c r="B551" t="s">
        <v>3065</v>
      </c>
      <c r="C551" t="s">
        <v>295</v>
      </c>
      <c r="D551" t="s">
        <v>3066</v>
      </c>
      <c r="E551">
        <v>0.24</v>
      </c>
    </row>
    <row r="552" spans="1:5">
      <c r="A552" t="s">
        <v>3358</v>
      </c>
      <c r="B552" t="s">
        <v>3128</v>
      </c>
      <c r="C552" t="s">
        <v>229</v>
      </c>
      <c r="D552" t="s">
        <v>3129</v>
      </c>
      <c r="E552">
        <v>0.2</v>
      </c>
    </row>
    <row r="553" spans="1:5">
      <c r="A553" t="s">
        <v>3361</v>
      </c>
      <c r="B553" t="s">
        <v>1912</v>
      </c>
      <c r="C553" t="s">
        <v>311</v>
      </c>
      <c r="D553" t="s">
        <v>1913</v>
      </c>
      <c r="E553">
        <v>9</v>
      </c>
    </row>
    <row r="554" spans="1:5">
      <c r="A554" t="s">
        <v>3364</v>
      </c>
      <c r="B554" t="s">
        <v>2465</v>
      </c>
      <c r="C554" t="s">
        <v>311</v>
      </c>
      <c r="D554" t="s">
        <v>2466</v>
      </c>
      <c r="E554">
        <v>1</v>
      </c>
    </row>
    <row r="555" spans="1:5">
      <c r="A555" t="s">
        <v>3366</v>
      </c>
      <c r="B555" t="s">
        <v>2800</v>
      </c>
      <c r="C555" t="s">
        <v>311</v>
      </c>
      <c r="D555" t="s">
        <v>2801</v>
      </c>
      <c r="E555">
        <v>0.5</v>
      </c>
    </row>
    <row r="556" spans="1:5">
      <c r="A556" t="s">
        <v>3369</v>
      </c>
      <c r="B556" t="s">
        <v>2948</v>
      </c>
      <c r="C556" t="s">
        <v>311</v>
      </c>
      <c r="D556" t="s">
        <v>2949</v>
      </c>
      <c r="E556">
        <v>0.36</v>
      </c>
    </row>
    <row r="557" spans="1:5">
      <c r="A557" t="s">
        <v>3372</v>
      </c>
      <c r="B557" t="s">
        <v>3123</v>
      </c>
      <c r="C557" t="s">
        <v>311</v>
      </c>
      <c r="D557" t="s">
        <v>2466</v>
      </c>
      <c r="E557">
        <v>0.2</v>
      </c>
    </row>
    <row r="558" spans="1:5">
      <c r="A558" t="s">
        <v>3375</v>
      </c>
      <c r="B558" t="s">
        <v>1915</v>
      </c>
      <c r="C558" t="s">
        <v>239</v>
      </c>
      <c r="D558" t="s">
        <v>1916</v>
      </c>
      <c r="E558">
        <v>8.9700000000000006</v>
      </c>
    </row>
    <row r="559" spans="1:5">
      <c r="A559" t="s">
        <v>3377</v>
      </c>
      <c r="B559" t="s">
        <v>3041</v>
      </c>
      <c r="C559" t="s">
        <v>239</v>
      </c>
      <c r="D559" t="s">
        <v>3042</v>
      </c>
      <c r="E559">
        <v>0.25</v>
      </c>
    </row>
    <row r="560" spans="1:5">
      <c r="A560" t="s">
        <v>3379</v>
      </c>
      <c r="B560" t="s">
        <v>3232</v>
      </c>
      <c r="C560" t="s">
        <v>239</v>
      </c>
      <c r="D560" t="s">
        <v>3233</v>
      </c>
      <c r="E560">
        <v>0.1</v>
      </c>
    </row>
    <row r="561" spans="1:12">
      <c r="A561" t="s">
        <v>3382</v>
      </c>
      <c r="B561" t="s">
        <v>3237</v>
      </c>
      <c r="C561" t="s">
        <v>255</v>
      </c>
      <c r="E561">
        <v>0.1</v>
      </c>
    </row>
    <row r="562" spans="1:12">
      <c r="A562" t="s">
        <v>3384</v>
      </c>
      <c r="B562" t="s">
        <v>3367</v>
      </c>
      <c r="C562" t="s">
        <v>255</v>
      </c>
      <c r="D562" t="s">
        <v>3368</v>
      </c>
      <c r="E562">
        <v>1.4999999999999999E-2</v>
      </c>
    </row>
    <row r="563" spans="1:12">
      <c r="A563" t="s">
        <v>3387</v>
      </c>
      <c r="B563" t="s">
        <v>2138</v>
      </c>
      <c r="C563" t="s">
        <v>363</v>
      </c>
      <c r="E563">
        <v>2.85</v>
      </c>
    </row>
    <row r="564" spans="1:12">
      <c r="A564" t="s">
        <v>3390</v>
      </c>
      <c r="B564" t="s">
        <v>1906</v>
      </c>
      <c r="C564" t="s">
        <v>253</v>
      </c>
      <c r="D564" t="s">
        <v>1902</v>
      </c>
      <c r="E564">
        <v>9.9499999999999993</v>
      </c>
    </row>
    <row r="565" spans="1:12">
      <c r="A565" t="s">
        <v>3392</v>
      </c>
      <c r="B565" t="s">
        <v>1908</v>
      </c>
      <c r="C565" t="s">
        <v>253</v>
      </c>
      <c r="D565" t="s">
        <v>1902</v>
      </c>
      <c r="E565">
        <v>9.9499999999999993</v>
      </c>
    </row>
    <row r="566" spans="1:12">
      <c r="A566" t="s">
        <v>3395</v>
      </c>
      <c r="B566" t="s">
        <v>2966</v>
      </c>
      <c r="C566" t="s">
        <v>253</v>
      </c>
      <c r="D566" t="s">
        <v>2967</v>
      </c>
      <c r="E566">
        <v>0.35</v>
      </c>
    </row>
    <row r="567" spans="1:12">
      <c r="A567" t="s">
        <v>3397</v>
      </c>
      <c r="B567" t="s">
        <v>3193</v>
      </c>
      <c r="C567" t="s">
        <v>253</v>
      </c>
      <c r="D567" t="s">
        <v>3194</v>
      </c>
      <c r="E567">
        <v>0.15</v>
      </c>
    </row>
    <row r="568" spans="1:12">
      <c r="A568" t="s">
        <v>3399</v>
      </c>
      <c r="B568" t="s">
        <v>2674</v>
      </c>
      <c r="C568" t="s">
        <v>309</v>
      </c>
      <c r="D568" t="s">
        <v>2675</v>
      </c>
      <c r="E568">
        <v>0.75</v>
      </c>
    </row>
    <row r="569" spans="1:12">
      <c r="A569" t="s">
        <v>3401</v>
      </c>
      <c r="B569" t="s">
        <v>2677</v>
      </c>
      <c r="C569" t="s">
        <v>309</v>
      </c>
      <c r="D569" t="s">
        <v>2678</v>
      </c>
      <c r="E569">
        <v>0.75</v>
      </c>
    </row>
    <row r="570" spans="1:12">
      <c r="A570" t="s">
        <v>3403</v>
      </c>
      <c r="B570" t="s">
        <v>3220</v>
      </c>
      <c r="C570" t="s">
        <v>309</v>
      </c>
      <c r="D570" t="s">
        <v>3221</v>
      </c>
      <c r="E570">
        <v>0.11</v>
      </c>
    </row>
    <row r="571" spans="1:12" ht="15" thickBot="1">
      <c r="K571" t="s">
        <v>5851</v>
      </c>
    </row>
    <row r="572" spans="1:12" ht="22.5">
      <c r="K572" s="871" t="s">
        <v>3405</v>
      </c>
      <c r="L572" s="872">
        <v>590</v>
      </c>
    </row>
    <row r="573" spans="1:12">
      <c r="K573" s="1011" t="s">
        <v>3406</v>
      </c>
      <c r="L573" s="874" t="s">
        <v>5845</v>
      </c>
    </row>
    <row r="574" spans="1:12">
      <c r="K574" s="1011"/>
      <c r="L574" s="874" t="s">
        <v>5846</v>
      </c>
    </row>
    <row r="575" spans="1:12" ht="22.5">
      <c r="K575" s="873" t="s">
        <v>3407</v>
      </c>
      <c r="L575" s="874" t="s">
        <v>5847</v>
      </c>
    </row>
    <row r="576" spans="1:12" ht="22.5">
      <c r="K576" s="873" t="s">
        <v>3408</v>
      </c>
      <c r="L576" s="874" t="s">
        <v>5848</v>
      </c>
    </row>
    <row r="577" spans="1:13" ht="33.75">
      <c r="K577" s="873" t="s">
        <v>3410</v>
      </c>
      <c r="L577" s="874" t="s">
        <v>5849</v>
      </c>
    </row>
    <row r="578" spans="1:13" ht="23.25" thickBot="1">
      <c r="K578" s="875" t="s">
        <v>3411</v>
      </c>
      <c r="L578" s="876" t="s">
        <v>5850</v>
      </c>
    </row>
    <row r="579" spans="1:13">
      <c r="A579" t="s">
        <v>5588</v>
      </c>
    </row>
    <row r="580" spans="1:13" ht="15">
      <c r="B580" s="52" t="s">
        <v>3417</v>
      </c>
      <c r="C580" s="52" t="s">
        <v>3416</v>
      </c>
      <c r="D580" s="52" t="s">
        <v>3418</v>
      </c>
      <c r="E580" s="52" t="s">
        <v>3419</v>
      </c>
      <c r="H580" s="52" t="s">
        <v>3419</v>
      </c>
      <c r="J580" t="s">
        <v>5852</v>
      </c>
    </row>
    <row r="581" spans="1:13" ht="14.25" customHeight="1">
      <c r="A581" t="s">
        <v>2046</v>
      </c>
      <c r="B581" t="s">
        <v>1992</v>
      </c>
      <c r="C581" t="s">
        <v>333</v>
      </c>
      <c r="D581" t="s">
        <v>1939</v>
      </c>
      <c r="E581" t="s">
        <v>5669</v>
      </c>
      <c r="G581" t="s">
        <v>401</v>
      </c>
      <c r="H581" s="47">
        <v>15.897</v>
      </c>
      <c r="I581" t="s">
        <v>401</v>
      </c>
      <c r="J581">
        <v>10</v>
      </c>
      <c r="M581" s="47">
        <v>1.5897000000000001</v>
      </c>
    </row>
    <row r="582" spans="1:13">
      <c r="A582" t="s">
        <v>2095</v>
      </c>
      <c r="B582" t="s">
        <v>2038</v>
      </c>
      <c r="C582" t="s">
        <v>333</v>
      </c>
      <c r="D582" t="s">
        <v>2039</v>
      </c>
      <c r="E582" t="s">
        <v>5680</v>
      </c>
      <c r="G582" t="s">
        <v>424</v>
      </c>
      <c r="H582" s="47">
        <v>19.349999999999998</v>
      </c>
      <c r="I582" t="s">
        <v>424</v>
      </c>
      <c r="J582">
        <v>13</v>
      </c>
      <c r="M582" s="47">
        <v>1.4884615384615383</v>
      </c>
    </row>
    <row r="583" spans="1:13">
      <c r="A583" t="s">
        <v>2340</v>
      </c>
      <c r="B583" t="s">
        <v>2275</v>
      </c>
      <c r="C583" t="s">
        <v>333</v>
      </c>
      <c r="D583" t="s">
        <v>2276</v>
      </c>
      <c r="E583" t="s">
        <v>5717</v>
      </c>
      <c r="G583" t="s">
        <v>1878</v>
      </c>
      <c r="H583" s="47">
        <v>89.31</v>
      </c>
      <c r="I583" t="s">
        <v>1878</v>
      </c>
      <c r="J583">
        <v>14</v>
      </c>
      <c r="M583" s="47">
        <v>6.3792857142857144</v>
      </c>
    </row>
    <row r="584" spans="1:13">
      <c r="A584" t="s">
        <v>2373</v>
      </c>
      <c r="B584" t="s">
        <v>2315</v>
      </c>
      <c r="C584" t="s">
        <v>333</v>
      </c>
      <c r="E584" t="s">
        <v>5725</v>
      </c>
      <c r="G584" t="s">
        <v>713</v>
      </c>
      <c r="H584" s="47">
        <v>0</v>
      </c>
      <c r="I584" t="s">
        <v>713</v>
      </c>
      <c r="J584">
        <v>0</v>
      </c>
      <c r="M584" s="47">
        <v>2.6399999999999997</v>
      </c>
    </row>
    <row r="585" spans="1:13">
      <c r="A585" t="s">
        <v>2381</v>
      </c>
      <c r="B585" t="s">
        <v>2322</v>
      </c>
      <c r="C585" t="s">
        <v>333</v>
      </c>
      <c r="D585" t="s">
        <v>2323</v>
      </c>
      <c r="E585" t="s">
        <v>5725</v>
      </c>
      <c r="G585" t="s">
        <v>429</v>
      </c>
      <c r="H585" s="47">
        <v>13.2</v>
      </c>
      <c r="I585" t="s">
        <v>429</v>
      </c>
      <c r="J585">
        <v>5</v>
      </c>
      <c r="M585" s="47">
        <v>0.2233333333333333</v>
      </c>
    </row>
    <row r="586" spans="1:13">
      <c r="A586" t="s">
        <v>2555</v>
      </c>
      <c r="B586" t="s">
        <v>2488</v>
      </c>
      <c r="C586" t="s">
        <v>333</v>
      </c>
      <c r="E586" t="s">
        <v>5725</v>
      </c>
      <c r="G586" t="s">
        <v>430</v>
      </c>
      <c r="H586" s="47">
        <v>0.66999999999999993</v>
      </c>
      <c r="I586" t="s">
        <v>430</v>
      </c>
      <c r="J586">
        <v>3</v>
      </c>
      <c r="M586" s="47">
        <v>3.6942093023255813</v>
      </c>
    </row>
    <row r="587" spans="1:13">
      <c r="A587" t="s">
        <v>2728</v>
      </c>
      <c r="B587" t="s">
        <v>2662</v>
      </c>
      <c r="C587" t="s">
        <v>333</v>
      </c>
      <c r="D587" t="s">
        <v>2663</v>
      </c>
      <c r="E587" t="s">
        <v>5740</v>
      </c>
      <c r="G587" t="s">
        <v>432</v>
      </c>
      <c r="H587" s="47">
        <v>158.851</v>
      </c>
      <c r="I587" t="s">
        <v>432</v>
      </c>
      <c r="J587">
        <v>43</v>
      </c>
      <c r="M587" s="47">
        <v>1.7081395348837214</v>
      </c>
    </row>
    <row r="588" spans="1:13">
      <c r="A588" t="s">
        <v>2862</v>
      </c>
      <c r="B588" t="s">
        <v>2794</v>
      </c>
      <c r="C588" t="s">
        <v>333</v>
      </c>
      <c r="D588" t="s">
        <v>2795</v>
      </c>
      <c r="E588" t="s">
        <v>5759</v>
      </c>
      <c r="G588" t="s">
        <v>434</v>
      </c>
      <c r="H588" s="47">
        <v>73.450000000000017</v>
      </c>
      <c r="I588" t="s">
        <v>434</v>
      </c>
      <c r="J588">
        <v>43</v>
      </c>
      <c r="M588" s="47">
        <v>1.541666666666667</v>
      </c>
    </row>
    <row r="589" spans="1:13">
      <c r="A589" t="s">
        <v>3332</v>
      </c>
      <c r="B589" t="s">
        <v>3257</v>
      </c>
      <c r="C589" t="s">
        <v>333</v>
      </c>
      <c r="D589" t="s">
        <v>3258</v>
      </c>
      <c r="E589" t="s">
        <v>5805</v>
      </c>
      <c r="G589" t="s">
        <v>436</v>
      </c>
      <c r="H589" s="47">
        <v>0</v>
      </c>
      <c r="I589" t="s">
        <v>436</v>
      </c>
      <c r="J589">
        <v>0</v>
      </c>
      <c r="M589" s="47">
        <v>5.5642500000000004</v>
      </c>
    </row>
    <row r="590" spans="1:13">
      <c r="A590" t="s">
        <v>3379</v>
      </c>
      <c r="B590" t="s">
        <v>3306</v>
      </c>
      <c r="C590" t="s">
        <v>333</v>
      </c>
      <c r="D590" t="s">
        <v>3307</v>
      </c>
      <c r="E590" t="s">
        <v>5818</v>
      </c>
      <c r="G590" t="s">
        <v>712</v>
      </c>
      <c r="H590" s="47">
        <v>0</v>
      </c>
      <c r="I590" t="s">
        <v>712</v>
      </c>
      <c r="J590">
        <v>0</v>
      </c>
      <c r="M590" s="47">
        <v>0.25</v>
      </c>
    </row>
    <row r="591" spans="1:13">
      <c r="A591" t="s">
        <v>1930</v>
      </c>
      <c r="B591" t="s">
        <v>5626</v>
      </c>
      <c r="C591" t="s">
        <v>243</v>
      </c>
      <c r="D591" t="s">
        <v>5627</v>
      </c>
      <c r="E591" t="s">
        <v>5628</v>
      </c>
      <c r="G591" t="s">
        <v>440</v>
      </c>
      <c r="H591" s="47">
        <v>18.500000000000004</v>
      </c>
      <c r="I591" t="s">
        <v>440</v>
      </c>
      <c r="J591">
        <v>12</v>
      </c>
      <c r="M591" s="47">
        <v>6</v>
      </c>
    </row>
    <row r="592" spans="1:13">
      <c r="A592" t="s">
        <v>2250</v>
      </c>
      <c r="B592" t="s">
        <v>2184</v>
      </c>
      <c r="C592" t="s">
        <v>243</v>
      </c>
      <c r="D592" t="s">
        <v>2185</v>
      </c>
      <c r="E592" t="s">
        <v>5703</v>
      </c>
      <c r="G592" t="s">
        <v>665</v>
      </c>
      <c r="H592" s="47">
        <v>44.514000000000003</v>
      </c>
      <c r="I592" t="s">
        <v>665</v>
      </c>
      <c r="J592">
        <v>8</v>
      </c>
      <c r="M592" s="47">
        <v>4</v>
      </c>
    </row>
    <row r="593" spans="1:13">
      <c r="A593" t="s">
        <v>2359</v>
      </c>
      <c r="B593" t="s">
        <v>2302</v>
      </c>
      <c r="C593" t="s">
        <v>243</v>
      </c>
      <c r="E593" t="s">
        <v>5725</v>
      </c>
      <c r="G593" t="s">
        <v>444</v>
      </c>
      <c r="H593" s="47">
        <v>0.25</v>
      </c>
      <c r="I593" t="s">
        <v>444</v>
      </c>
      <c r="J593">
        <v>1</v>
      </c>
      <c r="M593" s="47">
        <v>1.494</v>
      </c>
    </row>
    <row r="594" spans="1:13">
      <c r="A594" t="s">
        <v>2426</v>
      </c>
      <c r="B594" t="s">
        <v>2360</v>
      </c>
      <c r="C594" t="s">
        <v>243</v>
      </c>
      <c r="D594" t="s">
        <v>2361</v>
      </c>
      <c r="E594" t="s">
        <v>5725</v>
      </c>
      <c r="G594" t="s">
        <v>445</v>
      </c>
      <c r="H594" s="47">
        <v>6</v>
      </c>
      <c r="I594" t="s">
        <v>445</v>
      </c>
      <c r="J594">
        <v>1</v>
      </c>
      <c r="M594" s="47">
        <v>4.2250000000000005</v>
      </c>
    </row>
    <row r="595" spans="1:13">
      <c r="A595" t="s">
        <v>2591</v>
      </c>
      <c r="B595" t="s">
        <v>2524</v>
      </c>
      <c r="C595" t="s">
        <v>243</v>
      </c>
      <c r="D595" t="s">
        <v>2525</v>
      </c>
      <c r="E595" t="s">
        <v>5726</v>
      </c>
      <c r="G595" t="s">
        <v>447</v>
      </c>
      <c r="H595" s="47">
        <v>4</v>
      </c>
      <c r="I595" t="s">
        <v>447</v>
      </c>
      <c r="J595">
        <v>1</v>
      </c>
      <c r="M595" s="47">
        <v>2.783529411764706</v>
      </c>
    </row>
    <row r="596" spans="1:13">
      <c r="A596" t="s">
        <v>2594</v>
      </c>
      <c r="B596" t="s">
        <v>2527</v>
      </c>
      <c r="C596" t="s">
        <v>243</v>
      </c>
      <c r="D596" t="s">
        <v>2528</v>
      </c>
      <c r="E596" t="s">
        <v>5726</v>
      </c>
      <c r="G596" t="s">
        <v>666</v>
      </c>
      <c r="H596" s="47">
        <v>2.988</v>
      </c>
      <c r="I596" t="s">
        <v>666</v>
      </c>
      <c r="J596">
        <v>2</v>
      </c>
      <c r="M596" s="47">
        <v>1.3379999999999999</v>
      </c>
    </row>
    <row r="597" spans="1:13">
      <c r="A597" t="s">
        <v>2639</v>
      </c>
      <c r="B597" t="s">
        <v>2574</v>
      </c>
      <c r="C597" t="s">
        <v>243</v>
      </c>
      <c r="D597" t="s">
        <v>2575</v>
      </c>
      <c r="E597" t="s">
        <v>5731</v>
      </c>
      <c r="G597" t="s">
        <v>667</v>
      </c>
      <c r="H597" s="47">
        <v>0</v>
      </c>
      <c r="I597" t="s">
        <v>667</v>
      </c>
      <c r="J597">
        <v>0</v>
      </c>
      <c r="M597" s="47">
        <v>0.59</v>
      </c>
    </row>
    <row r="598" spans="1:13">
      <c r="A598" t="s">
        <v>2817</v>
      </c>
      <c r="B598" t="s">
        <v>2752</v>
      </c>
      <c r="C598" t="s">
        <v>243</v>
      </c>
      <c r="D598" t="s">
        <v>2753</v>
      </c>
      <c r="E598" t="s">
        <v>5759</v>
      </c>
      <c r="G598" t="s">
        <v>668</v>
      </c>
      <c r="H598" s="47">
        <v>16.900000000000002</v>
      </c>
      <c r="I598" t="s">
        <v>668</v>
      </c>
      <c r="J598">
        <v>4</v>
      </c>
      <c r="M598" s="47">
        <v>1.86</v>
      </c>
    </row>
    <row r="599" spans="1:13">
      <c r="A599" t="s">
        <v>2825</v>
      </c>
      <c r="B599" t="s">
        <v>2760</v>
      </c>
      <c r="C599" t="s">
        <v>243</v>
      </c>
      <c r="D599" t="s">
        <v>2761</v>
      </c>
      <c r="E599" t="s">
        <v>5759</v>
      </c>
      <c r="G599" t="s">
        <v>454</v>
      </c>
      <c r="H599" s="47">
        <v>0</v>
      </c>
      <c r="I599" t="s">
        <v>454</v>
      </c>
      <c r="J599">
        <v>0</v>
      </c>
      <c r="M599" s="47">
        <v>0.3972</v>
      </c>
    </row>
    <row r="600" spans="1:13">
      <c r="A600" t="s">
        <v>2922</v>
      </c>
      <c r="B600" t="s">
        <v>2854</v>
      </c>
      <c r="C600" t="s">
        <v>243</v>
      </c>
      <c r="D600" t="s">
        <v>2855</v>
      </c>
      <c r="E600" t="s">
        <v>5762</v>
      </c>
      <c r="G600" t="s">
        <v>455</v>
      </c>
      <c r="H600" s="47">
        <v>47.32</v>
      </c>
      <c r="I600" t="s">
        <v>455</v>
      </c>
      <c r="J600">
        <v>17</v>
      </c>
      <c r="M600" s="47">
        <v>2.0480370370370373</v>
      </c>
    </row>
    <row r="601" spans="1:13">
      <c r="A601" t="s">
        <v>2985</v>
      </c>
      <c r="B601" t="s">
        <v>2923</v>
      </c>
      <c r="C601" t="s">
        <v>243</v>
      </c>
      <c r="D601" t="s">
        <v>2924</v>
      </c>
      <c r="E601" t="s">
        <v>5769</v>
      </c>
      <c r="G601" t="s">
        <v>457</v>
      </c>
      <c r="H601" s="47">
        <v>9.3659999999999997</v>
      </c>
      <c r="I601" t="s">
        <v>457</v>
      </c>
      <c r="J601">
        <v>7</v>
      </c>
      <c r="M601" s="47">
        <v>0.50800000000000001</v>
      </c>
    </row>
    <row r="602" spans="1:13">
      <c r="A602" t="s">
        <v>2997</v>
      </c>
      <c r="B602" t="s">
        <v>2935</v>
      </c>
      <c r="C602" t="s">
        <v>243</v>
      </c>
      <c r="D602" t="s">
        <v>2936</v>
      </c>
      <c r="E602" t="s">
        <v>5771</v>
      </c>
      <c r="G602" t="s">
        <v>669</v>
      </c>
      <c r="H602" s="47">
        <v>1.18</v>
      </c>
      <c r="I602" t="s">
        <v>669</v>
      </c>
      <c r="J602">
        <v>2</v>
      </c>
      <c r="M602" s="47">
        <v>0.49</v>
      </c>
    </row>
    <row r="603" spans="1:13">
      <c r="A603" t="s">
        <v>3210</v>
      </c>
      <c r="B603" t="s">
        <v>3140</v>
      </c>
      <c r="C603" t="s">
        <v>243</v>
      </c>
      <c r="D603" t="s">
        <v>3141</v>
      </c>
      <c r="E603" t="s">
        <v>5791</v>
      </c>
      <c r="G603" t="s">
        <v>670</v>
      </c>
      <c r="H603" s="47">
        <v>1.86</v>
      </c>
      <c r="I603" t="s">
        <v>670</v>
      </c>
      <c r="J603">
        <v>1</v>
      </c>
      <c r="M603" s="47">
        <v>4.6785714285714288</v>
      </c>
    </row>
    <row r="604" spans="1:13">
      <c r="A604" t="s">
        <v>1967</v>
      </c>
      <c r="B604" t="s">
        <v>1923</v>
      </c>
      <c r="C604" t="s">
        <v>367</v>
      </c>
      <c r="E604" t="s">
        <v>5647</v>
      </c>
      <c r="G604" t="s">
        <v>671</v>
      </c>
      <c r="H604" s="47">
        <v>1.986</v>
      </c>
      <c r="I604" t="s">
        <v>671</v>
      </c>
      <c r="J604">
        <v>5</v>
      </c>
      <c r="M604" s="47">
        <v>0.84</v>
      </c>
    </row>
    <row r="605" spans="1:13">
      <c r="A605" t="s">
        <v>2195</v>
      </c>
      <c r="B605" t="s">
        <v>2135</v>
      </c>
      <c r="C605" t="s">
        <v>367</v>
      </c>
      <c r="D605" t="s">
        <v>2136</v>
      </c>
      <c r="E605" t="s">
        <v>5695</v>
      </c>
      <c r="G605" t="s">
        <v>672</v>
      </c>
      <c r="H605" s="47">
        <v>55.297000000000004</v>
      </c>
      <c r="I605" t="s">
        <v>672</v>
      </c>
      <c r="J605">
        <v>27</v>
      </c>
      <c r="M605" s="47">
        <v>2.4360000000000004</v>
      </c>
    </row>
    <row r="606" spans="1:13">
      <c r="A606" t="s">
        <v>2295</v>
      </c>
      <c r="B606" t="s">
        <v>2230</v>
      </c>
      <c r="C606" t="s">
        <v>367</v>
      </c>
      <c r="E606" t="s">
        <v>5704</v>
      </c>
      <c r="G606" t="s">
        <v>673</v>
      </c>
      <c r="H606" s="47">
        <v>2.54</v>
      </c>
      <c r="I606" t="s">
        <v>673</v>
      </c>
      <c r="J606">
        <v>5</v>
      </c>
      <c r="M606" s="47">
        <v>1.21475</v>
      </c>
    </row>
    <row r="607" spans="1:13">
      <c r="A607" t="s">
        <v>2410</v>
      </c>
      <c r="B607" t="s">
        <v>2347</v>
      </c>
      <c r="C607" t="s">
        <v>367</v>
      </c>
      <c r="E607" t="s">
        <v>5725</v>
      </c>
      <c r="G607" t="s">
        <v>674</v>
      </c>
      <c r="H607" s="47">
        <v>0</v>
      </c>
      <c r="I607" t="s">
        <v>674</v>
      </c>
      <c r="J607">
        <v>0</v>
      </c>
      <c r="M607" s="47">
        <v>4.258</v>
      </c>
    </row>
    <row r="608" spans="1:13">
      <c r="A608" t="s">
        <v>2511</v>
      </c>
      <c r="B608" t="s">
        <v>2444</v>
      </c>
      <c r="C608" t="s">
        <v>367</v>
      </c>
      <c r="D608" t="s">
        <v>2445</v>
      </c>
      <c r="E608" t="s">
        <v>5725</v>
      </c>
      <c r="G608" t="s">
        <v>675</v>
      </c>
      <c r="H608" s="47">
        <v>0.49</v>
      </c>
      <c r="I608" t="s">
        <v>675</v>
      </c>
      <c r="J608">
        <v>1</v>
      </c>
      <c r="M608" s="47">
        <v>0.17333333333333334</v>
      </c>
    </row>
    <row r="609" spans="1:13">
      <c r="A609" t="s">
        <v>2520</v>
      </c>
      <c r="B609" t="s">
        <v>2453</v>
      </c>
      <c r="C609" t="s">
        <v>367</v>
      </c>
      <c r="D609" t="s">
        <v>2454</v>
      </c>
      <c r="E609" t="s">
        <v>5725</v>
      </c>
      <c r="G609" t="s">
        <v>676</v>
      </c>
      <c r="H609" s="47">
        <v>32.75</v>
      </c>
      <c r="I609" t="s">
        <v>676</v>
      </c>
      <c r="J609">
        <v>7</v>
      </c>
      <c r="M609" s="47">
        <v>1.3342105263157893</v>
      </c>
    </row>
    <row r="610" spans="1:13">
      <c r="A610" t="s">
        <v>2621</v>
      </c>
      <c r="B610" t="s">
        <v>2556</v>
      </c>
      <c r="C610" t="s">
        <v>367</v>
      </c>
      <c r="E610" t="s">
        <v>5727</v>
      </c>
      <c r="G610" t="s">
        <v>677</v>
      </c>
      <c r="H610" s="47">
        <v>2.52</v>
      </c>
      <c r="I610" t="s">
        <v>677</v>
      </c>
      <c r="J610">
        <v>3</v>
      </c>
      <c r="M610" s="47">
        <v>0.22669230769230767</v>
      </c>
    </row>
    <row r="611" spans="1:13">
      <c r="A611" t="s">
        <v>2689</v>
      </c>
      <c r="B611" t="s">
        <v>2624</v>
      </c>
      <c r="C611" t="s">
        <v>367</v>
      </c>
      <c r="E611" t="s">
        <v>5736</v>
      </c>
      <c r="G611" t="s">
        <v>469</v>
      </c>
      <c r="H611" s="47">
        <v>12.180000000000001</v>
      </c>
      <c r="I611" t="s">
        <v>469</v>
      </c>
      <c r="J611">
        <v>5</v>
      </c>
      <c r="M611" s="47">
        <v>0.42378947368421049</v>
      </c>
    </row>
    <row r="612" spans="1:13">
      <c r="A612" t="s">
        <v>2692</v>
      </c>
      <c r="B612" t="s">
        <v>2626</v>
      </c>
      <c r="C612" t="s">
        <v>367</v>
      </c>
      <c r="D612" t="s">
        <v>2620</v>
      </c>
      <c r="E612" t="s">
        <v>5736</v>
      </c>
      <c r="G612" t="s">
        <v>678</v>
      </c>
      <c r="H612" s="47">
        <v>9.718</v>
      </c>
      <c r="I612" t="s">
        <v>678</v>
      </c>
      <c r="J612">
        <v>8</v>
      </c>
      <c r="M612" s="47">
        <v>2.3222499999999995</v>
      </c>
    </row>
    <row r="613" spans="1:13">
      <c r="A613" t="s">
        <v>2759</v>
      </c>
      <c r="B613" t="s">
        <v>2696</v>
      </c>
      <c r="C613" t="s">
        <v>367</v>
      </c>
      <c r="D613" t="s">
        <v>2697</v>
      </c>
      <c r="E613" t="s">
        <v>5749</v>
      </c>
      <c r="G613" t="s">
        <v>679</v>
      </c>
      <c r="H613" s="47">
        <v>85.16</v>
      </c>
      <c r="I613" t="s">
        <v>679</v>
      </c>
      <c r="J613">
        <v>20</v>
      </c>
      <c r="M613" s="47">
        <v>3.835</v>
      </c>
    </row>
    <row r="614" spans="1:13">
      <c r="A614" t="s">
        <v>2910</v>
      </c>
      <c r="B614" t="s">
        <v>2843</v>
      </c>
      <c r="C614" t="s">
        <v>367</v>
      </c>
      <c r="D614" t="s">
        <v>2844</v>
      </c>
      <c r="E614" t="s">
        <v>5761</v>
      </c>
      <c r="G614" t="s">
        <v>711</v>
      </c>
      <c r="H614" s="47">
        <v>0</v>
      </c>
      <c r="I614" t="s">
        <v>711</v>
      </c>
      <c r="J614">
        <v>0</v>
      </c>
      <c r="M614" s="47">
        <v>3.3241666666666667</v>
      </c>
    </row>
    <row r="615" spans="1:13">
      <c r="A615" t="s">
        <v>2973</v>
      </c>
      <c r="B615" t="s">
        <v>2908</v>
      </c>
      <c r="C615" t="s">
        <v>367</v>
      </c>
      <c r="D615" t="s">
        <v>2909</v>
      </c>
      <c r="E615" t="s">
        <v>5769</v>
      </c>
      <c r="G615" t="s">
        <v>680</v>
      </c>
      <c r="H615" s="47">
        <v>0</v>
      </c>
      <c r="I615" t="s">
        <v>680</v>
      </c>
      <c r="J615">
        <v>0</v>
      </c>
      <c r="M615" s="47">
        <v>4.4893442622950817</v>
      </c>
    </row>
    <row r="616" spans="1:13">
      <c r="A616" t="s">
        <v>3317</v>
      </c>
      <c r="B616" t="s">
        <v>3242</v>
      </c>
      <c r="C616" t="s">
        <v>367</v>
      </c>
      <c r="D616" t="s">
        <v>3243</v>
      </c>
      <c r="E616" t="s">
        <v>5800</v>
      </c>
      <c r="G616" t="s">
        <v>710</v>
      </c>
      <c r="H616" s="47">
        <v>0</v>
      </c>
      <c r="I616" t="s">
        <v>710</v>
      </c>
      <c r="J616">
        <v>0</v>
      </c>
      <c r="M616" s="47">
        <v>4.5</v>
      </c>
    </row>
    <row r="617" spans="1:13">
      <c r="A617" t="s">
        <v>4301</v>
      </c>
      <c r="B617" t="s">
        <v>3402</v>
      </c>
      <c r="C617" t="s">
        <v>367</v>
      </c>
      <c r="D617" t="s">
        <v>3394</v>
      </c>
      <c r="E617" t="s">
        <v>5843</v>
      </c>
      <c r="G617" t="s">
        <v>475</v>
      </c>
      <c r="H617" s="47">
        <v>0.52</v>
      </c>
      <c r="I617" t="s">
        <v>475</v>
      </c>
      <c r="J617">
        <v>3</v>
      </c>
      <c r="M617" s="47">
        <v>0.42499999999999999</v>
      </c>
    </row>
    <row r="618" spans="1:13">
      <c r="A618" t="s">
        <v>1989</v>
      </c>
      <c r="B618" t="s">
        <v>1944</v>
      </c>
      <c r="C618" t="s">
        <v>321</v>
      </c>
      <c r="E618" t="s">
        <v>5652</v>
      </c>
      <c r="G618" t="s">
        <v>709</v>
      </c>
      <c r="H618" s="47">
        <v>0</v>
      </c>
      <c r="I618" t="s">
        <v>709</v>
      </c>
      <c r="J618">
        <v>0</v>
      </c>
      <c r="M618" s="47">
        <v>1.548</v>
      </c>
    </row>
    <row r="619" spans="1:13">
      <c r="A619" t="s">
        <v>2152</v>
      </c>
      <c r="B619" t="s">
        <v>2091</v>
      </c>
      <c r="C619" t="s">
        <v>321</v>
      </c>
      <c r="D619" t="s">
        <v>2092</v>
      </c>
      <c r="E619" t="s">
        <v>5692</v>
      </c>
      <c r="G619" t="s">
        <v>477</v>
      </c>
      <c r="H619" s="47">
        <v>25.349999999999998</v>
      </c>
      <c r="I619" t="s">
        <v>477</v>
      </c>
      <c r="J619">
        <v>19</v>
      </c>
      <c r="M619" s="47">
        <v>0.38412499999999999</v>
      </c>
    </row>
    <row r="620" spans="1:13">
      <c r="A620" t="s">
        <v>2277</v>
      </c>
      <c r="B620" t="s">
        <v>2213</v>
      </c>
      <c r="C620" t="s">
        <v>321</v>
      </c>
      <c r="D620" t="s">
        <v>2214</v>
      </c>
      <c r="E620" t="s">
        <v>5703</v>
      </c>
      <c r="G620" t="s">
        <v>681</v>
      </c>
      <c r="H620" s="47">
        <v>2.9469999999999996</v>
      </c>
      <c r="I620" t="s">
        <v>681</v>
      </c>
      <c r="J620">
        <v>13</v>
      </c>
      <c r="M620" s="47">
        <v>12.710088888888889</v>
      </c>
    </row>
    <row r="621" spans="1:13">
      <c r="A621" t="s">
        <v>2540</v>
      </c>
      <c r="B621" t="s">
        <v>2473</v>
      </c>
      <c r="C621" t="s">
        <v>321</v>
      </c>
      <c r="D621" t="s">
        <v>2474</v>
      </c>
      <c r="E621" t="s">
        <v>5725</v>
      </c>
      <c r="G621" t="s">
        <v>682</v>
      </c>
      <c r="H621" s="47">
        <v>16.103999999999999</v>
      </c>
      <c r="I621" t="s">
        <v>682</v>
      </c>
      <c r="J621">
        <v>38</v>
      </c>
      <c r="M621" s="47">
        <v>1.44</v>
      </c>
    </row>
    <row r="622" spans="1:13">
      <c r="A622" t="s">
        <v>3192</v>
      </c>
      <c r="B622" t="s">
        <v>3120</v>
      </c>
      <c r="C622" t="s">
        <v>321</v>
      </c>
      <c r="D622" t="s">
        <v>3121</v>
      </c>
      <c r="E622" t="s">
        <v>5790</v>
      </c>
      <c r="G622" t="s">
        <v>683</v>
      </c>
      <c r="H622" s="47">
        <v>37.155999999999992</v>
      </c>
      <c r="I622" t="s">
        <v>683</v>
      </c>
      <c r="J622">
        <v>16</v>
      </c>
      <c r="M622" s="47">
        <v>3.944</v>
      </c>
    </row>
    <row r="623" spans="1:13">
      <c r="A623" t="s">
        <v>3117</v>
      </c>
      <c r="B623" t="s">
        <v>3047</v>
      </c>
      <c r="C623" t="s">
        <v>289</v>
      </c>
      <c r="D623" t="s">
        <v>3048</v>
      </c>
      <c r="E623" t="s">
        <v>5782</v>
      </c>
      <c r="G623" t="s">
        <v>684</v>
      </c>
      <c r="H623" s="47">
        <v>7.67</v>
      </c>
      <c r="I623" t="s">
        <v>684</v>
      </c>
      <c r="J623">
        <v>2</v>
      </c>
      <c r="M623" s="47">
        <v>1.4723076923076921</v>
      </c>
    </row>
    <row r="624" spans="1:13">
      <c r="A624" t="s">
        <v>3147</v>
      </c>
      <c r="B624" t="s">
        <v>3079</v>
      </c>
      <c r="C624" t="s">
        <v>289</v>
      </c>
      <c r="D624" t="s">
        <v>3080</v>
      </c>
      <c r="E624" t="s">
        <v>5787</v>
      </c>
      <c r="G624" t="s">
        <v>483</v>
      </c>
      <c r="H624" s="47">
        <v>39.89</v>
      </c>
      <c r="I624" t="s">
        <v>483</v>
      </c>
      <c r="J624">
        <v>12</v>
      </c>
      <c r="M624" s="47">
        <v>3.1116666666666668</v>
      </c>
    </row>
    <row r="625" spans="1:13">
      <c r="A625" t="s">
        <v>3198</v>
      </c>
      <c r="B625" t="s">
        <v>3125</v>
      </c>
      <c r="C625" t="s">
        <v>289</v>
      </c>
      <c r="D625" t="s">
        <v>3126</v>
      </c>
      <c r="E625" t="s">
        <v>5790</v>
      </c>
      <c r="G625" t="s">
        <v>485</v>
      </c>
      <c r="H625" s="47">
        <v>0</v>
      </c>
      <c r="I625" t="s">
        <v>485</v>
      </c>
      <c r="J625">
        <v>0</v>
      </c>
      <c r="M625" s="47">
        <v>2.6973571428571423</v>
      </c>
    </row>
    <row r="626" spans="1:13">
      <c r="A626" t="s">
        <v>1885</v>
      </c>
      <c r="B626" t="s">
        <v>5593</v>
      </c>
      <c r="C626" t="s">
        <v>345</v>
      </c>
      <c r="D626" t="s">
        <v>5594</v>
      </c>
      <c r="E626" t="s">
        <v>5595</v>
      </c>
      <c r="G626" t="s">
        <v>487</v>
      </c>
      <c r="H626" s="47">
        <v>0</v>
      </c>
      <c r="I626" t="s">
        <v>487</v>
      </c>
      <c r="J626">
        <v>0</v>
      </c>
      <c r="M626" s="47">
        <v>1.5899999999999999</v>
      </c>
    </row>
    <row r="627" spans="1:13">
      <c r="A627" t="s">
        <v>2050</v>
      </c>
      <c r="B627" t="s">
        <v>1996</v>
      </c>
      <c r="C627" t="s">
        <v>345</v>
      </c>
      <c r="E627" t="s">
        <v>5671</v>
      </c>
      <c r="G627" t="s">
        <v>685</v>
      </c>
      <c r="H627" s="47">
        <v>273.84999999999997</v>
      </c>
      <c r="I627" t="s">
        <v>685</v>
      </c>
      <c r="J627">
        <v>61</v>
      </c>
      <c r="M627" s="47">
        <v>4.6859999999999999</v>
      </c>
    </row>
    <row r="628" spans="1:13">
      <c r="A628" t="s">
        <v>2105</v>
      </c>
      <c r="B628" t="s">
        <v>2049</v>
      </c>
      <c r="C628" t="s">
        <v>345</v>
      </c>
      <c r="E628" t="s">
        <v>5684</v>
      </c>
      <c r="G628" t="s">
        <v>489</v>
      </c>
      <c r="H628" s="47">
        <v>9</v>
      </c>
      <c r="I628" t="s">
        <v>489</v>
      </c>
      <c r="J628">
        <v>2</v>
      </c>
      <c r="M628" s="47">
        <v>8.8827272727272728</v>
      </c>
    </row>
    <row r="629" spans="1:13">
      <c r="A629" t="s">
        <v>2116</v>
      </c>
      <c r="B629" t="s">
        <v>2059</v>
      </c>
      <c r="C629" t="s">
        <v>345</v>
      </c>
      <c r="D629" t="s">
        <v>2060</v>
      </c>
      <c r="E629" t="s">
        <v>5684</v>
      </c>
      <c r="G629" t="s">
        <v>686</v>
      </c>
      <c r="H629" s="47">
        <v>0</v>
      </c>
      <c r="I629" t="s">
        <v>686</v>
      </c>
      <c r="J629">
        <v>0</v>
      </c>
      <c r="M629" s="47">
        <v>2.0500000000000003</v>
      </c>
    </row>
    <row r="630" spans="1:13">
      <c r="A630" t="s">
        <v>2145</v>
      </c>
      <c r="B630" t="s">
        <v>2084</v>
      </c>
      <c r="C630" t="s">
        <v>345</v>
      </c>
      <c r="E630" t="s">
        <v>5689</v>
      </c>
      <c r="G630" t="s">
        <v>687</v>
      </c>
      <c r="H630" s="47">
        <v>1.7</v>
      </c>
      <c r="I630" t="s">
        <v>687</v>
      </c>
      <c r="J630">
        <v>4</v>
      </c>
      <c r="M630" s="47">
        <v>0.57666666666666666</v>
      </c>
    </row>
    <row r="631" spans="1:13">
      <c r="A631" t="s">
        <v>2162</v>
      </c>
      <c r="B631" t="s">
        <v>2102</v>
      </c>
      <c r="C631" t="s">
        <v>345</v>
      </c>
      <c r="E631" t="s">
        <v>5692</v>
      </c>
      <c r="G631" t="s">
        <v>688</v>
      </c>
      <c r="H631" s="47">
        <v>7.74</v>
      </c>
      <c r="I631" t="s">
        <v>688</v>
      </c>
      <c r="J631">
        <v>5</v>
      </c>
      <c r="M631" s="47">
        <v>0.2</v>
      </c>
    </row>
    <row r="632" spans="1:13">
      <c r="A632" t="s">
        <v>2164</v>
      </c>
      <c r="B632" t="s">
        <v>2104</v>
      </c>
      <c r="C632" t="s">
        <v>345</v>
      </c>
      <c r="E632" t="s">
        <v>5692</v>
      </c>
      <c r="G632" t="s">
        <v>689</v>
      </c>
      <c r="H632" s="47">
        <v>3.073</v>
      </c>
      <c r="I632" t="s">
        <v>689</v>
      </c>
      <c r="J632">
        <v>8</v>
      </c>
      <c r="M632" s="47">
        <v>2.2119999999999997</v>
      </c>
    </row>
    <row r="633" spans="1:13">
      <c r="A633" t="s">
        <v>2212</v>
      </c>
      <c r="B633" t="s">
        <v>2151</v>
      </c>
      <c r="C633" t="s">
        <v>345</v>
      </c>
      <c r="D633" t="s">
        <v>2029</v>
      </c>
      <c r="E633" t="s">
        <v>5701</v>
      </c>
      <c r="G633" t="s">
        <v>494</v>
      </c>
      <c r="H633" s="47">
        <v>571.95399999999995</v>
      </c>
      <c r="I633" t="s">
        <v>494</v>
      </c>
      <c r="J633">
        <v>45</v>
      </c>
      <c r="M633" s="47">
        <v>3.1066666666666669</v>
      </c>
    </row>
    <row r="634" spans="1:13">
      <c r="A634" t="s">
        <v>2215</v>
      </c>
      <c r="B634" t="s">
        <v>2153</v>
      </c>
      <c r="C634" t="s">
        <v>345</v>
      </c>
      <c r="E634" t="s">
        <v>5702</v>
      </c>
      <c r="G634" t="s">
        <v>690</v>
      </c>
      <c r="H634" s="47">
        <v>7.2</v>
      </c>
      <c r="I634" t="s">
        <v>690</v>
      </c>
      <c r="J634">
        <v>5</v>
      </c>
      <c r="M634" s="47">
        <v>7</v>
      </c>
    </row>
    <row r="635" spans="1:13">
      <c r="A635" t="s">
        <v>2236</v>
      </c>
      <c r="B635" t="s">
        <v>2171</v>
      </c>
      <c r="C635" t="s">
        <v>345</v>
      </c>
      <c r="E635" t="s">
        <v>5703</v>
      </c>
      <c r="G635" t="s">
        <v>496</v>
      </c>
      <c r="H635" s="47">
        <v>19.72</v>
      </c>
      <c r="I635" t="s">
        <v>496</v>
      </c>
      <c r="J635">
        <v>5</v>
      </c>
      <c r="M635" s="47">
        <v>5.7500000000000002E-2</v>
      </c>
    </row>
    <row r="636" spans="1:13">
      <c r="A636" t="s">
        <v>2289</v>
      </c>
      <c r="B636" t="s">
        <v>2224</v>
      </c>
      <c r="C636" t="s">
        <v>345</v>
      </c>
      <c r="D636" t="s">
        <v>2225</v>
      </c>
      <c r="E636" t="s">
        <v>5703</v>
      </c>
      <c r="G636" t="s">
        <v>691</v>
      </c>
      <c r="H636" s="47">
        <v>19.139999999999997</v>
      </c>
      <c r="I636" t="s">
        <v>691</v>
      </c>
      <c r="J636">
        <v>13</v>
      </c>
      <c r="M636" s="47">
        <v>2.85</v>
      </c>
    </row>
    <row r="637" spans="1:13">
      <c r="A637" t="s">
        <v>2350</v>
      </c>
      <c r="B637" t="s">
        <v>2290</v>
      </c>
      <c r="C637" t="s">
        <v>345</v>
      </c>
      <c r="D637" t="s">
        <v>2291</v>
      </c>
      <c r="E637" t="s">
        <v>5722</v>
      </c>
      <c r="G637" t="s">
        <v>692</v>
      </c>
      <c r="H637" s="47">
        <v>9.3350000000000009</v>
      </c>
      <c r="I637" t="s">
        <v>692</v>
      </c>
      <c r="J637">
        <v>3</v>
      </c>
      <c r="M637" s="47">
        <v>5.0933333333333328</v>
      </c>
    </row>
    <row r="638" spans="1:13">
      <c r="A638" t="s">
        <v>2352</v>
      </c>
      <c r="B638" t="s">
        <v>2293</v>
      </c>
      <c r="C638" t="s">
        <v>345</v>
      </c>
      <c r="D638" t="s">
        <v>2294</v>
      </c>
      <c r="E638" t="s">
        <v>5723</v>
      </c>
      <c r="G638" t="s">
        <v>693</v>
      </c>
      <c r="H638" s="47">
        <v>37.762999999999991</v>
      </c>
      <c r="I638" t="s">
        <v>693</v>
      </c>
      <c r="J638">
        <v>14</v>
      </c>
      <c r="M638" s="47">
        <v>0.53666666666666674</v>
      </c>
    </row>
    <row r="639" spans="1:13">
      <c r="A639" t="s">
        <v>2418</v>
      </c>
      <c r="B639" t="s">
        <v>2353</v>
      </c>
      <c r="C639" t="s">
        <v>345</v>
      </c>
      <c r="E639" t="s">
        <v>5725</v>
      </c>
      <c r="G639" t="s">
        <v>694</v>
      </c>
      <c r="H639" s="47">
        <v>17.489999999999998</v>
      </c>
      <c r="I639" t="s">
        <v>694</v>
      </c>
      <c r="J639">
        <v>11</v>
      </c>
    </row>
    <row r="640" spans="1:13">
      <c r="A640" t="s">
        <v>2443</v>
      </c>
      <c r="B640" t="s">
        <v>2377</v>
      </c>
      <c r="C640" t="s">
        <v>345</v>
      </c>
      <c r="D640" t="s">
        <v>2378</v>
      </c>
      <c r="E640" t="s">
        <v>5725</v>
      </c>
      <c r="G640" t="s">
        <v>695</v>
      </c>
      <c r="H640" s="47">
        <v>0</v>
      </c>
      <c r="I640" t="s">
        <v>695</v>
      </c>
      <c r="J640">
        <v>0</v>
      </c>
    </row>
    <row r="641" spans="1:10">
      <c r="A641" t="s">
        <v>2449</v>
      </c>
      <c r="B641" t="s">
        <v>2382</v>
      </c>
      <c r="C641" t="s">
        <v>345</v>
      </c>
      <c r="D641" t="s">
        <v>2383</v>
      </c>
      <c r="E641" t="s">
        <v>5725</v>
      </c>
      <c r="G641" t="s">
        <v>696</v>
      </c>
      <c r="H641" s="47">
        <v>23.43</v>
      </c>
      <c r="I641" t="s">
        <v>696</v>
      </c>
      <c r="J641">
        <v>5</v>
      </c>
    </row>
    <row r="642" spans="1:10">
      <c r="A642" t="s">
        <v>2458</v>
      </c>
      <c r="B642" t="s">
        <v>2391</v>
      </c>
      <c r="C642" t="s">
        <v>345</v>
      </c>
      <c r="D642" t="s">
        <v>2392</v>
      </c>
      <c r="E642" t="s">
        <v>5725</v>
      </c>
      <c r="G642" t="s">
        <v>697</v>
      </c>
      <c r="H642" s="47">
        <v>97.710000000000008</v>
      </c>
      <c r="I642" t="s">
        <v>697</v>
      </c>
      <c r="J642">
        <v>11</v>
      </c>
    </row>
    <row r="643" spans="1:10">
      <c r="A643" t="s">
        <v>2481</v>
      </c>
      <c r="B643" t="s">
        <v>2413</v>
      </c>
      <c r="C643" t="s">
        <v>345</v>
      </c>
      <c r="D643" t="s">
        <v>2414</v>
      </c>
      <c r="E643" t="s">
        <v>5725</v>
      </c>
      <c r="G643" t="s">
        <v>506</v>
      </c>
      <c r="H643" s="47">
        <v>0</v>
      </c>
      <c r="I643" t="s">
        <v>506</v>
      </c>
      <c r="J643">
        <v>0</v>
      </c>
    </row>
    <row r="644" spans="1:10">
      <c r="A644" t="s">
        <v>2576</v>
      </c>
      <c r="B644" t="s">
        <v>2509</v>
      </c>
      <c r="C644" t="s">
        <v>345</v>
      </c>
      <c r="D644" t="s">
        <v>2510</v>
      </c>
      <c r="E644" t="s">
        <v>5725</v>
      </c>
      <c r="G644" t="s">
        <v>698</v>
      </c>
      <c r="H644" s="47">
        <v>4.1000000000000005</v>
      </c>
      <c r="I644" t="s">
        <v>698</v>
      </c>
      <c r="J644">
        <v>2</v>
      </c>
    </row>
    <row r="645" spans="1:10">
      <c r="A645" t="s">
        <v>2636</v>
      </c>
      <c r="B645" t="s">
        <v>2571</v>
      </c>
      <c r="C645" t="s">
        <v>345</v>
      </c>
      <c r="D645" t="s">
        <v>2572</v>
      </c>
      <c r="E645" t="s">
        <v>5730</v>
      </c>
      <c r="G645" t="s">
        <v>699</v>
      </c>
      <c r="H645" s="47">
        <v>0</v>
      </c>
      <c r="I645" t="s">
        <v>699</v>
      </c>
      <c r="J645">
        <v>0</v>
      </c>
    </row>
    <row r="646" spans="1:10">
      <c r="A646" t="s">
        <v>2734</v>
      </c>
      <c r="B646" t="s">
        <v>2668</v>
      </c>
      <c r="C646" t="s">
        <v>345</v>
      </c>
      <c r="D646" t="s">
        <v>2669</v>
      </c>
      <c r="E646" t="s">
        <v>5742</v>
      </c>
      <c r="G646" t="s">
        <v>510</v>
      </c>
      <c r="H646" s="47">
        <v>0</v>
      </c>
      <c r="I646" t="s">
        <v>510</v>
      </c>
      <c r="J646">
        <v>0</v>
      </c>
    </row>
    <row r="647" spans="1:10">
      <c r="A647" t="s">
        <v>2747</v>
      </c>
      <c r="B647" t="s">
        <v>2683</v>
      </c>
      <c r="C647" t="s">
        <v>345</v>
      </c>
      <c r="D647" t="s">
        <v>1887</v>
      </c>
      <c r="E647" t="s">
        <v>5745</v>
      </c>
      <c r="G647" t="s">
        <v>511</v>
      </c>
      <c r="H647" s="47">
        <v>1.73</v>
      </c>
      <c r="I647" t="s">
        <v>511</v>
      </c>
      <c r="J647">
        <v>3</v>
      </c>
    </row>
    <row r="648" spans="1:10">
      <c r="A648" t="s">
        <v>2777</v>
      </c>
      <c r="B648" t="s">
        <v>2717</v>
      </c>
      <c r="C648" t="s">
        <v>345</v>
      </c>
      <c r="E648" t="s">
        <v>5753</v>
      </c>
      <c r="G648" t="s">
        <v>700</v>
      </c>
      <c r="H648" s="47">
        <v>0.2</v>
      </c>
      <c r="I648" t="s">
        <v>700</v>
      </c>
      <c r="J648">
        <v>1</v>
      </c>
    </row>
    <row r="649" spans="1:10">
      <c r="A649" t="s">
        <v>2805</v>
      </c>
      <c r="B649" t="s">
        <v>2743</v>
      </c>
      <c r="C649" t="s">
        <v>345</v>
      </c>
      <c r="D649" t="s">
        <v>2744</v>
      </c>
      <c r="E649" t="s">
        <v>5759</v>
      </c>
      <c r="G649" t="s">
        <v>701</v>
      </c>
      <c r="H649" s="47">
        <v>0</v>
      </c>
      <c r="I649" t="s">
        <v>701</v>
      </c>
      <c r="J649">
        <v>0</v>
      </c>
    </row>
    <row r="650" spans="1:10">
      <c r="A650" t="s">
        <v>2960</v>
      </c>
      <c r="B650" t="s">
        <v>2894</v>
      </c>
      <c r="C650" t="s">
        <v>345</v>
      </c>
      <c r="D650" t="s">
        <v>2895</v>
      </c>
      <c r="E650" t="s">
        <v>5767</v>
      </c>
      <c r="G650" t="s">
        <v>702</v>
      </c>
      <c r="H650" s="47">
        <v>11.059999999999999</v>
      </c>
      <c r="I650" t="s">
        <v>702</v>
      </c>
      <c r="J650">
        <v>5</v>
      </c>
    </row>
    <row r="651" spans="1:10">
      <c r="A651" t="s">
        <v>3019</v>
      </c>
      <c r="B651" t="s">
        <v>2956</v>
      </c>
      <c r="C651" t="s">
        <v>345</v>
      </c>
      <c r="E651" t="s">
        <v>5774</v>
      </c>
      <c r="G651" t="s">
        <v>703</v>
      </c>
      <c r="H651" s="47">
        <v>9.32</v>
      </c>
      <c r="I651" t="s">
        <v>703</v>
      </c>
      <c r="J651">
        <v>3</v>
      </c>
    </row>
    <row r="652" spans="1:10">
      <c r="A652" t="s">
        <v>3028</v>
      </c>
      <c r="B652" t="s">
        <v>2964</v>
      </c>
      <c r="C652" t="s">
        <v>345</v>
      </c>
      <c r="E652" t="s">
        <v>5774</v>
      </c>
      <c r="G652" t="s">
        <v>708</v>
      </c>
      <c r="H652" s="47">
        <v>7</v>
      </c>
      <c r="I652" t="s">
        <v>708</v>
      </c>
      <c r="J652">
        <v>1</v>
      </c>
    </row>
    <row r="653" spans="1:10">
      <c r="A653" t="s">
        <v>3078</v>
      </c>
      <c r="B653" t="s">
        <v>3011</v>
      </c>
      <c r="C653" t="s">
        <v>345</v>
      </c>
      <c r="D653" t="s">
        <v>3012</v>
      </c>
      <c r="E653" t="s">
        <v>5781</v>
      </c>
      <c r="G653" t="s">
        <v>704</v>
      </c>
      <c r="H653" s="47">
        <v>0</v>
      </c>
      <c r="I653" t="s">
        <v>704</v>
      </c>
      <c r="J653">
        <v>0</v>
      </c>
    </row>
    <row r="654" spans="1:10">
      <c r="A654" t="s">
        <v>3181</v>
      </c>
      <c r="B654" t="s">
        <v>3110</v>
      </c>
      <c r="C654" t="s">
        <v>345</v>
      </c>
      <c r="E654" t="s">
        <v>5790</v>
      </c>
      <c r="G654" t="s">
        <v>520</v>
      </c>
      <c r="H654" s="47">
        <v>0</v>
      </c>
      <c r="I654" t="s">
        <v>520</v>
      </c>
      <c r="J654">
        <v>0</v>
      </c>
    </row>
    <row r="655" spans="1:10">
      <c r="A655" t="s">
        <v>3247</v>
      </c>
      <c r="B655" t="s">
        <v>3176</v>
      </c>
      <c r="C655" t="s">
        <v>345</v>
      </c>
      <c r="D655" t="s">
        <v>3177</v>
      </c>
      <c r="E655" t="s">
        <v>5794</v>
      </c>
      <c r="G655" t="s">
        <v>521</v>
      </c>
      <c r="H655" s="47">
        <v>0</v>
      </c>
      <c r="I655" t="s">
        <v>521</v>
      </c>
      <c r="J655">
        <v>0</v>
      </c>
    </row>
    <row r="656" spans="1:10">
      <c r="A656" t="s">
        <v>3253</v>
      </c>
      <c r="B656" t="s">
        <v>3182</v>
      </c>
      <c r="C656" t="s">
        <v>345</v>
      </c>
      <c r="E656" t="s">
        <v>5795</v>
      </c>
      <c r="G656" t="s">
        <v>705</v>
      </c>
      <c r="H656" s="47">
        <v>0.115</v>
      </c>
      <c r="I656" t="s">
        <v>705</v>
      </c>
      <c r="J656">
        <v>2</v>
      </c>
    </row>
    <row r="657" spans="1:10">
      <c r="A657" t="s">
        <v>3320</v>
      </c>
      <c r="B657" t="s">
        <v>3245</v>
      </c>
      <c r="C657" t="s">
        <v>345</v>
      </c>
      <c r="D657" t="s">
        <v>3246</v>
      </c>
      <c r="E657" t="s">
        <v>5801</v>
      </c>
      <c r="G657" t="s">
        <v>706</v>
      </c>
      <c r="H657" s="47">
        <v>2.85</v>
      </c>
      <c r="I657" t="s">
        <v>706</v>
      </c>
      <c r="J657">
        <v>1</v>
      </c>
    </row>
    <row r="658" spans="1:10">
      <c r="A658" t="s">
        <v>3334</v>
      </c>
      <c r="B658" t="s">
        <v>3260</v>
      </c>
      <c r="C658" t="s">
        <v>345</v>
      </c>
      <c r="E658" t="s">
        <v>5806</v>
      </c>
      <c r="G658" t="s">
        <v>525</v>
      </c>
      <c r="H658" s="47">
        <v>30.56</v>
      </c>
      <c r="I658" t="s">
        <v>525</v>
      </c>
      <c r="J658">
        <v>6</v>
      </c>
    </row>
    <row r="659" spans="1:10">
      <c r="A659" t="s">
        <v>3349</v>
      </c>
      <c r="B659" t="s">
        <v>3274</v>
      </c>
      <c r="C659" t="s">
        <v>345</v>
      </c>
      <c r="D659" t="s">
        <v>3275</v>
      </c>
      <c r="E659" t="s">
        <v>5811</v>
      </c>
      <c r="G659" t="s">
        <v>526</v>
      </c>
      <c r="H659" s="47">
        <v>0</v>
      </c>
      <c r="I659" t="s">
        <v>526</v>
      </c>
      <c r="J659">
        <v>0</v>
      </c>
    </row>
    <row r="660" spans="1:10">
      <c r="A660" t="s">
        <v>3364</v>
      </c>
      <c r="B660" t="s">
        <v>3288</v>
      </c>
      <c r="C660" t="s">
        <v>345</v>
      </c>
      <c r="D660" t="s">
        <v>3289</v>
      </c>
      <c r="E660" t="s">
        <v>5814</v>
      </c>
      <c r="G660" t="s">
        <v>527</v>
      </c>
      <c r="H660" s="47">
        <v>1.61</v>
      </c>
      <c r="I660" t="s">
        <v>527</v>
      </c>
      <c r="J660">
        <v>3</v>
      </c>
    </row>
    <row r="661" spans="1:10">
      <c r="A661" t="s">
        <v>3366</v>
      </c>
      <c r="B661" t="s">
        <v>3291</v>
      </c>
      <c r="C661" t="s">
        <v>345</v>
      </c>
      <c r="D661" t="s">
        <v>3292</v>
      </c>
      <c r="E661" t="s">
        <v>5815</v>
      </c>
      <c r="G661" t="s">
        <v>528</v>
      </c>
      <c r="H661" s="47">
        <v>0</v>
      </c>
      <c r="I661" t="s">
        <v>528</v>
      </c>
      <c r="J661">
        <v>0</v>
      </c>
    </row>
    <row r="662" spans="1:10">
      <c r="A662" t="s">
        <v>3375</v>
      </c>
      <c r="B662" t="s">
        <v>3300</v>
      </c>
      <c r="C662" t="s">
        <v>345</v>
      </c>
      <c r="D662" t="s">
        <v>3301</v>
      </c>
      <c r="E662" t="s">
        <v>5816</v>
      </c>
    </row>
    <row r="663" spans="1:10">
      <c r="A663" t="s">
        <v>3397</v>
      </c>
      <c r="B663" t="s">
        <v>3327</v>
      </c>
      <c r="C663" t="s">
        <v>345</v>
      </c>
      <c r="D663" t="s">
        <v>3328</v>
      </c>
      <c r="E663" t="s">
        <v>5824</v>
      </c>
    </row>
    <row r="664" spans="1:10">
      <c r="A664" t="s">
        <v>3403</v>
      </c>
      <c r="B664" t="s">
        <v>3335</v>
      </c>
      <c r="C664" t="s">
        <v>345</v>
      </c>
      <c r="D664" t="s">
        <v>3336</v>
      </c>
      <c r="E664" t="s">
        <v>5825</v>
      </c>
    </row>
    <row r="665" spans="1:10">
      <c r="A665" t="s">
        <v>4257</v>
      </c>
      <c r="B665" t="s">
        <v>3356</v>
      </c>
      <c r="C665" t="s">
        <v>345</v>
      </c>
      <c r="D665" t="s">
        <v>3357</v>
      </c>
      <c r="E665" t="s">
        <v>5831</v>
      </c>
    </row>
    <row r="666" spans="1:10">
      <c r="A666" t="s">
        <v>4261</v>
      </c>
      <c r="B666" t="s">
        <v>3362</v>
      </c>
      <c r="C666" t="s">
        <v>345</v>
      </c>
      <c r="D666" t="s">
        <v>3363</v>
      </c>
      <c r="E666" t="s">
        <v>5832</v>
      </c>
    </row>
    <row r="667" spans="1:10">
      <c r="A667" t="s">
        <v>4267</v>
      </c>
      <c r="B667" t="s">
        <v>3370</v>
      </c>
      <c r="C667" t="s">
        <v>345</v>
      </c>
      <c r="D667" t="s">
        <v>3371</v>
      </c>
      <c r="E667" t="s">
        <v>5833</v>
      </c>
    </row>
    <row r="668" spans="1:10">
      <c r="A668" t="s">
        <v>4299</v>
      </c>
      <c r="B668" t="s">
        <v>3400</v>
      </c>
      <c r="C668" t="s">
        <v>345</v>
      </c>
      <c r="D668" t="s">
        <v>3394</v>
      </c>
      <c r="E668" t="s">
        <v>5842</v>
      </c>
    </row>
    <row r="669" spans="1:10">
      <c r="A669" t="s">
        <v>1895</v>
      </c>
      <c r="B669" t="s">
        <v>5603</v>
      </c>
      <c r="C669" t="s">
        <v>339</v>
      </c>
      <c r="D669" t="s">
        <v>5604</v>
      </c>
      <c r="E669" t="s">
        <v>5605</v>
      </c>
    </row>
    <row r="670" spans="1:10">
      <c r="A670" t="s">
        <v>1914</v>
      </c>
      <c r="B670" t="s">
        <v>5619</v>
      </c>
      <c r="C670" t="s">
        <v>339</v>
      </c>
      <c r="D670" t="s">
        <v>5620</v>
      </c>
      <c r="E670" t="s">
        <v>5621</v>
      </c>
    </row>
    <row r="671" spans="1:10">
      <c r="A671" t="s">
        <v>2037</v>
      </c>
      <c r="B671" t="s">
        <v>5665</v>
      </c>
      <c r="C671" t="s">
        <v>339</v>
      </c>
      <c r="D671" t="s">
        <v>5666</v>
      </c>
      <c r="E671" t="s">
        <v>5667</v>
      </c>
    </row>
    <row r="672" spans="1:10">
      <c r="A672" t="s">
        <v>2101</v>
      </c>
      <c r="B672" t="s">
        <v>2044</v>
      </c>
      <c r="C672" t="s">
        <v>339</v>
      </c>
      <c r="D672" t="s">
        <v>2045</v>
      </c>
      <c r="E672" t="s">
        <v>5682</v>
      </c>
    </row>
    <row r="673" spans="1:5">
      <c r="A673" t="s">
        <v>2207</v>
      </c>
      <c r="B673" t="s">
        <v>2146</v>
      </c>
      <c r="C673" t="s">
        <v>339</v>
      </c>
      <c r="E673" t="s">
        <v>5699</v>
      </c>
    </row>
    <row r="674" spans="1:5">
      <c r="A674" t="s">
        <v>2226</v>
      </c>
      <c r="B674" t="s">
        <v>2163</v>
      </c>
      <c r="C674" t="s">
        <v>339</v>
      </c>
      <c r="E674" t="s">
        <v>5703</v>
      </c>
    </row>
    <row r="675" spans="1:5">
      <c r="A675" t="s">
        <v>2234</v>
      </c>
      <c r="B675" t="s">
        <v>2169</v>
      </c>
      <c r="C675" t="s">
        <v>339</v>
      </c>
      <c r="E675" t="s">
        <v>5703</v>
      </c>
    </row>
    <row r="676" spans="1:5">
      <c r="A676" t="s">
        <v>2242</v>
      </c>
      <c r="B676" t="s">
        <v>2175</v>
      </c>
      <c r="C676" t="s">
        <v>339</v>
      </c>
      <c r="D676" t="s">
        <v>2176</v>
      </c>
      <c r="E676" t="s">
        <v>5703</v>
      </c>
    </row>
    <row r="677" spans="1:5">
      <c r="A677" t="s">
        <v>2305</v>
      </c>
      <c r="B677" t="s">
        <v>2240</v>
      </c>
      <c r="C677" t="s">
        <v>339</v>
      </c>
      <c r="D677" t="s">
        <v>2241</v>
      </c>
      <c r="E677" t="s">
        <v>5708</v>
      </c>
    </row>
    <row r="678" spans="1:5">
      <c r="A678" t="s">
        <v>2308</v>
      </c>
      <c r="B678" t="s">
        <v>2243</v>
      </c>
      <c r="C678" t="s">
        <v>339</v>
      </c>
      <c r="D678" t="s">
        <v>2244</v>
      </c>
      <c r="E678" t="s">
        <v>5708</v>
      </c>
    </row>
    <row r="679" spans="1:5">
      <c r="A679" t="s">
        <v>2321</v>
      </c>
      <c r="B679" t="s">
        <v>2255</v>
      </c>
      <c r="C679" t="s">
        <v>339</v>
      </c>
      <c r="D679" t="s">
        <v>2256</v>
      </c>
      <c r="E679" t="s">
        <v>5712</v>
      </c>
    </row>
    <row r="680" spans="1:5">
      <c r="A680" t="s">
        <v>2324</v>
      </c>
      <c r="B680" t="s">
        <v>2258</v>
      </c>
      <c r="C680" t="s">
        <v>339</v>
      </c>
      <c r="D680" t="s">
        <v>2259</v>
      </c>
      <c r="E680" t="s">
        <v>5712</v>
      </c>
    </row>
    <row r="681" spans="1:5">
      <c r="A681" t="s">
        <v>2334</v>
      </c>
      <c r="B681" t="s">
        <v>2269</v>
      </c>
      <c r="C681" t="s">
        <v>339</v>
      </c>
      <c r="D681" t="s">
        <v>2270</v>
      </c>
      <c r="E681" t="s">
        <v>5715</v>
      </c>
    </row>
    <row r="682" spans="1:5">
      <c r="A682" t="s">
        <v>2346</v>
      </c>
      <c r="B682" t="s">
        <v>2284</v>
      </c>
      <c r="C682" t="s">
        <v>339</v>
      </c>
      <c r="D682" t="s">
        <v>2285</v>
      </c>
      <c r="E682" t="s">
        <v>5720</v>
      </c>
    </row>
    <row r="683" spans="1:5">
      <c r="A683" t="s">
        <v>2393</v>
      </c>
      <c r="B683" t="s">
        <v>2332</v>
      </c>
      <c r="C683" t="s">
        <v>339</v>
      </c>
      <c r="D683" t="s">
        <v>2333</v>
      </c>
      <c r="E683" t="s">
        <v>5725</v>
      </c>
    </row>
    <row r="684" spans="1:5">
      <c r="A684" t="s">
        <v>2396</v>
      </c>
      <c r="B684" t="s">
        <v>2335</v>
      </c>
      <c r="C684" t="s">
        <v>339</v>
      </c>
      <c r="D684" t="s">
        <v>2336</v>
      </c>
      <c r="E684" t="s">
        <v>5725</v>
      </c>
    </row>
    <row r="685" spans="1:5">
      <c r="A685" t="s">
        <v>2404</v>
      </c>
      <c r="B685" t="s">
        <v>2343</v>
      </c>
      <c r="C685" t="s">
        <v>339</v>
      </c>
      <c r="E685" t="s">
        <v>5725</v>
      </c>
    </row>
    <row r="686" spans="1:5">
      <c r="A686" t="s">
        <v>2407</v>
      </c>
      <c r="B686" t="s">
        <v>2345</v>
      </c>
      <c r="C686" t="s">
        <v>339</v>
      </c>
      <c r="E686" t="s">
        <v>5725</v>
      </c>
    </row>
    <row r="687" spans="1:5">
      <c r="A687" t="s">
        <v>2435</v>
      </c>
      <c r="B687" t="s">
        <v>2368</v>
      </c>
      <c r="C687" t="s">
        <v>339</v>
      </c>
      <c r="D687" t="s">
        <v>2369</v>
      </c>
      <c r="E687" t="s">
        <v>5725</v>
      </c>
    </row>
    <row r="688" spans="1:5">
      <c r="A688" t="s">
        <v>2461</v>
      </c>
      <c r="B688" t="s">
        <v>2394</v>
      </c>
      <c r="C688" t="s">
        <v>339</v>
      </c>
      <c r="D688" t="s">
        <v>2395</v>
      </c>
      <c r="E688" t="s">
        <v>5725</v>
      </c>
    </row>
    <row r="689" spans="1:5">
      <c r="A689" t="s">
        <v>2500</v>
      </c>
      <c r="B689" t="s">
        <v>2433</v>
      </c>
      <c r="C689" t="s">
        <v>339</v>
      </c>
      <c r="D689" t="s">
        <v>2434</v>
      </c>
      <c r="E689" t="s">
        <v>5725</v>
      </c>
    </row>
    <row r="690" spans="1:5">
      <c r="A690" t="s">
        <v>2625</v>
      </c>
      <c r="B690" t="s">
        <v>2560</v>
      </c>
      <c r="C690" t="s">
        <v>339</v>
      </c>
      <c r="D690" t="s">
        <v>2561</v>
      </c>
      <c r="E690" t="s">
        <v>5728</v>
      </c>
    </row>
    <row r="691" spans="1:5">
      <c r="A691" t="s">
        <v>2667</v>
      </c>
      <c r="B691" t="s">
        <v>2604</v>
      </c>
      <c r="C691" t="s">
        <v>339</v>
      </c>
      <c r="E691" t="s">
        <v>5734</v>
      </c>
    </row>
    <row r="692" spans="1:5">
      <c r="A692" t="s">
        <v>2787</v>
      </c>
      <c r="B692" t="s">
        <v>2727</v>
      </c>
      <c r="C692" t="s">
        <v>339</v>
      </c>
      <c r="E692" t="s">
        <v>5755</v>
      </c>
    </row>
    <row r="693" spans="1:5">
      <c r="A693" t="s">
        <v>2796</v>
      </c>
      <c r="B693" t="s">
        <v>2735</v>
      </c>
      <c r="C693" t="s">
        <v>339</v>
      </c>
      <c r="D693" t="s">
        <v>2736</v>
      </c>
      <c r="E693" t="s">
        <v>5758</v>
      </c>
    </row>
    <row r="694" spans="1:5">
      <c r="A694" t="s">
        <v>2811</v>
      </c>
      <c r="B694" t="s">
        <v>2748</v>
      </c>
      <c r="C694" t="s">
        <v>339</v>
      </c>
      <c r="E694" t="s">
        <v>5759</v>
      </c>
    </row>
    <row r="695" spans="1:5">
      <c r="A695" t="s">
        <v>2853</v>
      </c>
      <c r="B695" t="s">
        <v>2785</v>
      </c>
      <c r="C695" t="s">
        <v>339</v>
      </c>
      <c r="D695" t="s">
        <v>2786</v>
      </c>
      <c r="E695" t="s">
        <v>5759</v>
      </c>
    </row>
    <row r="696" spans="1:5">
      <c r="A696" t="s">
        <v>2893</v>
      </c>
      <c r="B696" t="s">
        <v>2826</v>
      </c>
      <c r="C696" t="s">
        <v>339</v>
      </c>
      <c r="D696" t="s">
        <v>2827</v>
      </c>
      <c r="E696" t="s">
        <v>5760</v>
      </c>
    </row>
    <row r="697" spans="1:5">
      <c r="A697" t="s">
        <v>2937</v>
      </c>
      <c r="B697" t="s">
        <v>2868</v>
      </c>
      <c r="C697" t="s">
        <v>339</v>
      </c>
      <c r="D697" t="s">
        <v>2869</v>
      </c>
      <c r="E697" t="s">
        <v>5763</v>
      </c>
    </row>
    <row r="698" spans="1:5">
      <c r="A698" t="s">
        <v>2963</v>
      </c>
      <c r="B698" t="s">
        <v>2897</v>
      </c>
      <c r="C698" t="s">
        <v>339</v>
      </c>
      <c r="D698" t="s">
        <v>2898</v>
      </c>
      <c r="E698" t="s">
        <v>5767</v>
      </c>
    </row>
    <row r="699" spans="1:5">
      <c r="A699" t="s">
        <v>2970</v>
      </c>
      <c r="B699" t="s">
        <v>2905</v>
      </c>
      <c r="C699" t="s">
        <v>339</v>
      </c>
      <c r="D699" t="s">
        <v>2906</v>
      </c>
      <c r="E699" t="s">
        <v>5769</v>
      </c>
    </row>
    <row r="700" spans="1:5">
      <c r="A700" t="s">
        <v>2994</v>
      </c>
      <c r="B700" t="s">
        <v>2932</v>
      </c>
      <c r="C700" t="s">
        <v>339</v>
      </c>
      <c r="D700" t="s">
        <v>2933</v>
      </c>
      <c r="E700" t="s">
        <v>5770</v>
      </c>
    </row>
    <row r="701" spans="1:5">
      <c r="A701" t="s">
        <v>3043</v>
      </c>
      <c r="B701" t="s">
        <v>2979</v>
      </c>
      <c r="C701" t="s">
        <v>339</v>
      </c>
      <c r="D701" t="s">
        <v>2980</v>
      </c>
      <c r="E701" t="s">
        <v>5777</v>
      </c>
    </row>
    <row r="702" spans="1:5">
      <c r="A702" t="s">
        <v>3055</v>
      </c>
      <c r="B702" t="s">
        <v>2989</v>
      </c>
      <c r="C702" t="s">
        <v>339</v>
      </c>
      <c r="D702" t="s">
        <v>2990</v>
      </c>
      <c r="E702" t="s">
        <v>5778</v>
      </c>
    </row>
    <row r="703" spans="1:5">
      <c r="A703" t="s">
        <v>3058</v>
      </c>
      <c r="B703" t="s">
        <v>2992</v>
      </c>
      <c r="C703" t="s">
        <v>339</v>
      </c>
      <c r="D703" t="s">
        <v>2993</v>
      </c>
      <c r="E703" t="s">
        <v>5778</v>
      </c>
    </row>
    <row r="704" spans="1:5">
      <c r="A704" t="s">
        <v>3067</v>
      </c>
      <c r="B704" t="s">
        <v>3000</v>
      </c>
      <c r="C704" t="s">
        <v>339</v>
      </c>
      <c r="D704" t="s">
        <v>3001</v>
      </c>
      <c r="E704" t="s">
        <v>5778</v>
      </c>
    </row>
    <row r="705" spans="1:5">
      <c r="A705" t="s">
        <v>3100</v>
      </c>
      <c r="B705" t="s">
        <v>3034</v>
      </c>
      <c r="C705" t="s">
        <v>339</v>
      </c>
      <c r="E705" t="s">
        <v>5782</v>
      </c>
    </row>
    <row r="706" spans="1:5">
      <c r="A706" t="s">
        <v>3172</v>
      </c>
      <c r="B706" t="s">
        <v>3101</v>
      </c>
      <c r="C706" t="s">
        <v>339</v>
      </c>
      <c r="D706" t="s">
        <v>3102</v>
      </c>
      <c r="E706" t="s">
        <v>5790</v>
      </c>
    </row>
    <row r="707" spans="1:5">
      <c r="A707" t="s">
        <v>3186</v>
      </c>
      <c r="B707" t="s">
        <v>3115</v>
      </c>
      <c r="C707" t="s">
        <v>339</v>
      </c>
      <c r="D707" t="s">
        <v>3116</v>
      </c>
      <c r="E707" t="s">
        <v>5790</v>
      </c>
    </row>
    <row r="708" spans="1:5">
      <c r="A708" t="s">
        <v>3189</v>
      </c>
      <c r="B708" t="s">
        <v>3118</v>
      </c>
      <c r="C708" t="s">
        <v>339</v>
      </c>
      <c r="E708" t="s">
        <v>5790</v>
      </c>
    </row>
    <row r="709" spans="1:5">
      <c r="A709" t="s">
        <v>3222</v>
      </c>
      <c r="B709" t="s">
        <v>3151</v>
      </c>
      <c r="C709" t="s">
        <v>339</v>
      </c>
      <c r="D709" t="s">
        <v>3152</v>
      </c>
      <c r="E709" t="s">
        <v>5792</v>
      </c>
    </row>
    <row r="710" spans="1:5">
      <c r="A710" t="s">
        <v>3244</v>
      </c>
      <c r="B710" t="s">
        <v>3173</v>
      </c>
      <c r="C710" t="s">
        <v>339</v>
      </c>
      <c r="D710" t="s">
        <v>3174</v>
      </c>
      <c r="E710" t="s">
        <v>5794</v>
      </c>
    </row>
    <row r="711" spans="1:5">
      <c r="A711" t="s">
        <v>3261</v>
      </c>
      <c r="B711" t="s">
        <v>3190</v>
      </c>
      <c r="C711" t="s">
        <v>339</v>
      </c>
      <c r="D711" t="s">
        <v>3191</v>
      </c>
      <c r="E711" t="s">
        <v>5795</v>
      </c>
    </row>
    <row r="712" spans="1:5">
      <c r="A712" t="s">
        <v>1960</v>
      </c>
      <c r="B712" t="s">
        <v>1918</v>
      </c>
      <c r="C712" t="s">
        <v>375</v>
      </c>
      <c r="D712" t="s">
        <v>1887</v>
      </c>
      <c r="E712" t="s">
        <v>5643</v>
      </c>
    </row>
    <row r="713" spans="1:5">
      <c r="A713" t="s">
        <v>2061</v>
      </c>
      <c r="B713" t="s">
        <v>2003</v>
      </c>
      <c r="C713" t="s">
        <v>375</v>
      </c>
      <c r="E713" t="s">
        <v>5671</v>
      </c>
    </row>
    <row r="714" spans="1:5">
      <c r="A714" t="s">
        <v>2356</v>
      </c>
      <c r="B714" t="s">
        <v>2299</v>
      </c>
      <c r="C714" t="s">
        <v>375</v>
      </c>
      <c r="D714" t="s">
        <v>2300</v>
      </c>
      <c r="E714" t="s">
        <v>5725</v>
      </c>
    </row>
    <row r="715" spans="1:5">
      <c r="A715" t="s">
        <v>2487</v>
      </c>
      <c r="B715" t="s">
        <v>2419</v>
      </c>
      <c r="C715" t="s">
        <v>375</v>
      </c>
      <c r="D715" t="s">
        <v>2420</v>
      </c>
      <c r="E715" t="s">
        <v>5725</v>
      </c>
    </row>
    <row r="716" spans="1:5">
      <c r="A716" t="s">
        <v>2720</v>
      </c>
      <c r="B716" t="s">
        <v>2653</v>
      </c>
      <c r="C716" t="s">
        <v>375</v>
      </c>
      <c r="D716" t="s">
        <v>2654</v>
      </c>
      <c r="E716" t="s">
        <v>5738</v>
      </c>
    </row>
    <row r="717" spans="1:5">
      <c r="A717" t="s">
        <v>2953</v>
      </c>
      <c r="B717" t="s">
        <v>2886</v>
      </c>
      <c r="C717" t="s">
        <v>375</v>
      </c>
      <c r="E717" t="s">
        <v>5765</v>
      </c>
    </row>
    <row r="718" spans="1:5">
      <c r="A718" t="s">
        <v>3002</v>
      </c>
      <c r="B718" t="s">
        <v>2941</v>
      </c>
      <c r="C718" t="s">
        <v>375</v>
      </c>
      <c r="E718" t="s">
        <v>5772</v>
      </c>
    </row>
    <row r="719" spans="1:5">
      <c r="A719" t="s">
        <v>3004</v>
      </c>
      <c r="B719" t="s">
        <v>2943</v>
      </c>
      <c r="C719" t="s">
        <v>375</v>
      </c>
      <c r="D719" t="s">
        <v>2944</v>
      </c>
      <c r="E719" t="s">
        <v>5772</v>
      </c>
    </row>
    <row r="720" spans="1:5">
      <c r="A720" t="s">
        <v>3156</v>
      </c>
      <c r="B720" t="s">
        <v>3088</v>
      </c>
      <c r="C720" t="s">
        <v>375</v>
      </c>
      <c r="D720" t="s">
        <v>3089</v>
      </c>
      <c r="E720" t="s">
        <v>5788</v>
      </c>
    </row>
    <row r="721" spans="1:5">
      <c r="A721" t="s">
        <v>3250</v>
      </c>
      <c r="B721" t="s">
        <v>3179</v>
      </c>
      <c r="C721" t="s">
        <v>375</v>
      </c>
      <c r="D721" t="s">
        <v>3180</v>
      </c>
      <c r="E721" t="s">
        <v>5794</v>
      </c>
    </row>
    <row r="722" spans="1:5">
      <c r="A722" t="s">
        <v>3259</v>
      </c>
      <c r="B722" t="s">
        <v>3187</v>
      </c>
      <c r="C722" t="s">
        <v>375</v>
      </c>
      <c r="D722" t="s">
        <v>3188</v>
      </c>
      <c r="E722" t="s">
        <v>5795</v>
      </c>
    </row>
    <row r="723" spans="1:5">
      <c r="A723" t="s">
        <v>3399</v>
      </c>
      <c r="B723" t="s">
        <v>3330</v>
      </c>
      <c r="C723" t="s">
        <v>375</v>
      </c>
      <c r="D723" t="s">
        <v>3331</v>
      </c>
      <c r="E723" t="s">
        <v>5824</v>
      </c>
    </row>
    <row r="724" spans="1:5">
      <c r="A724" t="s">
        <v>1888</v>
      </c>
      <c r="B724" t="s">
        <v>1883</v>
      </c>
      <c r="C724" t="s">
        <v>381</v>
      </c>
      <c r="D724" t="s">
        <v>1884</v>
      </c>
      <c r="E724" t="s">
        <v>5596</v>
      </c>
    </row>
    <row r="725" spans="1:5">
      <c r="A725" t="s">
        <v>2292</v>
      </c>
      <c r="B725" t="s">
        <v>2227</v>
      </c>
      <c r="C725" t="s">
        <v>381</v>
      </c>
      <c r="D725" t="s">
        <v>2228</v>
      </c>
      <c r="E725" t="s">
        <v>5704</v>
      </c>
    </row>
    <row r="726" spans="1:5">
      <c r="A726" t="s">
        <v>2472</v>
      </c>
      <c r="B726" t="s">
        <v>2405</v>
      </c>
      <c r="C726" t="s">
        <v>381</v>
      </c>
      <c r="D726" t="s">
        <v>2406</v>
      </c>
      <c r="E726" t="s">
        <v>5725</v>
      </c>
    </row>
    <row r="727" spans="1:5">
      <c r="A727" t="s">
        <v>2775</v>
      </c>
      <c r="B727" t="s">
        <v>2714</v>
      </c>
      <c r="C727" t="s">
        <v>381</v>
      </c>
      <c r="D727" t="s">
        <v>2715</v>
      </c>
      <c r="E727" t="s">
        <v>5753</v>
      </c>
    </row>
    <row r="728" spans="1:5">
      <c r="A728" t="s">
        <v>2916</v>
      </c>
      <c r="B728" t="s">
        <v>2848</v>
      </c>
      <c r="C728" t="s">
        <v>381</v>
      </c>
      <c r="D728" t="s">
        <v>2849</v>
      </c>
      <c r="E728" t="s">
        <v>5761</v>
      </c>
    </row>
    <row r="729" spans="1:5">
      <c r="A729" t="s">
        <v>3114</v>
      </c>
      <c r="B729" t="s">
        <v>3044</v>
      </c>
      <c r="C729" t="s">
        <v>381</v>
      </c>
      <c r="D729" t="s">
        <v>3045</v>
      </c>
      <c r="E729" t="s">
        <v>5782</v>
      </c>
    </row>
    <row r="730" spans="1:5">
      <c r="A730" t="s">
        <v>3276</v>
      </c>
      <c r="B730" t="s">
        <v>3205</v>
      </c>
      <c r="C730" t="s">
        <v>381</v>
      </c>
      <c r="E730" t="s">
        <v>5796</v>
      </c>
    </row>
    <row r="731" spans="1:5">
      <c r="A731" t="s">
        <v>3361</v>
      </c>
      <c r="B731" t="s">
        <v>3285</v>
      </c>
      <c r="C731" t="s">
        <v>381</v>
      </c>
      <c r="D731" t="s">
        <v>3286</v>
      </c>
      <c r="E731" t="s">
        <v>5813</v>
      </c>
    </row>
    <row r="732" spans="1:5">
      <c r="A732" t="s">
        <v>3103</v>
      </c>
      <c r="B732" t="s">
        <v>3036</v>
      </c>
      <c r="C732" t="s">
        <v>303</v>
      </c>
      <c r="D732" t="s">
        <v>3037</v>
      </c>
      <c r="E732" t="s">
        <v>5782</v>
      </c>
    </row>
    <row r="733" spans="1:5">
      <c r="A733" t="s">
        <v>2024</v>
      </c>
      <c r="B733" t="s">
        <v>1976</v>
      </c>
      <c r="C733" t="s">
        <v>233</v>
      </c>
      <c r="E733" t="s">
        <v>5661</v>
      </c>
    </row>
    <row r="734" spans="1:5">
      <c r="A734" t="s">
        <v>2113</v>
      </c>
      <c r="B734" t="s">
        <v>2056</v>
      </c>
      <c r="C734" t="s">
        <v>271</v>
      </c>
      <c r="D734" t="s">
        <v>2057</v>
      </c>
      <c r="E734" t="s">
        <v>5684</v>
      </c>
    </row>
    <row r="735" spans="1:5">
      <c r="A735" t="s">
        <v>2189</v>
      </c>
      <c r="B735" t="s">
        <v>2130</v>
      </c>
      <c r="C735" t="s">
        <v>357</v>
      </c>
      <c r="E735" t="s">
        <v>5693</v>
      </c>
    </row>
    <row r="736" spans="1:5">
      <c r="A736" t="s">
        <v>4277</v>
      </c>
      <c r="B736" t="s">
        <v>3380</v>
      </c>
      <c r="C736" t="s">
        <v>357</v>
      </c>
      <c r="D736" t="s">
        <v>3381</v>
      </c>
      <c r="E736" t="s">
        <v>5836</v>
      </c>
    </row>
    <row r="737" spans="1:5">
      <c r="A737" t="s">
        <v>1905</v>
      </c>
      <c r="B737" t="s">
        <v>5610</v>
      </c>
      <c r="C737" t="s">
        <v>249</v>
      </c>
      <c r="D737" t="s">
        <v>5611</v>
      </c>
      <c r="E737" t="s">
        <v>5612</v>
      </c>
    </row>
    <row r="738" spans="1:5">
      <c r="A738" t="s">
        <v>2945</v>
      </c>
      <c r="B738" t="s">
        <v>2877</v>
      </c>
      <c r="C738" t="s">
        <v>249</v>
      </c>
      <c r="D738" t="s">
        <v>2878</v>
      </c>
      <c r="E738" t="s">
        <v>5765</v>
      </c>
    </row>
    <row r="739" spans="1:5">
      <c r="A739" t="s">
        <v>3142</v>
      </c>
      <c r="B739" t="s">
        <v>3074</v>
      </c>
      <c r="C739" t="s">
        <v>249</v>
      </c>
      <c r="E739" t="s">
        <v>5786</v>
      </c>
    </row>
    <row r="740" spans="1:5">
      <c r="A740" t="s">
        <v>3144</v>
      </c>
      <c r="B740" t="s">
        <v>3076</v>
      </c>
      <c r="C740" t="s">
        <v>249</v>
      </c>
      <c r="D740" t="s">
        <v>3077</v>
      </c>
      <c r="E740" t="s">
        <v>5786</v>
      </c>
    </row>
    <row r="741" spans="1:5">
      <c r="A741" t="s">
        <v>1962</v>
      </c>
      <c r="B741" t="s">
        <v>5644</v>
      </c>
      <c r="C741" t="s">
        <v>335</v>
      </c>
      <c r="D741" t="s">
        <v>3511</v>
      </c>
      <c r="E741" t="s">
        <v>5645</v>
      </c>
    </row>
    <row r="742" spans="1:5">
      <c r="A742" t="s">
        <v>1977</v>
      </c>
      <c r="B742" t="s">
        <v>1933</v>
      </c>
      <c r="C742" t="s">
        <v>335</v>
      </c>
      <c r="D742" t="s">
        <v>1934</v>
      </c>
      <c r="E742" t="s">
        <v>5647</v>
      </c>
    </row>
    <row r="743" spans="1:5">
      <c r="A743" t="s">
        <v>2040</v>
      </c>
      <c r="B743" t="s">
        <v>1987</v>
      </c>
      <c r="C743" t="s">
        <v>335</v>
      </c>
      <c r="D743" t="s">
        <v>1988</v>
      </c>
      <c r="E743" t="s">
        <v>5667</v>
      </c>
    </row>
    <row r="744" spans="1:5">
      <c r="A744" t="s">
        <v>2083</v>
      </c>
      <c r="B744" t="s">
        <v>2025</v>
      </c>
      <c r="C744" t="s">
        <v>335</v>
      </c>
      <c r="D744" t="s">
        <v>2026</v>
      </c>
      <c r="E744" t="s">
        <v>5677</v>
      </c>
    </row>
    <row r="745" spans="1:5">
      <c r="A745" t="s">
        <v>2110</v>
      </c>
      <c r="B745" t="s">
        <v>2054</v>
      </c>
      <c r="C745" t="s">
        <v>335</v>
      </c>
      <c r="D745" t="s">
        <v>2023</v>
      </c>
      <c r="E745" t="s">
        <v>5684</v>
      </c>
    </row>
    <row r="746" spans="1:5">
      <c r="A746" t="s">
        <v>2131</v>
      </c>
      <c r="B746" t="s">
        <v>2074</v>
      </c>
      <c r="C746" t="s">
        <v>335</v>
      </c>
      <c r="D746" t="s">
        <v>2023</v>
      </c>
      <c r="E746" t="s">
        <v>5685</v>
      </c>
    </row>
    <row r="747" spans="1:5">
      <c r="A747" t="s">
        <v>2201</v>
      </c>
      <c r="B747" t="s">
        <v>2140</v>
      </c>
      <c r="C747" t="s">
        <v>335</v>
      </c>
      <c r="D747" t="s">
        <v>2141</v>
      </c>
      <c r="E747" t="s">
        <v>5697</v>
      </c>
    </row>
    <row r="748" spans="1:5">
      <c r="A748" t="s">
        <v>2239</v>
      </c>
      <c r="B748" t="s">
        <v>2173</v>
      </c>
      <c r="C748" t="s">
        <v>335</v>
      </c>
      <c r="E748" t="s">
        <v>5703</v>
      </c>
    </row>
    <row r="749" spans="1:5">
      <c r="A749" t="s">
        <v>2257</v>
      </c>
      <c r="B749" t="s">
        <v>2193</v>
      </c>
      <c r="C749" t="s">
        <v>335</v>
      </c>
      <c r="D749" t="s">
        <v>2194</v>
      </c>
      <c r="E749" t="s">
        <v>5703</v>
      </c>
    </row>
    <row r="750" spans="1:5">
      <c r="A750" t="s">
        <v>2271</v>
      </c>
      <c r="B750" t="s">
        <v>2208</v>
      </c>
      <c r="C750" t="s">
        <v>335</v>
      </c>
      <c r="D750" t="s">
        <v>2209</v>
      </c>
      <c r="E750" t="s">
        <v>5703</v>
      </c>
    </row>
    <row r="751" spans="1:5">
      <c r="A751" t="s">
        <v>2661</v>
      </c>
      <c r="B751" t="s">
        <v>2598</v>
      </c>
      <c r="C751" t="s">
        <v>335</v>
      </c>
      <c r="D751" t="s">
        <v>2599</v>
      </c>
      <c r="E751" t="s">
        <v>5734</v>
      </c>
    </row>
    <row r="752" spans="1:5">
      <c r="A752" t="s">
        <v>2673</v>
      </c>
      <c r="B752" t="s">
        <v>2609</v>
      </c>
      <c r="C752" t="s">
        <v>335</v>
      </c>
      <c r="E752" t="s">
        <v>5734</v>
      </c>
    </row>
    <row r="753" spans="1:5">
      <c r="A753" t="s">
        <v>2814</v>
      </c>
      <c r="B753" t="s">
        <v>2750</v>
      </c>
      <c r="C753" t="s">
        <v>335</v>
      </c>
      <c r="E753" t="s">
        <v>5759</v>
      </c>
    </row>
    <row r="754" spans="1:5">
      <c r="A754" t="s">
        <v>2885</v>
      </c>
      <c r="B754" t="s">
        <v>2818</v>
      </c>
      <c r="C754" t="s">
        <v>335</v>
      </c>
      <c r="D754" t="s">
        <v>2045</v>
      </c>
      <c r="E754" t="s">
        <v>5759</v>
      </c>
    </row>
    <row r="755" spans="1:5">
      <c r="A755" t="s">
        <v>3016</v>
      </c>
      <c r="B755" t="s">
        <v>2954</v>
      </c>
      <c r="C755" t="s">
        <v>335</v>
      </c>
      <c r="E755" t="s">
        <v>5774</v>
      </c>
    </row>
    <row r="756" spans="1:5">
      <c r="A756" t="s">
        <v>3081</v>
      </c>
      <c r="B756" t="s">
        <v>3014</v>
      </c>
      <c r="C756" t="s">
        <v>335</v>
      </c>
      <c r="D756" t="s">
        <v>3015</v>
      </c>
      <c r="E756" t="s">
        <v>5781</v>
      </c>
    </row>
    <row r="757" spans="1:5">
      <c r="A757" t="s">
        <v>3109</v>
      </c>
      <c r="B757" t="s">
        <v>5783</v>
      </c>
      <c r="C757" t="s">
        <v>335</v>
      </c>
      <c r="D757" t="s">
        <v>5784</v>
      </c>
      <c r="E757" t="s">
        <v>5782</v>
      </c>
    </row>
    <row r="758" spans="1:5">
      <c r="A758" t="s">
        <v>1997</v>
      </c>
      <c r="B758" t="s">
        <v>1951</v>
      </c>
      <c r="C758" t="s">
        <v>361</v>
      </c>
      <c r="E758" t="s">
        <v>5652</v>
      </c>
    </row>
    <row r="759" spans="1:5">
      <c r="A759" t="s">
        <v>2362</v>
      </c>
      <c r="B759" t="s">
        <v>2304</v>
      </c>
      <c r="C759" t="s">
        <v>361</v>
      </c>
      <c r="E759" t="s">
        <v>5725</v>
      </c>
    </row>
    <row r="760" spans="1:5">
      <c r="A760" t="s">
        <v>2716</v>
      </c>
      <c r="B760" t="s">
        <v>2647</v>
      </c>
      <c r="C760" t="s">
        <v>361</v>
      </c>
      <c r="D760" t="s">
        <v>2648</v>
      </c>
      <c r="E760" t="s">
        <v>5738</v>
      </c>
    </row>
    <row r="761" spans="1:5">
      <c r="A761" t="s">
        <v>3153</v>
      </c>
      <c r="B761" t="s">
        <v>3085</v>
      </c>
      <c r="C761" t="s">
        <v>361</v>
      </c>
      <c r="D761" t="s">
        <v>3086</v>
      </c>
      <c r="E761" t="s">
        <v>5787</v>
      </c>
    </row>
    <row r="762" spans="1:5">
      <c r="A762" t="s">
        <v>3228</v>
      </c>
      <c r="B762" t="s">
        <v>3157</v>
      </c>
      <c r="C762" t="s">
        <v>361</v>
      </c>
      <c r="E762" t="s">
        <v>5792</v>
      </c>
    </row>
    <row r="763" spans="1:5">
      <c r="A763" t="s">
        <v>3329</v>
      </c>
      <c r="B763" t="s">
        <v>3254</v>
      </c>
      <c r="C763" t="s">
        <v>361</v>
      </c>
      <c r="D763" t="s">
        <v>3255</v>
      </c>
      <c r="E763" t="s">
        <v>5804</v>
      </c>
    </row>
    <row r="764" spans="1:5">
      <c r="A764" t="s">
        <v>4252</v>
      </c>
      <c r="B764" t="s">
        <v>3350</v>
      </c>
      <c r="C764" t="s">
        <v>361</v>
      </c>
      <c r="D764" t="s">
        <v>3351</v>
      </c>
      <c r="E764" t="s">
        <v>5829</v>
      </c>
    </row>
    <row r="765" spans="1:5">
      <c r="A765" t="s">
        <v>2505</v>
      </c>
      <c r="B765" t="s">
        <v>2438</v>
      </c>
      <c r="C765" t="s">
        <v>379</v>
      </c>
      <c r="D765" t="s">
        <v>2439</v>
      </c>
      <c r="E765" t="s">
        <v>5725</v>
      </c>
    </row>
    <row r="766" spans="1:5">
      <c r="A766" t="s">
        <v>3225</v>
      </c>
      <c r="B766" t="s">
        <v>3154</v>
      </c>
      <c r="C766" t="s">
        <v>379</v>
      </c>
      <c r="D766" t="s">
        <v>3155</v>
      </c>
      <c r="E766" t="s">
        <v>5792</v>
      </c>
    </row>
    <row r="767" spans="1:5">
      <c r="A767" t="s">
        <v>2318</v>
      </c>
      <c r="B767" t="s">
        <v>2253</v>
      </c>
      <c r="C767" t="s">
        <v>299</v>
      </c>
      <c r="E767" t="s">
        <v>5711</v>
      </c>
    </row>
    <row r="768" spans="1:5">
      <c r="A768" t="s">
        <v>2573</v>
      </c>
      <c r="B768" t="s">
        <v>2506</v>
      </c>
      <c r="C768" t="s">
        <v>291</v>
      </c>
      <c r="D768" t="s">
        <v>2507</v>
      </c>
      <c r="E768" t="s">
        <v>5725</v>
      </c>
    </row>
    <row r="769" spans="1:5">
      <c r="A769" t="s">
        <v>2913</v>
      </c>
      <c r="B769" t="s">
        <v>2846</v>
      </c>
      <c r="C769" t="s">
        <v>291</v>
      </c>
      <c r="E769" t="s">
        <v>5761</v>
      </c>
    </row>
    <row r="770" spans="1:5">
      <c r="A770" t="s">
        <v>3092</v>
      </c>
      <c r="B770" t="s">
        <v>3026</v>
      </c>
      <c r="C770" t="s">
        <v>291</v>
      </c>
      <c r="D770" t="s">
        <v>3027</v>
      </c>
      <c r="E770" t="s">
        <v>5782</v>
      </c>
    </row>
    <row r="771" spans="1:5">
      <c r="A771" t="s">
        <v>3139</v>
      </c>
      <c r="B771" t="s">
        <v>3071</v>
      </c>
      <c r="C771" t="s">
        <v>291</v>
      </c>
      <c r="D771" t="s">
        <v>3072</v>
      </c>
      <c r="E771" t="s">
        <v>5786</v>
      </c>
    </row>
    <row r="772" spans="1:5">
      <c r="A772" t="s">
        <v>4243</v>
      </c>
      <c r="B772" t="s">
        <v>3341</v>
      </c>
      <c r="C772" t="s">
        <v>291</v>
      </c>
      <c r="D772" t="s">
        <v>3342</v>
      </c>
      <c r="E772" t="s">
        <v>5827</v>
      </c>
    </row>
    <row r="773" spans="1:5">
      <c r="A773" t="s">
        <v>1924</v>
      </c>
      <c r="B773" t="s">
        <v>1896</v>
      </c>
      <c r="C773" t="s">
        <v>373</v>
      </c>
      <c r="D773" t="s">
        <v>1897</v>
      </c>
      <c r="E773" t="s">
        <v>5621</v>
      </c>
    </row>
    <row r="774" spans="1:5">
      <c r="A774" t="s">
        <v>2013</v>
      </c>
      <c r="B774" t="s">
        <v>1966</v>
      </c>
      <c r="C774" t="s">
        <v>373</v>
      </c>
      <c r="D774" t="s">
        <v>1902</v>
      </c>
      <c r="E774" t="s">
        <v>5659</v>
      </c>
    </row>
    <row r="775" spans="1:5">
      <c r="A775" t="s">
        <v>2015</v>
      </c>
      <c r="B775" t="s">
        <v>1968</v>
      </c>
      <c r="C775" t="s">
        <v>373</v>
      </c>
      <c r="E775" t="s">
        <v>5660</v>
      </c>
    </row>
    <row r="776" spans="1:5">
      <c r="A776" t="s">
        <v>2064</v>
      </c>
      <c r="B776" t="s">
        <v>5674</v>
      </c>
      <c r="C776" t="s">
        <v>373</v>
      </c>
      <c r="D776" t="s">
        <v>5675</v>
      </c>
      <c r="E776" t="s">
        <v>5671</v>
      </c>
    </row>
    <row r="777" spans="1:5">
      <c r="A777" t="s">
        <v>2068</v>
      </c>
      <c r="B777" t="s">
        <v>2008</v>
      </c>
      <c r="C777" t="s">
        <v>373</v>
      </c>
      <c r="D777" t="s">
        <v>2009</v>
      </c>
      <c r="E777" t="s">
        <v>5671</v>
      </c>
    </row>
    <row r="778" spans="1:5">
      <c r="A778" t="s">
        <v>2121</v>
      </c>
      <c r="B778" t="s">
        <v>2065</v>
      </c>
      <c r="C778" t="s">
        <v>373</v>
      </c>
      <c r="D778" t="s">
        <v>2009</v>
      </c>
      <c r="E778" t="s">
        <v>5684</v>
      </c>
    </row>
    <row r="779" spans="1:5">
      <c r="A779" t="s">
        <v>2172</v>
      </c>
      <c r="B779" t="s">
        <v>2114</v>
      </c>
      <c r="C779" t="s">
        <v>373</v>
      </c>
      <c r="D779" t="s">
        <v>2115</v>
      </c>
      <c r="E779" t="s">
        <v>5692</v>
      </c>
    </row>
    <row r="780" spans="1:5">
      <c r="A780" t="s">
        <v>2204</v>
      </c>
      <c r="B780" t="s">
        <v>2143</v>
      </c>
      <c r="C780" t="s">
        <v>373</v>
      </c>
      <c r="D780" t="s">
        <v>2144</v>
      </c>
      <c r="E780" t="s">
        <v>5698</v>
      </c>
    </row>
    <row r="781" spans="1:5">
      <c r="A781" t="s">
        <v>2210</v>
      </c>
      <c r="B781" t="s">
        <v>2148</v>
      </c>
      <c r="C781" t="s">
        <v>373</v>
      </c>
      <c r="D781" t="s">
        <v>2149</v>
      </c>
      <c r="E781" t="s">
        <v>5700</v>
      </c>
    </row>
    <row r="782" spans="1:5">
      <c r="A782" t="s">
        <v>2421</v>
      </c>
      <c r="B782" t="s">
        <v>2355</v>
      </c>
      <c r="C782" t="s">
        <v>373</v>
      </c>
      <c r="E782" t="s">
        <v>5725</v>
      </c>
    </row>
    <row r="783" spans="1:5">
      <c r="A783" t="s">
        <v>2613</v>
      </c>
      <c r="B783" t="s">
        <v>2547</v>
      </c>
      <c r="C783" t="s">
        <v>373</v>
      </c>
      <c r="D783" t="s">
        <v>2548</v>
      </c>
      <c r="E783" t="s">
        <v>5726</v>
      </c>
    </row>
    <row r="784" spans="1:5">
      <c r="A784" t="s">
        <v>2644</v>
      </c>
      <c r="B784" t="s">
        <v>2580</v>
      </c>
      <c r="C784" t="s">
        <v>373</v>
      </c>
      <c r="D784" t="s">
        <v>2581</v>
      </c>
      <c r="E784" t="s">
        <v>5732</v>
      </c>
    </row>
    <row r="785" spans="1:5">
      <c r="A785" t="s">
        <v>2679</v>
      </c>
      <c r="B785" t="s">
        <v>2614</v>
      </c>
      <c r="C785" t="s">
        <v>373</v>
      </c>
      <c r="D785" t="s">
        <v>2615</v>
      </c>
      <c r="E785" t="s">
        <v>5735</v>
      </c>
    </row>
    <row r="786" spans="1:5">
      <c r="A786" t="s">
        <v>2682</v>
      </c>
      <c r="B786" t="s">
        <v>2617</v>
      </c>
      <c r="C786" t="s">
        <v>373</v>
      </c>
      <c r="D786" t="s">
        <v>1897</v>
      </c>
      <c r="E786" t="s">
        <v>5735</v>
      </c>
    </row>
    <row r="787" spans="1:5">
      <c r="A787" t="s">
        <v>2684</v>
      </c>
      <c r="B787" t="s">
        <v>2619</v>
      </c>
      <c r="C787" t="s">
        <v>373</v>
      </c>
      <c r="D787" t="s">
        <v>2620</v>
      </c>
      <c r="E787" t="s">
        <v>5735</v>
      </c>
    </row>
    <row r="788" spans="1:5">
      <c r="A788" t="s">
        <v>2686</v>
      </c>
      <c r="B788" t="s">
        <v>2622</v>
      </c>
      <c r="C788" t="s">
        <v>373</v>
      </c>
      <c r="D788" t="s">
        <v>2115</v>
      </c>
      <c r="E788" t="s">
        <v>5735</v>
      </c>
    </row>
    <row r="789" spans="1:5">
      <c r="A789" t="s">
        <v>2731</v>
      </c>
      <c r="B789" t="s">
        <v>2665</v>
      </c>
      <c r="C789" t="s">
        <v>373</v>
      </c>
      <c r="D789" t="s">
        <v>2666</v>
      </c>
      <c r="E789" t="s">
        <v>5741</v>
      </c>
    </row>
    <row r="790" spans="1:5">
      <c r="A790" t="s">
        <v>2749</v>
      </c>
      <c r="B790" t="s">
        <v>2685</v>
      </c>
      <c r="C790" t="s">
        <v>373</v>
      </c>
      <c r="D790" t="s">
        <v>2009</v>
      </c>
      <c r="E790" t="s">
        <v>5746</v>
      </c>
    </row>
    <row r="791" spans="1:5">
      <c r="A791" t="s">
        <v>2779</v>
      </c>
      <c r="B791" t="s">
        <v>2719</v>
      </c>
      <c r="C791" t="s">
        <v>373</v>
      </c>
      <c r="E791" t="s">
        <v>5753</v>
      </c>
    </row>
    <row r="792" spans="1:5">
      <c r="A792" t="s">
        <v>2790</v>
      </c>
      <c r="B792" t="s">
        <v>2729</v>
      </c>
      <c r="C792" t="s">
        <v>373</v>
      </c>
      <c r="D792" t="s">
        <v>2730</v>
      </c>
      <c r="E792" t="s">
        <v>5756</v>
      </c>
    </row>
    <row r="793" spans="1:5">
      <c r="A793" t="s">
        <v>2831</v>
      </c>
      <c r="B793" t="s">
        <v>2766</v>
      </c>
      <c r="C793" t="s">
        <v>373</v>
      </c>
      <c r="D793" t="s">
        <v>1897</v>
      </c>
      <c r="E793" t="s">
        <v>5759</v>
      </c>
    </row>
    <row r="794" spans="1:5">
      <c r="A794" t="s">
        <v>3013</v>
      </c>
      <c r="B794" t="s">
        <v>2951</v>
      </c>
      <c r="C794" t="s">
        <v>373</v>
      </c>
      <c r="D794" t="s">
        <v>2952</v>
      </c>
      <c r="E794" t="s">
        <v>5773</v>
      </c>
    </row>
    <row r="795" spans="1:5">
      <c r="A795" t="s">
        <v>3025</v>
      </c>
      <c r="B795" t="s">
        <v>2961</v>
      </c>
      <c r="C795" t="s">
        <v>373</v>
      </c>
      <c r="D795" t="s">
        <v>2962</v>
      </c>
      <c r="E795" t="s">
        <v>5774</v>
      </c>
    </row>
    <row r="796" spans="1:5">
      <c r="A796" t="s">
        <v>3216</v>
      </c>
      <c r="B796" t="s">
        <v>3145</v>
      </c>
      <c r="C796" t="s">
        <v>373</v>
      </c>
      <c r="D796" t="s">
        <v>3146</v>
      </c>
      <c r="E796" t="s">
        <v>5791</v>
      </c>
    </row>
    <row r="797" spans="1:5">
      <c r="A797" t="s">
        <v>3219</v>
      </c>
      <c r="B797" t="s">
        <v>3148</v>
      </c>
      <c r="C797" t="s">
        <v>373</v>
      </c>
      <c r="D797" t="s">
        <v>3149</v>
      </c>
      <c r="E797" t="s">
        <v>5791</v>
      </c>
    </row>
    <row r="798" spans="1:5">
      <c r="A798" t="s">
        <v>3340</v>
      </c>
      <c r="B798" t="s">
        <v>3265</v>
      </c>
      <c r="C798" t="s">
        <v>373</v>
      </c>
      <c r="D798" t="s">
        <v>3266</v>
      </c>
      <c r="E798" t="s">
        <v>5808</v>
      </c>
    </row>
    <row r="799" spans="1:5">
      <c r="A799" t="s">
        <v>3395</v>
      </c>
      <c r="B799" t="s">
        <v>3324</v>
      </c>
      <c r="C799" t="s">
        <v>373</v>
      </c>
      <c r="D799" t="s">
        <v>3325</v>
      </c>
      <c r="E799" t="s">
        <v>5823</v>
      </c>
    </row>
    <row r="800" spans="1:5">
      <c r="A800" t="s">
        <v>2367</v>
      </c>
      <c r="B800" t="s">
        <v>2309</v>
      </c>
      <c r="C800" t="s">
        <v>237</v>
      </c>
      <c r="D800" t="s">
        <v>2310</v>
      </c>
      <c r="E800" t="s">
        <v>5725</v>
      </c>
    </row>
    <row r="801" spans="1:5">
      <c r="A801" t="s">
        <v>2772</v>
      </c>
      <c r="B801" t="s">
        <v>2711</v>
      </c>
      <c r="C801" t="s">
        <v>237</v>
      </c>
      <c r="D801" t="s">
        <v>2712</v>
      </c>
      <c r="E801" t="s">
        <v>5753</v>
      </c>
    </row>
    <row r="802" spans="1:5">
      <c r="A802" t="s">
        <v>2931</v>
      </c>
      <c r="B802" t="s">
        <v>2863</v>
      </c>
      <c r="C802" t="s">
        <v>237</v>
      </c>
      <c r="D802" t="s">
        <v>2712</v>
      </c>
      <c r="E802" t="s">
        <v>5763</v>
      </c>
    </row>
    <row r="803" spans="1:5">
      <c r="A803" t="s">
        <v>3127</v>
      </c>
      <c r="B803" t="s">
        <v>3059</v>
      </c>
      <c r="C803" t="s">
        <v>237</v>
      </c>
      <c r="D803" t="s">
        <v>3060</v>
      </c>
      <c r="E803" t="s">
        <v>5785</v>
      </c>
    </row>
    <row r="804" spans="1:5">
      <c r="A804" t="s">
        <v>3130</v>
      </c>
      <c r="B804" t="s">
        <v>3062</v>
      </c>
      <c r="C804" t="s">
        <v>237</v>
      </c>
      <c r="D804" t="s">
        <v>3063</v>
      </c>
      <c r="E804" t="s">
        <v>5785</v>
      </c>
    </row>
    <row r="805" spans="1:5">
      <c r="A805" t="s">
        <v>2887</v>
      </c>
      <c r="B805" t="s">
        <v>2820</v>
      </c>
      <c r="C805" t="s">
        <v>385</v>
      </c>
      <c r="D805" t="s">
        <v>2821</v>
      </c>
      <c r="E805" t="s">
        <v>5760</v>
      </c>
    </row>
    <row r="806" spans="1:5">
      <c r="A806" t="s">
        <v>1907</v>
      </c>
      <c r="B806" t="s">
        <v>1891</v>
      </c>
      <c r="C806" t="s">
        <v>259</v>
      </c>
      <c r="E806" t="s">
        <v>5613</v>
      </c>
    </row>
    <row r="807" spans="1:5">
      <c r="A807" t="s">
        <v>1975</v>
      </c>
      <c r="B807" t="s">
        <v>1931</v>
      </c>
      <c r="C807" t="s">
        <v>259</v>
      </c>
      <c r="D807" t="s">
        <v>1902</v>
      </c>
      <c r="E807" t="s">
        <v>5647</v>
      </c>
    </row>
    <row r="808" spans="1:5">
      <c r="A808" t="s">
        <v>2000</v>
      </c>
      <c r="B808" t="s">
        <v>1953</v>
      </c>
      <c r="C808" t="s">
        <v>259</v>
      </c>
      <c r="D808" t="s">
        <v>1926</v>
      </c>
      <c r="E808" t="s">
        <v>5652</v>
      </c>
    </row>
    <row r="809" spans="1:5">
      <c r="A809" t="s">
        <v>2570</v>
      </c>
      <c r="B809" t="s">
        <v>2503</v>
      </c>
      <c r="C809" t="s">
        <v>259</v>
      </c>
      <c r="D809" t="s">
        <v>2504</v>
      </c>
      <c r="E809" t="s">
        <v>5725</v>
      </c>
    </row>
    <row r="810" spans="1:5">
      <c r="A810" t="s">
        <v>2713</v>
      </c>
      <c r="B810" t="s">
        <v>2645</v>
      </c>
      <c r="C810" t="s">
        <v>259</v>
      </c>
      <c r="E810" t="s">
        <v>5738</v>
      </c>
    </row>
    <row r="811" spans="1:5">
      <c r="A811" t="s">
        <v>2850</v>
      </c>
      <c r="B811" t="s">
        <v>2783</v>
      </c>
      <c r="C811" t="s">
        <v>259</v>
      </c>
      <c r="D811" t="s">
        <v>1902</v>
      </c>
      <c r="E811" t="s">
        <v>5759</v>
      </c>
    </row>
    <row r="812" spans="1:5">
      <c r="A812" t="s">
        <v>2991</v>
      </c>
      <c r="B812" t="s">
        <v>2929</v>
      </c>
      <c r="C812" t="s">
        <v>259</v>
      </c>
      <c r="D812" t="s">
        <v>2930</v>
      </c>
      <c r="E812" t="s">
        <v>5769</v>
      </c>
    </row>
    <row r="813" spans="1:5">
      <c r="A813" t="s">
        <v>2231</v>
      </c>
      <c r="B813" t="s">
        <v>2167</v>
      </c>
      <c r="C813" t="s">
        <v>273</v>
      </c>
      <c r="E813" t="s">
        <v>5703</v>
      </c>
    </row>
    <row r="814" spans="1:5">
      <c r="A814" t="s">
        <v>2965</v>
      </c>
      <c r="B814" t="s">
        <v>2900</v>
      </c>
      <c r="C814" t="s">
        <v>273</v>
      </c>
      <c r="E814" t="s">
        <v>5768</v>
      </c>
    </row>
    <row r="815" spans="1:5">
      <c r="A815" t="s">
        <v>3290</v>
      </c>
      <c r="B815" t="s">
        <v>3217</v>
      </c>
      <c r="C815" t="s">
        <v>273</v>
      </c>
      <c r="D815" t="s">
        <v>3218</v>
      </c>
      <c r="E815" t="s">
        <v>5798</v>
      </c>
    </row>
    <row r="816" spans="1:5">
      <c r="A816" t="s">
        <v>2055</v>
      </c>
      <c r="B816" t="s">
        <v>2001</v>
      </c>
      <c r="C816" t="s">
        <v>275</v>
      </c>
      <c r="E816" t="s">
        <v>5671</v>
      </c>
    </row>
    <row r="817" spans="1:5">
      <c r="A817" t="s">
        <v>2085</v>
      </c>
      <c r="B817" t="s">
        <v>2028</v>
      </c>
      <c r="C817" t="s">
        <v>275</v>
      </c>
      <c r="D817" t="s">
        <v>2029</v>
      </c>
      <c r="E817" t="s">
        <v>5678</v>
      </c>
    </row>
    <row r="818" spans="1:5">
      <c r="A818" t="s">
        <v>2603</v>
      </c>
      <c r="B818" t="s">
        <v>2535</v>
      </c>
      <c r="C818" t="s">
        <v>275</v>
      </c>
      <c r="D818" t="s">
        <v>2536</v>
      </c>
      <c r="E818" t="s">
        <v>5726</v>
      </c>
    </row>
    <row r="819" spans="1:5">
      <c r="A819" t="s">
        <v>2605</v>
      </c>
      <c r="B819" t="s">
        <v>2538</v>
      </c>
      <c r="C819" t="s">
        <v>275</v>
      </c>
      <c r="D819" t="s">
        <v>2539</v>
      </c>
      <c r="E819" t="s">
        <v>5726</v>
      </c>
    </row>
    <row r="820" spans="1:5">
      <c r="A820" t="s">
        <v>3052</v>
      </c>
      <c r="B820" t="s">
        <v>2986</v>
      </c>
      <c r="C820" t="s">
        <v>275</v>
      </c>
      <c r="D820" t="s">
        <v>2987</v>
      </c>
      <c r="E820" t="s">
        <v>5778</v>
      </c>
    </row>
    <row r="821" spans="1:5">
      <c r="A821" t="s">
        <v>2248</v>
      </c>
      <c r="B821" t="s">
        <v>2181</v>
      </c>
      <c r="C821" t="s">
        <v>359</v>
      </c>
      <c r="D821" t="s">
        <v>2182</v>
      </c>
      <c r="E821" t="s">
        <v>5703</v>
      </c>
    </row>
    <row r="822" spans="1:5">
      <c r="A822" t="s">
        <v>2254</v>
      </c>
      <c r="B822" t="s">
        <v>2190</v>
      </c>
      <c r="C822" t="s">
        <v>359</v>
      </c>
      <c r="D822" t="s">
        <v>2191</v>
      </c>
      <c r="E822" t="s">
        <v>5703</v>
      </c>
    </row>
    <row r="823" spans="1:5">
      <c r="A823" t="s">
        <v>2328</v>
      </c>
      <c r="B823" t="s">
        <v>2264</v>
      </c>
      <c r="C823" t="s">
        <v>359</v>
      </c>
      <c r="D823" t="s">
        <v>2265</v>
      </c>
      <c r="E823" t="s">
        <v>5713</v>
      </c>
    </row>
    <row r="824" spans="1:5">
      <c r="A824" t="s">
        <v>2331</v>
      </c>
      <c r="B824" t="s">
        <v>2267</v>
      </c>
      <c r="C824" t="s">
        <v>359</v>
      </c>
      <c r="E824" t="s">
        <v>5714</v>
      </c>
    </row>
    <row r="825" spans="1:5">
      <c r="A825" t="s">
        <v>2537</v>
      </c>
      <c r="B825" t="s">
        <v>2471</v>
      </c>
      <c r="C825" t="s">
        <v>359</v>
      </c>
      <c r="E825" t="s">
        <v>5725</v>
      </c>
    </row>
    <row r="826" spans="1:5">
      <c r="A826" t="s">
        <v>2623</v>
      </c>
      <c r="B826" t="s">
        <v>2558</v>
      </c>
      <c r="C826" t="s">
        <v>359</v>
      </c>
      <c r="E826" t="s">
        <v>5728</v>
      </c>
    </row>
    <row r="827" spans="1:5">
      <c r="A827" t="s">
        <v>3323</v>
      </c>
      <c r="B827" t="s">
        <v>3248</v>
      </c>
      <c r="C827" t="s">
        <v>359</v>
      </c>
      <c r="D827" t="s">
        <v>3249</v>
      </c>
      <c r="E827" t="s">
        <v>5802</v>
      </c>
    </row>
    <row r="828" spans="1:5">
      <c r="A828" t="s">
        <v>3343</v>
      </c>
      <c r="B828" t="s">
        <v>3268</v>
      </c>
      <c r="C828" t="s">
        <v>359</v>
      </c>
      <c r="D828" t="s">
        <v>3269</v>
      </c>
      <c r="E828" t="s">
        <v>5809</v>
      </c>
    </row>
    <row r="829" spans="1:5">
      <c r="A829" t="s">
        <v>2245</v>
      </c>
      <c r="B829" t="s">
        <v>2178</v>
      </c>
      <c r="C829" t="s">
        <v>245</v>
      </c>
      <c r="D829" t="s">
        <v>2179</v>
      </c>
      <c r="E829" t="s">
        <v>5703</v>
      </c>
    </row>
    <row r="830" spans="1:5">
      <c r="A830" t="s">
        <v>2311</v>
      </c>
      <c r="B830" t="s">
        <v>2246</v>
      </c>
      <c r="C830" t="s">
        <v>245</v>
      </c>
      <c r="D830" t="s">
        <v>2247</v>
      </c>
      <c r="E830" t="s">
        <v>5709</v>
      </c>
    </row>
    <row r="831" spans="1:5">
      <c r="A831" t="s">
        <v>2464</v>
      </c>
      <c r="B831" t="s">
        <v>2397</v>
      </c>
      <c r="C831" t="s">
        <v>245</v>
      </c>
      <c r="E831" t="s">
        <v>5725</v>
      </c>
    </row>
    <row r="832" spans="1:5">
      <c r="A832" t="s">
        <v>2494</v>
      </c>
      <c r="B832" t="s">
        <v>2427</v>
      </c>
      <c r="C832" t="s">
        <v>245</v>
      </c>
      <c r="D832" t="s">
        <v>2428</v>
      </c>
      <c r="E832" t="s">
        <v>5725</v>
      </c>
    </row>
    <row r="833" spans="1:5">
      <c r="A833" t="s">
        <v>2543</v>
      </c>
      <c r="B833" t="s">
        <v>2476</v>
      </c>
      <c r="C833" t="s">
        <v>245</v>
      </c>
      <c r="D833" t="s">
        <v>2477</v>
      </c>
      <c r="E833" t="s">
        <v>5725</v>
      </c>
    </row>
    <row r="834" spans="1:5">
      <c r="A834" t="s">
        <v>2616</v>
      </c>
      <c r="B834" t="s">
        <v>2550</v>
      </c>
      <c r="C834" t="s">
        <v>245</v>
      </c>
      <c r="D834" t="s">
        <v>2551</v>
      </c>
      <c r="E834" t="s">
        <v>5726</v>
      </c>
    </row>
    <row r="835" spans="1:5">
      <c r="A835" t="s">
        <v>2784</v>
      </c>
      <c r="B835" t="s">
        <v>2724</v>
      </c>
      <c r="C835" t="s">
        <v>245</v>
      </c>
      <c r="D835" t="s">
        <v>2725</v>
      </c>
      <c r="E835" t="s">
        <v>5754</v>
      </c>
    </row>
    <row r="836" spans="1:5">
      <c r="A836" t="s">
        <v>2842</v>
      </c>
      <c r="B836" t="s">
        <v>2776</v>
      </c>
      <c r="C836" t="s">
        <v>245</v>
      </c>
      <c r="E836" t="s">
        <v>5759</v>
      </c>
    </row>
    <row r="837" spans="1:5">
      <c r="A837" t="s">
        <v>2859</v>
      </c>
      <c r="B837" t="s">
        <v>2791</v>
      </c>
      <c r="C837" t="s">
        <v>245</v>
      </c>
      <c r="D837" t="s">
        <v>2792</v>
      </c>
      <c r="E837" t="s">
        <v>5759</v>
      </c>
    </row>
    <row r="838" spans="1:5">
      <c r="A838" t="s">
        <v>2864</v>
      </c>
      <c r="B838" t="s">
        <v>2797</v>
      </c>
      <c r="C838" t="s">
        <v>245</v>
      </c>
      <c r="D838" t="s">
        <v>2798</v>
      </c>
      <c r="E838" t="s">
        <v>5759</v>
      </c>
    </row>
    <row r="839" spans="1:5">
      <c r="A839" t="s">
        <v>2899</v>
      </c>
      <c r="B839" t="s">
        <v>2832</v>
      </c>
      <c r="C839" t="s">
        <v>245</v>
      </c>
      <c r="D839" t="s">
        <v>2833</v>
      </c>
      <c r="E839" t="s">
        <v>5760</v>
      </c>
    </row>
    <row r="840" spans="1:5">
      <c r="A840" t="s">
        <v>2957</v>
      </c>
      <c r="B840" t="s">
        <v>2891</v>
      </c>
      <c r="C840" t="s">
        <v>245</v>
      </c>
      <c r="D840" t="s">
        <v>2892</v>
      </c>
      <c r="E840" t="s">
        <v>5766</v>
      </c>
    </row>
    <row r="841" spans="1:5">
      <c r="A841" t="s">
        <v>2976</v>
      </c>
      <c r="B841" t="s">
        <v>2911</v>
      </c>
      <c r="C841" t="s">
        <v>245</v>
      </c>
      <c r="D841" t="s">
        <v>2912</v>
      </c>
      <c r="E841" t="s">
        <v>5769</v>
      </c>
    </row>
    <row r="842" spans="1:5">
      <c r="A842" t="s">
        <v>3097</v>
      </c>
      <c r="B842" t="s">
        <v>3032</v>
      </c>
      <c r="C842" t="s">
        <v>245</v>
      </c>
      <c r="E842" t="s">
        <v>5782</v>
      </c>
    </row>
    <row r="843" spans="1:5">
      <c r="A843" t="s">
        <v>3206</v>
      </c>
      <c r="B843" t="s">
        <v>3134</v>
      </c>
      <c r="C843" t="s">
        <v>245</v>
      </c>
      <c r="D843" t="s">
        <v>3135</v>
      </c>
      <c r="E843" t="s">
        <v>5790</v>
      </c>
    </row>
    <row r="844" spans="1:5">
      <c r="A844" t="s">
        <v>3238</v>
      </c>
      <c r="B844" t="s">
        <v>3167</v>
      </c>
      <c r="C844" t="s">
        <v>245</v>
      </c>
      <c r="D844" t="s">
        <v>3168</v>
      </c>
      <c r="E844" t="s">
        <v>5793</v>
      </c>
    </row>
    <row r="845" spans="1:5">
      <c r="A845" t="s">
        <v>3282</v>
      </c>
      <c r="B845" t="s">
        <v>3209</v>
      </c>
      <c r="C845" t="s">
        <v>245</v>
      </c>
      <c r="E845" t="s">
        <v>5797</v>
      </c>
    </row>
    <row r="846" spans="1:5">
      <c r="A846" t="s">
        <v>3287</v>
      </c>
      <c r="B846" t="s">
        <v>3214</v>
      </c>
      <c r="C846" t="s">
        <v>245</v>
      </c>
      <c r="D846" t="s">
        <v>3215</v>
      </c>
      <c r="E846" t="s">
        <v>5798</v>
      </c>
    </row>
    <row r="847" spans="1:5">
      <c r="A847" t="s">
        <v>3384</v>
      </c>
      <c r="B847" t="s">
        <v>3312</v>
      </c>
      <c r="C847" t="s">
        <v>245</v>
      </c>
      <c r="D847" t="s">
        <v>3313</v>
      </c>
      <c r="E847" t="s">
        <v>5820</v>
      </c>
    </row>
    <row r="848" spans="1:5">
      <c r="A848" t="s">
        <v>4296</v>
      </c>
      <c r="B848" t="s">
        <v>3398</v>
      </c>
      <c r="C848" t="s">
        <v>245</v>
      </c>
      <c r="D848" t="s">
        <v>3394</v>
      </c>
      <c r="E848" t="s">
        <v>5841</v>
      </c>
    </row>
    <row r="849" spans="1:5">
      <c r="A849" t="s">
        <v>3084</v>
      </c>
      <c r="B849" t="s">
        <v>3017</v>
      </c>
      <c r="C849" t="s">
        <v>329</v>
      </c>
      <c r="D849" t="s">
        <v>3018</v>
      </c>
      <c r="E849" t="s">
        <v>5781</v>
      </c>
    </row>
    <row r="850" spans="1:5">
      <c r="A850" t="s">
        <v>3090</v>
      </c>
      <c r="B850" t="s">
        <v>3023</v>
      </c>
      <c r="C850" t="s">
        <v>329</v>
      </c>
      <c r="D850" t="s">
        <v>3024</v>
      </c>
      <c r="E850" t="s">
        <v>5782</v>
      </c>
    </row>
    <row r="851" spans="1:5">
      <c r="A851" t="s">
        <v>4270</v>
      </c>
      <c r="B851" t="s">
        <v>3373</v>
      </c>
      <c r="C851" t="s">
        <v>329</v>
      </c>
      <c r="D851" t="s">
        <v>3374</v>
      </c>
      <c r="E851" t="s">
        <v>5834</v>
      </c>
    </row>
    <row r="852" spans="1:5">
      <c r="A852" t="s">
        <v>2123</v>
      </c>
      <c r="B852" t="s">
        <v>2067</v>
      </c>
      <c r="C852" t="s">
        <v>337</v>
      </c>
      <c r="E852" t="s">
        <v>5684</v>
      </c>
    </row>
    <row r="853" spans="1:5">
      <c r="A853" t="s">
        <v>2139</v>
      </c>
      <c r="B853" t="s">
        <v>2081</v>
      </c>
      <c r="C853" t="s">
        <v>337</v>
      </c>
      <c r="D853" t="s">
        <v>2082</v>
      </c>
      <c r="E853" t="s">
        <v>5686</v>
      </c>
    </row>
    <row r="854" spans="1:5">
      <c r="A854" t="s">
        <v>2183</v>
      </c>
      <c r="B854" t="s">
        <v>2124</v>
      </c>
      <c r="C854" t="s">
        <v>337</v>
      </c>
      <c r="D854" t="s">
        <v>2125</v>
      </c>
      <c r="E854" t="s">
        <v>5692</v>
      </c>
    </row>
    <row r="855" spans="1:5">
      <c r="A855" t="s">
        <v>2217</v>
      </c>
      <c r="B855" t="s">
        <v>2155</v>
      </c>
      <c r="C855" t="s">
        <v>337</v>
      </c>
      <c r="D855" t="s">
        <v>2156</v>
      </c>
      <c r="E855" t="s">
        <v>5703</v>
      </c>
    </row>
    <row r="856" spans="1:5">
      <c r="A856" t="s">
        <v>2314</v>
      </c>
      <c r="B856" t="s">
        <v>2249</v>
      </c>
      <c r="C856" t="s">
        <v>337</v>
      </c>
      <c r="D856" t="s">
        <v>2125</v>
      </c>
      <c r="E856" t="s">
        <v>5710</v>
      </c>
    </row>
    <row r="857" spans="1:5">
      <c r="A857" t="s">
        <v>2316</v>
      </c>
      <c r="B857" t="s">
        <v>2251</v>
      </c>
      <c r="C857" t="s">
        <v>337</v>
      </c>
      <c r="E857" t="s">
        <v>5710</v>
      </c>
    </row>
    <row r="858" spans="1:5">
      <c r="A858" t="s">
        <v>2337</v>
      </c>
      <c r="B858" t="s">
        <v>2272</v>
      </c>
      <c r="C858" t="s">
        <v>337</v>
      </c>
      <c r="D858" t="s">
        <v>2273</v>
      </c>
      <c r="E858" t="s">
        <v>5716</v>
      </c>
    </row>
    <row r="859" spans="1:5">
      <c r="A859" t="s">
        <v>2432</v>
      </c>
      <c r="B859" t="s">
        <v>2366</v>
      </c>
      <c r="C859" t="s">
        <v>337</v>
      </c>
      <c r="D859" t="s">
        <v>2125</v>
      </c>
      <c r="E859" t="s">
        <v>5725</v>
      </c>
    </row>
    <row r="860" spans="1:5">
      <c r="A860" t="s">
        <v>2517</v>
      </c>
      <c r="B860" t="s">
        <v>2450</v>
      </c>
      <c r="C860" t="s">
        <v>337</v>
      </c>
      <c r="D860" t="s">
        <v>2451</v>
      </c>
      <c r="E860" t="s">
        <v>5725</v>
      </c>
    </row>
    <row r="861" spans="1:5">
      <c r="A861" t="s">
        <v>2579</v>
      </c>
      <c r="B861" t="s">
        <v>2512</v>
      </c>
      <c r="C861" t="s">
        <v>337</v>
      </c>
      <c r="D861" t="s">
        <v>2513</v>
      </c>
      <c r="E861" t="s">
        <v>5725</v>
      </c>
    </row>
    <row r="862" spans="1:5">
      <c r="A862" t="s">
        <v>2633</v>
      </c>
      <c r="B862" t="s">
        <v>2568</v>
      </c>
      <c r="C862" t="s">
        <v>337</v>
      </c>
      <c r="D862" t="s">
        <v>2569</v>
      </c>
      <c r="E862" t="s">
        <v>5729</v>
      </c>
    </row>
    <row r="863" spans="1:5">
      <c r="A863" t="s">
        <v>2745</v>
      </c>
      <c r="B863" t="s">
        <v>2680</v>
      </c>
      <c r="C863" t="s">
        <v>337</v>
      </c>
      <c r="D863" t="s">
        <v>2681</v>
      </c>
      <c r="E863" t="s">
        <v>5744</v>
      </c>
    </row>
    <row r="864" spans="1:5">
      <c r="A864" t="s">
        <v>2762</v>
      </c>
      <c r="B864" t="s">
        <v>2699</v>
      </c>
      <c r="C864" t="s">
        <v>337</v>
      </c>
      <c r="D864" t="s">
        <v>2700</v>
      </c>
      <c r="E864" t="s">
        <v>5750</v>
      </c>
    </row>
    <row r="865" spans="1:5">
      <c r="A865" t="s">
        <v>2793</v>
      </c>
      <c r="B865" t="s">
        <v>2732</v>
      </c>
      <c r="C865" t="s">
        <v>337</v>
      </c>
      <c r="D865" t="s">
        <v>2733</v>
      </c>
      <c r="E865" t="s">
        <v>5757</v>
      </c>
    </row>
    <row r="866" spans="1:5">
      <c r="A866" t="s">
        <v>2942</v>
      </c>
      <c r="B866" t="s">
        <v>2874</v>
      </c>
      <c r="C866" t="s">
        <v>337</v>
      </c>
      <c r="D866" t="s">
        <v>2875</v>
      </c>
      <c r="E866" t="s">
        <v>5764</v>
      </c>
    </row>
    <row r="867" spans="1:5">
      <c r="A867" t="s">
        <v>3022</v>
      </c>
      <c r="B867" t="s">
        <v>2958</v>
      </c>
      <c r="C867" t="s">
        <v>337</v>
      </c>
      <c r="D867" t="s">
        <v>2959</v>
      </c>
      <c r="E867" t="s">
        <v>5774</v>
      </c>
    </row>
    <row r="868" spans="1:5">
      <c r="A868" t="s">
        <v>3094</v>
      </c>
      <c r="B868" t="s">
        <v>3029</v>
      </c>
      <c r="C868" t="s">
        <v>337</v>
      </c>
      <c r="D868" t="s">
        <v>3030</v>
      </c>
      <c r="E868" t="s">
        <v>5782</v>
      </c>
    </row>
    <row r="869" spans="1:5">
      <c r="A869" t="s">
        <v>3231</v>
      </c>
      <c r="B869" t="s">
        <v>3159</v>
      </c>
      <c r="C869" t="s">
        <v>337</v>
      </c>
      <c r="D869" t="s">
        <v>2185</v>
      </c>
      <c r="E869" t="s">
        <v>5792</v>
      </c>
    </row>
    <row r="870" spans="1:5">
      <c r="A870" t="s">
        <v>3369</v>
      </c>
      <c r="B870" t="s">
        <v>3294</v>
      </c>
      <c r="C870" t="s">
        <v>337</v>
      </c>
      <c r="D870" t="s">
        <v>3295</v>
      </c>
      <c r="E870" t="s">
        <v>5815</v>
      </c>
    </row>
    <row r="871" spans="1:5">
      <c r="A871" t="s">
        <v>2549</v>
      </c>
      <c r="B871" t="s">
        <v>2482</v>
      </c>
      <c r="C871" t="s">
        <v>389</v>
      </c>
      <c r="D871" t="s">
        <v>2483</v>
      </c>
      <c r="E871" t="s">
        <v>5725</v>
      </c>
    </row>
    <row r="872" spans="1:5">
      <c r="A872" t="s">
        <v>2837</v>
      </c>
      <c r="B872" t="s">
        <v>2771</v>
      </c>
      <c r="C872" t="s">
        <v>389</v>
      </c>
      <c r="E872" t="s">
        <v>5759</v>
      </c>
    </row>
    <row r="873" spans="1:5">
      <c r="A873" t="s">
        <v>2940</v>
      </c>
      <c r="B873" t="s">
        <v>2871</v>
      </c>
      <c r="C873" t="s">
        <v>389</v>
      </c>
      <c r="D873" t="s">
        <v>2872</v>
      </c>
      <c r="E873" t="s">
        <v>5763</v>
      </c>
    </row>
    <row r="874" spans="1:5">
      <c r="A874" t="s">
        <v>3033</v>
      </c>
      <c r="B874" t="s">
        <v>2969</v>
      </c>
      <c r="C874" t="s">
        <v>389</v>
      </c>
      <c r="D874" t="s">
        <v>2009</v>
      </c>
      <c r="E874" t="s">
        <v>5774</v>
      </c>
    </row>
    <row r="875" spans="1:5">
      <c r="A875" t="s">
        <v>3124</v>
      </c>
      <c r="B875" t="s">
        <v>3056</v>
      </c>
      <c r="C875" t="s">
        <v>389</v>
      </c>
      <c r="D875" t="s">
        <v>3057</v>
      </c>
      <c r="E875" t="s">
        <v>5785</v>
      </c>
    </row>
    <row r="876" spans="1:5">
      <c r="A876" t="s">
        <v>3241</v>
      </c>
      <c r="B876" t="s">
        <v>3170</v>
      </c>
      <c r="C876" t="s">
        <v>389</v>
      </c>
      <c r="D876" t="s">
        <v>3171</v>
      </c>
      <c r="E876" t="s">
        <v>5793</v>
      </c>
    </row>
    <row r="877" spans="1:5">
      <c r="A877" t="s">
        <v>3314</v>
      </c>
      <c r="B877" t="s">
        <v>3239</v>
      </c>
      <c r="C877" t="s">
        <v>389</v>
      </c>
      <c r="D877" t="s">
        <v>3240</v>
      </c>
      <c r="E877" t="s">
        <v>5799</v>
      </c>
    </row>
    <row r="878" spans="1:5">
      <c r="A878" t="s">
        <v>3382</v>
      </c>
      <c r="B878" t="s">
        <v>3309</v>
      </c>
      <c r="C878" t="s">
        <v>389</v>
      </c>
      <c r="D878" t="s">
        <v>3310</v>
      </c>
      <c r="E878" t="s">
        <v>5819</v>
      </c>
    </row>
    <row r="879" spans="1:5">
      <c r="A879" t="s">
        <v>3390</v>
      </c>
      <c r="B879" t="s">
        <v>3318</v>
      </c>
      <c r="C879" t="s">
        <v>389</v>
      </c>
      <c r="D879" t="s">
        <v>3319</v>
      </c>
      <c r="E879" t="s">
        <v>5821</v>
      </c>
    </row>
    <row r="880" spans="1:5">
      <c r="A880" t="s">
        <v>4241</v>
      </c>
      <c r="B880" t="s">
        <v>3338</v>
      </c>
      <c r="C880" t="s">
        <v>389</v>
      </c>
      <c r="D880" t="s">
        <v>3339</v>
      </c>
      <c r="E880" t="s">
        <v>5826</v>
      </c>
    </row>
    <row r="881" spans="1:5">
      <c r="A881" t="s">
        <v>4273</v>
      </c>
      <c r="B881" t="s">
        <v>3376</v>
      </c>
      <c r="C881" t="s">
        <v>389</v>
      </c>
      <c r="D881" t="s">
        <v>3057</v>
      </c>
      <c r="E881" t="s">
        <v>5835</v>
      </c>
    </row>
    <row r="882" spans="1:5">
      <c r="A882" t="s">
        <v>4275</v>
      </c>
      <c r="B882" t="s">
        <v>3378</v>
      </c>
      <c r="C882" t="s">
        <v>389</v>
      </c>
      <c r="D882" t="s">
        <v>3378</v>
      </c>
      <c r="E882" t="s">
        <v>5836</v>
      </c>
    </row>
    <row r="883" spans="1:5">
      <c r="A883" t="s">
        <v>4280</v>
      </c>
      <c r="B883" t="s">
        <v>3383</v>
      </c>
      <c r="C883" t="s">
        <v>389</v>
      </c>
      <c r="E883" t="s">
        <v>5837</v>
      </c>
    </row>
    <row r="884" spans="1:5">
      <c r="A884" t="s">
        <v>2229</v>
      </c>
      <c r="B884" t="s">
        <v>2165</v>
      </c>
      <c r="C884" t="s">
        <v>377</v>
      </c>
      <c r="E884" t="s">
        <v>5703</v>
      </c>
    </row>
    <row r="885" spans="1:5">
      <c r="A885" t="s">
        <v>2412</v>
      </c>
      <c r="B885" t="s">
        <v>2349</v>
      </c>
      <c r="C885" t="s">
        <v>377</v>
      </c>
      <c r="E885" t="s">
        <v>5725</v>
      </c>
    </row>
    <row r="886" spans="1:5">
      <c r="A886" t="s">
        <v>2415</v>
      </c>
      <c r="B886" t="s">
        <v>2351</v>
      </c>
      <c r="C886" t="s">
        <v>377</v>
      </c>
      <c r="E886" t="s">
        <v>5725</v>
      </c>
    </row>
    <row r="887" spans="1:5">
      <c r="A887" t="s">
        <v>2440</v>
      </c>
      <c r="B887" t="s">
        <v>2374</v>
      </c>
      <c r="C887" t="s">
        <v>377</v>
      </c>
      <c r="D887" t="s">
        <v>2375</v>
      </c>
      <c r="E887" t="s">
        <v>5725</v>
      </c>
    </row>
    <row r="888" spans="1:5">
      <c r="A888" t="s">
        <v>2664</v>
      </c>
      <c r="B888" t="s">
        <v>2601</v>
      </c>
      <c r="C888" t="s">
        <v>377</v>
      </c>
      <c r="D888" t="s">
        <v>2602</v>
      </c>
      <c r="E888" t="s">
        <v>5734</v>
      </c>
    </row>
    <row r="889" spans="1:5">
      <c r="A889" t="s">
        <v>2695</v>
      </c>
      <c r="B889" t="s">
        <v>2628</v>
      </c>
      <c r="C889" t="s">
        <v>377</v>
      </c>
      <c r="D889" t="s">
        <v>2629</v>
      </c>
      <c r="E889" t="s">
        <v>5736</v>
      </c>
    </row>
    <row r="890" spans="1:5">
      <c r="A890" t="s">
        <v>2723</v>
      </c>
      <c r="B890" t="s">
        <v>2656</v>
      </c>
      <c r="C890" t="s">
        <v>377</v>
      </c>
      <c r="D890" t="s">
        <v>2657</v>
      </c>
      <c r="E890" t="s">
        <v>5739</v>
      </c>
    </row>
    <row r="891" spans="1:5">
      <c r="A891" t="s">
        <v>2726</v>
      </c>
      <c r="B891" t="s">
        <v>2659</v>
      </c>
      <c r="C891" t="s">
        <v>377</v>
      </c>
      <c r="D891" t="s">
        <v>2660</v>
      </c>
      <c r="E891" t="s">
        <v>5740</v>
      </c>
    </row>
    <row r="892" spans="1:5">
      <c r="A892" t="s">
        <v>2765</v>
      </c>
      <c r="B892" t="s">
        <v>2702</v>
      </c>
      <c r="C892" t="s">
        <v>377</v>
      </c>
      <c r="D892" t="s">
        <v>2703</v>
      </c>
      <c r="E892" t="s">
        <v>5751</v>
      </c>
    </row>
    <row r="893" spans="1:5">
      <c r="A893" t="s">
        <v>2828</v>
      </c>
      <c r="B893" t="s">
        <v>2763</v>
      </c>
      <c r="C893" t="s">
        <v>377</v>
      </c>
      <c r="D893" t="s">
        <v>2764</v>
      </c>
      <c r="E893" t="s">
        <v>5759</v>
      </c>
    </row>
    <row r="894" spans="1:5">
      <c r="A894" t="s">
        <v>2873</v>
      </c>
      <c r="B894" t="s">
        <v>2806</v>
      </c>
      <c r="C894" t="s">
        <v>377</v>
      </c>
      <c r="D894" t="s">
        <v>2807</v>
      </c>
      <c r="E894" t="s">
        <v>5759</v>
      </c>
    </row>
    <row r="895" spans="1:5">
      <c r="A895" t="s">
        <v>2879</v>
      </c>
      <c r="B895" t="s">
        <v>2812</v>
      </c>
      <c r="C895" t="s">
        <v>377</v>
      </c>
      <c r="D895" t="s">
        <v>2813</v>
      </c>
      <c r="E895" t="s">
        <v>5759</v>
      </c>
    </row>
    <row r="896" spans="1:5">
      <c r="A896" t="s">
        <v>2890</v>
      </c>
      <c r="B896" t="s">
        <v>2823</v>
      </c>
      <c r="C896" t="s">
        <v>377</v>
      </c>
      <c r="D896" t="s">
        <v>2824</v>
      </c>
      <c r="E896" t="s">
        <v>5760</v>
      </c>
    </row>
    <row r="897" spans="1:5">
      <c r="A897" t="s">
        <v>2896</v>
      </c>
      <c r="B897" t="s">
        <v>2829</v>
      </c>
      <c r="C897" t="s">
        <v>377</v>
      </c>
      <c r="D897" t="s">
        <v>2830</v>
      </c>
      <c r="E897" t="s">
        <v>5760</v>
      </c>
    </row>
    <row r="898" spans="1:5">
      <c r="A898" t="s">
        <v>2925</v>
      </c>
      <c r="B898" t="s">
        <v>2857</v>
      </c>
      <c r="C898" t="s">
        <v>377</v>
      </c>
      <c r="D898" t="s">
        <v>2858</v>
      </c>
      <c r="E898" t="s">
        <v>5762</v>
      </c>
    </row>
    <row r="899" spans="1:5">
      <c r="A899" t="s">
        <v>2947</v>
      </c>
      <c r="B899" t="s">
        <v>2880</v>
      </c>
      <c r="C899" t="s">
        <v>377</v>
      </c>
      <c r="D899" t="s">
        <v>2881</v>
      </c>
      <c r="E899" t="s">
        <v>5765</v>
      </c>
    </row>
    <row r="900" spans="1:5">
      <c r="A900" t="s">
        <v>2981</v>
      </c>
      <c r="B900" t="s">
        <v>2917</v>
      </c>
      <c r="C900" t="s">
        <v>377</v>
      </c>
      <c r="D900" t="s">
        <v>2918</v>
      </c>
      <c r="E900" t="s">
        <v>5769</v>
      </c>
    </row>
    <row r="901" spans="1:5">
      <c r="A901" t="s">
        <v>2983</v>
      </c>
      <c r="B901" t="s">
        <v>2920</v>
      </c>
      <c r="C901" t="s">
        <v>377</v>
      </c>
      <c r="D901" t="s">
        <v>2921</v>
      </c>
      <c r="E901" t="s">
        <v>5769</v>
      </c>
    </row>
    <row r="902" spans="1:5">
      <c r="A902" t="s">
        <v>2999</v>
      </c>
      <c r="B902" t="s">
        <v>2938</v>
      </c>
      <c r="C902" t="s">
        <v>377</v>
      </c>
      <c r="D902" t="s">
        <v>2939</v>
      </c>
      <c r="E902" t="s">
        <v>5771</v>
      </c>
    </row>
    <row r="903" spans="1:5">
      <c r="A903" t="s">
        <v>3038</v>
      </c>
      <c r="B903" t="s">
        <v>2974</v>
      </c>
      <c r="C903" t="s">
        <v>377</v>
      </c>
      <c r="D903" t="s">
        <v>2975</v>
      </c>
      <c r="E903" t="s">
        <v>5775</v>
      </c>
    </row>
    <row r="904" spans="1:5">
      <c r="A904" t="s">
        <v>3061</v>
      </c>
      <c r="B904" t="s">
        <v>2995</v>
      </c>
      <c r="C904" t="s">
        <v>377</v>
      </c>
      <c r="D904" t="s">
        <v>2996</v>
      </c>
      <c r="E904" t="s">
        <v>5778</v>
      </c>
    </row>
    <row r="905" spans="1:5">
      <c r="A905" t="s">
        <v>3122</v>
      </c>
      <c r="B905" t="s">
        <v>3053</v>
      </c>
      <c r="C905" t="s">
        <v>377</v>
      </c>
      <c r="D905" t="s">
        <v>3054</v>
      </c>
      <c r="E905" t="s">
        <v>5785</v>
      </c>
    </row>
    <row r="906" spans="1:5">
      <c r="A906" t="s">
        <v>3150</v>
      </c>
      <c r="B906" t="s">
        <v>3082</v>
      </c>
      <c r="C906" t="s">
        <v>377</v>
      </c>
      <c r="D906" t="s">
        <v>3083</v>
      </c>
      <c r="E906" t="s">
        <v>5787</v>
      </c>
    </row>
    <row r="907" spans="1:5">
      <c r="A907" t="s">
        <v>3166</v>
      </c>
      <c r="B907" t="s">
        <v>3095</v>
      </c>
      <c r="C907" t="s">
        <v>377</v>
      </c>
      <c r="D907" t="s">
        <v>3096</v>
      </c>
      <c r="E907" t="s">
        <v>5790</v>
      </c>
    </row>
    <row r="908" spans="1:5">
      <c r="A908" t="s">
        <v>3175</v>
      </c>
      <c r="B908" t="s">
        <v>3104</v>
      </c>
      <c r="C908" t="s">
        <v>377</v>
      </c>
      <c r="D908" t="s">
        <v>3105</v>
      </c>
      <c r="E908" t="s">
        <v>5790</v>
      </c>
    </row>
    <row r="909" spans="1:5">
      <c r="A909" t="s">
        <v>3213</v>
      </c>
      <c r="B909" t="s">
        <v>3143</v>
      </c>
      <c r="C909" t="s">
        <v>377</v>
      </c>
      <c r="D909" t="s">
        <v>2657</v>
      </c>
      <c r="E909" t="s">
        <v>5791</v>
      </c>
    </row>
    <row r="910" spans="1:5">
      <c r="A910" t="s">
        <v>3236</v>
      </c>
      <c r="B910" t="s">
        <v>3164</v>
      </c>
      <c r="C910" t="s">
        <v>377</v>
      </c>
      <c r="D910" t="s">
        <v>3165</v>
      </c>
      <c r="E910" t="s">
        <v>5793</v>
      </c>
    </row>
    <row r="911" spans="1:5">
      <c r="A911" t="s">
        <v>3270</v>
      </c>
      <c r="B911" t="s">
        <v>3199</v>
      </c>
      <c r="C911" t="s">
        <v>377</v>
      </c>
      <c r="D911" t="s">
        <v>3200</v>
      </c>
      <c r="E911" t="s">
        <v>5795</v>
      </c>
    </row>
    <row r="912" spans="1:5">
      <c r="A912" t="s">
        <v>3302</v>
      </c>
      <c r="B912" t="s">
        <v>3229</v>
      </c>
      <c r="C912" t="s">
        <v>377</v>
      </c>
      <c r="D912" t="s">
        <v>3230</v>
      </c>
      <c r="E912" t="s">
        <v>5799</v>
      </c>
    </row>
    <row r="913" spans="1:5">
      <c r="A913" t="s">
        <v>3337</v>
      </c>
      <c r="B913" t="s">
        <v>3262</v>
      </c>
      <c r="C913" t="s">
        <v>377</v>
      </c>
      <c r="D913" t="s">
        <v>3263</v>
      </c>
      <c r="E913" t="s">
        <v>5807</v>
      </c>
    </row>
    <row r="914" spans="1:5">
      <c r="A914" t="s">
        <v>3346</v>
      </c>
      <c r="B914" t="s">
        <v>3271</v>
      </c>
      <c r="C914" t="s">
        <v>377</v>
      </c>
      <c r="D914" t="s">
        <v>3272</v>
      </c>
      <c r="E914" t="s">
        <v>5810</v>
      </c>
    </row>
    <row r="915" spans="1:5">
      <c r="A915" t="s">
        <v>3352</v>
      </c>
      <c r="B915" t="s">
        <v>3277</v>
      </c>
      <c r="C915" t="s">
        <v>377</v>
      </c>
      <c r="D915" t="s">
        <v>3278</v>
      </c>
      <c r="E915" t="s">
        <v>5812</v>
      </c>
    </row>
    <row r="916" spans="1:5">
      <c r="A916" t="s">
        <v>3372</v>
      </c>
      <c r="B916" t="s">
        <v>3297</v>
      </c>
      <c r="C916" t="s">
        <v>377</v>
      </c>
      <c r="D916" t="s">
        <v>3298</v>
      </c>
      <c r="E916" t="s">
        <v>5815</v>
      </c>
    </row>
    <row r="917" spans="1:5">
      <c r="A917" t="s">
        <v>3377</v>
      </c>
      <c r="B917" t="s">
        <v>3303</v>
      </c>
      <c r="C917" t="s">
        <v>377</v>
      </c>
      <c r="D917" t="s">
        <v>3304</v>
      </c>
      <c r="E917" t="s">
        <v>5817</v>
      </c>
    </row>
    <row r="918" spans="1:5">
      <c r="A918" t="s">
        <v>4255</v>
      </c>
      <c r="B918" t="s">
        <v>3353</v>
      </c>
      <c r="C918" t="s">
        <v>377</v>
      </c>
      <c r="D918" t="s">
        <v>3354</v>
      </c>
      <c r="E918" t="s">
        <v>5830</v>
      </c>
    </row>
    <row r="919" spans="1:5">
      <c r="A919" t="s">
        <v>4263</v>
      </c>
      <c r="B919" t="s">
        <v>3365</v>
      </c>
      <c r="C919" t="s">
        <v>377</v>
      </c>
      <c r="D919" t="s">
        <v>2975</v>
      </c>
      <c r="E919" t="s">
        <v>5832</v>
      </c>
    </row>
    <row r="920" spans="1:5">
      <c r="A920" t="s">
        <v>4283</v>
      </c>
      <c r="B920" t="s">
        <v>3385</v>
      </c>
      <c r="C920" t="s">
        <v>377</v>
      </c>
      <c r="D920" t="s">
        <v>3386</v>
      </c>
      <c r="E920" t="s">
        <v>5838</v>
      </c>
    </row>
    <row r="921" spans="1:5">
      <c r="A921" t="s">
        <v>4286</v>
      </c>
      <c r="B921" t="s">
        <v>3388</v>
      </c>
      <c r="C921" t="s">
        <v>377</v>
      </c>
      <c r="D921" t="s">
        <v>3389</v>
      </c>
      <c r="E921" t="s">
        <v>5838</v>
      </c>
    </row>
    <row r="922" spans="1:5">
      <c r="A922" t="s">
        <v>1919</v>
      </c>
      <c r="B922" t="s">
        <v>5622</v>
      </c>
      <c r="C922" t="s">
        <v>327</v>
      </c>
      <c r="D922" t="s">
        <v>5623</v>
      </c>
      <c r="E922" t="s">
        <v>5621</v>
      </c>
    </row>
    <row r="923" spans="1:5">
      <c r="A923" t="s">
        <v>1986</v>
      </c>
      <c r="B923" t="s">
        <v>5650</v>
      </c>
      <c r="C923" t="s">
        <v>327</v>
      </c>
      <c r="D923" t="s">
        <v>5651</v>
      </c>
      <c r="E923" t="s">
        <v>5652</v>
      </c>
    </row>
    <row r="924" spans="1:5">
      <c r="A924" t="s">
        <v>2007</v>
      </c>
      <c r="B924" t="s">
        <v>1961</v>
      </c>
      <c r="C924" t="s">
        <v>327</v>
      </c>
      <c r="E924" t="s">
        <v>5657</v>
      </c>
    </row>
    <row r="925" spans="1:5">
      <c r="A925" t="s">
        <v>2088</v>
      </c>
      <c r="B925" t="s">
        <v>2031</v>
      </c>
      <c r="C925" t="s">
        <v>327</v>
      </c>
      <c r="E925" t="s">
        <v>5679</v>
      </c>
    </row>
    <row r="926" spans="1:5">
      <c r="A926" t="s">
        <v>2326</v>
      </c>
      <c r="B926" t="s">
        <v>2261</v>
      </c>
      <c r="C926" t="s">
        <v>327</v>
      </c>
      <c r="D926" t="s">
        <v>2262</v>
      </c>
      <c r="E926" t="s">
        <v>5713</v>
      </c>
    </row>
    <row r="927" spans="1:5">
      <c r="A927" t="s">
        <v>2384</v>
      </c>
      <c r="B927" t="s">
        <v>2325</v>
      </c>
      <c r="C927" t="s">
        <v>327</v>
      </c>
      <c r="E927" t="s">
        <v>5725</v>
      </c>
    </row>
    <row r="928" spans="1:5">
      <c r="A928" t="s">
        <v>2627</v>
      </c>
      <c r="B928" t="s">
        <v>2563</v>
      </c>
      <c r="C928" t="s">
        <v>327</v>
      </c>
      <c r="D928" t="s">
        <v>2564</v>
      </c>
      <c r="E928" t="s">
        <v>5728</v>
      </c>
    </row>
    <row r="929" spans="1:5">
      <c r="A929" t="s">
        <v>2646</v>
      </c>
      <c r="B929" t="s">
        <v>2583</v>
      </c>
      <c r="C929" t="s">
        <v>327</v>
      </c>
      <c r="D929" t="s">
        <v>2584</v>
      </c>
      <c r="E929" t="s">
        <v>5733</v>
      </c>
    </row>
    <row r="930" spans="1:5">
      <c r="A930" t="s">
        <v>2649</v>
      </c>
      <c r="B930" t="s">
        <v>2586</v>
      </c>
      <c r="C930" t="s">
        <v>327</v>
      </c>
      <c r="D930" t="s">
        <v>2587</v>
      </c>
      <c r="E930" t="s">
        <v>5733</v>
      </c>
    </row>
    <row r="931" spans="1:5">
      <c r="A931" t="s">
        <v>2770</v>
      </c>
      <c r="B931" t="s">
        <v>2708</v>
      </c>
      <c r="C931" t="s">
        <v>327</v>
      </c>
      <c r="D931" t="s">
        <v>2709</v>
      </c>
      <c r="E931" t="s">
        <v>5752</v>
      </c>
    </row>
    <row r="932" spans="1:5">
      <c r="A932" t="s">
        <v>2819</v>
      </c>
      <c r="B932" t="s">
        <v>2755</v>
      </c>
      <c r="C932" t="s">
        <v>327</v>
      </c>
      <c r="D932" t="s">
        <v>2756</v>
      </c>
      <c r="E932" t="s">
        <v>5759</v>
      </c>
    </row>
    <row r="933" spans="1:5">
      <c r="A933" t="s">
        <v>2876</v>
      </c>
      <c r="B933" t="s">
        <v>2809</v>
      </c>
      <c r="C933" t="s">
        <v>327</v>
      </c>
      <c r="D933" t="s">
        <v>2810</v>
      </c>
      <c r="E933" t="s">
        <v>5759</v>
      </c>
    </row>
    <row r="934" spans="1:5">
      <c r="A934" t="s">
        <v>2882</v>
      </c>
      <c r="B934" t="s">
        <v>2815</v>
      </c>
      <c r="C934" t="s">
        <v>327</v>
      </c>
      <c r="D934" t="s">
        <v>2816</v>
      </c>
      <c r="E934" t="s">
        <v>5759</v>
      </c>
    </row>
    <row r="935" spans="1:5">
      <c r="A935" t="s">
        <v>2950</v>
      </c>
      <c r="B935" t="s">
        <v>2883</v>
      </c>
      <c r="C935" t="s">
        <v>327</v>
      </c>
      <c r="D935" t="s">
        <v>2884</v>
      </c>
      <c r="E935" t="s">
        <v>5765</v>
      </c>
    </row>
    <row r="936" spans="1:5">
      <c r="A936" t="s">
        <v>3163</v>
      </c>
      <c r="B936" t="s">
        <v>3093</v>
      </c>
      <c r="C936" t="s">
        <v>327</v>
      </c>
      <c r="E936" t="s">
        <v>5788</v>
      </c>
    </row>
    <row r="937" spans="1:5">
      <c r="A937" t="s">
        <v>3326</v>
      </c>
      <c r="B937" t="s">
        <v>3251</v>
      </c>
      <c r="C937" t="s">
        <v>327</v>
      </c>
      <c r="D937" t="s">
        <v>3252</v>
      </c>
      <c r="E937" t="s">
        <v>5803</v>
      </c>
    </row>
    <row r="938" spans="1:5">
      <c r="A938" t="s">
        <v>1991</v>
      </c>
      <c r="B938" t="s">
        <v>1946</v>
      </c>
      <c r="C938" t="s">
        <v>305</v>
      </c>
      <c r="D938" t="s">
        <v>1947</v>
      </c>
      <c r="E938" t="s">
        <v>5652</v>
      </c>
    </row>
    <row r="939" spans="1:5">
      <c r="A939" t="s">
        <v>2757</v>
      </c>
      <c r="B939" t="s">
        <v>2693</v>
      </c>
      <c r="C939" t="s">
        <v>305</v>
      </c>
      <c r="D939" t="s">
        <v>2694</v>
      </c>
      <c r="E939" t="s">
        <v>5749</v>
      </c>
    </row>
    <row r="940" spans="1:5">
      <c r="A940" t="s">
        <v>1890</v>
      </c>
      <c r="B940" t="s">
        <v>5597</v>
      </c>
      <c r="C940" t="s">
        <v>341</v>
      </c>
      <c r="D940" t="s">
        <v>5598</v>
      </c>
      <c r="E940" t="s">
        <v>5599</v>
      </c>
    </row>
    <row r="941" spans="1:5">
      <c r="A941" t="s">
        <v>2557</v>
      </c>
      <c r="B941" t="s">
        <v>2490</v>
      </c>
      <c r="C941" t="s">
        <v>341</v>
      </c>
      <c r="E941" t="s">
        <v>5725</v>
      </c>
    </row>
    <row r="942" spans="1:5">
      <c r="A942" t="s">
        <v>2562</v>
      </c>
      <c r="B942" t="s">
        <v>2495</v>
      </c>
      <c r="C942" t="s">
        <v>341</v>
      </c>
      <c r="D942" t="s">
        <v>2496</v>
      </c>
      <c r="E942" t="s">
        <v>5725</v>
      </c>
    </row>
    <row r="943" spans="1:5">
      <c r="A943" t="s">
        <v>2585</v>
      </c>
      <c r="B943" t="s">
        <v>2518</v>
      </c>
      <c r="C943" t="s">
        <v>341</v>
      </c>
      <c r="D943" t="s">
        <v>2519</v>
      </c>
      <c r="E943" t="s">
        <v>5726</v>
      </c>
    </row>
    <row r="944" spans="1:5">
      <c r="A944" t="s">
        <v>2588</v>
      </c>
      <c r="B944" t="s">
        <v>2521</v>
      </c>
      <c r="C944" t="s">
        <v>341</v>
      </c>
      <c r="D944" t="s">
        <v>2522</v>
      </c>
      <c r="E944" t="s">
        <v>5726</v>
      </c>
    </row>
    <row r="945" spans="1:5">
      <c r="A945" t="s">
        <v>2610</v>
      </c>
      <c r="B945" t="s">
        <v>2544</v>
      </c>
      <c r="C945" t="s">
        <v>341</v>
      </c>
      <c r="D945" t="s">
        <v>2545</v>
      </c>
      <c r="E945" t="s">
        <v>5726</v>
      </c>
    </row>
    <row r="946" spans="1:5">
      <c r="A946" t="s">
        <v>2799</v>
      </c>
      <c r="B946" t="s">
        <v>2738</v>
      </c>
      <c r="C946" t="s">
        <v>341</v>
      </c>
      <c r="E946" t="s">
        <v>5759</v>
      </c>
    </row>
    <row r="947" spans="1:5">
      <c r="A947" t="s">
        <v>2870</v>
      </c>
      <c r="B947" t="s">
        <v>2803</v>
      </c>
      <c r="C947" t="s">
        <v>341</v>
      </c>
      <c r="D947" t="s">
        <v>2804</v>
      </c>
      <c r="E947" t="s">
        <v>5759</v>
      </c>
    </row>
    <row r="948" spans="1:5">
      <c r="A948" t="s">
        <v>2934</v>
      </c>
      <c r="B948" t="s">
        <v>2865</v>
      </c>
      <c r="C948" t="s">
        <v>341</v>
      </c>
      <c r="D948" t="s">
        <v>2866</v>
      </c>
      <c r="E948" t="s">
        <v>5763</v>
      </c>
    </row>
    <row r="949" spans="1:5">
      <c r="A949" t="s">
        <v>3064</v>
      </c>
      <c r="B949" t="s">
        <v>2998</v>
      </c>
      <c r="C949" t="s">
        <v>341</v>
      </c>
      <c r="E949" t="s">
        <v>5778</v>
      </c>
    </row>
    <row r="950" spans="1:5">
      <c r="A950" t="s">
        <v>3279</v>
      </c>
      <c r="B950" t="s">
        <v>3207</v>
      </c>
      <c r="C950" t="s">
        <v>341</v>
      </c>
      <c r="E950" t="s">
        <v>5797</v>
      </c>
    </row>
    <row r="951" spans="1:5">
      <c r="A951" t="s">
        <v>3387</v>
      </c>
      <c r="B951" t="s">
        <v>3315</v>
      </c>
      <c r="C951" t="s">
        <v>341</v>
      </c>
      <c r="D951" t="s">
        <v>3316</v>
      </c>
      <c r="E951" t="s">
        <v>5820</v>
      </c>
    </row>
    <row r="952" spans="1:5">
      <c r="A952" t="s">
        <v>1882</v>
      </c>
      <c r="B952" t="s">
        <v>1880</v>
      </c>
      <c r="C952" t="s">
        <v>313</v>
      </c>
      <c r="D952" t="s">
        <v>1881</v>
      </c>
      <c r="E952" t="s">
        <v>5592</v>
      </c>
    </row>
    <row r="953" spans="1:5">
      <c r="A953" t="s">
        <v>1922</v>
      </c>
      <c r="B953" t="s">
        <v>5624</v>
      </c>
      <c r="C953" t="s">
        <v>313</v>
      </c>
      <c r="D953" t="s">
        <v>5625</v>
      </c>
      <c r="E953" t="s">
        <v>5621</v>
      </c>
    </row>
    <row r="954" spans="1:5">
      <c r="A954" t="s">
        <v>1965</v>
      </c>
      <c r="B954" t="s">
        <v>1920</v>
      </c>
      <c r="C954" t="s">
        <v>313</v>
      </c>
      <c r="D954" t="s">
        <v>1921</v>
      </c>
      <c r="E954" t="s">
        <v>5646</v>
      </c>
    </row>
    <row r="955" spans="1:5">
      <c r="A955" t="s">
        <v>1973</v>
      </c>
      <c r="B955" t="s">
        <v>1928</v>
      </c>
      <c r="C955" t="s">
        <v>313</v>
      </c>
      <c r="D955" t="s">
        <v>1929</v>
      </c>
      <c r="E955" t="s">
        <v>5647</v>
      </c>
    </row>
    <row r="956" spans="1:5">
      <c r="A956" t="s">
        <v>1984</v>
      </c>
      <c r="B956" t="s">
        <v>1941</v>
      </c>
      <c r="C956" t="s">
        <v>313</v>
      </c>
      <c r="D956" t="s">
        <v>1942</v>
      </c>
      <c r="E956" t="s">
        <v>5649</v>
      </c>
    </row>
    <row r="957" spans="1:5">
      <c r="A957" t="s">
        <v>2018</v>
      </c>
      <c r="B957" t="s">
        <v>1971</v>
      </c>
      <c r="C957" t="s">
        <v>313</v>
      </c>
      <c r="D957" t="s">
        <v>1972</v>
      </c>
      <c r="E957" t="s">
        <v>5661</v>
      </c>
    </row>
    <row r="958" spans="1:5">
      <c r="A958" t="s">
        <v>2048</v>
      </c>
      <c r="B958" t="s">
        <v>1994</v>
      </c>
      <c r="C958" t="s">
        <v>313</v>
      </c>
      <c r="D958" t="s">
        <v>1884</v>
      </c>
      <c r="E958" t="s">
        <v>5670</v>
      </c>
    </row>
    <row r="959" spans="1:5">
      <c r="A959" t="s">
        <v>2098</v>
      </c>
      <c r="B959" t="s">
        <v>2041</v>
      </c>
      <c r="C959" t="s">
        <v>313</v>
      </c>
      <c r="D959" t="s">
        <v>2042</v>
      </c>
      <c r="E959" t="s">
        <v>5681</v>
      </c>
    </row>
    <row r="960" spans="1:5">
      <c r="A960" t="s">
        <v>2119</v>
      </c>
      <c r="B960" t="s">
        <v>2062</v>
      </c>
      <c r="C960" t="s">
        <v>313</v>
      </c>
      <c r="D960" t="s">
        <v>2063</v>
      </c>
      <c r="E960" t="s">
        <v>5684</v>
      </c>
    </row>
    <row r="961" spans="1:5">
      <c r="A961" t="s">
        <v>2154</v>
      </c>
      <c r="B961" t="s">
        <v>2094</v>
      </c>
      <c r="C961" t="s">
        <v>313</v>
      </c>
      <c r="E961" t="s">
        <v>5692</v>
      </c>
    </row>
    <row r="962" spans="1:5">
      <c r="A962" t="s">
        <v>2157</v>
      </c>
      <c r="B962" t="s">
        <v>2096</v>
      </c>
      <c r="C962" t="s">
        <v>313</v>
      </c>
      <c r="D962" t="s">
        <v>2097</v>
      </c>
      <c r="E962" t="s">
        <v>5692</v>
      </c>
    </row>
    <row r="963" spans="1:5">
      <c r="A963" t="s">
        <v>2160</v>
      </c>
      <c r="B963" t="s">
        <v>2099</v>
      </c>
      <c r="C963" t="s">
        <v>313</v>
      </c>
      <c r="D963" t="s">
        <v>2100</v>
      </c>
      <c r="E963" t="s">
        <v>5692</v>
      </c>
    </row>
    <row r="964" spans="1:5">
      <c r="A964" t="s">
        <v>2168</v>
      </c>
      <c r="B964" t="s">
        <v>2109</v>
      </c>
      <c r="C964" t="s">
        <v>313</v>
      </c>
      <c r="E964" t="s">
        <v>5692</v>
      </c>
    </row>
    <row r="965" spans="1:5">
      <c r="A965" t="s">
        <v>2186</v>
      </c>
      <c r="B965" t="s">
        <v>2127</v>
      </c>
      <c r="C965" t="s">
        <v>313</v>
      </c>
      <c r="D965" t="s">
        <v>2128</v>
      </c>
      <c r="E965" t="s">
        <v>5692</v>
      </c>
    </row>
    <row r="966" spans="1:5">
      <c r="A966" t="s">
        <v>2192</v>
      </c>
      <c r="B966" t="s">
        <v>2132</v>
      </c>
      <c r="C966" t="s">
        <v>313</v>
      </c>
      <c r="D966" t="s">
        <v>2133</v>
      </c>
      <c r="E966" t="s">
        <v>5694</v>
      </c>
    </row>
    <row r="967" spans="1:5">
      <c r="A967" t="s">
        <v>2252</v>
      </c>
      <c r="B967" t="s">
        <v>2187</v>
      </c>
      <c r="C967" t="s">
        <v>313</v>
      </c>
      <c r="D967" t="s">
        <v>2188</v>
      </c>
      <c r="E967" t="s">
        <v>5703</v>
      </c>
    </row>
    <row r="968" spans="1:5">
      <c r="A968" t="s">
        <v>2260</v>
      </c>
      <c r="B968" t="s">
        <v>2196</v>
      </c>
      <c r="C968" t="s">
        <v>313</v>
      </c>
      <c r="D968" t="s">
        <v>2197</v>
      </c>
      <c r="E968" t="s">
        <v>5703</v>
      </c>
    </row>
    <row r="969" spans="1:5">
      <c r="A969" t="s">
        <v>2263</v>
      </c>
      <c r="B969" t="s">
        <v>2199</v>
      </c>
      <c r="C969" t="s">
        <v>313</v>
      </c>
      <c r="D969" t="s">
        <v>2200</v>
      </c>
      <c r="E969" t="s">
        <v>5703</v>
      </c>
    </row>
    <row r="970" spans="1:5">
      <c r="A970" t="s">
        <v>2283</v>
      </c>
      <c r="B970" t="s">
        <v>2218</v>
      </c>
      <c r="C970" t="s">
        <v>313</v>
      </c>
      <c r="D970" t="s">
        <v>2219</v>
      </c>
      <c r="E970" t="s">
        <v>5703</v>
      </c>
    </row>
    <row r="971" spans="1:5">
      <c r="A971" t="s">
        <v>2286</v>
      </c>
      <c r="B971" t="s">
        <v>2221</v>
      </c>
      <c r="C971" t="s">
        <v>313</v>
      </c>
      <c r="D971" t="s">
        <v>2222</v>
      </c>
      <c r="E971" t="s">
        <v>5703</v>
      </c>
    </row>
    <row r="972" spans="1:5">
      <c r="A972" t="s">
        <v>2298</v>
      </c>
      <c r="B972" t="s">
        <v>2232</v>
      </c>
      <c r="C972" t="s">
        <v>313</v>
      </c>
      <c r="D972" t="s">
        <v>2233</v>
      </c>
      <c r="E972" t="s">
        <v>5705</v>
      </c>
    </row>
    <row r="973" spans="1:5">
      <c r="A973" t="s">
        <v>2303</v>
      </c>
      <c r="B973" t="s">
        <v>2237</v>
      </c>
      <c r="C973" t="s">
        <v>313</v>
      </c>
      <c r="D973" t="s">
        <v>2238</v>
      </c>
      <c r="E973" t="s">
        <v>5707</v>
      </c>
    </row>
    <row r="974" spans="1:5">
      <c r="A974" t="s">
        <v>2342</v>
      </c>
      <c r="B974" t="s">
        <v>2278</v>
      </c>
      <c r="C974" t="s">
        <v>313</v>
      </c>
      <c r="D974" t="s">
        <v>2279</v>
      </c>
      <c r="E974" t="s">
        <v>5718</v>
      </c>
    </row>
    <row r="975" spans="1:5">
      <c r="A975" t="s">
        <v>2376</v>
      </c>
      <c r="B975" t="s">
        <v>2317</v>
      </c>
      <c r="C975" t="s">
        <v>313</v>
      </c>
      <c r="E975" t="s">
        <v>5725</v>
      </c>
    </row>
    <row r="976" spans="1:5">
      <c r="A976" t="s">
        <v>2401</v>
      </c>
      <c r="B976" t="s">
        <v>2341</v>
      </c>
      <c r="C976" t="s">
        <v>313</v>
      </c>
      <c r="E976" t="s">
        <v>5725</v>
      </c>
    </row>
    <row r="977" spans="1:5">
      <c r="A977" t="s">
        <v>2429</v>
      </c>
      <c r="B977" t="s">
        <v>2363</v>
      </c>
      <c r="C977" t="s">
        <v>313</v>
      </c>
      <c r="D977" t="s">
        <v>2364</v>
      </c>
      <c r="E977" t="s">
        <v>5725</v>
      </c>
    </row>
    <row r="978" spans="1:5">
      <c r="A978" t="s">
        <v>2437</v>
      </c>
      <c r="B978" t="s">
        <v>2371</v>
      </c>
      <c r="C978" t="s">
        <v>313</v>
      </c>
      <c r="D978" t="s">
        <v>2372</v>
      </c>
      <c r="E978" t="s">
        <v>5725</v>
      </c>
    </row>
    <row r="979" spans="1:5">
      <c r="A979" t="s">
        <v>2446</v>
      </c>
      <c r="B979" t="s">
        <v>2380</v>
      </c>
      <c r="C979" t="s">
        <v>313</v>
      </c>
      <c r="E979" t="s">
        <v>5725</v>
      </c>
    </row>
    <row r="980" spans="1:5">
      <c r="A980" t="s">
        <v>2467</v>
      </c>
      <c r="B980" t="s">
        <v>2399</v>
      </c>
      <c r="C980" t="s">
        <v>313</v>
      </c>
      <c r="D980" t="s">
        <v>2400</v>
      </c>
      <c r="E980" t="s">
        <v>5725</v>
      </c>
    </row>
    <row r="981" spans="1:5">
      <c r="A981" t="s">
        <v>2470</v>
      </c>
      <c r="B981" t="s">
        <v>2402</v>
      </c>
      <c r="C981" t="s">
        <v>313</v>
      </c>
      <c r="D981" t="s">
        <v>2403</v>
      </c>
      <c r="E981" t="s">
        <v>5725</v>
      </c>
    </row>
    <row r="982" spans="1:5">
      <c r="A982" t="s">
        <v>2475</v>
      </c>
      <c r="B982" t="s">
        <v>2408</v>
      </c>
      <c r="C982" t="s">
        <v>313</v>
      </c>
      <c r="D982" t="s">
        <v>2409</v>
      </c>
      <c r="E982" t="s">
        <v>5725</v>
      </c>
    </row>
    <row r="983" spans="1:5">
      <c r="A983" t="s">
        <v>2478</v>
      </c>
      <c r="B983" t="s">
        <v>2411</v>
      </c>
      <c r="C983" t="s">
        <v>313</v>
      </c>
      <c r="D983" t="s">
        <v>2115</v>
      </c>
      <c r="E983" t="s">
        <v>5725</v>
      </c>
    </row>
    <row r="984" spans="1:5">
      <c r="A984" t="s">
        <v>2489</v>
      </c>
      <c r="B984" t="s">
        <v>2422</v>
      </c>
      <c r="C984" t="s">
        <v>313</v>
      </c>
      <c r="E984" t="s">
        <v>5725</v>
      </c>
    </row>
    <row r="985" spans="1:5">
      <c r="A985" t="s">
        <v>2508</v>
      </c>
      <c r="B985" t="s">
        <v>2441</v>
      </c>
      <c r="C985" t="s">
        <v>313</v>
      </c>
      <c r="D985" t="s">
        <v>2442</v>
      </c>
      <c r="E985" t="s">
        <v>5725</v>
      </c>
    </row>
    <row r="986" spans="1:5">
      <c r="A986" t="s">
        <v>2514</v>
      </c>
      <c r="B986" t="s">
        <v>2447</v>
      </c>
      <c r="C986" t="s">
        <v>313</v>
      </c>
      <c r="D986" t="s">
        <v>2448</v>
      </c>
      <c r="E986" t="s">
        <v>5725</v>
      </c>
    </row>
    <row r="987" spans="1:5">
      <c r="A987" t="s">
        <v>2523</v>
      </c>
      <c r="B987" t="s">
        <v>2456</v>
      </c>
      <c r="C987" t="s">
        <v>313</v>
      </c>
      <c r="D987" t="s">
        <v>2457</v>
      </c>
      <c r="E987" t="s">
        <v>5725</v>
      </c>
    </row>
    <row r="988" spans="1:5">
      <c r="A988" t="s">
        <v>2526</v>
      </c>
      <c r="B988" t="s">
        <v>2459</v>
      </c>
      <c r="C988" t="s">
        <v>313</v>
      </c>
      <c r="D988" t="s">
        <v>2460</v>
      </c>
      <c r="E988" t="s">
        <v>5725</v>
      </c>
    </row>
    <row r="989" spans="1:5">
      <c r="A989" t="s">
        <v>2529</v>
      </c>
      <c r="B989" t="s">
        <v>2462</v>
      </c>
      <c r="C989" t="s">
        <v>313</v>
      </c>
      <c r="D989" t="s">
        <v>2463</v>
      </c>
      <c r="E989" t="s">
        <v>5725</v>
      </c>
    </row>
    <row r="990" spans="1:5">
      <c r="A990" t="s">
        <v>2534</v>
      </c>
      <c r="B990" t="s">
        <v>2468</v>
      </c>
      <c r="C990" t="s">
        <v>313</v>
      </c>
      <c r="D990" t="s">
        <v>2469</v>
      </c>
      <c r="E990" t="s">
        <v>5725</v>
      </c>
    </row>
    <row r="991" spans="1:5">
      <c r="A991" t="s">
        <v>2546</v>
      </c>
      <c r="B991" t="s">
        <v>2479</v>
      </c>
      <c r="C991" t="s">
        <v>313</v>
      </c>
      <c r="D991" t="s">
        <v>2480</v>
      </c>
      <c r="E991" t="s">
        <v>5725</v>
      </c>
    </row>
    <row r="992" spans="1:5">
      <c r="A992" t="s">
        <v>2567</v>
      </c>
      <c r="B992" t="s">
        <v>2501</v>
      </c>
      <c r="C992" t="s">
        <v>313</v>
      </c>
      <c r="E992" t="s">
        <v>5725</v>
      </c>
    </row>
    <row r="993" spans="1:5">
      <c r="A993" t="s">
        <v>2582</v>
      </c>
      <c r="B993" t="s">
        <v>2515</v>
      </c>
      <c r="C993" t="s">
        <v>313</v>
      </c>
      <c r="D993" t="s">
        <v>2516</v>
      </c>
      <c r="E993" t="s">
        <v>5725</v>
      </c>
    </row>
    <row r="994" spans="1:5">
      <c r="A994" t="s">
        <v>2608</v>
      </c>
      <c r="B994" t="s">
        <v>2541</v>
      </c>
      <c r="C994" t="s">
        <v>313</v>
      </c>
      <c r="D994" t="s">
        <v>2542</v>
      </c>
      <c r="E994" t="s">
        <v>5726</v>
      </c>
    </row>
    <row r="995" spans="1:5">
      <c r="A995" t="s">
        <v>2642</v>
      </c>
      <c r="B995" t="s">
        <v>2577</v>
      </c>
      <c r="C995" t="s">
        <v>313</v>
      </c>
      <c r="D995" t="s">
        <v>2578</v>
      </c>
      <c r="E995" t="s">
        <v>5731</v>
      </c>
    </row>
    <row r="996" spans="1:5">
      <c r="A996" t="s">
        <v>2652</v>
      </c>
      <c r="B996" t="s">
        <v>2589</v>
      </c>
      <c r="C996" t="s">
        <v>313</v>
      </c>
      <c r="D996" t="s">
        <v>2590</v>
      </c>
      <c r="E996" t="s">
        <v>5733</v>
      </c>
    </row>
    <row r="997" spans="1:5">
      <c r="A997" t="s">
        <v>2655</v>
      </c>
      <c r="B997" t="s">
        <v>2592</v>
      </c>
      <c r="C997" t="s">
        <v>313</v>
      </c>
      <c r="D997" t="s">
        <v>2593</v>
      </c>
      <c r="E997" t="s">
        <v>5733</v>
      </c>
    </row>
    <row r="998" spans="1:5">
      <c r="A998" t="s">
        <v>2658</v>
      </c>
      <c r="B998" t="s">
        <v>2595</v>
      </c>
      <c r="C998" t="s">
        <v>313</v>
      </c>
      <c r="D998" t="s">
        <v>2596</v>
      </c>
      <c r="E998" t="s">
        <v>5733</v>
      </c>
    </row>
    <row r="999" spans="1:5">
      <c r="A999" t="s">
        <v>2707</v>
      </c>
      <c r="B999" t="s">
        <v>2640</v>
      </c>
      <c r="C999" t="s">
        <v>313</v>
      </c>
      <c r="D999" t="s">
        <v>2641</v>
      </c>
      <c r="E999" t="s">
        <v>5738</v>
      </c>
    </row>
    <row r="1000" spans="1:5">
      <c r="A1000" t="s">
        <v>2710</v>
      </c>
      <c r="B1000" t="s">
        <v>2643</v>
      </c>
      <c r="C1000" t="s">
        <v>313</v>
      </c>
      <c r="E1000" t="s">
        <v>5738</v>
      </c>
    </row>
    <row r="1001" spans="1:5">
      <c r="A1001" t="s">
        <v>2737</v>
      </c>
      <c r="B1001" t="s">
        <v>2671</v>
      </c>
      <c r="C1001" t="s">
        <v>313</v>
      </c>
      <c r="D1001" t="s">
        <v>2672</v>
      </c>
      <c r="E1001" t="s">
        <v>5743</v>
      </c>
    </row>
    <row r="1002" spans="1:5">
      <c r="A1002" t="s">
        <v>2751</v>
      </c>
      <c r="B1002" t="s">
        <v>2687</v>
      </c>
      <c r="C1002" t="s">
        <v>313</v>
      </c>
      <c r="D1002" t="s">
        <v>2688</v>
      </c>
      <c r="E1002" t="s">
        <v>5747</v>
      </c>
    </row>
    <row r="1003" spans="1:5">
      <c r="A1003" t="s">
        <v>2754</v>
      </c>
      <c r="B1003" t="s">
        <v>2690</v>
      </c>
      <c r="C1003" t="s">
        <v>313</v>
      </c>
      <c r="D1003" t="s">
        <v>2691</v>
      </c>
      <c r="E1003" t="s">
        <v>5748</v>
      </c>
    </row>
    <row r="1004" spans="1:5">
      <c r="A1004" t="s">
        <v>2822</v>
      </c>
      <c r="B1004" t="s">
        <v>2758</v>
      </c>
      <c r="C1004" t="s">
        <v>313</v>
      </c>
      <c r="D1004" t="s">
        <v>2578</v>
      </c>
      <c r="E1004" t="s">
        <v>5759</v>
      </c>
    </row>
    <row r="1005" spans="1:5">
      <c r="A1005" t="s">
        <v>2834</v>
      </c>
      <c r="B1005" t="s">
        <v>2768</v>
      </c>
      <c r="C1005" t="s">
        <v>313</v>
      </c>
      <c r="D1005" t="s">
        <v>2769</v>
      </c>
      <c r="E1005" t="s">
        <v>5759</v>
      </c>
    </row>
    <row r="1006" spans="1:5">
      <c r="A1006" t="s">
        <v>2907</v>
      </c>
      <c r="B1006" t="s">
        <v>2841</v>
      </c>
      <c r="C1006" t="s">
        <v>313</v>
      </c>
      <c r="D1006" t="s">
        <v>2578</v>
      </c>
      <c r="E1006" t="s">
        <v>5761</v>
      </c>
    </row>
    <row r="1007" spans="1:5">
      <c r="A1007" t="s">
        <v>2988</v>
      </c>
      <c r="B1007" t="s">
        <v>2926</v>
      </c>
      <c r="C1007" t="s">
        <v>313</v>
      </c>
      <c r="D1007" t="s">
        <v>2927</v>
      </c>
      <c r="E1007" t="s">
        <v>5769</v>
      </c>
    </row>
    <row r="1008" spans="1:5">
      <c r="A1008" t="s">
        <v>3007</v>
      </c>
      <c r="B1008" t="s">
        <v>2946</v>
      </c>
      <c r="C1008" t="s">
        <v>313</v>
      </c>
      <c r="E1008" t="s">
        <v>5773</v>
      </c>
    </row>
    <row r="1009" spans="1:5">
      <c r="A1009" t="s">
        <v>3040</v>
      </c>
      <c r="B1009" t="s">
        <v>2977</v>
      </c>
      <c r="C1009" t="s">
        <v>313</v>
      </c>
      <c r="E1009" t="s">
        <v>5776</v>
      </c>
    </row>
    <row r="1010" spans="1:5">
      <c r="A1010" t="s">
        <v>3169</v>
      </c>
      <c r="B1010" t="s">
        <v>3098</v>
      </c>
      <c r="C1010" t="s">
        <v>313</v>
      </c>
      <c r="D1010" t="s">
        <v>3099</v>
      </c>
      <c r="E1010" t="s">
        <v>5790</v>
      </c>
    </row>
    <row r="1011" spans="1:5">
      <c r="A1011" t="s">
        <v>3308</v>
      </c>
      <c r="B1011" t="s">
        <v>3235</v>
      </c>
      <c r="C1011" t="s">
        <v>313</v>
      </c>
      <c r="E1011" t="s">
        <v>5799</v>
      </c>
    </row>
    <row r="1012" spans="1:5">
      <c r="A1012" t="s">
        <v>4293</v>
      </c>
      <c r="B1012" t="s">
        <v>3396</v>
      </c>
      <c r="C1012" t="s">
        <v>313</v>
      </c>
      <c r="D1012" t="s">
        <v>3394</v>
      </c>
      <c r="E1012" t="s">
        <v>5840</v>
      </c>
    </row>
    <row r="1013" spans="1:5">
      <c r="A1013" t="s">
        <v>2021</v>
      </c>
      <c r="B1013" t="s">
        <v>1974</v>
      </c>
      <c r="C1013" t="s">
        <v>323</v>
      </c>
      <c r="E1013" t="s">
        <v>5661</v>
      </c>
    </row>
    <row r="1014" spans="1:5">
      <c r="A1014" t="s">
        <v>2170</v>
      </c>
      <c r="B1014" t="s">
        <v>2111</v>
      </c>
      <c r="C1014" t="s">
        <v>323</v>
      </c>
      <c r="D1014" t="s">
        <v>2112</v>
      </c>
      <c r="E1014" t="s">
        <v>5692</v>
      </c>
    </row>
    <row r="1015" spans="1:5">
      <c r="A1015" t="s">
        <v>2808</v>
      </c>
      <c r="B1015" t="s">
        <v>2746</v>
      </c>
      <c r="C1015" t="s">
        <v>315</v>
      </c>
      <c r="E1015" t="s">
        <v>5759</v>
      </c>
    </row>
    <row r="1016" spans="1:5">
      <c r="A1016" t="s">
        <v>2847</v>
      </c>
      <c r="B1016" t="s">
        <v>2780</v>
      </c>
      <c r="C1016" t="s">
        <v>315</v>
      </c>
      <c r="D1016" t="s">
        <v>2781</v>
      </c>
      <c r="E1016" t="s">
        <v>5759</v>
      </c>
    </row>
    <row r="1017" spans="1:5">
      <c r="A1017" t="s">
        <v>2856</v>
      </c>
      <c r="B1017" t="s">
        <v>2788</v>
      </c>
      <c r="C1017" t="s">
        <v>315</v>
      </c>
      <c r="D1017" t="s">
        <v>2789</v>
      </c>
      <c r="E1017" t="s">
        <v>5759</v>
      </c>
    </row>
    <row r="1018" spans="1:5">
      <c r="A1018" t="s">
        <v>3183</v>
      </c>
      <c r="B1018" t="s">
        <v>3112</v>
      </c>
      <c r="C1018" t="s">
        <v>315</v>
      </c>
      <c r="D1018" t="s">
        <v>3113</v>
      </c>
      <c r="E1018" t="s">
        <v>5790</v>
      </c>
    </row>
    <row r="1019" spans="1:5">
      <c r="A1019" t="s">
        <v>2093</v>
      </c>
      <c r="B1019" t="s">
        <v>2035</v>
      </c>
      <c r="C1019" t="s">
        <v>241</v>
      </c>
      <c r="D1019" t="s">
        <v>2036</v>
      </c>
      <c r="E1019" t="s">
        <v>5680</v>
      </c>
    </row>
    <row r="1020" spans="1:5">
      <c r="A1020" t="s">
        <v>2365</v>
      </c>
      <c r="B1020" t="s">
        <v>2306</v>
      </c>
      <c r="C1020" t="s">
        <v>241</v>
      </c>
      <c r="D1020" t="s">
        <v>2307</v>
      </c>
      <c r="E1020" t="s">
        <v>5725</v>
      </c>
    </row>
    <row r="1021" spans="1:5">
      <c r="A1021" t="s">
        <v>2398</v>
      </c>
      <c r="B1021" t="s">
        <v>2338</v>
      </c>
      <c r="C1021" t="s">
        <v>241</v>
      </c>
      <c r="D1021" t="s">
        <v>2339</v>
      </c>
      <c r="E1021" t="s">
        <v>5725</v>
      </c>
    </row>
    <row r="1022" spans="1:5">
      <c r="A1022" t="s">
        <v>2491</v>
      </c>
      <c r="B1022" t="s">
        <v>2424</v>
      </c>
      <c r="C1022" t="s">
        <v>241</v>
      </c>
      <c r="D1022" t="s">
        <v>2425</v>
      </c>
      <c r="E1022" t="s">
        <v>5725</v>
      </c>
    </row>
    <row r="1023" spans="1:5">
      <c r="A1023" t="s">
        <v>3119</v>
      </c>
      <c r="B1023" t="s">
        <v>3050</v>
      </c>
      <c r="C1023" t="s">
        <v>241</v>
      </c>
      <c r="D1023" t="s">
        <v>3051</v>
      </c>
      <c r="E1023" t="s">
        <v>5785</v>
      </c>
    </row>
    <row r="1024" spans="1:5">
      <c r="A1024" t="s">
        <v>2704</v>
      </c>
      <c r="B1024" t="s">
        <v>2637</v>
      </c>
      <c r="C1024" t="s">
        <v>355</v>
      </c>
      <c r="D1024" t="s">
        <v>2638</v>
      </c>
      <c r="E1024" t="s">
        <v>5737</v>
      </c>
    </row>
    <row r="1025" spans="1:5">
      <c r="A1025" t="s">
        <v>2767</v>
      </c>
      <c r="B1025" t="s">
        <v>2705</v>
      </c>
      <c r="C1025" t="s">
        <v>355</v>
      </c>
      <c r="D1025" t="s">
        <v>2706</v>
      </c>
      <c r="E1025" t="s">
        <v>5751</v>
      </c>
    </row>
    <row r="1026" spans="1:5">
      <c r="A1026" t="s">
        <v>2782</v>
      </c>
      <c r="B1026" t="s">
        <v>2721</v>
      </c>
      <c r="C1026" t="s">
        <v>355</v>
      </c>
      <c r="D1026" t="s">
        <v>2722</v>
      </c>
      <c r="E1026" t="s">
        <v>5753</v>
      </c>
    </row>
    <row r="1027" spans="1:5">
      <c r="A1027" t="s">
        <v>2928</v>
      </c>
      <c r="B1027" t="s">
        <v>2860</v>
      </c>
      <c r="C1027" t="s">
        <v>355</v>
      </c>
      <c r="D1027" t="s">
        <v>2861</v>
      </c>
      <c r="E1027" t="s">
        <v>5762</v>
      </c>
    </row>
    <row r="1028" spans="1:5">
      <c r="A1028" t="s">
        <v>3049</v>
      </c>
      <c r="B1028" t="s">
        <v>2984</v>
      </c>
      <c r="C1028" t="s">
        <v>355</v>
      </c>
      <c r="E1028" t="s">
        <v>5778</v>
      </c>
    </row>
    <row r="1029" spans="1:5">
      <c r="A1029" t="s">
        <v>3296</v>
      </c>
      <c r="B1029" t="s">
        <v>3223</v>
      </c>
      <c r="C1029" t="s">
        <v>355</v>
      </c>
      <c r="D1029" t="s">
        <v>3224</v>
      </c>
      <c r="E1029" t="s">
        <v>5798</v>
      </c>
    </row>
    <row r="1030" spans="1:5">
      <c r="A1030" t="s">
        <v>3358</v>
      </c>
      <c r="B1030" t="s">
        <v>3283</v>
      </c>
      <c r="C1030" t="s">
        <v>355</v>
      </c>
      <c r="E1030" t="s">
        <v>5812</v>
      </c>
    </row>
    <row r="1031" spans="1:5">
      <c r="A1031" t="s">
        <v>4249</v>
      </c>
      <c r="B1031" t="s">
        <v>3347</v>
      </c>
      <c r="C1031" t="s">
        <v>355</v>
      </c>
      <c r="D1031" t="s">
        <v>3348</v>
      </c>
      <c r="E1031" t="s">
        <v>5829</v>
      </c>
    </row>
    <row r="1032" spans="1:5">
      <c r="A1032" t="s">
        <v>1879</v>
      </c>
      <c r="B1032" t="s">
        <v>5589</v>
      </c>
      <c r="C1032" t="s">
        <v>343</v>
      </c>
      <c r="D1032" t="s">
        <v>5590</v>
      </c>
      <c r="E1032" t="s">
        <v>5591</v>
      </c>
    </row>
    <row r="1033" spans="1:5">
      <c r="A1033" t="s">
        <v>1898</v>
      </c>
      <c r="B1033" t="s">
        <v>5606</v>
      </c>
      <c r="C1033" t="s">
        <v>343</v>
      </c>
      <c r="D1033" t="s">
        <v>5607</v>
      </c>
      <c r="E1033" t="s">
        <v>5608</v>
      </c>
    </row>
    <row r="1034" spans="1:5">
      <c r="A1034" t="s">
        <v>1900</v>
      </c>
      <c r="B1034" t="s">
        <v>1886</v>
      </c>
      <c r="C1034" t="s">
        <v>343</v>
      </c>
      <c r="D1034" t="s">
        <v>1887</v>
      </c>
      <c r="E1034" t="s">
        <v>5608</v>
      </c>
    </row>
    <row r="1035" spans="1:5">
      <c r="A1035" t="s">
        <v>1911</v>
      </c>
      <c r="B1035" t="s">
        <v>5617</v>
      </c>
      <c r="C1035" t="s">
        <v>343</v>
      </c>
      <c r="D1035" t="s">
        <v>3446</v>
      </c>
      <c r="E1035" t="s">
        <v>5618</v>
      </c>
    </row>
    <row r="1036" spans="1:5">
      <c r="A1036" t="s">
        <v>1917</v>
      </c>
      <c r="B1036" t="s">
        <v>1893</v>
      </c>
      <c r="C1036" t="s">
        <v>343</v>
      </c>
      <c r="D1036" t="s">
        <v>1894</v>
      </c>
      <c r="E1036" t="s">
        <v>5621</v>
      </c>
    </row>
    <row r="1037" spans="1:5">
      <c r="A1037" t="s">
        <v>1927</v>
      </c>
      <c r="B1037" t="s">
        <v>1899</v>
      </c>
      <c r="C1037" t="s">
        <v>343</v>
      </c>
      <c r="D1037" t="s">
        <v>1887</v>
      </c>
      <c r="E1037" t="s">
        <v>5621</v>
      </c>
    </row>
    <row r="1038" spans="1:5">
      <c r="A1038" t="s">
        <v>1932</v>
      </c>
      <c r="B1038" t="s">
        <v>5629</v>
      </c>
      <c r="C1038" t="s">
        <v>343</v>
      </c>
      <c r="D1038" t="s">
        <v>1902</v>
      </c>
      <c r="E1038" t="s">
        <v>5630</v>
      </c>
    </row>
    <row r="1039" spans="1:5">
      <c r="A1039" t="s">
        <v>1935</v>
      </c>
      <c r="B1039" t="s">
        <v>5631</v>
      </c>
      <c r="C1039" t="s">
        <v>343</v>
      </c>
      <c r="D1039" t="s">
        <v>1902</v>
      </c>
      <c r="E1039" t="s">
        <v>5630</v>
      </c>
    </row>
    <row r="1040" spans="1:5">
      <c r="A1040" t="s">
        <v>1948</v>
      </c>
      <c r="B1040" t="s">
        <v>1910</v>
      </c>
      <c r="C1040" t="s">
        <v>343</v>
      </c>
      <c r="D1040" t="s">
        <v>1902</v>
      </c>
      <c r="E1040" t="s">
        <v>5635</v>
      </c>
    </row>
    <row r="1041" spans="1:5">
      <c r="A1041" t="s">
        <v>1950</v>
      </c>
      <c r="B1041" t="s">
        <v>5636</v>
      </c>
      <c r="C1041" t="s">
        <v>343</v>
      </c>
      <c r="D1041" t="s">
        <v>5637</v>
      </c>
      <c r="E1041" t="s">
        <v>5638</v>
      </c>
    </row>
    <row r="1042" spans="1:5">
      <c r="A1042" t="s">
        <v>1970</v>
      </c>
      <c r="B1042" t="s">
        <v>1925</v>
      </c>
      <c r="C1042" t="s">
        <v>343</v>
      </c>
      <c r="D1042" t="s">
        <v>1926</v>
      </c>
      <c r="E1042" t="s">
        <v>5647</v>
      </c>
    </row>
    <row r="1043" spans="1:5">
      <c r="A1043" t="s">
        <v>1980</v>
      </c>
      <c r="B1043" t="s">
        <v>1936</v>
      </c>
      <c r="C1043" t="s">
        <v>343</v>
      </c>
      <c r="E1043" t="s">
        <v>5648</v>
      </c>
    </row>
    <row r="1044" spans="1:5">
      <c r="A1044" t="s">
        <v>1982</v>
      </c>
      <c r="B1044" t="s">
        <v>1938</v>
      </c>
      <c r="C1044" t="s">
        <v>343</v>
      </c>
      <c r="D1044" t="s">
        <v>1939</v>
      </c>
      <c r="E1044" t="s">
        <v>5648</v>
      </c>
    </row>
    <row r="1045" spans="1:5">
      <c r="A1045" t="s">
        <v>1993</v>
      </c>
      <c r="B1045" t="s">
        <v>1949</v>
      </c>
      <c r="C1045" t="s">
        <v>343</v>
      </c>
      <c r="E1045" t="s">
        <v>5652</v>
      </c>
    </row>
    <row r="1046" spans="1:5">
      <c r="A1046" t="s">
        <v>2004</v>
      </c>
      <c r="B1046" t="s">
        <v>1958</v>
      </c>
      <c r="C1046" t="s">
        <v>343</v>
      </c>
      <c r="D1046" t="s">
        <v>1959</v>
      </c>
      <c r="E1046" t="s">
        <v>5656</v>
      </c>
    </row>
    <row r="1047" spans="1:5">
      <c r="A1047" t="s">
        <v>2030</v>
      </c>
      <c r="B1047" t="s">
        <v>1981</v>
      </c>
      <c r="C1047" t="s">
        <v>343</v>
      </c>
      <c r="E1047" t="s">
        <v>5662</v>
      </c>
    </row>
    <row r="1048" spans="1:5">
      <c r="A1048" t="s">
        <v>2032</v>
      </c>
      <c r="B1048" t="s">
        <v>1983</v>
      </c>
      <c r="C1048" t="s">
        <v>343</v>
      </c>
      <c r="E1048" t="s">
        <v>5663</v>
      </c>
    </row>
    <row r="1049" spans="1:5">
      <c r="A1049" t="s">
        <v>2058</v>
      </c>
      <c r="B1049" t="s">
        <v>5672</v>
      </c>
      <c r="C1049" t="s">
        <v>343</v>
      </c>
      <c r="D1049" t="s">
        <v>5673</v>
      </c>
      <c r="E1049" t="s">
        <v>5671</v>
      </c>
    </row>
    <row r="1050" spans="1:5">
      <c r="A1050" t="s">
        <v>2066</v>
      </c>
      <c r="B1050" t="s">
        <v>2005</v>
      </c>
      <c r="C1050" t="s">
        <v>343</v>
      </c>
      <c r="D1050" t="s">
        <v>2006</v>
      </c>
      <c r="E1050" t="s">
        <v>5671</v>
      </c>
    </row>
    <row r="1051" spans="1:5">
      <c r="A1051" t="s">
        <v>2070</v>
      </c>
      <c r="B1051" t="s">
        <v>2011</v>
      </c>
      <c r="C1051" t="s">
        <v>343</v>
      </c>
      <c r="D1051" t="s">
        <v>2012</v>
      </c>
      <c r="E1051" t="s">
        <v>5671</v>
      </c>
    </row>
    <row r="1052" spans="1:5">
      <c r="A1052" t="s">
        <v>2080</v>
      </c>
      <c r="B1052" t="s">
        <v>2022</v>
      </c>
      <c r="C1052" t="s">
        <v>343</v>
      </c>
      <c r="D1052" t="s">
        <v>2023</v>
      </c>
      <c r="E1052" t="s">
        <v>5676</v>
      </c>
    </row>
    <row r="1053" spans="1:5">
      <c r="A1053" t="s">
        <v>2126</v>
      </c>
      <c r="B1053" t="s">
        <v>2069</v>
      </c>
      <c r="C1053" t="s">
        <v>343</v>
      </c>
      <c r="D1053" t="s">
        <v>2023</v>
      </c>
      <c r="E1053" t="s">
        <v>5684</v>
      </c>
    </row>
    <row r="1054" spans="1:5">
      <c r="A1054" t="s">
        <v>2134</v>
      </c>
      <c r="B1054" t="s">
        <v>2076</v>
      </c>
      <c r="C1054" t="s">
        <v>343</v>
      </c>
      <c r="D1054" t="s">
        <v>2077</v>
      </c>
      <c r="E1054" t="s">
        <v>5685</v>
      </c>
    </row>
    <row r="1055" spans="1:5">
      <c r="A1055" t="s">
        <v>2137</v>
      </c>
      <c r="B1055" t="s">
        <v>2079</v>
      </c>
      <c r="C1055" t="s">
        <v>343</v>
      </c>
      <c r="D1055" t="s">
        <v>1887</v>
      </c>
      <c r="E1055" t="s">
        <v>5685</v>
      </c>
    </row>
    <row r="1056" spans="1:5">
      <c r="A1056" t="s">
        <v>2147</v>
      </c>
      <c r="B1056" t="s">
        <v>2086</v>
      </c>
      <c r="C1056" t="s">
        <v>343</v>
      </c>
      <c r="D1056" t="s">
        <v>2087</v>
      </c>
      <c r="E1056" t="s">
        <v>5690</v>
      </c>
    </row>
    <row r="1057" spans="1:5">
      <c r="A1057" t="s">
        <v>2174</v>
      </c>
      <c r="B1057" t="s">
        <v>2117</v>
      </c>
      <c r="C1057" t="s">
        <v>343</v>
      </c>
      <c r="D1057" t="s">
        <v>2118</v>
      </c>
      <c r="E1057" t="s">
        <v>5692</v>
      </c>
    </row>
    <row r="1058" spans="1:5">
      <c r="A1058" t="s">
        <v>2220</v>
      </c>
      <c r="B1058" t="s">
        <v>2158</v>
      </c>
      <c r="C1058" t="s">
        <v>343</v>
      </c>
      <c r="D1058" t="s">
        <v>2159</v>
      </c>
      <c r="E1058" t="s">
        <v>5703</v>
      </c>
    </row>
    <row r="1059" spans="1:5">
      <c r="A1059" t="s">
        <v>2223</v>
      </c>
      <c r="B1059" t="s">
        <v>2161</v>
      </c>
      <c r="C1059" t="s">
        <v>343</v>
      </c>
      <c r="E1059" t="s">
        <v>5703</v>
      </c>
    </row>
    <row r="1060" spans="1:5">
      <c r="A1060" t="s">
        <v>2274</v>
      </c>
      <c r="B1060" t="s">
        <v>2211</v>
      </c>
      <c r="C1060" t="s">
        <v>343</v>
      </c>
      <c r="E1060" t="s">
        <v>5703</v>
      </c>
    </row>
    <row r="1061" spans="1:5">
      <c r="A1061" t="s">
        <v>2370</v>
      </c>
      <c r="B1061" t="s">
        <v>2312</v>
      </c>
      <c r="C1061" t="s">
        <v>343</v>
      </c>
      <c r="D1061" t="s">
        <v>2313</v>
      </c>
      <c r="E1061" t="s">
        <v>5725</v>
      </c>
    </row>
    <row r="1062" spans="1:5">
      <c r="A1062" t="s">
        <v>2455</v>
      </c>
      <c r="B1062" t="s">
        <v>2388</v>
      </c>
      <c r="C1062" t="s">
        <v>343</v>
      </c>
      <c r="D1062" t="s">
        <v>2389</v>
      </c>
      <c r="E1062" t="s">
        <v>5725</v>
      </c>
    </row>
    <row r="1063" spans="1:5">
      <c r="A1063" t="s">
        <v>2502</v>
      </c>
      <c r="B1063" t="s">
        <v>2436</v>
      </c>
      <c r="C1063" t="s">
        <v>343</v>
      </c>
      <c r="E1063" t="s">
        <v>5725</v>
      </c>
    </row>
    <row r="1064" spans="1:5">
      <c r="A1064" t="s">
        <v>2559</v>
      </c>
      <c r="B1064" t="s">
        <v>2492</v>
      </c>
      <c r="C1064" t="s">
        <v>343</v>
      </c>
      <c r="D1064" t="s">
        <v>2493</v>
      </c>
      <c r="E1064" t="s">
        <v>5725</v>
      </c>
    </row>
    <row r="1065" spans="1:5">
      <c r="A1065" t="s">
        <v>2698</v>
      </c>
      <c r="B1065" t="s">
        <v>2631</v>
      </c>
      <c r="C1065" t="s">
        <v>343</v>
      </c>
      <c r="D1065" t="s">
        <v>2632</v>
      </c>
      <c r="E1065" t="s">
        <v>5736</v>
      </c>
    </row>
    <row r="1066" spans="1:5">
      <c r="A1066" t="s">
        <v>2701</v>
      </c>
      <c r="B1066" t="s">
        <v>2634</v>
      </c>
      <c r="C1066" t="s">
        <v>343</v>
      </c>
      <c r="D1066" t="s">
        <v>2635</v>
      </c>
      <c r="E1066" t="s">
        <v>5737</v>
      </c>
    </row>
    <row r="1067" spans="1:5">
      <c r="A1067" t="s">
        <v>2718</v>
      </c>
      <c r="B1067" t="s">
        <v>2650</v>
      </c>
      <c r="C1067" t="s">
        <v>343</v>
      </c>
      <c r="D1067" t="s">
        <v>2651</v>
      </c>
      <c r="E1067" t="s">
        <v>5738</v>
      </c>
    </row>
    <row r="1068" spans="1:5">
      <c r="A1068" t="s">
        <v>2845</v>
      </c>
      <c r="B1068" t="s">
        <v>2778</v>
      </c>
      <c r="C1068" t="s">
        <v>343</v>
      </c>
      <c r="D1068" t="s">
        <v>1902</v>
      </c>
      <c r="E1068" t="s">
        <v>5759</v>
      </c>
    </row>
    <row r="1069" spans="1:5">
      <c r="A1069" t="s">
        <v>2978</v>
      </c>
      <c r="B1069" t="s">
        <v>2914</v>
      </c>
      <c r="C1069" t="s">
        <v>343</v>
      </c>
      <c r="D1069" t="s">
        <v>2915</v>
      </c>
      <c r="E1069" t="s">
        <v>5769</v>
      </c>
    </row>
    <row r="1070" spans="1:5">
      <c r="A1070" t="s">
        <v>3087</v>
      </c>
      <c r="B1070" t="s">
        <v>3020</v>
      </c>
      <c r="C1070" t="s">
        <v>343</v>
      </c>
      <c r="D1070" t="s">
        <v>3021</v>
      </c>
      <c r="E1070" t="s">
        <v>5782</v>
      </c>
    </row>
    <row r="1071" spans="1:5">
      <c r="A1071" t="s">
        <v>3136</v>
      </c>
      <c r="B1071" t="s">
        <v>3068</v>
      </c>
      <c r="C1071" t="s">
        <v>343</v>
      </c>
      <c r="D1071" t="s">
        <v>3069</v>
      </c>
      <c r="E1071" t="s">
        <v>5786</v>
      </c>
    </row>
    <row r="1072" spans="1:5">
      <c r="A1072" t="s">
        <v>3204</v>
      </c>
      <c r="B1072" t="s">
        <v>3131</v>
      </c>
      <c r="C1072" t="s">
        <v>343</v>
      </c>
      <c r="D1072" t="s">
        <v>3132</v>
      </c>
      <c r="E1072" t="s">
        <v>5790</v>
      </c>
    </row>
    <row r="1073" spans="1:5">
      <c r="A1073" t="s">
        <v>3355</v>
      </c>
      <c r="B1073" t="s">
        <v>3280</v>
      </c>
      <c r="C1073" t="s">
        <v>343</v>
      </c>
      <c r="D1073" t="s">
        <v>3281</v>
      </c>
      <c r="E1073" t="s">
        <v>5812</v>
      </c>
    </row>
    <row r="1074" spans="1:5">
      <c r="A1074" t="s">
        <v>4246</v>
      </c>
      <c r="B1074" t="s">
        <v>3344</v>
      </c>
      <c r="C1074" t="s">
        <v>343</v>
      </c>
      <c r="D1074" t="s">
        <v>3345</v>
      </c>
      <c r="E1074" t="s">
        <v>5828</v>
      </c>
    </row>
    <row r="1075" spans="1:5">
      <c r="A1075" t="s">
        <v>4259</v>
      </c>
      <c r="B1075" t="s">
        <v>3359</v>
      </c>
      <c r="C1075" t="s">
        <v>343</v>
      </c>
      <c r="D1075" t="s">
        <v>3360</v>
      </c>
      <c r="E1075" t="s">
        <v>5831</v>
      </c>
    </row>
    <row r="1076" spans="1:5">
      <c r="A1076" t="s">
        <v>4291</v>
      </c>
      <c r="B1076" t="s">
        <v>3393</v>
      </c>
      <c r="C1076" t="s">
        <v>343</v>
      </c>
      <c r="D1076" t="s">
        <v>3394</v>
      </c>
      <c r="E1076" t="s">
        <v>5839</v>
      </c>
    </row>
    <row r="1077" spans="1:5">
      <c r="A1077" t="s">
        <v>2180</v>
      </c>
      <c r="B1077" t="s">
        <v>2122</v>
      </c>
      <c r="C1077" t="s">
        <v>365</v>
      </c>
      <c r="E1077" t="s">
        <v>5692</v>
      </c>
    </row>
    <row r="1078" spans="1:5">
      <c r="A1078" t="s">
        <v>2280</v>
      </c>
      <c r="B1078" t="s">
        <v>2216</v>
      </c>
      <c r="C1078" t="s">
        <v>365</v>
      </c>
      <c r="D1078" t="s">
        <v>1926</v>
      </c>
      <c r="E1078" t="s">
        <v>5703</v>
      </c>
    </row>
    <row r="1079" spans="1:5">
      <c r="A1079" t="s">
        <v>2552</v>
      </c>
      <c r="B1079" t="s">
        <v>2485</v>
      </c>
      <c r="C1079" t="s">
        <v>365</v>
      </c>
      <c r="D1079" t="s">
        <v>2486</v>
      </c>
      <c r="E1079" t="s">
        <v>5725</v>
      </c>
    </row>
    <row r="1080" spans="1:5">
      <c r="A1080" t="s">
        <v>2565</v>
      </c>
      <c r="B1080" t="s">
        <v>2498</v>
      </c>
      <c r="C1080" t="s">
        <v>365</v>
      </c>
      <c r="D1080" t="s">
        <v>2499</v>
      </c>
      <c r="E1080" t="s">
        <v>5725</v>
      </c>
    </row>
    <row r="1081" spans="1:5">
      <c r="A1081" t="s">
        <v>3178</v>
      </c>
      <c r="B1081" t="s">
        <v>3107</v>
      </c>
      <c r="C1081" t="s">
        <v>365</v>
      </c>
      <c r="D1081" t="s">
        <v>3108</v>
      </c>
      <c r="E1081" t="s">
        <v>5790</v>
      </c>
    </row>
    <row r="1082" spans="1:5">
      <c r="A1082" t="s">
        <v>1937</v>
      </c>
      <c r="B1082" t="s">
        <v>5632</v>
      </c>
      <c r="C1082" t="s">
        <v>261</v>
      </c>
      <c r="D1082" t="s">
        <v>1902</v>
      </c>
      <c r="E1082" t="s">
        <v>5633</v>
      </c>
    </row>
    <row r="1083" spans="1:5">
      <c r="A1083" t="s">
        <v>2075</v>
      </c>
      <c r="B1083" t="s">
        <v>2016</v>
      </c>
      <c r="C1083" t="s">
        <v>261</v>
      </c>
      <c r="D1083" t="s">
        <v>2017</v>
      </c>
      <c r="E1083" t="s">
        <v>5671</v>
      </c>
    </row>
    <row r="1084" spans="1:5">
      <c r="A1084" t="s">
        <v>2103</v>
      </c>
      <c r="B1084" t="s">
        <v>2047</v>
      </c>
      <c r="C1084" t="s">
        <v>261</v>
      </c>
      <c r="E1084" t="s">
        <v>5683</v>
      </c>
    </row>
    <row r="1085" spans="1:5">
      <c r="A1085" t="s">
        <v>3035</v>
      </c>
      <c r="B1085" t="s">
        <v>2971</v>
      </c>
      <c r="C1085" t="s">
        <v>261</v>
      </c>
      <c r="D1085" t="s">
        <v>2972</v>
      </c>
      <c r="E1085" t="s">
        <v>5774</v>
      </c>
    </row>
    <row r="1086" spans="1:5">
      <c r="A1086" t="s">
        <v>3070</v>
      </c>
      <c r="B1086" t="s">
        <v>3003</v>
      </c>
      <c r="C1086" t="s">
        <v>261</v>
      </c>
      <c r="D1086" t="s">
        <v>2972</v>
      </c>
      <c r="E1086" t="s">
        <v>5779</v>
      </c>
    </row>
    <row r="1087" spans="1:5">
      <c r="A1087" t="s">
        <v>2002</v>
      </c>
      <c r="B1087" t="s">
        <v>1955</v>
      </c>
      <c r="C1087" t="s">
        <v>369</v>
      </c>
      <c r="D1087" t="s">
        <v>1956</v>
      </c>
      <c r="E1087" t="s">
        <v>5655</v>
      </c>
    </row>
    <row r="1088" spans="1:5">
      <c r="A1088" t="s">
        <v>2090</v>
      </c>
      <c r="B1088" t="s">
        <v>2033</v>
      </c>
      <c r="C1088" t="s">
        <v>369</v>
      </c>
      <c r="E1088" t="s">
        <v>5680</v>
      </c>
    </row>
    <row r="1089" spans="1:5">
      <c r="A1089" t="s">
        <v>2344</v>
      </c>
      <c r="B1089" t="s">
        <v>2281</v>
      </c>
      <c r="C1089" t="s">
        <v>369</v>
      </c>
      <c r="D1089" t="s">
        <v>2282</v>
      </c>
      <c r="E1089" t="s">
        <v>5719</v>
      </c>
    </row>
    <row r="1090" spans="1:5">
      <c r="A1090" t="s">
        <v>2484</v>
      </c>
      <c r="B1090" t="s">
        <v>2416</v>
      </c>
      <c r="C1090" t="s">
        <v>369</v>
      </c>
      <c r="D1090" t="s">
        <v>2417</v>
      </c>
      <c r="E1090" t="s">
        <v>5725</v>
      </c>
    </row>
    <row r="1091" spans="1:5">
      <c r="A1091" t="s">
        <v>2597</v>
      </c>
      <c r="B1091" t="s">
        <v>2530</v>
      </c>
      <c r="C1091" t="s">
        <v>369</v>
      </c>
      <c r="E1091" t="s">
        <v>5726</v>
      </c>
    </row>
    <row r="1092" spans="1:5">
      <c r="A1092" t="s">
        <v>2600</v>
      </c>
      <c r="B1092" t="s">
        <v>2532</v>
      </c>
      <c r="C1092" t="s">
        <v>369</v>
      </c>
      <c r="D1092" t="s">
        <v>2533</v>
      </c>
      <c r="E1092" t="s">
        <v>5726</v>
      </c>
    </row>
    <row r="1093" spans="1:5">
      <c r="A1093" t="s">
        <v>2618</v>
      </c>
      <c r="B1093" t="s">
        <v>2553</v>
      </c>
      <c r="C1093" t="s">
        <v>369</v>
      </c>
      <c r="D1093" t="s">
        <v>2554</v>
      </c>
      <c r="E1093" t="s">
        <v>5727</v>
      </c>
    </row>
    <row r="1094" spans="1:5">
      <c r="A1094" t="s">
        <v>2670</v>
      </c>
      <c r="B1094" t="s">
        <v>2606</v>
      </c>
      <c r="C1094" t="s">
        <v>369</v>
      </c>
      <c r="D1094" t="s">
        <v>2607</v>
      </c>
      <c r="E1094" t="s">
        <v>5734</v>
      </c>
    </row>
    <row r="1095" spans="1:5">
      <c r="A1095" t="s">
        <v>2955</v>
      </c>
      <c r="B1095" t="s">
        <v>2888</v>
      </c>
      <c r="C1095" t="s">
        <v>369</v>
      </c>
      <c r="D1095" t="s">
        <v>2889</v>
      </c>
      <c r="E1095" t="s">
        <v>5766</v>
      </c>
    </row>
    <row r="1096" spans="1:5">
      <c r="A1096" t="s">
        <v>2968</v>
      </c>
      <c r="B1096" t="s">
        <v>2902</v>
      </c>
      <c r="C1096" t="s">
        <v>369</v>
      </c>
      <c r="D1096" t="s">
        <v>2903</v>
      </c>
      <c r="E1096" t="s">
        <v>5769</v>
      </c>
    </row>
    <row r="1097" spans="1:5">
      <c r="A1097" t="s">
        <v>3073</v>
      </c>
      <c r="B1097" t="s">
        <v>3005</v>
      </c>
      <c r="C1097" t="s">
        <v>369</v>
      </c>
      <c r="D1097" t="s">
        <v>3006</v>
      </c>
      <c r="E1097" t="s">
        <v>5780</v>
      </c>
    </row>
    <row r="1098" spans="1:5">
      <c r="A1098" t="s">
        <v>3158</v>
      </c>
      <c r="B1098" t="s">
        <v>3091</v>
      </c>
      <c r="C1098" t="s">
        <v>369</v>
      </c>
      <c r="E1098" t="s">
        <v>5788</v>
      </c>
    </row>
    <row r="1099" spans="1:5">
      <c r="A1099" t="s">
        <v>3208</v>
      </c>
      <c r="B1099" t="s">
        <v>3137</v>
      </c>
      <c r="C1099" t="s">
        <v>369</v>
      </c>
      <c r="D1099" t="s">
        <v>3138</v>
      </c>
      <c r="E1099" t="s">
        <v>5790</v>
      </c>
    </row>
    <row r="1100" spans="1:5">
      <c r="A1100" t="s">
        <v>1952</v>
      </c>
      <c r="B1100" t="s">
        <v>5639</v>
      </c>
      <c r="C1100" t="s">
        <v>235</v>
      </c>
      <c r="D1100" t="s">
        <v>5640</v>
      </c>
      <c r="E1100" t="s">
        <v>5641</v>
      </c>
    </row>
    <row r="1101" spans="1:5">
      <c r="A1101" t="s">
        <v>3046</v>
      </c>
      <c r="B1101" t="s">
        <v>2982</v>
      </c>
      <c r="C1101" t="s">
        <v>235</v>
      </c>
      <c r="E1101" t="s">
        <v>5778</v>
      </c>
    </row>
    <row r="1102" spans="1:5">
      <c r="A1102" t="s">
        <v>3392</v>
      </c>
      <c r="B1102" t="s">
        <v>3321</v>
      </c>
      <c r="C1102" t="s">
        <v>235</v>
      </c>
      <c r="D1102" t="s">
        <v>3322</v>
      </c>
      <c r="E1102" t="s">
        <v>5822</v>
      </c>
    </row>
    <row r="1103" spans="1:5">
      <c r="A1103" t="s">
        <v>2027</v>
      </c>
      <c r="B1103" t="s">
        <v>1978</v>
      </c>
      <c r="C1103" t="s">
        <v>331</v>
      </c>
      <c r="D1103" t="s">
        <v>1979</v>
      </c>
      <c r="E1103" t="s">
        <v>5661</v>
      </c>
    </row>
    <row r="1104" spans="1:5">
      <c r="A1104" t="s">
        <v>2034</v>
      </c>
      <c r="B1104" t="s">
        <v>1985</v>
      </c>
      <c r="C1104" t="s">
        <v>331</v>
      </c>
      <c r="E1104" t="s">
        <v>5664</v>
      </c>
    </row>
    <row r="1105" spans="1:5">
      <c r="A1105" t="s">
        <v>2043</v>
      </c>
      <c r="B1105" t="s">
        <v>1990</v>
      </c>
      <c r="C1105" t="s">
        <v>331</v>
      </c>
      <c r="D1105" t="s">
        <v>1939</v>
      </c>
      <c r="E1105" t="s">
        <v>5668</v>
      </c>
    </row>
    <row r="1106" spans="1:5">
      <c r="A1106" t="s">
        <v>2078</v>
      </c>
      <c r="B1106" t="s">
        <v>2019</v>
      </c>
      <c r="C1106" t="s">
        <v>331</v>
      </c>
      <c r="D1106" t="s">
        <v>2020</v>
      </c>
      <c r="E1106" t="s">
        <v>5671</v>
      </c>
    </row>
    <row r="1107" spans="1:5">
      <c r="A1107" t="s">
        <v>2129</v>
      </c>
      <c r="B1107" t="s">
        <v>2071</v>
      </c>
      <c r="C1107" t="s">
        <v>331</v>
      </c>
      <c r="D1107" t="s">
        <v>2072</v>
      </c>
      <c r="E1107" t="s">
        <v>5684</v>
      </c>
    </row>
    <row r="1108" spans="1:5">
      <c r="A1108" t="s">
        <v>2142</v>
      </c>
      <c r="B1108" t="s">
        <v>5687</v>
      </c>
      <c r="C1108" t="s">
        <v>331</v>
      </c>
      <c r="D1108" t="s">
        <v>5688</v>
      </c>
      <c r="E1108" t="s">
        <v>5686</v>
      </c>
    </row>
    <row r="1109" spans="1:5">
      <c r="A1109" t="s">
        <v>2177</v>
      </c>
      <c r="B1109" t="s">
        <v>2120</v>
      </c>
      <c r="C1109" t="s">
        <v>331</v>
      </c>
      <c r="E1109" t="s">
        <v>5692</v>
      </c>
    </row>
    <row r="1110" spans="1:5">
      <c r="A1110" t="s">
        <v>2379</v>
      </c>
      <c r="B1110" t="s">
        <v>2319</v>
      </c>
      <c r="C1110" t="s">
        <v>331</v>
      </c>
      <c r="D1110" t="s">
        <v>2320</v>
      </c>
      <c r="E1110" t="s">
        <v>5725</v>
      </c>
    </row>
    <row r="1111" spans="1:5">
      <c r="A1111" t="s">
        <v>2387</v>
      </c>
      <c r="B1111" t="s">
        <v>2327</v>
      </c>
      <c r="C1111" t="s">
        <v>331</v>
      </c>
      <c r="E1111" t="s">
        <v>5725</v>
      </c>
    </row>
    <row r="1112" spans="1:5">
      <c r="A1112" t="s">
        <v>2452</v>
      </c>
      <c r="B1112" t="s">
        <v>2385</v>
      </c>
      <c r="C1112" t="s">
        <v>331</v>
      </c>
      <c r="D1112" t="s">
        <v>2386</v>
      </c>
      <c r="E1112" t="s">
        <v>5725</v>
      </c>
    </row>
    <row r="1113" spans="1:5">
      <c r="A1113" t="s">
        <v>2630</v>
      </c>
      <c r="B1113" t="s">
        <v>2566</v>
      </c>
      <c r="C1113" t="s">
        <v>331</v>
      </c>
      <c r="E1113" t="s">
        <v>5728</v>
      </c>
    </row>
    <row r="1114" spans="1:5">
      <c r="A1114" t="s">
        <v>2904</v>
      </c>
      <c r="B1114" t="s">
        <v>2838</v>
      </c>
      <c r="C1114" t="s">
        <v>331</v>
      </c>
      <c r="D1114" t="s">
        <v>2839</v>
      </c>
      <c r="E1114" t="s">
        <v>5761</v>
      </c>
    </row>
    <row r="1115" spans="1:5">
      <c r="A1115" t="s">
        <v>3273</v>
      </c>
      <c r="B1115" t="s">
        <v>3202</v>
      </c>
      <c r="C1115" t="s">
        <v>331</v>
      </c>
      <c r="D1115" t="s">
        <v>3203</v>
      </c>
      <c r="E1115" t="s">
        <v>5795</v>
      </c>
    </row>
    <row r="1116" spans="1:5">
      <c r="A1116" t="s">
        <v>4289</v>
      </c>
      <c r="B1116" t="s">
        <v>3391</v>
      </c>
      <c r="C1116" t="s">
        <v>331</v>
      </c>
      <c r="D1116" t="s">
        <v>3391</v>
      </c>
      <c r="E1116" t="s">
        <v>5838</v>
      </c>
    </row>
    <row r="1117" spans="1:5">
      <c r="A1117" t="s">
        <v>1909</v>
      </c>
      <c r="B1117" t="s">
        <v>5614</v>
      </c>
      <c r="C1117" t="s">
        <v>371</v>
      </c>
      <c r="D1117" t="s">
        <v>5615</v>
      </c>
      <c r="E1117" t="s">
        <v>5616</v>
      </c>
    </row>
    <row r="1118" spans="1:5">
      <c r="A1118" t="s">
        <v>2348</v>
      </c>
      <c r="B1118" t="s">
        <v>2287</v>
      </c>
      <c r="C1118" t="s">
        <v>371</v>
      </c>
      <c r="D1118" t="s">
        <v>2288</v>
      </c>
      <c r="E1118" t="s">
        <v>5721</v>
      </c>
    </row>
    <row r="1119" spans="1:5">
      <c r="A1119" t="s">
        <v>2802</v>
      </c>
      <c r="B1119" t="s">
        <v>2740</v>
      </c>
      <c r="C1119" t="s">
        <v>371</v>
      </c>
      <c r="D1119" t="s">
        <v>2741</v>
      </c>
      <c r="E1119" t="s">
        <v>5759</v>
      </c>
    </row>
    <row r="1120" spans="1:5">
      <c r="A1120" t="s">
        <v>2840</v>
      </c>
      <c r="B1120" t="s">
        <v>2773</v>
      </c>
      <c r="C1120" t="s">
        <v>371</v>
      </c>
      <c r="D1120" t="s">
        <v>2774</v>
      </c>
      <c r="E1120" t="s">
        <v>5759</v>
      </c>
    </row>
    <row r="1121" spans="1:5">
      <c r="A1121" t="s">
        <v>2919</v>
      </c>
      <c r="B1121" t="s">
        <v>2851</v>
      </c>
      <c r="C1121" t="s">
        <v>371</v>
      </c>
      <c r="D1121" t="s">
        <v>2852</v>
      </c>
      <c r="E1121" t="s">
        <v>5762</v>
      </c>
    </row>
    <row r="1122" spans="1:5">
      <c r="A1122" t="s">
        <v>3106</v>
      </c>
      <c r="B1122" t="s">
        <v>3039</v>
      </c>
      <c r="C1122" t="s">
        <v>371</v>
      </c>
      <c r="E1122" t="s">
        <v>5782</v>
      </c>
    </row>
    <row r="1123" spans="1:5">
      <c r="A1123" t="s">
        <v>3256</v>
      </c>
      <c r="B1123" t="s">
        <v>3184</v>
      </c>
      <c r="C1123" t="s">
        <v>371</v>
      </c>
      <c r="D1123" t="s">
        <v>3185</v>
      </c>
      <c r="E1123" t="s">
        <v>5795</v>
      </c>
    </row>
    <row r="1124" spans="1:5">
      <c r="A1124" t="s">
        <v>3267</v>
      </c>
      <c r="B1124" t="s">
        <v>3196</v>
      </c>
      <c r="C1124" t="s">
        <v>371</v>
      </c>
      <c r="D1124" t="s">
        <v>3197</v>
      </c>
      <c r="E1124" t="s">
        <v>5795</v>
      </c>
    </row>
    <row r="1125" spans="1:5">
      <c r="A1125" t="s">
        <v>3284</v>
      </c>
      <c r="B1125" t="s">
        <v>3211</v>
      </c>
      <c r="C1125" t="s">
        <v>371</v>
      </c>
      <c r="D1125" t="s">
        <v>3212</v>
      </c>
      <c r="E1125" t="s">
        <v>5797</v>
      </c>
    </row>
    <row r="1126" spans="1:5">
      <c r="A1126" t="s">
        <v>3299</v>
      </c>
      <c r="B1126" t="s">
        <v>3226</v>
      </c>
      <c r="C1126" t="s">
        <v>371</v>
      </c>
      <c r="D1126" t="s">
        <v>3227</v>
      </c>
      <c r="E1126" t="s">
        <v>5799</v>
      </c>
    </row>
    <row r="1127" spans="1:5">
      <c r="A1127" t="s">
        <v>3401</v>
      </c>
      <c r="B1127" t="s">
        <v>3333</v>
      </c>
      <c r="C1127" t="s">
        <v>371</v>
      </c>
      <c r="D1127" t="s">
        <v>3331</v>
      </c>
      <c r="E1127" t="s">
        <v>5824</v>
      </c>
    </row>
    <row r="1128" spans="1:5">
      <c r="A1128" t="s">
        <v>1903</v>
      </c>
      <c r="B1128" t="s">
        <v>1889</v>
      </c>
      <c r="C1128" t="s">
        <v>317</v>
      </c>
      <c r="E1128" t="s">
        <v>5609</v>
      </c>
    </row>
    <row r="1129" spans="1:5">
      <c r="A1129" t="s">
        <v>2108</v>
      </c>
      <c r="B1129" t="s">
        <v>2051</v>
      </c>
      <c r="C1129" t="s">
        <v>317</v>
      </c>
      <c r="D1129" t="s">
        <v>2052</v>
      </c>
      <c r="E1129" t="s">
        <v>5684</v>
      </c>
    </row>
    <row r="1130" spans="1:5">
      <c r="A1130" t="s">
        <v>2301</v>
      </c>
      <c r="B1130" t="s">
        <v>2235</v>
      </c>
      <c r="C1130" t="s">
        <v>317</v>
      </c>
      <c r="E1130" t="s">
        <v>5706</v>
      </c>
    </row>
    <row r="1131" spans="1:5">
      <c r="A1131" t="s">
        <v>3075</v>
      </c>
      <c r="B1131" t="s">
        <v>3008</v>
      </c>
      <c r="C1131" t="s">
        <v>317</v>
      </c>
      <c r="D1131" t="s">
        <v>3009</v>
      </c>
      <c r="E1131" t="s">
        <v>5780</v>
      </c>
    </row>
    <row r="1132" spans="1:5">
      <c r="A1132" t="s">
        <v>3234</v>
      </c>
      <c r="B1132" t="s">
        <v>3161</v>
      </c>
      <c r="C1132" t="s">
        <v>317</v>
      </c>
      <c r="D1132" t="s">
        <v>3162</v>
      </c>
      <c r="E1132" t="s">
        <v>5792</v>
      </c>
    </row>
    <row r="1133" spans="1:5">
      <c r="A1133" t="s">
        <v>1892</v>
      </c>
      <c r="B1133" t="s">
        <v>5600</v>
      </c>
      <c r="C1133" t="s">
        <v>319</v>
      </c>
      <c r="D1133" t="s">
        <v>5601</v>
      </c>
      <c r="E1133" t="s">
        <v>5602</v>
      </c>
    </row>
    <row r="1134" spans="1:5">
      <c r="A1134" t="s">
        <v>2010</v>
      </c>
      <c r="B1134" t="s">
        <v>1963</v>
      </c>
      <c r="C1134" t="s">
        <v>319</v>
      </c>
      <c r="D1134" t="s">
        <v>1964</v>
      </c>
      <c r="E1134" t="s">
        <v>5658</v>
      </c>
    </row>
    <row r="1135" spans="1:5">
      <c r="A1135" t="s">
        <v>2053</v>
      </c>
      <c r="B1135" t="s">
        <v>1998</v>
      </c>
      <c r="C1135" t="s">
        <v>319</v>
      </c>
      <c r="D1135" t="s">
        <v>1999</v>
      </c>
      <c r="E1135" t="s">
        <v>5671</v>
      </c>
    </row>
    <row r="1136" spans="1:5">
      <c r="A1136" t="s">
        <v>2073</v>
      </c>
      <c r="B1136" t="s">
        <v>2014</v>
      </c>
      <c r="C1136" t="s">
        <v>319</v>
      </c>
      <c r="D1136" t="s">
        <v>1939</v>
      </c>
      <c r="E1136" t="s">
        <v>5671</v>
      </c>
    </row>
    <row r="1137" spans="1:5">
      <c r="A1137" t="s">
        <v>2166</v>
      </c>
      <c r="B1137" t="s">
        <v>2106</v>
      </c>
      <c r="C1137" t="s">
        <v>319</v>
      </c>
      <c r="D1137" t="s">
        <v>2107</v>
      </c>
      <c r="E1137" t="s">
        <v>5692</v>
      </c>
    </row>
    <row r="1138" spans="1:5">
      <c r="A1138" t="s">
        <v>2266</v>
      </c>
      <c r="B1138" t="s">
        <v>2202</v>
      </c>
      <c r="C1138" t="s">
        <v>319</v>
      </c>
      <c r="D1138" t="s">
        <v>2203</v>
      </c>
      <c r="E1138" t="s">
        <v>5703</v>
      </c>
    </row>
    <row r="1139" spans="1:5">
      <c r="A1139" t="s">
        <v>2268</v>
      </c>
      <c r="B1139" t="s">
        <v>2205</v>
      </c>
      <c r="C1139" t="s">
        <v>319</v>
      </c>
      <c r="D1139" t="s">
        <v>2206</v>
      </c>
      <c r="E1139" t="s">
        <v>5703</v>
      </c>
    </row>
    <row r="1140" spans="1:5">
      <c r="A1140" t="s">
        <v>2354</v>
      </c>
      <c r="B1140" t="s">
        <v>2296</v>
      </c>
      <c r="C1140" t="s">
        <v>319</v>
      </c>
      <c r="D1140" t="s">
        <v>2297</v>
      </c>
      <c r="E1140" t="s">
        <v>5724</v>
      </c>
    </row>
    <row r="1141" spans="1:5">
      <c r="A1141" t="s">
        <v>2423</v>
      </c>
      <c r="B1141" t="s">
        <v>2357</v>
      </c>
      <c r="C1141" t="s">
        <v>319</v>
      </c>
      <c r="D1141" t="s">
        <v>2358</v>
      </c>
      <c r="E1141" t="s">
        <v>5725</v>
      </c>
    </row>
    <row r="1142" spans="1:5">
      <c r="A1142" t="s">
        <v>2497</v>
      </c>
      <c r="B1142" t="s">
        <v>2430</v>
      </c>
      <c r="C1142" t="s">
        <v>319</v>
      </c>
      <c r="D1142" t="s">
        <v>2431</v>
      </c>
      <c r="E1142" t="s">
        <v>5725</v>
      </c>
    </row>
    <row r="1143" spans="1:5">
      <c r="A1143" t="s">
        <v>4304</v>
      </c>
      <c r="B1143" t="s">
        <v>3404</v>
      </c>
      <c r="C1143" t="s">
        <v>319</v>
      </c>
      <c r="D1143" t="s">
        <v>3394</v>
      </c>
      <c r="E1143" t="s">
        <v>5844</v>
      </c>
    </row>
    <row r="1144" spans="1:5">
      <c r="A1144" t="s">
        <v>2150</v>
      </c>
      <c r="B1144" t="s">
        <v>2089</v>
      </c>
      <c r="C1144" t="s">
        <v>325</v>
      </c>
      <c r="D1144" t="s">
        <v>1939</v>
      </c>
      <c r="E1144" t="s">
        <v>5691</v>
      </c>
    </row>
    <row r="1145" spans="1:5">
      <c r="A1145" t="s">
        <v>2676</v>
      </c>
      <c r="B1145" t="s">
        <v>2611</v>
      </c>
      <c r="C1145" t="s">
        <v>325</v>
      </c>
      <c r="D1145" t="s">
        <v>2612</v>
      </c>
      <c r="E1145" t="s">
        <v>5734</v>
      </c>
    </row>
    <row r="1146" spans="1:5">
      <c r="A1146" t="s">
        <v>2390</v>
      </c>
      <c r="B1146" t="s">
        <v>2329</v>
      </c>
      <c r="C1146" t="s">
        <v>295</v>
      </c>
      <c r="D1146" t="s">
        <v>2330</v>
      </c>
      <c r="E1146" t="s">
        <v>5725</v>
      </c>
    </row>
    <row r="1147" spans="1:5">
      <c r="A1147" t="s">
        <v>2901</v>
      </c>
      <c r="B1147" t="s">
        <v>2835</v>
      </c>
      <c r="C1147" t="s">
        <v>295</v>
      </c>
      <c r="D1147" t="s">
        <v>2836</v>
      </c>
      <c r="E1147" t="s">
        <v>5760</v>
      </c>
    </row>
    <row r="1148" spans="1:5">
      <c r="A1148" t="s">
        <v>3133</v>
      </c>
      <c r="B1148" t="s">
        <v>3065</v>
      </c>
      <c r="C1148" t="s">
        <v>295</v>
      </c>
      <c r="D1148" t="s">
        <v>3066</v>
      </c>
      <c r="E1148" t="s">
        <v>5785</v>
      </c>
    </row>
    <row r="1149" spans="1:5">
      <c r="A1149" t="s">
        <v>3201</v>
      </c>
      <c r="B1149" t="s">
        <v>3128</v>
      </c>
      <c r="C1149" t="s">
        <v>229</v>
      </c>
      <c r="D1149" t="s">
        <v>3129</v>
      </c>
      <c r="E1149" t="s">
        <v>5790</v>
      </c>
    </row>
    <row r="1150" spans="1:5">
      <c r="A1150" t="s">
        <v>1954</v>
      </c>
      <c r="B1150" t="s">
        <v>1912</v>
      </c>
      <c r="C1150" t="s">
        <v>311</v>
      </c>
      <c r="D1150" t="s">
        <v>1913</v>
      </c>
      <c r="E1150" t="s">
        <v>5641</v>
      </c>
    </row>
    <row r="1151" spans="1:5">
      <c r="A1151" t="s">
        <v>2531</v>
      </c>
      <c r="B1151" t="s">
        <v>2465</v>
      </c>
      <c r="C1151" t="s">
        <v>311</v>
      </c>
      <c r="D1151" t="s">
        <v>2466</v>
      </c>
      <c r="E1151" t="s">
        <v>5725</v>
      </c>
    </row>
    <row r="1152" spans="1:5">
      <c r="A1152" t="s">
        <v>2867</v>
      </c>
      <c r="B1152" t="s">
        <v>2800</v>
      </c>
      <c r="C1152" t="s">
        <v>311</v>
      </c>
      <c r="D1152" t="s">
        <v>2801</v>
      </c>
      <c r="E1152" t="s">
        <v>5759</v>
      </c>
    </row>
    <row r="1153" spans="1:5">
      <c r="A1153" t="s">
        <v>3010</v>
      </c>
      <c r="B1153" t="s">
        <v>2948</v>
      </c>
      <c r="C1153" t="s">
        <v>311</v>
      </c>
      <c r="D1153" t="s">
        <v>2949</v>
      </c>
      <c r="E1153" t="s">
        <v>5773</v>
      </c>
    </row>
    <row r="1154" spans="1:5">
      <c r="A1154" t="s">
        <v>3195</v>
      </c>
      <c r="B1154" t="s">
        <v>3123</v>
      </c>
      <c r="C1154" t="s">
        <v>311</v>
      </c>
      <c r="D1154" t="s">
        <v>2466</v>
      </c>
      <c r="E1154" t="s">
        <v>5790</v>
      </c>
    </row>
    <row r="1155" spans="1:5">
      <c r="A1155" t="s">
        <v>1957</v>
      </c>
      <c r="B1155" t="s">
        <v>1915</v>
      </c>
      <c r="C1155" t="s">
        <v>239</v>
      </c>
      <c r="D1155" t="s">
        <v>1916</v>
      </c>
      <c r="E1155" t="s">
        <v>5642</v>
      </c>
    </row>
    <row r="1156" spans="1:5">
      <c r="A1156" t="s">
        <v>3111</v>
      </c>
      <c r="B1156" t="s">
        <v>3041</v>
      </c>
      <c r="C1156" t="s">
        <v>239</v>
      </c>
      <c r="D1156" t="s">
        <v>3042</v>
      </c>
      <c r="E1156" t="s">
        <v>5782</v>
      </c>
    </row>
    <row r="1157" spans="1:5">
      <c r="A1157" t="s">
        <v>3305</v>
      </c>
      <c r="B1157" t="s">
        <v>3232</v>
      </c>
      <c r="C1157" t="s">
        <v>239</v>
      </c>
      <c r="D1157" t="s">
        <v>3233</v>
      </c>
      <c r="E1157" t="s">
        <v>5799</v>
      </c>
    </row>
    <row r="1158" spans="1:5">
      <c r="A1158" t="s">
        <v>1995</v>
      </c>
      <c r="B1158" t="s">
        <v>5653</v>
      </c>
      <c r="C1158" t="s">
        <v>231</v>
      </c>
      <c r="D1158" t="s">
        <v>5654</v>
      </c>
      <c r="E1158" t="s">
        <v>5652</v>
      </c>
    </row>
    <row r="1159" spans="1:5">
      <c r="A1159" t="s">
        <v>3311</v>
      </c>
      <c r="B1159" t="s">
        <v>3237</v>
      </c>
      <c r="C1159" t="s">
        <v>255</v>
      </c>
      <c r="E1159" t="s">
        <v>5799</v>
      </c>
    </row>
    <row r="1160" spans="1:5">
      <c r="A1160" t="s">
        <v>4265</v>
      </c>
      <c r="B1160" t="s">
        <v>3367</v>
      </c>
      <c r="C1160" t="s">
        <v>255</v>
      </c>
      <c r="D1160" t="s">
        <v>3368</v>
      </c>
      <c r="E1160" t="s">
        <v>5833</v>
      </c>
    </row>
    <row r="1161" spans="1:5">
      <c r="A1161" t="s">
        <v>2198</v>
      </c>
      <c r="B1161" t="s">
        <v>2138</v>
      </c>
      <c r="C1161" t="s">
        <v>363</v>
      </c>
      <c r="E1161" t="s">
        <v>5696</v>
      </c>
    </row>
    <row r="1162" spans="1:5">
      <c r="A1162" t="s">
        <v>1940</v>
      </c>
      <c r="B1162" t="s">
        <v>1906</v>
      </c>
      <c r="C1162" t="s">
        <v>253</v>
      </c>
      <c r="D1162" t="s">
        <v>1902</v>
      </c>
      <c r="E1162" t="s">
        <v>5633</v>
      </c>
    </row>
    <row r="1163" spans="1:5">
      <c r="A1163" t="s">
        <v>1943</v>
      </c>
      <c r="B1163" t="s">
        <v>1908</v>
      </c>
      <c r="C1163" t="s">
        <v>253</v>
      </c>
      <c r="D1163" t="s">
        <v>1902</v>
      </c>
      <c r="E1163" t="s">
        <v>5633</v>
      </c>
    </row>
    <row r="1164" spans="1:5">
      <c r="A1164" t="s">
        <v>1945</v>
      </c>
      <c r="B1164" t="s">
        <v>5634</v>
      </c>
      <c r="C1164" t="s">
        <v>253</v>
      </c>
      <c r="D1164" t="s">
        <v>1902</v>
      </c>
      <c r="E1164" t="s">
        <v>5633</v>
      </c>
    </row>
    <row r="1165" spans="1:5">
      <c r="A1165" t="s">
        <v>3031</v>
      </c>
      <c r="B1165" t="s">
        <v>2966</v>
      </c>
      <c r="C1165" t="s">
        <v>253</v>
      </c>
      <c r="D1165" t="s">
        <v>2967</v>
      </c>
      <c r="E1165" t="s">
        <v>5774</v>
      </c>
    </row>
    <row r="1166" spans="1:5">
      <c r="A1166" t="s">
        <v>3160</v>
      </c>
      <c r="B1166" t="s">
        <v>5789</v>
      </c>
      <c r="C1166" t="s">
        <v>253</v>
      </c>
      <c r="D1166" t="s">
        <v>3577</v>
      </c>
      <c r="E1166" t="s">
        <v>5788</v>
      </c>
    </row>
    <row r="1167" spans="1:5">
      <c r="A1167" t="s">
        <v>3264</v>
      </c>
      <c r="B1167" t="s">
        <v>3193</v>
      </c>
      <c r="C1167" t="s">
        <v>253</v>
      </c>
      <c r="D1167" t="s">
        <v>3194</v>
      </c>
      <c r="E1167" t="s">
        <v>5795</v>
      </c>
    </row>
    <row r="1168" spans="1:5">
      <c r="A1168" t="s">
        <v>2739</v>
      </c>
      <c r="B1168" t="s">
        <v>2674</v>
      </c>
      <c r="C1168" t="s">
        <v>309</v>
      </c>
      <c r="D1168" t="s">
        <v>2675</v>
      </c>
      <c r="E1168" t="s">
        <v>5744</v>
      </c>
    </row>
    <row r="1169" spans="1:5">
      <c r="A1169" t="s">
        <v>2742</v>
      </c>
      <c r="B1169" t="s">
        <v>2677</v>
      </c>
      <c r="C1169" t="s">
        <v>309</v>
      </c>
      <c r="D1169" t="s">
        <v>2678</v>
      </c>
      <c r="E1169" t="s">
        <v>5744</v>
      </c>
    </row>
    <row r="1170" spans="1:5">
      <c r="A1170" t="s">
        <v>3293</v>
      </c>
      <c r="B1170" t="s">
        <v>3220</v>
      </c>
      <c r="C1170" t="s">
        <v>309</v>
      </c>
      <c r="D1170" t="s">
        <v>3221</v>
      </c>
      <c r="E1170" t="s">
        <v>5798</v>
      </c>
    </row>
  </sheetData>
  <sortState xmlns:xlrd2="http://schemas.microsoft.com/office/spreadsheetml/2017/richdata2" ref="K7:K570">
    <sortCondition ref="K7"/>
  </sortState>
  <mergeCells count="2">
    <mergeCell ref="B5:E5"/>
    <mergeCell ref="K573:K574"/>
  </mergeCells>
  <hyperlinks>
    <hyperlink ref="B1" r:id="rId1" xr:uid="{5700ADAE-C869-4BC7-A004-E3EEF1EF53D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Düğme1_Tıkla">
                <anchor moveWithCells="1" sizeWithCells="1">
                  <from>
                    <xdr:col>5</xdr:col>
                    <xdr:colOff>133350</xdr:colOff>
                    <xdr:row>2</xdr:row>
                    <xdr:rowOff>38100</xdr:rowOff>
                  </from>
                  <to>
                    <xdr:col>6</xdr:col>
                    <xdr:colOff>1590675</xdr:colOff>
                    <xdr:row>4</xdr:row>
                    <xdr:rowOff>38100</xdr:rowOff>
                  </to>
                </anchor>
              </controlPr>
            </control>
          </mc:Choice>
        </mc:AlternateContent>
        <mc:AlternateContent xmlns:mc="http://schemas.openxmlformats.org/markup-compatibility/2006">
          <mc:Choice Requires="x14">
            <control shapeId="106498" r:id="rId5" name="Button 2">
              <controlPr defaultSize="0" print="0" autoFill="0" autoPict="0" macro="[0]!Düğme1_Tıkla">
                <anchor moveWithCells="1" sizeWithCells="1">
                  <from>
                    <xdr:col>7</xdr:col>
                    <xdr:colOff>952500</xdr:colOff>
                    <xdr:row>575</xdr:row>
                    <xdr:rowOff>209550</xdr:rowOff>
                  </from>
                  <to>
                    <xdr:col>8</xdr:col>
                    <xdr:colOff>1190625</xdr:colOff>
                    <xdr:row>576</xdr:row>
                    <xdr:rowOff>285750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05A81-3CB8-48B7-9163-FA1F4A95EA0A}">
  <sheetPr codeName="Sayfa55">
    <tabColor theme="0"/>
  </sheetPr>
  <dimension ref="A1:Q1351"/>
  <sheetViews>
    <sheetView workbookViewId="0">
      <selection activeCell="F718" sqref="F718"/>
    </sheetView>
  </sheetViews>
  <sheetFormatPr defaultRowHeight="14.25"/>
  <cols>
    <col min="1" max="1" width="11.375" bestFit="1" customWidth="1"/>
    <col min="2" max="2" width="39.625" bestFit="1" customWidth="1"/>
    <col min="3" max="3" width="14.75" bestFit="1" customWidth="1"/>
    <col min="4" max="4" width="26.25" bestFit="1" customWidth="1"/>
    <col min="5" max="5" width="18.125" bestFit="1" customWidth="1"/>
    <col min="7" max="7" width="17.25" bestFit="1" customWidth="1"/>
    <col min="8" max="8" width="19.875" customWidth="1"/>
    <col min="9" max="9" width="19.75" bestFit="1" customWidth="1"/>
    <col min="12" max="12" width="14.75" customWidth="1"/>
    <col min="13" max="13" width="17.25" bestFit="1" customWidth="1"/>
    <col min="14" max="14" width="10.625" bestFit="1" customWidth="1"/>
    <col min="16" max="16" width="17.25" bestFit="1" customWidth="1"/>
  </cols>
  <sheetData>
    <row r="1" spans="1:17">
      <c r="A1" t="s">
        <v>793</v>
      </c>
      <c r="B1" s="11" t="s">
        <v>4413</v>
      </c>
    </row>
    <row r="5" spans="1:17" ht="15">
      <c r="B5" s="1012" t="s">
        <v>4431</v>
      </c>
      <c r="C5" s="1012"/>
      <c r="D5" s="1012"/>
      <c r="E5" s="1012"/>
      <c r="N5" t="s">
        <v>5165</v>
      </c>
      <c r="Q5" t="s">
        <v>5166</v>
      </c>
    </row>
    <row r="6" spans="1:17" ht="15.75" thickBot="1">
      <c r="A6" s="718" t="s">
        <v>3421</v>
      </c>
      <c r="B6" s="718" t="s">
        <v>3417</v>
      </c>
      <c r="C6" s="718" t="s">
        <v>529</v>
      </c>
      <c r="D6" s="718" t="s">
        <v>3418</v>
      </c>
      <c r="E6" s="718" t="s">
        <v>781</v>
      </c>
      <c r="H6" s="1" t="s">
        <v>4414</v>
      </c>
      <c r="I6" s="1"/>
      <c r="J6" s="1"/>
      <c r="M6" t="s">
        <v>401</v>
      </c>
      <c r="N6">
        <v>29</v>
      </c>
      <c r="P6" t="s">
        <v>401</v>
      </c>
      <c r="Q6">
        <v>1905.54</v>
      </c>
    </row>
    <row r="7" spans="1:17" ht="15" thickTop="1">
      <c r="A7" t="s">
        <v>1911</v>
      </c>
      <c r="B7" t="s">
        <v>3438</v>
      </c>
      <c r="C7" t="s">
        <v>333</v>
      </c>
      <c r="D7" t="s">
        <v>3439</v>
      </c>
      <c r="E7">
        <v>311</v>
      </c>
      <c r="H7" s="1" t="s">
        <v>4415</v>
      </c>
      <c r="I7" s="1" t="s">
        <v>4416</v>
      </c>
      <c r="J7" s="1" t="s">
        <v>4417</v>
      </c>
      <c r="M7" t="s">
        <v>424</v>
      </c>
      <c r="N7">
        <v>15</v>
      </c>
      <c r="P7" t="s">
        <v>424</v>
      </c>
      <c r="Q7">
        <v>213.91000000000003</v>
      </c>
    </row>
    <row r="8" spans="1:17">
      <c r="A8" t="s">
        <v>1924</v>
      </c>
      <c r="B8" t="s">
        <v>3444</v>
      </c>
      <c r="C8" t="s">
        <v>333</v>
      </c>
      <c r="D8" t="s">
        <v>1969</v>
      </c>
      <c r="E8">
        <v>276</v>
      </c>
      <c r="H8" s="1" t="s">
        <v>4418</v>
      </c>
      <c r="I8" s="1">
        <v>28.358000000000001</v>
      </c>
      <c r="J8" s="721">
        <v>0.622</v>
      </c>
      <c r="M8" t="s">
        <v>1878</v>
      </c>
      <c r="N8">
        <v>1</v>
      </c>
      <c r="P8" t="s">
        <v>1878</v>
      </c>
      <c r="Q8">
        <v>3</v>
      </c>
    </row>
    <row r="9" spans="1:17">
      <c r="A9" t="s">
        <v>1943</v>
      </c>
      <c r="B9" t="s">
        <v>3453</v>
      </c>
      <c r="C9" t="s">
        <v>333</v>
      </c>
      <c r="D9" t="s">
        <v>1947</v>
      </c>
      <c r="E9">
        <v>191</v>
      </c>
      <c r="H9" s="1" t="s">
        <v>4419</v>
      </c>
      <c r="I9" s="1">
        <v>5.2519999999999998</v>
      </c>
      <c r="J9" s="721">
        <v>0.12</v>
      </c>
      <c r="M9" t="s">
        <v>713</v>
      </c>
      <c r="N9">
        <v>0</v>
      </c>
      <c r="P9" t="s">
        <v>713</v>
      </c>
      <c r="Q9">
        <v>0</v>
      </c>
    </row>
    <row r="10" spans="1:17">
      <c r="A10" t="s">
        <v>1950</v>
      </c>
      <c r="B10" t="s">
        <v>3456</v>
      </c>
      <c r="C10" t="s">
        <v>333</v>
      </c>
      <c r="D10" t="s">
        <v>3423</v>
      </c>
      <c r="E10">
        <v>169</v>
      </c>
      <c r="H10" s="1" t="s">
        <v>4420</v>
      </c>
      <c r="I10" s="1">
        <v>3.133</v>
      </c>
      <c r="J10" s="721">
        <v>7.1999999999999995E-2</v>
      </c>
      <c r="M10" t="s">
        <v>429</v>
      </c>
      <c r="N10">
        <v>0</v>
      </c>
      <c r="P10" t="s">
        <v>429</v>
      </c>
      <c r="Q10">
        <v>0</v>
      </c>
    </row>
    <row r="11" spans="1:17">
      <c r="A11" t="s">
        <v>1960</v>
      </c>
      <c r="B11" t="s">
        <v>3460</v>
      </c>
      <c r="C11" t="s">
        <v>333</v>
      </c>
      <c r="D11" t="s">
        <v>1947</v>
      </c>
      <c r="E11">
        <v>156</v>
      </c>
      <c r="H11" s="1" t="s">
        <v>4421</v>
      </c>
      <c r="I11" s="1">
        <v>3.944</v>
      </c>
      <c r="J11" s="721">
        <v>0.09</v>
      </c>
      <c r="M11" t="s">
        <v>430</v>
      </c>
      <c r="N11">
        <v>11</v>
      </c>
      <c r="P11" t="s">
        <v>430</v>
      </c>
      <c r="Q11">
        <v>163.52000000000001</v>
      </c>
    </row>
    <row r="12" spans="1:17">
      <c r="A12" t="s">
        <v>2037</v>
      </c>
      <c r="B12" t="s">
        <v>3503</v>
      </c>
      <c r="C12" t="s">
        <v>333</v>
      </c>
      <c r="D12" t="s">
        <v>1947</v>
      </c>
      <c r="E12">
        <v>89</v>
      </c>
      <c r="H12" s="1" t="s">
        <v>4422</v>
      </c>
      <c r="I12" s="1">
        <v>2.9929999999999999</v>
      </c>
      <c r="J12" s="721">
        <v>6.9000000000000006E-2</v>
      </c>
      <c r="M12" t="s">
        <v>432</v>
      </c>
      <c r="N12">
        <v>7</v>
      </c>
      <c r="P12" t="s">
        <v>432</v>
      </c>
      <c r="Q12">
        <v>401.2</v>
      </c>
    </row>
    <row r="13" spans="1:17">
      <c r="A13" t="s">
        <v>2050</v>
      </c>
      <c r="B13" t="s">
        <v>3509</v>
      </c>
      <c r="C13" t="s">
        <v>333</v>
      </c>
      <c r="D13" t="s">
        <v>1947</v>
      </c>
      <c r="E13">
        <v>82</v>
      </c>
      <c r="H13" s="1" t="s">
        <v>735</v>
      </c>
      <c r="I13" s="1">
        <v>43.668999999999997</v>
      </c>
      <c r="J13" s="722">
        <v>1</v>
      </c>
      <c r="M13" t="s">
        <v>434</v>
      </c>
      <c r="N13">
        <v>23</v>
      </c>
      <c r="P13" t="s">
        <v>434</v>
      </c>
      <c r="Q13">
        <v>814.67000000000007</v>
      </c>
    </row>
    <row r="14" spans="1:17">
      <c r="A14" t="s">
        <v>2058</v>
      </c>
      <c r="B14" t="s">
        <v>3514</v>
      </c>
      <c r="C14" t="s">
        <v>333</v>
      </c>
      <c r="D14" t="s">
        <v>3515</v>
      </c>
      <c r="E14">
        <v>76</v>
      </c>
      <c r="M14" t="s">
        <v>436</v>
      </c>
      <c r="N14">
        <v>5</v>
      </c>
      <c r="P14" t="s">
        <v>436</v>
      </c>
      <c r="Q14">
        <v>235.91</v>
      </c>
    </row>
    <row r="15" spans="1:17">
      <c r="A15" t="s">
        <v>2075</v>
      </c>
      <c r="B15" t="s">
        <v>3524</v>
      </c>
      <c r="C15" t="s">
        <v>333</v>
      </c>
      <c r="D15" t="s">
        <v>3489</v>
      </c>
      <c r="E15">
        <v>69</v>
      </c>
      <c r="H15" s="1" t="s">
        <v>4423</v>
      </c>
      <c r="I15" s="1"/>
      <c r="M15" t="s">
        <v>712</v>
      </c>
      <c r="N15">
        <v>28</v>
      </c>
      <c r="P15" t="s">
        <v>712</v>
      </c>
      <c r="Q15">
        <v>1756.97</v>
      </c>
    </row>
    <row r="16" spans="1:17">
      <c r="A16" t="s">
        <v>2101</v>
      </c>
      <c r="B16" t="s">
        <v>3538</v>
      </c>
      <c r="C16" t="s">
        <v>333</v>
      </c>
      <c r="D16" t="s">
        <v>1947</v>
      </c>
      <c r="E16">
        <v>62</v>
      </c>
      <c r="H16" s="1" t="s">
        <v>3405</v>
      </c>
      <c r="I16" s="1">
        <v>641</v>
      </c>
      <c r="M16" t="s">
        <v>440</v>
      </c>
      <c r="N16">
        <v>6</v>
      </c>
      <c r="P16" t="s">
        <v>440</v>
      </c>
      <c r="Q16">
        <v>138.44</v>
      </c>
    </row>
    <row r="17" spans="1:17">
      <c r="A17" t="s">
        <v>2108</v>
      </c>
      <c r="B17" t="s">
        <v>3542</v>
      </c>
      <c r="C17" t="s">
        <v>333</v>
      </c>
      <c r="D17" t="s">
        <v>3423</v>
      </c>
      <c r="E17">
        <v>60</v>
      </c>
      <c r="H17" s="1" t="s">
        <v>4424</v>
      </c>
      <c r="I17" s="1" t="s">
        <v>4425</v>
      </c>
      <c r="M17" t="s">
        <v>665</v>
      </c>
      <c r="N17">
        <v>2</v>
      </c>
      <c r="P17" t="s">
        <v>665</v>
      </c>
      <c r="Q17">
        <v>24.6</v>
      </c>
    </row>
    <row r="18" spans="1:17">
      <c r="A18" t="s">
        <v>2131</v>
      </c>
      <c r="B18" t="s">
        <v>3553</v>
      </c>
      <c r="C18" t="s">
        <v>333</v>
      </c>
      <c r="D18" t="s">
        <v>1969</v>
      </c>
      <c r="E18">
        <v>50</v>
      </c>
      <c r="H18" s="1"/>
      <c r="I18" s="1" t="s">
        <v>4426</v>
      </c>
      <c r="M18" t="s">
        <v>444</v>
      </c>
      <c r="N18">
        <v>2</v>
      </c>
      <c r="P18" t="s">
        <v>444</v>
      </c>
      <c r="Q18">
        <v>26.85</v>
      </c>
    </row>
    <row r="19" spans="1:17">
      <c r="A19" t="s">
        <v>2134</v>
      </c>
      <c r="B19" t="s">
        <v>3554</v>
      </c>
      <c r="C19" t="s">
        <v>333</v>
      </c>
      <c r="D19" t="s">
        <v>1969</v>
      </c>
      <c r="E19">
        <v>50</v>
      </c>
      <c r="H19" s="1" t="s">
        <v>3407</v>
      </c>
      <c r="I19" s="721">
        <v>0.3201</v>
      </c>
      <c r="M19" t="s">
        <v>445</v>
      </c>
      <c r="N19">
        <v>1</v>
      </c>
      <c r="P19" t="s">
        <v>445</v>
      </c>
      <c r="Q19">
        <v>52</v>
      </c>
    </row>
    <row r="20" spans="1:17">
      <c r="A20" t="s">
        <v>2170</v>
      </c>
      <c r="B20" t="s">
        <v>3574</v>
      </c>
      <c r="C20" t="s">
        <v>333</v>
      </c>
      <c r="D20" t="s">
        <v>3575</v>
      </c>
      <c r="E20">
        <v>43</v>
      </c>
      <c r="H20" s="1" t="s">
        <v>3408</v>
      </c>
      <c r="I20" s="1" t="s">
        <v>4427</v>
      </c>
      <c r="M20" t="s">
        <v>447</v>
      </c>
      <c r="N20">
        <v>3</v>
      </c>
      <c r="P20" t="s">
        <v>447</v>
      </c>
      <c r="Q20">
        <v>26.4</v>
      </c>
    </row>
    <row r="21" spans="1:17">
      <c r="A21" t="s">
        <v>2274</v>
      </c>
      <c r="B21" t="s">
        <v>3631</v>
      </c>
      <c r="C21" t="s">
        <v>333</v>
      </c>
      <c r="D21" t="s">
        <v>3489</v>
      </c>
      <c r="E21">
        <v>29</v>
      </c>
      <c r="H21" s="1" t="s">
        <v>3410</v>
      </c>
      <c r="I21" s="721">
        <v>0.28399999999999997</v>
      </c>
      <c r="M21" t="s">
        <v>666</v>
      </c>
      <c r="N21">
        <v>3</v>
      </c>
      <c r="P21" t="s">
        <v>666</v>
      </c>
      <c r="Q21">
        <v>22.27</v>
      </c>
    </row>
    <row r="22" spans="1:17">
      <c r="A22" t="s">
        <v>2292</v>
      </c>
      <c r="B22" t="s">
        <v>3639</v>
      </c>
      <c r="C22" t="s">
        <v>333</v>
      </c>
      <c r="D22" t="s">
        <v>3489</v>
      </c>
      <c r="E22">
        <v>29</v>
      </c>
      <c r="H22" s="1" t="s">
        <v>3411</v>
      </c>
      <c r="I22" s="1" t="s">
        <v>4428</v>
      </c>
      <c r="M22" t="s">
        <v>667</v>
      </c>
      <c r="N22">
        <v>6</v>
      </c>
      <c r="P22" t="s">
        <v>667</v>
      </c>
      <c r="Q22">
        <v>979.99</v>
      </c>
    </row>
    <row r="23" spans="1:17">
      <c r="A23" t="s">
        <v>2321</v>
      </c>
      <c r="B23" t="s">
        <v>3653</v>
      </c>
      <c r="C23" t="s">
        <v>333</v>
      </c>
      <c r="D23" t="s">
        <v>3489</v>
      </c>
      <c r="E23">
        <v>27</v>
      </c>
      <c r="M23" t="s">
        <v>668</v>
      </c>
      <c r="N23">
        <v>2</v>
      </c>
      <c r="P23" t="s">
        <v>668</v>
      </c>
      <c r="Q23">
        <v>0.59000000000000008</v>
      </c>
    </row>
    <row r="24" spans="1:17">
      <c r="A24" t="s">
        <v>2334</v>
      </c>
      <c r="B24" t="s">
        <v>3660</v>
      </c>
      <c r="C24" t="s">
        <v>333</v>
      </c>
      <c r="D24" t="s">
        <v>3575</v>
      </c>
      <c r="E24">
        <v>26</v>
      </c>
      <c r="M24" t="s">
        <v>454</v>
      </c>
      <c r="N24">
        <v>6</v>
      </c>
      <c r="P24" t="s">
        <v>454</v>
      </c>
      <c r="Q24">
        <v>118.07000000000001</v>
      </c>
    </row>
    <row r="25" spans="1:17">
      <c r="A25" t="s">
        <v>2362</v>
      </c>
      <c r="B25" t="s">
        <v>3675</v>
      </c>
      <c r="C25" t="s">
        <v>333</v>
      </c>
      <c r="D25" t="s">
        <v>3589</v>
      </c>
      <c r="E25">
        <v>24</v>
      </c>
      <c r="M25" t="s">
        <v>455</v>
      </c>
      <c r="N25">
        <v>2</v>
      </c>
      <c r="P25" t="s">
        <v>455</v>
      </c>
      <c r="Q25">
        <v>78</v>
      </c>
    </row>
    <row r="26" spans="1:17">
      <c r="A26" t="s">
        <v>2432</v>
      </c>
      <c r="B26" t="s">
        <v>3713</v>
      </c>
      <c r="C26" t="s">
        <v>333</v>
      </c>
      <c r="D26" t="s">
        <v>3487</v>
      </c>
      <c r="E26">
        <v>20</v>
      </c>
      <c r="M26" t="s">
        <v>457</v>
      </c>
      <c r="N26">
        <v>13</v>
      </c>
      <c r="P26" t="s">
        <v>457</v>
      </c>
      <c r="Q26">
        <v>190.08</v>
      </c>
    </row>
    <row r="27" spans="1:17">
      <c r="A27" t="s">
        <v>2435</v>
      </c>
      <c r="B27" t="s">
        <v>3714</v>
      </c>
      <c r="C27" t="s">
        <v>333</v>
      </c>
      <c r="D27" t="s">
        <v>1947</v>
      </c>
      <c r="E27">
        <v>20</v>
      </c>
      <c r="M27" t="s">
        <v>669</v>
      </c>
      <c r="N27">
        <v>2</v>
      </c>
      <c r="P27" t="s">
        <v>669</v>
      </c>
      <c r="Q27">
        <v>13.49</v>
      </c>
    </row>
    <row r="28" spans="1:17">
      <c r="A28" t="s">
        <v>2684</v>
      </c>
      <c r="B28" t="s">
        <v>3854</v>
      </c>
      <c r="C28" t="s">
        <v>333</v>
      </c>
      <c r="D28" t="s">
        <v>3855</v>
      </c>
      <c r="E28">
        <v>12</v>
      </c>
      <c r="M28" t="s">
        <v>670</v>
      </c>
      <c r="N28">
        <v>1</v>
      </c>
      <c r="P28" t="s">
        <v>670</v>
      </c>
      <c r="Q28">
        <v>1.06</v>
      </c>
    </row>
    <row r="29" spans="1:17">
      <c r="A29" t="s">
        <v>2963</v>
      </c>
      <c r="B29" t="s">
        <v>4005</v>
      </c>
      <c r="C29" t="s">
        <v>333</v>
      </c>
      <c r="D29" t="s">
        <v>3423</v>
      </c>
      <c r="E29">
        <v>7.5</v>
      </c>
      <c r="M29" t="s">
        <v>671</v>
      </c>
      <c r="N29">
        <v>5</v>
      </c>
      <c r="P29" t="s">
        <v>671</v>
      </c>
      <c r="Q29">
        <v>359</v>
      </c>
    </row>
    <row r="30" spans="1:17">
      <c r="A30" t="s">
        <v>3106</v>
      </c>
      <c r="B30" t="s">
        <v>4087</v>
      </c>
      <c r="C30" t="s">
        <v>333</v>
      </c>
      <c r="D30" t="s">
        <v>3423</v>
      </c>
      <c r="E30">
        <v>6</v>
      </c>
      <c r="M30" t="s">
        <v>672</v>
      </c>
      <c r="N30">
        <v>13</v>
      </c>
      <c r="P30" t="s">
        <v>672</v>
      </c>
      <c r="Q30">
        <v>182.39999999999998</v>
      </c>
    </row>
    <row r="31" spans="1:17">
      <c r="A31" t="s">
        <v>3156</v>
      </c>
      <c r="B31" t="s">
        <v>4112</v>
      </c>
      <c r="C31" t="s">
        <v>333</v>
      </c>
      <c r="D31" t="s">
        <v>4113</v>
      </c>
      <c r="E31">
        <v>5.35</v>
      </c>
      <c r="M31" t="s">
        <v>673</v>
      </c>
      <c r="N31">
        <v>7</v>
      </c>
      <c r="P31" t="s">
        <v>673</v>
      </c>
      <c r="Q31">
        <v>451.8</v>
      </c>
    </row>
    <row r="32" spans="1:17">
      <c r="A32" t="s">
        <v>3183</v>
      </c>
      <c r="B32" t="s">
        <v>4124</v>
      </c>
      <c r="C32" t="s">
        <v>333</v>
      </c>
      <c r="D32" t="s">
        <v>4098</v>
      </c>
      <c r="E32">
        <v>4.9000000000000004</v>
      </c>
      <c r="M32" t="s">
        <v>674</v>
      </c>
      <c r="N32">
        <v>7</v>
      </c>
      <c r="P32" t="s">
        <v>674</v>
      </c>
      <c r="Q32">
        <v>89.08</v>
      </c>
    </row>
    <row r="33" spans="1:17">
      <c r="A33" t="s">
        <v>3241</v>
      </c>
      <c r="B33" t="s">
        <v>4151</v>
      </c>
      <c r="C33" t="s">
        <v>333</v>
      </c>
      <c r="E33">
        <v>4.1900000000000004</v>
      </c>
      <c r="M33" t="s">
        <v>675</v>
      </c>
      <c r="N33">
        <v>0</v>
      </c>
      <c r="P33" t="s">
        <v>675</v>
      </c>
      <c r="Q33">
        <v>0</v>
      </c>
    </row>
    <row r="34" spans="1:17">
      <c r="A34" t="s">
        <v>3261</v>
      </c>
      <c r="B34" t="s">
        <v>4161</v>
      </c>
      <c r="C34" t="s">
        <v>333</v>
      </c>
      <c r="D34" t="s">
        <v>4162</v>
      </c>
      <c r="E34">
        <v>4</v>
      </c>
      <c r="M34" t="s">
        <v>676</v>
      </c>
      <c r="N34">
        <v>7</v>
      </c>
      <c r="P34" t="s">
        <v>676</v>
      </c>
      <c r="Q34">
        <v>915.66000000000008</v>
      </c>
    </row>
    <row r="35" spans="1:17">
      <c r="A35" t="s">
        <v>3384</v>
      </c>
      <c r="B35" t="s">
        <v>4226</v>
      </c>
      <c r="C35" t="s">
        <v>333</v>
      </c>
      <c r="D35" t="s">
        <v>4227</v>
      </c>
      <c r="E35">
        <v>2.6</v>
      </c>
      <c r="M35" t="s">
        <v>677</v>
      </c>
      <c r="N35">
        <v>17</v>
      </c>
      <c r="P35" t="s">
        <v>677</v>
      </c>
      <c r="Q35">
        <v>304.54000000000008</v>
      </c>
    </row>
    <row r="36" spans="1:17">
      <c r="A36" t="s">
        <v>2229</v>
      </c>
      <c r="B36" t="s">
        <v>3606</v>
      </c>
      <c r="C36" t="s">
        <v>243</v>
      </c>
      <c r="D36" t="s">
        <v>3607</v>
      </c>
      <c r="E36">
        <v>36</v>
      </c>
      <c r="M36" t="s">
        <v>469</v>
      </c>
      <c r="N36">
        <v>26</v>
      </c>
      <c r="P36" t="s">
        <v>469</v>
      </c>
      <c r="Q36">
        <v>768.11000000000024</v>
      </c>
    </row>
    <row r="37" spans="1:17">
      <c r="A37" t="s">
        <v>2260</v>
      </c>
      <c r="B37" t="s">
        <v>3623</v>
      </c>
      <c r="C37" t="s">
        <v>243</v>
      </c>
      <c r="D37" t="s">
        <v>3624</v>
      </c>
      <c r="E37">
        <v>30</v>
      </c>
      <c r="M37" t="s">
        <v>678</v>
      </c>
      <c r="N37">
        <v>2</v>
      </c>
      <c r="P37" t="s">
        <v>678</v>
      </c>
      <c r="Q37">
        <v>295</v>
      </c>
    </row>
    <row r="38" spans="1:17">
      <c r="A38" t="s">
        <v>2311</v>
      </c>
      <c r="B38" t="s">
        <v>3649</v>
      </c>
      <c r="C38" t="s">
        <v>243</v>
      </c>
      <c r="D38" t="s">
        <v>3489</v>
      </c>
      <c r="E38">
        <v>27</v>
      </c>
      <c r="M38" t="s">
        <v>679</v>
      </c>
      <c r="N38">
        <v>3</v>
      </c>
      <c r="P38" t="s">
        <v>679</v>
      </c>
      <c r="Q38">
        <v>191.25</v>
      </c>
    </row>
    <row r="39" spans="1:17">
      <c r="A39" t="s">
        <v>2316</v>
      </c>
      <c r="B39" t="s">
        <v>3651</v>
      </c>
      <c r="C39" t="s">
        <v>243</v>
      </c>
      <c r="D39" t="s">
        <v>3584</v>
      </c>
      <c r="E39">
        <v>27</v>
      </c>
      <c r="M39" t="s">
        <v>711</v>
      </c>
      <c r="N39">
        <v>38</v>
      </c>
      <c r="P39" t="s">
        <v>711</v>
      </c>
      <c r="Q39">
        <v>843.7</v>
      </c>
    </row>
    <row r="40" spans="1:17">
      <c r="A40" t="s">
        <v>2418</v>
      </c>
      <c r="B40" t="s">
        <v>3705</v>
      </c>
      <c r="C40" t="s">
        <v>243</v>
      </c>
      <c r="D40" t="s">
        <v>3493</v>
      </c>
      <c r="E40">
        <v>21</v>
      </c>
      <c r="M40" t="s">
        <v>680</v>
      </c>
      <c r="N40">
        <v>8</v>
      </c>
      <c r="P40" t="s">
        <v>680</v>
      </c>
      <c r="Q40">
        <v>624.63</v>
      </c>
    </row>
    <row r="41" spans="1:17">
      <c r="A41" t="s">
        <v>2573</v>
      </c>
      <c r="B41" t="s">
        <v>3796</v>
      </c>
      <c r="C41" t="s">
        <v>243</v>
      </c>
      <c r="D41" t="s">
        <v>3797</v>
      </c>
      <c r="E41">
        <v>15</v>
      </c>
      <c r="M41" t="s">
        <v>710</v>
      </c>
      <c r="N41">
        <v>3</v>
      </c>
      <c r="P41" t="s">
        <v>710</v>
      </c>
      <c r="Q41">
        <v>48.28</v>
      </c>
    </row>
    <row r="42" spans="1:17">
      <c r="A42" t="s">
        <v>2633</v>
      </c>
      <c r="B42" t="s">
        <v>3829</v>
      </c>
      <c r="C42" t="s">
        <v>243</v>
      </c>
      <c r="D42" t="s">
        <v>3584</v>
      </c>
      <c r="E42">
        <v>13</v>
      </c>
      <c r="M42" t="s">
        <v>475</v>
      </c>
      <c r="N42">
        <v>2</v>
      </c>
      <c r="P42" t="s">
        <v>475</v>
      </c>
      <c r="Q42">
        <v>10.25</v>
      </c>
    </row>
    <row r="43" spans="1:17">
      <c r="A43" t="s">
        <v>2754</v>
      </c>
      <c r="B43" t="s">
        <v>3895</v>
      </c>
      <c r="C43" t="s">
        <v>243</v>
      </c>
      <c r="D43" t="s">
        <v>3584</v>
      </c>
      <c r="E43">
        <v>10</v>
      </c>
      <c r="M43" t="s">
        <v>709</v>
      </c>
      <c r="N43">
        <v>3</v>
      </c>
      <c r="P43" t="s">
        <v>709</v>
      </c>
      <c r="Q43">
        <v>22.810000000000002</v>
      </c>
    </row>
    <row r="44" spans="1:17">
      <c r="A44" t="s">
        <v>2940</v>
      </c>
      <c r="B44" t="s">
        <v>3991</v>
      </c>
      <c r="C44" t="s">
        <v>243</v>
      </c>
      <c r="D44" t="s">
        <v>3668</v>
      </c>
      <c r="E44">
        <v>7.98</v>
      </c>
      <c r="M44" t="s">
        <v>477</v>
      </c>
      <c r="N44">
        <v>10</v>
      </c>
      <c r="P44" t="s">
        <v>477</v>
      </c>
      <c r="Q44">
        <v>207.99</v>
      </c>
    </row>
    <row r="45" spans="1:17">
      <c r="A45" t="s">
        <v>2994</v>
      </c>
      <c r="B45" t="s">
        <v>4026</v>
      </c>
      <c r="C45" t="s">
        <v>243</v>
      </c>
      <c r="D45" t="s">
        <v>4027</v>
      </c>
      <c r="E45">
        <v>7.12</v>
      </c>
      <c r="M45" t="s">
        <v>681</v>
      </c>
      <c r="N45">
        <v>0</v>
      </c>
      <c r="P45" t="s">
        <v>681</v>
      </c>
      <c r="Q45">
        <v>0</v>
      </c>
    </row>
    <row r="46" spans="1:17">
      <c r="A46" t="s">
        <v>3002</v>
      </c>
      <c r="B46" t="s">
        <v>4030</v>
      </c>
      <c r="C46" t="s">
        <v>243</v>
      </c>
      <c r="D46" t="s">
        <v>3489</v>
      </c>
      <c r="E46">
        <v>7.03</v>
      </c>
      <c r="M46" t="s">
        <v>682</v>
      </c>
      <c r="N46">
        <v>0</v>
      </c>
      <c r="P46" t="s">
        <v>682</v>
      </c>
      <c r="Q46">
        <v>0</v>
      </c>
    </row>
    <row r="47" spans="1:17">
      <c r="A47" t="s">
        <v>3043</v>
      </c>
      <c r="B47" t="s">
        <v>4053</v>
      </c>
      <c r="C47" t="s">
        <v>243</v>
      </c>
      <c r="E47">
        <v>6.74</v>
      </c>
      <c r="M47" t="s">
        <v>683</v>
      </c>
      <c r="N47">
        <v>39</v>
      </c>
      <c r="P47" t="s">
        <v>683</v>
      </c>
      <c r="Q47">
        <v>1300.8799999999999</v>
      </c>
    </row>
    <row r="48" spans="1:17">
      <c r="A48" t="s">
        <v>3361</v>
      </c>
      <c r="B48" t="s">
        <v>4214</v>
      </c>
      <c r="C48" t="s">
        <v>243</v>
      </c>
      <c r="E48">
        <v>3.03</v>
      </c>
      <c r="M48" t="s">
        <v>684</v>
      </c>
      <c r="N48">
        <v>4</v>
      </c>
      <c r="P48" t="s">
        <v>684</v>
      </c>
      <c r="Q48">
        <v>76.12</v>
      </c>
    </row>
    <row r="49" spans="1:17">
      <c r="A49" t="s">
        <v>3377</v>
      </c>
      <c r="B49" t="s">
        <v>4223</v>
      </c>
      <c r="C49" t="s">
        <v>243</v>
      </c>
      <c r="D49" t="s">
        <v>3780</v>
      </c>
      <c r="E49">
        <v>2.74</v>
      </c>
      <c r="M49" t="s">
        <v>483</v>
      </c>
      <c r="N49">
        <v>9</v>
      </c>
      <c r="P49" t="s">
        <v>483</v>
      </c>
      <c r="Q49">
        <v>527.73</v>
      </c>
    </row>
    <row r="50" spans="1:17">
      <c r="A50" t="s">
        <v>4392</v>
      </c>
      <c r="B50" t="s">
        <v>4393</v>
      </c>
      <c r="C50" t="s">
        <v>243</v>
      </c>
      <c r="D50" t="s">
        <v>2063</v>
      </c>
      <c r="E50">
        <v>0.27</v>
      </c>
      <c r="M50" t="s">
        <v>267</v>
      </c>
      <c r="N50">
        <v>9</v>
      </c>
      <c r="P50" t="s">
        <v>267</v>
      </c>
      <c r="Q50">
        <v>151.30200000000002</v>
      </c>
    </row>
    <row r="51" spans="1:17">
      <c r="A51" t="s">
        <v>3364</v>
      </c>
      <c r="B51" t="s">
        <v>4215</v>
      </c>
      <c r="C51" t="s">
        <v>367</v>
      </c>
      <c r="D51" t="s">
        <v>4216</v>
      </c>
      <c r="E51">
        <v>3</v>
      </c>
      <c r="M51" t="s">
        <v>487</v>
      </c>
      <c r="N51">
        <v>9</v>
      </c>
      <c r="P51" t="s">
        <v>487</v>
      </c>
      <c r="Q51">
        <v>77.45</v>
      </c>
    </row>
    <row r="52" spans="1:17">
      <c r="A52" t="s">
        <v>2245</v>
      </c>
      <c r="B52" t="s">
        <v>3615</v>
      </c>
      <c r="C52" t="s">
        <v>289</v>
      </c>
      <c r="D52" t="s">
        <v>1969</v>
      </c>
      <c r="E52">
        <v>33</v>
      </c>
      <c r="M52" t="s">
        <v>685</v>
      </c>
      <c r="N52">
        <v>11</v>
      </c>
      <c r="P52" t="s">
        <v>685</v>
      </c>
      <c r="Q52">
        <v>255.18899999999999</v>
      </c>
    </row>
    <row r="53" spans="1:17">
      <c r="A53" t="s">
        <v>2271</v>
      </c>
      <c r="B53" t="s">
        <v>3630</v>
      </c>
      <c r="C53" t="s">
        <v>289</v>
      </c>
      <c r="D53" t="s">
        <v>3552</v>
      </c>
      <c r="E53">
        <v>29</v>
      </c>
      <c r="M53" t="s">
        <v>489</v>
      </c>
      <c r="N53">
        <v>3</v>
      </c>
      <c r="P53" t="s">
        <v>489</v>
      </c>
      <c r="Q53">
        <v>88</v>
      </c>
    </row>
    <row r="54" spans="1:17">
      <c r="A54" t="s">
        <v>2352</v>
      </c>
      <c r="B54" t="s">
        <v>3671</v>
      </c>
      <c r="C54" t="s">
        <v>289</v>
      </c>
      <c r="D54" t="s">
        <v>3577</v>
      </c>
      <c r="E54">
        <v>24</v>
      </c>
      <c r="M54" t="s">
        <v>686</v>
      </c>
      <c r="N54">
        <v>0</v>
      </c>
      <c r="P54" t="s">
        <v>686</v>
      </c>
      <c r="Q54">
        <v>0</v>
      </c>
    </row>
    <row r="55" spans="1:17">
      <c r="A55" t="s">
        <v>2387</v>
      </c>
      <c r="B55" t="s">
        <v>3689</v>
      </c>
      <c r="C55" t="s">
        <v>289</v>
      </c>
      <c r="D55" t="s">
        <v>1969</v>
      </c>
      <c r="E55">
        <v>23</v>
      </c>
      <c r="M55" t="s">
        <v>687</v>
      </c>
      <c r="N55">
        <v>1</v>
      </c>
      <c r="P55" t="s">
        <v>687</v>
      </c>
      <c r="Q55">
        <v>128</v>
      </c>
    </row>
    <row r="56" spans="1:17">
      <c r="A56" t="s">
        <v>2426</v>
      </c>
      <c r="B56" t="s">
        <v>3709</v>
      </c>
      <c r="C56" t="s">
        <v>289</v>
      </c>
      <c r="D56" t="s">
        <v>3710</v>
      </c>
      <c r="E56">
        <v>20</v>
      </c>
      <c r="M56" t="s">
        <v>688</v>
      </c>
      <c r="N56">
        <v>0</v>
      </c>
      <c r="P56" t="s">
        <v>688</v>
      </c>
      <c r="Q56">
        <v>0</v>
      </c>
    </row>
    <row r="57" spans="1:17">
      <c r="A57" t="s">
        <v>2751</v>
      </c>
      <c r="B57" t="s">
        <v>3894</v>
      </c>
      <c r="C57" t="s">
        <v>289</v>
      </c>
      <c r="E57">
        <v>10</v>
      </c>
      <c r="M57" t="s">
        <v>689</v>
      </c>
      <c r="N57">
        <v>1</v>
      </c>
      <c r="P57" t="s">
        <v>689</v>
      </c>
      <c r="Q57">
        <v>0.4</v>
      </c>
    </row>
    <row r="58" spans="1:17">
      <c r="A58" t="s">
        <v>2834</v>
      </c>
      <c r="B58" t="s">
        <v>3940</v>
      </c>
      <c r="C58" t="s">
        <v>289</v>
      </c>
      <c r="D58" t="s">
        <v>3552</v>
      </c>
      <c r="E58">
        <v>9.02</v>
      </c>
      <c r="M58" t="s">
        <v>494</v>
      </c>
      <c r="N58">
        <v>4</v>
      </c>
      <c r="P58" t="s">
        <v>494</v>
      </c>
      <c r="Q58">
        <v>19.344000000000001</v>
      </c>
    </row>
    <row r="59" spans="1:17">
      <c r="A59" t="s">
        <v>2845</v>
      </c>
      <c r="B59" t="s">
        <v>3945</v>
      </c>
      <c r="C59" t="s">
        <v>289</v>
      </c>
      <c r="D59" t="s">
        <v>3777</v>
      </c>
      <c r="E59">
        <v>8.9600000000000009</v>
      </c>
      <c r="M59" t="s">
        <v>690</v>
      </c>
      <c r="N59">
        <v>3</v>
      </c>
      <c r="P59" t="s">
        <v>690</v>
      </c>
      <c r="Q59">
        <v>10.88</v>
      </c>
    </row>
    <row r="60" spans="1:17">
      <c r="A60" t="s">
        <v>3305</v>
      </c>
      <c r="B60" t="s">
        <v>4186</v>
      </c>
      <c r="C60" t="s">
        <v>289</v>
      </c>
      <c r="E60">
        <v>3.49</v>
      </c>
      <c r="M60" t="s">
        <v>496</v>
      </c>
      <c r="N60">
        <v>11</v>
      </c>
      <c r="P60" t="s">
        <v>496</v>
      </c>
      <c r="Q60">
        <v>58.970000000000006</v>
      </c>
    </row>
    <row r="61" spans="1:17">
      <c r="A61" t="s">
        <v>4261</v>
      </c>
      <c r="B61" t="s">
        <v>4262</v>
      </c>
      <c r="C61" t="s">
        <v>289</v>
      </c>
      <c r="E61">
        <v>1.98</v>
      </c>
      <c r="M61" t="s">
        <v>691</v>
      </c>
      <c r="N61">
        <v>1</v>
      </c>
      <c r="P61" t="s">
        <v>691</v>
      </c>
      <c r="Q61">
        <v>69</v>
      </c>
    </row>
    <row r="62" spans="1:17">
      <c r="A62" t="s">
        <v>4317</v>
      </c>
      <c r="B62" t="s">
        <v>4318</v>
      </c>
      <c r="C62" t="s">
        <v>289</v>
      </c>
      <c r="D62" t="s">
        <v>4319</v>
      </c>
      <c r="E62">
        <v>1.07</v>
      </c>
      <c r="M62" t="s">
        <v>692</v>
      </c>
      <c r="N62">
        <v>1</v>
      </c>
      <c r="P62" t="s">
        <v>692</v>
      </c>
      <c r="Q62">
        <v>14</v>
      </c>
    </row>
    <row r="63" spans="1:17">
      <c r="A63" t="s">
        <v>1954</v>
      </c>
      <c r="B63" t="s">
        <v>3458</v>
      </c>
      <c r="C63" t="s">
        <v>345</v>
      </c>
      <c r="D63" t="s">
        <v>3423</v>
      </c>
      <c r="E63">
        <v>160</v>
      </c>
      <c r="M63" t="s">
        <v>693</v>
      </c>
      <c r="N63">
        <v>22</v>
      </c>
      <c r="P63" t="s">
        <v>693</v>
      </c>
      <c r="Q63">
        <v>569.48</v>
      </c>
    </row>
    <row r="64" spans="1:17">
      <c r="A64" t="s">
        <v>2024</v>
      </c>
      <c r="B64" t="s">
        <v>3497</v>
      </c>
      <c r="C64" t="s">
        <v>345</v>
      </c>
      <c r="D64" t="s">
        <v>3446</v>
      </c>
      <c r="E64">
        <v>97</v>
      </c>
      <c r="M64" t="s">
        <v>694</v>
      </c>
      <c r="N64">
        <v>10</v>
      </c>
      <c r="P64" t="s">
        <v>694</v>
      </c>
      <c r="Q64">
        <v>312.24</v>
      </c>
    </row>
    <row r="65" spans="1:17">
      <c r="A65" t="s">
        <v>2061</v>
      </c>
      <c r="B65" t="s">
        <v>3516</v>
      </c>
      <c r="C65" t="s">
        <v>345</v>
      </c>
      <c r="D65" t="s">
        <v>3423</v>
      </c>
      <c r="E65">
        <v>76</v>
      </c>
      <c r="M65" t="s">
        <v>695</v>
      </c>
      <c r="N65">
        <v>5</v>
      </c>
      <c r="P65" t="s">
        <v>695</v>
      </c>
      <c r="Q65">
        <v>173.06</v>
      </c>
    </row>
    <row r="66" spans="1:17">
      <c r="A66" t="s">
        <v>2207</v>
      </c>
      <c r="B66" t="s">
        <v>3594</v>
      </c>
      <c r="C66" t="s">
        <v>345</v>
      </c>
      <c r="D66" t="s">
        <v>3595</v>
      </c>
      <c r="E66">
        <v>38</v>
      </c>
      <c r="M66" t="s">
        <v>696</v>
      </c>
      <c r="N66">
        <v>5</v>
      </c>
      <c r="P66" t="s">
        <v>696</v>
      </c>
      <c r="Q66">
        <v>86.73</v>
      </c>
    </row>
    <row r="67" spans="1:17">
      <c r="A67" t="s">
        <v>2452</v>
      </c>
      <c r="B67" t="s">
        <v>3725</v>
      </c>
      <c r="C67" t="s">
        <v>345</v>
      </c>
      <c r="D67" t="s">
        <v>3726</v>
      </c>
      <c r="E67">
        <v>19</v>
      </c>
      <c r="M67" t="s">
        <v>697</v>
      </c>
      <c r="N67">
        <v>1</v>
      </c>
      <c r="P67" t="s">
        <v>697</v>
      </c>
      <c r="Q67">
        <v>6.8000000000000005E-2</v>
      </c>
    </row>
    <row r="68" spans="1:17">
      <c r="A68" t="s">
        <v>2922</v>
      </c>
      <c r="B68" t="s">
        <v>3984</v>
      </c>
      <c r="C68" t="s">
        <v>345</v>
      </c>
      <c r="D68" t="s">
        <v>3617</v>
      </c>
      <c r="E68">
        <v>8.1999999999999993</v>
      </c>
      <c r="M68" t="s">
        <v>506</v>
      </c>
      <c r="N68">
        <v>15</v>
      </c>
      <c r="P68" t="s">
        <v>506</v>
      </c>
      <c r="Q68">
        <v>486.71999999999997</v>
      </c>
    </row>
    <row r="69" spans="1:17">
      <c r="A69" t="s">
        <v>3366</v>
      </c>
      <c r="B69" t="s">
        <v>4217</v>
      </c>
      <c r="C69" t="s">
        <v>345</v>
      </c>
      <c r="D69" t="s">
        <v>4218</v>
      </c>
      <c r="E69">
        <v>3</v>
      </c>
      <c r="M69" t="s">
        <v>698</v>
      </c>
      <c r="N69">
        <v>16</v>
      </c>
      <c r="P69" t="s">
        <v>698</v>
      </c>
      <c r="Q69">
        <v>815.43999999999994</v>
      </c>
    </row>
    <row r="70" spans="1:17">
      <c r="A70" t="s">
        <v>1900</v>
      </c>
      <c r="B70" t="s">
        <v>3431</v>
      </c>
      <c r="C70" t="s">
        <v>339</v>
      </c>
      <c r="D70" t="s">
        <v>2389</v>
      </c>
      <c r="E70">
        <v>540</v>
      </c>
      <c r="M70" t="s">
        <v>699</v>
      </c>
      <c r="N70">
        <v>13</v>
      </c>
      <c r="P70" t="s">
        <v>699</v>
      </c>
      <c r="Q70">
        <v>322.51000000000005</v>
      </c>
    </row>
    <row r="71" spans="1:17">
      <c r="A71" t="s">
        <v>2150</v>
      </c>
      <c r="B71" t="s">
        <v>3562</v>
      </c>
      <c r="C71" t="s">
        <v>339</v>
      </c>
      <c r="D71" t="s">
        <v>3563</v>
      </c>
      <c r="E71">
        <v>48</v>
      </c>
      <c r="M71" t="s">
        <v>510</v>
      </c>
      <c r="N71">
        <v>5</v>
      </c>
      <c r="P71" t="s">
        <v>510</v>
      </c>
      <c r="Q71">
        <v>49.34</v>
      </c>
    </row>
    <row r="72" spans="1:17">
      <c r="A72" t="s">
        <v>2180</v>
      </c>
      <c r="B72" t="s">
        <v>3581</v>
      </c>
      <c r="C72" t="s">
        <v>339</v>
      </c>
      <c r="D72" t="s">
        <v>3449</v>
      </c>
      <c r="E72">
        <v>41</v>
      </c>
      <c r="M72" t="s">
        <v>511</v>
      </c>
      <c r="N72">
        <v>8</v>
      </c>
      <c r="P72" t="s">
        <v>511</v>
      </c>
      <c r="Q72">
        <v>1360.8700000000001</v>
      </c>
    </row>
    <row r="73" spans="1:17">
      <c r="A73" t="s">
        <v>2201</v>
      </c>
      <c r="B73" t="s">
        <v>3590</v>
      </c>
      <c r="C73" t="s">
        <v>339</v>
      </c>
      <c r="D73" t="s">
        <v>3591</v>
      </c>
      <c r="E73">
        <v>38</v>
      </c>
      <c r="M73" t="s">
        <v>700</v>
      </c>
      <c r="N73">
        <v>4</v>
      </c>
      <c r="P73" t="s">
        <v>700</v>
      </c>
      <c r="Q73">
        <v>344.58</v>
      </c>
    </row>
    <row r="74" spans="1:17">
      <c r="A74" t="s">
        <v>2328</v>
      </c>
      <c r="B74" t="s">
        <v>3658</v>
      </c>
      <c r="C74" t="s">
        <v>339</v>
      </c>
      <c r="D74" t="s">
        <v>3423</v>
      </c>
      <c r="E74">
        <v>26</v>
      </c>
      <c r="M74" t="s">
        <v>701</v>
      </c>
      <c r="N74">
        <v>5</v>
      </c>
      <c r="P74" t="s">
        <v>701</v>
      </c>
      <c r="Q74">
        <v>556.55000000000007</v>
      </c>
    </row>
    <row r="75" spans="1:17">
      <c r="A75" t="s">
        <v>2549</v>
      </c>
      <c r="B75" t="s">
        <v>3781</v>
      </c>
      <c r="C75" t="s">
        <v>339</v>
      </c>
      <c r="D75" t="s">
        <v>3560</v>
      </c>
      <c r="E75">
        <v>16</v>
      </c>
      <c r="M75" t="s">
        <v>702</v>
      </c>
      <c r="N75">
        <v>19</v>
      </c>
      <c r="P75" t="s">
        <v>702</v>
      </c>
      <c r="Q75">
        <v>375.75999999999993</v>
      </c>
    </row>
    <row r="76" spans="1:17">
      <c r="A76" t="s">
        <v>2613</v>
      </c>
      <c r="B76" t="s">
        <v>3818</v>
      </c>
      <c r="C76" t="s">
        <v>339</v>
      </c>
      <c r="D76" t="s">
        <v>3560</v>
      </c>
      <c r="E76">
        <v>14</v>
      </c>
      <c r="M76" t="s">
        <v>703</v>
      </c>
      <c r="N76">
        <v>3</v>
      </c>
      <c r="P76" t="s">
        <v>703</v>
      </c>
      <c r="Q76">
        <v>725.40499999999997</v>
      </c>
    </row>
    <row r="77" spans="1:17">
      <c r="A77" t="s">
        <v>2670</v>
      </c>
      <c r="B77" t="s">
        <v>3845</v>
      </c>
      <c r="C77" t="s">
        <v>339</v>
      </c>
      <c r="D77" t="s">
        <v>3846</v>
      </c>
      <c r="E77">
        <v>12</v>
      </c>
      <c r="M77" t="s">
        <v>708</v>
      </c>
      <c r="N77">
        <v>1</v>
      </c>
      <c r="P77" t="s">
        <v>708</v>
      </c>
      <c r="Q77">
        <v>0.64</v>
      </c>
    </row>
    <row r="78" spans="1:17">
      <c r="A78" t="s">
        <v>2799</v>
      </c>
      <c r="B78" t="s">
        <v>3921</v>
      </c>
      <c r="C78" t="s">
        <v>339</v>
      </c>
      <c r="D78" t="s">
        <v>3922</v>
      </c>
      <c r="E78">
        <v>9.27</v>
      </c>
      <c r="M78" t="s">
        <v>704</v>
      </c>
      <c r="N78">
        <v>0</v>
      </c>
      <c r="P78" t="s">
        <v>704</v>
      </c>
      <c r="Q78">
        <v>0</v>
      </c>
    </row>
    <row r="79" spans="1:17">
      <c r="A79" t="s">
        <v>2842</v>
      </c>
      <c r="B79" t="s">
        <v>3671</v>
      </c>
      <c r="C79" t="s">
        <v>339</v>
      </c>
      <c r="D79" t="s">
        <v>3449</v>
      </c>
      <c r="E79">
        <v>8.9700000000000006</v>
      </c>
      <c r="M79" t="s">
        <v>520</v>
      </c>
      <c r="N79">
        <v>16</v>
      </c>
      <c r="P79" t="s">
        <v>520</v>
      </c>
      <c r="Q79">
        <v>524.9</v>
      </c>
    </row>
    <row r="80" spans="1:17">
      <c r="A80" t="s">
        <v>2879</v>
      </c>
      <c r="B80" t="s">
        <v>3960</v>
      </c>
      <c r="C80" t="s">
        <v>339</v>
      </c>
      <c r="E80">
        <v>8.6999999999999993</v>
      </c>
      <c r="M80" t="s">
        <v>521</v>
      </c>
      <c r="N80">
        <v>50</v>
      </c>
      <c r="P80" t="s">
        <v>521</v>
      </c>
      <c r="Q80">
        <v>623.08999999999992</v>
      </c>
    </row>
    <row r="81" spans="1:17">
      <c r="A81" t="s">
        <v>2965</v>
      </c>
      <c r="B81" t="s">
        <v>4006</v>
      </c>
      <c r="C81" t="s">
        <v>339</v>
      </c>
      <c r="D81" t="s">
        <v>4007</v>
      </c>
      <c r="E81">
        <v>7.5</v>
      </c>
      <c r="M81" t="s">
        <v>705</v>
      </c>
      <c r="N81">
        <v>4</v>
      </c>
      <c r="P81" t="s">
        <v>705</v>
      </c>
      <c r="Q81">
        <v>106.56</v>
      </c>
    </row>
    <row r="82" spans="1:17">
      <c r="A82" t="s">
        <v>3031</v>
      </c>
      <c r="B82" t="s">
        <v>4047</v>
      </c>
      <c r="C82" t="s">
        <v>339</v>
      </c>
      <c r="D82" t="s">
        <v>3572</v>
      </c>
      <c r="E82">
        <v>6.82</v>
      </c>
      <c r="M82" t="s">
        <v>706</v>
      </c>
      <c r="N82">
        <v>0</v>
      </c>
      <c r="P82" t="s">
        <v>706</v>
      </c>
      <c r="Q82">
        <v>0</v>
      </c>
    </row>
    <row r="83" spans="1:17">
      <c r="A83" t="s">
        <v>3097</v>
      </c>
      <c r="B83" t="s">
        <v>4083</v>
      </c>
      <c r="C83" t="s">
        <v>339</v>
      </c>
      <c r="D83" t="s">
        <v>3423</v>
      </c>
      <c r="E83">
        <v>6</v>
      </c>
      <c r="M83" t="s">
        <v>525</v>
      </c>
      <c r="N83">
        <v>6</v>
      </c>
      <c r="P83" t="s">
        <v>525</v>
      </c>
      <c r="Q83">
        <v>61.150000000000006</v>
      </c>
    </row>
    <row r="84" spans="1:17">
      <c r="A84" t="s">
        <v>3127</v>
      </c>
      <c r="B84" t="s">
        <v>4099</v>
      </c>
      <c r="C84" t="s">
        <v>339</v>
      </c>
      <c r="D84" t="s">
        <v>4018</v>
      </c>
      <c r="E84">
        <v>5.69</v>
      </c>
      <c r="M84" t="s">
        <v>526</v>
      </c>
      <c r="N84">
        <v>0</v>
      </c>
      <c r="P84" t="s">
        <v>526</v>
      </c>
      <c r="Q84">
        <v>0</v>
      </c>
    </row>
    <row r="85" spans="1:17">
      <c r="A85" t="s">
        <v>3136</v>
      </c>
      <c r="B85" t="s">
        <v>4103</v>
      </c>
      <c r="C85" t="s">
        <v>339</v>
      </c>
      <c r="D85" t="s">
        <v>3881</v>
      </c>
      <c r="E85">
        <v>5.64</v>
      </c>
      <c r="M85" t="s">
        <v>527</v>
      </c>
      <c r="N85">
        <v>2</v>
      </c>
      <c r="P85" t="s">
        <v>527</v>
      </c>
      <c r="Q85">
        <v>11.89</v>
      </c>
    </row>
    <row r="86" spans="1:17">
      <c r="A86" t="s">
        <v>3142</v>
      </c>
      <c r="B86" t="s">
        <v>4105</v>
      </c>
      <c r="C86" t="s">
        <v>339</v>
      </c>
      <c r="E86">
        <v>5.63</v>
      </c>
      <c r="M86" t="s">
        <v>528</v>
      </c>
      <c r="N86">
        <v>3</v>
      </c>
      <c r="P86" t="s">
        <v>528</v>
      </c>
      <c r="Q86">
        <v>45.34</v>
      </c>
    </row>
    <row r="87" spans="1:17">
      <c r="A87" t="s">
        <v>3192</v>
      </c>
      <c r="B87" t="s">
        <v>4127</v>
      </c>
      <c r="C87" t="s">
        <v>339</v>
      </c>
      <c r="D87" t="s">
        <v>3922</v>
      </c>
      <c r="E87">
        <v>4.76</v>
      </c>
    </row>
    <row r="88" spans="1:17">
      <c r="A88" t="s">
        <v>3282</v>
      </c>
      <c r="B88" t="s">
        <v>4172</v>
      </c>
      <c r="C88" t="s">
        <v>339</v>
      </c>
      <c r="D88" t="s">
        <v>4173</v>
      </c>
      <c r="E88">
        <v>3.76</v>
      </c>
    </row>
    <row r="89" spans="1:17">
      <c r="A89" t="s">
        <v>3382</v>
      </c>
      <c r="B89" t="s">
        <v>4225</v>
      </c>
      <c r="C89" t="s">
        <v>339</v>
      </c>
      <c r="E89">
        <v>2.63</v>
      </c>
    </row>
    <row r="90" spans="1:17">
      <c r="A90" t="s">
        <v>4257</v>
      </c>
      <c r="B90" t="s">
        <v>4258</v>
      </c>
      <c r="C90" t="s">
        <v>339</v>
      </c>
      <c r="D90" t="s">
        <v>3922</v>
      </c>
      <c r="E90">
        <v>2.06</v>
      </c>
    </row>
    <row r="91" spans="1:17">
      <c r="A91" t="s">
        <v>4283</v>
      </c>
      <c r="B91" t="s">
        <v>4284</v>
      </c>
      <c r="C91" t="s">
        <v>339</v>
      </c>
      <c r="D91" t="s">
        <v>4285</v>
      </c>
      <c r="E91">
        <v>1.71</v>
      </c>
    </row>
    <row r="92" spans="1:17">
      <c r="A92" t="s">
        <v>4361</v>
      </c>
      <c r="B92" t="s">
        <v>4362</v>
      </c>
      <c r="C92" t="s">
        <v>339</v>
      </c>
      <c r="D92" t="s">
        <v>3876</v>
      </c>
      <c r="E92">
        <v>0.53</v>
      </c>
    </row>
    <row r="93" spans="1:17">
      <c r="A93" t="s">
        <v>1980</v>
      </c>
      <c r="B93" t="s">
        <v>3469</v>
      </c>
      <c r="C93" t="s">
        <v>263</v>
      </c>
      <c r="D93" t="s">
        <v>3470</v>
      </c>
      <c r="E93">
        <v>125</v>
      </c>
    </row>
    <row r="94" spans="1:17">
      <c r="A94" t="s">
        <v>2043</v>
      </c>
      <c r="B94" t="s">
        <v>3505</v>
      </c>
      <c r="C94" t="s">
        <v>263</v>
      </c>
      <c r="D94" t="s">
        <v>3506</v>
      </c>
      <c r="E94">
        <v>85</v>
      </c>
    </row>
    <row r="95" spans="1:17">
      <c r="A95" t="s">
        <v>2701</v>
      </c>
      <c r="B95" t="s">
        <v>3864</v>
      </c>
      <c r="C95" t="s">
        <v>263</v>
      </c>
      <c r="D95" t="s">
        <v>3865</v>
      </c>
      <c r="E95">
        <v>11</v>
      </c>
    </row>
    <row r="96" spans="1:17">
      <c r="A96" t="s">
        <v>2870</v>
      </c>
      <c r="B96" t="s">
        <v>3955</v>
      </c>
      <c r="C96" t="s">
        <v>263</v>
      </c>
      <c r="D96" t="s">
        <v>3956</v>
      </c>
      <c r="E96">
        <v>8.7799999999999994</v>
      </c>
    </row>
    <row r="97" spans="1:5">
      <c r="A97" t="s">
        <v>3087</v>
      </c>
      <c r="B97" t="s">
        <v>4077</v>
      </c>
      <c r="C97" t="s">
        <v>263</v>
      </c>
      <c r="D97" t="s">
        <v>4078</v>
      </c>
      <c r="E97">
        <v>6.13</v>
      </c>
    </row>
    <row r="98" spans="1:5">
      <c r="A98" t="s">
        <v>1892</v>
      </c>
      <c r="B98" t="s">
        <v>3428</v>
      </c>
      <c r="C98" t="s">
        <v>279</v>
      </c>
      <c r="D98" t="s">
        <v>3423</v>
      </c>
      <c r="E98">
        <v>670</v>
      </c>
    </row>
    <row r="99" spans="1:5">
      <c r="A99" t="s">
        <v>1909</v>
      </c>
      <c r="B99" t="s">
        <v>3436</v>
      </c>
      <c r="C99" t="s">
        <v>279</v>
      </c>
      <c r="D99" t="s">
        <v>3437</v>
      </c>
      <c r="E99">
        <v>332</v>
      </c>
    </row>
    <row r="100" spans="1:5">
      <c r="A100" t="s">
        <v>1917</v>
      </c>
      <c r="B100" t="s">
        <v>3441</v>
      </c>
      <c r="C100" t="s">
        <v>279</v>
      </c>
      <c r="D100" t="s">
        <v>3423</v>
      </c>
      <c r="E100">
        <v>301</v>
      </c>
    </row>
    <row r="101" spans="1:5">
      <c r="A101" t="s">
        <v>1991</v>
      </c>
      <c r="B101" t="s">
        <v>3477</v>
      </c>
      <c r="C101" t="s">
        <v>279</v>
      </c>
      <c r="D101" t="s">
        <v>3423</v>
      </c>
      <c r="E101">
        <v>115</v>
      </c>
    </row>
    <row r="102" spans="1:5">
      <c r="A102" t="s">
        <v>2166</v>
      </c>
      <c r="B102" t="s">
        <v>3571</v>
      </c>
      <c r="C102" t="s">
        <v>279</v>
      </c>
      <c r="D102" t="s">
        <v>3572</v>
      </c>
      <c r="E102">
        <v>45</v>
      </c>
    </row>
    <row r="103" spans="1:5">
      <c r="A103" t="s">
        <v>2248</v>
      </c>
      <c r="B103" t="s">
        <v>3616</v>
      </c>
      <c r="C103" t="s">
        <v>279</v>
      </c>
      <c r="D103" t="s">
        <v>3617</v>
      </c>
      <c r="E103">
        <v>32</v>
      </c>
    </row>
    <row r="104" spans="1:5">
      <c r="A104" t="s">
        <v>2324</v>
      </c>
      <c r="B104" t="s">
        <v>3654</v>
      </c>
      <c r="C104" t="s">
        <v>279</v>
      </c>
      <c r="D104" t="s">
        <v>3655</v>
      </c>
      <c r="E104">
        <v>27</v>
      </c>
    </row>
    <row r="105" spans="1:5">
      <c r="A105" t="s">
        <v>2340</v>
      </c>
      <c r="B105" t="s">
        <v>3663</v>
      </c>
      <c r="C105" t="s">
        <v>279</v>
      </c>
      <c r="D105" t="s">
        <v>3463</v>
      </c>
      <c r="E105">
        <v>26</v>
      </c>
    </row>
    <row r="106" spans="1:5">
      <c r="A106" t="s">
        <v>2356</v>
      </c>
      <c r="B106" t="s">
        <v>3673</v>
      </c>
      <c r="C106" t="s">
        <v>279</v>
      </c>
      <c r="D106" t="s">
        <v>2389</v>
      </c>
      <c r="E106">
        <v>24</v>
      </c>
    </row>
    <row r="107" spans="1:5">
      <c r="A107" t="s">
        <v>2398</v>
      </c>
      <c r="B107" t="s">
        <v>3694</v>
      </c>
      <c r="C107" t="s">
        <v>279</v>
      </c>
      <c r="D107" t="s">
        <v>3577</v>
      </c>
      <c r="E107">
        <v>21</v>
      </c>
    </row>
    <row r="108" spans="1:5">
      <c r="A108" t="s">
        <v>2458</v>
      </c>
      <c r="B108" t="s">
        <v>3729</v>
      </c>
      <c r="C108" t="s">
        <v>279</v>
      </c>
      <c r="D108" t="s">
        <v>3730</v>
      </c>
      <c r="E108">
        <v>19</v>
      </c>
    </row>
    <row r="109" spans="1:5">
      <c r="A109" t="s">
        <v>2543</v>
      </c>
      <c r="B109" t="s">
        <v>3778</v>
      </c>
      <c r="C109" t="s">
        <v>279</v>
      </c>
      <c r="D109" t="s">
        <v>3567</v>
      </c>
      <c r="E109">
        <v>16</v>
      </c>
    </row>
    <row r="110" spans="1:5">
      <c r="A110" t="s">
        <v>2555</v>
      </c>
      <c r="B110" t="s">
        <v>3784</v>
      </c>
      <c r="C110" t="s">
        <v>279</v>
      </c>
      <c r="D110" t="s">
        <v>3785</v>
      </c>
      <c r="E110">
        <v>16</v>
      </c>
    </row>
    <row r="111" spans="1:5">
      <c r="A111" t="s">
        <v>2565</v>
      </c>
      <c r="B111" t="s">
        <v>3790</v>
      </c>
      <c r="C111" t="s">
        <v>279</v>
      </c>
      <c r="D111" t="s">
        <v>3791</v>
      </c>
      <c r="E111">
        <v>15</v>
      </c>
    </row>
    <row r="112" spans="1:5">
      <c r="A112" t="s">
        <v>2655</v>
      </c>
      <c r="B112" t="s">
        <v>3840</v>
      </c>
      <c r="C112" t="s">
        <v>279</v>
      </c>
      <c r="D112" t="s">
        <v>3533</v>
      </c>
      <c r="E112">
        <v>12</v>
      </c>
    </row>
    <row r="113" spans="1:5">
      <c r="A113" t="s">
        <v>2713</v>
      </c>
      <c r="B113" t="s">
        <v>3870</v>
      </c>
      <c r="C113" t="s">
        <v>279</v>
      </c>
      <c r="D113" t="s">
        <v>3871</v>
      </c>
      <c r="E113">
        <v>11</v>
      </c>
    </row>
    <row r="114" spans="1:5">
      <c r="A114" t="s">
        <v>2749</v>
      </c>
      <c r="B114" t="s">
        <v>3892</v>
      </c>
      <c r="C114" t="s">
        <v>279</v>
      </c>
      <c r="D114" t="s">
        <v>3893</v>
      </c>
      <c r="E114">
        <v>10</v>
      </c>
    </row>
    <row r="115" spans="1:5">
      <c r="A115" t="s">
        <v>2767</v>
      </c>
      <c r="B115" t="s">
        <v>3903</v>
      </c>
      <c r="C115" t="s">
        <v>279</v>
      </c>
      <c r="D115" t="s">
        <v>3904</v>
      </c>
      <c r="E115">
        <v>9.7899999999999991</v>
      </c>
    </row>
    <row r="116" spans="1:5">
      <c r="A116" t="s">
        <v>2901</v>
      </c>
      <c r="B116" t="s">
        <v>3972</v>
      </c>
      <c r="C116" t="s">
        <v>279</v>
      </c>
      <c r="D116" t="s">
        <v>3973</v>
      </c>
      <c r="E116">
        <v>8.48</v>
      </c>
    </row>
    <row r="117" spans="1:5">
      <c r="A117" t="s">
        <v>2947</v>
      </c>
      <c r="B117" t="s">
        <v>3994</v>
      </c>
      <c r="C117" t="s">
        <v>279</v>
      </c>
      <c r="D117" t="s">
        <v>3995</v>
      </c>
      <c r="E117">
        <v>7.9</v>
      </c>
    </row>
    <row r="118" spans="1:5">
      <c r="A118" t="s">
        <v>2953</v>
      </c>
      <c r="B118" t="s">
        <v>3998</v>
      </c>
      <c r="C118" t="s">
        <v>279</v>
      </c>
      <c r="D118" t="s">
        <v>3999</v>
      </c>
      <c r="E118">
        <v>7.77</v>
      </c>
    </row>
    <row r="119" spans="1:5">
      <c r="A119" t="s">
        <v>2970</v>
      </c>
      <c r="B119" t="s">
        <v>4010</v>
      </c>
      <c r="C119" t="s">
        <v>279</v>
      </c>
      <c r="D119" t="s">
        <v>4011</v>
      </c>
      <c r="E119">
        <v>7.48</v>
      </c>
    </row>
    <row r="120" spans="1:5">
      <c r="A120" t="s">
        <v>2997</v>
      </c>
      <c r="B120" t="s">
        <v>4028</v>
      </c>
      <c r="C120" t="s">
        <v>279</v>
      </c>
      <c r="D120" t="s">
        <v>2012</v>
      </c>
      <c r="E120">
        <v>7.11</v>
      </c>
    </row>
    <row r="121" spans="1:5">
      <c r="A121" t="s">
        <v>3081</v>
      </c>
      <c r="B121" t="s">
        <v>4074</v>
      </c>
      <c r="C121" t="s">
        <v>279</v>
      </c>
      <c r="D121" t="s">
        <v>3995</v>
      </c>
      <c r="E121">
        <v>6.2</v>
      </c>
    </row>
    <row r="122" spans="1:5">
      <c r="A122" t="s">
        <v>3201</v>
      </c>
      <c r="B122" t="s">
        <v>4130</v>
      </c>
      <c r="C122" t="s">
        <v>279</v>
      </c>
      <c r="D122" t="s">
        <v>3577</v>
      </c>
      <c r="E122">
        <v>4.67</v>
      </c>
    </row>
    <row r="123" spans="1:5">
      <c r="A123" t="s">
        <v>3329</v>
      </c>
      <c r="B123" t="s">
        <v>4197</v>
      </c>
      <c r="C123" t="s">
        <v>279</v>
      </c>
      <c r="D123" t="s">
        <v>4198</v>
      </c>
      <c r="E123">
        <v>3.32</v>
      </c>
    </row>
    <row r="124" spans="1:5">
      <c r="A124" t="s">
        <v>4267</v>
      </c>
      <c r="B124" t="s">
        <v>4268</v>
      </c>
      <c r="C124" t="s">
        <v>279</v>
      </c>
      <c r="D124" t="s">
        <v>4269</v>
      </c>
      <c r="E124">
        <v>1.96</v>
      </c>
    </row>
    <row r="125" spans="1:5">
      <c r="A125" t="s">
        <v>4390</v>
      </c>
      <c r="B125" t="s">
        <v>4391</v>
      </c>
      <c r="C125" t="s">
        <v>279</v>
      </c>
      <c r="D125" t="s">
        <v>4222</v>
      </c>
      <c r="E125">
        <v>0.28999999999999998</v>
      </c>
    </row>
    <row r="126" spans="1:5">
      <c r="A126" t="s">
        <v>2147</v>
      </c>
      <c r="B126" t="s">
        <v>3561</v>
      </c>
      <c r="C126" t="s">
        <v>375</v>
      </c>
      <c r="D126" t="s">
        <v>1969</v>
      </c>
      <c r="E126">
        <v>48</v>
      </c>
    </row>
    <row r="127" spans="1:5">
      <c r="A127" t="s">
        <v>2160</v>
      </c>
      <c r="B127" t="s">
        <v>3568</v>
      </c>
      <c r="C127" t="s">
        <v>375</v>
      </c>
      <c r="D127" t="s">
        <v>3423</v>
      </c>
      <c r="E127">
        <v>46</v>
      </c>
    </row>
    <row r="128" spans="1:5">
      <c r="A128" t="s">
        <v>2286</v>
      </c>
      <c r="B128" t="s">
        <v>3636</v>
      </c>
      <c r="C128" t="s">
        <v>375</v>
      </c>
      <c r="D128" t="s">
        <v>3575</v>
      </c>
      <c r="E128">
        <v>29</v>
      </c>
    </row>
    <row r="129" spans="1:5">
      <c r="A129" t="s">
        <v>2859</v>
      </c>
      <c r="B129" t="s">
        <v>3950</v>
      </c>
      <c r="C129" t="s">
        <v>375</v>
      </c>
      <c r="D129" t="s">
        <v>1969</v>
      </c>
      <c r="E129">
        <v>8.84</v>
      </c>
    </row>
    <row r="130" spans="1:5">
      <c r="A130" t="s">
        <v>3103</v>
      </c>
      <c r="B130" t="s">
        <v>4086</v>
      </c>
      <c r="C130" t="s">
        <v>375</v>
      </c>
      <c r="D130" t="s">
        <v>1902</v>
      </c>
      <c r="E130">
        <v>6</v>
      </c>
    </row>
    <row r="131" spans="1:5">
      <c r="A131" t="s">
        <v>4357</v>
      </c>
      <c r="B131" t="s">
        <v>4358</v>
      </c>
      <c r="C131" t="s">
        <v>375</v>
      </c>
      <c r="E131">
        <v>0.6</v>
      </c>
    </row>
    <row r="132" spans="1:5">
      <c r="A132" t="s">
        <v>2429</v>
      </c>
      <c r="B132" t="s">
        <v>3711</v>
      </c>
      <c r="C132" t="s">
        <v>381</v>
      </c>
      <c r="D132" t="s">
        <v>3712</v>
      </c>
      <c r="E132">
        <v>20</v>
      </c>
    </row>
    <row r="133" spans="1:5">
      <c r="A133" t="s">
        <v>3206</v>
      </c>
      <c r="B133" t="s">
        <v>4132</v>
      </c>
      <c r="C133" t="s">
        <v>381</v>
      </c>
      <c r="D133" t="s">
        <v>3575</v>
      </c>
      <c r="E133">
        <v>4.5999999999999996</v>
      </c>
    </row>
    <row r="134" spans="1:5">
      <c r="A134" t="s">
        <v>2449</v>
      </c>
      <c r="B134" t="s">
        <v>3723</v>
      </c>
      <c r="C134" t="s">
        <v>303</v>
      </c>
      <c r="D134" t="s">
        <v>3724</v>
      </c>
      <c r="E134">
        <v>20</v>
      </c>
    </row>
    <row r="135" spans="1:5">
      <c r="A135" t="s">
        <v>3028</v>
      </c>
      <c r="B135" t="s">
        <v>4046</v>
      </c>
      <c r="C135" t="s">
        <v>303</v>
      </c>
      <c r="D135" t="s">
        <v>3577</v>
      </c>
      <c r="E135">
        <v>6.85</v>
      </c>
    </row>
    <row r="136" spans="1:5">
      <c r="A136" t="s">
        <v>2123</v>
      </c>
      <c r="B136" t="s">
        <v>3548</v>
      </c>
      <c r="C136" t="s">
        <v>233</v>
      </c>
      <c r="D136" t="s">
        <v>3511</v>
      </c>
      <c r="E136">
        <v>52</v>
      </c>
    </row>
    <row r="137" spans="1:5">
      <c r="A137" t="s">
        <v>2597</v>
      </c>
      <c r="B137" t="s">
        <v>3809</v>
      </c>
      <c r="C137" t="s">
        <v>271</v>
      </c>
      <c r="D137" t="s">
        <v>3810</v>
      </c>
      <c r="E137">
        <v>15</v>
      </c>
    </row>
    <row r="138" spans="1:5">
      <c r="A138" t="s">
        <v>2723</v>
      </c>
      <c r="B138" t="s">
        <v>3874</v>
      </c>
      <c r="C138" t="s">
        <v>271</v>
      </c>
      <c r="D138" t="s">
        <v>3810</v>
      </c>
      <c r="E138">
        <v>11</v>
      </c>
    </row>
    <row r="139" spans="1:5">
      <c r="A139" t="s">
        <v>4375</v>
      </c>
      <c r="B139" t="s">
        <v>4376</v>
      </c>
      <c r="C139" t="s">
        <v>271</v>
      </c>
      <c r="D139" t="s">
        <v>3577</v>
      </c>
      <c r="E139">
        <v>0.4</v>
      </c>
    </row>
    <row r="140" spans="1:5">
      <c r="A140" t="s">
        <v>2646</v>
      </c>
      <c r="B140" t="s">
        <v>3835</v>
      </c>
      <c r="C140" t="s">
        <v>357</v>
      </c>
      <c r="D140" t="s">
        <v>3836</v>
      </c>
      <c r="E140">
        <v>13</v>
      </c>
    </row>
    <row r="141" spans="1:5">
      <c r="A141" t="s">
        <v>2853</v>
      </c>
      <c r="B141" t="s">
        <v>3948</v>
      </c>
      <c r="C141" t="s">
        <v>357</v>
      </c>
      <c r="D141" t="s">
        <v>3836</v>
      </c>
      <c r="E141">
        <v>8.91</v>
      </c>
    </row>
    <row r="142" spans="1:5">
      <c r="A142" t="s">
        <v>4381</v>
      </c>
      <c r="B142" t="s">
        <v>4382</v>
      </c>
      <c r="C142" t="s">
        <v>357</v>
      </c>
      <c r="E142">
        <v>0.36</v>
      </c>
    </row>
    <row r="143" spans="1:5">
      <c r="A143" t="s">
        <v>1895</v>
      </c>
      <c r="B143" t="s">
        <v>3429</v>
      </c>
      <c r="C143" t="s">
        <v>257</v>
      </c>
      <c r="D143" t="s">
        <v>2389</v>
      </c>
      <c r="E143">
        <v>627</v>
      </c>
    </row>
    <row r="144" spans="1:5">
      <c r="A144" t="s">
        <v>1948</v>
      </c>
      <c r="B144" t="s">
        <v>3455</v>
      </c>
      <c r="C144" t="s">
        <v>257</v>
      </c>
      <c r="D144" t="s">
        <v>3423</v>
      </c>
      <c r="E144">
        <v>170</v>
      </c>
    </row>
    <row r="145" spans="1:5">
      <c r="A145" t="s">
        <v>1970</v>
      </c>
      <c r="B145" t="s">
        <v>3465</v>
      </c>
      <c r="C145" t="s">
        <v>257</v>
      </c>
      <c r="D145" t="s">
        <v>3423</v>
      </c>
      <c r="E145">
        <v>138</v>
      </c>
    </row>
    <row r="146" spans="1:5">
      <c r="A146" t="s">
        <v>2376</v>
      </c>
      <c r="B146" t="s">
        <v>3681</v>
      </c>
      <c r="C146" t="s">
        <v>257</v>
      </c>
      <c r="D146" t="s">
        <v>3682</v>
      </c>
      <c r="E146">
        <v>23</v>
      </c>
    </row>
    <row r="147" spans="1:5">
      <c r="A147" t="s">
        <v>2546</v>
      </c>
      <c r="B147" t="s">
        <v>3779</v>
      </c>
      <c r="C147" t="s">
        <v>257</v>
      </c>
      <c r="D147" t="s">
        <v>3780</v>
      </c>
      <c r="E147">
        <v>16</v>
      </c>
    </row>
    <row r="148" spans="1:5">
      <c r="A148" t="s">
        <v>3109</v>
      </c>
      <c r="B148" t="s">
        <v>4088</v>
      </c>
      <c r="C148" t="s">
        <v>257</v>
      </c>
      <c r="D148" t="s">
        <v>4089</v>
      </c>
      <c r="E148">
        <v>5.99</v>
      </c>
    </row>
    <row r="149" spans="1:5">
      <c r="A149" t="s">
        <v>4377</v>
      </c>
      <c r="B149" t="s">
        <v>4378</v>
      </c>
      <c r="C149" t="s">
        <v>249</v>
      </c>
      <c r="D149" t="s">
        <v>3980</v>
      </c>
      <c r="E149">
        <v>0.39</v>
      </c>
    </row>
    <row r="150" spans="1:5">
      <c r="A150" t="s">
        <v>4398</v>
      </c>
      <c r="B150" t="s">
        <v>4399</v>
      </c>
      <c r="C150" t="s">
        <v>249</v>
      </c>
      <c r="D150" t="s">
        <v>3980</v>
      </c>
      <c r="E150">
        <v>0.2</v>
      </c>
    </row>
    <row r="151" spans="1:5">
      <c r="A151" t="s">
        <v>2068</v>
      </c>
      <c r="B151" t="s">
        <v>3520</v>
      </c>
      <c r="C151" t="s">
        <v>349</v>
      </c>
      <c r="D151" t="s">
        <v>3521</v>
      </c>
      <c r="E151">
        <v>74</v>
      </c>
    </row>
    <row r="152" spans="1:5">
      <c r="A152" t="s">
        <v>2497</v>
      </c>
      <c r="B152" t="s">
        <v>3752</v>
      </c>
      <c r="C152" t="s">
        <v>349</v>
      </c>
      <c r="D152" t="s">
        <v>3753</v>
      </c>
      <c r="E152">
        <v>17</v>
      </c>
    </row>
    <row r="153" spans="1:5">
      <c r="A153" t="s">
        <v>2600</v>
      </c>
      <c r="B153" t="s">
        <v>3811</v>
      </c>
      <c r="C153" t="s">
        <v>349</v>
      </c>
      <c r="D153" t="s">
        <v>3655</v>
      </c>
      <c r="E153">
        <v>15</v>
      </c>
    </row>
    <row r="154" spans="1:5">
      <c r="A154" t="s">
        <v>2885</v>
      </c>
      <c r="B154" t="s">
        <v>3963</v>
      </c>
      <c r="C154" t="s">
        <v>349</v>
      </c>
      <c r="D154" t="s">
        <v>3493</v>
      </c>
      <c r="E154">
        <v>8.68</v>
      </c>
    </row>
    <row r="155" spans="1:5">
      <c r="A155" t="s">
        <v>3317</v>
      </c>
      <c r="B155" t="s">
        <v>4192</v>
      </c>
      <c r="C155" t="s">
        <v>349</v>
      </c>
      <c r="D155" t="s">
        <v>4193</v>
      </c>
      <c r="E155">
        <v>3.39</v>
      </c>
    </row>
    <row r="156" spans="1:5">
      <c r="A156" t="s">
        <v>4255</v>
      </c>
      <c r="B156" t="s">
        <v>4256</v>
      </c>
      <c r="C156" t="s">
        <v>349</v>
      </c>
      <c r="D156" t="s">
        <v>4193</v>
      </c>
      <c r="E156">
        <v>2.15</v>
      </c>
    </row>
    <row r="157" spans="1:5">
      <c r="A157" t="s">
        <v>2157</v>
      </c>
      <c r="B157" t="s">
        <v>3566</v>
      </c>
      <c r="C157" t="s">
        <v>335</v>
      </c>
      <c r="D157" t="s">
        <v>3567</v>
      </c>
      <c r="E157">
        <v>46</v>
      </c>
    </row>
    <row r="158" spans="1:5">
      <c r="A158" t="s">
        <v>2252</v>
      </c>
      <c r="B158" t="s">
        <v>3619</v>
      </c>
      <c r="C158" t="s">
        <v>335</v>
      </c>
      <c r="D158" t="s">
        <v>3567</v>
      </c>
      <c r="E158">
        <v>32</v>
      </c>
    </row>
    <row r="159" spans="1:5">
      <c r="A159" t="s">
        <v>2010</v>
      </c>
      <c r="B159" t="s">
        <v>3488</v>
      </c>
      <c r="C159" t="s">
        <v>361</v>
      </c>
      <c r="D159" t="s">
        <v>3489</v>
      </c>
      <c r="E159">
        <v>100</v>
      </c>
    </row>
    <row r="160" spans="1:5">
      <c r="A160" t="s">
        <v>2301</v>
      </c>
      <c r="B160" t="s">
        <v>3643</v>
      </c>
      <c r="C160" t="s">
        <v>361</v>
      </c>
      <c r="D160" t="s">
        <v>3644</v>
      </c>
      <c r="E160">
        <v>28</v>
      </c>
    </row>
    <row r="161" spans="1:5">
      <c r="A161" t="s">
        <v>2437</v>
      </c>
      <c r="B161" t="s">
        <v>3715</v>
      </c>
      <c r="C161" t="s">
        <v>361</v>
      </c>
      <c r="D161" t="s">
        <v>3716</v>
      </c>
      <c r="E161">
        <v>20</v>
      </c>
    </row>
    <row r="162" spans="1:5">
      <c r="A162" t="s">
        <v>2762</v>
      </c>
      <c r="B162" t="s">
        <v>3900</v>
      </c>
      <c r="C162" t="s">
        <v>361</v>
      </c>
      <c r="D162" t="s">
        <v>3901</v>
      </c>
      <c r="E162">
        <v>10</v>
      </c>
    </row>
    <row r="163" spans="1:5">
      <c r="A163" t="s">
        <v>2968</v>
      </c>
      <c r="B163" t="s">
        <v>4008</v>
      </c>
      <c r="C163" t="s">
        <v>361</v>
      </c>
      <c r="D163" t="s">
        <v>4009</v>
      </c>
      <c r="E163">
        <v>7.48</v>
      </c>
    </row>
    <row r="164" spans="1:5">
      <c r="A164" t="s">
        <v>3022</v>
      </c>
      <c r="B164" t="s">
        <v>4043</v>
      </c>
      <c r="C164" t="s">
        <v>361</v>
      </c>
      <c r="D164" t="s">
        <v>4044</v>
      </c>
      <c r="E164">
        <v>6.92</v>
      </c>
    </row>
    <row r="165" spans="1:5">
      <c r="A165" t="s">
        <v>3169</v>
      </c>
      <c r="B165" t="s">
        <v>4117</v>
      </c>
      <c r="C165" t="s">
        <v>361</v>
      </c>
      <c r="E165">
        <v>5.18</v>
      </c>
    </row>
    <row r="166" spans="1:5">
      <c r="A166" t="s">
        <v>3259</v>
      </c>
      <c r="B166" t="s">
        <v>4159</v>
      </c>
      <c r="C166" t="s">
        <v>361</v>
      </c>
      <c r="D166" t="s">
        <v>4160</v>
      </c>
      <c r="E166">
        <v>4</v>
      </c>
    </row>
    <row r="167" spans="1:5">
      <c r="A167" t="s">
        <v>3401</v>
      </c>
      <c r="B167" t="s">
        <v>4238</v>
      </c>
      <c r="C167" t="s">
        <v>361</v>
      </c>
      <c r="D167" t="s">
        <v>4160</v>
      </c>
      <c r="E167">
        <v>2.4</v>
      </c>
    </row>
    <row r="168" spans="1:5">
      <c r="A168" t="s">
        <v>4246</v>
      </c>
      <c r="B168" t="s">
        <v>4247</v>
      </c>
      <c r="C168" t="s">
        <v>361</v>
      </c>
      <c r="D168" t="s">
        <v>4248</v>
      </c>
      <c r="E168">
        <v>2.2999999999999998</v>
      </c>
    </row>
    <row r="169" spans="1:5">
      <c r="A169" t="s">
        <v>4275</v>
      </c>
      <c r="B169" t="s">
        <v>4276</v>
      </c>
      <c r="C169" t="s">
        <v>361</v>
      </c>
      <c r="D169" t="s">
        <v>3936</v>
      </c>
      <c r="E169">
        <v>1.9</v>
      </c>
    </row>
    <row r="170" spans="1:5">
      <c r="A170" t="s">
        <v>4312</v>
      </c>
      <c r="B170" t="s">
        <v>4313</v>
      </c>
      <c r="C170" t="s">
        <v>361</v>
      </c>
      <c r="D170" t="s">
        <v>4248</v>
      </c>
      <c r="E170">
        <v>1.18</v>
      </c>
    </row>
    <row r="171" spans="1:5">
      <c r="A171" t="s">
        <v>4349</v>
      </c>
      <c r="B171" t="s">
        <v>4350</v>
      </c>
      <c r="C171" t="s">
        <v>361</v>
      </c>
      <c r="D171" t="s">
        <v>4248</v>
      </c>
      <c r="E171">
        <v>0.72</v>
      </c>
    </row>
    <row r="172" spans="1:5">
      <c r="A172" t="s">
        <v>2728</v>
      </c>
      <c r="B172" t="s">
        <v>3877</v>
      </c>
      <c r="C172" t="s">
        <v>379</v>
      </c>
      <c r="D172" t="s">
        <v>3515</v>
      </c>
      <c r="E172">
        <v>11</v>
      </c>
    </row>
    <row r="173" spans="1:5">
      <c r="A173" t="s">
        <v>3397</v>
      </c>
      <c r="B173" t="s">
        <v>4235</v>
      </c>
      <c r="C173" t="s">
        <v>379</v>
      </c>
      <c r="D173" t="s">
        <v>4236</v>
      </c>
      <c r="E173">
        <v>2.4900000000000002</v>
      </c>
    </row>
    <row r="174" spans="1:5">
      <c r="A174" t="s">
        <v>4322</v>
      </c>
      <c r="B174" t="s">
        <v>4323</v>
      </c>
      <c r="C174" t="s">
        <v>299</v>
      </c>
      <c r="D174" t="s">
        <v>3732</v>
      </c>
      <c r="E174">
        <v>1.06</v>
      </c>
    </row>
    <row r="175" spans="1:5">
      <c r="A175" t="s">
        <v>1935</v>
      </c>
      <c r="B175" t="s">
        <v>3450</v>
      </c>
      <c r="C175" t="s">
        <v>291</v>
      </c>
      <c r="D175" t="s">
        <v>3423</v>
      </c>
      <c r="E175">
        <v>211</v>
      </c>
    </row>
    <row r="176" spans="1:5">
      <c r="A176" t="s">
        <v>2007</v>
      </c>
      <c r="B176" t="s">
        <v>3486</v>
      </c>
      <c r="C176" t="s">
        <v>291</v>
      </c>
      <c r="D176" t="s">
        <v>3487</v>
      </c>
      <c r="E176">
        <v>102</v>
      </c>
    </row>
    <row r="177" spans="1:5">
      <c r="A177" t="s">
        <v>2470</v>
      </c>
      <c r="B177" t="s">
        <v>3737</v>
      </c>
      <c r="C177" t="s">
        <v>291</v>
      </c>
      <c r="D177" t="s">
        <v>3738</v>
      </c>
      <c r="E177">
        <v>19</v>
      </c>
    </row>
    <row r="178" spans="1:5">
      <c r="A178" t="s">
        <v>2570</v>
      </c>
      <c r="B178" t="s">
        <v>3794</v>
      </c>
      <c r="C178" t="s">
        <v>291</v>
      </c>
      <c r="D178" t="s">
        <v>3795</v>
      </c>
      <c r="E178">
        <v>15</v>
      </c>
    </row>
    <row r="179" spans="1:5">
      <c r="A179" t="s">
        <v>2679</v>
      </c>
      <c r="B179" t="s">
        <v>3851</v>
      </c>
      <c r="C179" t="s">
        <v>291</v>
      </c>
      <c r="D179" t="s">
        <v>3852</v>
      </c>
      <c r="E179">
        <v>12</v>
      </c>
    </row>
    <row r="180" spans="1:5">
      <c r="A180" t="s">
        <v>2098</v>
      </c>
      <c r="B180" t="s">
        <v>3537</v>
      </c>
      <c r="C180" t="s">
        <v>373</v>
      </c>
      <c r="D180" t="s">
        <v>1969</v>
      </c>
      <c r="E180">
        <v>62</v>
      </c>
    </row>
    <row r="181" spans="1:5">
      <c r="A181" t="s">
        <v>2263</v>
      </c>
      <c r="B181" t="s">
        <v>3625</v>
      </c>
      <c r="C181" t="s">
        <v>373</v>
      </c>
      <c r="D181" t="s">
        <v>3626</v>
      </c>
      <c r="E181">
        <v>30</v>
      </c>
    </row>
    <row r="182" spans="1:5">
      <c r="A182" t="s">
        <v>2289</v>
      </c>
      <c r="B182" t="s">
        <v>3637</v>
      </c>
      <c r="C182" t="s">
        <v>373</v>
      </c>
      <c r="D182" t="s">
        <v>3638</v>
      </c>
      <c r="E182">
        <v>29</v>
      </c>
    </row>
    <row r="183" spans="1:5">
      <c r="A183" t="s">
        <v>2625</v>
      </c>
      <c r="B183" t="s">
        <v>3826</v>
      </c>
      <c r="C183" t="s">
        <v>373</v>
      </c>
      <c r="D183" t="s">
        <v>3771</v>
      </c>
      <c r="E183">
        <v>13</v>
      </c>
    </row>
    <row r="184" spans="1:5">
      <c r="A184" t="s">
        <v>2649</v>
      </c>
      <c r="B184" t="s">
        <v>3837</v>
      </c>
      <c r="C184" t="s">
        <v>373</v>
      </c>
      <c r="D184" t="s">
        <v>3771</v>
      </c>
      <c r="E184">
        <v>13</v>
      </c>
    </row>
    <row r="185" spans="1:5">
      <c r="A185" t="s">
        <v>2782</v>
      </c>
      <c r="B185" t="s">
        <v>3912</v>
      </c>
      <c r="C185" t="s">
        <v>373</v>
      </c>
      <c r="D185" t="s">
        <v>3913</v>
      </c>
      <c r="E185">
        <v>9.52</v>
      </c>
    </row>
    <row r="186" spans="1:5">
      <c r="A186" t="s">
        <v>2904</v>
      </c>
      <c r="B186" t="s">
        <v>3974</v>
      </c>
      <c r="C186" t="s">
        <v>373</v>
      </c>
      <c r="D186" t="s">
        <v>1902</v>
      </c>
      <c r="E186">
        <v>8.44</v>
      </c>
    </row>
    <row r="187" spans="1:5">
      <c r="A187" t="s">
        <v>3247</v>
      </c>
      <c r="B187" t="s">
        <v>4153</v>
      </c>
      <c r="C187" t="s">
        <v>373</v>
      </c>
      <c r="D187" t="s">
        <v>4154</v>
      </c>
      <c r="E187">
        <v>4.1399999999999997</v>
      </c>
    </row>
    <row r="188" spans="1:5">
      <c r="A188" t="s">
        <v>3293</v>
      </c>
      <c r="B188" t="s">
        <v>4179</v>
      </c>
      <c r="C188" t="s">
        <v>373</v>
      </c>
      <c r="D188" t="s">
        <v>1969</v>
      </c>
      <c r="E188">
        <v>3.7</v>
      </c>
    </row>
    <row r="189" spans="1:5">
      <c r="A189" t="s">
        <v>3337</v>
      </c>
      <c r="B189" t="s">
        <v>4201</v>
      </c>
      <c r="C189" t="s">
        <v>373</v>
      </c>
      <c r="E189">
        <v>3.11</v>
      </c>
    </row>
    <row r="190" spans="1:5">
      <c r="A190" t="s">
        <v>3352</v>
      </c>
      <c r="B190" t="s">
        <v>4209</v>
      </c>
      <c r="C190" t="s">
        <v>373</v>
      </c>
      <c r="D190" t="s">
        <v>4210</v>
      </c>
      <c r="E190">
        <v>3.07</v>
      </c>
    </row>
    <row r="191" spans="1:5">
      <c r="A191" t="s">
        <v>3392</v>
      </c>
      <c r="B191" t="s">
        <v>4232</v>
      </c>
      <c r="C191" t="s">
        <v>373</v>
      </c>
      <c r="D191" t="s">
        <v>3446</v>
      </c>
      <c r="E191">
        <v>2.5</v>
      </c>
    </row>
    <row r="192" spans="1:5">
      <c r="A192" t="s">
        <v>4331</v>
      </c>
      <c r="B192" t="s">
        <v>4332</v>
      </c>
      <c r="C192" t="s">
        <v>373</v>
      </c>
      <c r="D192" t="s">
        <v>4333</v>
      </c>
      <c r="E192">
        <v>0.92</v>
      </c>
    </row>
    <row r="193" spans="1:5">
      <c r="A193" t="s">
        <v>1882</v>
      </c>
      <c r="B193" t="s">
        <v>3424</v>
      </c>
      <c r="C193" t="s">
        <v>237</v>
      </c>
      <c r="D193" t="s">
        <v>3423</v>
      </c>
      <c r="E193">
        <v>1.8</v>
      </c>
    </row>
    <row r="194" spans="1:5">
      <c r="A194" t="s">
        <v>1940</v>
      </c>
      <c r="B194" t="s">
        <v>3452</v>
      </c>
      <c r="C194" t="s">
        <v>237</v>
      </c>
      <c r="D194" t="s">
        <v>3423</v>
      </c>
      <c r="E194">
        <v>198</v>
      </c>
    </row>
    <row r="195" spans="1:5">
      <c r="A195" t="s">
        <v>1995</v>
      </c>
      <c r="B195" t="s">
        <v>3480</v>
      </c>
      <c r="C195" t="s">
        <v>237</v>
      </c>
      <c r="D195" t="s">
        <v>3423</v>
      </c>
      <c r="E195">
        <v>110</v>
      </c>
    </row>
    <row r="196" spans="1:5">
      <c r="A196" t="s">
        <v>2030</v>
      </c>
      <c r="B196" t="s">
        <v>3500</v>
      </c>
      <c r="C196" t="s">
        <v>237</v>
      </c>
      <c r="D196" t="s">
        <v>3423</v>
      </c>
      <c r="E196">
        <v>95</v>
      </c>
    </row>
    <row r="197" spans="1:5">
      <c r="A197" t="s">
        <v>2373</v>
      </c>
      <c r="B197" t="s">
        <v>3679</v>
      </c>
      <c r="C197" t="s">
        <v>237</v>
      </c>
      <c r="D197" t="s">
        <v>3680</v>
      </c>
      <c r="E197">
        <v>23</v>
      </c>
    </row>
    <row r="198" spans="1:5">
      <c r="A198" t="s">
        <v>2664</v>
      </c>
      <c r="B198" t="s">
        <v>3843</v>
      </c>
      <c r="C198" t="s">
        <v>237</v>
      </c>
      <c r="D198" t="s">
        <v>3680</v>
      </c>
      <c r="E198">
        <v>12</v>
      </c>
    </row>
    <row r="199" spans="1:5">
      <c r="A199" t="s">
        <v>2673</v>
      </c>
      <c r="B199" t="s">
        <v>3847</v>
      </c>
      <c r="C199" t="s">
        <v>237</v>
      </c>
      <c r="D199" t="s">
        <v>3848</v>
      </c>
      <c r="E199">
        <v>12</v>
      </c>
    </row>
    <row r="200" spans="1:5">
      <c r="A200" t="s">
        <v>2162</v>
      </c>
      <c r="B200" t="s">
        <v>3569</v>
      </c>
      <c r="C200" t="s">
        <v>351</v>
      </c>
      <c r="D200" t="s">
        <v>1969</v>
      </c>
      <c r="E200">
        <v>46</v>
      </c>
    </row>
    <row r="201" spans="1:5">
      <c r="A201" t="s">
        <v>2790</v>
      </c>
      <c r="B201" t="s">
        <v>3917</v>
      </c>
      <c r="C201" t="s">
        <v>351</v>
      </c>
      <c r="D201" t="s">
        <v>3550</v>
      </c>
      <c r="E201">
        <v>9.35</v>
      </c>
    </row>
    <row r="202" spans="1:5">
      <c r="A202" t="s">
        <v>2805</v>
      </c>
      <c r="B202" t="s">
        <v>3924</v>
      </c>
      <c r="C202" t="s">
        <v>351</v>
      </c>
      <c r="D202" t="s">
        <v>3925</v>
      </c>
      <c r="E202">
        <v>9.26</v>
      </c>
    </row>
    <row r="203" spans="1:5">
      <c r="A203" t="s">
        <v>2931</v>
      </c>
      <c r="B203" t="s">
        <v>3987</v>
      </c>
      <c r="C203" t="s">
        <v>351</v>
      </c>
      <c r="D203" t="s">
        <v>3925</v>
      </c>
      <c r="E203">
        <v>8.02</v>
      </c>
    </row>
    <row r="204" spans="1:5">
      <c r="A204" t="s">
        <v>2983</v>
      </c>
      <c r="B204" t="s">
        <v>4019</v>
      </c>
      <c r="C204" t="s">
        <v>351</v>
      </c>
      <c r="D204" t="s">
        <v>4020</v>
      </c>
      <c r="E204">
        <v>7.23</v>
      </c>
    </row>
    <row r="205" spans="1:5">
      <c r="A205" t="s">
        <v>3198</v>
      </c>
      <c r="B205" t="s">
        <v>4129</v>
      </c>
      <c r="C205" t="s">
        <v>351</v>
      </c>
      <c r="D205" t="s">
        <v>3499</v>
      </c>
      <c r="E205">
        <v>4.68</v>
      </c>
    </row>
    <row r="206" spans="1:5">
      <c r="A206" t="s">
        <v>3213</v>
      </c>
      <c r="B206" t="s">
        <v>4135</v>
      </c>
      <c r="C206" t="s">
        <v>351</v>
      </c>
      <c r="D206" t="s">
        <v>4136</v>
      </c>
      <c r="E206">
        <v>4.54</v>
      </c>
    </row>
    <row r="207" spans="1:5">
      <c r="A207" t="s">
        <v>1885</v>
      </c>
      <c r="B207" t="s">
        <v>3425</v>
      </c>
      <c r="C207" t="s">
        <v>259</v>
      </c>
      <c r="D207" t="s">
        <v>3423</v>
      </c>
      <c r="E207">
        <v>1.33</v>
      </c>
    </row>
    <row r="208" spans="1:5">
      <c r="A208" t="s">
        <v>1898</v>
      </c>
      <c r="B208" t="s">
        <v>3430</v>
      </c>
      <c r="C208" t="s">
        <v>259</v>
      </c>
      <c r="D208" t="s">
        <v>2389</v>
      </c>
      <c r="E208">
        <v>582</v>
      </c>
    </row>
    <row r="209" spans="1:5">
      <c r="A209" t="s">
        <v>1973</v>
      </c>
      <c r="B209" t="s">
        <v>3466</v>
      </c>
      <c r="C209" t="s">
        <v>259</v>
      </c>
      <c r="D209" t="s">
        <v>3446</v>
      </c>
      <c r="E209">
        <v>128</v>
      </c>
    </row>
    <row r="210" spans="1:5">
      <c r="A210" t="s">
        <v>1977</v>
      </c>
      <c r="B210" t="s">
        <v>3468</v>
      </c>
      <c r="C210" t="s">
        <v>259</v>
      </c>
      <c r="D210" t="s">
        <v>3446</v>
      </c>
      <c r="E210">
        <v>127</v>
      </c>
    </row>
    <row r="211" spans="1:5">
      <c r="A211" t="s">
        <v>2110</v>
      </c>
      <c r="B211" t="s">
        <v>3543</v>
      </c>
      <c r="C211" t="s">
        <v>259</v>
      </c>
      <c r="D211" t="s">
        <v>3446</v>
      </c>
      <c r="E211">
        <v>57</v>
      </c>
    </row>
    <row r="212" spans="1:5">
      <c r="A212" t="s">
        <v>2582</v>
      </c>
      <c r="B212" t="s">
        <v>3800</v>
      </c>
      <c r="C212" t="s">
        <v>259</v>
      </c>
      <c r="D212" t="s">
        <v>3801</v>
      </c>
      <c r="E212">
        <v>15</v>
      </c>
    </row>
    <row r="213" spans="1:5">
      <c r="A213" t="s">
        <v>3158</v>
      </c>
      <c r="B213" t="s">
        <v>4114</v>
      </c>
      <c r="C213" t="s">
        <v>259</v>
      </c>
      <c r="D213" t="s">
        <v>3584</v>
      </c>
      <c r="E213">
        <v>5.33</v>
      </c>
    </row>
    <row r="214" spans="1:5">
      <c r="A214" t="s">
        <v>1965</v>
      </c>
      <c r="B214" t="s">
        <v>3462</v>
      </c>
      <c r="C214" t="s">
        <v>273</v>
      </c>
      <c r="D214" t="s">
        <v>3463</v>
      </c>
      <c r="E214">
        <v>141</v>
      </c>
    </row>
    <row r="215" spans="1:5">
      <c r="A215" t="s">
        <v>2142</v>
      </c>
      <c r="B215" t="s">
        <v>3557</v>
      </c>
      <c r="C215" t="s">
        <v>273</v>
      </c>
      <c r="D215" t="s">
        <v>3558</v>
      </c>
      <c r="E215">
        <v>49</v>
      </c>
    </row>
    <row r="216" spans="1:5">
      <c r="A216" t="s">
        <v>2576</v>
      </c>
      <c r="B216" t="s">
        <v>3798</v>
      </c>
      <c r="C216" t="s">
        <v>273</v>
      </c>
      <c r="D216" t="s">
        <v>3704</v>
      </c>
      <c r="E216">
        <v>15</v>
      </c>
    </row>
    <row r="217" spans="1:5">
      <c r="A217" t="s">
        <v>2616</v>
      </c>
      <c r="B217" t="s">
        <v>3819</v>
      </c>
      <c r="C217" t="s">
        <v>273</v>
      </c>
      <c r="D217" t="s">
        <v>3463</v>
      </c>
      <c r="E217">
        <v>14</v>
      </c>
    </row>
    <row r="218" spans="1:5">
      <c r="A218" t="s">
        <v>2667</v>
      </c>
      <c r="B218" t="s">
        <v>3844</v>
      </c>
      <c r="C218" t="s">
        <v>273</v>
      </c>
      <c r="D218" t="s">
        <v>3463</v>
      </c>
      <c r="E218">
        <v>12</v>
      </c>
    </row>
    <row r="219" spans="1:5">
      <c r="A219" t="s">
        <v>2692</v>
      </c>
      <c r="B219" t="s">
        <v>3858</v>
      </c>
      <c r="C219" t="s">
        <v>273</v>
      </c>
      <c r="D219" t="s">
        <v>3859</v>
      </c>
      <c r="E219">
        <v>11</v>
      </c>
    </row>
    <row r="220" spans="1:5">
      <c r="A220" t="s">
        <v>2742</v>
      </c>
      <c r="B220" t="s">
        <v>3886</v>
      </c>
      <c r="C220" t="s">
        <v>273</v>
      </c>
      <c r="D220" t="s">
        <v>3887</v>
      </c>
      <c r="E220">
        <v>10</v>
      </c>
    </row>
    <row r="221" spans="1:5">
      <c r="A221" t="s">
        <v>2770</v>
      </c>
      <c r="B221" t="s">
        <v>3905</v>
      </c>
      <c r="C221" t="s">
        <v>273</v>
      </c>
      <c r="D221" t="s">
        <v>3906</v>
      </c>
      <c r="E221">
        <v>9.76</v>
      </c>
    </row>
    <row r="222" spans="1:5">
      <c r="A222" t="s">
        <v>2955</v>
      </c>
      <c r="B222" t="s">
        <v>4000</v>
      </c>
      <c r="C222" t="s">
        <v>273</v>
      </c>
      <c r="D222" t="s">
        <v>4001</v>
      </c>
      <c r="E222">
        <v>7.66</v>
      </c>
    </row>
    <row r="223" spans="1:5">
      <c r="A223" t="s">
        <v>3010</v>
      </c>
      <c r="B223" t="s">
        <v>4035</v>
      </c>
      <c r="C223" t="s">
        <v>273</v>
      </c>
      <c r="D223" t="s">
        <v>4036</v>
      </c>
      <c r="E223">
        <v>6.98</v>
      </c>
    </row>
    <row r="224" spans="1:5">
      <c r="A224" t="s">
        <v>3122</v>
      </c>
      <c r="B224" t="s">
        <v>4095</v>
      </c>
      <c r="C224" t="s">
        <v>273</v>
      </c>
      <c r="D224" t="s">
        <v>4096</v>
      </c>
      <c r="E224">
        <v>5.76</v>
      </c>
    </row>
    <row r="225" spans="1:5">
      <c r="A225" t="s">
        <v>3208</v>
      </c>
      <c r="B225" t="s">
        <v>4133</v>
      </c>
      <c r="C225" t="s">
        <v>273</v>
      </c>
      <c r="D225" t="s">
        <v>3887</v>
      </c>
      <c r="E225">
        <v>4.5999999999999996</v>
      </c>
    </row>
    <row r="226" spans="1:5">
      <c r="A226" t="s">
        <v>3250</v>
      </c>
      <c r="B226" t="s">
        <v>4155</v>
      </c>
      <c r="C226" t="s">
        <v>273</v>
      </c>
      <c r="D226" t="s">
        <v>3887</v>
      </c>
      <c r="E226">
        <v>4.0999999999999996</v>
      </c>
    </row>
    <row r="227" spans="1:5">
      <c r="A227" t="s">
        <v>3276</v>
      </c>
      <c r="B227" t="s">
        <v>4168</v>
      </c>
      <c r="C227" t="s">
        <v>273</v>
      </c>
      <c r="D227" t="s">
        <v>4169</v>
      </c>
      <c r="E227">
        <v>3.79</v>
      </c>
    </row>
    <row r="228" spans="1:5">
      <c r="A228" t="s">
        <v>3308</v>
      </c>
      <c r="B228" t="s">
        <v>4187</v>
      </c>
      <c r="C228" t="s">
        <v>273</v>
      </c>
      <c r="D228" t="s">
        <v>4188</v>
      </c>
      <c r="E228">
        <v>3.45</v>
      </c>
    </row>
    <row r="229" spans="1:5">
      <c r="A229" t="s">
        <v>3314</v>
      </c>
      <c r="B229" t="s">
        <v>4190</v>
      </c>
      <c r="C229" t="s">
        <v>273</v>
      </c>
      <c r="D229" t="s">
        <v>4191</v>
      </c>
      <c r="E229">
        <v>3.4</v>
      </c>
    </row>
    <row r="230" spans="1:5">
      <c r="A230" t="s">
        <v>3358</v>
      </c>
      <c r="B230" t="s">
        <v>4213</v>
      </c>
      <c r="C230" t="s">
        <v>273</v>
      </c>
      <c r="D230" t="s">
        <v>3577</v>
      </c>
      <c r="E230">
        <v>3.04</v>
      </c>
    </row>
    <row r="231" spans="1:5">
      <c r="A231" t="s">
        <v>1930</v>
      </c>
      <c r="B231" t="s">
        <v>3447</v>
      </c>
      <c r="C231" t="s">
        <v>275</v>
      </c>
      <c r="D231" t="s">
        <v>1947</v>
      </c>
      <c r="E231">
        <v>245</v>
      </c>
    </row>
    <row r="232" spans="1:5">
      <c r="A232" t="s">
        <v>1984</v>
      </c>
      <c r="B232" t="s">
        <v>3473</v>
      </c>
      <c r="C232" t="s">
        <v>275</v>
      </c>
      <c r="D232" t="s">
        <v>3474</v>
      </c>
      <c r="E232">
        <v>122</v>
      </c>
    </row>
    <row r="233" spans="1:5">
      <c r="A233" t="s">
        <v>2027</v>
      </c>
      <c r="B233" t="s">
        <v>3498</v>
      </c>
      <c r="C233" t="s">
        <v>275</v>
      </c>
      <c r="D233" t="s">
        <v>3499</v>
      </c>
      <c r="E233">
        <v>96</v>
      </c>
    </row>
    <row r="234" spans="1:5">
      <c r="A234" t="s">
        <v>2220</v>
      </c>
      <c r="B234" t="s">
        <v>3602</v>
      </c>
      <c r="C234" t="s">
        <v>275</v>
      </c>
      <c r="D234" t="s">
        <v>3603</v>
      </c>
      <c r="E234">
        <v>36</v>
      </c>
    </row>
    <row r="235" spans="1:5">
      <c r="A235" t="s">
        <v>2314</v>
      </c>
      <c r="B235" t="s">
        <v>3650</v>
      </c>
      <c r="C235" t="s">
        <v>275</v>
      </c>
      <c r="D235" t="s">
        <v>1979</v>
      </c>
      <c r="E235">
        <v>27</v>
      </c>
    </row>
    <row r="236" spans="1:5">
      <c r="A236" t="s">
        <v>2331</v>
      </c>
      <c r="B236" t="s">
        <v>3659</v>
      </c>
      <c r="C236" t="s">
        <v>275</v>
      </c>
      <c r="D236" t="s">
        <v>3423</v>
      </c>
      <c r="E236">
        <v>26</v>
      </c>
    </row>
    <row r="237" spans="1:5">
      <c r="A237" t="s">
        <v>2393</v>
      </c>
      <c r="B237" t="s">
        <v>3692</v>
      </c>
      <c r="C237" t="s">
        <v>275</v>
      </c>
      <c r="D237" t="s">
        <v>1979</v>
      </c>
      <c r="E237">
        <v>22</v>
      </c>
    </row>
    <row r="238" spans="1:5">
      <c r="A238" t="s">
        <v>2415</v>
      </c>
      <c r="B238" t="s">
        <v>3703</v>
      </c>
      <c r="C238" t="s">
        <v>275</v>
      </c>
      <c r="D238" t="s">
        <v>3704</v>
      </c>
      <c r="E238">
        <v>21</v>
      </c>
    </row>
    <row r="239" spans="1:5">
      <c r="A239" t="s">
        <v>2484</v>
      </c>
      <c r="B239" t="s">
        <v>3744</v>
      </c>
      <c r="C239" t="s">
        <v>275</v>
      </c>
      <c r="D239" t="s">
        <v>3745</v>
      </c>
      <c r="E239">
        <v>18</v>
      </c>
    </row>
    <row r="240" spans="1:5">
      <c r="A240" t="s">
        <v>2520</v>
      </c>
      <c r="B240" t="s">
        <v>3766</v>
      </c>
      <c r="C240" t="s">
        <v>275</v>
      </c>
      <c r="D240" t="s">
        <v>3626</v>
      </c>
      <c r="E240">
        <v>17</v>
      </c>
    </row>
    <row r="241" spans="1:5">
      <c r="A241" t="s">
        <v>2540</v>
      </c>
      <c r="B241" t="s">
        <v>3776</v>
      </c>
      <c r="C241" t="s">
        <v>275</v>
      </c>
      <c r="D241" t="s">
        <v>3777</v>
      </c>
      <c r="E241">
        <v>16</v>
      </c>
    </row>
    <row r="242" spans="1:5">
      <c r="A242" t="s">
        <v>2585</v>
      </c>
      <c r="B242" t="s">
        <v>3802</v>
      </c>
      <c r="C242" t="s">
        <v>275</v>
      </c>
      <c r="D242" t="s">
        <v>3803</v>
      </c>
      <c r="E242">
        <v>15</v>
      </c>
    </row>
    <row r="243" spans="1:5">
      <c r="A243" t="s">
        <v>2618</v>
      </c>
      <c r="B243" t="s">
        <v>3820</v>
      </c>
      <c r="C243" t="s">
        <v>275</v>
      </c>
      <c r="D243" t="s">
        <v>3821</v>
      </c>
      <c r="E243">
        <v>14</v>
      </c>
    </row>
    <row r="244" spans="1:5">
      <c r="A244" t="s">
        <v>2682</v>
      </c>
      <c r="B244" t="s">
        <v>3853</v>
      </c>
      <c r="C244" t="s">
        <v>275</v>
      </c>
      <c r="D244" t="s">
        <v>3821</v>
      </c>
      <c r="E244">
        <v>12</v>
      </c>
    </row>
    <row r="245" spans="1:5">
      <c r="A245" t="s">
        <v>2720</v>
      </c>
      <c r="B245" t="s">
        <v>3873</v>
      </c>
      <c r="C245" t="s">
        <v>275</v>
      </c>
      <c r="D245" t="s">
        <v>3821</v>
      </c>
      <c r="E245">
        <v>11</v>
      </c>
    </row>
    <row r="246" spans="1:5">
      <c r="A246" t="s">
        <v>2793</v>
      </c>
      <c r="B246" t="s">
        <v>3918</v>
      </c>
      <c r="C246" t="s">
        <v>275</v>
      </c>
      <c r="D246" t="s">
        <v>3919</v>
      </c>
      <c r="E246">
        <v>9.33</v>
      </c>
    </row>
    <row r="247" spans="1:5">
      <c r="A247" t="s">
        <v>2808</v>
      </c>
      <c r="B247" t="s">
        <v>3926</v>
      </c>
      <c r="C247" t="s">
        <v>275</v>
      </c>
      <c r="D247" t="s">
        <v>3773</v>
      </c>
      <c r="E247">
        <v>9.1999999999999993</v>
      </c>
    </row>
    <row r="248" spans="1:5">
      <c r="A248" t="s">
        <v>2973</v>
      </c>
      <c r="B248" t="s">
        <v>4012</v>
      </c>
      <c r="C248" t="s">
        <v>275</v>
      </c>
      <c r="D248" t="s">
        <v>4013</v>
      </c>
      <c r="E248">
        <v>7.39</v>
      </c>
    </row>
    <row r="249" spans="1:5">
      <c r="A249" t="s">
        <v>2991</v>
      </c>
      <c r="B249" t="s">
        <v>4024</v>
      </c>
      <c r="C249" t="s">
        <v>275</v>
      </c>
      <c r="D249" t="s">
        <v>4025</v>
      </c>
      <c r="E249">
        <v>7.19</v>
      </c>
    </row>
    <row r="250" spans="1:5">
      <c r="A250" t="s">
        <v>3019</v>
      </c>
      <c r="B250" t="s">
        <v>4041</v>
      </c>
      <c r="C250" t="s">
        <v>275</v>
      </c>
      <c r="D250" t="s">
        <v>4042</v>
      </c>
      <c r="E250">
        <v>6.93</v>
      </c>
    </row>
    <row r="251" spans="1:5">
      <c r="A251" t="s">
        <v>3025</v>
      </c>
      <c r="B251" t="s">
        <v>4045</v>
      </c>
      <c r="C251" t="s">
        <v>275</v>
      </c>
      <c r="D251" t="s">
        <v>1902</v>
      </c>
      <c r="E251">
        <v>6.87</v>
      </c>
    </row>
    <row r="252" spans="1:5">
      <c r="A252" t="s">
        <v>3084</v>
      </c>
      <c r="B252" t="s">
        <v>4075</v>
      </c>
      <c r="C252" t="s">
        <v>275</v>
      </c>
      <c r="D252" t="s">
        <v>4076</v>
      </c>
      <c r="E252">
        <v>6.19</v>
      </c>
    </row>
    <row r="253" spans="1:5">
      <c r="A253" t="s">
        <v>3092</v>
      </c>
      <c r="B253" t="s">
        <v>4081</v>
      </c>
      <c r="C253" t="s">
        <v>275</v>
      </c>
      <c r="D253" t="s">
        <v>4082</v>
      </c>
      <c r="E253">
        <v>6.11</v>
      </c>
    </row>
    <row r="254" spans="1:5">
      <c r="A254" t="s">
        <v>3264</v>
      </c>
      <c r="B254" t="s">
        <v>4163</v>
      </c>
      <c r="C254" t="s">
        <v>275</v>
      </c>
      <c r="D254" t="s">
        <v>3634</v>
      </c>
      <c r="E254">
        <v>3.98</v>
      </c>
    </row>
    <row r="255" spans="1:5">
      <c r="A255" t="s">
        <v>3270</v>
      </c>
      <c r="B255" t="s">
        <v>4166</v>
      </c>
      <c r="C255" t="s">
        <v>275</v>
      </c>
      <c r="D255" t="s">
        <v>3887</v>
      </c>
      <c r="E255">
        <v>3.84</v>
      </c>
    </row>
    <row r="256" spans="1:5">
      <c r="A256" t="s">
        <v>3349</v>
      </c>
      <c r="B256" t="s">
        <v>4208</v>
      </c>
      <c r="C256" t="s">
        <v>275</v>
      </c>
      <c r="D256" t="s">
        <v>3887</v>
      </c>
      <c r="E256">
        <v>3.08</v>
      </c>
    </row>
    <row r="257" spans="1:5">
      <c r="A257" t="s">
        <v>1922</v>
      </c>
      <c r="B257" t="s">
        <v>3443</v>
      </c>
      <c r="C257" t="s">
        <v>359</v>
      </c>
      <c r="D257" t="s">
        <v>3423</v>
      </c>
      <c r="E257">
        <v>278</v>
      </c>
    </row>
    <row r="258" spans="1:5">
      <c r="A258" t="s">
        <v>2511</v>
      </c>
      <c r="B258" t="s">
        <v>3762</v>
      </c>
      <c r="C258" t="s">
        <v>359</v>
      </c>
      <c r="D258" t="s">
        <v>3704</v>
      </c>
      <c r="E258">
        <v>17</v>
      </c>
    </row>
    <row r="259" spans="1:5">
      <c r="A259" t="s">
        <v>1945</v>
      </c>
      <c r="B259" t="s">
        <v>3454</v>
      </c>
      <c r="C259" t="s">
        <v>245</v>
      </c>
      <c r="D259" t="s">
        <v>3423</v>
      </c>
      <c r="E259">
        <v>189</v>
      </c>
    </row>
    <row r="260" spans="1:5">
      <c r="A260" t="s">
        <v>4289</v>
      </c>
      <c r="B260" t="s">
        <v>4290</v>
      </c>
      <c r="C260" t="s">
        <v>245</v>
      </c>
      <c r="D260" t="s">
        <v>4096</v>
      </c>
      <c r="E260">
        <v>1.59</v>
      </c>
    </row>
    <row r="261" spans="1:5">
      <c r="A261" t="s">
        <v>4351</v>
      </c>
      <c r="B261" t="s">
        <v>4352</v>
      </c>
      <c r="C261" t="s">
        <v>245</v>
      </c>
      <c r="D261" t="s">
        <v>4096</v>
      </c>
      <c r="E261">
        <v>0.66</v>
      </c>
    </row>
    <row r="262" spans="1:5">
      <c r="A262" t="s">
        <v>2021</v>
      </c>
      <c r="B262" t="s">
        <v>3495</v>
      </c>
      <c r="C262" t="s">
        <v>283</v>
      </c>
      <c r="D262" t="s">
        <v>3496</v>
      </c>
      <c r="E262">
        <v>98</v>
      </c>
    </row>
    <row r="263" spans="1:5">
      <c r="A263" t="s">
        <v>2064</v>
      </c>
      <c r="B263" t="s">
        <v>3517</v>
      </c>
      <c r="C263" t="s">
        <v>283</v>
      </c>
      <c r="D263" t="s">
        <v>3449</v>
      </c>
      <c r="E263">
        <v>75</v>
      </c>
    </row>
    <row r="264" spans="1:5">
      <c r="A264" t="s">
        <v>2088</v>
      </c>
      <c r="B264" t="s">
        <v>3530</v>
      </c>
      <c r="C264" t="s">
        <v>283</v>
      </c>
      <c r="D264" t="s">
        <v>3531</v>
      </c>
      <c r="E264">
        <v>66</v>
      </c>
    </row>
    <row r="265" spans="1:5">
      <c r="A265" t="s">
        <v>2137</v>
      </c>
      <c r="B265" t="s">
        <v>3555</v>
      </c>
      <c r="C265" t="s">
        <v>283</v>
      </c>
      <c r="D265" t="s">
        <v>1969</v>
      </c>
      <c r="E265">
        <v>49</v>
      </c>
    </row>
    <row r="266" spans="1:5">
      <c r="A266" t="s">
        <v>2139</v>
      </c>
      <c r="B266" t="s">
        <v>3556</v>
      </c>
      <c r="C266" t="s">
        <v>283</v>
      </c>
      <c r="D266" t="s">
        <v>1969</v>
      </c>
      <c r="E266">
        <v>49</v>
      </c>
    </row>
    <row r="267" spans="1:5">
      <c r="A267" t="s">
        <v>2198</v>
      </c>
      <c r="B267" t="s">
        <v>3588</v>
      </c>
      <c r="C267" t="s">
        <v>283</v>
      </c>
      <c r="D267" t="s">
        <v>3589</v>
      </c>
      <c r="E267">
        <v>39</v>
      </c>
    </row>
    <row r="268" spans="1:5">
      <c r="A268" t="s">
        <v>2210</v>
      </c>
      <c r="B268" t="s">
        <v>3596</v>
      </c>
      <c r="C268" t="s">
        <v>283</v>
      </c>
      <c r="D268" t="s">
        <v>3597</v>
      </c>
      <c r="E268">
        <v>38</v>
      </c>
    </row>
    <row r="269" spans="1:5">
      <c r="A269" t="s">
        <v>2217</v>
      </c>
      <c r="B269" t="s">
        <v>3600</v>
      </c>
      <c r="C269" t="s">
        <v>283</v>
      </c>
      <c r="D269" t="s">
        <v>3601</v>
      </c>
      <c r="E269">
        <v>36</v>
      </c>
    </row>
    <row r="270" spans="1:5">
      <c r="A270" t="s">
        <v>2223</v>
      </c>
      <c r="B270" t="s">
        <v>3604</v>
      </c>
      <c r="C270" t="s">
        <v>283</v>
      </c>
      <c r="D270" t="s">
        <v>3439</v>
      </c>
      <c r="E270">
        <v>36</v>
      </c>
    </row>
    <row r="271" spans="1:5">
      <c r="A271" t="s">
        <v>2295</v>
      </c>
      <c r="B271" t="s">
        <v>3640</v>
      </c>
      <c r="C271" t="s">
        <v>283</v>
      </c>
      <c r="D271" t="s">
        <v>1902</v>
      </c>
      <c r="E271">
        <v>28</v>
      </c>
    </row>
    <row r="272" spans="1:5">
      <c r="A272" t="s">
        <v>2326</v>
      </c>
      <c r="B272" t="s">
        <v>3656</v>
      </c>
      <c r="C272" t="s">
        <v>283</v>
      </c>
      <c r="D272" t="s">
        <v>3657</v>
      </c>
      <c r="E272">
        <v>27</v>
      </c>
    </row>
    <row r="273" spans="1:5">
      <c r="A273" t="s">
        <v>2344</v>
      </c>
      <c r="B273" t="s">
        <v>3665</v>
      </c>
      <c r="C273" t="s">
        <v>283</v>
      </c>
      <c r="D273" t="s">
        <v>3666</v>
      </c>
      <c r="E273">
        <v>25</v>
      </c>
    </row>
    <row r="274" spans="1:5">
      <c r="A274" t="s">
        <v>2367</v>
      </c>
      <c r="B274" t="s">
        <v>3677</v>
      </c>
      <c r="C274" t="s">
        <v>283</v>
      </c>
      <c r="D274" t="s">
        <v>3506</v>
      </c>
      <c r="E274">
        <v>23</v>
      </c>
    </row>
    <row r="275" spans="1:5">
      <c r="A275" t="s">
        <v>2370</v>
      </c>
      <c r="B275" t="s">
        <v>3678</v>
      </c>
      <c r="C275" t="s">
        <v>283</v>
      </c>
      <c r="D275" t="s">
        <v>3463</v>
      </c>
      <c r="E275">
        <v>23</v>
      </c>
    </row>
    <row r="276" spans="1:5">
      <c r="A276" t="s">
        <v>2396</v>
      </c>
      <c r="B276" t="s">
        <v>3693</v>
      </c>
      <c r="C276" t="s">
        <v>283</v>
      </c>
      <c r="D276" t="s">
        <v>3577</v>
      </c>
      <c r="E276">
        <v>22</v>
      </c>
    </row>
    <row r="277" spans="1:5">
      <c r="A277" t="s">
        <v>2455</v>
      </c>
      <c r="B277" t="s">
        <v>3727</v>
      </c>
      <c r="C277" t="s">
        <v>283</v>
      </c>
      <c r="D277" t="s">
        <v>3728</v>
      </c>
      <c r="E277">
        <v>19</v>
      </c>
    </row>
    <row r="278" spans="1:5">
      <c r="A278" t="s">
        <v>2475</v>
      </c>
      <c r="B278" t="s">
        <v>3740</v>
      </c>
      <c r="C278" t="s">
        <v>283</v>
      </c>
      <c r="D278" t="s">
        <v>3741</v>
      </c>
      <c r="E278">
        <v>19</v>
      </c>
    </row>
    <row r="279" spans="1:5">
      <c r="A279" t="s">
        <v>2487</v>
      </c>
      <c r="B279" t="s">
        <v>3746</v>
      </c>
      <c r="C279" t="s">
        <v>283</v>
      </c>
      <c r="D279" t="s">
        <v>3747</v>
      </c>
      <c r="E279">
        <v>18</v>
      </c>
    </row>
    <row r="280" spans="1:5">
      <c r="A280" t="s">
        <v>2494</v>
      </c>
      <c r="B280" t="s">
        <v>3751</v>
      </c>
      <c r="C280" t="s">
        <v>283</v>
      </c>
      <c r="D280" t="s">
        <v>1902</v>
      </c>
      <c r="E280">
        <v>17</v>
      </c>
    </row>
    <row r="281" spans="1:5">
      <c r="A281" t="s">
        <v>2567</v>
      </c>
      <c r="B281" t="s">
        <v>3792</v>
      </c>
      <c r="C281" t="s">
        <v>283</v>
      </c>
      <c r="D281" t="s">
        <v>3793</v>
      </c>
      <c r="E281">
        <v>15</v>
      </c>
    </row>
    <row r="282" spans="1:5">
      <c r="A282" t="s">
        <v>2627</v>
      </c>
      <c r="B282" t="s">
        <v>3827</v>
      </c>
      <c r="C282" t="s">
        <v>283</v>
      </c>
      <c r="D282" t="s">
        <v>3617</v>
      </c>
      <c r="E282">
        <v>13</v>
      </c>
    </row>
    <row r="283" spans="1:5">
      <c r="A283" t="s">
        <v>2731</v>
      </c>
      <c r="B283" t="s">
        <v>3878</v>
      </c>
      <c r="C283" t="s">
        <v>283</v>
      </c>
      <c r="D283" t="s">
        <v>3879</v>
      </c>
      <c r="E283">
        <v>11</v>
      </c>
    </row>
    <row r="284" spans="1:5">
      <c r="A284" t="s">
        <v>2757</v>
      </c>
      <c r="B284" t="s">
        <v>3896</v>
      </c>
      <c r="C284" t="s">
        <v>283</v>
      </c>
      <c r="D284" t="s">
        <v>3897</v>
      </c>
      <c r="E284">
        <v>10</v>
      </c>
    </row>
    <row r="285" spans="1:5">
      <c r="A285" t="s">
        <v>2772</v>
      </c>
      <c r="B285" t="s">
        <v>3907</v>
      </c>
      <c r="C285" t="s">
        <v>283</v>
      </c>
      <c r="D285" t="s">
        <v>3589</v>
      </c>
      <c r="E285">
        <v>9.74</v>
      </c>
    </row>
    <row r="286" spans="1:5">
      <c r="A286" t="s">
        <v>2814</v>
      </c>
      <c r="B286" t="s">
        <v>3929</v>
      </c>
      <c r="C286" t="s">
        <v>283</v>
      </c>
      <c r="D286" t="s">
        <v>3930</v>
      </c>
      <c r="E286">
        <v>9.18</v>
      </c>
    </row>
    <row r="287" spans="1:5">
      <c r="A287" t="s">
        <v>2856</v>
      </c>
      <c r="B287" t="s">
        <v>3949</v>
      </c>
      <c r="C287" t="s">
        <v>283</v>
      </c>
      <c r="D287" t="s">
        <v>3589</v>
      </c>
      <c r="E287">
        <v>8.9</v>
      </c>
    </row>
    <row r="288" spans="1:5">
      <c r="A288" t="s">
        <v>2862</v>
      </c>
      <c r="B288" t="s">
        <v>3951</v>
      </c>
      <c r="C288" t="s">
        <v>283</v>
      </c>
      <c r="D288" t="s">
        <v>3821</v>
      </c>
      <c r="E288">
        <v>8.84</v>
      </c>
    </row>
    <row r="289" spans="1:5">
      <c r="A289" t="s">
        <v>2876</v>
      </c>
      <c r="B289" t="s">
        <v>3959</v>
      </c>
      <c r="C289" t="s">
        <v>283</v>
      </c>
      <c r="D289" t="s">
        <v>3783</v>
      </c>
      <c r="E289">
        <v>8.7200000000000006</v>
      </c>
    </row>
    <row r="290" spans="1:5">
      <c r="A290" t="s">
        <v>2978</v>
      </c>
      <c r="B290" t="s">
        <v>4016</v>
      </c>
      <c r="C290" t="s">
        <v>283</v>
      </c>
      <c r="D290" t="s">
        <v>3449</v>
      </c>
      <c r="E290">
        <v>7.33</v>
      </c>
    </row>
    <row r="291" spans="1:5">
      <c r="A291" t="s">
        <v>3004</v>
      </c>
      <c r="B291" t="s">
        <v>4031</v>
      </c>
      <c r="C291" t="s">
        <v>283</v>
      </c>
      <c r="D291" t="s">
        <v>4032</v>
      </c>
      <c r="E291">
        <v>7</v>
      </c>
    </row>
    <row r="292" spans="1:5">
      <c r="A292" t="s">
        <v>3163</v>
      </c>
      <c r="B292" t="s">
        <v>4093</v>
      </c>
      <c r="C292" t="s">
        <v>283</v>
      </c>
      <c r="D292" t="s">
        <v>3601</v>
      </c>
      <c r="E292">
        <v>5.2</v>
      </c>
    </row>
    <row r="293" spans="1:5">
      <c r="A293" t="s">
        <v>3256</v>
      </c>
      <c r="B293" t="s">
        <v>4157</v>
      </c>
      <c r="C293" t="s">
        <v>283</v>
      </c>
      <c r="D293" t="s">
        <v>4158</v>
      </c>
      <c r="E293">
        <v>4</v>
      </c>
    </row>
    <row r="294" spans="1:5">
      <c r="A294" t="s">
        <v>3267</v>
      </c>
      <c r="B294" t="s">
        <v>4164</v>
      </c>
      <c r="C294" t="s">
        <v>283</v>
      </c>
      <c r="D294" t="s">
        <v>4165</v>
      </c>
      <c r="E294">
        <v>3.98</v>
      </c>
    </row>
    <row r="295" spans="1:5">
      <c r="A295" t="s">
        <v>3279</v>
      </c>
      <c r="B295" t="s">
        <v>4170</v>
      </c>
      <c r="C295" t="s">
        <v>283</v>
      </c>
      <c r="D295" t="s">
        <v>4171</v>
      </c>
      <c r="E295">
        <v>3.77</v>
      </c>
    </row>
    <row r="296" spans="1:5">
      <c r="A296" t="s">
        <v>3311</v>
      </c>
      <c r="B296" t="s">
        <v>4189</v>
      </c>
      <c r="C296" t="s">
        <v>283</v>
      </c>
      <c r="D296" t="s">
        <v>1913</v>
      </c>
      <c r="E296">
        <v>3.43</v>
      </c>
    </row>
    <row r="297" spans="1:5">
      <c r="A297" t="s">
        <v>3343</v>
      </c>
      <c r="B297" t="s">
        <v>4204</v>
      </c>
      <c r="C297" t="s">
        <v>283</v>
      </c>
      <c r="D297" t="s">
        <v>4205</v>
      </c>
      <c r="E297">
        <v>3.1</v>
      </c>
    </row>
    <row r="298" spans="1:5">
      <c r="A298" t="s">
        <v>3346</v>
      </c>
      <c r="B298" t="s">
        <v>4206</v>
      </c>
      <c r="C298" t="s">
        <v>283</v>
      </c>
      <c r="D298" t="s">
        <v>4207</v>
      </c>
      <c r="E298">
        <v>3.09</v>
      </c>
    </row>
    <row r="299" spans="1:5">
      <c r="A299" t="s">
        <v>4296</v>
      </c>
      <c r="B299" t="s">
        <v>4297</v>
      </c>
      <c r="C299" t="s">
        <v>283</v>
      </c>
      <c r="D299" t="s">
        <v>4298</v>
      </c>
      <c r="E299">
        <v>1.42</v>
      </c>
    </row>
    <row r="300" spans="1:5">
      <c r="A300" t="s">
        <v>1932</v>
      </c>
      <c r="B300" t="s">
        <v>3448</v>
      </c>
      <c r="C300" t="s">
        <v>277</v>
      </c>
      <c r="D300" t="s">
        <v>3449</v>
      </c>
      <c r="E300">
        <v>230</v>
      </c>
    </row>
    <row r="301" spans="1:5">
      <c r="A301" t="s">
        <v>1997</v>
      </c>
      <c r="B301" t="s">
        <v>3481</v>
      </c>
      <c r="C301" t="s">
        <v>277</v>
      </c>
      <c r="D301" t="s">
        <v>3449</v>
      </c>
      <c r="E301">
        <v>103</v>
      </c>
    </row>
    <row r="302" spans="1:5">
      <c r="A302" t="s">
        <v>2004</v>
      </c>
      <c r="B302" t="s">
        <v>3485</v>
      </c>
      <c r="C302" t="s">
        <v>277</v>
      </c>
      <c r="D302" t="s">
        <v>3449</v>
      </c>
      <c r="E302">
        <v>102</v>
      </c>
    </row>
    <row r="303" spans="1:5">
      <c r="A303" t="s">
        <v>2040</v>
      </c>
      <c r="B303" t="s">
        <v>3504</v>
      </c>
      <c r="C303" t="s">
        <v>277</v>
      </c>
      <c r="D303" t="s">
        <v>3449</v>
      </c>
      <c r="E303">
        <v>85</v>
      </c>
    </row>
    <row r="304" spans="1:5">
      <c r="A304" t="s">
        <v>2083</v>
      </c>
      <c r="B304" t="s">
        <v>3527</v>
      </c>
      <c r="C304" t="s">
        <v>277</v>
      </c>
      <c r="D304" t="s">
        <v>3491</v>
      </c>
      <c r="E304">
        <v>69</v>
      </c>
    </row>
    <row r="305" spans="1:5">
      <c r="A305" t="s">
        <v>2594</v>
      </c>
      <c r="B305" t="s">
        <v>3808</v>
      </c>
      <c r="C305" t="s">
        <v>277</v>
      </c>
      <c r="D305" t="s">
        <v>3589</v>
      </c>
      <c r="E305">
        <v>15</v>
      </c>
    </row>
    <row r="306" spans="1:5">
      <c r="A306" t="s">
        <v>2621</v>
      </c>
      <c r="B306" t="s">
        <v>3822</v>
      </c>
      <c r="C306" t="s">
        <v>277</v>
      </c>
      <c r="D306" t="s">
        <v>3823</v>
      </c>
      <c r="E306">
        <v>14</v>
      </c>
    </row>
    <row r="307" spans="1:5">
      <c r="A307" t="s">
        <v>3052</v>
      </c>
      <c r="B307" t="s">
        <v>4058</v>
      </c>
      <c r="C307" t="s">
        <v>277</v>
      </c>
      <c r="D307" t="s">
        <v>4059</v>
      </c>
      <c r="E307">
        <v>6.63</v>
      </c>
    </row>
    <row r="308" spans="1:5">
      <c r="A308" t="s">
        <v>2266</v>
      </c>
      <c r="B308" t="s">
        <v>3627</v>
      </c>
      <c r="C308" t="s">
        <v>247</v>
      </c>
      <c r="D308" t="s">
        <v>3628</v>
      </c>
      <c r="E308">
        <v>30</v>
      </c>
    </row>
    <row r="309" spans="1:5">
      <c r="A309" t="s">
        <v>2508</v>
      </c>
      <c r="B309" t="s">
        <v>3760</v>
      </c>
      <c r="C309" t="s">
        <v>247</v>
      </c>
      <c r="D309" t="s">
        <v>3761</v>
      </c>
      <c r="E309">
        <v>17</v>
      </c>
    </row>
    <row r="310" spans="1:5">
      <c r="A310" t="s">
        <v>4306</v>
      </c>
      <c r="B310" t="s">
        <v>4307</v>
      </c>
      <c r="C310" t="s">
        <v>247</v>
      </c>
      <c r="D310" t="s">
        <v>3511</v>
      </c>
      <c r="E310">
        <v>1.28</v>
      </c>
    </row>
    <row r="311" spans="1:5">
      <c r="A311" t="s">
        <v>2765</v>
      </c>
      <c r="B311" t="s">
        <v>3902</v>
      </c>
      <c r="C311" t="s">
        <v>329</v>
      </c>
      <c r="D311" t="s">
        <v>3720</v>
      </c>
      <c r="E311">
        <v>9.98</v>
      </c>
    </row>
    <row r="312" spans="1:5">
      <c r="A312" t="s">
        <v>4394</v>
      </c>
      <c r="B312" t="s">
        <v>4395</v>
      </c>
      <c r="C312" t="s">
        <v>329</v>
      </c>
      <c r="D312" t="s">
        <v>4034</v>
      </c>
      <c r="E312">
        <v>0.27</v>
      </c>
    </row>
    <row r="313" spans="1:5">
      <c r="A313" t="s">
        <v>2704</v>
      </c>
      <c r="B313" t="s">
        <v>3866</v>
      </c>
      <c r="C313" t="s">
        <v>265</v>
      </c>
      <c r="D313" t="s">
        <v>3867</v>
      </c>
      <c r="E313">
        <v>11</v>
      </c>
    </row>
    <row r="314" spans="1:5">
      <c r="A314" t="s">
        <v>2828</v>
      </c>
      <c r="B314" t="s">
        <v>3937</v>
      </c>
      <c r="C314" t="s">
        <v>265</v>
      </c>
      <c r="D314" t="s">
        <v>3938</v>
      </c>
      <c r="E314">
        <v>9.0500000000000007</v>
      </c>
    </row>
    <row r="315" spans="1:5">
      <c r="A315" t="s">
        <v>3375</v>
      </c>
      <c r="B315" t="s">
        <v>4221</v>
      </c>
      <c r="C315" t="s">
        <v>265</v>
      </c>
      <c r="D315" t="s">
        <v>4222</v>
      </c>
      <c r="E315">
        <v>2.76</v>
      </c>
    </row>
    <row r="316" spans="1:5">
      <c r="A316" t="s">
        <v>2015</v>
      </c>
      <c r="B316" t="s">
        <v>3492</v>
      </c>
      <c r="C316" t="s">
        <v>337</v>
      </c>
      <c r="D316" t="s">
        <v>3493</v>
      </c>
      <c r="E316">
        <v>99</v>
      </c>
    </row>
    <row r="317" spans="1:5">
      <c r="A317" t="s">
        <v>2126</v>
      </c>
      <c r="B317" t="s">
        <v>3549</v>
      </c>
      <c r="C317" t="s">
        <v>337</v>
      </c>
      <c r="D317" t="s">
        <v>3550</v>
      </c>
      <c r="E317">
        <v>51</v>
      </c>
    </row>
    <row r="318" spans="1:5">
      <c r="A318" t="s">
        <v>2464</v>
      </c>
      <c r="B318" t="s">
        <v>3733</v>
      </c>
      <c r="C318" t="s">
        <v>337</v>
      </c>
      <c r="D318" t="s">
        <v>3734</v>
      </c>
      <c r="E318">
        <v>19</v>
      </c>
    </row>
    <row r="319" spans="1:5">
      <c r="A319" t="s">
        <v>2636</v>
      </c>
      <c r="B319" t="s">
        <v>3830</v>
      </c>
      <c r="C319" t="s">
        <v>337</v>
      </c>
      <c r="D319" t="s">
        <v>2125</v>
      </c>
      <c r="E319">
        <v>13</v>
      </c>
    </row>
    <row r="320" spans="1:5">
      <c r="A320" t="s">
        <v>2919</v>
      </c>
      <c r="B320" t="s">
        <v>3983</v>
      </c>
      <c r="C320" t="s">
        <v>337</v>
      </c>
      <c r="D320" t="s">
        <v>3550</v>
      </c>
      <c r="E320">
        <v>8.25</v>
      </c>
    </row>
    <row r="321" spans="1:5">
      <c r="A321" t="s">
        <v>3175</v>
      </c>
      <c r="B321" t="s">
        <v>4120</v>
      </c>
      <c r="C321" t="s">
        <v>337</v>
      </c>
      <c r="D321" t="s">
        <v>3732</v>
      </c>
      <c r="E321">
        <v>5.09</v>
      </c>
    </row>
    <row r="322" spans="1:5">
      <c r="A322" t="s">
        <v>3299</v>
      </c>
      <c r="B322" t="s">
        <v>4182</v>
      </c>
      <c r="C322" t="s">
        <v>337</v>
      </c>
      <c r="D322" t="s">
        <v>4183</v>
      </c>
      <c r="E322">
        <v>3.65</v>
      </c>
    </row>
    <row r="323" spans="1:5">
      <c r="A323" t="s">
        <v>3302</v>
      </c>
      <c r="B323" t="s">
        <v>4184</v>
      </c>
      <c r="C323" t="s">
        <v>337</v>
      </c>
      <c r="D323" t="s">
        <v>4185</v>
      </c>
      <c r="E323">
        <v>3.6</v>
      </c>
    </row>
    <row r="324" spans="1:5">
      <c r="A324" t="s">
        <v>3334</v>
      </c>
      <c r="B324" t="s">
        <v>4200</v>
      </c>
      <c r="C324" t="s">
        <v>337</v>
      </c>
      <c r="D324" t="s">
        <v>3922</v>
      </c>
      <c r="E324">
        <v>3.18</v>
      </c>
    </row>
    <row r="325" spans="1:5">
      <c r="A325" t="s">
        <v>4252</v>
      </c>
      <c r="B325" t="s">
        <v>4253</v>
      </c>
      <c r="C325" t="s">
        <v>337</v>
      </c>
      <c r="D325" t="s">
        <v>4254</v>
      </c>
      <c r="E325">
        <v>2.2200000000000002</v>
      </c>
    </row>
    <row r="326" spans="1:5">
      <c r="A326" t="s">
        <v>1919</v>
      </c>
      <c r="B326" t="s">
        <v>3442</v>
      </c>
      <c r="C326" t="s">
        <v>327</v>
      </c>
      <c r="D326" t="s">
        <v>3423</v>
      </c>
      <c r="E326">
        <v>284</v>
      </c>
    </row>
    <row r="327" spans="1:5">
      <c r="A327" t="s">
        <v>1937</v>
      </c>
      <c r="B327" t="s">
        <v>3451</v>
      </c>
      <c r="C327" t="s">
        <v>327</v>
      </c>
      <c r="D327" t="s">
        <v>1947</v>
      </c>
      <c r="E327">
        <v>208</v>
      </c>
    </row>
    <row r="328" spans="1:5">
      <c r="A328" t="s">
        <v>1962</v>
      </c>
      <c r="B328" t="s">
        <v>3461</v>
      </c>
      <c r="C328" t="s">
        <v>327</v>
      </c>
      <c r="D328" t="s">
        <v>1947</v>
      </c>
      <c r="E328">
        <v>142</v>
      </c>
    </row>
    <row r="329" spans="1:5">
      <c r="A329" t="s">
        <v>1982</v>
      </c>
      <c r="B329" t="s">
        <v>3471</v>
      </c>
      <c r="C329" t="s">
        <v>327</v>
      </c>
      <c r="D329" t="s">
        <v>3472</v>
      </c>
      <c r="E329">
        <v>124</v>
      </c>
    </row>
    <row r="330" spans="1:5">
      <c r="A330" t="s">
        <v>2000</v>
      </c>
      <c r="B330" t="s">
        <v>3482</v>
      </c>
      <c r="C330" t="s">
        <v>327</v>
      </c>
      <c r="D330" t="s">
        <v>1947</v>
      </c>
      <c r="E330">
        <v>103</v>
      </c>
    </row>
    <row r="331" spans="1:5">
      <c r="A331" t="s">
        <v>2121</v>
      </c>
      <c r="B331" t="s">
        <v>3547</v>
      </c>
      <c r="C331" t="s">
        <v>327</v>
      </c>
      <c r="D331" t="s">
        <v>3472</v>
      </c>
      <c r="E331">
        <v>54</v>
      </c>
    </row>
    <row r="332" spans="1:5">
      <c r="A332" t="s">
        <v>2186</v>
      </c>
      <c r="B332" t="s">
        <v>3583</v>
      </c>
      <c r="C332" t="s">
        <v>327</v>
      </c>
      <c r="D332" t="s">
        <v>3584</v>
      </c>
      <c r="E332">
        <v>41</v>
      </c>
    </row>
    <row r="333" spans="1:5">
      <c r="A333" t="s">
        <v>2195</v>
      </c>
      <c r="B333" t="s">
        <v>3587</v>
      </c>
      <c r="C333" t="s">
        <v>327</v>
      </c>
      <c r="D333" t="s">
        <v>3493</v>
      </c>
      <c r="E333">
        <v>40</v>
      </c>
    </row>
    <row r="334" spans="1:5">
      <c r="A334" t="s">
        <v>2234</v>
      </c>
      <c r="B334" t="s">
        <v>3610</v>
      </c>
      <c r="C334" t="s">
        <v>327</v>
      </c>
      <c r="D334" t="s">
        <v>3611</v>
      </c>
      <c r="E334">
        <v>34</v>
      </c>
    </row>
    <row r="335" spans="1:5">
      <c r="A335" t="s">
        <v>2308</v>
      </c>
      <c r="B335" t="s">
        <v>3647</v>
      </c>
      <c r="C335" t="s">
        <v>327</v>
      </c>
      <c r="D335" t="s">
        <v>3648</v>
      </c>
      <c r="E335">
        <v>27</v>
      </c>
    </row>
    <row r="336" spans="1:5">
      <c r="A336" t="s">
        <v>2354</v>
      </c>
      <c r="B336" t="s">
        <v>3672</v>
      </c>
      <c r="C336" t="s">
        <v>327</v>
      </c>
      <c r="D336" t="s">
        <v>3611</v>
      </c>
      <c r="E336">
        <v>24</v>
      </c>
    </row>
    <row r="337" spans="1:5">
      <c r="A337" t="s">
        <v>2359</v>
      </c>
      <c r="B337" t="s">
        <v>3674</v>
      </c>
      <c r="C337" t="s">
        <v>327</v>
      </c>
      <c r="D337" t="s">
        <v>3584</v>
      </c>
      <c r="E337">
        <v>24</v>
      </c>
    </row>
    <row r="338" spans="1:5">
      <c r="A338" t="s">
        <v>2379</v>
      </c>
      <c r="B338" t="s">
        <v>3683</v>
      </c>
      <c r="C338" t="s">
        <v>327</v>
      </c>
      <c r="D338" t="s">
        <v>3684</v>
      </c>
      <c r="E338">
        <v>23</v>
      </c>
    </row>
    <row r="339" spans="1:5">
      <c r="A339" t="s">
        <v>2478</v>
      </c>
      <c r="B339" t="s">
        <v>3742</v>
      </c>
      <c r="C339" t="s">
        <v>327</v>
      </c>
      <c r="D339" t="s">
        <v>3575</v>
      </c>
      <c r="E339">
        <v>18</v>
      </c>
    </row>
    <row r="340" spans="1:5">
      <c r="A340" t="s">
        <v>2517</v>
      </c>
      <c r="B340" t="s">
        <v>3764</v>
      </c>
      <c r="C340" t="s">
        <v>327</v>
      </c>
      <c r="D340" t="s">
        <v>3765</v>
      </c>
      <c r="E340">
        <v>17</v>
      </c>
    </row>
    <row r="341" spans="1:5">
      <c r="A341" t="s">
        <v>2531</v>
      </c>
      <c r="B341" t="s">
        <v>3770</v>
      </c>
      <c r="C341" t="s">
        <v>327</v>
      </c>
      <c r="D341" t="s">
        <v>3771</v>
      </c>
      <c r="E341">
        <v>16</v>
      </c>
    </row>
    <row r="342" spans="1:5">
      <c r="A342" t="s">
        <v>2591</v>
      </c>
      <c r="B342" t="s">
        <v>3806</v>
      </c>
      <c r="C342" t="s">
        <v>327</v>
      </c>
      <c r="D342" t="s">
        <v>3807</v>
      </c>
      <c r="E342">
        <v>15</v>
      </c>
    </row>
    <row r="343" spans="1:5">
      <c r="A343" t="s">
        <v>2779</v>
      </c>
      <c r="B343" t="s">
        <v>3910</v>
      </c>
      <c r="C343" t="s">
        <v>327</v>
      </c>
      <c r="D343" t="s">
        <v>3911</v>
      </c>
      <c r="E343">
        <v>9.5399999999999991</v>
      </c>
    </row>
    <row r="344" spans="1:5">
      <c r="A344" t="s">
        <v>2802</v>
      </c>
      <c r="B344" t="s">
        <v>3923</v>
      </c>
      <c r="C344" t="s">
        <v>327</v>
      </c>
      <c r="D344" t="s">
        <v>3595</v>
      </c>
      <c r="E344">
        <v>9.26</v>
      </c>
    </row>
    <row r="345" spans="1:5">
      <c r="A345" t="s">
        <v>2837</v>
      </c>
      <c r="B345" t="s">
        <v>3941</v>
      </c>
      <c r="C345" t="s">
        <v>327</v>
      </c>
      <c r="D345" t="s">
        <v>3942</v>
      </c>
      <c r="E345">
        <v>9.01</v>
      </c>
    </row>
    <row r="346" spans="1:5">
      <c r="A346" t="s">
        <v>2890</v>
      </c>
      <c r="B346" t="s">
        <v>3966</v>
      </c>
      <c r="C346" t="s">
        <v>327</v>
      </c>
      <c r="E346">
        <v>8.6300000000000008</v>
      </c>
    </row>
    <row r="347" spans="1:5">
      <c r="A347" t="s">
        <v>2934</v>
      </c>
      <c r="B347" t="s">
        <v>3988</v>
      </c>
      <c r="C347" t="s">
        <v>327</v>
      </c>
      <c r="D347" t="s">
        <v>1947</v>
      </c>
      <c r="E347">
        <v>8</v>
      </c>
    </row>
    <row r="348" spans="1:5">
      <c r="A348" t="s">
        <v>2937</v>
      </c>
      <c r="B348" t="s">
        <v>3989</v>
      </c>
      <c r="C348" t="s">
        <v>327</v>
      </c>
      <c r="D348" t="s">
        <v>3990</v>
      </c>
      <c r="E348">
        <v>8</v>
      </c>
    </row>
    <row r="349" spans="1:5">
      <c r="A349" t="s">
        <v>2985</v>
      </c>
      <c r="B349" t="s">
        <v>4021</v>
      </c>
      <c r="C349" t="s">
        <v>327</v>
      </c>
      <c r="D349" t="s">
        <v>3971</v>
      </c>
      <c r="E349">
        <v>7.22</v>
      </c>
    </row>
    <row r="350" spans="1:5">
      <c r="A350" t="s">
        <v>3007</v>
      </c>
      <c r="B350" t="s">
        <v>4033</v>
      </c>
      <c r="C350" t="s">
        <v>327</v>
      </c>
      <c r="D350" t="s">
        <v>4034</v>
      </c>
      <c r="E350">
        <v>7</v>
      </c>
    </row>
    <row r="351" spans="1:5">
      <c r="A351" t="s">
        <v>3166</v>
      </c>
      <c r="B351" t="s">
        <v>4116</v>
      </c>
      <c r="C351" t="s">
        <v>327</v>
      </c>
      <c r="E351">
        <v>5.2</v>
      </c>
    </row>
    <row r="352" spans="1:5">
      <c r="A352" t="s">
        <v>3204</v>
      </c>
      <c r="B352" t="s">
        <v>4131</v>
      </c>
      <c r="C352" t="s">
        <v>327</v>
      </c>
      <c r="D352" t="s">
        <v>3688</v>
      </c>
      <c r="E352">
        <v>4.6100000000000003</v>
      </c>
    </row>
    <row r="353" spans="1:5">
      <c r="A353" t="s">
        <v>3210</v>
      </c>
      <c r="B353" t="s">
        <v>4134</v>
      </c>
      <c r="C353" t="s">
        <v>327</v>
      </c>
      <c r="D353" t="s">
        <v>2564</v>
      </c>
      <c r="E353">
        <v>4.5999999999999996</v>
      </c>
    </row>
    <row r="354" spans="1:5">
      <c r="A354" t="s">
        <v>3234</v>
      </c>
      <c r="B354" t="s">
        <v>4146</v>
      </c>
      <c r="C354" t="s">
        <v>327</v>
      </c>
      <c r="D354" t="s">
        <v>4147</v>
      </c>
      <c r="E354">
        <v>4.4000000000000004</v>
      </c>
    </row>
    <row r="355" spans="1:5">
      <c r="A355" t="s">
        <v>3273</v>
      </c>
      <c r="B355" t="s">
        <v>4167</v>
      </c>
      <c r="C355" t="s">
        <v>327</v>
      </c>
      <c r="E355">
        <v>3.79</v>
      </c>
    </row>
    <row r="356" spans="1:5">
      <c r="A356" t="s">
        <v>3296</v>
      </c>
      <c r="B356" t="s">
        <v>4180</v>
      </c>
      <c r="C356" t="s">
        <v>327</v>
      </c>
      <c r="D356" t="s">
        <v>4181</v>
      </c>
      <c r="E356">
        <v>3.69</v>
      </c>
    </row>
    <row r="357" spans="1:5">
      <c r="A357" t="s">
        <v>3379</v>
      </c>
      <c r="B357" t="s">
        <v>4224</v>
      </c>
      <c r="C357" t="s">
        <v>327</v>
      </c>
      <c r="E357">
        <v>2.66</v>
      </c>
    </row>
    <row r="358" spans="1:5">
      <c r="A358" t="s">
        <v>3387</v>
      </c>
      <c r="B358" t="s">
        <v>4228</v>
      </c>
      <c r="C358" t="s">
        <v>327</v>
      </c>
      <c r="D358" t="s">
        <v>4229</v>
      </c>
      <c r="E358">
        <v>2.57</v>
      </c>
    </row>
    <row r="359" spans="1:5">
      <c r="A359" t="s">
        <v>3403</v>
      </c>
      <c r="B359" t="s">
        <v>4239</v>
      </c>
      <c r="C359" t="s">
        <v>327</v>
      </c>
      <c r="D359" t="s">
        <v>4240</v>
      </c>
      <c r="E359">
        <v>2.4</v>
      </c>
    </row>
    <row r="360" spans="1:5">
      <c r="A360" t="s">
        <v>4280</v>
      </c>
      <c r="B360" t="s">
        <v>4281</v>
      </c>
      <c r="C360" t="s">
        <v>327</v>
      </c>
      <c r="D360" t="s">
        <v>4282</v>
      </c>
      <c r="E360">
        <v>1.8</v>
      </c>
    </row>
    <row r="361" spans="1:5">
      <c r="A361" t="s">
        <v>4293</v>
      </c>
      <c r="B361" t="s">
        <v>4294</v>
      </c>
      <c r="C361" t="s">
        <v>327</v>
      </c>
      <c r="D361" t="s">
        <v>4295</v>
      </c>
      <c r="E361">
        <v>1.57</v>
      </c>
    </row>
    <row r="362" spans="1:5">
      <c r="A362" t="s">
        <v>4320</v>
      </c>
      <c r="B362" t="s">
        <v>4321</v>
      </c>
      <c r="C362" t="s">
        <v>327</v>
      </c>
      <c r="D362" t="s">
        <v>4147</v>
      </c>
      <c r="E362">
        <v>1.07</v>
      </c>
    </row>
    <row r="363" spans="1:5">
      <c r="A363" t="s">
        <v>4327</v>
      </c>
      <c r="B363" t="s">
        <v>4328</v>
      </c>
      <c r="C363" t="s">
        <v>327</v>
      </c>
      <c r="D363" t="s">
        <v>4147</v>
      </c>
      <c r="E363">
        <v>1.04</v>
      </c>
    </row>
    <row r="364" spans="1:5">
      <c r="A364" t="s">
        <v>4341</v>
      </c>
      <c r="B364" t="s">
        <v>4342</v>
      </c>
      <c r="C364" t="s">
        <v>327</v>
      </c>
      <c r="D364" t="s">
        <v>4343</v>
      </c>
      <c r="E364">
        <v>0.82</v>
      </c>
    </row>
    <row r="365" spans="1:5">
      <c r="A365" t="s">
        <v>2231</v>
      </c>
      <c r="B365" t="s">
        <v>3608</v>
      </c>
      <c r="C365" t="s">
        <v>305</v>
      </c>
      <c r="D365" t="s">
        <v>3609</v>
      </c>
      <c r="E365">
        <v>35</v>
      </c>
    </row>
    <row r="366" spans="1:5">
      <c r="A366" t="s">
        <v>2407</v>
      </c>
      <c r="B366" t="s">
        <v>3698</v>
      </c>
      <c r="C366" t="s">
        <v>305</v>
      </c>
      <c r="D366" t="s">
        <v>3699</v>
      </c>
      <c r="E366">
        <v>21</v>
      </c>
    </row>
    <row r="367" spans="1:5">
      <c r="A367" t="s">
        <v>2603</v>
      </c>
      <c r="B367" t="s">
        <v>3812</v>
      </c>
      <c r="C367" t="s">
        <v>305</v>
      </c>
      <c r="D367" t="s">
        <v>3552</v>
      </c>
      <c r="E367">
        <v>14</v>
      </c>
    </row>
    <row r="368" spans="1:5">
      <c r="A368" t="s">
        <v>3090</v>
      </c>
      <c r="B368" t="s">
        <v>4079</v>
      </c>
      <c r="C368" t="s">
        <v>305</v>
      </c>
      <c r="D368" t="s">
        <v>4080</v>
      </c>
      <c r="E368">
        <v>6.12</v>
      </c>
    </row>
    <row r="369" spans="1:5">
      <c r="A369" t="s">
        <v>1914</v>
      </c>
      <c r="B369" t="s">
        <v>3440</v>
      </c>
      <c r="C369" t="s">
        <v>341</v>
      </c>
      <c r="D369" t="s">
        <v>3423</v>
      </c>
      <c r="E369">
        <v>302</v>
      </c>
    </row>
    <row r="370" spans="1:5">
      <c r="A370" t="s">
        <v>2085</v>
      </c>
      <c r="B370" t="s">
        <v>3528</v>
      </c>
      <c r="C370" t="s">
        <v>341</v>
      </c>
      <c r="D370" t="s">
        <v>3529</v>
      </c>
      <c r="E370">
        <v>67</v>
      </c>
    </row>
    <row r="371" spans="1:5">
      <c r="A371" t="s">
        <v>2183</v>
      </c>
      <c r="B371" t="s">
        <v>3582</v>
      </c>
      <c r="C371" t="s">
        <v>341</v>
      </c>
      <c r="D371" t="s">
        <v>3479</v>
      </c>
      <c r="E371">
        <v>41</v>
      </c>
    </row>
    <row r="372" spans="1:5">
      <c r="A372" t="s">
        <v>2204</v>
      </c>
      <c r="B372" t="s">
        <v>3592</v>
      </c>
      <c r="C372" t="s">
        <v>341</v>
      </c>
      <c r="D372" t="s">
        <v>3593</v>
      </c>
      <c r="E372">
        <v>38</v>
      </c>
    </row>
    <row r="373" spans="1:5">
      <c r="A373" t="s">
        <v>2298</v>
      </c>
      <c r="B373" t="s">
        <v>3641</v>
      </c>
      <c r="C373" t="s">
        <v>341</v>
      </c>
      <c r="D373" t="s">
        <v>3642</v>
      </c>
      <c r="E373">
        <v>28</v>
      </c>
    </row>
    <row r="374" spans="1:5">
      <c r="A374" t="s">
        <v>2303</v>
      </c>
      <c r="B374" t="s">
        <v>3645</v>
      </c>
      <c r="C374" t="s">
        <v>341</v>
      </c>
      <c r="D374" t="s">
        <v>3472</v>
      </c>
      <c r="E374">
        <v>28</v>
      </c>
    </row>
    <row r="375" spans="1:5">
      <c r="A375" t="s">
        <v>2529</v>
      </c>
      <c r="B375" t="s">
        <v>3769</v>
      </c>
      <c r="C375" t="s">
        <v>341</v>
      </c>
      <c r="D375" t="s">
        <v>3472</v>
      </c>
      <c r="E375">
        <v>16</v>
      </c>
    </row>
    <row r="376" spans="1:5">
      <c r="A376" t="s">
        <v>3058</v>
      </c>
      <c r="B376" t="s">
        <v>4062</v>
      </c>
      <c r="C376" t="s">
        <v>341</v>
      </c>
      <c r="D376" t="s">
        <v>3423</v>
      </c>
      <c r="E376">
        <v>6.61</v>
      </c>
    </row>
    <row r="377" spans="1:5">
      <c r="A377" t="s">
        <v>4314</v>
      </c>
      <c r="B377" t="s">
        <v>4315</v>
      </c>
      <c r="C377" t="s">
        <v>341</v>
      </c>
      <c r="D377" t="s">
        <v>4316</v>
      </c>
      <c r="E377">
        <v>1.1200000000000001</v>
      </c>
    </row>
    <row r="378" spans="1:5">
      <c r="A378" t="s">
        <v>2236</v>
      </c>
      <c r="B378" t="s">
        <v>3612</v>
      </c>
      <c r="C378" t="s">
        <v>267</v>
      </c>
      <c r="D378" t="s">
        <v>3470</v>
      </c>
      <c r="E378">
        <v>34</v>
      </c>
    </row>
    <row r="379" spans="1:5">
      <c r="A379" t="s">
        <v>2239</v>
      </c>
      <c r="B379" t="s">
        <v>3613</v>
      </c>
      <c r="C379" t="s">
        <v>267</v>
      </c>
      <c r="D379" t="s">
        <v>3493</v>
      </c>
      <c r="E379">
        <v>33</v>
      </c>
    </row>
    <row r="380" spans="1:5">
      <c r="A380" t="s">
        <v>2277</v>
      </c>
      <c r="B380" t="s">
        <v>3632</v>
      </c>
      <c r="C380" t="s">
        <v>267</v>
      </c>
      <c r="D380" t="s">
        <v>3470</v>
      </c>
      <c r="E380">
        <v>29</v>
      </c>
    </row>
    <row r="381" spans="1:5">
      <c r="A381" t="s">
        <v>2401</v>
      </c>
      <c r="B381" t="s">
        <v>3695</v>
      </c>
      <c r="C381" t="s">
        <v>267</v>
      </c>
      <c r="D381" t="s">
        <v>3552</v>
      </c>
      <c r="E381">
        <v>21</v>
      </c>
    </row>
    <row r="382" spans="1:5">
      <c r="A382" t="s">
        <v>2500</v>
      </c>
      <c r="B382" t="s">
        <v>3754</v>
      </c>
      <c r="C382" t="s">
        <v>267</v>
      </c>
      <c r="D382" t="s">
        <v>3755</v>
      </c>
      <c r="E382">
        <v>17</v>
      </c>
    </row>
    <row r="383" spans="1:5">
      <c r="A383" t="s">
        <v>2562</v>
      </c>
      <c r="B383" t="s">
        <v>3789</v>
      </c>
      <c r="C383" t="s">
        <v>267</v>
      </c>
      <c r="D383" t="s">
        <v>3704</v>
      </c>
      <c r="E383">
        <v>15</v>
      </c>
    </row>
    <row r="384" spans="1:5">
      <c r="A384" t="s">
        <v>4277</v>
      </c>
      <c r="B384" t="s">
        <v>4278</v>
      </c>
      <c r="C384" t="s">
        <v>267</v>
      </c>
      <c r="D384" t="s">
        <v>4279</v>
      </c>
      <c r="E384">
        <v>1.84</v>
      </c>
    </row>
    <row r="385" spans="1:5">
      <c r="A385" t="s">
        <v>4367</v>
      </c>
      <c r="B385" t="s">
        <v>4050</v>
      </c>
      <c r="C385" t="s">
        <v>267</v>
      </c>
      <c r="D385" t="s">
        <v>3423</v>
      </c>
      <c r="E385">
        <v>0.4</v>
      </c>
    </row>
    <row r="386" spans="1:5">
      <c r="A386" t="s">
        <v>4411</v>
      </c>
      <c r="B386" t="s">
        <v>4412</v>
      </c>
      <c r="C386" t="s">
        <v>267</v>
      </c>
      <c r="D386" t="s">
        <v>4222</v>
      </c>
      <c r="E386">
        <v>6.2E-2</v>
      </c>
    </row>
    <row r="387" spans="1:5">
      <c r="A387" t="s">
        <v>2254</v>
      </c>
      <c r="B387" t="s">
        <v>3620</v>
      </c>
      <c r="C387" t="s">
        <v>301</v>
      </c>
      <c r="D387" t="s">
        <v>3621</v>
      </c>
      <c r="E387">
        <v>31</v>
      </c>
    </row>
    <row r="388" spans="1:5">
      <c r="A388" t="s">
        <v>2784</v>
      </c>
      <c r="B388" t="s">
        <v>3914</v>
      </c>
      <c r="C388" t="s">
        <v>301</v>
      </c>
      <c r="D388" t="s">
        <v>3773</v>
      </c>
      <c r="E388">
        <v>9.3800000000000008</v>
      </c>
    </row>
    <row r="389" spans="1:5">
      <c r="A389" t="s">
        <v>2942</v>
      </c>
      <c r="B389" t="s">
        <v>3992</v>
      </c>
      <c r="C389" t="s">
        <v>301</v>
      </c>
      <c r="D389" t="s">
        <v>3993</v>
      </c>
      <c r="E389">
        <v>7.96</v>
      </c>
    </row>
    <row r="390" spans="1:5">
      <c r="A390" t="s">
        <v>3075</v>
      </c>
      <c r="B390" t="s">
        <v>4071</v>
      </c>
      <c r="C390" t="s">
        <v>301</v>
      </c>
      <c r="D390" t="s">
        <v>4072</v>
      </c>
      <c r="E390">
        <v>6.39</v>
      </c>
    </row>
    <row r="391" spans="1:5">
      <c r="A391" t="s">
        <v>3114</v>
      </c>
      <c r="B391" t="s">
        <v>3689</v>
      </c>
      <c r="C391" t="s">
        <v>301</v>
      </c>
      <c r="D391" t="s">
        <v>4091</v>
      </c>
      <c r="E391">
        <v>5.8</v>
      </c>
    </row>
    <row r="392" spans="1:5">
      <c r="A392" t="s">
        <v>3117</v>
      </c>
      <c r="B392" t="s">
        <v>4092</v>
      </c>
      <c r="C392" t="s">
        <v>301</v>
      </c>
      <c r="E392">
        <v>5.78</v>
      </c>
    </row>
    <row r="393" spans="1:5">
      <c r="A393" t="s">
        <v>3153</v>
      </c>
      <c r="B393" t="s">
        <v>4110</v>
      </c>
      <c r="C393" t="s">
        <v>301</v>
      </c>
      <c r="D393" t="s">
        <v>4111</v>
      </c>
      <c r="E393">
        <v>5.42</v>
      </c>
    </row>
    <row r="394" spans="1:5">
      <c r="A394" t="s">
        <v>3231</v>
      </c>
      <c r="B394" t="s">
        <v>4144</v>
      </c>
      <c r="C394" t="s">
        <v>301</v>
      </c>
      <c r="D394" t="s">
        <v>4145</v>
      </c>
      <c r="E394">
        <v>4.4000000000000004</v>
      </c>
    </row>
    <row r="395" spans="1:5">
      <c r="A395" t="s">
        <v>4304</v>
      </c>
      <c r="B395" t="s">
        <v>4305</v>
      </c>
      <c r="C395" t="s">
        <v>301</v>
      </c>
      <c r="D395" t="s">
        <v>1913</v>
      </c>
      <c r="E395">
        <v>1.32</v>
      </c>
    </row>
    <row r="396" spans="1:5">
      <c r="A396" t="s">
        <v>2013</v>
      </c>
      <c r="B396" t="s">
        <v>3490</v>
      </c>
      <c r="C396" t="s">
        <v>313</v>
      </c>
      <c r="D396" t="s">
        <v>3491</v>
      </c>
      <c r="E396">
        <v>100</v>
      </c>
    </row>
    <row r="397" spans="1:5">
      <c r="A397" t="s">
        <v>2046</v>
      </c>
      <c r="B397" t="s">
        <v>3507</v>
      </c>
      <c r="C397" t="s">
        <v>313</v>
      </c>
      <c r="D397" t="s">
        <v>3423</v>
      </c>
      <c r="E397">
        <v>84</v>
      </c>
    </row>
    <row r="398" spans="1:5">
      <c r="A398" t="s">
        <v>2305</v>
      </c>
      <c r="B398" t="s">
        <v>3646</v>
      </c>
      <c r="C398" t="s">
        <v>313</v>
      </c>
      <c r="D398" t="s">
        <v>1902</v>
      </c>
      <c r="E398">
        <v>28</v>
      </c>
    </row>
    <row r="399" spans="1:5">
      <c r="A399" t="s">
        <v>2489</v>
      </c>
      <c r="B399" t="s">
        <v>3748</v>
      </c>
      <c r="C399" t="s">
        <v>313</v>
      </c>
      <c r="D399" t="s">
        <v>3749</v>
      </c>
      <c r="E399">
        <v>18</v>
      </c>
    </row>
    <row r="400" spans="1:5">
      <c r="A400" t="s">
        <v>2698</v>
      </c>
      <c r="B400" t="s">
        <v>3862</v>
      </c>
      <c r="C400" t="s">
        <v>313</v>
      </c>
      <c r="D400" t="s">
        <v>3863</v>
      </c>
      <c r="E400">
        <v>11</v>
      </c>
    </row>
    <row r="401" spans="1:5">
      <c r="A401" t="s">
        <v>3181</v>
      </c>
      <c r="B401" t="s">
        <v>4123</v>
      </c>
      <c r="C401" t="s">
        <v>313</v>
      </c>
      <c r="D401" t="s">
        <v>3836</v>
      </c>
      <c r="E401">
        <v>5</v>
      </c>
    </row>
    <row r="402" spans="1:5">
      <c r="A402" t="s">
        <v>3244</v>
      </c>
      <c r="B402" t="s">
        <v>4152</v>
      </c>
      <c r="C402" t="s">
        <v>313</v>
      </c>
      <c r="D402" t="s">
        <v>4085</v>
      </c>
      <c r="E402">
        <v>4.17</v>
      </c>
    </row>
    <row r="403" spans="1:5">
      <c r="A403" t="s">
        <v>3332</v>
      </c>
      <c r="B403" t="s">
        <v>4199</v>
      </c>
      <c r="C403" t="s">
        <v>313</v>
      </c>
      <c r="D403" t="s">
        <v>4085</v>
      </c>
      <c r="E403">
        <v>3.25</v>
      </c>
    </row>
    <row r="404" spans="1:5">
      <c r="A404" t="s">
        <v>4299</v>
      </c>
      <c r="B404" t="s">
        <v>4300</v>
      </c>
      <c r="C404" t="s">
        <v>313</v>
      </c>
      <c r="D404" t="s">
        <v>2063</v>
      </c>
      <c r="E404">
        <v>1.36</v>
      </c>
    </row>
    <row r="405" spans="1:5">
      <c r="A405" t="s">
        <v>4386</v>
      </c>
      <c r="B405" t="s">
        <v>4387</v>
      </c>
      <c r="C405" t="s">
        <v>313</v>
      </c>
      <c r="E405">
        <v>0.31</v>
      </c>
    </row>
    <row r="406" spans="1:5">
      <c r="A406" t="s">
        <v>4405</v>
      </c>
      <c r="B406" t="s">
        <v>4406</v>
      </c>
      <c r="C406" t="s">
        <v>313</v>
      </c>
      <c r="D406" t="s">
        <v>2063</v>
      </c>
      <c r="E406">
        <v>9.9000000000000005E-2</v>
      </c>
    </row>
    <row r="407" spans="1:5">
      <c r="A407" t="s">
        <v>2119</v>
      </c>
      <c r="B407" t="s">
        <v>3546</v>
      </c>
      <c r="C407" t="s">
        <v>323</v>
      </c>
      <c r="D407" t="s">
        <v>3423</v>
      </c>
      <c r="E407">
        <v>54</v>
      </c>
    </row>
    <row r="408" spans="1:5">
      <c r="A408" t="s">
        <v>2505</v>
      </c>
      <c r="B408" t="s">
        <v>3758</v>
      </c>
      <c r="C408" t="s">
        <v>323</v>
      </c>
      <c r="D408" t="s">
        <v>3759</v>
      </c>
      <c r="E408">
        <v>17</v>
      </c>
    </row>
    <row r="409" spans="1:5">
      <c r="A409" t="s">
        <v>2514</v>
      </c>
      <c r="B409" t="s">
        <v>3763</v>
      </c>
      <c r="C409" t="s">
        <v>323</v>
      </c>
      <c r="D409" t="s">
        <v>3533</v>
      </c>
      <c r="E409">
        <v>17</v>
      </c>
    </row>
    <row r="410" spans="1:5">
      <c r="A410" t="s">
        <v>1975</v>
      </c>
      <c r="B410" t="s">
        <v>3467</v>
      </c>
      <c r="C410" t="s">
        <v>315</v>
      </c>
      <c r="D410" t="s">
        <v>3423</v>
      </c>
      <c r="E410">
        <v>128</v>
      </c>
    </row>
    <row r="411" spans="1:5">
      <c r="A411" t="s">
        <v>4368</v>
      </c>
      <c r="B411" t="s">
        <v>4369</v>
      </c>
      <c r="C411" t="s">
        <v>355</v>
      </c>
      <c r="D411" t="s">
        <v>4370</v>
      </c>
      <c r="E411">
        <v>0.4</v>
      </c>
    </row>
    <row r="412" spans="1:5">
      <c r="A412" t="s">
        <v>2718</v>
      </c>
      <c r="B412" t="s">
        <v>3752</v>
      </c>
      <c r="C412" t="s">
        <v>343</v>
      </c>
      <c r="D412" t="s">
        <v>3540</v>
      </c>
      <c r="E412">
        <v>11</v>
      </c>
    </row>
    <row r="413" spans="1:5">
      <c r="A413" t="s">
        <v>3049</v>
      </c>
      <c r="B413" t="s">
        <v>4056</v>
      </c>
      <c r="C413" t="s">
        <v>343</v>
      </c>
      <c r="D413" t="s">
        <v>4057</v>
      </c>
      <c r="E413">
        <v>6.63</v>
      </c>
    </row>
    <row r="414" spans="1:5">
      <c r="A414" t="s">
        <v>4324</v>
      </c>
      <c r="B414" t="s">
        <v>4325</v>
      </c>
      <c r="C414" t="s">
        <v>343</v>
      </c>
      <c r="D414" t="s">
        <v>4326</v>
      </c>
      <c r="E414">
        <v>1.04</v>
      </c>
    </row>
    <row r="415" spans="1:5">
      <c r="A415" t="s">
        <v>4359</v>
      </c>
      <c r="B415" t="s">
        <v>4360</v>
      </c>
      <c r="C415" t="s">
        <v>343</v>
      </c>
      <c r="D415" t="s">
        <v>4326</v>
      </c>
      <c r="E415">
        <v>0.6</v>
      </c>
    </row>
    <row r="416" spans="1:5">
      <c r="A416" t="s">
        <v>4407</v>
      </c>
      <c r="B416" t="s">
        <v>4408</v>
      </c>
      <c r="C416" t="s">
        <v>343</v>
      </c>
      <c r="E416">
        <v>7.3999999999999996E-2</v>
      </c>
    </row>
    <row r="417" spans="1:5">
      <c r="A417" t="s">
        <v>3073</v>
      </c>
      <c r="B417" t="s">
        <v>4069</v>
      </c>
      <c r="C417" t="s">
        <v>365</v>
      </c>
      <c r="D417" t="s">
        <v>4070</v>
      </c>
      <c r="E417">
        <v>6.4</v>
      </c>
    </row>
    <row r="418" spans="1:5">
      <c r="A418" t="s">
        <v>3390</v>
      </c>
      <c r="B418" t="s">
        <v>4230</v>
      </c>
      <c r="C418" t="s">
        <v>365</v>
      </c>
      <c r="D418" t="s">
        <v>4231</v>
      </c>
      <c r="E418">
        <v>2.56</v>
      </c>
    </row>
    <row r="419" spans="1:5">
      <c r="A419" t="s">
        <v>4270</v>
      </c>
      <c r="B419" t="s">
        <v>4271</v>
      </c>
      <c r="C419" t="s">
        <v>365</v>
      </c>
      <c r="D419" t="s">
        <v>4272</v>
      </c>
      <c r="E419">
        <v>1.92</v>
      </c>
    </row>
    <row r="420" spans="1:5">
      <c r="A420" t="s">
        <v>2630</v>
      </c>
      <c r="B420" t="s">
        <v>3828</v>
      </c>
      <c r="C420" t="s">
        <v>261</v>
      </c>
      <c r="D420" t="s">
        <v>3479</v>
      </c>
      <c r="E420">
        <v>13</v>
      </c>
    </row>
    <row r="421" spans="1:5">
      <c r="A421" t="s">
        <v>2652</v>
      </c>
      <c r="B421" t="s">
        <v>3838</v>
      </c>
      <c r="C421" t="s">
        <v>261</v>
      </c>
      <c r="D421" t="s">
        <v>3839</v>
      </c>
      <c r="E421">
        <v>13</v>
      </c>
    </row>
    <row r="422" spans="1:5">
      <c r="A422" t="s">
        <v>2887</v>
      </c>
      <c r="B422" t="s">
        <v>3964</v>
      </c>
      <c r="C422" t="s">
        <v>261</v>
      </c>
      <c r="D422" t="s">
        <v>3965</v>
      </c>
      <c r="E422">
        <v>8.67</v>
      </c>
    </row>
    <row r="423" spans="1:5">
      <c r="A423" t="s">
        <v>2981</v>
      </c>
      <c r="B423" t="s">
        <v>4017</v>
      </c>
      <c r="C423" t="s">
        <v>261</v>
      </c>
      <c r="D423" t="s">
        <v>4018</v>
      </c>
      <c r="E423">
        <v>7.24</v>
      </c>
    </row>
    <row r="424" spans="1:5">
      <c r="A424" t="s">
        <v>3119</v>
      </c>
      <c r="B424" t="s">
        <v>4093</v>
      </c>
      <c r="C424" t="s">
        <v>261</v>
      </c>
      <c r="D424" t="s">
        <v>4094</v>
      </c>
      <c r="E424">
        <v>5.77</v>
      </c>
    </row>
    <row r="425" spans="1:5">
      <c r="A425" t="s">
        <v>3216</v>
      </c>
      <c r="B425" t="s">
        <v>4137</v>
      </c>
      <c r="C425" t="s">
        <v>261</v>
      </c>
      <c r="D425" t="s">
        <v>2063</v>
      </c>
      <c r="E425">
        <v>4.5</v>
      </c>
    </row>
    <row r="426" spans="1:5">
      <c r="A426" t="s">
        <v>3369</v>
      </c>
      <c r="B426" t="s">
        <v>4033</v>
      </c>
      <c r="C426" t="s">
        <v>261</v>
      </c>
      <c r="E426">
        <v>3</v>
      </c>
    </row>
    <row r="427" spans="1:5">
      <c r="A427" t="s">
        <v>4273</v>
      </c>
      <c r="B427" t="s">
        <v>4274</v>
      </c>
      <c r="C427" t="s">
        <v>261</v>
      </c>
      <c r="D427" t="s">
        <v>3688</v>
      </c>
      <c r="E427">
        <v>1.9</v>
      </c>
    </row>
    <row r="428" spans="1:5">
      <c r="A428" t="s">
        <v>4339</v>
      </c>
      <c r="B428" t="s">
        <v>4340</v>
      </c>
      <c r="C428" t="s">
        <v>261</v>
      </c>
      <c r="D428" t="s">
        <v>2063</v>
      </c>
      <c r="E428">
        <v>0.83</v>
      </c>
    </row>
    <row r="429" spans="1:5">
      <c r="A429" t="s">
        <v>4346</v>
      </c>
      <c r="B429" t="s">
        <v>4347</v>
      </c>
      <c r="C429" t="s">
        <v>261</v>
      </c>
      <c r="D429" t="s">
        <v>4348</v>
      </c>
      <c r="E429">
        <v>0.74</v>
      </c>
    </row>
    <row r="430" spans="1:5">
      <c r="A430" t="s">
        <v>4385</v>
      </c>
      <c r="B430" t="s">
        <v>3829</v>
      </c>
      <c r="C430" t="s">
        <v>261</v>
      </c>
      <c r="D430" t="s">
        <v>2063</v>
      </c>
      <c r="E430">
        <v>0.32</v>
      </c>
    </row>
    <row r="431" spans="1:5">
      <c r="A431" t="s">
        <v>2078</v>
      </c>
      <c r="B431" t="s">
        <v>3525</v>
      </c>
      <c r="C431" t="s">
        <v>369</v>
      </c>
      <c r="D431" t="s">
        <v>3423</v>
      </c>
      <c r="E431">
        <v>69</v>
      </c>
    </row>
    <row r="432" spans="1:5">
      <c r="A432" t="s">
        <v>2605</v>
      </c>
      <c r="B432" t="s">
        <v>3813</v>
      </c>
      <c r="C432" t="s">
        <v>235</v>
      </c>
      <c r="D432" t="s">
        <v>3511</v>
      </c>
      <c r="E432">
        <v>14</v>
      </c>
    </row>
    <row r="433" spans="1:5">
      <c r="A433" t="s">
        <v>1957</v>
      </c>
      <c r="B433" t="s">
        <v>3459</v>
      </c>
      <c r="C433" t="s">
        <v>331</v>
      </c>
      <c r="D433" t="s">
        <v>3423</v>
      </c>
      <c r="E433">
        <v>159</v>
      </c>
    </row>
    <row r="434" spans="1:5">
      <c r="A434" t="s">
        <v>2070</v>
      </c>
      <c r="B434" t="s">
        <v>3522</v>
      </c>
      <c r="C434" t="s">
        <v>331</v>
      </c>
      <c r="D434" t="s">
        <v>3463</v>
      </c>
      <c r="E434">
        <v>70</v>
      </c>
    </row>
    <row r="435" spans="1:5">
      <c r="A435" t="s">
        <v>2116</v>
      </c>
      <c r="B435" t="s">
        <v>3545</v>
      </c>
      <c r="C435" t="s">
        <v>331</v>
      </c>
      <c r="D435" t="s">
        <v>3463</v>
      </c>
      <c r="E435">
        <v>56</v>
      </c>
    </row>
    <row r="436" spans="1:5">
      <c r="A436" t="s">
        <v>2145</v>
      </c>
      <c r="B436" t="s">
        <v>3559</v>
      </c>
      <c r="C436" t="s">
        <v>331</v>
      </c>
      <c r="D436" t="s">
        <v>3560</v>
      </c>
      <c r="E436">
        <v>49</v>
      </c>
    </row>
    <row r="437" spans="1:5">
      <c r="A437" t="s">
        <v>2152</v>
      </c>
      <c r="B437" t="s">
        <v>3564</v>
      </c>
      <c r="C437" t="s">
        <v>331</v>
      </c>
      <c r="D437" t="s">
        <v>1902</v>
      </c>
      <c r="E437">
        <v>48</v>
      </c>
    </row>
    <row r="438" spans="1:5">
      <c r="A438" t="s">
        <v>2226</v>
      </c>
      <c r="B438" t="s">
        <v>3605</v>
      </c>
      <c r="C438" t="s">
        <v>331</v>
      </c>
      <c r="D438" t="s">
        <v>3567</v>
      </c>
      <c r="E438">
        <v>36</v>
      </c>
    </row>
    <row r="439" spans="1:5">
      <c r="A439" t="s">
        <v>2280</v>
      </c>
      <c r="B439" t="s">
        <v>3633</v>
      </c>
      <c r="C439" t="s">
        <v>331</v>
      </c>
      <c r="D439" t="s">
        <v>3634</v>
      </c>
      <c r="E439">
        <v>29</v>
      </c>
    </row>
    <row r="440" spans="1:5">
      <c r="A440" t="s">
        <v>2350</v>
      </c>
      <c r="B440" t="s">
        <v>3670</v>
      </c>
      <c r="C440" t="s">
        <v>331</v>
      </c>
      <c r="D440" t="s">
        <v>3472</v>
      </c>
      <c r="E440">
        <v>24</v>
      </c>
    </row>
    <row r="441" spans="1:5">
      <c r="A441" t="s">
        <v>2365</v>
      </c>
      <c r="B441" t="s">
        <v>3676</v>
      </c>
      <c r="C441" t="s">
        <v>331</v>
      </c>
      <c r="D441" t="s">
        <v>3575</v>
      </c>
      <c r="E441">
        <v>24</v>
      </c>
    </row>
    <row r="442" spans="1:5">
      <c r="A442" t="s">
        <v>2384</v>
      </c>
      <c r="B442" t="s">
        <v>3687</v>
      </c>
      <c r="C442" t="s">
        <v>331</v>
      </c>
      <c r="D442" t="s">
        <v>3688</v>
      </c>
      <c r="E442">
        <v>23</v>
      </c>
    </row>
    <row r="443" spans="1:5">
      <c r="A443" t="s">
        <v>2737</v>
      </c>
      <c r="B443" t="s">
        <v>3882</v>
      </c>
      <c r="C443" t="s">
        <v>331</v>
      </c>
      <c r="D443" t="s">
        <v>3883</v>
      </c>
      <c r="E443">
        <v>10</v>
      </c>
    </row>
    <row r="444" spans="1:5">
      <c r="A444" t="s">
        <v>2747</v>
      </c>
      <c r="B444" t="s">
        <v>3890</v>
      </c>
      <c r="C444" t="s">
        <v>331</v>
      </c>
      <c r="D444" t="s">
        <v>3891</v>
      </c>
      <c r="E444">
        <v>10</v>
      </c>
    </row>
    <row r="445" spans="1:5">
      <c r="A445" t="s">
        <v>2759</v>
      </c>
      <c r="B445" t="s">
        <v>3898</v>
      </c>
      <c r="C445" t="s">
        <v>331</v>
      </c>
      <c r="D445" t="s">
        <v>3899</v>
      </c>
      <c r="E445">
        <v>10</v>
      </c>
    </row>
    <row r="446" spans="1:5">
      <c r="A446" t="s">
        <v>2928</v>
      </c>
      <c r="B446" t="s">
        <v>3986</v>
      </c>
      <c r="C446" t="s">
        <v>331</v>
      </c>
      <c r="D446" t="s">
        <v>3617</v>
      </c>
      <c r="E446">
        <v>8.06</v>
      </c>
    </row>
    <row r="447" spans="1:5">
      <c r="A447" t="s">
        <v>3055</v>
      </c>
      <c r="B447" t="s">
        <v>4060</v>
      </c>
      <c r="C447" t="s">
        <v>331</v>
      </c>
      <c r="D447" t="s">
        <v>4061</v>
      </c>
      <c r="E447">
        <v>6.62</v>
      </c>
    </row>
    <row r="448" spans="1:5">
      <c r="A448" t="s">
        <v>4263</v>
      </c>
      <c r="B448" t="s">
        <v>4264</v>
      </c>
      <c r="C448" t="s">
        <v>331</v>
      </c>
      <c r="E448">
        <v>1.97</v>
      </c>
    </row>
    <row r="449" spans="1:5">
      <c r="A449" t="s">
        <v>4265</v>
      </c>
      <c r="B449" t="s">
        <v>4266</v>
      </c>
      <c r="C449" t="s">
        <v>331</v>
      </c>
      <c r="E449">
        <v>1.96</v>
      </c>
    </row>
    <row r="450" spans="1:5">
      <c r="A450" t="s">
        <v>4334</v>
      </c>
      <c r="B450" t="s">
        <v>4335</v>
      </c>
      <c r="C450" t="s">
        <v>331</v>
      </c>
      <c r="D450" t="s">
        <v>4336</v>
      </c>
      <c r="E450">
        <v>0.88</v>
      </c>
    </row>
    <row r="451" spans="1:5">
      <c r="A451" t="s">
        <v>4337</v>
      </c>
      <c r="B451" t="s">
        <v>4338</v>
      </c>
      <c r="C451" t="s">
        <v>331</v>
      </c>
      <c r="D451" t="s">
        <v>4336</v>
      </c>
      <c r="E451">
        <v>0.84</v>
      </c>
    </row>
    <row r="452" spans="1:5">
      <c r="A452" t="s">
        <v>4365</v>
      </c>
      <c r="B452" t="s">
        <v>4366</v>
      </c>
      <c r="C452" t="s">
        <v>331</v>
      </c>
      <c r="D452" t="s">
        <v>4336</v>
      </c>
      <c r="E452">
        <v>0.42</v>
      </c>
    </row>
    <row r="453" spans="1:5">
      <c r="A453" t="s">
        <v>4373</v>
      </c>
      <c r="B453" t="s">
        <v>4374</v>
      </c>
      <c r="C453" t="s">
        <v>331</v>
      </c>
      <c r="D453" t="s">
        <v>4336</v>
      </c>
      <c r="E453">
        <v>0.4</v>
      </c>
    </row>
    <row r="454" spans="1:5">
      <c r="A454" t="s">
        <v>4383</v>
      </c>
      <c r="B454" t="s">
        <v>4384</v>
      </c>
      <c r="C454" t="s">
        <v>331</v>
      </c>
      <c r="D454" t="s">
        <v>4336</v>
      </c>
      <c r="E454">
        <v>0.33</v>
      </c>
    </row>
    <row r="455" spans="1:5">
      <c r="A455" t="s">
        <v>1989</v>
      </c>
      <c r="B455" t="s">
        <v>3476</v>
      </c>
      <c r="C455" t="s">
        <v>371</v>
      </c>
      <c r="D455" t="s">
        <v>3423</v>
      </c>
      <c r="E455">
        <v>115</v>
      </c>
    </row>
    <row r="456" spans="1:5">
      <c r="A456" t="s">
        <v>2002</v>
      </c>
      <c r="B456" t="s">
        <v>3483</v>
      </c>
      <c r="C456" t="s">
        <v>371</v>
      </c>
      <c r="D456" t="s">
        <v>3484</v>
      </c>
      <c r="E456">
        <v>102</v>
      </c>
    </row>
    <row r="457" spans="1:5">
      <c r="A457" t="s">
        <v>2212</v>
      </c>
      <c r="B457" t="s">
        <v>3598</v>
      </c>
      <c r="C457" t="s">
        <v>371</v>
      </c>
      <c r="D457" t="s">
        <v>1969</v>
      </c>
      <c r="E457">
        <v>38</v>
      </c>
    </row>
    <row r="458" spans="1:5">
      <c r="A458" t="s">
        <v>2526</v>
      </c>
      <c r="B458" t="s">
        <v>3768</v>
      </c>
      <c r="C458" t="s">
        <v>371</v>
      </c>
      <c r="D458" t="s">
        <v>2389</v>
      </c>
      <c r="E458">
        <v>17</v>
      </c>
    </row>
    <row r="459" spans="1:5">
      <c r="A459" t="s">
        <v>2707</v>
      </c>
      <c r="B459" t="s">
        <v>3868</v>
      </c>
      <c r="C459" t="s">
        <v>371</v>
      </c>
      <c r="D459" t="s">
        <v>1902</v>
      </c>
      <c r="E459">
        <v>11</v>
      </c>
    </row>
    <row r="460" spans="1:5">
      <c r="A460" t="s">
        <v>2716</v>
      </c>
      <c r="B460" t="s">
        <v>3872</v>
      </c>
      <c r="C460" t="s">
        <v>371</v>
      </c>
      <c r="D460" t="s">
        <v>1969</v>
      </c>
      <c r="E460">
        <v>11</v>
      </c>
    </row>
    <row r="461" spans="1:5">
      <c r="A461" t="s">
        <v>2873</v>
      </c>
      <c r="B461" t="s">
        <v>3957</v>
      </c>
      <c r="C461" t="s">
        <v>371</v>
      </c>
      <c r="D461" t="s">
        <v>3958</v>
      </c>
      <c r="E461">
        <v>8.74</v>
      </c>
    </row>
    <row r="462" spans="1:5">
      <c r="A462" t="s">
        <v>3287</v>
      </c>
      <c r="B462" t="s">
        <v>4175</v>
      </c>
      <c r="C462" t="s">
        <v>371</v>
      </c>
      <c r="D462" t="s">
        <v>4176</v>
      </c>
      <c r="E462">
        <v>3.72</v>
      </c>
    </row>
    <row r="463" spans="1:5">
      <c r="A463" t="s">
        <v>3320</v>
      </c>
      <c r="B463" t="s">
        <v>4194</v>
      </c>
      <c r="C463" t="s">
        <v>371</v>
      </c>
      <c r="D463" t="s">
        <v>1902</v>
      </c>
      <c r="E463">
        <v>3.39</v>
      </c>
    </row>
    <row r="464" spans="1:5">
      <c r="A464" t="s">
        <v>4241</v>
      </c>
      <c r="B464" t="s">
        <v>4242</v>
      </c>
      <c r="C464" t="s">
        <v>371</v>
      </c>
      <c r="D464" t="s">
        <v>3634</v>
      </c>
      <c r="E464">
        <v>2.39</v>
      </c>
    </row>
    <row r="465" spans="1:5">
      <c r="A465" t="s">
        <v>1952</v>
      </c>
      <c r="B465" t="s">
        <v>3457</v>
      </c>
      <c r="C465" t="s">
        <v>251</v>
      </c>
      <c r="D465" t="s">
        <v>3423</v>
      </c>
      <c r="E465">
        <v>160</v>
      </c>
    </row>
    <row r="466" spans="1:5">
      <c r="A466" t="s">
        <v>2950</v>
      </c>
      <c r="B466" t="s">
        <v>3996</v>
      </c>
      <c r="C466" t="s">
        <v>251</v>
      </c>
      <c r="D466" t="s">
        <v>3997</v>
      </c>
      <c r="E466">
        <v>7.8</v>
      </c>
    </row>
    <row r="467" spans="1:5">
      <c r="A467" t="s">
        <v>3284</v>
      </c>
      <c r="B467" t="s">
        <v>4174</v>
      </c>
      <c r="C467" t="s">
        <v>251</v>
      </c>
      <c r="D467" t="s">
        <v>3634</v>
      </c>
      <c r="E467">
        <v>3.75</v>
      </c>
    </row>
    <row r="468" spans="1:5">
      <c r="A468" t="s">
        <v>4308</v>
      </c>
      <c r="B468" t="s">
        <v>4309</v>
      </c>
      <c r="C468" t="s">
        <v>251</v>
      </c>
      <c r="D468" t="s">
        <v>3980</v>
      </c>
      <c r="E468">
        <v>1.22</v>
      </c>
    </row>
    <row r="469" spans="1:5">
      <c r="A469" t="s">
        <v>4388</v>
      </c>
      <c r="B469" t="s">
        <v>4389</v>
      </c>
      <c r="C469" t="s">
        <v>251</v>
      </c>
      <c r="D469" t="s">
        <v>3980</v>
      </c>
      <c r="E469">
        <v>0.28999999999999998</v>
      </c>
    </row>
    <row r="470" spans="1:5">
      <c r="A470" t="s">
        <v>2154</v>
      </c>
      <c r="B470" t="s">
        <v>3565</v>
      </c>
      <c r="C470" t="s">
        <v>317</v>
      </c>
      <c r="D470" t="s">
        <v>3499</v>
      </c>
      <c r="E470">
        <v>47</v>
      </c>
    </row>
    <row r="471" spans="1:5">
      <c r="A471" t="s">
        <v>2421</v>
      </c>
      <c r="B471" t="s">
        <v>3706</v>
      </c>
      <c r="C471" t="s">
        <v>317</v>
      </c>
      <c r="D471" t="s">
        <v>3707</v>
      </c>
      <c r="E471">
        <v>20</v>
      </c>
    </row>
    <row r="472" spans="1:5">
      <c r="A472" t="s">
        <v>2907</v>
      </c>
      <c r="B472" t="s">
        <v>3975</v>
      </c>
      <c r="C472" t="s">
        <v>317</v>
      </c>
      <c r="D472" t="s">
        <v>3976</v>
      </c>
      <c r="E472">
        <v>8.44</v>
      </c>
    </row>
    <row r="473" spans="1:5">
      <c r="A473" t="s">
        <v>3100</v>
      </c>
      <c r="B473" t="s">
        <v>4084</v>
      </c>
      <c r="C473" t="s">
        <v>317</v>
      </c>
      <c r="D473" t="s">
        <v>4085</v>
      </c>
      <c r="E473">
        <v>6</v>
      </c>
    </row>
    <row r="474" spans="1:5">
      <c r="A474" t="s">
        <v>3160</v>
      </c>
      <c r="B474" t="s">
        <v>4115</v>
      </c>
      <c r="C474" t="s">
        <v>317</v>
      </c>
      <c r="E474">
        <v>5.29</v>
      </c>
    </row>
    <row r="475" spans="1:5">
      <c r="A475" t="s">
        <v>4409</v>
      </c>
      <c r="B475" t="s">
        <v>4410</v>
      </c>
      <c r="C475" t="s">
        <v>319</v>
      </c>
      <c r="D475" t="s">
        <v>2063</v>
      </c>
      <c r="E475">
        <v>6.8000000000000005E-2</v>
      </c>
    </row>
    <row r="476" spans="1:5">
      <c r="A476" t="s">
        <v>1993</v>
      </c>
      <c r="B476" t="s">
        <v>3478</v>
      </c>
      <c r="C476" t="s">
        <v>285</v>
      </c>
      <c r="D476" t="s">
        <v>3479</v>
      </c>
      <c r="E476">
        <v>110</v>
      </c>
    </row>
    <row r="477" spans="1:5">
      <c r="A477" t="s">
        <v>2053</v>
      </c>
      <c r="B477" t="s">
        <v>3510</v>
      </c>
      <c r="C477" t="s">
        <v>285</v>
      </c>
      <c r="D477" t="s">
        <v>3511</v>
      </c>
      <c r="E477">
        <v>81</v>
      </c>
    </row>
    <row r="478" spans="1:5">
      <c r="A478" t="s">
        <v>2066</v>
      </c>
      <c r="B478" t="s">
        <v>3518</v>
      </c>
      <c r="C478" t="s">
        <v>285</v>
      </c>
      <c r="D478" t="s">
        <v>3519</v>
      </c>
      <c r="E478">
        <v>74</v>
      </c>
    </row>
    <row r="479" spans="1:5">
      <c r="A479" t="s">
        <v>2105</v>
      </c>
      <c r="B479" t="s">
        <v>3541</v>
      </c>
      <c r="C479" t="s">
        <v>285</v>
      </c>
      <c r="D479" t="s">
        <v>3423</v>
      </c>
      <c r="E479">
        <v>61</v>
      </c>
    </row>
    <row r="480" spans="1:5">
      <c r="A480" t="s">
        <v>2172</v>
      </c>
      <c r="B480" t="s">
        <v>3576</v>
      </c>
      <c r="C480" t="s">
        <v>285</v>
      </c>
      <c r="D480" t="s">
        <v>3577</v>
      </c>
      <c r="E480">
        <v>42</v>
      </c>
    </row>
    <row r="481" spans="1:5">
      <c r="A481" t="s">
        <v>2174</v>
      </c>
      <c r="B481" t="s">
        <v>3578</v>
      </c>
      <c r="C481" t="s">
        <v>285</v>
      </c>
      <c r="D481" t="s">
        <v>3579</v>
      </c>
      <c r="E481">
        <v>42</v>
      </c>
    </row>
    <row r="482" spans="1:5">
      <c r="A482" t="s">
        <v>2481</v>
      </c>
      <c r="B482" t="s">
        <v>3743</v>
      </c>
      <c r="C482" t="s">
        <v>285</v>
      </c>
      <c r="D482" t="s">
        <v>3638</v>
      </c>
      <c r="E482">
        <v>18</v>
      </c>
    </row>
    <row r="483" spans="1:5">
      <c r="A483" t="s">
        <v>2710</v>
      </c>
      <c r="B483" t="s">
        <v>3869</v>
      </c>
      <c r="C483" t="s">
        <v>285</v>
      </c>
      <c r="D483" t="s">
        <v>3732</v>
      </c>
      <c r="E483">
        <v>11</v>
      </c>
    </row>
    <row r="484" spans="1:5">
      <c r="A484" t="s">
        <v>2739</v>
      </c>
      <c r="B484" t="s">
        <v>3884</v>
      </c>
      <c r="C484" t="s">
        <v>285</v>
      </c>
      <c r="D484" t="s">
        <v>3885</v>
      </c>
      <c r="E484">
        <v>10</v>
      </c>
    </row>
    <row r="485" spans="1:5">
      <c r="A485" t="s">
        <v>2745</v>
      </c>
      <c r="B485" t="s">
        <v>3888</v>
      </c>
      <c r="C485" t="s">
        <v>285</v>
      </c>
      <c r="D485" t="s">
        <v>3889</v>
      </c>
      <c r="E485">
        <v>10</v>
      </c>
    </row>
    <row r="486" spans="1:5">
      <c r="A486" t="s">
        <v>3111</v>
      </c>
      <c r="B486" t="s">
        <v>4090</v>
      </c>
      <c r="C486" t="s">
        <v>285</v>
      </c>
      <c r="E486">
        <v>5.95</v>
      </c>
    </row>
    <row r="487" spans="1:5">
      <c r="A487" t="s">
        <v>3124</v>
      </c>
      <c r="B487" t="s">
        <v>4097</v>
      </c>
      <c r="C487" t="s">
        <v>285</v>
      </c>
      <c r="D487" t="s">
        <v>4098</v>
      </c>
      <c r="E487">
        <v>5.74</v>
      </c>
    </row>
    <row r="488" spans="1:5">
      <c r="A488" t="s">
        <v>3144</v>
      </c>
      <c r="B488" t="s">
        <v>4106</v>
      </c>
      <c r="C488" t="s">
        <v>285</v>
      </c>
      <c r="D488" t="s">
        <v>4107</v>
      </c>
      <c r="E488">
        <v>5.56</v>
      </c>
    </row>
    <row r="489" spans="1:5">
      <c r="A489" t="s">
        <v>3236</v>
      </c>
      <c r="B489" t="s">
        <v>4148</v>
      </c>
      <c r="C489" t="s">
        <v>285</v>
      </c>
      <c r="D489" t="s">
        <v>4059</v>
      </c>
      <c r="E489">
        <v>4.38</v>
      </c>
    </row>
    <row r="490" spans="1:5">
      <c r="A490" t="s">
        <v>3253</v>
      </c>
      <c r="B490" t="s">
        <v>4156</v>
      </c>
      <c r="C490" t="s">
        <v>285</v>
      </c>
      <c r="D490" t="s">
        <v>1913</v>
      </c>
      <c r="E490">
        <v>4.0599999999999996</v>
      </c>
    </row>
    <row r="491" spans="1:5">
      <c r="A491" t="s">
        <v>4259</v>
      </c>
      <c r="B491" t="s">
        <v>4260</v>
      </c>
      <c r="C491" t="s">
        <v>285</v>
      </c>
      <c r="E491">
        <v>2.0299999999999998</v>
      </c>
    </row>
    <row r="492" spans="1:5">
      <c r="A492" t="s">
        <v>1905</v>
      </c>
      <c r="B492" t="s">
        <v>3434</v>
      </c>
      <c r="C492" t="s">
        <v>325</v>
      </c>
      <c r="D492" t="s">
        <v>3423</v>
      </c>
      <c r="E492">
        <v>510</v>
      </c>
    </row>
    <row r="493" spans="1:5">
      <c r="A493" t="s">
        <v>1967</v>
      </c>
      <c r="B493" t="s">
        <v>3464</v>
      </c>
      <c r="C493" t="s">
        <v>325</v>
      </c>
      <c r="D493" t="s">
        <v>3423</v>
      </c>
      <c r="E493">
        <v>138</v>
      </c>
    </row>
    <row r="494" spans="1:5">
      <c r="A494" t="s">
        <v>2103</v>
      </c>
      <c r="B494" t="s">
        <v>3539</v>
      </c>
      <c r="C494" t="s">
        <v>325</v>
      </c>
      <c r="D494" t="s">
        <v>3540</v>
      </c>
      <c r="E494">
        <v>62</v>
      </c>
    </row>
    <row r="495" spans="1:5">
      <c r="A495" t="s">
        <v>2283</v>
      </c>
      <c r="B495" t="s">
        <v>3635</v>
      </c>
      <c r="C495" t="s">
        <v>325</v>
      </c>
      <c r="D495" t="s">
        <v>3584</v>
      </c>
      <c r="E495">
        <v>29</v>
      </c>
    </row>
    <row r="496" spans="1:5">
      <c r="A496" t="s">
        <v>2588</v>
      </c>
      <c r="B496" t="s">
        <v>3804</v>
      </c>
      <c r="C496" t="s">
        <v>325</v>
      </c>
      <c r="D496" t="s">
        <v>3805</v>
      </c>
      <c r="E496">
        <v>15</v>
      </c>
    </row>
    <row r="497" spans="1:5">
      <c r="A497" t="s">
        <v>2661</v>
      </c>
      <c r="B497" t="s">
        <v>3842</v>
      </c>
      <c r="C497" t="s">
        <v>325</v>
      </c>
      <c r="D497" t="s">
        <v>3617</v>
      </c>
      <c r="E497">
        <v>12</v>
      </c>
    </row>
    <row r="498" spans="1:5">
      <c r="A498" t="s">
        <v>2825</v>
      </c>
      <c r="B498" t="s">
        <v>3935</v>
      </c>
      <c r="C498" t="s">
        <v>325</v>
      </c>
      <c r="D498" t="s">
        <v>3936</v>
      </c>
      <c r="E498">
        <v>9.06</v>
      </c>
    </row>
    <row r="499" spans="1:5">
      <c r="A499" t="s">
        <v>2899</v>
      </c>
      <c r="B499" t="s">
        <v>3970</v>
      </c>
      <c r="C499" t="s">
        <v>325</v>
      </c>
      <c r="D499" t="s">
        <v>3971</v>
      </c>
      <c r="E499">
        <v>8.48</v>
      </c>
    </row>
    <row r="500" spans="1:5">
      <c r="A500" t="s">
        <v>2976</v>
      </c>
      <c r="B500" t="s">
        <v>4014</v>
      </c>
      <c r="C500" t="s">
        <v>325</v>
      </c>
      <c r="D500" t="s">
        <v>4015</v>
      </c>
      <c r="E500">
        <v>7.35</v>
      </c>
    </row>
    <row r="501" spans="1:5">
      <c r="A501" t="s">
        <v>3033</v>
      </c>
      <c r="B501" t="s">
        <v>4048</v>
      </c>
      <c r="C501" t="s">
        <v>325</v>
      </c>
      <c r="D501" t="s">
        <v>3773</v>
      </c>
      <c r="E501">
        <v>6.79</v>
      </c>
    </row>
    <row r="502" spans="1:5">
      <c r="A502" t="s">
        <v>3150</v>
      </c>
      <c r="B502" t="s">
        <v>4109</v>
      </c>
      <c r="C502" t="s">
        <v>325</v>
      </c>
      <c r="D502" t="s">
        <v>3624</v>
      </c>
      <c r="E502">
        <v>5.46</v>
      </c>
    </row>
    <row r="503" spans="1:5">
      <c r="A503" t="s">
        <v>3178</v>
      </c>
      <c r="B503" t="s">
        <v>4121</v>
      </c>
      <c r="C503" t="s">
        <v>325</v>
      </c>
      <c r="D503" t="s">
        <v>4122</v>
      </c>
      <c r="E503">
        <v>5</v>
      </c>
    </row>
    <row r="504" spans="1:5">
      <c r="A504" t="s">
        <v>3323</v>
      </c>
      <c r="B504" t="s">
        <v>4195</v>
      </c>
      <c r="C504" t="s">
        <v>325</v>
      </c>
      <c r="D504" t="s">
        <v>3889</v>
      </c>
      <c r="E504">
        <v>3.39</v>
      </c>
    </row>
    <row r="505" spans="1:5">
      <c r="A505" t="s">
        <v>3355</v>
      </c>
      <c r="B505" t="s">
        <v>4211</v>
      </c>
      <c r="C505" t="s">
        <v>325</v>
      </c>
      <c r="D505" t="s">
        <v>4212</v>
      </c>
      <c r="E505">
        <v>3.05</v>
      </c>
    </row>
    <row r="506" spans="1:5">
      <c r="A506" t="s">
        <v>4363</v>
      </c>
      <c r="B506" t="s">
        <v>4364</v>
      </c>
      <c r="C506" t="s">
        <v>325</v>
      </c>
      <c r="D506" t="s">
        <v>4034</v>
      </c>
      <c r="E506">
        <v>0.48</v>
      </c>
    </row>
    <row r="507" spans="1:5">
      <c r="A507" t="s">
        <v>4379</v>
      </c>
      <c r="B507" t="s">
        <v>4380</v>
      </c>
      <c r="C507" t="s">
        <v>325</v>
      </c>
      <c r="D507" t="s">
        <v>4034</v>
      </c>
      <c r="E507">
        <v>0.38</v>
      </c>
    </row>
    <row r="508" spans="1:5">
      <c r="A508" t="s">
        <v>2032</v>
      </c>
      <c r="B508" t="s">
        <v>3501</v>
      </c>
      <c r="C508" t="s">
        <v>281</v>
      </c>
      <c r="D508" t="s">
        <v>3439</v>
      </c>
      <c r="E508">
        <v>91</v>
      </c>
    </row>
    <row r="509" spans="1:5">
      <c r="A509" t="s">
        <v>2095</v>
      </c>
      <c r="B509" t="s">
        <v>3535</v>
      </c>
      <c r="C509" t="s">
        <v>281</v>
      </c>
      <c r="D509" t="s">
        <v>3536</v>
      </c>
      <c r="E509">
        <v>62</v>
      </c>
    </row>
    <row r="510" spans="1:5">
      <c r="A510" t="s">
        <v>2189</v>
      </c>
      <c r="B510" t="s">
        <v>3585</v>
      </c>
      <c r="C510" t="s">
        <v>281</v>
      </c>
      <c r="D510" t="s">
        <v>3439</v>
      </c>
      <c r="E510">
        <v>40</v>
      </c>
    </row>
    <row r="511" spans="1:5">
      <c r="A511" t="s">
        <v>2268</v>
      </c>
      <c r="B511" t="s">
        <v>3629</v>
      </c>
      <c r="C511" t="s">
        <v>281</v>
      </c>
      <c r="D511" t="s">
        <v>2378</v>
      </c>
      <c r="E511">
        <v>29</v>
      </c>
    </row>
    <row r="512" spans="1:5">
      <c r="A512" t="s">
        <v>2346</v>
      </c>
      <c r="B512" t="s">
        <v>3667</v>
      </c>
      <c r="C512" t="s">
        <v>281</v>
      </c>
      <c r="D512" t="s">
        <v>3668</v>
      </c>
      <c r="E512">
        <v>25</v>
      </c>
    </row>
    <row r="513" spans="1:5">
      <c r="A513" t="s">
        <v>2443</v>
      </c>
      <c r="B513" t="s">
        <v>3719</v>
      </c>
      <c r="C513" t="s">
        <v>281</v>
      </c>
      <c r="D513" t="s">
        <v>3720</v>
      </c>
      <c r="E513">
        <v>20</v>
      </c>
    </row>
    <row r="514" spans="1:5">
      <c r="A514" t="s">
        <v>2472</v>
      </c>
      <c r="B514" t="s">
        <v>3739</v>
      </c>
      <c r="C514" t="s">
        <v>281</v>
      </c>
      <c r="D514" t="s">
        <v>3704</v>
      </c>
      <c r="E514">
        <v>19</v>
      </c>
    </row>
    <row r="515" spans="1:5">
      <c r="A515" t="s">
        <v>2777</v>
      </c>
      <c r="B515" t="s">
        <v>3610</v>
      </c>
      <c r="C515" t="s">
        <v>281</v>
      </c>
      <c r="D515" t="s">
        <v>3783</v>
      </c>
      <c r="E515">
        <v>9.57</v>
      </c>
    </row>
    <row r="516" spans="1:5">
      <c r="A516" t="s">
        <v>2864</v>
      </c>
      <c r="B516" t="s">
        <v>3952</v>
      </c>
      <c r="C516" t="s">
        <v>281</v>
      </c>
      <c r="D516" t="s">
        <v>3953</v>
      </c>
      <c r="E516">
        <v>8.82</v>
      </c>
    </row>
    <row r="517" spans="1:5">
      <c r="A517" t="s">
        <v>2957</v>
      </c>
      <c r="B517" t="s">
        <v>4002</v>
      </c>
      <c r="C517" t="s">
        <v>281</v>
      </c>
      <c r="D517" t="s">
        <v>4003</v>
      </c>
      <c r="E517">
        <v>7.6</v>
      </c>
    </row>
    <row r="518" spans="1:5">
      <c r="A518" t="s">
        <v>3225</v>
      </c>
      <c r="B518" t="s">
        <v>4141</v>
      </c>
      <c r="C518" t="s">
        <v>281</v>
      </c>
      <c r="D518" t="s">
        <v>3720</v>
      </c>
      <c r="E518">
        <v>4.4400000000000004</v>
      </c>
    </row>
    <row r="519" spans="1:5">
      <c r="A519" t="s">
        <v>3290</v>
      </c>
      <c r="B519" t="s">
        <v>4177</v>
      </c>
      <c r="C519" t="s">
        <v>281</v>
      </c>
      <c r="D519" t="s">
        <v>4178</v>
      </c>
      <c r="E519">
        <v>3.72</v>
      </c>
    </row>
    <row r="520" spans="1:5">
      <c r="A520" t="s">
        <v>4243</v>
      </c>
      <c r="B520" t="s">
        <v>4244</v>
      </c>
      <c r="C520" t="s">
        <v>281</v>
      </c>
      <c r="D520" t="s">
        <v>4245</v>
      </c>
      <c r="E520">
        <v>2.36</v>
      </c>
    </row>
    <row r="521" spans="1:5">
      <c r="A521" t="s">
        <v>2257</v>
      </c>
      <c r="B521" t="s">
        <v>3622</v>
      </c>
      <c r="C521" t="s">
        <v>353</v>
      </c>
      <c r="D521" t="s">
        <v>1902</v>
      </c>
      <c r="E521">
        <v>30</v>
      </c>
    </row>
    <row r="522" spans="1:5">
      <c r="A522" t="s">
        <v>2775</v>
      </c>
      <c r="B522" t="s">
        <v>3908</v>
      </c>
      <c r="C522" t="s">
        <v>353</v>
      </c>
      <c r="D522" t="s">
        <v>3909</v>
      </c>
      <c r="E522">
        <v>9.6</v>
      </c>
    </row>
    <row r="523" spans="1:5">
      <c r="A523" t="s">
        <v>2796</v>
      </c>
      <c r="B523" t="s">
        <v>3920</v>
      </c>
      <c r="C523" t="s">
        <v>353</v>
      </c>
      <c r="D523" t="s">
        <v>3805</v>
      </c>
      <c r="E523">
        <v>9.3000000000000007</v>
      </c>
    </row>
    <row r="524" spans="1:5">
      <c r="A524" t="s">
        <v>4396</v>
      </c>
      <c r="B524" t="s">
        <v>4397</v>
      </c>
      <c r="C524" t="s">
        <v>353</v>
      </c>
      <c r="E524">
        <v>0.26</v>
      </c>
    </row>
    <row r="525" spans="1:5">
      <c r="A525" t="s">
        <v>4401</v>
      </c>
      <c r="B525" t="s">
        <v>4402</v>
      </c>
      <c r="C525" t="s">
        <v>353</v>
      </c>
      <c r="E525">
        <v>0.18</v>
      </c>
    </row>
    <row r="526" spans="1:5">
      <c r="A526" t="s">
        <v>1888</v>
      </c>
      <c r="B526" t="s">
        <v>3426</v>
      </c>
      <c r="C526" t="s">
        <v>295</v>
      </c>
      <c r="D526" t="s">
        <v>3423</v>
      </c>
      <c r="E526">
        <v>703</v>
      </c>
    </row>
    <row r="527" spans="1:5">
      <c r="A527" t="s">
        <v>1907</v>
      </c>
      <c r="B527" t="s">
        <v>3435</v>
      </c>
      <c r="C527" t="s">
        <v>295</v>
      </c>
      <c r="D527" t="s">
        <v>3423</v>
      </c>
      <c r="E527">
        <v>500</v>
      </c>
    </row>
    <row r="528" spans="1:5">
      <c r="A528" t="s">
        <v>2080</v>
      </c>
      <c r="B528" t="s">
        <v>3526</v>
      </c>
      <c r="C528" t="s">
        <v>295</v>
      </c>
      <c r="D528" t="s">
        <v>3423</v>
      </c>
      <c r="E528">
        <v>69</v>
      </c>
    </row>
    <row r="529" spans="1:5">
      <c r="A529" t="s">
        <v>2113</v>
      </c>
      <c r="B529" t="s">
        <v>3544</v>
      </c>
      <c r="C529" t="s">
        <v>295</v>
      </c>
      <c r="D529" t="s">
        <v>3423</v>
      </c>
      <c r="E529">
        <v>56</v>
      </c>
    </row>
    <row r="530" spans="1:5">
      <c r="A530" t="s">
        <v>2491</v>
      </c>
      <c r="B530" t="s">
        <v>3750</v>
      </c>
      <c r="C530" t="s">
        <v>295</v>
      </c>
      <c r="D530" t="s">
        <v>3472</v>
      </c>
      <c r="E530">
        <v>17</v>
      </c>
    </row>
    <row r="531" spans="1:5">
      <c r="A531" t="s">
        <v>2695</v>
      </c>
      <c r="B531" t="s">
        <v>3860</v>
      </c>
      <c r="C531" t="s">
        <v>295</v>
      </c>
      <c r="D531" t="s">
        <v>3861</v>
      </c>
      <c r="E531">
        <v>11</v>
      </c>
    </row>
    <row r="532" spans="1:5">
      <c r="A532" t="s">
        <v>3222</v>
      </c>
      <c r="B532" t="s">
        <v>4140</v>
      </c>
      <c r="C532" t="s">
        <v>295</v>
      </c>
      <c r="E532">
        <v>4.47</v>
      </c>
    </row>
    <row r="533" spans="1:5">
      <c r="A533" t="s">
        <v>4371</v>
      </c>
      <c r="B533" t="s">
        <v>4372</v>
      </c>
      <c r="C533" t="s">
        <v>295</v>
      </c>
      <c r="D533" t="s">
        <v>4319</v>
      </c>
      <c r="E533">
        <v>0.4</v>
      </c>
    </row>
    <row r="534" spans="1:5">
      <c r="A534" t="s">
        <v>1927</v>
      </c>
      <c r="B534" t="s">
        <v>3445</v>
      </c>
      <c r="C534" t="s">
        <v>229</v>
      </c>
      <c r="D534" t="s">
        <v>3446</v>
      </c>
      <c r="E534">
        <v>276</v>
      </c>
    </row>
    <row r="535" spans="1:5">
      <c r="A535" t="s">
        <v>2164</v>
      </c>
      <c r="B535" t="s">
        <v>3570</v>
      </c>
      <c r="C535" t="s">
        <v>229</v>
      </c>
      <c r="D535" t="s">
        <v>3446</v>
      </c>
      <c r="E535">
        <v>46</v>
      </c>
    </row>
    <row r="536" spans="1:5">
      <c r="A536" t="s">
        <v>2410</v>
      </c>
      <c r="B536" t="s">
        <v>3700</v>
      </c>
      <c r="C536" t="s">
        <v>229</v>
      </c>
      <c r="D536" t="s">
        <v>3701</v>
      </c>
      <c r="E536">
        <v>21</v>
      </c>
    </row>
    <row r="537" spans="1:5">
      <c r="A537" t="s">
        <v>4291</v>
      </c>
      <c r="B537" t="s">
        <v>4292</v>
      </c>
      <c r="C537" t="s">
        <v>229</v>
      </c>
      <c r="D537" t="s">
        <v>3423</v>
      </c>
      <c r="E537">
        <v>1.58</v>
      </c>
    </row>
    <row r="538" spans="1:5">
      <c r="A538" t="s">
        <v>1903</v>
      </c>
      <c r="B538" t="s">
        <v>3432</v>
      </c>
      <c r="C538" t="s">
        <v>297</v>
      </c>
      <c r="D538" t="s">
        <v>3433</v>
      </c>
      <c r="E538">
        <v>513</v>
      </c>
    </row>
    <row r="539" spans="1:5">
      <c r="A539" t="s">
        <v>2557</v>
      </c>
      <c r="B539" t="s">
        <v>3786</v>
      </c>
      <c r="C539" t="s">
        <v>297</v>
      </c>
      <c r="D539" t="s">
        <v>3787</v>
      </c>
      <c r="E539">
        <v>16</v>
      </c>
    </row>
    <row r="540" spans="1:5">
      <c r="A540" t="s">
        <v>2644</v>
      </c>
      <c r="B540" t="s">
        <v>3834</v>
      </c>
      <c r="C540" t="s">
        <v>297</v>
      </c>
      <c r="D540" t="s">
        <v>3506</v>
      </c>
      <c r="E540">
        <v>13</v>
      </c>
    </row>
    <row r="541" spans="1:5">
      <c r="A541" t="s">
        <v>2925</v>
      </c>
      <c r="B541" t="s">
        <v>3985</v>
      </c>
      <c r="C541" t="s">
        <v>297</v>
      </c>
      <c r="D541" t="s">
        <v>3787</v>
      </c>
      <c r="E541">
        <v>8.1</v>
      </c>
    </row>
    <row r="542" spans="1:5">
      <c r="A542" t="s">
        <v>3070</v>
      </c>
      <c r="B542" t="s">
        <v>4067</v>
      </c>
      <c r="C542" t="s">
        <v>297</v>
      </c>
      <c r="D542" t="s">
        <v>4068</v>
      </c>
      <c r="E542">
        <v>6.45</v>
      </c>
    </row>
    <row r="543" spans="1:5">
      <c r="A543" t="s">
        <v>1986</v>
      </c>
      <c r="B543" t="s">
        <v>3475</v>
      </c>
      <c r="C543" t="s">
        <v>311</v>
      </c>
      <c r="D543" t="s">
        <v>3423</v>
      </c>
      <c r="E543">
        <v>120</v>
      </c>
    </row>
    <row r="544" spans="1:5">
      <c r="A544" t="s">
        <v>2093</v>
      </c>
      <c r="B544" t="s">
        <v>3534</v>
      </c>
      <c r="C544" t="s">
        <v>311</v>
      </c>
      <c r="D544" t="s">
        <v>1969</v>
      </c>
      <c r="E544">
        <v>63</v>
      </c>
    </row>
    <row r="545" spans="1:5">
      <c r="A545" t="s">
        <v>2250</v>
      </c>
      <c r="B545" t="s">
        <v>3618</v>
      </c>
      <c r="C545" t="s">
        <v>311</v>
      </c>
      <c r="D545" t="s">
        <v>3423</v>
      </c>
      <c r="E545">
        <v>32</v>
      </c>
    </row>
    <row r="546" spans="1:5">
      <c r="A546" t="s">
        <v>2342</v>
      </c>
      <c r="B546" t="s">
        <v>3664</v>
      </c>
      <c r="C546" t="s">
        <v>311</v>
      </c>
      <c r="D546" t="s">
        <v>1902</v>
      </c>
      <c r="E546">
        <v>25</v>
      </c>
    </row>
    <row r="547" spans="1:5">
      <c r="A547" t="s">
        <v>2348</v>
      </c>
      <c r="B547" t="s">
        <v>3669</v>
      </c>
      <c r="C547" t="s">
        <v>311</v>
      </c>
      <c r="D547" t="s">
        <v>3617</v>
      </c>
      <c r="E547">
        <v>25</v>
      </c>
    </row>
    <row r="548" spans="1:5">
      <c r="A548" t="s">
        <v>2461</v>
      </c>
      <c r="B548" t="s">
        <v>3731</v>
      </c>
      <c r="C548" t="s">
        <v>311</v>
      </c>
      <c r="D548" t="s">
        <v>3732</v>
      </c>
      <c r="E548">
        <v>19</v>
      </c>
    </row>
    <row r="549" spans="1:5">
      <c r="A549" t="s">
        <v>2467</v>
      </c>
      <c r="B549" t="s">
        <v>3735</v>
      </c>
      <c r="C549" t="s">
        <v>311</v>
      </c>
      <c r="D549" t="s">
        <v>3736</v>
      </c>
      <c r="E549">
        <v>19</v>
      </c>
    </row>
    <row r="550" spans="1:5">
      <c r="A550" t="s">
        <v>2610</v>
      </c>
      <c r="B550" t="s">
        <v>3816</v>
      </c>
      <c r="C550" t="s">
        <v>311</v>
      </c>
      <c r="D550" t="s">
        <v>3817</v>
      </c>
      <c r="E550">
        <v>14</v>
      </c>
    </row>
    <row r="551" spans="1:5">
      <c r="A551" t="s">
        <v>2882</v>
      </c>
      <c r="B551" t="s">
        <v>3961</v>
      </c>
      <c r="C551" t="s">
        <v>311</v>
      </c>
      <c r="D551" t="s">
        <v>3962</v>
      </c>
      <c r="E551">
        <v>8.68</v>
      </c>
    </row>
    <row r="552" spans="1:5">
      <c r="A552" t="s">
        <v>2960</v>
      </c>
      <c r="B552" t="s">
        <v>4004</v>
      </c>
      <c r="C552" t="s">
        <v>311</v>
      </c>
      <c r="D552" t="s">
        <v>3773</v>
      </c>
      <c r="E552">
        <v>7.52</v>
      </c>
    </row>
    <row r="553" spans="1:5">
      <c r="A553" t="s">
        <v>3035</v>
      </c>
      <c r="B553" t="s">
        <v>4049</v>
      </c>
      <c r="C553" t="s">
        <v>311</v>
      </c>
      <c r="D553" t="s">
        <v>2063</v>
      </c>
      <c r="E553">
        <v>6.78</v>
      </c>
    </row>
    <row r="554" spans="1:5">
      <c r="A554" t="s">
        <v>3040</v>
      </c>
      <c r="B554" t="s">
        <v>4052</v>
      </c>
      <c r="C554" t="s">
        <v>311</v>
      </c>
      <c r="E554">
        <v>6.77</v>
      </c>
    </row>
    <row r="555" spans="1:5">
      <c r="A555" t="s">
        <v>3061</v>
      </c>
      <c r="B555" t="s">
        <v>4063</v>
      </c>
      <c r="C555" t="s">
        <v>311</v>
      </c>
      <c r="D555" t="s">
        <v>3732</v>
      </c>
      <c r="E555">
        <v>6.56</v>
      </c>
    </row>
    <row r="556" spans="1:5">
      <c r="A556" t="s">
        <v>3133</v>
      </c>
      <c r="B556" t="s">
        <v>4101</v>
      </c>
      <c r="C556" t="s">
        <v>311</v>
      </c>
      <c r="D556" t="s">
        <v>4102</v>
      </c>
      <c r="E556">
        <v>5.66</v>
      </c>
    </row>
    <row r="557" spans="1:5">
      <c r="A557" t="s">
        <v>3139</v>
      </c>
      <c r="B557" t="s">
        <v>4104</v>
      </c>
      <c r="C557" t="s">
        <v>311</v>
      </c>
      <c r="D557" t="s">
        <v>3773</v>
      </c>
      <c r="E557">
        <v>5.64</v>
      </c>
    </row>
    <row r="558" spans="1:5">
      <c r="A558" t="s">
        <v>3172</v>
      </c>
      <c r="B558" t="s">
        <v>4118</v>
      </c>
      <c r="C558" t="s">
        <v>311</v>
      </c>
      <c r="D558" t="s">
        <v>4119</v>
      </c>
      <c r="E558">
        <v>5.14</v>
      </c>
    </row>
    <row r="559" spans="1:5">
      <c r="A559" t="s">
        <v>3238</v>
      </c>
      <c r="B559" t="s">
        <v>4149</v>
      </c>
      <c r="C559" t="s">
        <v>311</v>
      </c>
      <c r="D559" t="s">
        <v>4150</v>
      </c>
      <c r="E559">
        <v>4.2</v>
      </c>
    </row>
    <row r="560" spans="1:5">
      <c r="A560" t="s">
        <v>4286</v>
      </c>
      <c r="B560" t="s">
        <v>4287</v>
      </c>
      <c r="C560" t="s">
        <v>311</v>
      </c>
      <c r="D560" t="s">
        <v>4288</v>
      </c>
      <c r="E560">
        <v>1.61</v>
      </c>
    </row>
    <row r="561" spans="1:5">
      <c r="A561" t="s">
        <v>4400</v>
      </c>
      <c r="B561" t="s">
        <v>3534</v>
      </c>
      <c r="C561" t="s">
        <v>311</v>
      </c>
      <c r="D561" t="s">
        <v>3423</v>
      </c>
      <c r="E561">
        <v>0.2</v>
      </c>
    </row>
    <row r="562" spans="1:5">
      <c r="A562" t="s">
        <v>1879</v>
      </c>
      <c r="B562" t="s">
        <v>3422</v>
      </c>
      <c r="C562" t="s">
        <v>239</v>
      </c>
      <c r="D562" t="s">
        <v>3423</v>
      </c>
      <c r="E562">
        <v>2.4049999999999998</v>
      </c>
    </row>
    <row r="563" spans="1:5">
      <c r="A563" t="s">
        <v>1890</v>
      </c>
      <c r="B563" t="s">
        <v>3427</v>
      </c>
      <c r="C563" t="s">
        <v>239</v>
      </c>
      <c r="D563" t="s">
        <v>3423</v>
      </c>
      <c r="E563">
        <v>672</v>
      </c>
    </row>
    <row r="564" spans="1:5">
      <c r="A564" t="s">
        <v>2129</v>
      </c>
      <c r="B564" t="s">
        <v>3551</v>
      </c>
      <c r="C564" t="s">
        <v>239</v>
      </c>
      <c r="D564" t="s">
        <v>3552</v>
      </c>
      <c r="E564">
        <v>51</v>
      </c>
    </row>
    <row r="565" spans="1:5">
      <c r="A565" t="s">
        <v>4353</v>
      </c>
      <c r="B565" t="s">
        <v>4354</v>
      </c>
      <c r="C565" t="s">
        <v>231</v>
      </c>
      <c r="D565" t="s">
        <v>3511</v>
      </c>
      <c r="E565">
        <v>0.64</v>
      </c>
    </row>
    <row r="566" spans="1:5">
      <c r="A566" t="s">
        <v>2018</v>
      </c>
      <c r="B566" t="s">
        <v>3494</v>
      </c>
      <c r="C566" t="s">
        <v>293</v>
      </c>
      <c r="D566" t="s">
        <v>1969</v>
      </c>
      <c r="E566">
        <v>99</v>
      </c>
    </row>
    <row r="567" spans="1:5">
      <c r="A567" t="s">
        <v>2034</v>
      </c>
      <c r="B567" t="s">
        <v>3502</v>
      </c>
      <c r="C567" t="s">
        <v>293</v>
      </c>
      <c r="D567" t="s">
        <v>3493</v>
      </c>
      <c r="E567">
        <v>90</v>
      </c>
    </row>
    <row r="568" spans="1:5">
      <c r="A568" t="s">
        <v>2073</v>
      </c>
      <c r="B568" t="s">
        <v>3523</v>
      </c>
      <c r="C568" t="s">
        <v>293</v>
      </c>
      <c r="D568" t="s">
        <v>3439</v>
      </c>
      <c r="E568">
        <v>70</v>
      </c>
    </row>
    <row r="569" spans="1:5">
      <c r="A569" t="s">
        <v>2090</v>
      </c>
      <c r="B569" t="s">
        <v>3532</v>
      </c>
      <c r="C569" t="s">
        <v>293</v>
      </c>
      <c r="D569" t="s">
        <v>3533</v>
      </c>
      <c r="E569">
        <v>64</v>
      </c>
    </row>
    <row r="570" spans="1:5">
      <c r="A570" t="s">
        <v>2192</v>
      </c>
      <c r="B570" t="s">
        <v>3586</v>
      </c>
      <c r="C570" t="s">
        <v>293</v>
      </c>
      <c r="D570" t="s">
        <v>3463</v>
      </c>
      <c r="E570">
        <v>40</v>
      </c>
    </row>
    <row r="571" spans="1:5">
      <c r="A571" t="s">
        <v>2215</v>
      </c>
      <c r="B571" t="s">
        <v>3599</v>
      </c>
      <c r="C571" t="s">
        <v>293</v>
      </c>
      <c r="D571" t="s">
        <v>3577</v>
      </c>
      <c r="E571">
        <v>37</v>
      </c>
    </row>
    <row r="572" spans="1:5">
      <c r="A572" t="s">
        <v>2318</v>
      </c>
      <c r="B572" t="s">
        <v>3652</v>
      </c>
      <c r="C572" t="s">
        <v>293</v>
      </c>
      <c r="D572" t="s">
        <v>3493</v>
      </c>
      <c r="E572">
        <v>27</v>
      </c>
    </row>
    <row r="573" spans="1:5">
      <c r="A573" t="s">
        <v>2381</v>
      </c>
      <c r="B573" t="s">
        <v>3685</v>
      </c>
      <c r="C573" t="s">
        <v>293</v>
      </c>
      <c r="D573" t="s">
        <v>3686</v>
      </c>
      <c r="E573">
        <v>23</v>
      </c>
    </row>
    <row r="574" spans="1:5">
      <c r="A574" t="s">
        <v>2446</v>
      </c>
      <c r="B574" t="s">
        <v>3721</v>
      </c>
      <c r="C574" t="s">
        <v>293</v>
      </c>
      <c r="D574" t="s">
        <v>3722</v>
      </c>
      <c r="E574">
        <v>20</v>
      </c>
    </row>
    <row r="575" spans="1:5">
      <c r="A575" t="s">
        <v>2608</v>
      </c>
      <c r="B575" t="s">
        <v>3814</v>
      </c>
      <c r="C575" t="s">
        <v>293</v>
      </c>
      <c r="D575" t="s">
        <v>3815</v>
      </c>
      <c r="E575">
        <v>14</v>
      </c>
    </row>
    <row r="576" spans="1:5">
      <c r="A576" t="s">
        <v>2916</v>
      </c>
      <c r="B576" t="s">
        <v>3981</v>
      </c>
      <c r="C576" t="s">
        <v>293</v>
      </c>
      <c r="D576" t="s">
        <v>3982</v>
      </c>
      <c r="E576">
        <v>8.32</v>
      </c>
    </row>
    <row r="577" spans="1:5">
      <c r="A577" t="s">
        <v>2988</v>
      </c>
      <c r="B577" t="s">
        <v>4022</v>
      </c>
      <c r="C577" t="s">
        <v>293</v>
      </c>
      <c r="D577" t="s">
        <v>4023</v>
      </c>
      <c r="E577">
        <v>7.2</v>
      </c>
    </row>
    <row r="578" spans="1:5">
      <c r="A578" t="s">
        <v>3013</v>
      </c>
      <c r="B578" t="s">
        <v>4037</v>
      </c>
      <c r="C578" t="s">
        <v>293</v>
      </c>
      <c r="D578" t="s">
        <v>4038</v>
      </c>
      <c r="E578">
        <v>6.95</v>
      </c>
    </row>
    <row r="579" spans="1:5">
      <c r="A579" t="s">
        <v>3046</v>
      </c>
      <c r="B579" t="s">
        <v>4054</v>
      </c>
      <c r="C579" t="s">
        <v>293</v>
      </c>
      <c r="D579" t="s">
        <v>4055</v>
      </c>
      <c r="E579">
        <v>6.66</v>
      </c>
    </row>
    <row r="580" spans="1:5">
      <c r="A580" t="s">
        <v>3078</v>
      </c>
      <c r="B580" t="s">
        <v>4073</v>
      </c>
      <c r="C580" t="s">
        <v>293</v>
      </c>
      <c r="D580" t="s">
        <v>3815</v>
      </c>
      <c r="E580">
        <v>6.24</v>
      </c>
    </row>
    <row r="581" spans="1:5">
      <c r="A581" t="s">
        <v>3147</v>
      </c>
      <c r="B581" t="s">
        <v>4108</v>
      </c>
      <c r="C581" t="s">
        <v>293</v>
      </c>
      <c r="D581" t="s">
        <v>3704</v>
      </c>
      <c r="E581">
        <v>5.53</v>
      </c>
    </row>
    <row r="582" spans="1:5">
      <c r="A582" t="s">
        <v>2055</v>
      </c>
      <c r="B582" t="s">
        <v>3512</v>
      </c>
      <c r="C582" t="s">
        <v>287</v>
      </c>
      <c r="D582" t="s">
        <v>3513</v>
      </c>
      <c r="E582">
        <v>80</v>
      </c>
    </row>
    <row r="583" spans="1:5">
      <c r="A583" t="s">
        <v>2168</v>
      </c>
      <c r="B583" t="s">
        <v>3573</v>
      </c>
      <c r="C583" t="s">
        <v>287</v>
      </c>
      <c r="D583" t="s">
        <v>1947</v>
      </c>
      <c r="E583">
        <v>44</v>
      </c>
    </row>
    <row r="584" spans="1:5">
      <c r="A584" t="s">
        <v>2337</v>
      </c>
      <c r="B584" t="s">
        <v>3661</v>
      </c>
      <c r="C584" t="s">
        <v>287</v>
      </c>
      <c r="D584" t="s">
        <v>3662</v>
      </c>
      <c r="E584">
        <v>26</v>
      </c>
    </row>
    <row r="585" spans="1:5">
      <c r="A585" t="s">
        <v>2390</v>
      </c>
      <c r="B585" t="s">
        <v>3690</v>
      </c>
      <c r="C585" t="s">
        <v>287</v>
      </c>
      <c r="D585" t="s">
        <v>3691</v>
      </c>
      <c r="E585">
        <v>22</v>
      </c>
    </row>
    <row r="586" spans="1:5">
      <c r="A586" t="s">
        <v>2404</v>
      </c>
      <c r="B586" t="s">
        <v>3696</v>
      </c>
      <c r="C586" t="s">
        <v>287</v>
      </c>
      <c r="D586" t="s">
        <v>3697</v>
      </c>
      <c r="E586">
        <v>21</v>
      </c>
    </row>
    <row r="587" spans="1:5">
      <c r="A587" t="s">
        <v>2412</v>
      </c>
      <c r="B587" t="s">
        <v>3702</v>
      </c>
      <c r="C587" t="s">
        <v>287</v>
      </c>
      <c r="D587" t="s">
        <v>3697</v>
      </c>
      <c r="E587">
        <v>21</v>
      </c>
    </row>
    <row r="588" spans="1:5">
      <c r="A588" t="s">
        <v>2440</v>
      </c>
      <c r="B588" t="s">
        <v>3717</v>
      </c>
      <c r="C588" t="s">
        <v>287</v>
      </c>
      <c r="D588" t="s">
        <v>3718</v>
      </c>
      <c r="E588">
        <v>20</v>
      </c>
    </row>
    <row r="589" spans="1:5">
      <c r="A589" t="s">
        <v>2502</v>
      </c>
      <c r="B589" t="s">
        <v>3756</v>
      </c>
      <c r="C589" t="s">
        <v>287</v>
      </c>
      <c r="D589" t="s">
        <v>3757</v>
      </c>
      <c r="E589">
        <v>17</v>
      </c>
    </row>
    <row r="590" spans="1:5">
      <c r="A590" t="s">
        <v>2523</v>
      </c>
      <c r="B590" t="s">
        <v>3767</v>
      </c>
      <c r="C590" t="s">
        <v>287</v>
      </c>
      <c r="D590" t="s">
        <v>3463</v>
      </c>
      <c r="E590">
        <v>17</v>
      </c>
    </row>
    <row r="591" spans="1:5">
      <c r="A591" t="s">
        <v>2534</v>
      </c>
      <c r="B591" t="s">
        <v>3772</v>
      </c>
      <c r="C591" t="s">
        <v>287</v>
      </c>
      <c r="D591" t="s">
        <v>3773</v>
      </c>
      <c r="E591">
        <v>16</v>
      </c>
    </row>
    <row r="592" spans="1:5">
      <c r="A592" t="s">
        <v>2537</v>
      </c>
      <c r="B592" t="s">
        <v>3774</v>
      </c>
      <c r="C592" t="s">
        <v>287</v>
      </c>
      <c r="D592" t="s">
        <v>3775</v>
      </c>
      <c r="E592">
        <v>16</v>
      </c>
    </row>
    <row r="593" spans="1:5">
      <c r="A593" t="s">
        <v>2552</v>
      </c>
      <c r="B593" t="s">
        <v>3782</v>
      </c>
      <c r="C593" t="s">
        <v>287</v>
      </c>
      <c r="D593" t="s">
        <v>3783</v>
      </c>
      <c r="E593">
        <v>16</v>
      </c>
    </row>
    <row r="594" spans="1:5">
      <c r="A594" t="s">
        <v>2559</v>
      </c>
      <c r="B594" t="s">
        <v>3788</v>
      </c>
      <c r="C594" t="s">
        <v>287</v>
      </c>
      <c r="D594" t="s">
        <v>3463</v>
      </c>
      <c r="E594">
        <v>15</v>
      </c>
    </row>
    <row r="595" spans="1:5">
      <c r="A595" t="s">
        <v>2579</v>
      </c>
      <c r="B595" t="s">
        <v>3799</v>
      </c>
      <c r="C595" t="s">
        <v>287</v>
      </c>
      <c r="D595" t="s">
        <v>3732</v>
      </c>
      <c r="E595">
        <v>15</v>
      </c>
    </row>
    <row r="596" spans="1:5">
      <c r="A596" t="s">
        <v>2623</v>
      </c>
      <c r="B596" t="s">
        <v>3824</v>
      </c>
      <c r="C596" t="s">
        <v>287</v>
      </c>
      <c r="D596" t="s">
        <v>3825</v>
      </c>
      <c r="E596">
        <v>14</v>
      </c>
    </row>
    <row r="597" spans="1:5">
      <c r="A597" t="s">
        <v>2639</v>
      </c>
      <c r="B597" t="s">
        <v>3831</v>
      </c>
      <c r="C597" t="s">
        <v>287</v>
      </c>
      <c r="D597" t="s">
        <v>3832</v>
      </c>
      <c r="E597">
        <v>13</v>
      </c>
    </row>
    <row r="598" spans="1:5">
      <c r="A598" t="s">
        <v>2642</v>
      </c>
      <c r="B598" t="s">
        <v>3833</v>
      </c>
      <c r="C598" t="s">
        <v>287</v>
      </c>
      <c r="D598" t="s">
        <v>3732</v>
      </c>
      <c r="E598">
        <v>13</v>
      </c>
    </row>
    <row r="599" spans="1:5">
      <c r="A599" t="s">
        <v>2658</v>
      </c>
      <c r="B599" t="s">
        <v>3841</v>
      </c>
      <c r="C599" t="s">
        <v>287</v>
      </c>
      <c r="D599" t="s">
        <v>1921</v>
      </c>
      <c r="E599">
        <v>12</v>
      </c>
    </row>
    <row r="600" spans="1:5">
      <c r="A600" t="s">
        <v>2676</v>
      </c>
      <c r="B600" t="s">
        <v>3849</v>
      </c>
      <c r="C600" t="s">
        <v>287</v>
      </c>
      <c r="D600" t="s">
        <v>3850</v>
      </c>
      <c r="E600">
        <v>12</v>
      </c>
    </row>
    <row r="601" spans="1:5">
      <c r="A601" t="s">
        <v>2686</v>
      </c>
      <c r="B601" t="s">
        <v>3856</v>
      </c>
      <c r="C601" t="s">
        <v>287</v>
      </c>
      <c r="E601">
        <v>11</v>
      </c>
    </row>
    <row r="602" spans="1:5">
      <c r="A602" t="s">
        <v>2689</v>
      </c>
      <c r="B602" t="s">
        <v>3857</v>
      </c>
      <c r="C602" t="s">
        <v>287</v>
      </c>
      <c r="D602" t="s">
        <v>3463</v>
      </c>
      <c r="E602">
        <v>11</v>
      </c>
    </row>
    <row r="603" spans="1:5">
      <c r="A603" t="s">
        <v>2726</v>
      </c>
      <c r="B603" t="s">
        <v>3875</v>
      </c>
      <c r="C603" t="s">
        <v>287</v>
      </c>
      <c r="D603" t="s">
        <v>3876</v>
      </c>
      <c r="E603">
        <v>11</v>
      </c>
    </row>
    <row r="604" spans="1:5">
      <c r="A604" t="s">
        <v>2787</v>
      </c>
      <c r="B604" t="s">
        <v>3915</v>
      </c>
      <c r="C604" t="s">
        <v>287</v>
      </c>
      <c r="D604" t="s">
        <v>3916</v>
      </c>
      <c r="E604">
        <v>9.36</v>
      </c>
    </row>
    <row r="605" spans="1:5">
      <c r="A605" t="s">
        <v>2811</v>
      </c>
      <c r="B605" t="s">
        <v>3927</v>
      </c>
      <c r="C605" t="s">
        <v>287</v>
      </c>
      <c r="D605" t="s">
        <v>3928</v>
      </c>
      <c r="E605">
        <v>9.19</v>
      </c>
    </row>
    <row r="606" spans="1:5">
      <c r="A606" t="s">
        <v>2817</v>
      </c>
      <c r="B606" t="s">
        <v>3931</v>
      </c>
      <c r="C606" t="s">
        <v>287</v>
      </c>
      <c r="D606" t="s">
        <v>3513</v>
      </c>
      <c r="E606">
        <v>9.16</v>
      </c>
    </row>
    <row r="607" spans="1:5">
      <c r="A607" t="s">
        <v>2819</v>
      </c>
      <c r="B607" t="s">
        <v>3932</v>
      </c>
      <c r="C607" t="s">
        <v>287</v>
      </c>
      <c r="E607">
        <v>9.1</v>
      </c>
    </row>
    <row r="608" spans="1:5">
      <c r="A608" t="s">
        <v>2822</v>
      </c>
      <c r="B608" t="s">
        <v>3933</v>
      </c>
      <c r="C608" t="s">
        <v>287</v>
      </c>
      <c r="D608" t="s">
        <v>3934</v>
      </c>
      <c r="E608">
        <v>9.08</v>
      </c>
    </row>
    <row r="609" spans="1:5">
      <c r="A609" t="s">
        <v>2840</v>
      </c>
      <c r="B609" t="s">
        <v>3943</v>
      </c>
      <c r="C609" t="s">
        <v>287</v>
      </c>
      <c r="D609" t="s">
        <v>3944</v>
      </c>
      <c r="E609">
        <v>9.01</v>
      </c>
    </row>
    <row r="610" spans="1:5">
      <c r="A610" t="s">
        <v>2847</v>
      </c>
      <c r="B610" t="s">
        <v>3946</v>
      </c>
      <c r="C610" t="s">
        <v>287</v>
      </c>
      <c r="D610" t="s">
        <v>1902</v>
      </c>
      <c r="E610">
        <v>8.9499999999999993</v>
      </c>
    </row>
    <row r="611" spans="1:5">
      <c r="A611" t="s">
        <v>2850</v>
      </c>
      <c r="B611" t="s">
        <v>3947</v>
      </c>
      <c r="C611" t="s">
        <v>287</v>
      </c>
      <c r="D611" t="s">
        <v>3876</v>
      </c>
      <c r="E611">
        <v>8.91</v>
      </c>
    </row>
    <row r="612" spans="1:5">
      <c r="A612" t="s">
        <v>2867</v>
      </c>
      <c r="B612" t="s">
        <v>3954</v>
      </c>
      <c r="C612" t="s">
        <v>287</v>
      </c>
      <c r="E612">
        <v>8.8000000000000007</v>
      </c>
    </row>
    <row r="613" spans="1:5">
      <c r="A613" t="s">
        <v>2893</v>
      </c>
      <c r="B613" t="s">
        <v>3967</v>
      </c>
      <c r="C613" t="s">
        <v>287</v>
      </c>
      <c r="D613" t="s">
        <v>3968</v>
      </c>
      <c r="E613">
        <v>8.58</v>
      </c>
    </row>
    <row r="614" spans="1:5">
      <c r="A614" t="s">
        <v>2896</v>
      </c>
      <c r="B614" t="s">
        <v>3969</v>
      </c>
      <c r="C614" t="s">
        <v>287</v>
      </c>
      <c r="E614">
        <v>8.57</v>
      </c>
    </row>
    <row r="615" spans="1:5">
      <c r="A615" t="s">
        <v>2910</v>
      </c>
      <c r="B615" t="s">
        <v>3977</v>
      </c>
      <c r="C615" t="s">
        <v>287</v>
      </c>
      <c r="D615" t="s">
        <v>3978</v>
      </c>
      <c r="E615">
        <v>8.4</v>
      </c>
    </row>
    <row r="616" spans="1:5">
      <c r="A616" t="s">
        <v>2945</v>
      </c>
      <c r="B616" t="s">
        <v>3808</v>
      </c>
      <c r="C616" t="s">
        <v>287</v>
      </c>
      <c r="D616" t="s">
        <v>3042</v>
      </c>
      <c r="E616">
        <v>7.95</v>
      </c>
    </row>
    <row r="617" spans="1:5">
      <c r="A617" t="s">
        <v>2999</v>
      </c>
      <c r="B617" t="s">
        <v>4029</v>
      </c>
      <c r="C617" t="s">
        <v>287</v>
      </c>
      <c r="D617" t="s">
        <v>3732</v>
      </c>
      <c r="E617">
        <v>7.08</v>
      </c>
    </row>
    <row r="618" spans="1:5">
      <c r="A618" t="s">
        <v>3016</v>
      </c>
      <c r="B618" t="s">
        <v>4039</v>
      </c>
      <c r="C618" t="s">
        <v>287</v>
      </c>
      <c r="D618" t="s">
        <v>4040</v>
      </c>
      <c r="E618">
        <v>6.93</v>
      </c>
    </row>
    <row r="619" spans="1:5">
      <c r="A619" t="s">
        <v>3038</v>
      </c>
      <c r="B619" t="s">
        <v>4050</v>
      </c>
      <c r="C619" t="s">
        <v>287</v>
      </c>
      <c r="D619" t="s">
        <v>4051</v>
      </c>
      <c r="E619">
        <v>6.77</v>
      </c>
    </row>
    <row r="620" spans="1:5">
      <c r="A620" t="s">
        <v>3064</v>
      </c>
      <c r="B620" t="s">
        <v>4064</v>
      </c>
      <c r="C620" t="s">
        <v>287</v>
      </c>
      <c r="D620" t="s">
        <v>4065</v>
      </c>
      <c r="E620">
        <v>6.5</v>
      </c>
    </row>
    <row r="621" spans="1:5">
      <c r="A621" t="s">
        <v>3067</v>
      </c>
      <c r="B621" t="s">
        <v>4066</v>
      </c>
      <c r="C621" t="s">
        <v>287</v>
      </c>
      <c r="D621" t="s">
        <v>3928</v>
      </c>
      <c r="E621">
        <v>6.49</v>
      </c>
    </row>
    <row r="622" spans="1:5">
      <c r="A622" t="s">
        <v>3094</v>
      </c>
      <c r="B622" t="s">
        <v>3847</v>
      </c>
      <c r="C622" t="s">
        <v>287</v>
      </c>
      <c r="D622" t="s">
        <v>3584</v>
      </c>
      <c r="E622">
        <v>6</v>
      </c>
    </row>
    <row r="623" spans="1:5">
      <c r="A623" t="s">
        <v>3130</v>
      </c>
      <c r="B623" t="s">
        <v>4100</v>
      </c>
      <c r="C623" t="s">
        <v>287</v>
      </c>
      <c r="D623" t="s">
        <v>3589</v>
      </c>
      <c r="E623">
        <v>5.68</v>
      </c>
    </row>
    <row r="624" spans="1:5">
      <c r="A624" t="s">
        <v>3186</v>
      </c>
      <c r="B624" t="s">
        <v>4125</v>
      </c>
      <c r="C624" t="s">
        <v>287</v>
      </c>
      <c r="D624" t="s">
        <v>4040</v>
      </c>
      <c r="E624">
        <v>4.8899999999999997</v>
      </c>
    </row>
    <row r="625" spans="1:5">
      <c r="A625" t="s">
        <v>3195</v>
      </c>
      <c r="B625" t="s">
        <v>4128</v>
      </c>
      <c r="C625" t="s">
        <v>287</v>
      </c>
      <c r="E625">
        <v>4.68</v>
      </c>
    </row>
    <row r="626" spans="1:5">
      <c r="A626" t="s">
        <v>3395</v>
      </c>
      <c r="B626" t="s">
        <v>4233</v>
      </c>
      <c r="C626" t="s">
        <v>287</v>
      </c>
      <c r="D626" t="s">
        <v>4234</v>
      </c>
      <c r="E626">
        <v>2.5</v>
      </c>
    </row>
    <row r="627" spans="1:5">
      <c r="A627" t="s">
        <v>3399</v>
      </c>
      <c r="B627" t="s">
        <v>4237</v>
      </c>
      <c r="C627" t="s">
        <v>287</v>
      </c>
      <c r="D627" t="s">
        <v>3531</v>
      </c>
      <c r="E627">
        <v>2.4</v>
      </c>
    </row>
    <row r="628" spans="1:5">
      <c r="A628" t="s">
        <v>4249</v>
      </c>
      <c r="B628" t="s">
        <v>4250</v>
      </c>
      <c r="C628" t="s">
        <v>287</v>
      </c>
      <c r="D628" t="s">
        <v>4251</v>
      </c>
      <c r="E628">
        <v>2.2799999999999998</v>
      </c>
    </row>
    <row r="629" spans="1:5">
      <c r="A629" t="s">
        <v>4310</v>
      </c>
      <c r="B629" t="s">
        <v>4311</v>
      </c>
      <c r="C629" t="s">
        <v>287</v>
      </c>
      <c r="D629" t="s">
        <v>4234</v>
      </c>
      <c r="E629">
        <v>1.2</v>
      </c>
    </row>
    <row r="630" spans="1:5">
      <c r="A630" t="s">
        <v>4329</v>
      </c>
      <c r="B630" t="s">
        <v>4330</v>
      </c>
      <c r="C630" t="s">
        <v>287</v>
      </c>
      <c r="D630" t="s">
        <v>4222</v>
      </c>
      <c r="E630">
        <v>1</v>
      </c>
    </row>
    <row r="631" spans="1:5">
      <c r="A631" t="s">
        <v>4355</v>
      </c>
      <c r="B631" t="s">
        <v>4356</v>
      </c>
      <c r="C631" t="s">
        <v>287</v>
      </c>
      <c r="D631" t="s">
        <v>3732</v>
      </c>
      <c r="E631">
        <v>0.63</v>
      </c>
    </row>
    <row r="632" spans="1:5">
      <c r="A632" t="s">
        <v>2048</v>
      </c>
      <c r="B632" t="s">
        <v>3508</v>
      </c>
      <c r="C632" t="s">
        <v>255</v>
      </c>
      <c r="D632" t="s">
        <v>3446</v>
      </c>
      <c r="E632">
        <v>82</v>
      </c>
    </row>
    <row r="633" spans="1:5">
      <c r="A633" t="s">
        <v>2423</v>
      </c>
      <c r="B633" t="s">
        <v>3708</v>
      </c>
      <c r="C633" t="s">
        <v>255</v>
      </c>
      <c r="D633" t="s">
        <v>3704</v>
      </c>
      <c r="E633">
        <v>20</v>
      </c>
    </row>
    <row r="634" spans="1:5">
      <c r="A634" t="s">
        <v>3228</v>
      </c>
      <c r="B634" t="s">
        <v>4142</v>
      </c>
      <c r="C634" t="s">
        <v>255</v>
      </c>
      <c r="D634" t="s">
        <v>4143</v>
      </c>
      <c r="E634">
        <v>4.4400000000000004</v>
      </c>
    </row>
    <row r="635" spans="1:5">
      <c r="A635" t="s">
        <v>4403</v>
      </c>
      <c r="B635" t="s">
        <v>4404</v>
      </c>
      <c r="C635" t="s">
        <v>255</v>
      </c>
      <c r="D635" t="s">
        <v>3577</v>
      </c>
      <c r="E635">
        <v>0.12</v>
      </c>
    </row>
    <row r="636" spans="1:5">
      <c r="A636" t="s">
        <v>2177</v>
      </c>
      <c r="B636" t="s">
        <v>3580</v>
      </c>
      <c r="C636" t="s">
        <v>253</v>
      </c>
      <c r="D636" t="s">
        <v>3577</v>
      </c>
      <c r="E636">
        <v>41</v>
      </c>
    </row>
    <row r="637" spans="1:5">
      <c r="A637" t="s">
        <v>2913</v>
      </c>
      <c r="B637" t="s">
        <v>3979</v>
      </c>
      <c r="C637" t="s">
        <v>253</v>
      </c>
      <c r="D637" t="s">
        <v>3980</v>
      </c>
      <c r="E637">
        <v>8.39</v>
      </c>
    </row>
    <row r="638" spans="1:5">
      <c r="A638" t="s">
        <v>3219</v>
      </c>
      <c r="B638" t="s">
        <v>4138</v>
      </c>
      <c r="C638" t="s">
        <v>253</v>
      </c>
      <c r="D638" t="s">
        <v>4139</v>
      </c>
      <c r="E638">
        <v>4.5</v>
      </c>
    </row>
    <row r="639" spans="1:5">
      <c r="A639" t="s">
        <v>3326</v>
      </c>
      <c r="B639" t="s">
        <v>4196</v>
      </c>
      <c r="C639" t="s">
        <v>253</v>
      </c>
      <c r="D639" t="s">
        <v>4139</v>
      </c>
      <c r="E639">
        <v>3.38</v>
      </c>
    </row>
    <row r="640" spans="1:5">
      <c r="A640" t="s">
        <v>3340</v>
      </c>
      <c r="B640" t="s">
        <v>4202</v>
      </c>
      <c r="C640" t="s">
        <v>253</v>
      </c>
      <c r="D640" t="s">
        <v>4203</v>
      </c>
      <c r="E640">
        <v>3.1</v>
      </c>
    </row>
    <row r="641" spans="1:9">
      <c r="A641" t="s">
        <v>4344</v>
      </c>
      <c r="B641" t="s">
        <v>4345</v>
      </c>
      <c r="C641" t="s">
        <v>253</v>
      </c>
      <c r="D641" t="s">
        <v>4139</v>
      </c>
      <c r="E641">
        <v>0.78</v>
      </c>
    </row>
    <row r="642" spans="1:9">
      <c r="A642" t="s">
        <v>2831</v>
      </c>
      <c r="B642" t="s">
        <v>3939</v>
      </c>
      <c r="C642" t="s">
        <v>309</v>
      </c>
      <c r="D642" t="s">
        <v>3881</v>
      </c>
      <c r="E642">
        <v>9.02</v>
      </c>
    </row>
    <row r="643" spans="1:9">
      <c r="A643" t="s">
        <v>3372</v>
      </c>
      <c r="B643" t="s">
        <v>4219</v>
      </c>
      <c r="C643" t="s">
        <v>309</v>
      </c>
      <c r="D643" t="s">
        <v>4220</v>
      </c>
      <c r="E643">
        <v>2.87</v>
      </c>
    </row>
    <row r="644" spans="1:9">
      <c r="A644" t="s">
        <v>2242</v>
      </c>
      <c r="B644" t="s">
        <v>3614</v>
      </c>
      <c r="C644" t="s">
        <v>307</v>
      </c>
      <c r="D644" t="s">
        <v>3603</v>
      </c>
      <c r="E644">
        <v>33</v>
      </c>
    </row>
    <row r="645" spans="1:9">
      <c r="A645" t="s">
        <v>2734</v>
      </c>
      <c r="B645" t="s">
        <v>3880</v>
      </c>
      <c r="C645" t="s">
        <v>307</v>
      </c>
      <c r="D645" t="s">
        <v>3881</v>
      </c>
      <c r="E645">
        <v>11</v>
      </c>
    </row>
    <row r="646" spans="1:9">
      <c r="A646" t="s">
        <v>4301</v>
      </c>
      <c r="B646" t="s">
        <v>4302</v>
      </c>
      <c r="C646" t="s">
        <v>307</v>
      </c>
      <c r="D646" t="s">
        <v>4303</v>
      </c>
      <c r="E646">
        <v>1.34</v>
      </c>
    </row>
    <row r="647" spans="1:9">
      <c r="A647" t="s">
        <v>4126</v>
      </c>
    </row>
    <row r="651" spans="1:9">
      <c r="A651" t="s">
        <v>5977</v>
      </c>
    </row>
    <row r="654" spans="1:9" ht="15">
      <c r="B654" s="52" t="s">
        <v>3417</v>
      </c>
      <c r="C654" s="52" t="s">
        <v>529</v>
      </c>
      <c r="D654" s="52" t="s">
        <v>3418</v>
      </c>
      <c r="E654" s="52" t="s">
        <v>781</v>
      </c>
      <c r="H654" s="52" t="s">
        <v>781</v>
      </c>
      <c r="I654" s="52" t="s">
        <v>819</v>
      </c>
    </row>
    <row r="655" spans="1:9">
      <c r="A655" t="s">
        <v>1919</v>
      </c>
      <c r="B655" t="s">
        <v>3438</v>
      </c>
      <c r="C655" t="s">
        <v>333</v>
      </c>
      <c r="D655" t="s">
        <v>3439</v>
      </c>
      <c r="E655">
        <v>311</v>
      </c>
      <c r="G655" t="s">
        <v>401</v>
      </c>
      <c r="H655">
        <v>1907.54</v>
      </c>
      <c r="I655">
        <v>29</v>
      </c>
    </row>
    <row r="656" spans="1:9">
      <c r="A656" t="s">
        <v>1932</v>
      </c>
      <c r="B656" t="s">
        <v>3444</v>
      </c>
      <c r="C656" t="s">
        <v>333</v>
      </c>
      <c r="D656" t="s">
        <v>5890</v>
      </c>
      <c r="E656">
        <v>276</v>
      </c>
      <c r="G656" t="s">
        <v>424</v>
      </c>
      <c r="H656">
        <v>222.13000000000002</v>
      </c>
      <c r="I656">
        <v>16</v>
      </c>
    </row>
    <row r="657" spans="1:9">
      <c r="A657" t="s">
        <v>1950</v>
      </c>
      <c r="B657" t="s">
        <v>3453</v>
      </c>
      <c r="C657" t="s">
        <v>333</v>
      </c>
      <c r="D657" t="s">
        <v>1947</v>
      </c>
      <c r="E657">
        <v>191</v>
      </c>
      <c r="G657" t="s">
        <v>1878</v>
      </c>
      <c r="H657">
        <v>3</v>
      </c>
      <c r="I657">
        <v>1</v>
      </c>
    </row>
    <row r="658" spans="1:9">
      <c r="A658" t="s">
        <v>1957</v>
      </c>
      <c r="B658" t="s">
        <v>3456</v>
      </c>
      <c r="C658" t="s">
        <v>333</v>
      </c>
      <c r="D658" t="s">
        <v>3423</v>
      </c>
      <c r="E658">
        <v>169</v>
      </c>
      <c r="G658" t="s">
        <v>713</v>
      </c>
      <c r="H658">
        <v>0</v>
      </c>
      <c r="I658">
        <v>0</v>
      </c>
    </row>
    <row r="659" spans="1:9">
      <c r="A659" t="s">
        <v>1967</v>
      </c>
      <c r="B659" t="s">
        <v>3460</v>
      </c>
      <c r="C659" t="s">
        <v>333</v>
      </c>
      <c r="D659" t="s">
        <v>1947</v>
      </c>
      <c r="E659">
        <v>156</v>
      </c>
      <c r="G659" t="s">
        <v>429</v>
      </c>
      <c r="H659">
        <v>0</v>
      </c>
      <c r="I659">
        <v>0</v>
      </c>
    </row>
    <row r="660" spans="1:9">
      <c r="A660" t="s">
        <v>2048</v>
      </c>
      <c r="B660" t="s">
        <v>3503</v>
      </c>
      <c r="C660" t="s">
        <v>333</v>
      </c>
      <c r="D660" t="s">
        <v>1947</v>
      </c>
      <c r="E660">
        <v>89</v>
      </c>
      <c r="G660" t="s">
        <v>430</v>
      </c>
      <c r="H660">
        <v>163.52000000000001</v>
      </c>
      <c r="I660">
        <v>11</v>
      </c>
    </row>
    <row r="661" spans="1:9">
      <c r="A661" t="s">
        <v>2061</v>
      </c>
      <c r="B661" t="s">
        <v>3509</v>
      </c>
      <c r="C661" t="s">
        <v>333</v>
      </c>
      <c r="D661" t="s">
        <v>1947</v>
      </c>
      <c r="E661">
        <v>82</v>
      </c>
      <c r="G661" t="s">
        <v>432</v>
      </c>
      <c r="H661">
        <v>401.2</v>
      </c>
      <c r="I661">
        <v>7</v>
      </c>
    </row>
    <row r="662" spans="1:9">
      <c r="A662" t="s">
        <v>2068</v>
      </c>
      <c r="B662" t="s">
        <v>3514</v>
      </c>
      <c r="C662" t="s">
        <v>333</v>
      </c>
      <c r="D662" t="s">
        <v>3515</v>
      </c>
      <c r="E662">
        <v>76</v>
      </c>
      <c r="G662" t="s">
        <v>434</v>
      </c>
      <c r="H662">
        <v>815.18000000000006</v>
      </c>
      <c r="I662">
        <v>23</v>
      </c>
    </row>
    <row r="663" spans="1:9">
      <c r="A663" t="s">
        <v>2085</v>
      </c>
      <c r="B663" t="s">
        <v>3524</v>
      </c>
      <c r="C663" t="s">
        <v>333</v>
      </c>
      <c r="D663" t="s">
        <v>3489</v>
      </c>
      <c r="E663">
        <v>69</v>
      </c>
      <c r="G663" t="s">
        <v>436</v>
      </c>
      <c r="H663">
        <v>235.91</v>
      </c>
      <c r="I663">
        <v>5</v>
      </c>
    </row>
    <row r="664" spans="1:9">
      <c r="A664" t="s">
        <v>2110</v>
      </c>
      <c r="B664" t="s">
        <v>3538</v>
      </c>
      <c r="C664" t="s">
        <v>333</v>
      </c>
      <c r="D664" t="s">
        <v>1947</v>
      </c>
      <c r="E664">
        <v>62</v>
      </c>
      <c r="G664" t="s">
        <v>712</v>
      </c>
      <c r="H664">
        <v>2516.2200000000003</v>
      </c>
      <c r="I664">
        <v>34</v>
      </c>
    </row>
    <row r="665" spans="1:9">
      <c r="A665" t="s">
        <v>2119</v>
      </c>
      <c r="B665" t="s">
        <v>3542</v>
      </c>
      <c r="C665" t="s">
        <v>333</v>
      </c>
      <c r="D665" t="s">
        <v>3423</v>
      </c>
      <c r="E665">
        <v>60</v>
      </c>
      <c r="G665" t="s">
        <v>440</v>
      </c>
      <c r="H665">
        <v>138.44</v>
      </c>
      <c r="I665">
        <v>6</v>
      </c>
    </row>
    <row r="666" spans="1:9">
      <c r="A666" t="s">
        <v>2145</v>
      </c>
      <c r="B666" t="s">
        <v>3553</v>
      </c>
      <c r="C666" t="s">
        <v>333</v>
      </c>
      <c r="D666" t="s">
        <v>5890</v>
      </c>
      <c r="E666">
        <v>50</v>
      </c>
      <c r="G666" t="s">
        <v>665</v>
      </c>
      <c r="H666">
        <v>24.6</v>
      </c>
      <c r="I666">
        <v>2</v>
      </c>
    </row>
    <row r="667" spans="1:9">
      <c r="A667" t="s">
        <v>2147</v>
      </c>
      <c r="B667" t="s">
        <v>3554</v>
      </c>
      <c r="C667" t="s">
        <v>333</v>
      </c>
      <c r="D667" t="s">
        <v>5890</v>
      </c>
      <c r="E667">
        <v>50</v>
      </c>
      <c r="G667" t="s">
        <v>444</v>
      </c>
      <c r="H667">
        <v>27.35</v>
      </c>
      <c r="I667">
        <v>3</v>
      </c>
    </row>
    <row r="668" spans="1:9">
      <c r="A668" t="s">
        <v>2183</v>
      </c>
      <c r="B668" t="s">
        <v>3574</v>
      </c>
      <c r="C668" t="s">
        <v>333</v>
      </c>
      <c r="D668" t="s">
        <v>3575</v>
      </c>
      <c r="E668">
        <v>44</v>
      </c>
      <c r="G668" t="s">
        <v>445</v>
      </c>
      <c r="H668">
        <v>213</v>
      </c>
      <c r="I668">
        <v>2</v>
      </c>
    </row>
    <row r="669" spans="1:9">
      <c r="A669" t="s">
        <v>2295</v>
      </c>
      <c r="B669" t="s">
        <v>3631</v>
      </c>
      <c r="C669" t="s">
        <v>333</v>
      </c>
      <c r="D669" t="s">
        <v>3489</v>
      </c>
      <c r="E669">
        <v>29</v>
      </c>
      <c r="G669" t="s">
        <v>447</v>
      </c>
      <c r="H669">
        <v>128.4</v>
      </c>
      <c r="I669">
        <v>4</v>
      </c>
    </row>
    <row r="670" spans="1:9">
      <c r="A670" t="s">
        <v>2311</v>
      </c>
      <c r="B670" t="s">
        <v>3639</v>
      </c>
      <c r="C670" t="s">
        <v>333</v>
      </c>
      <c r="D670" t="s">
        <v>3489</v>
      </c>
      <c r="E670">
        <v>29</v>
      </c>
      <c r="G670" t="s">
        <v>666</v>
      </c>
      <c r="H670">
        <v>35.269999999999996</v>
      </c>
      <c r="I670">
        <v>4</v>
      </c>
    </row>
    <row r="671" spans="1:9">
      <c r="A671" t="s">
        <v>2340</v>
      </c>
      <c r="B671" t="s">
        <v>3660</v>
      </c>
      <c r="C671" t="s">
        <v>333</v>
      </c>
      <c r="D671" t="s">
        <v>3575</v>
      </c>
      <c r="E671">
        <v>27</v>
      </c>
      <c r="G671" t="s">
        <v>667</v>
      </c>
      <c r="H671">
        <v>1484</v>
      </c>
      <c r="I671">
        <v>7</v>
      </c>
    </row>
    <row r="672" spans="1:9">
      <c r="A672" t="s">
        <v>2344</v>
      </c>
      <c r="B672" t="s">
        <v>3653</v>
      </c>
      <c r="C672" t="s">
        <v>333</v>
      </c>
      <c r="D672" t="s">
        <v>3489</v>
      </c>
      <c r="E672">
        <v>27</v>
      </c>
      <c r="G672" t="s">
        <v>668</v>
      </c>
      <c r="H672">
        <v>30.59</v>
      </c>
      <c r="I672">
        <v>3</v>
      </c>
    </row>
    <row r="673" spans="1:9">
      <c r="A673" t="s">
        <v>2384</v>
      </c>
      <c r="B673" t="s">
        <v>3675</v>
      </c>
      <c r="C673" t="s">
        <v>333</v>
      </c>
      <c r="D673" t="s">
        <v>3589</v>
      </c>
      <c r="E673">
        <v>24</v>
      </c>
      <c r="G673" t="s">
        <v>454</v>
      </c>
      <c r="H673">
        <v>120.22000000000001</v>
      </c>
      <c r="I673">
        <v>6</v>
      </c>
    </row>
    <row r="674" spans="1:9">
      <c r="A674" t="s">
        <v>2455</v>
      </c>
      <c r="B674" t="s">
        <v>3713</v>
      </c>
      <c r="C674" t="s">
        <v>333</v>
      </c>
      <c r="D674" t="s">
        <v>3487</v>
      </c>
      <c r="E674">
        <v>20</v>
      </c>
      <c r="G674" t="s">
        <v>455</v>
      </c>
      <c r="H674">
        <v>79.89</v>
      </c>
      <c r="I674">
        <v>3</v>
      </c>
    </row>
    <row r="675" spans="1:9">
      <c r="A675" t="s">
        <v>2458</v>
      </c>
      <c r="B675" t="s">
        <v>3714</v>
      </c>
      <c r="C675" t="s">
        <v>333</v>
      </c>
      <c r="D675" t="s">
        <v>1947</v>
      </c>
      <c r="E675">
        <v>20</v>
      </c>
      <c r="G675" t="s">
        <v>457</v>
      </c>
      <c r="H675">
        <v>316.08000000000004</v>
      </c>
      <c r="I675">
        <v>14</v>
      </c>
    </row>
    <row r="676" spans="1:9">
      <c r="A676" t="s">
        <v>2728</v>
      </c>
      <c r="B676" t="s">
        <v>3854</v>
      </c>
      <c r="C676" t="s">
        <v>333</v>
      </c>
      <c r="D676" t="s">
        <v>3855</v>
      </c>
      <c r="E676">
        <v>12</v>
      </c>
      <c r="G676" t="s">
        <v>669</v>
      </c>
      <c r="H676">
        <v>13.49</v>
      </c>
      <c r="I676">
        <v>2</v>
      </c>
    </row>
    <row r="677" spans="1:9">
      <c r="A677" t="s">
        <v>3013</v>
      </c>
      <c r="B677" t="s">
        <v>4005</v>
      </c>
      <c r="C677" t="s">
        <v>333</v>
      </c>
      <c r="D677" t="s">
        <v>3423</v>
      </c>
      <c r="E677">
        <v>7.5</v>
      </c>
      <c r="G677" t="s">
        <v>670</v>
      </c>
      <c r="H677">
        <v>8.0500000000000007</v>
      </c>
      <c r="I677">
        <v>2</v>
      </c>
    </row>
    <row r="678" spans="1:9">
      <c r="A678" t="s">
        <v>3175</v>
      </c>
      <c r="B678" t="s">
        <v>4087</v>
      </c>
      <c r="C678" t="s">
        <v>333</v>
      </c>
      <c r="D678" t="s">
        <v>3423</v>
      </c>
      <c r="E678">
        <v>6</v>
      </c>
      <c r="G678" t="s">
        <v>671</v>
      </c>
      <c r="H678">
        <v>359</v>
      </c>
      <c r="I678">
        <v>5</v>
      </c>
    </row>
    <row r="679" spans="1:9">
      <c r="A679" t="s">
        <v>3219</v>
      </c>
      <c r="B679" t="s">
        <v>4112</v>
      </c>
      <c r="C679" t="s">
        <v>333</v>
      </c>
      <c r="D679" t="s">
        <v>4113</v>
      </c>
      <c r="E679">
        <v>5.35</v>
      </c>
      <c r="G679" t="s">
        <v>672</v>
      </c>
      <c r="H679">
        <v>306.39999999999998</v>
      </c>
      <c r="I679">
        <v>14</v>
      </c>
    </row>
    <row r="680" spans="1:9">
      <c r="A680" t="s">
        <v>3247</v>
      </c>
      <c r="B680" t="s">
        <v>4124</v>
      </c>
      <c r="C680" t="s">
        <v>333</v>
      </c>
      <c r="D680" t="s">
        <v>4098</v>
      </c>
      <c r="E680">
        <v>4.9000000000000004</v>
      </c>
      <c r="G680" t="s">
        <v>673</v>
      </c>
      <c r="H680">
        <v>628</v>
      </c>
      <c r="I680">
        <v>8</v>
      </c>
    </row>
    <row r="681" spans="1:9">
      <c r="A681" t="s">
        <v>3314</v>
      </c>
      <c r="B681" t="s">
        <v>4151</v>
      </c>
      <c r="C681" t="s">
        <v>333</v>
      </c>
      <c r="D681" t="s">
        <v>5932</v>
      </c>
      <c r="E681">
        <v>4.1900000000000004</v>
      </c>
      <c r="G681" t="s">
        <v>674</v>
      </c>
      <c r="H681">
        <v>89.08</v>
      </c>
      <c r="I681">
        <v>7</v>
      </c>
    </row>
    <row r="682" spans="1:9">
      <c r="A682" t="s">
        <v>3332</v>
      </c>
      <c r="B682" t="s">
        <v>4161</v>
      </c>
      <c r="C682" t="s">
        <v>333</v>
      </c>
      <c r="D682" t="s">
        <v>4162</v>
      </c>
      <c r="E682">
        <v>4</v>
      </c>
      <c r="G682" t="s">
        <v>675</v>
      </c>
      <c r="H682">
        <v>0</v>
      </c>
      <c r="I682">
        <v>0</v>
      </c>
    </row>
    <row r="683" spans="1:9">
      <c r="A683" t="s">
        <v>4291</v>
      </c>
      <c r="B683" t="s">
        <v>4226</v>
      </c>
      <c r="C683" t="s">
        <v>333</v>
      </c>
      <c r="D683" t="s">
        <v>4227</v>
      </c>
      <c r="E683">
        <v>2.6</v>
      </c>
      <c r="G683" t="s">
        <v>676</v>
      </c>
      <c r="H683">
        <v>1488.33</v>
      </c>
      <c r="I683">
        <v>9</v>
      </c>
    </row>
    <row r="684" spans="1:9">
      <c r="A684" t="s">
        <v>2242</v>
      </c>
      <c r="B684" t="s">
        <v>3606</v>
      </c>
      <c r="C684" t="s">
        <v>243</v>
      </c>
      <c r="D684" t="s">
        <v>3607</v>
      </c>
      <c r="E684">
        <v>36</v>
      </c>
      <c r="G684" t="s">
        <v>677</v>
      </c>
      <c r="H684">
        <v>785.54</v>
      </c>
      <c r="I684">
        <v>19</v>
      </c>
    </row>
    <row r="685" spans="1:9">
      <c r="A685" t="s">
        <v>2277</v>
      </c>
      <c r="B685" t="s">
        <v>3623</v>
      </c>
      <c r="C685" t="s">
        <v>243</v>
      </c>
      <c r="D685" t="s">
        <v>3624</v>
      </c>
      <c r="E685">
        <v>30</v>
      </c>
      <c r="G685" t="s">
        <v>469</v>
      </c>
      <c r="H685">
        <v>918.46000000000026</v>
      </c>
      <c r="I685">
        <v>29</v>
      </c>
    </row>
    <row r="686" spans="1:9">
      <c r="A686" t="s">
        <v>2331</v>
      </c>
      <c r="B686" t="s">
        <v>3649</v>
      </c>
      <c r="C686" t="s">
        <v>243</v>
      </c>
      <c r="D686" t="s">
        <v>3489</v>
      </c>
      <c r="E686">
        <v>27</v>
      </c>
      <c r="G686" t="s">
        <v>678</v>
      </c>
      <c r="H686">
        <v>295</v>
      </c>
      <c r="I686">
        <v>2</v>
      </c>
    </row>
    <row r="687" spans="1:9">
      <c r="A687" t="s">
        <v>2337</v>
      </c>
      <c r="B687" t="s">
        <v>3651</v>
      </c>
      <c r="C687" t="s">
        <v>243</v>
      </c>
      <c r="D687" t="s">
        <v>3584</v>
      </c>
      <c r="E687">
        <v>27</v>
      </c>
      <c r="G687" t="s">
        <v>679</v>
      </c>
      <c r="H687">
        <v>191.25</v>
      </c>
      <c r="I687">
        <v>3</v>
      </c>
    </row>
    <row r="688" spans="1:9">
      <c r="A688" t="s">
        <v>2440</v>
      </c>
      <c r="B688" t="s">
        <v>3705</v>
      </c>
      <c r="C688" t="s">
        <v>243</v>
      </c>
      <c r="D688" t="s">
        <v>3493</v>
      </c>
      <c r="E688">
        <v>21</v>
      </c>
      <c r="G688" t="s">
        <v>711</v>
      </c>
      <c r="H688">
        <v>925.7700000000001</v>
      </c>
      <c r="I688">
        <v>42</v>
      </c>
    </row>
    <row r="689" spans="1:9">
      <c r="A689" t="s">
        <v>2605</v>
      </c>
      <c r="B689" t="s">
        <v>3796</v>
      </c>
      <c r="C689" t="s">
        <v>243</v>
      </c>
      <c r="D689" t="s">
        <v>3797</v>
      </c>
      <c r="E689">
        <v>15</v>
      </c>
      <c r="G689" t="s">
        <v>680</v>
      </c>
      <c r="H689">
        <v>624.63</v>
      </c>
      <c r="I689">
        <v>8</v>
      </c>
    </row>
    <row r="690" spans="1:9">
      <c r="A690" t="s">
        <v>2670</v>
      </c>
      <c r="B690" t="s">
        <v>3829</v>
      </c>
      <c r="C690" t="s">
        <v>243</v>
      </c>
      <c r="D690" t="s">
        <v>3584</v>
      </c>
      <c r="E690">
        <v>13</v>
      </c>
      <c r="G690" t="s">
        <v>710</v>
      </c>
      <c r="H690">
        <v>1246.28</v>
      </c>
      <c r="I690">
        <v>9</v>
      </c>
    </row>
    <row r="691" spans="1:9">
      <c r="A691" t="s">
        <v>2799</v>
      </c>
      <c r="B691" t="s">
        <v>3895</v>
      </c>
      <c r="C691" t="s">
        <v>243</v>
      </c>
      <c r="D691" t="s">
        <v>3584</v>
      </c>
      <c r="E691">
        <v>10</v>
      </c>
      <c r="G691" t="s">
        <v>475</v>
      </c>
      <c r="H691">
        <v>13.55</v>
      </c>
      <c r="I691">
        <v>3</v>
      </c>
    </row>
    <row r="692" spans="1:9">
      <c r="A692" t="s">
        <v>2970</v>
      </c>
      <c r="B692" t="s">
        <v>5915</v>
      </c>
      <c r="C692" t="s">
        <v>243</v>
      </c>
      <c r="D692" t="s">
        <v>3607</v>
      </c>
      <c r="E692">
        <v>8.2200000000000006</v>
      </c>
      <c r="G692" t="s">
        <v>709</v>
      </c>
      <c r="H692">
        <v>22.810000000000002</v>
      </c>
      <c r="I692">
        <v>3</v>
      </c>
    </row>
    <row r="693" spans="1:9">
      <c r="A693" t="s">
        <v>2988</v>
      </c>
      <c r="B693" t="s">
        <v>3991</v>
      </c>
      <c r="C693" t="s">
        <v>243</v>
      </c>
      <c r="D693" t="s">
        <v>3668</v>
      </c>
      <c r="E693">
        <v>7.98</v>
      </c>
      <c r="G693" t="s">
        <v>477</v>
      </c>
      <c r="H693">
        <v>207.99</v>
      </c>
      <c r="I693">
        <v>10</v>
      </c>
    </row>
    <row r="694" spans="1:9">
      <c r="A694" t="s">
        <v>3046</v>
      </c>
      <c r="B694" t="s">
        <v>4026</v>
      </c>
      <c r="C694" t="s">
        <v>243</v>
      </c>
      <c r="D694" t="s">
        <v>4027</v>
      </c>
      <c r="E694">
        <v>7.12</v>
      </c>
      <c r="G694" t="s">
        <v>681</v>
      </c>
      <c r="H694">
        <v>0</v>
      </c>
      <c r="I694">
        <v>0</v>
      </c>
    </row>
    <row r="695" spans="1:9">
      <c r="A695" t="s">
        <v>3055</v>
      </c>
      <c r="B695" t="s">
        <v>4030</v>
      </c>
      <c r="C695" t="s">
        <v>243</v>
      </c>
      <c r="D695" t="s">
        <v>3489</v>
      </c>
      <c r="E695">
        <v>7.03</v>
      </c>
      <c r="G695" t="s">
        <v>682</v>
      </c>
      <c r="H695">
        <v>0</v>
      </c>
      <c r="I695">
        <v>0</v>
      </c>
    </row>
    <row r="696" spans="1:9">
      <c r="A696" t="s">
        <v>3100</v>
      </c>
      <c r="B696" t="s">
        <v>4053</v>
      </c>
      <c r="C696" t="s">
        <v>243</v>
      </c>
      <c r="E696">
        <v>6.74</v>
      </c>
      <c r="G696" t="s">
        <v>683</v>
      </c>
      <c r="H696">
        <v>1300.8799999999999</v>
      </c>
      <c r="I696">
        <v>39</v>
      </c>
    </row>
    <row r="697" spans="1:9">
      <c r="A697" t="s">
        <v>4265</v>
      </c>
      <c r="B697" t="s">
        <v>4214</v>
      </c>
      <c r="C697" t="s">
        <v>243</v>
      </c>
      <c r="E697">
        <v>3.03</v>
      </c>
      <c r="G697" t="s">
        <v>684</v>
      </c>
      <c r="H697">
        <v>76.12</v>
      </c>
      <c r="I697">
        <v>4</v>
      </c>
    </row>
    <row r="698" spans="1:9">
      <c r="A698" t="s">
        <v>4283</v>
      </c>
      <c r="B698" t="s">
        <v>4223</v>
      </c>
      <c r="C698" t="s">
        <v>243</v>
      </c>
      <c r="D698" t="s">
        <v>3780</v>
      </c>
      <c r="E698">
        <v>2.74</v>
      </c>
      <c r="G698" t="s">
        <v>483</v>
      </c>
      <c r="H698">
        <v>527.73</v>
      </c>
      <c r="I698">
        <v>9</v>
      </c>
    </row>
    <row r="699" spans="1:9">
      <c r="A699" t="s">
        <v>5966</v>
      </c>
      <c r="B699" t="s">
        <v>4393</v>
      </c>
      <c r="C699" t="s">
        <v>243</v>
      </c>
      <c r="D699" t="s">
        <v>2063</v>
      </c>
      <c r="E699">
        <v>0.27</v>
      </c>
      <c r="G699" t="s">
        <v>485</v>
      </c>
      <c r="H699">
        <v>248.30200000000002</v>
      </c>
      <c r="I699">
        <v>10</v>
      </c>
    </row>
    <row r="700" spans="1:9">
      <c r="A700" t="s">
        <v>4267</v>
      </c>
      <c r="B700" t="s">
        <v>4215</v>
      </c>
      <c r="C700" t="s">
        <v>367</v>
      </c>
      <c r="D700" t="s">
        <v>4216</v>
      </c>
      <c r="E700">
        <v>3</v>
      </c>
      <c r="G700" t="s">
        <v>487</v>
      </c>
      <c r="H700">
        <v>77.45</v>
      </c>
      <c r="I700">
        <v>9</v>
      </c>
    </row>
    <row r="701" spans="1:9">
      <c r="A701" t="s">
        <v>2257</v>
      </c>
      <c r="B701" t="s">
        <v>3615</v>
      </c>
      <c r="C701" t="s">
        <v>289</v>
      </c>
      <c r="D701" t="s">
        <v>5895</v>
      </c>
      <c r="E701">
        <v>33</v>
      </c>
      <c r="G701" t="s">
        <v>685</v>
      </c>
      <c r="H701">
        <v>255.18899999999999</v>
      </c>
      <c r="I701">
        <v>11</v>
      </c>
    </row>
    <row r="702" spans="1:9">
      <c r="A702" t="s">
        <v>2289</v>
      </c>
      <c r="B702" t="s">
        <v>3630</v>
      </c>
      <c r="C702" t="s">
        <v>289</v>
      </c>
      <c r="D702" t="s">
        <v>3552</v>
      </c>
      <c r="E702">
        <v>29</v>
      </c>
      <c r="G702" t="s">
        <v>489</v>
      </c>
      <c r="H702">
        <v>88</v>
      </c>
      <c r="I702">
        <v>3</v>
      </c>
    </row>
    <row r="703" spans="1:9">
      <c r="A703" t="s">
        <v>2370</v>
      </c>
      <c r="B703" t="s">
        <v>3671</v>
      </c>
      <c r="C703" t="s">
        <v>289</v>
      </c>
      <c r="D703" t="s">
        <v>3577</v>
      </c>
      <c r="E703">
        <v>24</v>
      </c>
      <c r="G703" t="s">
        <v>686</v>
      </c>
      <c r="H703">
        <v>0</v>
      </c>
      <c r="I703">
        <v>0</v>
      </c>
    </row>
    <row r="704" spans="1:9">
      <c r="A704" t="s">
        <v>2410</v>
      </c>
      <c r="B704" t="s">
        <v>3689</v>
      </c>
      <c r="C704" t="s">
        <v>289</v>
      </c>
      <c r="D704" t="s">
        <v>5895</v>
      </c>
      <c r="E704">
        <v>23</v>
      </c>
      <c r="G704" t="s">
        <v>687</v>
      </c>
      <c r="H704">
        <v>128</v>
      </c>
      <c r="I704">
        <v>1</v>
      </c>
    </row>
    <row r="705" spans="1:9">
      <c r="A705" t="s">
        <v>2449</v>
      </c>
      <c r="B705" t="s">
        <v>3709</v>
      </c>
      <c r="C705" t="s">
        <v>289</v>
      </c>
      <c r="D705" t="s">
        <v>3710</v>
      </c>
      <c r="E705">
        <v>20</v>
      </c>
      <c r="G705" t="s">
        <v>688</v>
      </c>
      <c r="H705">
        <v>0</v>
      </c>
      <c r="I705">
        <v>0</v>
      </c>
    </row>
    <row r="706" spans="1:9">
      <c r="A706" t="s">
        <v>2796</v>
      </c>
      <c r="B706" t="s">
        <v>3894</v>
      </c>
      <c r="C706" t="s">
        <v>289</v>
      </c>
      <c r="E706">
        <v>10</v>
      </c>
      <c r="G706" t="s">
        <v>689</v>
      </c>
      <c r="H706">
        <v>0.4</v>
      </c>
      <c r="I706">
        <v>1</v>
      </c>
    </row>
    <row r="707" spans="1:9">
      <c r="A707" t="s">
        <v>2882</v>
      </c>
      <c r="B707" t="s">
        <v>3940</v>
      </c>
      <c r="C707" t="s">
        <v>289</v>
      </c>
      <c r="D707" t="s">
        <v>3552</v>
      </c>
      <c r="E707">
        <v>9.02</v>
      </c>
      <c r="G707" t="s">
        <v>494</v>
      </c>
      <c r="H707">
        <v>19.344000000000001</v>
      </c>
      <c r="I707">
        <v>5</v>
      </c>
    </row>
    <row r="708" spans="1:9">
      <c r="A708" t="s">
        <v>2896</v>
      </c>
      <c r="B708" t="s">
        <v>3945</v>
      </c>
      <c r="C708" t="s">
        <v>289</v>
      </c>
      <c r="D708" t="s">
        <v>3777</v>
      </c>
      <c r="E708">
        <v>8.9600000000000009</v>
      </c>
      <c r="G708" t="s">
        <v>690</v>
      </c>
      <c r="H708">
        <v>10.88</v>
      </c>
      <c r="I708">
        <v>3</v>
      </c>
    </row>
    <row r="709" spans="1:9">
      <c r="A709" t="s">
        <v>3379</v>
      </c>
      <c r="B709" t="s">
        <v>4186</v>
      </c>
      <c r="C709" t="s">
        <v>289</v>
      </c>
      <c r="E709">
        <v>3.49</v>
      </c>
      <c r="G709" t="s">
        <v>496</v>
      </c>
      <c r="H709">
        <v>58.970000000000006</v>
      </c>
      <c r="I709">
        <v>11</v>
      </c>
    </row>
    <row r="710" spans="1:9">
      <c r="A710" t="s">
        <v>4331</v>
      </c>
      <c r="B710" t="s">
        <v>4262</v>
      </c>
      <c r="C710" t="s">
        <v>289</v>
      </c>
      <c r="E710">
        <v>1.98</v>
      </c>
      <c r="G710" t="s">
        <v>691</v>
      </c>
      <c r="H710">
        <v>69</v>
      </c>
      <c r="I710">
        <v>1</v>
      </c>
    </row>
    <row r="711" spans="1:9">
      <c r="A711" t="s">
        <v>4383</v>
      </c>
      <c r="B711" t="s">
        <v>4318</v>
      </c>
      <c r="C711" t="s">
        <v>289</v>
      </c>
      <c r="D711" t="s">
        <v>4319</v>
      </c>
      <c r="E711">
        <v>1.07</v>
      </c>
      <c r="G711" t="s">
        <v>692</v>
      </c>
      <c r="H711">
        <v>1223</v>
      </c>
      <c r="I711">
        <v>2</v>
      </c>
    </row>
    <row r="712" spans="1:9">
      <c r="A712" t="s">
        <v>1962</v>
      </c>
      <c r="B712" t="s">
        <v>3458</v>
      </c>
      <c r="C712" t="s">
        <v>345</v>
      </c>
      <c r="D712" t="s">
        <v>3423</v>
      </c>
      <c r="E712">
        <v>160</v>
      </c>
      <c r="G712" t="s">
        <v>693</v>
      </c>
      <c r="H712">
        <v>851.48</v>
      </c>
      <c r="I712">
        <v>23</v>
      </c>
    </row>
    <row r="713" spans="1:9">
      <c r="A713" t="s">
        <v>2032</v>
      </c>
      <c r="B713" t="s">
        <v>3497</v>
      </c>
      <c r="C713" t="s">
        <v>345</v>
      </c>
      <c r="D713" t="s">
        <v>3446</v>
      </c>
      <c r="E713">
        <v>97</v>
      </c>
      <c r="G713" t="s">
        <v>694</v>
      </c>
      <c r="H713">
        <v>312.24</v>
      </c>
      <c r="I713">
        <v>10</v>
      </c>
    </row>
    <row r="714" spans="1:9">
      <c r="A714" t="s">
        <v>2070</v>
      </c>
      <c r="B714" t="s">
        <v>3516</v>
      </c>
      <c r="C714" t="s">
        <v>345</v>
      </c>
      <c r="D714" t="s">
        <v>3423</v>
      </c>
      <c r="E714">
        <v>76</v>
      </c>
      <c r="G714" t="s">
        <v>695</v>
      </c>
      <c r="H714">
        <v>202.06</v>
      </c>
      <c r="I714">
        <v>6</v>
      </c>
    </row>
    <row r="715" spans="1:9">
      <c r="A715" t="s">
        <v>2220</v>
      </c>
      <c r="B715" t="s">
        <v>3594</v>
      </c>
      <c r="C715" t="s">
        <v>345</v>
      </c>
      <c r="D715" t="s">
        <v>3595</v>
      </c>
      <c r="E715">
        <v>38</v>
      </c>
      <c r="G715" t="s">
        <v>696</v>
      </c>
      <c r="H715">
        <v>86.73</v>
      </c>
      <c r="I715">
        <v>5</v>
      </c>
    </row>
    <row r="716" spans="1:9">
      <c r="A716" t="s">
        <v>2475</v>
      </c>
      <c r="B716" t="s">
        <v>3725</v>
      </c>
      <c r="C716" t="s">
        <v>345</v>
      </c>
      <c r="D716" t="s">
        <v>3726</v>
      </c>
      <c r="E716">
        <v>19</v>
      </c>
      <c r="G716" t="s">
        <v>697</v>
      </c>
      <c r="H716">
        <v>6.8000000000000005E-2</v>
      </c>
      <c r="I716">
        <v>1</v>
      </c>
    </row>
    <row r="717" spans="1:9">
      <c r="A717" t="s">
        <v>2973</v>
      </c>
      <c r="B717" t="s">
        <v>3984</v>
      </c>
      <c r="C717" t="s">
        <v>345</v>
      </c>
      <c r="D717" t="s">
        <v>3617</v>
      </c>
      <c r="E717">
        <v>8.1999999999999993</v>
      </c>
      <c r="G717" t="s">
        <v>506</v>
      </c>
      <c r="H717">
        <v>486.71999999999997</v>
      </c>
      <c r="I717">
        <v>16</v>
      </c>
    </row>
    <row r="718" spans="1:9">
      <c r="A718" t="s">
        <v>4270</v>
      </c>
      <c r="B718" t="s">
        <v>4217</v>
      </c>
      <c r="C718" t="s">
        <v>345</v>
      </c>
      <c r="D718" t="s">
        <v>4218</v>
      </c>
      <c r="E718">
        <v>3</v>
      </c>
      <c r="G718" t="s">
        <v>698</v>
      </c>
      <c r="H718">
        <v>815.43999999999994</v>
      </c>
      <c r="I718">
        <v>16</v>
      </c>
    </row>
    <row r="719" spans="1:9">
      <c r="A719" t="s">
        <v>1903</v>
      </c>
      <c r="B719" t="s">
        <v>3431</v>
      </c>
      <c r="C719" t="s">
        <v>339</v>
      </c>
      <c r="D719" t="s">
        <v>2389</v>
      </c>
      <c r="E719">
        <v>540</v>
      </c>
      <c r="G719" t="s">
        <v>699</v>
      </c>
      <c r="H719">
        <v>344.30000000000007</v>
      </c>
      <c r="I719">
        <v>16</v>
      </c>
    </row>
    <row r="720" spans="1:9">
      <c r="A720" t="s">
        <v>2162</v>
      </c>
      <c r="B720" t="s">
        <v>3562</v>
      </c>
      <c r="C720" t="s">
        <v>339</v>
      </c>
      <c r="D720" t="s">
        <v>3563</v>
      </c>
      <c r="E720">
        <v>48</v>
      </c>
      <c r="G720" t="s">
        <v>510</v>
      </c>
      <c r="H720">
        <v>62.34</v>
      </c>
      <c r="I720">
        <v>6</v>
      </c>
    </row>
    <row r="721" spans="1:9">
      <c r="A721" t="s">
        <v>2195</v>
      </c>
      <c r="B721" t="s">
        <v>3581</v>
      </c>
      <c r="C721" t="s">
        <v>339</v>
      </c>
      <c r="D721" t="s">
        <v>3449</v>
      </c>
      <c r="E721">
        <v>41</v>
      </c>
      <c r="G721" t="s">
        <v>511</v>
      </c>
      <c r="H721">
        <v>1365.74</v>
      </c>
      <c r="I721">
        <v>9</v>
      </c>
    </row>
    <row r="722" spans="1:9">
      <c r="A722" t="s">
        <v>2215</v>
      </c>
      <c r="B722" t="s">
        <v>3590</v>
      </c>
      <c r="C722" t="s">
        <v>339</v>
      </c>
      <c r="D722" t="s">
        <v>3591</v>
      </c>
      <c r="E722">
        <v>38</v>
      </c>
      <c r="G722" t="s">
        <v>700</v>
      </c>
      <c r="H722">
        <v>1617.58</v>
      </c>
      <c r="I722">
        <v>9</v>
      </c>
    </row>
    <row r="723" spans="1:9">
      <c r="A723" t="s">
        <v>2350</v>
      </c>
      <c r="B723" t="s">
        <v>3658</v>
      </c>
      <c r="C723" t="s">
        <v>339</v>
      </c>
      <c r="D723" t="s">
        <v>3423</v>
      </c>
      <c r="E723">
        <v>26</v>
      </c>
      <c r="G723" t="s">
        <v>701</v>
      </c>
      <c r="H723">
        <v>561.35</v>
      </c>
      <c r="I723">
        <v>6</v>
      </c>
    </row>
    <row r="724" spans="1:9">
      <c r="A724" t="s">
        <v>2573</v>
      </c>
      <c r="B724" t="s">
        <v>3781</v>
      </c>
      <c r="C724" t="s">
        <v>339</v>
      </c>
      <c r="D724" t="s">
        <v>3560</v>
      </c>
      <c r="E724">
        <v>16</v>
      </c>
      <c r="G724" t="s">
        <v>702</v>
      </c>
      <c r="H724">
        <v>375.75999999999993</v>
      </c>
      <c r="I724">
        <v>19</v>
      </c>
    </row>
    <row r="725" spans="1:9">
      <c r="A725" t="s">
        <v>2644</v>
      </c>
      <c r="B725" t="s">
        <v>3818</v>
      </c>
      <c r="C725" t="s">
        <v>339</v>
      </c>
      <c r="D725" t="s">
        <v>3560</v>
      </c>
      <c r="E725">
        <v>14</v>
      </c>
      <c r="G725" t="s">
        <v>703</v>
      </c>
      <c r="H725">
        <v>3128</v>
      </c>
      <c r="I725">
        <v>3</v>
      </c>
    </row>
    <row r="726" spans="1:9">
      <c r="A726" t="s">
        <v>2716</v>
      </c>
      <c r="B726" t="s">
        <v>3845</v>
      </c>
      <c r="C726" t="s">
        <v>339</v>
      </c>
      <c r="D726" t="s">
        <v>3846</v>
      </c>
      <c r="E726">
        <v>12</v>
      </c>
      <c r="G726" t="s">
        <v>708</v>
      </c>
      <c r="H726">
        <v>388.64</v>
      </c>
      <c r="I726">
        <v>3</v>
      </c>
    </row>
    <row r="727" spans="1:9">
      <c r="A727" t="s">
        <v>2850</v>
      </c>
      <c r="B727" t="s">
        <v>3921</v>
      </c>
      <c r="C727" t="s">
        <v>339</v>
      </c>
      <c r="D727" t="s">
        <v>3922</v>
      </c>
      <c r="E727">
        <v>9.27</v>
      </c>
      <c r="G727" t="s">
        <v>704</v>
      </c>
      <c r="H727">
        <v>0</v>
      </c>
      <c r="I727">
        <v>0</v>
      </c>
    </row>
    <row r="728" spans="1:9">
      <c r="A728" t="s">
        <v>2893</v>
      </c>
      <c r="B728" t="s">
        <v>3671</v>
      </c>
      <c r="C728" t="s">
        <v>339</v>
      </c>
      <c r="D728" t="s">
        <v>3449</v>
      </c>
      <c r="E728">
        <v>8.9700000000000006</v>
      </c>
      <c r="G728" t="s">
        <v>520</v>
      </c>
      <c r="H728">
        <v>540.9</v>
      </c>
      <c r="I728">
        <v>17</v>
      </c>
    </row>
    <row r="729" spans="1:9">
      <c r="A729" t="s">
        <v>2931</v>
      </c>
      <c r="B729" t="s">
        <v>3960</v>
      </c>
      <c r="C729" t="s">
        <v>339</v>
      </c>
      <c r="E729">
        <v>8.6999999999999993</v>
      </c>
      <c r="G729" t="s">
        <v>521</v>
      </c>
      <c r="H729">
        <v>626.94999999999993</v>
      </c>
      <c r="I729">
        <v>51</v>
      </c>
    </row>
    <row r="730" spans="1:9">
      <c r="A730" t="s">
        <v>3016</v>
      </c>
      <c r="B730" t="s">
        <v>4006</v>
      </c>
      <c r="C730" t="s">
        <v>339</v>
      </c>
      <c r="D730" t="s">
        <v>4007</v>
      </c>
      <c r="E730">
        <v>7.5</v>
      </c>
      <c r="G730" t="s">
        <v>705</v>
      </c>
      <c r="H730">
        <v>307.56</v>
      </c>
      <c r="I730">
        <v>5</v>
      </c>
    </row>
    <row r="731" spans="1:9">
      <c r="A731" t="s">
        <v>3087</v>
      </c>
      <c r="B731" t="s">
        <v>4047</v>
      </c>
      <c r="C731" t="s">
        <v>339</v>
      </c>
      <c r="D731" t="s">
        <v>3572</v>
      </c>
      <c r="E731">
        <v>6.82</v>
      </c>
      <c r="G731" t="s">
        <v>706</v>
      </c>
      <c r="H731">
        <v>0</v>
      </c>
      <c r="I731">
        <v>0</v>
      </c>
    </row>
    <row r="732" spans="1:9">
      <c r="A732" t="s">
        <v>3150</v>
      </c>
      <c r="B732" t="s">
        <v>4105</v>
      </c>
      <c r="C732" t="s">
        <v>339</v>
      </c>
      <c r="E732">
        <v>6.14</v>
      </c>
      <c r="G732" t="s">
        <v>525</v>
      </c>
      <c r="H732">
        <v>65.64</v>
      </c>
      <c r="I732">
        <v>7</v>
      </c>
    </row>
    <row r="733" spans="1:9">
      <c r="A733" t="s">
        <v>3166</v>
      </c>
      <c r="B733" t="s">
        <v>4083</v>
      </c>
      <c r="C733" t="s">
        <v>339</v>
      </c>
      <c r="D733" t="s">
        <v>3423</v>
      </c>
      <c r="E733">
        <v>6</v>
      </c>
      <c r="G733" t="s">
        <v>526</v>
      </c>
      <c r="H733">
        <v>0</v>
      </c>
      <c r="I733">
        <v>0</v>
      </c>
    </row>
    <row r="734" spans="1:9">
      <c r="A734" t="s">
        <v>3195</v>
      </c>
      <c r="B734" t="s">
        <v>4099</v>
      </c>
      <c r="C734" t="s">
        <v>339</v>
      </c>
      <c r="D734" t="s">
        <v>4018</v>
      </c>
      <c r="E734">
        <v>5.69</v>
      </c>
      <c r="G734" t="s">
        <v>527</v>
      </c>
      <c r="H734">
        <v>26.87</v>
      </c>
      <c r="I734">
        <v>2</v>
      </c>
    </row>
    <row r="735" spans="1:9">
      <c r="A735" t="s">
        <v>3204</v>
      </c>
      <c r="B735" t="s">
        <v>4103</v>
      </c>
      <c r="C735" t="s">
        <v>339</v>
      </c>
      <c r="D735" t="s">
        <v>3881</v>
      </c>
      <c r="E735">
        <v>5.64</v>
      </c>
      <c r="G735" t="s">
        <v>528</v>
      </c>
      <c r="H735">
        <v>45.34</v>
      </c>
      <c r="I735">
        <v>3</v>
      </c>
    </row>
    <row r="736" spans="1:9">
      <c r="A736" t="s">
        <v>3259</v>
      </c>
      <c r="B736" t="s">
        <v>4127</v>
      </c>
      <c r="C736" t="s">
        <v>339</v>
      </c>
      <c r="D736" t="s">
        <v>3922</v>
      </c>
      <c r="E736">
        <v>4.76</v>
      </c>
    </row>
    <row r="737" spans="1:5">
      <c r="A737" t="s">
        <v>3358</v>
      </c>
      <c r="B737" t="s">
        <v>4172</v>
      </c>
      <c r="C737" t="s">
        <v>339</v>
      </c>
      <c r="D737" t="s">
        <v>4173</v>
      </c>
      <c r="E737">
        <v>3.76</v>
      </c>
    </row>
    <row r="738" spans="1:5">
      <c r="A738" t="s">
        <v>4289</v>
      </c>
      <c r="B738" t="s">
        <v>4225</v>
      </c>
      <c r="C738" t="s">
        <v>339</v>
      </c>
      <c r="E738">
        <v>2.63</v>
      </c>
    </row>
    <row r="739" spans="1:5">
      <c r="A739" t="s">
        <v>4327</v>
      </c>
      <c r="B739" t="s">
        <v>4258</v>
      </c>
      <c r="C739" t="s">
        <v>339</v>
      </c>
      <c r="D739" t="s">
        <v>3922</v>
      </c>
      <c r="E739">
        <v>2.06</v>
      </c>
    </row>
    <row r="740" spans="1:5">
      <c r="A740" t="s">
        <v>4355</v>
      </c>
      <c r="B740" t="s">
        <v>4284</v>
      </c>
      <c r="C740" t="s">
        <v>339</v>
      </c>
      <c r="D740" t="s">
        <v>4285</v>
      </c>
      <c r="E740">
        <v>1.71</v>
      </c>
    </row>
    <row r="741" spans="1:5">
      <c r="A741" t="s">
        <v>5948</v>
      </c>
      <c r="B741" t="s">
        <v>4362</v>
      </c>
      <c r="C741" t="s">
        <v>339</v>
      </c>
      <c r="D741" t="s">
        <v>3876</v>
      </c>
      <c r="E741">
        <v>0.53</v>
      </c>
    </row>
    <row r="742" spans="1:5">
      <c r="A742" t="s">
        <v>1986</v>
      </c>
      <c r="B742" t="s">
        <v>3469</v>
      </c>
      <c r="C742" t="s">
        <v>263</v>
      </c>
      <c r="D742" t="s">
        <v>3470</v>
      </c>
      <c r="E742">
        <v>125</v>
      </c>
    </row>
    <row r="743" spans="1:5">
      <c r="A743" t="s">
        <v>2053</v>
      </c>
      <c r="B743" t="s">
        <v>3505</v>
      </c>
      <c r="C743" t="s">
        <v>263</v>
      </c>
      <c r="D743" t="s">
        <v>3506</v>
      </c>
      <c r="E743">
        <v>85</v>
      </c>
    </row>
    <row r="744" spans="1:5">
      <c r="A744" t="s">
        <v>2745</v>
      </c>
      <c r="B744" t="s">
        <v>3864</v>
      </c>
      <c r="C744" t="s">
        <v>263</v>
      </c>
      <c r="D744" t="s">
        <v>3865</v>
      </c>
      <c r="E744">
        <v>11</v>
      </c>
    </row>
    <row r="745" spans="1:5">
      <c r="A745" t="s">
        <v>2922</v>
      </c>
      <c r="B745" t="s">
        <v>3955</v>
      </c>
      <c r="C745" t="s">
        <v>263</v>
      </c>
      <c r="D745" t="s">
        <v>3956</v>
      </c>
      <c r="E745">
        <v>8.7799999999999994</v>
      </c>
    </row>
    <row r="746" spans="1:5">
      <c r="A746" t="s">
        <v>3153</v>
      </c>
      <c r="B746" t="s">
        <v>4077</v>
      </c>
      <c r="C746" t="s">
        <v>263</v>
      </c>
      <c r="D746" t="s">
        <v>4078</v>
      </c>
      <c r="E746">
        <v>6.13</v>
      </c>
    </row>
    <row r="747" spans="1:5">
      <c r="A747" t="s">
        <v>1879</v>
      </c>
      <c r="B747" t="s">
        <v>5853</v>
      </c>
      <c r="C747" t="s">
        <v>279</v>
      </c>
      <c r="D747" t="s">
        <v>3423</v>
      </c>
      <c r="E747">
        <v>558</v>
      </c>
    </row>
    <row r="748" spans="1:5">
      <c r="A748" t="s">
        <v>1919</v>
      </c>
      <c r="B748" t="s">
        <v>5877</v>
      </c>
      <c r="C748" t="s">
        <v>279</v>
      </c>
      <c r="D748" t="s">
        <v>5878</v>
      </c>
      <c r="E748">
        <v>147</v>
      </c>
    </row>
    <row r="749" spans="1:5">
      <c r="A749" t="s">
        <v>1895</v>
      </c>
      <c r="B749" t="s">
        <v>3428</v>
      </c>
      <c r="C749" t="s">
        <v>279</v>
      </c>
      <c r="D749" t="s">
        <v>3423</v>
      </c>
      <c r="E749">
        <v>670</v>
      </c>
    </row>
    <row r="750" spans="1:5">
      <c r="A750" t="s">
        <v>1917</v>
      </c>
      <c r="B750" t="s">
        <v>3436</v>
      </c>
      <c r="C750" t="s">
        <v>279</v>
      </c>
      <c r="D750" t="s">
        <v>3437</v>
      </c>
      <c r="E750">
        <v>332</v>
      </c>
    </row>
    <row r="751" spans="1:5">
      <c r="A751" t="s">
        <v>1924</v>
      </c>
      <c r="B751" t="s">
        <v>3441</v>
      </c>
      <c r="C751" t="s">
        <v>279</v>
      </c>
      <c r="D751" t="s">
        <v>3423</v>
      </c>
      <c r="E751">
        <v>301</v>
      </c>
    </row>
    <row r="752" spans="1:5">
      <c r="A752" t="s">
        <v>1997</v>
      </c>
      <c r="B752" t="s">
        <v>3477</v>
      </c>
      <c r="C752" t="s">
        <v>279</v>
      </c>
      <c r="D752" t="s">
        <v>3423</v>
      </c>
      <c r="E752">
        <v>115</v>
      </c>
    </row>
    <row r="753" spans="1:5">
      <c r="A753" t="s">
        <v>2177</v>
      </c>
      <c r="B753" t="s">
        <v>3571</v>
      </c>
      <c r="C753" t="s">
        <v>279</v>
      </c>
      <c r="D753" t="s">
        <v>3572</v>
      </c>
      <c r="E753">
        <v>45</v>
      </c>
    </row>
    <row r="754" spans="1:5">
      <c r="A754" t="s">
        <v>2260</v>
      </c>
      <c r="B754" t="s">
        <v>3616</v>
      </c>
      <c r="C754" t="s">
        <v>279</v>
      </c>
      <c r="D754" t="s">
        <v>3617</v>
      </c>
      <c r="E754">
        <v>32</v>
      </c>
    </row>
    <row r="755" spans="1:5">
      <c r="A755" t="s">
        <v>2326</v>
      </c>
      <c r="B755" t="s">
        <v>3663</v>
      </c>
      <c r="C755" t="s">
        <v>279</v>
      </c>
      <c r="D755" t="s">
        <v>3463</v>
      </c>
      <c r="E755">
        <v>28</v>
      </c>
    </row>
    <row r="756" spans="1:5">
      <c r="A756" t="s">
        <v>2346</v>
      </c>
      <c r="B756" t="s">
        <v>3654</v>
      </c>
      <c r="C756" t="s">
        <v>279</v>
      </c>
      <c r="D756" t="s">
        <v>3655</v>
      </c>
      <c r="E756">
        <v>27</v>
      </c>
    </row>
    <row r="757" spans="1:5">
      <c r="A757" t="s">
        <v>2376</v>
      </c>
      <c r="B757" t="s">
        <v>3673</v>
      </c>
      <c r="C757" t="s">
        <v>279</v>
      </c>
      <c r="D757" t="s">
        <v>2389</v>
      </c>
      <c r="E757">
        <v>24</v>
      </c>
    </row>
    <row r="758" spans="1:5">
      <c r="A758" t="s">
        <v>2421</v>
      </c>
      <c r="B758" t="s">
        <v>3694</v>
      </c>
      <c r="C758" t="s">
        <v>279</v>
      </c>
      <c r="D758" t="s">
        <v>3577</v>
      </c>
      <c r="E758">
        <v>21</v>
      </c>
    </row>
    <row r="759" spans="1:5">
      <c r="A759" t="s">
        <v>2481</v>
      </c>
      <c r="B759" t="s">
        <v>3729</v>
      </c>
      <c r="C759" t="s">
        <v>279</v>
      </c>
      <c r="D759" t="s">
        <v>3730</v>
      </c>
      <c r="E759">
        <v>19</v>
      </c>
    </row>
    <row r="760" spans="1:5">
      <c r="A760" t="s">
        <v>2567</v>
      </c>
      <c r="B760" t="s">
        <v>3778</v>
      </c>
      <c r="C760" t="s">
        <v>279</v>
      </c>
      <c r="D760" t="s">
        <v>3567</v>
      </c>
      <c r="E760">
        <v>16</v>
      </c>
    </row>
    <row r="761" spans="1:5">
      <c r="A761" t="s">
        <v>2582</v>
      </c>
      <c r="B761" t="s">
        <v>3784</v>
      </c>
      <c r="C761" t="s">
        <v>279</v>
      </c>
      <c r="D761" t="s">
        <v>3785</v>
      </c>
      <c r="E761">
        <v>16</v>
      </c>
    </row>
    <row r="762" spans="1:5">
      <c r="A762" t="s">
        <v>2594</v>
      </c>
      <c r="B762" t="s">
        <v>5903</v>
      </c>
      <c r="C762" t="s">
        <v>279</v>
      </c>
      <c r="D762" t="s">
        <v>5904</v>
      </c>
      <c r="E762">
        <v>15</v>
      </c>
    </row>
    <row r="763" spans="1:5">
      <c r="A763" t="s">
        <v>2597</v>
      </c>
      <c r="B763" t="s">
        <v>3790</v>
      </c>
      <c r="C763" t="s">
        <v>279</v>
      </c>
      <c r="D763" t="s">
        <v>3791</v>
      </c>
      <c r="E763">
        <v>15</v>
      </c>
    </row>
    <row r="764" spans="1:5">
      <c r="A764" t="s">
        <v>2630</v>
      </c>
      <c r="B764" t="s">
        <v>4010</v>
      </c>
      <c r="C764" t="s">
        <v>279</v>
      </c>
      <c r="D764" t="s">
        <v>4011</v>
      </c>
      <c r="E764">
        <v>15</v>
      </c>
    </row>
    <row r="765" spans="1:5">
      <c r="A765" t="s">
        <v>2698</v>
      </c>
      <c r="B765" t="s">
        <v>5910</v>
      </c>
      <c r="C765" t="s">
        <v>279</v>
      </c>
      <c r="E765">
        <v>12</v>
      </c>
    </row>
    <row r="766" spans="1:5">
      <c r="A766" t="s">
        <v>2701</v>
      </c>
      <c r="B766" t="s">
        <v>3840</v>
      </c>
      <c r="C766" t="s">
        <v>279</v>
      </c>
      <c r="D766" t="s">
        <v>3533</v>
      </c>
      <c r="E766">
        <v>12</v>
      </c>
    </row>
    <row r="767" spans="1:5">
      <c r="A767" t="s">
        <v>2754</v>
      </c>
      <c r="B767" t="s">
        <v>3870</v>
      </c>
      <c r="C767" t="s">
        <v>279</v>
      </c>
      <c r="D767" t="s">
        <v>3871</v>
      </c>
      <c r="E767">
        <v>11</v>
      </c>
    </row>
    <row r="768" spans="1:5">
      <c r="A768" t="s">
        <v>2777</v>
      </c>
      <c r="B768" t="s">
        <v>5911</v>
      </c>
      <c r="C768" t="s">
        <v>279</v>
      </c>
      <c r="E768">
        <v>11</v>
      </c>
    </row>
    <row r="769" spans="1:5">
      <c r="A769" t="s">
        <v>2793</v>
      </c>
      <c r="B769" t="s">
        <v>3892</v>
      </c>
      <c r="C769" t="s">
        <v>279</v>
      </c>
      <c r="D769" t="s">
        <v>3893</v>
      </c>
      <c r="E769">
        <v>10</v>
      </c>
    </row>
    <row r="770" spans="1:5">
      <c r="A770" t="s">
        <v>2817</v>
      </c>
      <c r="B770" t="s">
        <v>5912</v>
      </c>
      <c r="C770" t="s">
        <v>279</v>
      </c>
      <c r="D770" t="s">
        <v>3904</v>
      </c>
      <c r="E770">
        <v>9.7899999999999991</v>
      </c>
    </row>
    <row r="771" spans="1:5">
      <c r="A771" t="s">
        <v>2953</v>
      </c>
      <c r="B771" t="s">
        <v>3972</v>
      </c>
      <c r="C771" t="s">
        <v>279</v>
      </c>
      <c r="D771" t="s">
        <v>3973</v>
      </c>
      <c r="E771">
        <v>8.48</v>
      </c>
    </row>
    <row r="772" spans="1:5">
      <c r="A772" t="s">
        <v>2997</v>
      </c>
      <c r="B772" t="s">
        <v>3994</v>
      </c>
      <c r="C772" t="s">
        <v>279</v>
      </c>
      <c r="D772" t="s">
        <v>3995</v>
      </c>
      <c r="E772">
        <v>7.9</v>
      </c>
    </row>
    <row r="773" spans="1:5">
      <c r="A773" t="s">
        <v>3002</v>
      </c>
      <c r="B773" t="s">
        <v>3998</v>
      </c>
      <c r="C773" t="s">
        <v>279</v>
      </c>
      <c r="D773" t="s">
        <v>3999</v>
      </c>
      <c r="E773">
        <v>7.77</v>
      </c>
    </row>
    <row r="774" spans="1:5">
      <c r="A774" t="s">
        <v>3049</v>
      </c>
      <c r="B774" t="s">
        <v>4028</v>
      </c>
      <c r="C774" t="s">
        <v>279</v>
      </c>
      <c r="D774" t="s">
        <v>2012</v>
      </c>
      <c r="E774">
        <v>7.11</v>
      </c>
    </row>
    <row r="775" spans="1:5">
      <c r="A775" t="s">
        <v>3103</v>
      </c>
      <c r="B775" t="s">
        <v>5920</v>
      </c>
      <c r="C775" t="s">
        <v>279</v>
      </c>
      <c r="D775" t="s">
        <v>5921</v>
      </c>
      <c r="E775">
        <v>6.73</v>
      </c>
    </row>
    <row r="776" spans="1:5">
      <c r="A776" t="s">
        <v>3144</v>
      </c>
      <c r="B776" t="s">
        <v>4074</v>
      </c>
      <c r="C776" t="s">
        <v>279</v>
      </c>
      <c r="D776" t="s">
        <v>3995</v>
      </c>
      <c r="E776">
        <v>6.2</v>
      </c>
    </row>
    <row r="777" spans="1:5">
      <c r="A777" t="s">
        <v>3267</v>
      </c>
      <c r="B777" t="s">
        <v>4130</v>
      </c>
      <c r="C777" t="s">
        <v>279</v>
      </c>
      <c r="D777" t="s">
        <v>3577</v>
      </c>
      <c r="E777">
        <v>4.67</v>
      </c>
    </row>
    <row r="778" spans="1:5">
      <c r="A778" t="s">
        <v>3401</v>
      </c>
      <c r="B778" t="s">
        <v>4197</v>
      </c>
      <c r="C778" t="s">
        <v>279</v>
      </c>
      <c r="D778" t="s">
        <v>4198</v>
      </c>
      <c r="E778">
        <v>3.32</v>
      </c>
    </row>
    <row r="779" spans="1:5">
      <c r="A779" t="s">
        <v>4339</v>
      </c>
      <c r="B779" t="s">
        <v>4268</v>
      </c>
      <c r="C779" t="s">
        <v>279</v>
      </c>
      <c r="D779" t="s">
        <v>4269</v>
      </c>
      <c r="E779">
        <v>1.96</v>
      </c>
    </row>
    <row r="780" spans="1:5">
      <c r="A780" t="s">
        <v>5965</v>
      </c>
      <c r="B780" t="s">
        <v>4391</v>
      </c>
      <c r="C780" t="s">
        <v>279</v>
      </c>
      <c r="D780" t="s">
        <v>4222</v>
      </c>
      <c r="E780">
        <v>0.28999999999999998</v>
      </c>
    </row>
    <row r="781" spans="1:5">
      <c r="A781" t="s">
        <v>2160</v>
      </c>
      <c r="B781" t="s">
        <v>3561</v>
      </c>
      <c r="C781" t="s">
        <v>375</v>
      </c>
      <c r="D781" t="s">
        <v>5890</v>
      </c>
      <c r="E781">
        <v>48</v>
      </c>
    </row>
    <row r="782" spans="1:5">
      <c r="A782" t="s">
        <v>2170</v>
      </c>
      <c r="B782" t="s">
        <v>3568</v>
      </c>
      <c r="C782" t="s">
        <v>375</v>
      </c>
      <c r="D782" t="s">
        <v>3423</v>
      </c>
      <c r="E782">
        <v>46</v>
      </c>
    </row>
    <row r="783" spans="1:5">
      <c r="A783" t="s">
        <v>2305</v>
      </c>
      <c r="B783" t="s">
        <v>3636</v>
      </c>
      <c r="C783" t="s">
        <v>375</v>
      </c>
      <c r="D783" t="s">
        <v>3575</v>
      </c>
      <c r="E783">
        <v>29</v>
      </c>
    </row>
    <row r="784" spans="1:5">
      <c r="A784" t="s">
        <v>2910</v>
      </c>
      <c r="B784" t="s">
        <v>3950</v>
      </c>
      <c r="C784" t="s">
        <v>375</v>
      </c>
      <c r="D784" t="s">
        <v>5890</v>
      </c>
      <c r="E784">
        <v>8.84</v>
      </c>
    </row>
    <row r="785" spans="1:5">
      <c r="A785" t="s">
        <v>3172</v>
      </c>
      <c r="B785" t="s">
        <v>4086</v>
      </c>
      <c r="C785" t="s">
        <v>375</v>
      </c>
      <c r="D785" t="s">
        <v>1902</v>
      </c>
      <c r="E785">
        <v>6</v>
      </c>
    </row>
    <row r="786" spans="1:5">
      <c r="A786" t="s">
        <v>5946</v>
      </c>
      <c r="B786" t="s">
        <v>4358</v>
      </c>
      <c r="C786" t="s">
        <v>375</v>
      </c>
      <c r="E786">
        <v>0.6</v>
      </c>
    </row>
    <row r="787" spans="1:5">
      <c r="A787" t="s">
        <v>2452</v>
      </c>
      <c r="B787" t="s">
        <v>3711</v>
      </c>
      <c r="C787" t="s">
        <v>381</v>
      </c>
      <c r="D787" t="s">
        <v>3712</v>
      </c>
      <c r="E787">
        <v>20</v>
      </c>
    </row>
    <row r="788" spans="1:5">
      <c r="A788" t="s">
        <v>3273</v>
      </c>
      <c r="B788" t="s">
        <v>4132</v>
      </c>
      <c r="C788" t="s">
        <v>381</v>
      </c>
      <c r="D788" t="s">
        <v>3575</v>
      </c>
      <c r="E788">
        <v>4.5999999999999996</v>
      </c>
    </row>
    <row r="789" spans="1:5">
      <c r="A789" t="s">
        <v>2472</v>
      </c>
      <c r="B789" t="s">
        <v>3723</v>
      </c>
      <c r="C789" t="s">
        <v>303</v>
      </c>
      <c r="D789" t="s">
        <v>3724</v>
      </c>
      <c r="E789">
        <v>20</v>
      </c>
    </row>
    <row r="790" spans="1:5">
      <c r="A790" t="s">
        <v>3084</v>
      </c>
      <c r="B790" t="s">
        <v>4046</v>
      </c>
      <c r="C790" t="s">
        <v>303</v>
      </c>
      <c r="D790" t="s">
        <v>3577</v>
      </c>
      <c r="E790">
        <v>6.85</v>
      </c>
    </row>
    <row r="791" spans="1:5">
      <c r="A791" t="s">
        <v>5949</v>
      </c>
      <c r="B791" t="s">
        <v>5950</v>
      </c>
      <c r="C791" t="s">
        <v>303</v>
      </c>
      <c r="E791">
        <v>0.5</v>
      </c>
    </row>
    <row r="792" spans="1:5">
      <c r="A792" t="s">
        <v>1911</v>
      </c>
      <c r="B792" t="s">
        <v>5872</v>
      </c>
      <c r="C792" t="s">
        <v>233</v>
      </c>
      <c r="D792" t="s">
        <v>5873</v>
      </c>
      <c r="E792">
        <v>161</v>
      </c>
    </row>
    <row r="793" spans="1:5">
      <c r="A793" t="s">
        <v>2137</v>
      </c>
      <c r="B793" t="s">
        <v>3548</v>
      </c>
      <c r="C793" t="s">
        <v>233</v>
      </c>
      <c r="D793" t="s">
        <v>3511</v>
      </c>
      <c r="E793">
        <v>52</v>
      </c>
    </row>
    <row r="794" spans="1:5">
      <c r="A794" t="s">
        <v>1940</v>
      </c>
      <c r="B794" t="s">
        <v>5886</v>
      </c>
      <c r="C794" t="s">
        <v>271</v>
      </c>
      <c r="D794" t="s">
        <v>1902</v>
      </c>
      <c r="E794">
        <v>102</v>
      </c>
    </row>
    <row r="795" spans="1:5">
      <c r="A795" t="s">
        <v>2625</v>
      </c>
      <c r="B795" t="s">
        <v>3809</v>
      </c>
      <c r="C795" t="s">
        <v>271</v>
      </c>
      <c r="D795" t="s">
        <v>3810</v>
      </c>
      <c r="E795">
        <v>15</v>
      </c>
    </row>
    <row r="796" spans="1:5">
      <c r="A796" t="s">
        <v>2765</v>
      </c>
      <c r="B796" t="s">
        <v>3874</v>
      </c>
      <c r="C796" t="s">
        <v>271</v>
      </c>
      <c r="D796" t="s">
        <v>3810</v>
      </c>
      <c r="E796">
        <v>11</v>
      </c>
    </row>
    <row r="797" spans="1:5">
      <c r="A797" t="s">
        <v>5957</v>
      </c>
      <c r="B797" t="s">
        <v>4376</v>
      </c>
      <c r="C797" t="s">
        <v>271</v>
      </c>
      <c r="D797" t="s">
        <v>3577</v>
      </c>
      <c r="E797">
        <v>0.4</v>
      </c>
    </row>
    <row r="798" spans="1:5">
      <c r="A798" t="s">
        <v>2684</v>
      </c>
      <c r="B798" t="s">
        <v>3898</v>
      </c>
      <c r="C798" t="s">
        <v>357</v>
      </c>
      <c r="D798" t="s">
        <v>5909</v>
      </c>
      <c r="E798">
        <v>13</v>
      </c>
    </row>
    <row r="799" spans="1:5">
      <c r="A799" t="s">
        <v>2689</v>
      </c>
      <c r="B799" t="s">
        <v>3835</v>
      </c>
      <c r="C799" t="s">
        <v>357</v>
      </c>
      <c r="D799" t="s">
        <v>3836</v>
      </c>
      <c r="E799">
        <v>13</v>
      </c>
    </row>
    <row r="800" spans="1:5">
      <c r="A800" t="s">
        <v>2904</v>
      </c>
      <c r="B800" t="s">
        <v>3948</v>
      </c>
      <c r="C800" t="s">
        <v>357</v>
      </c>
      <c r="D800" t="s">
        <v>3836</v>
      </c>
      <c r="E800">
        <v>8.91</v>
      </c>
    </row>
    <row r="801" spans="1:5">
      <c r="A801" t="s">
        <v>5960</v>
      </c>
      <c r="B801" t="s">
        <v>4382</v>
      </c>
      <c r="C801" t="s">
        <v>357</v>
      </c>
      <c r="E801">
        <v>0.36</v>
      </c>
    </row>
    <row r="802" spans="1:5">
      <c r="A802" t="s">
        <v>1898</v>
      </c>
      <c r="B802" t="s">
        <v>3429</v>
      </c>
      <c r="C802" t="s">
        <v>257</v>
      </c>
      <c r="D802" t="s">
        <v>2389</v>
      </c>
      <c r="E802">
        <v>627</v>
      </c>
    </row>
    <row r="803" spans="1:5">
      <c r="A803" t="s">
        <v>1909</v>
      </c>
      <c r="B803" t="s">
        <v>5888</v>
      </c>
      <c r="C803" t="s">
        <v>257</v>
      </c>
      <c r="D803" t="s">
        <v>2389</v>
      </c>
      <c r="E803">
        <v>500</v>
      </c>
    </row>
    <row r="804" spans="1:5">
      <c r="A804" t="s">
        <v>1954</v>
      </c>
      <c r="B804" t="s">
        <v>3455</v>
      </c>
      <c r="C804" t="s">
        <v>257</v>
      </c>
      <c r="D804" t="s">
        <v>3423</v>
      </c>
      <c r="E804">
        <v>170</v>
      </c>
    </row>
    <row r="805" spans="1:5">
      <c r="A805" t="s">
        <v>1977</v>
      </c>
      <c r="B805" t="s">
        <v>3465</v>
      </c>
      <c r="C805" t="s">
        <v>257</v>
      </c>
      <c r="D805" t="s">
        <v>3423</v>
      </c>
      <c r="E805">
        <v>138</v>
      </c>
    </row>
    <row r="806" spans="1:5">
      <c r="A806" t="s">
        <v>2398</v>
      </c>
      <c r="B806" t="s">
        <v>3681</v>
      </c>
      <c r="C806" t="s">
        <v>257</v>
      </c>
      <c r="D806" t="s">
        <v>3682</v>
      </c>
      <c r="E806">
        <v>23</v>
      </c>
    </row>
    <row r="807" spans="1:5">
      <c r="A807" t="s">
        <v>2570</v>
      </c>
      <c r="B807" t="s">
        <v>3779</v>
      </c>
      <c r="C807" t="s">
        <v>257</v>
      </c>
      <c r="D807" t="s">
        <v>3780</v>
      </c>
      <c r="E807">
        <v>16</v>
      </c>
    </row>
    <row r="808" spans="1:5">
      <c r="A808" t="s">
        <v>2808</v>
      </c>
      <c r="B808" t="s">
        <v>4088</v>
      </c>
      <c r="C808" t="s">
        <v>257</v>
      </c>
      <c r="D808" t="s">
        <v>4089</v>
      </c>
      <c r="E808">
        <v>10</v>
      </c>
    </row>
    <row r="809" spans="1:5">
      <c r="A809" t="s">
        <v>2271</v>
      </c>
      <c r="B809" t="s">
        <v>5896</v>
      </c>
      <c r="C809" t="s">
        <v>249</v>
      </c>
      <c r="D809" t="s">
        <v>5897</v>
      </c>
      <c r="E809">
        <v>30</v>
      </c>
    </row>
    <row r="810" spans="1:5">
      <c r="A810" t="s">
        <v>5958</v>
      </c>
      <c r="B810" t="s">
        <v>4378</v>
      </c>
      <c r="C810" t="s">
        <v>249</v>
      </c>
      <c r="D810" t="s">
        <v>3980</v>
      </c>
      <c r="E810">
        <v>0.39</v>
      </c>
    </row>
    <row r="811" spans="1:5">
      <c r="A811" t="s">
        <v>5969</v>
      </c>
      <c r="B811" t="s">
        <v>4399</v>
      </c>
      <c r="C811" t="s">
        <v>249</v>
      </c>
      <c r="D811" t="s">
        <v>3980</v>
      </c>
      <c r="E811">
        <v>0.2</v>
      </c>
    </row>
    <row r="812" spans="1:5">
      <c r="A812" t="s">
        <v>2078</v>
      </c>
      <c r="B812" t="s">
        <v>3520</v>
      </c>
      <c r="C812" t="s">
        <v>349</v>
      </c>
      <c r="D812" t="s">
        <v>3521</v>
      </c>
      <c r="E812">
        <v>74</v>
      </c>
    </row>
    <row r="813" spans="1:5">
      <c r="A813" t="s">
        <v>2523</v>
      </c>
      <c r="B813" t="s">
        <v>3752</v>
      </c>
      <c r="C813" t="s">
        <v>349</v>
      </c>
      <c r="D813" t="s">
        <v>3753</v>
      </c>
      <c r="E813">
        <v>17</v>
      </c>
    </row>
    <row r="814" spans="1:5">
      <c r="A814" t="s">
        <v>2627</v>
      </c>
      <c r="B814" t="s">
        <v>3811</v>
      </c>
      <c r="C814" t="s">
        <v>349</v>
      </c>
      <c r="D814" t="s">
        <v>3655</v>
      </c>
      <c r="E814">
        <v>15</v>
      </c>
    </row>
    <row r="815" spans="1:5">
      <c r="A815" t="s">
        <v>2937</v>
      </c>
      <c r="B815" t="s">
        <v>3963</v>
      </c>
      <c r="C815" t="s">
        <v>349</v>
      </c>
      <c r="D815" t="s">
        <v>3493</v>
      </c>
      <c r="E815">
        <v>8.68</v>
      </c>
    </row>
    <row r="816" spans="1:5">
      <c r="A816" t="s">
        <v>3390</v>
      </c>
      <c r="B816" t="s">
        <v>4192</v>
      </c>
      <c r="C816" t="s">
        <v>349</v>
      </c>
      <c r="D816" t="s">
        <v>4193</v>
      </c>
      <c r="E816">
        <v>3.39</v>
      </c>
    </row>
    <row r="817" spans="1:5">
      <c r="A817" t="s">
        <v>4324</v>
      </c>
      <c r="B817" t="s">
        <v>4256</v>
      </c>
      <c r="C817" t="s">
        <v>349</v>
      </c>
      <c r="D817" t="s">
        <v>4193</v>
      </c>
      <c r="E817">
        <v>2.15</v>
      </c>
    </row>
    <row r="818" spans="1:5">
      <c r="A818" t="s">
        <v>2168</v>
      </c>
      <c r="B818" t="s">
        <v>3566</v>
      </c>
      <c r="C818" t="s">
        <v>335</v>
      </c>
      <c r="D818" t="s">
        <v>3567</v>
      </c>
      <c r="E818">
        <v>46</v>
      </c>
    </row>
    <row r="819" spans="1:5">
      <c r="A819" t="s">
        <v>2266</v>
      </c>
      <c r="B819" t="s">
        <v>3619</v>
      </c>
      <c r="C819" t="s">
        <v>335</v>
      </c>
      <c r="D819" t="s">
        <v>3567</v>
      </c>
      <c r="E819">
        <v>32</v>
      </c>
    </row>
    <row r="820" spans="1:5">
      <c r="A820" t="s">
        <v>4349</v>
      </c>
      <c r="B820" t="s">
        <v>5943</v>
      </c>
      <c r="C820" t="s">
        <v>335</v>
      </c>
      <c r="D820" t="s">
        <v>5944</v>
      </c>
      <c r="E820">
        <v>1.89</v>
      </c>
    </row>
    <row r="821" spans="1:5">
      <c r="A821" t="s">
        <v>1927</v>
      </c>
      <c r="B821" t="s">
        <v>5881</v>
      </c>
      <c r="C821" t="s">
        <v>361</v>
      </c>
      <c r="E821">
        <v>126</v>
      </c>
    </row>
    <row r="822" spans="1:5">
      <c r="A822" t="s">
        <v>2018</v>
      </c>
      <c r="B822" t="s">
        <v>3488</v>
      </c>
      <c r="C822" t="s">
        <v>361</v>
      </c>
      <c r="D822" t="s">
        <v>3489</v>
      </c>
      <c r="E822">
        <v>100</v>
      </c>
    </row>
    <row r="823" spans="1:5">
      <c r="A823" t="s">
        <v>2318</v>
      </c>
      <c r="B823" t="s">
        <v>3643</v>
      </c>
      <c r="C823" t="s">
        <v>361</v>
      </c>
      <c r="D823" t="s">
        <v>3644</v>
      </c>
      <c r="E823">
        <v>28</v>
      </c>
    </row>
    <row r="824" spans="1:5">
      <c r="A824" t="s">
        <v>2461</v>
      </c>
      <c r="B824" t="s">
        <v>3715</v>
      </c>
      <c r="C824" t="s">
        <v>361</v>
      </c>
      <c r="D824" t="s">
        <v>3716</v>
      </c>
      <c r="E824">
        <v>20</v>
      </c>
    </row>
    <row r="825" spans="1:5">
      <c r="A825" t="s">
        <v>2811</v>
      </c>
      <c r="B825" t="s">
        <v>3900</v>
      </c>
      <c r="C825" t="s">
        <v>361</v>
      </c>
      <c r="D825" t="s">
        <v>3901</v>
      </c>
      <c r="E825">
        <v>10</v>
      </c>
    </row>
    <row r="826" spans="1:5">
      <c r="A826" t="s">
        <v>3019</v>
      </c>
      <c r="B826" t="s">
        <v>4008</v>
      </c>
      <c r="C826" t="s">
        <v>361</v>
      </c>
      <c r="D826" t="s">
        <v>4009</v>
      </c>
      <c r="E826">
        <v>7.48</v>
      </c>
    </row>
    <row r="827" spans="1:5">
      <c r="A827" t="s">
        <v>3078</v>
      </c>
      <c r="B827" t="s">
        <v>4043</v>
      </c>
      <c r="C827" t="s">
        <v>361</v>
      </c>
      <c r="D827" t="s">
        <v>4044</v>
      </c>
      <c r="E827">
        <v>6.92</v>
      </c>
    </row>
    <row r="828" spans="1:5">
      <c r="A828" t="s">
        <v>3234</v>
      </c>
      <c r="B828" t="s">
        <v>4117</v>
      </c>
      <c r="C828" t="s">
        <v>361</v>
      </c>
      <c r="E828">
        <v>5.18</v>
      </c>
    </row>
    <row r="829" spans="1:5">
      <c r="A829" t="s">
        <v>3329</v>
      </c>
      <c r="B829" t="s">
        <v>4159</v>
      </c>
      <c r="C829" t="s">
        <v>361</v>
      </c>
      <c r="D829" t="s">
        <v>4160</v>
      </c>
      <c r="E829">
        <v>4</v>
      </c>
    </row>
    <row r="830" spans="1:5">
      <c r="A830" t="s">
        <v>4308</v>
      </c>
      <c r="B830" t="s">
        <v>4238</v>
      </c>
      <c r="C830" t="s">
        <v>361</v>
      </c>
      <c r="D830" t="s">
        <v>4160</v>
      </c>
      <c r="E830">
        <v>2.4</v>
      </c>
    </row>
    <row r="831" spans="1:5">
      <c r="A831" t="s">
        <v>4317</v>
      </c>
      <c r="B831" t="s">
        <v>4247</v>
      </c>
      <c r="C831" t="s">
        <v>361</v>
      </c>
      <c r="D831" t="s">
        <v>4248</v>
      </c>
      <c r="E831">
        <v>2.2999999999999998</v>
      </c>
    </row>
    <row r="832" spans="1:5">
      <c r="A832" t="s">
        <v>4346</v>
      </c>
      <c r="B832" t="s">
        <v>4276</v>
      </c>
      <c r="C832" t="s">
        <v>361</v>
      </c>
      <c r="D832" t="s">
        <v>3936</v>
      </c>
      <c r="E832">
        <v>1.9</v>
      </c>
    </row>
    <row r="833" spans="1:5">
      <c r="A833" t="s">
        <v>4379</v>
      </c>
      <c r="B833" t="s">
        <v>4313</v>
      </c>
      <c r="C833" t="s">
        <v>361</v>
      </c>
      <c r="D833" t="s">
        <v>4248</v>
      </c>
      <c r="E833">
        <v>1.18</v>
      </c>
    </row>
    <row r="834" spans="1:5">
      <c r="A834" t="s">
        <v>4407</v>
      </c>
      <c r="B834" t="s">
        <v>4350</v>
      </c>
      <c r="C834" t="s">
        <v>361</v>
      </c>
      <c r="D834" t="s">
        <v>4248</v>
      </c>
      <c r="E834">
        <v>0.72</v>
      </c>
    </row>
    <row r="835" spans="1:5">
      <c r="A835" t="s">
        <v>2770</v>
      </c>
      <c r="B835" t="s">
        <v>3877</v>
      </c>
      <c r="C835" t="s">
        <v>379</v>
      </c>
      <c r="D835" t="s">
        <v>3515</v>
      </c>
      <c r="E835">
        <v>11</v>
      </c>
    </row>
    <row r="836" spans="1:5">
      <c r="A836" t="s">
        <v>4304</v>
      </c>
      <c r="B836" t="s">
        <v>4235</v>
      </c>
      <c r="C836" t="s">
        <v>379</v>
      </c>
      <c r="D836" t="s">
        <v>4236</v>
      </c>
      <c r="E836">
        <v>2.4900000000000002</v>
      </c>
    </row>
    <row r="837" spans="1:5">
      <c r="A837" t="s">
        <v>3064</v>
      </c>
      <c r="B837" t="s">
        <v>5918</v>
      </c>
      <c r="C837" t="s">
        <v>299</v>
      </c>
      <c r="D837" t="s">
        <v>5919</v>
      </c>
      <c r="E837">
        <v>6.99</v>
      </c>
    </row>
    <row r="838" spans="1:5">
      <c r="A838" t="s">
        <v>4386</v>
      </c>
      <c r="B838" t="s">
        <v>4323</v>
      </c>
      <c r="C838" t="s">
        <v>299</v>
      </c>
      <c r="D838" t="s">
        <v>3732</v>
      </c>
      <c r="E838">
        <v>1.06</v>
      </c>
    </row>
    <row r="839" spans="1:5">
      <c r="A839" t="s">
        <v>1943</v>
      </c>
      <c r="B839" t="s">
        <v>3450</v>
      </c>
      <c r="C839" t="s">
        <v>291</v>
      </c>
      <c r="D839" t="s">
        <v>3423</v>
      </c>
      <c r="E839">
        <v>211</v>
      </c>
    </row>
    <row r="840" spans="1:5">
      <c r="A840" t="s">
        <v>2015</v>
      </c>
      <c r="B840" t="s">
        <v>3486</v>
      </c>
      <c r="C840" t="s">
        <v>291</v>
      </c>
      <c r="D840" t="s">
        <v>3487</v>
      </c>
      <c r="E840">
        <v>102</v>
      </c>
    </row>
    <row r="841" spans="1:5">
      <c r="A841" t="s">
        <v>2491</v>
      </c>
      <c r="B841" t="s">
        <v>3737</v>
      </c>
      <c r="C841" t="s">
        <v>291</v>
      </c>
      <c r="D841" t="s">
        <v>3738</v>
      </c>
      <c r="E841">
        <v>19</v>
      </c>
    </row>
    <row r="842" spans="1:5">
      <c r="A842" t="s">
        <v>2603</v>
      </c>
      <c r="B842" t="s">
        <v>3794</v>
      </c>
      <c r="C842" t="s">
        <v>291</v>
      </c>
      <c r="D842" t="s">
        <v>3795</v>
      </c>
      <c r="E842">
        <v>15</v>
      </c>
    </row>
    <row r="843" spans="1:5">
      <c r="A843" t="s">
        <v>2723</v>
      </c>
      <c r="B843" t="s">
        <v>3851</v>
      </c>
      <c r="C843" t="s">
        <v>291</v>
      </c>
      <c r="D843" t="s">
        <v>3852</v>
      </c>
      <c r="E843">
        <v>12</v>
      </c>
    </row>
    <row r="844" spans="1:5">
      <c r="A844" t="s">
        <v>1930</v>
      </c>
      <c r="B844" t="s">
        <v>5882</v>
      </c>
      <c r="C844" t="s">
        <v>373</v>
      </c>
      <c r="D844" t="s">
        <v>3704</v>
      </c>
      <c r="E844">
        <v>124</v>
      </c>
    </row>
    <row r="845" spans="1:5">
      <c r="A845" t="s">
        <v>2108</v>
      </c>
      <c r="B845" t="s">
        <v>3537</v>
      </c>
      <c r="C845" t="s">
        <v>373</v>
      </c>
      <c r="D845" t="s">
        <v>5890</v>
      </c>
      <c r="E845">
        <v>62</v>
      </c>
    </row>
    <row r="846" spans="1:5">
      <c r="A846" t="s">
        <v>2280</v>
      </c>
      <c r="B846" t="s">
        <v>3625</v>
      </c>
      <c r="C846" t="s">
        <v>373</v>
      </c>
      <c r="D846" t="s">
        <v>3626</v>
      </c>
      <c r="E846">
        <v>30</v>
      </c>
    </row>
    <row r="847" spans="1:5">
      <c r="A847" t="s">
        <v>2308</v>
      </c>
      <c r="B847" t="s">
        <v>3637</v>
      </c>
      <c r="C847" t="s">
        <v>373</v>
      </c>
      <c r="D847" t="s">
        <v>3638</v>
      </c>
      <c r="E847">
        <v>29</v>
      </c>
    </row>
    <row r="848" spans="1:5">
      <c r="A848" t="s">
        <v>2658</v>
      </c>
      <c r="B848" t="s">
        <v>3826</v>
      </c>
      <c r="C848" t="s">
        <v>373</v>
      </c>
      <c r="D848" t="s">
        <v>3771</v>
      </c>
      <c r="E848">
        <v>13</v>
      </c>
    </row>
    <row r="849" spans="1:5">
      <c r="A849" t="s">
        <v>2692</v>
      </c>
      <c r="B849" t="s">
        <v>3837</v>
      </c>
      <c r="C849" t="s">
        <v>373</v>
      </c>
      <c r="D849" t="s">
        <v>3771</v>
      </c>
      <c r="E849">
        <v>13</v>
      </c>
    </row>
    <row r="850" spans="1:5">
      <c r="A850" t="s">
        <v>2834</v>
      </c>
      <c r="B850" t="s">
        <v>3912</v>
      </c>
      <c r="C850" t="s">
        <v>373</v>
      </c>
      <c r="D850" t="s">
        <v>3913</v>
      </c>
      <c r="E850">
        <v>9.52</v>
      </c>
    </row>
    <row r="851" spans="1:5">
      <c r="A851" t="s">
        <v>2955</v>
      </c>
      <c r="B851" t="s">
        <v>3974</v>
      </c>
      <c r="C851" t="s">
        <v>373</v>
      </c>
      <c r="D851" t="s">
        <v>1902</v>
      </c>
      <c r="E851">
        <v>8.44</v>
      </c>
    </row>
    <row r="852" spans="1:5">
      <c r="A852" t="s">
        <v>3320</v>
      </c>
      <c r="B852" t="s">
        <v>4153</v>
      </c>
      <c r="C852" t="s">
        <v>373</v>
      </c>
      <c r="D852" t="s">
        <v>4154</v>
      </c>
      <c r="E852">
        <v>4.1399999999999997</v>
      </c>
    </row>
    <row r="853" spans="1:5">
      <c r="A853" t="s">
        <v>3369</v>
      </c>
      <c r="B853" t="s">
        <v>4179</v>
      </c>
      <c r="C853" t="s">
        <v>373</v>
      </c>
      <c r="D853" t="s">
        <v>5890</v>
      </c>
      <c r="E853">
        <v>3.7</v>
      </c>
    </row>
    <row r="854" spans="1:5">
      <c r="A854" t="s">
        <v>4246</v>
      </c>
      <c r="B854" t="s">
        <v>5940</v>
      </c>
      <c r="C854" t="s">
        <v>373</v>
      </c>
      <c r="E854">
        <v>3.11</v>
      </c>
    </row>
    <row r="855" spans="1:5">
      <c r="A855" t="s">
        <v>4259</v>
      </c>
      <c r="B855" t="s">
        <v>4209</v>
      </c>
      <c r="C855" t="s">
        <v>373</v>
      </c>
      <c r="D855" t="s">
        <v>4210</v>
      </c>
      <c r="E855">
        <v>3.07</v>
      </c>
    </row>
    <row r="856" spans="1:5">
      <c r="A856" t="s">
        <v>4299</v>
      </c>
      <c r="B856" t="s">
        <v>4232</v>
      </c>
      <c r="C856" t="s">
        <v>373</v>
      </c>
      <c r="D856" t="s">
        <v>3446</v>
      </c>
      <c r="E856">
        <v>2.5</v>
      </c>
    </row>
    <row r="857" spans="1:5">
      <c r="A857" t="s">
        <v>4394</v>
      </c>
      <c r="B857" t="s">
        <v>4332</v>
      </c>
      <c r="C857" t="s">
        <v>373</v>
      </c>
      <c r="D857" t="s">
        <v>4333</v>
      </c>
      <c r="E857">
        <v>0.92</v>
      </c>
    </row>
    <row r="858" spans="1:5">
      <c r="A858" t="s">
        <v>1914</v>
      </c>
      <c r="B858" t="s">
        <v>5874</v>
      </c>
      <c r="C858" t="s">
        <v>237</v>
      </c>
      <c r="D858" t="s">
        <v>3423</v>
      </c>
      <c r="E858">
        <v>160</v>
      </c>
    </row>
    <row r="859" spans="1:5">
      <c r="A859" t="s">
        <v>1882</v>
      </c>
      <c r="B859" t="s">
        <v>3424</v>
      </c>
      <c r="C859" t="s">
        <v>237</v>
      </c>
      <c r="D859" t="s">
        <v>3423</v>
      </c>
      <c r="E859">
        <v>18</v>
      </c>
    </row>
    <row r="860" spans="1:5">
      <c r="A860" t="s">
        <v>1948</v>
      </c>
      <c r="B860" t="s">
        <v>3452</v>
      </c>
      <c r="C860" t="s">
        <v>237</v>
      </c>
      <c r="D860" t="s">
        <v>3423</v>
      </c>
      <c r="E860">
        <v>198</v>
      </c>
    </row>
    <row r="861" spans="1:5">
      <c r="A861" t="s">
        <v>2002</v>
      </c>
      <c r="B861" t="s">
        <v>3480</v>
      </c>
      <c r="C861" t="s">
        <v>237</v>
      </c>
      <c r="D861" t="s">
        <v>3423</v>
      </c>
      <c r="E861">
        <v>110</v>
      </c>
    </row>
    <row r="862" spans="1:5">
      <c r="A862" t="s">
        <v>2040</v>
      </c>
      <c r="B862" t="s">
        <v>3500</v>
      </c>
      <c r="C862" t="s">
        <v>237</v>
      </c>
      <c r="D862" t="s">
        <v>3423</v>
      </c>
      <c r="E862">
        <v>95</v>
      </c>
    </row>
    <row r="863" spans="1:5">
      <c r="A863" t="s">
        <v>2396</v>
      </c>
      <c r="B863" t="s">
        <v>3679</v>
      </c>
      <c r="C863" t="s">
        <v>237</v>
      </c>
      <c r="D863" t="s">
        <v>3680</v>
      </c>
      <c r="E863">
        <v>23</v>
      </c>
    </row>
    <row r="864" spans="1:5">
      <c r="A864" t="s">
        <v>2710</v>
      </c>
      <c r="B864" t="s">
        <v>3843</v>
      </c>
      <c r="C864" t="s">
        <v>237</v>
      </c>
      <c r="D864" t="s">
        <v>3680</v>
      </c>
      <c r="E864">
        <v>12</v>
      </c>
    </row>
    <row r="865" spans="1:5">
      <c r="A865" t="s">
        <v>2718</v>
      </c>
      <c r="B865" t="s">
        <v>3847</v>
      </c>
      <c r="C865" t="s">
        <v>237</v>
      </c>
      <c r="D865" t="s">
        <v>3848</v>
      </c>
      <c r="E865">
        <v>12</v>
      </c>
    </row>
    <row r="866" spans="1:5">
      <c r="A866" t="s">
        <v>2172</v>
      </c>
      <c r="B866" t="s">
        <v>3569</v>
      </c>
      <c r="C866" t="s">
        <v>351</v>
      </c>
      <c r="D866" t="s">
        <v>5890</v>
      </c>
      <c r="E866">
        <v>46</v>
      </c>
    </row>
    <row r="867" spans="1:5">
      <c r="A867" t="s">
        <v>2842</v>
      </c>
      <c r="B867" t="s">
        <v>3917</v>
      </c>
      <c r="C867" t="s">
        <v>351</v>
      </c>
      <c r="D867" t="s">
        <v>3550</v>
      </c>
      <c r="E867">
        <v>9.35</v>
      </c>
    </row>
    <row r="868" spans="1:5">
      <c r="A868" t="s">
        <v>2856</v>
      </c>
      <c r="B868" t="s">
        <v>3924</v>
      </c>
      <c r="C868" t="s">
        <v>351</v>
      </c>
      <c r="D868" t="s">
        <v>3925</v>
      </c>
      <c r="E868">
        <v>9.26</v>
      </c>
    </row>
    <row r="869" spans="1:5">
      <c r="A869" t="s">
        <v>2981</v>
      </c>
      <c r="B869" t="s">
        <v>3987</v>
      </c>
      <c r="C869" t="s">
        <v>351</v>
      </c>
      <c r="D869" t="s">
        <v>3925</v>
      </c>
      <c r="E869">
        <v>8.02</v>
      </c>
    </row>
    <row r="870" spans="1:5">
      <c r="A870" t="s">
        <v>3033</v>
      </c>
      <c r="B870" t="s">
        <v>4019</v>
      </c>
      <c r="C870" t="s">
        <v>351</v>
      </c>
      <c r="D870" t="s">
        <v>4020</v>
      </c>
      <c r="E870">
        <v>7.23</v>
      </c>
    </row>
    <row r="871" spans="1:5">
      <c r="A871" t="s">
        <v>3264</v>
      </c>
      <c r="B871" t="s">
        <v>4129</v>
      </c>
      <c r="C871" t="s">
        <v>351</v>
      </c>
      <c r="D871" t="s">
        <v>3499</v>
      </c>
      <c r="E871">
        <v>4.68</v>
      </c>
    </row>
    <row r="872" spans="1:5">
      <c r="A872" t="s">
        <v>3282</v>
      </c>
      <c r="B872" t="s">
        <v>4135</v>
      </c>
      <c r="C872" t="s">
        <v>351</v>
      </c>
      <c r="D872" t="s">
        <v>4136</v>
      </c>
      <c r="E872">
        <v>4.54</v>
      </c>
    </row>
    <row r="873" spans="1:5">
      <c r="A873" t="s">
        <v>1903</v>
      </c>
      <c r="B873" t="s">
        <v>5867</v>
      </c>
      <c r="C873" t="s">
        <v>259</v>
      </c>
      <c r="D873" t="s">
        <v>2389</v>
      </c>
      <c r="E873">
        <v>227</v>
      </c>
    </row>
    <row r="874" spans="1:5">
      <c r="A874" t="s">
        <v>1905</v>
      </c>
      <c r="B874" t="s">
        <v>5868</v>
      </c>
      <c r="C874" t="s">
        <v>259</v>
      </c>
      <c r="D874" t="s">
        <v>2389</v>
      </c>
      <c r="E874">
        <v>214</v>
      </c>
    </row>
    <row r="875" spans="1:5">
      <c r="A875" t="s">
        <v>1885</v>
      </c>
      <c r="B875" t="s">
        <v>3425</v>
      </c>
      <c r="C875" t="s">
        <v>259</v>
      </c>
      <c r="D875" t="s">
        <v>3423</v>
      </c>
      <c r="E875">
        <v>133</v>
      </c>
    </row>
    <row r="876" spans="1:5">
      <c r="A876" t="s">
        <v>1900</v>
      </c>
      <c r="B876" t="s">
        <v>3430</v>
      </c>
      <c r="C876" t="s">
        <v>259</v>
      </c>
      <c r="D876" t="s">
        <v>2389</v>
      </c>
      <c r="E876">
        <v>582</v>
      </c>
    </row>
    <row r="877" spans="1:5">
      <c r="A877" t="s">
        <v>1980</v>
      </c>
      <c r="B877" t="s">
        <v>3466</v>
      </c>
      <c r="C877" t="s">
        <v>259</v>
      </c>
      <c r="D877" t="s">
        <v>3446</v>
      </c>
      <c r="E877">
        <v>128</v>
      </c>
    </row>
    <row r="878" spans="1:5">
      <c r="A878" t="s">
        <v>1984</v>
      </c>
      <c r="B878" t="s">
        <v>3468</v>
      </c>
      <c r="C878" t="s">
        <v>259</v>
      </c>
      <c r="D878" t="s">
        <v>3446</v>
      </c>
      <c r="E878">
        <v>127</v>
      </c>
    </row>
    <row r="879" spans="1:5">
      <c r="A879" t="s">
        <v>2123</v>
      </c>
      <c r="B879" t="s">
        <v>3543</v>
      </c>
      <c r="C879" t="s">
        <v>259</v>
      </c>
      <c r="D879" t="s">
        <v>3446</v>
      </c>
      <c r="E879">
        <v>57</v>
      </c>
    </row>
    <row r="880" spans="1:5">
      <c r="A880" t="s">
        <v>2613</v>
      </c>
      <c r="B880" t="s">
        <v>3800</v>
      </c>
      <c r="C880" t="s">
        <v>259</v>
      </c>
      <c r="D880" t="s">
        <v>3801</v>
      </c>
      <c r="E880">
        <v>15</v>
      </c>
    </row>
    <row r="881" spans="1:5">
      <c r="A881" t="s">
        <v>3222</v>
      </c>
      <c r="B881" t="s">
        <v>4114</v>
      </c>
      <c r="C881" t="s">
        <v>259</v>
      </c>
      <c r="D881" t="s">
        <v>3584</v>
      </c>
      <c r="E881">
        <v>5.33</v>
      </c>
    </row>
    <row r="882" spans="1:5">
      <c r="A882" t="s">
        <v>1892</v>
      </c>
      <c r="B882" t="s">
        <v>5860</v>
      </c>
      <c r="C882" t="s">
        <v>273</v>
      </c>
      <c r="D882" t="s">
        <v>5861</v>
      </c>
      <c r="E882">
        <v>283</v>
      </c>
    </row>
    <row r="883" spans="1:5">
      <c r="A883" t="s">
        <v>1909</v>
      </c>
      <c r="B883" t="s">
        <v>5871</v>
      </c>
      <c r="C883" t="s">
        <v>273</v>
      </c>
      <c r="D883" t="s">
        <v>3489</v>
      </c>
      <c r="E883">
        <v>198</v>
      </c>
    </row>
    <row r="884" spans="1:5">
      <c r="A884" t="s">
        <v>1973</v>
      </c>
      <c r="B884" t="s">
        <v>3462</v>
      </c>
      <c r="C884" t="s">
        <v>273</v>
      </c>
      <c r="D884" t="s">
        <v>3463</v>
      </c>
      <c r="E884">
        <v>141</v>
      </c>
    </row>
    <row r="885" spans="1:5">
      <c r="A885" t="s">
        <v>2154</v>
      </c>
      <c r="B885" t="s">
        <v>3557</v>
      </c>
      <c r="C885" t="s">
        <v>273</v>
      </c>
      <c r="D885" t="s">
        <v>3558</v>
      </c>
      <c r="E885">
        <v>49</v>
      </c>
    </row>
    <row r="886" spans="1:5">
      <c r="A886" t="s">
        <v>2608</v>
      </c>
      <c r="B886" t="s">
        <v>3798</v>
      </c>
      <c r="C886" t="s">
        <v>273</v>
      </c>
      <c r="D886" t="s">
        <v>3704</v>
      </c>
      <c r="E886">
        <v>15</v>
      </c>
    </row>
    <row r="887" spans="1:5">
      <c r="A887" t="s">
        <v>2646</v>
      </c>
      <c r="B887" t="s">
        <v>3819</v>
      </c>
      <c r="C887" t="s">
        <v>273</v>
      </c>
      <c r="D887" t="s">
        <v>3463</v>
      </c>
      <c r="E887">
        <v>14</v>
      </c>
    </row>
    <row r="888" spans="1:5">
      <c r="A888" t="s">
        <v>2713</v>
      </c>
      <c r="B888" t="s">
        <v>3844</v>
      </c>
      <c r="C888" t="s">
        <v>273</v>
      </c>
      <c r="D888" t="s">
        <v>3463</v>
      </c>
      <c r="E888">
        <v>12</v>
      </c>
    </row>
    <row r="889" spans="1:5">
      <c r="A889" t="s">
        <v>2737</v>
      </c>
      <c r="B889" t="s">
        <v>3858</v>
      </c>
      <c r="C889" t="s">
        <v>273</v>
      </c>
      <c r="D889" t="s">
        <v>3859</v>
      </c>
      <c r="E889">
        <v>11</v>
      </c>
    </row>
    <row r="890" spans="1:5">
      <c r="A890" t="s">
        <v>2784</v>
      </c>
      <c r="B890" t="s">
        <v>3886</v>
      </c>
      <c r="C890" t="s">
        <v>273</v>
      </c>
      <c r="D890" t="s">
        <v>3887</v>
      </c>
      <c r="E890">
        <v>10</v>
      </c>
    </row>
    <row r="891" spans="1:5">
      <c r="A891" t="s">
        <v>2819</v>
      </c>
      <c r="B891" t="s">
        <v>3905</v>
      </c>
      <c r="C891" t="s">
        <v>273</v>
      </c>
      <c r="D891" t="s">
        <v>3906</v>
      </c>
      <c r="E891">
        <v>9.76</v>
      </c>
    </row>
    <row r="892" spans="1:5">
      <c r="A892" t="s">
        <v>3004</v>
      </c>
      <c r="B892" t="s">
        <v>4000</v>
      </c>
      <c r="C892" t="s">
        <v>273</v>
      </c>
      <c r="D892" t="s">
        <v>4001</v>
      </c>
      <c r="E892">
        <v>7.66</v>
      </c>
    </row>
    <row r="893" spans="1:5">
      <c r="A893" t="s">
        <v>3067</v>
      </c>
      <c r="B893" t="s">
        <v>4035</v>
      </c>
      <c r="C893" t="s">
        <v>273</v>
      </c>
      <c r="D893" t="s">
        <v>4036</v>
      </c>
      <c r="E893">
        <v>6.98</v>
      </c>
    </row>
    <row r="894" spans="1:5">
      <c r="A894" t="s">
        <v>3189</v>
      </c>
      <c r="B894" t="s">
        <v>4095</v>
      </c>
      <c r="C894" t="s">
        <v>273</v>
      </c>
      <c r="D894" t="s">
        <v>4096</v>
      </c>
      <c r="E894">
        <v>5.76</v>
      </c>
    </row>
    <row r="895" spans="1:5">
      <c r="A895" t="s">
        <v>3276</v>
      </c>
      <c r="B895" t="s">
        <v>4133</v>
      </c>
      <c r="C895" t="s">
        <v>273</v>
      </c>
      <c r="D895" t="s">
        <v>3887</v>
      </c>
      <c r="E895">
        <v>4.5999999999999996</v>
      </c>
    </row>
    <row r="896" spans="1:5">
      <c r="A896" t="s">
        <v>3323</v>
      </c>
      <c r="B896" t="s">
        <v>4155</v>
      </c>
      <c r="C896" t="s">
        <v>273</v>
      </c>
      <c r="D896" t="s">
        <v>3887</v>
      </c>
      <c r="E896">
        <v>4.0999999999999996</v>
      </c>
    </row>
    <row r="897" spans="1:5">
      <c r="A897" t="s">
        <v>3352</v>
      </c>
      <c r="B897" t="s">
        <v>4168</v>
      </c>
      <c r="C897" t="s">
        <v>273</v>
      </c>
      <c r="D897" t="s">
        <v>4169</v>
      </c>
      <c r="E897">
        <v>3.79</v>
      </c>
    </row>
    <row r="898" spans="1:5">
      <c r="A898" t="s">
        <v>3382</v>
      </c>
      <c r="B898" t="s">
        <v>4187</v>
      </c>
      <c r="C898" t="s">
        <v>273</v>
      </c>
      <c r="D898" t="s">
        <v>4188</v>
      </c>
      <c r="E898">
        <v>3.45</v>
      </c>
    </row>
    <row r="899" spans="1:5">
      <c r="A899" t="s">
        <v>3387</v>
      </c>
      <c r="B899" t="s">
        <v>4190</v>
      </c>
      <c r="C899" t="s">
        <v>273</v>
      </c>
      <c r="D899" t="s">
        <v>4191</v>
      </c>
      <c r="E899">
        <v>3.4</v>
      </c>
    </row>
    <row r="900" spans="1:5">
      <c r="A900" t="s">
        <v>4263</v>
      </c>
      <c r="B900" t="s">
        <v>4213</v>
      </c>
      <c r="C900" t="s">
        <v>273</v>
      </c>
      <c r="D900" t="s">
        <v>3577</v>
      </c>
      <c r="E900">
        <v>3.04</v>
      </c>
    </row>
    <row r="901" spans="1:5">
      <c r="A901" t="s">
        <v>1924</v>
      </c>
      <c r="B901" t="s">
        <v>5880</v>
      </c>
      <c r="C901" t="s">
        <v>275</v>
      </c>
      <c r="E901">
        <v>130</v>
      </c>
    </row>
    <row r="902" spans="1:5">
      <c r="A902" t="s">
        <v>1937</v>
      </c>
      <c r="B902" t="s">
        <v>3447</v>
      </c>
      <c r="C902" t="s">
        <v>275</v>
      </c>
      <c r="D902" t="s">
        <v>1947</v>
      </c>
      <c r="E902">
        <v>245</v>
      </c>
    </row>
    <row r="903" spans="1:5">
      <c r="A903" t="s">
        <v>1991</v>
      </c>
      <c r="B903" t="s">
        <v>3473</v>
      </c>
      <c r="C903" t="s">
        <v>275</v>
      </c>
      <c r="D903" t="s">
        <v>3474</v>
      </c>
      <c r="E903">
        <v>122</v>
      </c>
    </row>
    <row r="904" spans="1:5">
      <c r="A904" t="s">
        <v>2037</v>
      </c>
      <c r="B904" t="s">
        <v>3498</v>
      </c>
      <c r="C904" t="s">
        <v>275</v>
      </c>
      <c r="D904" t="s">
        <v>3499</v>
      </c>
      <c r="E904">
        <v>96</v>
      </c>
    </row>
    <row r="905" spans="1:5">
      <c r="A905" t="s">
        <v>2234</v>
      </c>
      <c r="B905" t="s">
        <v>3602</v>
      </c>
      <c r="C905" t="s">
        <v>275</v>
      </c>
      <c r="D905" t="s">
        <v>3603</v>
      </c>
      <c r="E905">
        <v>36</v>
      </c>
    </row>
    <row r="906" spans="1:5">
      <c r="A906" t="s">
        <v>2334</v>
      </c>
      <c r="B906" t="s">
        <v>3650</v>
      </c>
      <c r="C906" t="s">
        <v>275</v>
      </c>
      <c r="D906" t="s">
        <v>1979</v>
      </c>
      <c r="E906">
        <v>27</v>
      </c>
    </row>
    <row r="907" spans="1:5">
      <c r="A907" t="s">
        <v>2352</v>
      </c>
      <c r="B907" t="s">
        <v>3659</v>
      </c>
      <c r="C907" t="s">
        <v>275</v>
      </c>
      <c r="D907" t="s">
        <v>3423</v>
      </c>
      <c r="E907">
        <v>26</v>
      </c>
    </row>
    <row r="908" spans="1:5">
      <c r="A908" t="s">
        <v>2415</v>
      </c>
      <c r="B908" t="s">
        <v>3692</v>
      </c>
      <c r="C908" t="s">
        <v>275</v>
      </c>
      <c r="D908" t="s">
        <v>1979</v>
      </c>
      <c r="E908">
        <v>22</v>
      </c>
    </row>
    <row r="909" spans="1:5">
      <c r="A909" t="s">
        <v>2437</v>
      </c>
      <c r="B909" t="s">
        <v>3703</v>
      </c>
      <c r="C909" t="s">
        <v>275</v>
      </c>
      <c r="D909" t="s">
        <v>3704</v>
      </c>
      <c r="E909">
        <v>21</v>
      </c>
    </row>
    <row r="910" spans="1:5">
      <c r="A910" t="s">
        <v>2505</v>
      </c>
      <c r="B910" t="s">
        <v>3744</v>
      </c>
      <c r="C910" t="s">
        <v>275</v>
      </c>
      <c r="D910" t="s">
        <v>3745</v>
      </c>
      <c r="E910">
        <v>18</v>
      </c>
    </row>
    <row r="911" spans="1:5">
      <c r="A911" t="s">
        <v>2520</v>
      </c>
      <c r="B911" t="s">
        <v>5899</v>
      </c>
      <c r="C911" t="s">
        <v>275</v>
      </c>
      <c r="D911" t="s">
        <v>5900</v>
      </c>
      <c r="E911">
        <v>17</v>
      </c>
    </row>
    <row r="912" spans="1:5">
      <c r="A912" t="s">
        <v>2546</v>
      </c>
      <c r="B912" t="s">
        <v>3766</v>
      </c>
      <c r="C912" t="s">
        <v>275</v>
      </c>
      <c r="D912" t="s">
        <v>3626</v>
      </c>
      <c r="E912">
        <v>17</v>
      </c>
    </row>
    <row r="913" spans="1:5">
      <c r="A913" t="s">
        <v>2565</v>
      </c>
      <c r="B913" t="s">
        <v>3776</v>
      </c>
      <c r="C913" t="s">
        <v>275</v>
      </c>
      <c r="D913" t="s">
        <v>3777</v>
      </c>
      <c r="E913">
        <v>16</v>
      </c>
    </row>
    <row r="914" spans="1:5">
      <c r="A914" t="s">
        <v>2616</v>
      </c>
      <c r="B914" t="s">
        <v>3802</v>
      </c>
      <c r="C914" t="s">
        <v>275</v>
      </c>
      <c r="D914" t="s">
        <v>3803</v>
      </c>
      <c r="E914">
        <v>15</v>
      </c>
    </row>
    <row r="915" spans="1:5">
      <c r="A915" t="s">
        <v>2649</v>
      </c>
      <c r="B915" t="s">
        <v>3820</v>
      </c>
      <c r="C915" t="s">
        <v>275</v>
      </c>
      <c r="D915" t="s">
        <v>3821</v>
      </c>
      <c r="E915">
        <v>14</v>
      </c>
    </row>
    <row r="916" spans="1:5">
      <c r="A916" t="s">
        <v>2726</v>
      </c>
      <c r="B916" t="s">
        <v>3853</v>
      </c>
      <c r="C916" t="s">
        <v>275</v>
      </c>
      <c r="D916" t="s">
        <v>3821</v>
      </c>
      <c r="E916">
        <v>12</v>
      </c>
    </row>
    <row r="917" spans="1:5">
      <c r="A917" t="s">
        <v>2762</v>
      </c>
      <c r="B917" t="s">
        <v>3873</v>
      </c>
      <c r="C917" t="s">
        <v>275</v>
      </c>
      <c r="D917" t="s">
        <v>3821</v>
      </c>
      <c r="E917">
        <v>11</v>
      </c>
    </row>
    <row r="918" spans="1:5">
      <c r="A918" t="s">
        <v>2845</v>
      </c>
      <c r="B918" t="s">
        <v>3918</v>
      </c>
      <c r="C918" t="s">
        <v>275</v>
      </c>
      <c r="D918" t="s">
        <v>3919</v>
      </c>
      <c r="E918">
        <v>9.33</v>
      </c>
    </row>
    <row r="919" spans="1:5">
      <c r="A919" t="s">
        <v>2859</v>
      </c>
      <c r="B919" t="s">
        <v>3926</v>
      </c>
      <c r="C919" t="s">
        <v>275</v>
      </c>
      <c r="D919" t="s">
        <v>3773</v>
      </c>
      <c r="E919">
        <v>9.1999999999999993</v>
      </c>
    </row>
    <row r="920" spans="1:5">
      <c r="A920" t="s">
        <v>3022</v>
      </c>
      <c r="B920" t="s">
        <v>4012</v>
      </c>
      <c r="C920" t="s">
        <v>275</v>
      </c>
      <c r="D920" t="s">
        <v>4013</v>
      </c>
      <c r="E920">
        <v>7.39</v>
      </c>
    </row>
    <row r="921" spans="1:5">
      <c r="A921" t="s">
        <v>3043</v>
      </c>
      <c r="B921" t="s">
        <v>4024</v>
      </c>
      <c r="C921" t="s">
        <v>275</v>
      </c>
      <c r="D921" t="s">
        <v>4025</v>
      </c>
      <c r="E921">
        <v>7.19</v>
      </c>
    </row>
    <row r="922" spans="1:5">
      <c r="A922" t="s">
        <v>3075</v>
      </c>
      <c r="B922" t="s">
        <v>4041</v>
      </c>
      <c r="C922" t="s">
        <v>275</v>
      </c>
      <c r="D922" t="s">
        <v>4042</v>
      </c>
      <c r="E922">
        <v>6.93</v>
      </c>
    </row>
    <row r="923" spans="1:5">
      <c r="A923" t="s">
        <v>3081</v>
      </c>
      <c r="B923" t="s">
        <v>4045</v>
      </c>
      <c r="C923" t="s">
        <v>275</v>
      </c>
      <c r="D923" t="s">
        <v>1902</v>
      </c>
      <c r="E923">
        <v>6.87</v>
      </c>
    </row>
    <row r="924" spans="1:5">
      <c r="A924" t="s">
        <v>3147</v>
      </c>
      <c r="B924" t="s">
        <v>4075</v>
      </c>
      <c r="C924" t="s">
        <v>275</v>
      </c>
      <c r="D924" t="s">
        <v>4076</v>
      </c>
      <c r="E924">
        <v>6.19</v>
      </c>
    </row>
    <row r="925" spans="1:5">
      <c r="A925" t="s">
        <v>3158</v>
      </c>
      <c r="B925" t="s">
        <v>4081</v>
      </c>
      <c r="C925" t="s">
        <v>275</v>
      </c>
      <c r="D925" t="s">
        <v>4082</v>
      </c>
      <c r="E925">
        <v>6.11</v>
      </c>
    </row>
    <row r="926" spans="1:5">
      <c r="A926" t="s">
        <v>3337</v>
      </c>
      <c r="B926" t="s">
        <v>4163</v>
      </c>
      <c r="C926" t="s">
        <v>275</v>
      </c>
      <c r="D926" t="s">
        <v>3634</v>
      </c>
      <c r="E926">
        <v>3.98</v>
      </c>
    </row>
    <row r="927" spans="1:5">
      <c r="A927" t="s">
        <v>3346</v>
      </c>
      <c r="B927" t="s">
        <v>4166</v>
      </c>
      <c r="C927" t="s">
        <v>275</v>
      </c>
      <c r="D927" t="s">
        <v>3887</v>
      </c>
      <c r="E927">
        <v>3.84</v>
      </c>
    </row>
    <row r="928" spans="1:5">
      <c r="A928" t="s">
        <v>3399</v>
      </c>
      <c r="B928" t="s">
        <v>5936</v>
      </c>
      <c r="C928" t="s">
        <v>275</v>
      </c>
      <c r="D928" t="s">
        <v>5937</v>
      </c>
      <c r="E928">
        <v>3.35</v>
      </c>
    </row>
    <row r="929" spans="1:5">
      <c r="A929" t="s">
        <v>4257</v>
      </c>
      <c r="B929" t="s">
        <v>4208</v>
      </c>
      <c r="C929" t="s">
        <v>275</v>
      </c>
      <c r="D929" t="s">
        <v>3887</v>
      </c>
      <c r="E929">
        <v>3.08</v>
      </c>
    </row>
    <row r="930" spans="1:5">
      <c r="A930" t="s">
        <v>1930</v>
      </c>
      <c r="B930" t="s">
        <v>3443</v>
      </c>
      <c r="C930" t="s">
        <v>359</v>
      </c>
      <c r="D930" t="s">
        <v>3423</v>
      </c>
      <c r="E930">
        <v>278</v>
      </c>
    </row>
    <row r="931" spans="1:5">
      <c r="A931" t="s">
        <v>2537</v>
      </c>
      <c r="B931" t="s">
        <v>3762</v>
      </c>
      <c r="C931" t="s">
        <v>359</v>
      </c>
      <c r="D931" t="s">
        <v>3704</v>
      </c>
      <c r="E931">
        <v>17</v>
      </c>
    </row>
    <row r="932" spans="1:5">
      <c r="A932" t="s">
        <v>1952</v>
      </c>
      <c r="B932" t="s">
        <v>3454</v>
      </c>
      <c r="C932" t="s">
        <v>245</v>
      </c>
      <c r="D932" t="s">
        <v>3423</v>
      </c>
      <c r="E932">
        <v>189</v>
      </c>
    </row>
    <row r="933" spans="1:5">
      <c r="A933" t="s">
        <v>4359</v>
      </c>
      <c r="B933" t="s">
        <v>4290</v>
      </c>
      <c r="C933" t="s">
        <v>245</v>
      </c>
      <c r="D933" t="s">
        <v>4096</v>
      </c>
      <c r="E933">
        <v>1.59</v>
      </c>
    </row>
    <row r="934" spans="1:5">
      <c r="A934" t="s">
        <v>4409</v>
      </c>
      <c r="B934" t="s">
        <v>4352</v>
      </c>
      <c r="C934" t="s">
        <v>245</v>
      </c>
      <c r="D934" t="s">
        <v>4096</v>
      </c>
      <c r="E934">
        <v>0.66</v>
      </c>
    </row>
    <row r="935" spans="1:5">
      <c r="A935" t="s">
        <v>2030</v>
      </c>
      <c r="B935" t="s">
        <v>3495</v>
      </c>
      <c r="C935" t="s">
        <v>283</v>
      </c>
      <c r="D935" t="s">
        <v>3496</v>
      </c>
      <c r="E935">
        <v>98</v>
      </c>
    </row>
    <row r="936" spans="1:5">
      <c r="A936" t="s">
        <v>2073</v>
      </c>
      <c r="B936" t="s">
        <v>3517</v>
      </c>
      <c r="C936" t="s">
        <v>283</v>
      </c>
      <c r="D936" t="s">
        <v>3449</v>
      </c>
      <c r="E936">
        <v>75</v>
      </c>
    </row>
    <row r="937" spans="1:5">
      <c r="A937" t="s">
        <v>2098</v>
      </c>
      <c r="B937" t="s">
        <v>3530</v>
      </c>
      <c r="C937" t="s">
        <v>283</v>
      </c>
      <c r="D937" t="s">
        <v>3531</v>
      </c>
      <c r="E937">
        <v>66</v>
      </c>
    </row>
    <row r="938" spans="1:5">
      <c r="A938" t="s">
        <v>2121</v>
      </c>
      <c r="B938" t="s">
        <v>5893</v>
      </c>
      <c r="C938" t="s">
        <v>283</v>
      </c>
      <c r="D938" t="s">
        <v>5894</v>
      </c>
      <c r="E938">
        <v>57</v>
      </c>
    </row>
    <row r="939" spans="1:5">
      <c r="A939" t="s">
        <v>2150</v>
      </c>
      <c r="B939" t="s">
        <v>3555</v>
      </c>
      <c r="C939" t="s">
        <v>283</v>
      </c>
      <c r="D939" t="s">
        <v>5890</v>
      </c>
      <c r="E939">
        <v>49</v>
      </c>
    </row>
    <row r="940" spans="1:5">
      <c r="A940" t="s">
        <v>2152</v>
      </c>
      <c r="B940" t="s">
        <v>3556</v>
      </c>
      <c r="C940" t="s">
        <v>283</v>
      </c>
      <c r="D940" t="s">
        <v>5890</v>
      </c>
      <c r="E940">
        <v>49</v>
      </c>
    </row>
    <row r="941" spans="1:5">
      <c r="A941" t="s">
        <v>2212</v>
      </c>
      <c r="B941" t="s">
        <v>3588</v>
      </c>
      <c r="C941" t="s">
        <v>283</v>
      </c>
      <c r="D941" t="s">
        <v>3589</v>
      </c>
      <c r="E941">
        <v>39</v>
      </c>
    </row>
    <row r="942" spans="1:5">
      <c r="A942" t="s">
        <v>2223</v>
      </c>
      <c r="B942" t="s">
        <v>3596</v>
      </c>
      <c r="C942" t="s">
        <v>283</v>
      </c>
      <c r="D942" t="s">
        <v>3597</v>
      </c>
      <c r="E942">
        <v>38</v>
      </c>
    </row>
    <row r="943" spans="1:5">
      <c r="A943" t="s">
        <v>2231</v>
      </c>
      <c r="B943" t="s">
        <v>3600</v>
      </c>
      <c r="C943" t="s">
        <v>283</v>
      </c>
      <c r="D943" t="s">
        <v>3601</v>
      </c>
      <c r="E943">
        <v>36</v>
      </c>
    </row>
    <row r="944" spans="1:5">
      <c r="A944" t="s">
        <v>2236</v>
      </c>
      <c r="B944" t="s">
        <v>3604</v>
      </c>
      <c r="C944" t="s">
        <v>283</v>
      </c>
      <c r="D944" t="s">
        <v>3439</v>
      </c>
      <c r="E944">
        <v>36</v>
      </c>
    </row>
    <row r="945" spans="1:5">
      <c r="A945" t="s">
        <v>2314</v>
      </c>
      <c r="B945" t="s">
        <v>3640</v>
      </c>
      <c r="C945" t="s">
        <v>283</v>
      </c>
      <c r="D945" t="s">
        <v>1902</v>
      </c>
      <c r="E945">
        <v>28</v>
      </c>
    </row>
    <row r="946" spans="1:5">
      <c r="A946" t="s">
        <v>2348</v>
      </c>
      <c r="B946" t="s">
        <v>3656</v>
      </c>
      <c r="C946" t="s">
        <v>283</v>
      </c>
      <c r="D946" t="s">
        <v>3657</v>
      </c>
      <c r="E946">
        <v>27</v>
      </c>
    </row>
    <row r="947" spans="1:5">
      <c r="A947" t="s">
        <v>2359</v>
      </c>
      <c r="B947" t="s">
        <v>3665</v>
      </c>
      <c r="C947" t="s">
        <v>283</v>
      </c>
      <c r="D947" t="s">
        <v>3666</v>
      </c>
      <c r="E947">
        <v>25</v>
      </c>
    </row>
    <row r="948" spans="1:5">
      <c r="A948" t="s">
        <v>2390</v>
      </c>
      <c r="B948" t="s">
        <v>3677</v>
      </c>
      <c r="C948" t="s">
        <v>283</v>
      </c>
      <c r="D948" t="s">
        <v>3506</v>
      </c>
      <c r="E948">
        <v>23</v>
      </c>
    </row>
    <row r="949" spans="1:5">
      <c r="A949" t="s">
        <v>2393</v>
      </c>
      <c r="B949" t="s">
        <v>3678</v>
      </c>
      <c r="C949" t="s">
        <v>283</v>
      </c>
      <c r="D949" t="s">
        <v>3463</v>
      </c>
      <c r="E949">
        <v>23</v>
      </c>
    </row>
    <row r="950" spans="1:5">
      <c r="A950" t="s">
        <v>2418</v>
      </c>
      <c r="B950" t="s">
        <v>3693</v>
      </c>
      <c r="C950" t="s">
        <v>283</v>
      </c>
      <c r="D950" t="s">
        <v>3577</v>
      </c>
      <c r="E950">
        <v>22</v>
      </c>
    </row>
    <row r="951" spans="1:5">
      <c r="A951" t="s">
        <v>2478</v>
      </c>
      <c r="B951" t="s">
        <v>3727</v>
      </c>
      <c r="C951" t="s">
        <v>283</v>
      </c>
      <c r="D951" t="s">
        <v>3728</v>
      </c>
      <c r="E951">
        <v>19</v>
      </c>
    </row>
    <row r="952" spans="1:5">
      <c r="A952" t="s">
        <v>2497</v>
      </c>
      <c r="B952" t="s">
        <v>3740</v>
      </c>
      <c r="C952" t="s">
        <v>283</v>
      </c>
      <c r="D952" t="s">
        <v>3741</v>
      </c>
      <c r="E952">
        <v>19</v>
      </c>
    </row>
    <row r="953" spans="1:5">
      <c r="A953" t="s">
        <v>2508</v>
      </c>
      <c r="B953" t="s">
        <v>3746</v>
      </c>
      <c r="C953" t="s">
        <v>283</v>
      </c>
      <c r="D953" t="s">
        <v>3747</v>
      </c>
      <c r="E953">
        <v>18</v>
      </c>
    </row>
    <row r="954" spans="1:5">
      <c r="A954" t="s">
        <v>2517</v>
      </c>
      <c r="B954" t="s">
        <v>3751</v>
      </c>
      <c r="C954" t="s">
        <v>283</v>
      </c>
      <c r="D954" t="s">
        <v>1902</v>
      </c>
      <c r="E954">
        <v>17</v>
      </c>
    </row>
    <row r="955" spans="1:5">
      <c r="A955" t="s">
        <v>2600</v>
      </c>
      <c r="B955" t="s">
        <v>3792</v>
      </c>
      <c r="C955" t="s">
        <v>283</v>
      </c>
      <c r="D955" t="s">
        <v>3793</v>
      </c>
      <c r="E955">
        <v>15</v>
      </c>
    </row>
    <row r="956" spans="1:5">
      <c r="A956" t="s">
        <v>2661</v>
      </c>
      <c r="B956" t="s">
        <v>3827</v>
      </c>
      <c r="C956" t="s">
        <v>283</v>
      </c>
      <c r="D956" t="s">
        <v>3617</v>
      </c>
      <c r="E956">
        <v>13</v>
      </c>
    </row>
    <row r="957" spans="1:5">
      <c r="A957" t="s">
        <v>2682</v>
      </c>
      <c r="B957" t="s">
        <v>5907</v>
      </c>
      <c r="C957" t="s">
        <v>283</v>
      </c>
      <c r="D957" t="s">
        <v>5908</v>
      </c>
      <c r="E957">
        <v>13</v>
      </c>
    </row>
    <row r="958" spans="1:5">
      <c r="A958" t="s">
        <v>2772</v>
      </c>
      <c r="B958" t="s">
        <v>3878</v>
      </c>
      <c r="C958" t="s">
        <v>283</v>
      </c>
      <c r="D958" t="s">
        <v>3879</v>
      </c>
      <c r="E958">
        <v>11</v>
      </c>
    </row>
    <row r="959" spans="1:5">
      <c r="A959" t="s">
        <v>2802</v>
      </c>
      <c r="B959" t="s">
        <v>3896</v>
      </c>
      <c r="C959" t="s">
        <v>283</v>
      </c>
      <c r="D959" t="s">
        <v>3897</v>
      </c>
      <c r="E959">
        <v>10</v>
      </c>
    </row>
    <row r="960" spans="1:5">
      <c r="A960" t="s">
        <v>2822</v>
      </c>
      <c r="B960" t="s">
        <v>3907</v>
      </c>
      <c r="C960" t="s">
        <v>283</v>
      </c>
      <c r="D960" t="s">
        <v>3589</v>
      </c>
      <c r="E960">
        <v>9.74</v>
      </c>
    </row>
    <row r="961" spans="1:5">
      <c r="A961" t="s">
        <v>2864</v>
      </c>
      <c r="B961" t="s">
        <v>3929</v>
      </c>
      <c r="C961" t="s">
        <v>283</v>
      </c>
      <c r="D961" t="s">
        <v>3930</v>
      </c>
      <c r="E961">
        <v>9.18</v>
      </c>
    </row>
    <row r="962" spans="1:5">
      <c r="A962" t="s">
        <v>2907</v>
      </c>
      <c r="B962" t="s">
        <v>3949</v>
      </c>
      <c r="C962" t="s">
        <v>283</v>
      </c>
      <c r="D962" t="s">
        <v>3589</v>
      </c>
      <c r="E962">
        <v>8.9</v>
      </c>
    </row>
    <row r="963" spans="1:5">
      <c r="A963" t="s">
        <v>2913</v>
      </c>
      <c r="B963" t="s">
        <v>3951</v>
      </c>
      <c r="C963" t="s">
        <v>283</v>
      </c>
      <c r="D963" t="s">
        <v>3821</v>
      </c>
      <c r="E963">
        <v>8.84</v>
      </c>
    </row>
    <row r="964" spans="1:5">
      <c r="A964" t="s">
        <v>2928</v>
      </c>
      <c r="B964" t="s">
        <v>3959</v>
      </c>
      <c r="C964" t="s">
        <v>283</v>
      </c>
      <c r="D964" t="s">
        <v>3783</v>
      </c>
      <c r="E964">
        <v>8.7200000000000006</v>
      </c>
    </row>
    <row r="965" spans="1:5">
      <c r="A965" t="s">
        <v>3028</v>
      </c>
      <c r="B965" t="s">
        <v>4016</v>
      </c>
      <c r="C965" t="s">
        <v>283</v>
      </c>
      <c r="D965" t="s">
        <v>3449</v>
      </c>
      <c r="E965">
        <v>7.33</v>
      </c>
    </row>
    <row r="966" spans="1:5">
      <c r="A966" t="s">
        <v>3038</v>
      </c>
      <c r="B966" t="s">
        <v>5916</v>
      </c>
      <c r="C966" t="s">
        <v>283</v>
      </c>
      <c r="D966" t="s">
        <v>5917</v>
      </c>
      <c r="E966">
        <v>7.21</v>
      </c>
    </row>
    <row r="967" spans="1:5">
      <c r="A967" t="s">
        <v>3058</v>
      </c>
      <c r="B967" t="s">
        <v>4031</v>
      </c>
      <c r="C967" t="s">
        <v>283</v>
      </c>
      <c r="D967" t="s">
        <v>4032</v>
      </c>
      <c r="E967">
        <v>7</v>
      </c>
    </row>
    <row r="968" spans="1:5">
      <c r="A968" t="s">
        <v>3163</v>
      </c>
      <c r="B968" t="s">
        <v>4157</v>
      </c>
      <c r="C968" t="s">
        <v>283</v>
      </c>
      <c r="D968" t="s">
        <v>4158</v>
      </c>
      <c r="E968">
        <v>6</v>
      </c>
    </row>
    <row r="969" spans="1:5">
      <c r="A969" t="s">
        <v>3228</v>
      </c>
      <c r="B969" t="s">
        <v>4093</v>
      </c>
      <c r="C969" t="s">
        <v>283</v>
      </c>
      <c r="D969" t="s">
        <v>3601</v>
      </c>
      <c r="E969">
        <v>5.2</v>
      </c>
    </row>
    <row r="970" spans="1:5">
      <c r="A970" t="s">
        <v>3340</v>
      </c>
      <c r="B970" t="s">
        <v>4164</v>
      </c>
      <c r="C970" t="s">
        <v>283</v>
      </c>
      <c r="D970" t="s">
        <v>4165</v>
      </c>
      <c r="E970">
        <v>3.98</v>
      </c>
    </row>
    <row r="971" spans="1:5">
      <c r="A971" t="s">
        <v>3355</v>
      </c>
      <c r="B971" t="s">
        <v>4170</v>
      </c>
      <c r="C971" t="s">
        <v>283</v>
      </c>
      <c r="D971" t="s">
        <v>4171</v>
      </c>
      <c r="E971">
        <v>3.77</v>
      </c>
    </row>
    <row r="972" spans="1:5">
      <c r="A972" t="s">
        <v>3384</v>
      </c>
      <c r="B972" t="s">
        <v>4189</v>
      </c>
      <c r="C972" t="s">
        <v>283</v>
      </c>
      <c r="D972" t="s">
        <v>1913</v>
      </c>
      <c r="E972">
        <v>3.43</v>
      </c>
    </row>
    <row r="973" spans="1:5">
      <c r="A973" t="s">
        <v>4252</v>
      </c>
      <c r="B973" t="s">
        <v>4204</v>
      </c>
      <c r="C973" t="s">
        <v>283</v>
      </c>
      <c r="D973" t="s">
        <v>4205</v>
      </c>
      <c r="E973">
        <v>3.1</v>
      </c>
    </row>
    <row r="974" spans="1:5">
      <c r="A974" t="s">
        <v>4255</v>
      </c>
      <c r="B974" t="s">
        <v>4206</v>
      </c>
      <c r="C974" t="s">
        <v>283</v>
      </c>
      <c r="D974" t="s">
        <v>4207</v>
      </c>
      <c r="E974">
        <v>3.09</v>
      </c>
    </row>
    <row r="975" spans="1:5">
      <c r="A975" t="s">
        <v>4277</v>
      </c>
      <c r="B975" t="s">
        <v>5941</v>
      </c>
      <c r="C975" t="s">
        <v>283</v>
      </c>
      <c r="D975" t="s">
        <v>5942</v>
      </c>
      <c r="E975">
        <v>2.86</v>
      </c>
    </row>
    <row r="976" spans="1:5">
      <c r="A976" t="s">
        <v>4365</v>
      </c>
      <c r="B976" t="s">
        <v>4297</v>
      </c>
      <c r="C976" t="s">
        <v>283</v>
      </c>
      <c r="D976" t="s">
        <v>4298</v>
      </c>
      <c r="E976">
        <v>1.42</v>
      </c>
    </row>
    <row r="977" spans="1:5">
      <c r="A977" t="s">
        <v>1940</v>
      </c>
      <c r="B977" t="s">
        <v>3448</v>
      </c>
      <c r="C977" t="s">
        <v>277</v>
      </c>
      <c r="D977" t="s">
        <v>3449</v>
      </c>
      <c r="E977">
        <v>230</v>
      </c>
    </row>
    <row r="978" spans="1:5">
      <c r="A978" t="s">
        <v>2004</v>
      </c>
      <c r="B978" t="s">
        <v>3481</v>
      </c>
      <c r="C978" t="s">
        <v>277</v>
      </c>
      <c r="D978" t="s">
        <v>3449</v>
      </c>
      <c r="E978">
        <v>103</v>
      </c>
    </row>
    <row r="979" spans="1:5">
      <c r="A979" t="s">
        <v>2013</v>
      </c>
      <c r="B979" t="s">
        <v>3485</v>
      </c>
      <c r="C979" t="s">
        <v>277</v>
      </c>
      <c r="D979" t="s">
        <v>3449</v>
      </c>
      <c r="E979">
        <v>102</v>
      </c>
    </row>
    <row r="980" spans="1:5">
      <c r="A980" t="s">
        <v>2050</v>
      </c>
      <c r="B980" t="s">
        <v>3504</v>
      </c>
      <c r="C980" t="s">
        <v>277</v>
      </c>
      <c r="D980" t="s">
        <v>3449</v>
      </c>
      <c r="E980">
        <v>85</v>
      </c>
    </row>
    <row r="981" spans="1:5">
      <c r="A981" t="s">
        <v>2093</v>
      </c>
      <c r="B981" t="s">
        <v>3527</v>
      </c>
      <c r="C981" t="s">
        <v>277</v>
      </c>
      <c r="D981" t="s">
        <v>3491</v>
      </c>
      <c r="E981">
        <v>69</v>
      </c>
    </row>
    <row r="982" spans="1:5">
      <c r="A982" t="s">
        <v>2623</v>
      </c>
      <c r="B982" t="s">
        <v>3808</v>
      </c>
      <c r="C982" t="s">
        <v>277</v>
      </c>
      <c r="D982" t="s">
        <v>3589</v>
      </c>
      <c r="E982">
        <v>15</v>
      </c>
    </row>
    <row r="983" spans="1:5">
      <c r="A983" t="s">
        <v>2652</v>
      </c>
      <c r="B983" t="s">
        <v>3822</v>
      </c>
      <c r="C983" t="s">
        <v>277</v>
      </c>
      <c r="D983" t="s">
        <v>3823</v>
      </c>
      <c r="E983">
        <v>14</v>
      </c>
    </row>
    <row r="984" spans="1:5">
      <c r="A984" t="s">
        <v>3111</v>
      </c>
      <c r="B984" t="s">
        <v>4058</v>
      </c>
      <c r="C984" t="s">
        <v>277</v>
      </c>
      <c r="D984" t="s">
        <v>4059</v>
      </c>
      <c r="E984">
        <v>6.63</v>
      </c>
    </row>
    <row r="985" spans="1:5">
      <c r="A985" t="s">
        <v>1888</v>
      </c>
      <c r="B985" t="s">
        <v>5857</v>
      </c>
      <c r="C985" t="s">
        <v>247</v>
      </c>
      <c r="D985" t="s">
        <v>5858</v>
      </c>
      <c r="E985">
        <v>314</v>
      </c>
    </row>
    <row r="986" spans="1:5">
      <c r="A986" t="s">
        <v>1890</v>
      </c>
      <c r="B986" t="s">
        <v>5859</v>
      </c>
      <c r="C986" t="s">
        <v>247</v>
      </c>
      <c r="D986" t="s">
        <v>5858</v>
      </c>
      <c r="E986">
        <v>288</v>
      </c>
    </row>
    <row r="987" spans="1:5">
      <c r="A987" t="s">
        <v>1898</v>
      </c>
      <c r="B987" t="s">
        <v>5863</v>
      </c>
      <c r="C987" t="s">
        <v>247</v>
      </c>
      <c r="D987" t="s">
        <v>5864</v>
      </c>
      <c r="E987">
        <v>242</v>
      </c>
    </row>
    <row r="988" spans="1:5">
      <c r="A988" t="s">
        <v>1922</v>
      </c>
      <c r="B988" t="s">
        <v>5879</v>
      </c>
      <c r="C988" t="s">
        <v>247</v>
      </c>
      <c r="D988" t="s">
        <v>3506</v>
      </c>
      <c r="E988">
        <v>130</v>
      </c>
    </row>
    <row r="989" spans="1:5">
      <c r="A989" t="s">
        <v>1935</v>
      </c>
      <c r="B989" t="s">
        <v>5884</v>
      </c>
      <c r="C989" t="s">
        <v>247</v>
      </c>
      <c r="D989" t="s">
        <v>5858</v>
      </c>
      <c r="E989">
        <v>118</v>
      </c>
    </row>
    <row r="990" spans="1:5">
      <c r="A990" t="s">
        <v>1937</v>
      </c>
      <c r="B990" t="s">
        <v>5885</v>
      </c>
      <c r="C990" t="s">
        <v>247</v>
      </c>
      <c r="D990" t="s">
        <v>3881</v>
      </c>
      <c r="E990">
        <v>106</v>
      </c>
    </row>
    <row r="991" spans="1:5">
      <c r="A991" t="s">
        <v>2283</v>
      </c>
      <c r="B991" t="s">
        <v>3627</v>
      </c>
      <c r="C991" t="s">
        <v>247</v>
      </c>
      <c r="D991" t="s">
        <v>3628</v>
      </c>
      <c r="E991">
        <v>30</v>
      </c>
    </row>
    <row r="992" spans="1:5">
      <c r="A992" t="s">
        <v>2534</v>
      </c>
      <c r="B992" t="s">
        <v>3760</v>
      </c>
      <c r="C992" t="s">
        <v>247</v>
      </c>
      <c r="D992" t="s">
        <v>3761</v>
      </c>
      <c r="E992">
        <v>17</v>
      </c>
    </row>
    <row r="993" spans="1:5">
      <c r="A993" t="s">
        <v>4373</v>
      </c>
      <c r="B993" t="s">
        <v>4307</v>
      </c>
      <c r="C993" t="s">
        <v>247</v>
      </c>
      <c r="D993" t="s">
        <v>3511</v>
      </c>
      <c r="E993">
        <v>1.28</v>
      </c>
    </row>
    <row r="994" spans="1:5">
      <c r="A994" t="s">
        <v>2814</v>
      </c>
      <c r="B994" t="s">
        <v>3902</v>
      </c>
      <c r="C994" t="s">
        <v>329</v>
      </c>
      <c r="D994" t="s">
        <v>3720</v>
      </c>
      <c r="E994">
        <v>9.98</v>
      </c>
    </row>
    <row r="995" spans="1:5">
      <c r="A995" t="s">
        <v>3403</v>
      </c>
      <c r="B995" t="s">
        <v>5938</v>
      </c>
      <c r="C995" t="s">
        <v>329</v>
      </c>
      <c r="D995" t="s">
        <v>5939</v>
      </c>
      <c r="E995">
        <v>3.3</v>
      </c>
    </row>
    <row r="996" spans="1:5">
      <c r="A996" t="s">
        <v>5967</v>
      </c>
      <c r="B996" t="s">
        <v>4395</v>
      </c>
      <c r="C996" t="s">
        <v>329</v>
      </c>
      <c r="D996" t="s">
        <v>4034</v>
      </c>
      <c r="E996">
        <v>0.27</v>
      </c>
    </row>
    <row r="997" spans="1:5">
      <c r="A997" t="s">
        <v>2747</v>
      </c>
      <c r="B997" t="s">
        <v>3866</v>
      </c>
      <c r="C997" t="s">
        <v>265</v>
      </c>
      <c r="D997" t="s">
        <v>3867</v>
      </c>
      <c r="E997">
        <v>11</v>
      </c>
    </row>
    <row r="998" spans="1:5">
      <c r="A998" t="s">
        <v>2879</v>
      </c>
      <c r="B998" t="s">
        <v>3937</v>
      </c>
      <c r="C998" t="s">
        <v>265</v>
      </c>
      <c r="D998" t="s">
        <v>3938</v>
      </c>
      <c r="E998">
        <v>9.0500000000000007</v>
      </c>
    </row>
    <row r="999" spans="1:5">
      <c r="A999" t="s">
        <v>4280</v>
      </c>
      <c r="B999" t="s">
        <v>4221</v>
      </c>
      <c r="C999" t="s">
        <v>265</v>
      </c>
      <c r="D999" t="s">
        <v>4222</v>
      </c>
      <c r="E999">
        <v>2.76</v>
      </c>
    </row>
    <row r="1000" spans="1:5">
      <c r="A1000" t="s">
        <v>2024</v>
      </c>
      <c r="B1000" t="s">
        <v>3492</v>
      </c>
      <c r="C1000" t="s">
        <v>337</v>
      </c>
      <c r="D1000" t="s">
        <v>3493</v>
      </c>
      <c r="E1000">
        <v>99</v>
      </c>
    </row>
    <row r="1001" spans="1:5">
      <c r="A1001" t="s">
        <v>2139</v>
      </c>
      <c r="B1001" t="s">
        <v>3549</v>
      </c>
      <c r="C1001" t="s">
        <v>337</v>
      </c>
      <c r="D1001" t="s">
        <v>3550</v>
      </c>
      <c r="E1001">
        <v>51</v>
      </c>
    </row>
    <row r="1002" spans="1:5">
      <c r="A1002" t="s">
        <v>2487</v>
      </c>
      <c r="B1002" t="s">
        <v>3733</v>
      </c>
      <c r="C1002" t="s">
        <v>337</v>
      </c>
      <c r="D1002" t="s">
        <v>3734</v>
      </c>
      <c r="E1002">
        <v>19</v>
      </c>
    </row>
    <row r="1003" spans="1:5">
      <c r="A1003" t="s">
        <v>2673</v>
      </c>
      <c r="B1003" t="s">
        <v>3830</v>
      </c>
      <c r="C1003" t="s">
        <v>337</v>
      </c>
      <c r="D1003" t="s">
        <v>2125</v>
      </c>
      <c r="E1003">
        <v>13</v>
      </c>
    </row>
    <row r="1004" spans="1:5">
      <c r="A1004" t="s">
        <v>2968</v>
      </c>
      <c r="B1004" t="s">
        <v>3983</v>
      </c>
      <c r="C1004" t="s">
        <v>337</v>
      </c>
      <c r="D1004" t="s">
        <v>3550</v>
      </c>
      <c r="E1004">
        <v>8.25</v>
      </c>
    </row>
    <row r="1005" spans="1:5">
      <c r="A1005" t="s">
        <v>3238</v>
      </c>
      <c r="B1005" t="s">
        <v>4120</v>
      </c>
      <c r="C1005" t="s">
        <v>337</v>
      </c>
      <c r="D1005" t="s">
        <v>3732</v>
      </c>
      <c r="E1005">
        <v>5.09</v>
      </c>
    </row>
    <row r="1006" spans="1:5">
      <c r="A1006" t="s">
        <v>3375</v>
      </c>
      <c r="B1006" t="s">
        <v>4182</v>
      </c>
      <c r="C1006" t="s">
        <v>337</v>
      </c>
      <c r="D1006" t="s">
        <v>4183</v>
      </c>
      <c r="E1006">
        <v>3.65</v>
      </c>
    </row>
    <row r="1007" spans="1:5">
      <c r="A1007" t="s">
        <v>3377</v>
      </c>
      <c r="B1007" t="s">
        <v>4184</v>
      </c>
      <c r="C1007" t="s">
        <v>337</v>
      </c>
      <c r="D1007" t="s">
        <v>4185</v>
      </c>
      <c r="E1007">
        <v>3.6</v>
      </c>
    </row>
    <row r="1008" spans="1:5">
      <c r="A1008" t="s">
        <v>4243</v>
      </c>
      <c r="B1008" t="s">
        <v>4200</v>
      </c>
      <c r="C1008" t="s">
        <v>337</v>
      </c>
      <c r="D1008" t="s">
        <v>3922</v>
      </c>
      <c r="E1008">
        <v>3.18</v>
      </c>
    </row>
    <row r="1009" spans="1:5">
      <c r="A1009" t="s">
        <v>4322</v>
      </c>
      <c r="B1009" t="s">
        <v>4253</v>
      </c>
      <c r="C1009" t="s">
        <v>337</v>
      </c>
      <c r="D1009" t="s">
        <v>4254</v>
      </c>
      <c r="E1009">
        <v>2.2200000000000002</v>
      </c>
    </row>
    <row r="1010" spans="1:5">
      <c r="A1010" t="s">
        <v>1927</v>
      </c>
      <c r="B1010" t="s">
        <v>3442</v>
      </c>
      <c r="C1010" t="s">
        <v>327</v>
      </c>
      <c r="D1010" t="s">
        <v>3423</v>
      </c>
      <c r="E1010">
        <v>284</v>
      </c>
    </row>
    <row r="1011" spans="1:5">
      <c r="A1011" t="s">
        <v>1945</v>
      </c>
      <c r="B1011" t="s">
        <v>3451</v>
      </c>
      <c r="C1011" t="s">
        <v>327</v>
      </c>
      <c r="D1011" t="s">
        <v>1947</v>
      </c>
      <c r="E1011">
        <v>208</v>
      </c>
    </row>
    <row r="1012" spans="1:5">
      <c r="A1012" t="s">
        <v>1970</v>
      </c>
      <c r="B1012" t="s">
        <v>3461</v>
      </c>
      <c r="C1012" t="s">
        <v>327</v>
      </c>
      <c r="D1012" t="s">
        <v>1947</v>
      </c>
      <c r="E1012">
        <v>142</v>
      </c>
    </row>
    <row r="1013" spans="1:5">
      <c r="A1013" t="s">
        <v>1989</v>
      </c>
      <c r="B1013" t="s">
        <v>3471</v>
      </c>
      <c r="C1013" t="s">
        <v>327</v>
      </c>
      <c r="D1013" t="s">
        <v>3472</v>
      </c>
      <c r="E1013">
        <v>124</v>
      </c>
    </row>
    <row r="1014" spans="1:5">
      <c r="A1014" t="s">
        <v>2007</v>
      </c>
      <c r="B1014" t="s">
        <v>3482</v>
      </c>
      <c r="C1014" t="s">
        <v>327</v>
      </c>
      <c r="D1014" t="s">
        <v>1947</v>
      </c>
      <c r="E1014">
        <v>103</v>
      </c>
    </row>
    <row r="1015" spans="1:5">
      <c r="A1015" t="s">
        <v>2134</v>
      </c>
      <c r="B1015" t="s">
        <v>3547</v>
      </c>
      <c r="C1015" t="s">
        <v>327</v>
      </c>
      <c r="D1015" t="s">
        <v>3472</v>
      </c>
      <c r="E1015">
        <v>54</v>
      </c>
    </row>
    <row r="1016" spans="1:5">
      <c r="A1016" t="s">
        <v>2201</v>
      </c>
      <c r="B1016" t="s">
        <v>3583</v>
      </c>
      <c r="C1016" t="s">
        <v>327</v>
      </c>
      <c r="D1016" t="s">
        <v>3584</v>
      </c>
      <c r="E1016">
        <v>41</v>
      </c>
    </row>
    <row r="1017" spans="1:5">
      <c r="A1017" t="s">
        <v>2210</v>
      </c>
      <c r="B1017" t="s">
        <v>3587</v>
      </c>
      <c r="C1017" t="s">
        <v>327</v>
      </c>
      <c r="D1017" t="s">
        <v>3493</v>
      </c>
      <c r="E1017">
        <v>40</v>
      </c>
    </row>
    <row r="1018" spans="1:5">
      <c r="A1018" t="s">
        <v>2248</v>
      </c>
      <c r="B1018" t="s">
        <v>3610</v>
      </c>
      <c r="C1018" t="s">
        <v>327</v>
      </c>
      <c r="D1018" t="s">
        <v>3611</v>
      </c>
      <c r="E1018">
        <v>34</v>
      </c>
    </row>
    <row r="1019" spans="1:5">
      <c r="A1019" t="s">
        <v>2328</v>
      </c>
      <c r="B1019" t="s">
        <v>3647</v>
      </c>
      <c r="C1019" t="s">
        <v>327</v>
      </c>
      <c r="D1019" t="s">
        <v>3648</v>
      </c>
      <c r="E1019">
        <v>27</v>
      </c>
    </row>
    <row r="1020" spans="1:5">
      <c r="A1020" t="s">
        <v>2373</v>
      </c>
      <c r="B1020" t="s">
        <v>3672</v>
      </c>
      <c r="C1020" t="s">
        <v>327</v>
      </c>
      <c r="D1020" t="s">
        <v>3611</v>
      </c>
      <c r="E1020">
        <v>24</v>
      </c>
    </row>
    <row r="1021" spans="1:5">
      <c r="A1021" t="s">
        <v>2381</v>
      </c>
      <c r="B1021" t="s">
        <v>3674</v>
      </c>
      <c r="C1021" t="s">
        <v>327</v>
      </c>
      <c r="D1021" t="s">
        <v>3584</v>
      </c>
      <c r="E1021">
        <v>24</v>
      </c>
    </row>
    <row r="1022" spans="1:5">
      <c r="A1022" t="s">
        <v>2401</v>
      </c>
      <c r="B1022" t="s">
        <v>3683</v>
      </c>
      <c r="C1022" t="s">
        <v>327</v>
      </c>
      <c r="D1022" t="s">
        <v>3684</v>
      </c>
      <c r="E1022">
        <v>23</v>
      </c>
    </row>
    <row r="1023" spans="1:5">
      <c r="A1023" t="s">
        <v>2500</v>
      </c>
      <c r="B1023" t="s">
        <v>3742</v>
      </c>
      <c r="C1023" t="s">
        <v>327</v>
      </c>
      <c r="D1023" t="s">
        <v>3575</v>
      </c>
      <c r="E1023">
        <v>18</v>
      </c>
    </row>
    <row r="1024" spans="1:5">
      <c r="A1024" t="s">
        <v>2543</v>
      </c>
      <c r="B1024" t="s">
        <v>3764</v>
      </c>
      <c r="C1024" t="s">
        <v>327</v>
      </c>
      <c r="D1024" t="s">
        <v>3765</v>
      </c>
      <c r="E1024">
        <v>17</v>
      </c>
    </row>
    <row r="1025" spans="1:5">
      <c r="A1025" t="s">
        <v>2557</v>
      </c>
      <c r="B1025" t="s">
        <v>3770</v>
      </c>
      <c r="C1025" t="s">
        <v>327</v>
      </c>
      <c r="D1025" t="s">
        <v>3771</v>
      </c>
      <c r="E1025">
        <v>16</v>
      </c>
    </row>
    <row r="1026" spans="1:5">
      <c r="A1026" t="s">
        <v>2621</v>
      </c>
      <c r="B1026" t="s">
        <v>3806</v>
      </c>
      <c r="C1026" t="s">
        <v>327</v>
      </c>
      <c r="D1026" t="s">
        <v>3807</v>
      </c>
      <c r="E1026">
        <v>15</v>
      </c>
    </row>
    <row r="1027" spans="1:5">
      <c r="A1027" t="s">
        <v>2831</v>
      </c>
      <c r="B1027" t="s">
        <v>3910</v>
      </c>
      <c r="C1027" t="s">
        <v>327</v>
      </c>
      <c r="D1027" t="s">
        <v>3911</v>
      </c>
      <c r="E1027">
        <v>9.5399999999999991</v>
      </c>
    </row>
    <row r="1028" spans="1:5">
      <c r="A1028" t="s">
        <v>2853</v>
      </c>
      <c r="B1028" t="s">
        <v>3923</v>
      </c>
      <c r="C1028" t="s">
        <v>327</v>
      </c>
      <c r="D1028" t="s">
        <v>3595</v>
      </c>
      <c r="E1028">
        <v>9.26</v>
      </c>
    </row>
    <row r="1029" spans="1:5">
      <c r="A1029" t="s">
        <v>2885</v>
      </c>
      <c r="B1029" t="s">
        <v>3941</v>
      </c>
      <c r="C1029" t="s">
        <v>327</v>
      </c>
      <c r="D1029" t="s">
        <v>3942</v>
      </c>
      <c r="E1029">
        <v>9.01</v>
      </c>
    </row>
    <row r="1030" spans="1:5">
      <c r="A1030" t="s">
        <v>2942</v>
      </c>
      <c r="B1030" t="s">
        <v>3966</v>
      </c>
      <c r="C1030" t="s">
        <v>327</v>
      </c>
      <c r="E1030">
        <v>8.6300000000000008</v>
      </c>
    </row>
    <row r="1031" spans="1:5">
      <c r="A1031" t="s">
        <v>2983</v>
      </c>
      <c r="B1031" t="s">
        <v>3988</v>
      </c>
      <c r="C1031" t="s">
        <v>327</v>
      </c>
      <c r="D1031" t="s">
        <v>1947</v>
      </c>
      <c r="E1031">
        <v>8</v>
      </c>
    </row>
    <row r="1032" spans="1:5">
      <c r="A1032" t="s">
        <v>2985</v>
      </c>
      <c r="B1032" t="s">
        <v>3989</v>
      </c>
      <c r="C1032" t="s">
        <v>327</v>
      </c>
      <c r="D1032" t="s">
        <v>3990</v>
      </c>
      <c r="E1032">
        <v>8</v>
      </c>
    </row>
    <row r="1033" spans="1:5">
      <c r="A1033" t="s">
        <v>3035</v>
      </c>
      <c r="B1033" t="s">
        <v>4021</v>
      </c>
      <c r="C1033" t="s">
        <v>327</v>
      </c>
      <c r="D1033" t="s">
        <v>3971</v>
      </c>
      <c r="E1033">
        <v>7.22</v>
      </c>
    </row>
    <row r="1034" spans="1:5">
      <c r="A1034" t="s">
        <v>3061</v>
      </c>
      <c r="B1034" t="s">
        <v>4033</v>
      </c>
      <c r="C1034" t="s">
        <v>327</v>
      </c>
      <c r="D1034" t="s">
        <v>4034</v>
      </c>
      <c r="E1034">
        <v>7</v>
      </c>
    </row>
    <row r="1035" spans="1:5">
      <c r="A1035" t="s">
        <v>3231</v>
      </c>
      <c r="B1035" t="s">
        <v>4116</v>
      </c>
      <c r="C1035" t="s">
        <v>327</v>
      </c>
      <c r="E1035">
        <v>5.2</v>
      </c>
    </row>
    <row r="1036" spans="1:5">
      <c r="A1036" t="s">
        <v>3270</v>
      </c>
      <c r="B1036" t="s">
        <v>4131</v>
      </c>
      <c r="C1036" t="s">
        <v>327</v>
      </c>
      <c r="D1036" t="s">
        <v>3688</v>
      </c>
      <c r="E1036">
        <v>4.6100000000000003</v>
      </c>
    </row>
    <row r="1037" spans="1:5">
      <c r="A1037" t="s">
        <v>3279</v>
      </c>
      <c r="B1037" t="s">
        <v>4134</v>
      </c>
      <c r="C1037" t="s">
        <v>327</v>
      </c>
      <c r="D1037" t="s">
        <v>2564</v>
      </c>
      <c r="E1037">
        <v>4.5999999999999996</v>
      </c>
    </row>
    <row r="1038" spans="1:5">
      <c r="A1038" t="s">
        <v>3305</v>
      </c>
      <c r="B1038" t="s">
        <v>4146</v>
      </c>
      <c r="C1038" t="s">
        <v>327</v>
      </c>
      <c r="D1038" t="s">
        <v>4147</v>
      </c>
      <c r="E1038">
        <v>4.4000000000000004</v>
      </c>
    </row>
    <row r="1039" spans="1:5">
      <c r="A1039" t="s">
        <v>3349</v>
      </c>
      <c r="B1039" t="s">
        <v>4167</v>
      </c>
      <c r="C1039" t="s">
        <v>327</v>
      </c>
      <c r="E1039">
        <v>3.79</v>
      </c>
    </row>
    <row r="1040" spans="1:5">
      <c r="A1040" t="s">
        <v>3372</v>
      </c>
      <c r="B1040" t="s">
        <v>4180</v>
      </c>
      <c r="C1040" t="s">
        <v>327</v>
      </c>
      <c r="D1040" t="s">
        <v>4181</v>
      </c>
      <c r="E1040">
        <v>3.69</v>
      </c>
    </row>
    <row r="1041" spans="1:5">
      <c r="A1041" t="s">
        <v>4286</v>
      </c>
      <c r="B1041" t="s">
        <v>4224</v>
      </c>
      <c r="C1041" t="s">
        <v>327</v>
      </c>
      <c r="E1041">
        <v>2.66</v>
      </c>
    </row>
    <row r="1042" spans="1:5">
      <c r="A1042" t="s">
        <v>4293</v>
      </c>
      <c r="B1042" t="s">
        <v>4228</v>
      </c>
      <c r="C1042" t="s">
        <v>327</v>
      </c>
      <c r="D1042" t="s">
        <v>4229</v>
      </c>
      <c r="E1042">
        <v>2.57</v>
      </c>
    </row>
    <row r="1043" spans="1:5">
      <c r="A1043" t="s">
        <v>4310</v>
      </c>
      <c r="B1043" t="s">
        <v>4239</v>
      </c>
      <c r="C1043" t="s">
        <v>327</v>
      </c>
      <c r="D1043" t="s">
        <v>4240</v>
      </c>
      <c r="E1043">
        <v>2.4</v>
      </c>
    </row>
    <row r="1044" spans="1:5">
      <c r="A1044" t="s">
        <v>4353</v>
      </c>
      <c r="B1044" t="s">
        <v>4281</v>
      </c>
      <c r="C1044" t="s">
        <v>327</v>
      </c>
      <c r="D1044" t="s">
        <v>4282</v>
      </c>
      <c r="E1044">
        <v>1.8</v>
      </c>
    </row>
    <row r="1045" spans="1:5">
      <c r="A1045" t="s">
        <v>4363</v>
      </c>
      <c r="B1045" t="s">
        <v>4294</v>
      </c>
      <c r="C1045" t="s">
        <v>327</v>
      </c>
      <c r="D1045" t="s">
        <v>4295</v>
      </c>
      <c r="E1045">
        <v>1.57</v>
      </c>
    </row>
    <row r="1046" spans="1:5">
      <c r="A1046" t="s">
        <v>4385</v>
      </c>
      <c r="B1046" t="s">
        <v>4321</v>
      </c>
      <c r="C1046" t="s">
        <v>327</v>
      </c>
      <c r="D1046" t="s">
        <v>4147</v>
      </c>
      <c r="E1046">
        <v>1.07</v>
      </c>
    </row>
    <row r="1047" spans="1:5">
      <c r="A1047" t="s">
        <v>4390</v>
      </c>
      <c r="B1047" t="s">
        <v>4328</v>
      </c>
      <c r="C1047" t="s">
        <v>327</v>
      </c>
      <c r="D1047" t="s">
        <v>4147</v>
      </c>
      <c r="E1047">
        <v>1.04</v>
      </c>
    </row>
    <row r="1048" spans="1:5">
      <c r="A1048" t="s">
        <v>4401</v>
      </c>
      <c r="B1048" t="s">
        <v>4342</v>
      </c>
      <c r="C1048" t="s">
        <v>327</v>
      </c>
      <c r="D1048" t="s">
        <v>4343</v>
      </c>
      <c r="E1048">
        <v>0.82</v>
      </c>
    </row>
    <row r="1049" spans="1:5">
      <c r="A1049" t="s">
        <v>2245</v>
      </c>
      <c r="B1049" t="s">
        <v>3608</v>
      </c>
      <c r="C1049" t="s">
        <v>305</v>
      </c>
      <c r="D1049" t="s">
        <v>3609</v>
      </c>
      <c r="E1049">
        <v>35</v>
      </c>
    </row>
    <row r="1050" spans="1:5">
      <c r="A1050" t="s">
        <v>2429</v>
      </c>
      <c r="B1050" t="s">
        <v>3698</v>
      </c>
      <c r="C1050" t="s">
        <v>305</v>
      </c>
      <c r="D1050" t="s">
        <v>3699</v>
      </c>
      <c r="E1050">
        <v>21</v>
      </c>
    </row>
    <row r="1051" spans="1:5">
      <c r="A1051" t="s">
        <v>2633</v>
      </c>
      <c r="B1051" t="s">
        <v>3812</v>
      </c>
      <c r="C1051" t="s">
        <v>305</v>
      </c>
      <c r="D1051" t="s">
        <v>3552</v>
      </c>
      <c r="E1051">
        <v>14</v>
      </c>
    </row>
    <row r="1052" spans="1:5">
      <c r="A1052" t="s">
        <v>3156</v>
      </c>
      <c r="B1052" t="s">
        <v>4079</v>
      </c>
      <c r="C1052" t="s">
        <v>305</v>
      </c>
      <c r="D1052" t="s">
        <v>4080</v>
      </c>
      <c r="E1052">
        <v>6.12</v>
      </c>
    </row>
    <row r="1053" spans="1:5">
      <c r="A1053" t="s">
        <v>1922</v>
      </c>
      <c r="B1053" t="s">
        <v>3440</v>
      </c>
      <c r="C1053" t="s">
        <v>341</v>
      </c>
      <c r="D1053" t="s">
        <v>3423</v>
      </c>
      <c r="E1053">
        <v>302</v>
      </c>
    </row>
    <row r="1054" spans="1:5">
      <c r="A1054" t="s">
        <v>2095</v>
      </c>
      <c r="B1054" t="s">
        <v>3528</v>
      </c>
      <c r="C1054" t="s">
        <v>341</v>
      </c>
      <c r="D1054" t="s">
        <v>3529</v>
      </c>
      <c r="E1054">
        <v>67</v>
      </c>
    </row>
    <row r="1055" spans="1:5">
      <c r="A1055" t="s">
        <v>2198</v>
      </c>
      <c r="B1055" t="s">
        <v>3582</v>
      </c>
      <c r="C1055" t="s">
        <v>341</v>
      </c>
      <c r="D1055" t="s">
        <v>3479</v>
      </c>
      <c r="E1055">
        <v>41</v>
      </c>
    </row>
    <row r="1056" spans="1:5">
      <c r="A1056" t="s">
        <v>2217</v>
      </c>
      <c r="B1056" t="s">
        <v>3592</v>
      </c>
      <c r="C1056" t="s">
        <v>341</v>
      </c>
      <c r="D1056" t="s">
        <v>3593</v>
      </c>
      <c r="E1056">
        <v>38</v>
      </c>
    </row>
    <row r="1057" spans="1:5">
      <c r="A1057" t="s">
        <v>2316</v>
      </c>
      <c r="B1057" t="s">
        <v>3641</v>
      </c>
      <c r="C1057" t="s">
        <v>341</v>
      </c>
      <c r="D1057" t="s">
        <v>3642</v>
      </c>
      <c r="E1057">
        <v>28</v>
      </c>
    </row>
    <row r="1058" spans="1:5">
      <c r="A1058" t="s">
        <v>2321</v>
      </c>
      <c r="B1058" t="s">
        <v>3645</v>
      </c>
      <c r="C1058" t="s">
        <v>341</v>
      </c>
      <c r="D1058" t="s">
        <v>3472</v>
      </c>
      <c r="E1058">
        <v>28</v>
      </c>
    </row>
    <row r="1059" spans="1:5">
      <c r="A1059" t="s">
        <v>2555</v>
      </c>
      <c r="B1059" t="s">
        <v>3769</v>
      </c>
      <c r="C1059" t="s">
        <v>341</v>
      </c>
      <c r="D1059" t="s">
        <v>3472</v>
      </c>
      <c r="E1059">
        <v>16</v>
      </c>
    </row>
    <row r="1060" spans="1:5">
      <c r="A1060" t="s">
        <v>3117</v>
      </c>
      <c r="B1060" t="s">
        <v>4062</v>
      </c>
      <c r="C1060" t="s">
        <v>341</v>
      </c>
      <c r="D1060" t="s">
        <v>3423</v>
      </c>
      <c r="E1060">
        <v>6.61</v>
      </c>
    </row>
    <row r="1061" spans="1:5">
      <c r="A1061" t="s">
        <v>4381</v>
      </c>
      <c r="B1061" t="s">
        <v>4315</v>
      </c>
      <c r="C1061" t="s">
        <v>341</v>
      </c>
      <c r="D1061" t="s">
        <v>4316</v>
      </c>
      <c r="E1061">
        <v>1.1200000000000001</v>
      </c>
    </row>
    <row r="1062" spans="1:5">
      <c r="A1062" t="s">
        <v>2034</v>
      </c>
      <c r="B1062" t="s">
        <v>5891</v>
      </c>
      <c r="C1062" t="s">
        <v>267</v>
      </c>
      <c r="D1062" t="s">
        <v>5892</v>
      </c>
      <c r="E1062">
        <v>97</v>
      </c>
    </row>
    <row r="1063" spans="1:5">
      <c r="A1063" t="s">
        <v>2250</v>
      </c>
      <c r="B1063" t="s">
        <v>3612</v>
      </c>
      <c r="C1063" t="s">
        <v>267</v>
      </c>
      <c r="D1063" t="s">
        <v>3470</v>
      </c>
      <c r="E1063">
        <v>34</v>
      </c>
    </row>
    <row r="1064" spans="1:5">
      <c r="A1064" t="s">
        <v>2252</v>
      </c>
      <c r="B1064" t="s">
        <v>3613</v>
      </c>
      <c r="C1064" t="s">
        <v>267</v>
      </c>
      <c r="D1064" t="s">
        <v>3493</v>
      </c>
      <c r="E1064">
        <v>33</v>
      </c>
    </row>
    <row r="1065" spans="1:5">
      <c r="A1065" t="s">
        <v>2298</v>
      </c>
      <c r="B1065" t="s">
        <v>3632</v>
      </c>
      <c r="C1065" t="s">
        <v>267</v>
      </c>
      <c r="D1065" t="s">
        <v>3470</v>
      </c>
      <c r="E1065">
        <v>29</v>
      </c>
    </row>
    <row r="1066" spans="1:5">
      <c r="A1066" t="s">
        <v>2423</v>
      </c>
      <c r="B1066" t="s">
        <v>3695</v>
      </c>
      <c r="C1066" t="s">
        <v>267</v>
      </c>
      <c r="D1066" t="s">
        <v>3552</v>
      </c>
      <c r="E1066">
        <v>21</v>
      </c>
    </row>
    <row r="1067" spans="1:5">
      <c r="A1067" t="s">
        <v>2526</v>
      </c>
      <c r="B1067" t="s">
        <v>3754</v>
      </c>
      <c r="C1067" t="s">
        <v>267</v>
      </c>
      <c r="D1067" t="s">
        <v>3755</v>
      </c>
      <c r="E1067">
        <v>17</v>
      </c>
    </row>
    <row r="1068" spans="1:5">
      <c r="A1068" t="s">
        <v>2591</v>
      </c>
      <c r="B1068" t="s">
        <v>3789</v>
      </c>
      <c r="C1068" t="s">
        <v>267</v>
      </c>
      <c r="D1068" t="s">
        <v>3704</v>
      </c>
      <c r="E1068">
        <v>15</v>
      </c>
    </row>
    <row r="1069" spans="1:5">
      <c r="A1069" t="s">
        <v>4351</v>
      </c>
      <c r="B1069" t="s">
        <v>4278</v>
      </c>
      <c r="C1069" t="s">
        <v>267</v>
      </c>
      <c r="D1069" t="s">
        <v>4279</v>
      </c>
      <c r="E1069">
        <v>1.84</v>
      </c>
    </row>
    <row r="1070" spans="1:5">
      <c r="A1070" t="s">
        <v>5953</v>
      </c>
      <c r="B1070" t="s">
        <v>4050</v>
      </c>
      <c r="C1070" t="s">
        <v>267</v>
      </c>
      <c r="D1070" t="s">
        <v>3423</v>
      </c>
      <c r="E1070">
        <v>0.4</v>
      </c>
    </row>
    <row r="1071" spans="1:5">
      <c r="A1071" t="s">
        <v>5976</v>
      </c>
      <c r="B1071" t="s">
        <v>4412</v>
      </c>
      <c r="C1071" t="s">
        <v>267</v>
      </c>
      <c r="D1071" t="s">
        <v>4222</v>
      </c>
      <c r="E1071">
        <v>6.2E-2</v>
      </c>
    </row>
    <row r="1072" spans="1:5">
      <c r="A1072" t="s">
        <v>2268</v>
      </c>
      <c r="B1072" t="s">
        <v>3620</v>
      </c>
      <c r="C1072" t="s">
        <v>301</v>
      </c>
      <c r="D1072" t="s">
        <v>3621</v>
      </c>
      <c r="E1072">
        <v>31</v>
      </c>
    </row>
    <row r="1073" spans="1:5">
      <c r="A1073" t="s">
        <v>2837</v>
      </c>
      <c r="B1073" t="s">
        <v>3914</v>
      </c>
      <c r="C1073" t="s">
        <v>301</v>
      </c>
      <c r="D1073" t="s">
        <v>3773</v>
      </c>
      <c r="E1073">
        <v>9.3800000000000008</v>
      </c>
    </row>
    <row r="1074" spans="1:5">
      <c r="A1074" t="s">
        <v>2991</v>
      </c>
      <c r="B1074" t="s">
        <v>3992</v>
      </c>
      <c r="C1074" t="s">
        <v>301</v>
      </c>
      <c r="D1074" t="s">
        <v>3993</v>
      </c>
      <c r="E1074">
        <v>7.96</v>
      </c>
    </row>
    <row r="1075" spans="1:5">
      <c r="A1075" t="s">
        <v>3136</v>
      </c>
      <c r="B1075" t="s">
        <v>4071</v>
      </c>
      <c r="C1075" t="s">
        <v>301</v>
      </c>
      <c r="D1075" t="s">
        <v>4072</v>
      </c>
      <c r="E1075">
        <v>6.39</v>
      </c>
    </row>
    <row r="1076" spans="1:5">
      <c r="A1076" t="s">
        <v>3181</v>
      </c>
      <c r="B1076" t="s">
        <v>3689</v>
      </c>
      <c r="C1076" t="s">
        <v>301</v>
      </c>
      <c r="D1076" t="s">
        <v>4091</v>
      </c>
      <c r="E1076">
        <v>5.8</v>
      </c>
    </row>
    <row r="1077" spans="1:5">
      <c r="A1077" t="s">
        <v>3183</v>
      </c>
      <c r="B1077" t="s">
        <v>4092</v>
      </c>
      <c r="C1077" t="s">
        <v>301</v>
      </c>
      <c r="E1077">
        <v>5.78</v>
      </c>
    </row>
    <row r="1078" spans="1:5">
      <c r="A1078" t="s">
        <v>3216</v>
      </c>
      <c r="B1078" t="s">
        <v>4110</v>
      </c>
      <c r="C1078" t="s">
        <v>301</v>
      </c>
      <c r="D1078" t="s">
        <v>4111</v>
      </c>
      <c r="E1078">
        <v>5.42</v>
      </c>
    </row>
    <row r="1079" spans="1:5">
      <c r="A1079" t="s">
        <v>3302</v>
      </c>
      <c r="B1079" t="s">
        <v>4144</v>
      </c>
      <c r="C1079" t="s">
        <v>301</v>
      </c>
      <c r="D1079" t="s">
        <v>4145</v>
      </c>
      <c r="E1079">
        <v>4.4000000000000004</v>
      </c>
    </row>
    <row r="1080" spans="1:5">
      <c r="A1080" t="s">
        <v>4371</v>
      </c>
      <c r="B1080" t="s">
        <v>4305</v>
      </c>
      <c r="C1080" t="s">
        <v>301</v>
      </c>
      <c r="D1080" t="s">
        <v>1913</v>
      </c>
      <c r="E1080">
        <v>1.32</v>
      </c>
    </row>
    <row r="1081" spans="1:5">
      <c r="A1081" t="s">
        <v>2021</v>
      </c>
      <c r="B1081" t="s">
        <v>3490</v>
      </c>
      <c r="C1081" t="s">
        <v>313</v>
      </c>
      <c r="D1081" t="s">
        <v>3491</v>
      </c>
      <c r="E1081">
        <v>100</v>
      </c>
    </row>
    <row r="1082" spans="1:5">
      <c r="A1082" t="s">
        <v>2055</v>
      </c>
      <c r="B1082" t="s">
        <v>3507</v>
      </c>
      <c r="C1082" t="s">
        <v>313</v>
      </c>
      <c r="D1082" t="s">
        <v>3423</v>
      </c>
      <c r="E1082">
        <v>84</v>
      </c>
    </row>
    <row r="1083" spans="1:5">
      <c r="A1083" t="s">
        <v>2324</v>
      </c>
      <c r="B1083" t="s">
        <v>3646</v>
      </c>
      <c r="C1083" t="s">
        <v>313</v>
      </c>
      <c r="D1083" t="s">
        <v>1902</v>
      </c>
      <c r="E1083">
        <v>28</v>
      </c>
    </row>
    <row r="1084" spans="1:5">
      <c r="A1084" t="s">
        <v>2511</v>
      </c>
      <c r="B1084" t="s">
        <v>3748</v>
      </c>
      <c r="C1084" t="s">
        <v>313</v>
      </c>
      <c r="D1084" t="s">
        <v>3749</v>
      </c>
      <c r="E1084">
        <v>18</v>
      </c>
    </row>
    <row r="1085" spans="1:5">
      <c r="A1085" t="s">
        <v>2742</v>
      </c>
      <c r="B1085" t="s">
        <v>3862</v>
      </c>
      <c r="C1085" t="s">
        <v>313</v>
      </c>
      <c r="D1085" t="s">
        <v>3863</v>
      </c>
      <c r="E1085">
        <v>11</v>
      </c>
    </row>
    <row r="1086" spans="1:5">
      <c r="A1086" t="s">
        <v>3244</v>
      </c>
      <c r="B1086" t="s">
        <v>4123</v>
      </c>
      <c r="C1086" t="s">
        <v>313</v>
      </c>
      <c r="D1086" t="s">
        <v>3836</v>
      </c>
      <c r="E1086">
        <v>5</v>
      </c>
    </row>
    <row r="1087" spans="1:5">
      <c r="A1087" t="s">
        <v>3317</v>
      </c>
      <c r="B1087" t="s">
        <v>4152</v>
      </c>
      <c r="C1087" t="s">
        <v>313</v>
      </c>
      <c r="D1087" t="s">
        <v>4085</v>
      </c>
      <c r="E1087">
        <v>4.17</v>
      </c>
    </row>
    <row r="1088" spans="1:5">
      <c r="A1088" t="s">
        <v>4241</v>
      </c>
      <c r="B1088" t="s">
        <v>4199</v>
      </c>
      <c r="C1088" t="s">
        <v>313</v>
      </c>
      <c r="D1088" t="s">
        <v>4085</v>
      </c>
      <c r="E1088">
        <v>3.25</v>
      </c>
    </row>
    <row r="1089" spans="1:5">
      <c r="A1089" t="s">
        <v>4367</v>
      </c>
      <c r="B1089" t="s">
        <v>4300</v>
      </c>
      <c r="C1089" t="s">
        <v>313</v>
      </c>
      <c r="D1089" t="s">
        <v>2063</v>
      </c>
      <c r="E1089">
        <v>1.36</v>
      </c>
    </row>
    <row r="1090" spans="1:5">
      <c r="A1090" t="s">
        <v>5963</v>
      </c>
      <c r="B1090" t="s">
        <v>4387</v>
      </c>
      <c r="C1090" t="s">
        <v>313</v>
      </c>
      <c r="E1090">
        <v>0.31</v>
      </c>
    </row>
    <row r="1091" spans="1:5">
      <c r="A1091" t="s">
        <v>5973</v>
      </c>
      <c r="B1091" t="s">
        <v>4406</v>
      </c>
      <c r="C1091" t="s">
        <v>313</v>
      </c>
      <c r="D1091" t="s">
        <v>2063</v>
      </c>
      <c r="E1091">
        <v>9.9000000000000005E-2</v>
      </c>
    </row>
    <row r="1092" spans="1:5">
      <c r="A1092" t="s">
        <v>2131</v>
      </c>
      <c r="B1092" t="s">
        <v>3546</v>
      </c>
      <c r="C1092" t="s">
        <v>323</v>
      </c>
      <c r="D1092" t="s">
        <v>3423</v>
      </c>
      <c r="E1092">
        <v>54</v>
      </c>
    </row>
    <row r="1093" spans="1:5">
      <c r="A1093" t="s">
        <v>2531</v>
      </c>
      <c r="B1093" t="s">
        <v>3758</v>
      </c>
      <c r="C1093" t="s">
        <v>323</v>
      </c>
      <c r="D1093" t="s">
        <v>3759</v>
      </c>
      <c r="E1093">
        <v>17</v>
      </c>
    </row>
    <row r="1094" spans="1:5">
      <c r="A1094" t="s">
        <v>2540</v>
      </c>
      <c r="B1094" t="s">
        <v>3763</v>
      </c>
      <c r="C1094" t="s">
        <v>323</v>
      </c>
      <c r="D1094" t="s">
        <v>3533</v>
      </c>
      <c r="E1094">
        <v>17</v>
      </c>
    </row>
    <row r="1095" spans="1:5">
      <c r="A1095" t="s">
        <v>1982</v>
      </c>
      <c r="B1095" t="s">
        <v>3467</v>
      </c>
      <c r="C1095" t="s">
        <v>315</v>
      </c>
      <c r="D1095" t="s">
        <v>3423</v>
      </c>
      <c r="E1095">
        <v>128</v>
      </c>
    </row>
    <row r="1096" spans="1:5">
      <c r="A1096" t="s">
        <v>5954</v>
      </c>
      <c r="B1096" t="s">
        <v>4369</v>
      </c>
      <c r="C1096" t="s">
        <v>355</v>
      </c>
      <c r="D1096" t="s">
        <v>4370</v>
      </c>
      <c r="E1096">
        <v>0.4</v>
      </c>
    </row>
    <row r="1097" spans="1:5">
      <c r="A1097" t="s">
        <v>2759</v>
      </c>
      <c r="B1097" t="s">
        <v>3752</v>
      </c>
      <c r="C1097" t="s">
        <v>343</v>
      </c>
      <c r="D1097" t="s">
        <v>3540</v>
      </c>
      <c r="E1097">
        <v>11</v>
      </c>
    </row>
    <row r="1098" spans="1:5">
      <c r="A1098" t="s">
        <v>3109</v>
      </c>
      <c r="B1098" t="s">
        <v>4056</v>
      </c>
      <c r="C1098" t="s">
        <v>343</v>
      </c>
      <c r="D1098" t="s">
        <v>4057</v>
      </c>
      <c r="E1098">
        <v>6.63</v>
      </c>
    </row>
    <row r="1099" spans="1:5">
      <c r="A1099" t="s">
        <v>4388</v>
      </c>
      <c r="B1099" t="s">
        <v>4325</v>
      </c>
      <c r="C1099" t="s">
        <v>343</v>
      </c>
      <c r="D1099" t="s">
        <v>4326</v>
      </c>
      <c r="E1099">
        <v>1.04</v>
      </c>
    </row>
    <row r="1100" spans="1:5">
      <c r="A1100" t="s">
        <v>5947</v>
      </c>
      <c r="B1100" t="s">
        <v>4360</v>
      </c>
      <c r="C1100" t="s">
        <v>343</v>
      </c>
      <c r="D1100" t="s">
        <v>4326</v>
      </c>
      <c r="E1100">
        <v>0.6</v>
      </c>
    </row>
    <row r="1101" spans="1:5">
      <c r="A1101" t="s">
        <v>5974</v>
      </c>
      <c r="B1101" t="s">
        <v>4408</v>
      </c>
      <c r="C1101" t="s">
        <v>343</v>
      </c>
      <c r="E1101">
        <v>7.3999999999999996E-2</v>
      </c>
    </row>
    <row r="1102" spans="1:5">
      <c r="A1102" t="s">
        <v>3133</v>
      </c>
      <c r="B1102" t="s">
        <v>4069</v>
      </c>
      <c r="C1102" t="s">
        <v>365</v>
      </c>
      <c r="D1102" t="s">
        <v>4070</v>
      </c>
      <c r="E1102">
        <v>6.4</v>
      </c>
    </row>
    <row r="1103" spans="1:5">
      <c r="A1103" t="s">
        <v>4296</v>
      </c>
      <c r="B1103" t="s">
        <v>4230</v>
      </c>
      <c r="C1103" t="s">
        <v>365</v>
      </c>
      <c r="D1103" t="s">
        <v>4231</v>
      </c>
      <c r="E1103">
        <v>2.56</v>
      </c>
    </row>
    <row r="1104" spans="1:5">
      <c r="A1104" t="s">
        <v>4341</v>
      </c>
      <c r="B1104" t="s">
        <v>4271</v>
      </c>
      <c r="C1104" t="s">
        <v>365</v>
      </c>
      <c r="D1104" t="s">
        <v>4272</v>
      </c>
      <c r="E1104">
        <v>1.92</v>
      </c>
    </row>
    <row r="1105" spans="1:5">
      <c r="A1105" t="s">
        <v>2664</v>
      </c>
      <c r="B1105" t="s">
        <v>3828</v>
      </c>
      <c r="C1105" t="s">
        <v>261</v>
      </c>
      <c r="D1105" t="s">
        <v>3479</v>
      </c>
      <c r="E1105">
        <v>13</v>
      </c>
    </row>
    <row r="1106" spans="1:5">
      <c r="A1106" t="s">
        <v>2695</v>
      </c>
      <c r="B1106" t="s">
        <v>3838</v>
      </c>
      <c r="C1106" t="s">
        <v>261</v>
      </c>
      <c r="D1106" t="s">
        <v>3839</v>
      </c>
      <c r="E1106">
        <v>13</v>
      </c>
    </row>
    <row r="1107" spans="1:5">
      <c r="A1107" t="s">
        <v>2940</v>
      </c>
      <c r="B1107" t="s">
        <v>3964</v>
      </c>
      <c r="C1107" t="s">
        <v>261</v>
      </c>
      <c r="D1107" t="s">
        <v>3965</v>
      </c>
      <c r="E1107">
        <v>8.67</v>
      </c>
    </row>
    <row r="1108" spans="1:5">
      <c r="A1108" t="s">
        <v>3031</v>
      </c>
      <c r="B1108" t="s">
        <v>4017</v>
      </c>
      <c r="C1108" t="s">
        <v>261</v>
      </c>
      <c r="D1108" t="s">
        <v>4018</v>
      </c>
      <c r="E1108">
        <v>7.24</v>
      </c>
    </row>
    <row r="1109" spans="1:5">
      <c r="A1109" t="s">
        <v>3186</v>
      </c>
      <c r="B1109" t="s">
        <v>4093</v>
      </c>
      <c r="C1109" t="s">
        <v>261</v>
      </c>
      <c r="D1109" t="s">
        <v>4094</v>
      </c>
      <c r="E1109">
        <v>5.77</v>
      </c>
    </row>
    <row r="1110" spans="1:5">
      <c r="A1110" t="s">
        <v>3284</v>
      </c>
      <c r="B1110" t="s">
        <v>4137</v>
      </c>
      <c r="C1110" t="s">
        <v>261</v>
      </c>
      <c r="D1110" t="s">
        <v>2063</v>
      </c>
      <c r="E1110">
        <v>4.5</v>
      </c>
    </row>
    <row r="1111" spans="1:5">
      <c r="A1111" t="s">
        <v>4273</v>
      </c>
      <c r="B1111" t="s">
        <v>4033</v>
      </c>
      <c r="C1111" t="s">
        <v>261</v>
      </c>
      <c r="E1111">
        <v>3</v>
      </c>
    </row>
    <row r="1112" spans="1:5">
      <c r="A1112" t="s">
        <v>4344</v>
      </c>
      <c r="B1112" t="s">
        <v>4274</v>
      </c>
      <c r="C1112" t="s">
        <v>261</v>
      </c>
      <c r="D1112" t="s">
        <v>3688</v>
      </c>
      <c r="E1112">
        <v>1.9</v>
      </c>
    </row>
    <row r="1113" spans="1:5">
      <c r="A1113" t="s">
        <v>4400</v>
      </c>
      <c r="B1113" t="s">
        <v>4340</v>
      </c>
      <c r="C1113" t="s">
        <v>261</v>
      </c>
      <c r="D1113" t="s">
        <v>2063</v>
      </c>
      <c r="E1113">
        <v>0.83</v>
      </c>
    </row>
    <row r="1114" spans="1:5">
      <c r="A1114" t="s">
        <v>4405</v>
      </c>
      <c r="B1114" t="s">
        <v>4347</v>
      </c>
      <c r="C1114" t="s">
        <v>261</v>
      </c>
      <c r="D1114" t="s">
        <v>4348</v>
      </c>
      <c r="E1114">
        <v>0.74</v>
      </c>
    </row>
    <row r="1115" spans="1:5">
      <c r="A1115" t="s">
        <v>5962</v>
      </c>
      <c r="B1115" t="s">
        <v>3829</v>
      </c>
      <c r="C1115" t="s">
        <v>261</v>
      </c>
      <c r="D1115" t="s">
        <v>2063</v>
      </c>
      <c r="E1115">
        <v>0.32</v>
      </c>
    </row>
    <row r="1116" spans="1:5">
      <c r="A1116" t="s">
        <v>2088</v>
      </c>
      <c r="B1116" t="s">
        <v>3525</v>
      </c>
      <c r="C1116" t="s">
        <v>369</v>
      </c>
      <c r="D1116" t="s">
        <v>3423</v>
      </c>
      <c r="E1116">
        <v>69</v>
      </c>
    </row>
    <row r="1117" spans="1:5">
      <c r="A1117" t="s">
        <v>1888</v>
      </c>
      <c r="B1117" t="s">
        <v>5887</v>
      </c>
      <c r="C1117" t="s">
        <v>235</v>
      </c>
      <c r="D1117" t="s">
        <v>3423</v>
      </c>
      <c r="E1117">
        <v>1209</v>
      </c>
    </row>
    <row r="1118" spans="1:5">
      <c r="A1118" t="s">
        <v>2636</v>
      </c>
      <c r="B1118" t="s">
        <v>3813</v>
      </c>
      <c r="C1118" t="s">
        <v>235</v>
      </c>
      <c r="D1118" t="s">
        <v>3511</v>
      </c>
      <c r="E1118">
        <v>14</v>
      </c>
    </row>
    <row r="1119" spans="1:5">
      <c r="A1119" t="s">
        <v>1895</v>
      </c>
      <c r="B1119" t="s">
        <v>5862</v>
      </c>
      <c r="C1119" t="s">
        <v>331</v>
      </c>
      <c r="D1119" t="s">
        <v>3423</v>
      </c>
      <c r="E1119">
        <v>282</v>
      </c>
    </row>
    <row r="1120" spans="1:5">
      <c r="A1120" t="s">
        <v>1965</v>
      </c>
      <c r="B1120" t="s">
        <v>3459</v>
      </c>
      <c r="C1120" t="s">
        <v>331</v>
      </c>
      <c r="D1120" t="s">
        <v>3423</v>
      </c>
      <c r="E1120">
        <v>159</v>
      </c>
    </row>
    <row r="1121" spans="1:5">
      <c r="A1121" t="s">
        <v>2080</v>
      </c>
      <c r="B1121" t="s">
        <v>3522</v>
      </c>
      <c r="C1121" t="s">
        <v>331</v>
      </c>
      <c r="D1121" t="s">
        <v>3463</v>
      </c>
      <c r="E1121">
        <v>70</v>
      </c>
    </row>
    <row r="1122" spans="1:5">
      <c r="A1122" t="s">
        <v>2129</v>
      </c>
      <c r="B1122" t="s">
        <v>3545</v>
      </c>
      <c r="C1122" t="s">
        <v>331</v>
      </c>
      <c r="D1122" t="s">
        <v>3463</v>
      </c>
      <c r="E1122">
        <v>56</v>
      </c>
    </row>
    <row r="1123" spans="1:5">
      <c r="A1123" t="s">
        <v>2157</v>
      </c>
      <c r="B1123" t="s">
        <v>3559</v>
      </c>
      <c r="C1123" t="s">
        <v>331</v>
      </c>
      <c r="D1123" t="s">
        <v>3560</v>
      </c>
      <c r="E1123">
        <v>49</v>
      </c>
    </row>
    <row r="1124" spans="1:5">
      <c r="A1124" t="s">
        <v>2164</v>
      </c>
      <c r="B1124" t="s">
        <v>3564</v>
      </c>
      <c r="C1124" t="s">
        <v>331</v>
      </c>
      <c r="D1124" t="s">
        <v>1902</v>
      </c>
      <c r="E1124">
        <v>48</v>
      </c>
    </row>
    <row r="1125" spans="1:5">
      <c r="A1125" t="s">
        <v>2239</v>
      </c>
      <c r="B1125" t="s">
        <v>3605</v>
      </c>
      <c r="C1125" t="s">
        <v>331</v>
      </c>
      <c r="D1125" t="s">
        <v>3567</v>
      </c>
      <c r="E1125">
        <v>36</v>
      </c>
    </row>
    <row r="1126" spans="1:5">
      <c r="A1126" t="s">
        <v>2301</v>
      </c>
      <c r="B1126" t="s">
        <v>3633</v>
      </c>
      <c r="C1126" t="s">
        <v>331</v>
      </c>
      <c r="D1126" t="s">
        <v>3634</v>
      </c>
      <c r="E1126">
        <v>29</v>
      </c>
    </row>
    <row r="1127" spans="1:5">
      <c r="A1127" t="s">
        <v>2367</v>
      </c>
      <c r="B1127" t="s">
        <v>3670</v>
      </c>
      <c r="C1127" t="s">
        <v>331</v>
      </c>
      <c r="D1127" t="s">
        <v>3472</v>
      </c>
      <c r="E1127">
        <v>24</v>
      </c>
    </row>
    <row r="1128" spans="1:5">
      <c r="A1128" t="s">
        <v>2387</v>
      </c>
      <c r="B1128" t="s">
        <v>3676</v>
      </c>
      <c r="C1128" t="s">
        <v>331</v>
      </c>
      <c r="D1128" t="s">
        <v>3575</v>
      </c>
      <c r="E1128">
        <v>24</v>
      </c>
    </row>
    <row r="1129" spans="1:5">
      <c r="A1129" t="s">
        <v>2407</v>
      </c>
      <c r="B1129" t="s">
        <v>3687</v>
      </c>
      <c r="C1129" t="s">
        <v>331</v>
      </c>
      <c r="D1129" t="s">
        <v>3688</v>
      </c>
      <c r="E1129">
        <v>23</v>
      </c>
    </row>
    <row r="1130" spans="1:5">
      <c r="A1130" t="s">
        <v>2779</v>
      </c>
      <c r="B1130" t="s">
        <v>3882</v>
      </c>
      <c r="C1130" t="s">
        <v>331</v>
      </c>
      <c r="D1130" t="s">
        <v>3883</v>
      </c>
      <c r="E1130">
        <v>10</v>
      </c>
    </row>
    <row r="1131" spans="1:5">
      <c r="A1131" t="s">
        <v>2790</v>
      </c>
      <c r="B1131" t="s">
        <v>3890</v>
      </c>
      <c r="C1131" t="s">
        <v>331</v>
      </c>
      <c r="D1131" t="s">
        <v>3891</v>
      </c>
      <c r="E1131">
        <v>10</v>
      </c>
    </row>
    <row r="1132" spans="1:5">
      <c r="A1132" t="s">
        <v>2805</v>
      </c>
      <c r="B1132" t="s">
        <v>3898</v>
      </c>
      <c r="C1132" t="s">
        <v>331</v>
      </c>
      <c r="D1132" t="s">
        <v>3899</v>
      </c>
      <c r="E1132">
        <v>10</v>
      </c>
    </row>
    <row r="1133" spans="1:5">
      <c r="A1133" t="s">
        <v>2978</v>
      </c>
      <c r="B1133" t="s">
        <v>3986</v>
      </c>
      <c r="C1133" t="s">
        <v>331</v>
      </c>
      <c r="D1133" t="s">
        <v>3617</v>
      </c>
      <c r="E1133">
        <v>8.06</v>
      </c>
    </row>
    <row r="1134" spans="1:5">
      <c r="A1134" t="s">
        <v>3114</v>
      </c>
      <c r="B1134" t="s">
        <v>5922</v>
      </c>
      <c r="C1134" t="s">
        <v>331</v>
      </c>
      <c r="D1134" t="s">
        <v>4061</v>
      </c>
      <c r="E1134">
        <v>6.62</v>
      </c>
    </row>
    <row r="1135" spans="1:5">
      <c r="A1135" t="s">
        <v>4334</v>
      </c>
      <c r="B1135" t="s">
        <v>4264</v>
      </c>
      <c r="C1135" t="s">
        <v>331</v>
      </c>
      <c r="E1135">
        <v>1.97</v>
      </c>
    </row>
    <row r="1136" spans="1:5">
      <c r="A1136" t="s">
        <v>4337</v>
      </c>
      <c r="B1136" t="s">
        <v>4266</v>
      </c>
      <c r="C1136" t="s">
        <v>331</v>
      </c>
      <c r="E1136">
        <v>1.96</v>
      </c>
    </row>
    <row r="1137" spans="1:5">
      <c r="A1137" t="s">
        <v>4396</v>
      </c>
      <c r="B1137" t="s">
        <v>4335</v>
      </c>
      <c r="C1137" t="s">
        <v>331</v>
      </c>
      <c r="D1137" t="s">
        <v>4336</v>
      </c>
      <c r="E1137">
        <v>0.88</v>
      </c>
    </row>
    <row r="1138" spans="1:5">
      <c r="A1138" t="s">
        <v>4398</v>
      </c>
      <c r="B1138" t="s">
        <v>4338</v>
      </c>
      <c r="C1138" t="s">
        <v>331</v>
      </c>
      <c r="D1138" t="s">
        <v>4336</v>
      </c>
      <c r="E1138">
        <v>0.84</v>
      </c>
    </row>
    <row r="1139" spans="1:5">
      <c r="A1139" t="s">
        <v>5952</v>
      </c>
      <c r="B1139" t="s">
        <v>4366</v>
      </c>
      <c r="C1139" t="s">
        <v>331</v>
      </c>
      <c r="D1139" t="s">
        <v>4336</v>
      </c>
      <c r="E1139">
        <v>0.42</v>
      </c>
    </row>
    <row r="1140" spans="1:5">
      <c r="A1140" t="s">
        <v>5956</v>
      </c>
      <c r="B1140" t="s">
        <v>4374</v>
      </c>
      <c r="C1140" t="s">
        <v>331</v>
      </c>
      <c r="D1140" t="s">
        <v>4336</v>
      </c>
      <c r="E1140">
        <v>0.4</v>
      </c>
    </row>
    <row r="1141" spans="1:5">
      <c r="A1141" t="s">
        <v>5961</v>
      </c>
      <c r="B1141" t="s">
        <v>4384</v>
      </c>
      <c r="C1141" t="s">
        <v>331</v>
      </c>
      <c r="D1141" t="s">
        <v>4336</v>
      </c>
      <c r="E1141">
        <v>0.33</v>
      </c>
    </row>
    <row r="1142" spans="1:5">
      <c r="A1142" t="s">
        <v>1995</v>
      </c>
      <c r="B1142" t="s">
        <v>3476</v>
      </c>
      <c r="C1142" t="s">
        <v>371</v>
      </c>
      <c r="D1142" t="s">
        <v>3423</v>
      </c>
      <c r="E1142">
        <v>115</v>
      </c>
    </row>
    <row r="1143" spans="1:5">
      <c r="A1143" t="s">
        <v>2010</v>
      </c>
      <c r="B1143" t="s">
        <v>3483</v>
      </c>
      <c r="C1143" t="s">
        <v>371</v>
      </c>
      <c r="D1143" t="s">
        <v>3484</v>
      </c>
      <c r="E1143">
        <v>102</v>
      </c>
    </row>
    <row r="1144" spans="1:5">
      <c r="A1144" t="s">
        <v>2226</v>
      </c>
      <c r="B1144" t="s">
        <v>3598</v>
      </c>
      <c r="C1144" t="s">
        <v>371</v>
      </c>
      <c r="D1144" t="s">
        <v>5890</v>
      </c>
      <c r="E1144">
        <v>38</v>
      </c>
    </row>
    <row r="1145" spans="1:5">
      <c r="A1145" t="s">
        <v>2552</v>
      </c>
      <c r="B1145" t="s">
        <v>3768</v>
      </c>
      <c r="C1145" t="s">
        <v>371</v>
      </c>
      <c r="D1145" t="s">
        <v>2389</v>
      </c>
      <c r="E1145">
        <v>17</v>
      </c>
    </row>
    <row r="1146" spans="1:5">
      <c r="A1146" t="s">
        <v>2749</v>
      </c>
      <c r="B1146" t="s">
        <v>3868</v>
      </c>
      <c r="C1146" t="s">
        <v>371</v>
      </c>
      <c r="D1146" t="s">
        <v>1902</v>
      </c>
      <c r="E1146">
        <v>11</v>
      </c>
    </row>
    <row r="1147" spans="1:5">
      <c r="A1147" t="s">
        <v>2757</v>
      </c>
      <c r="B1147" t="s">
        <v>3872</v>
      </c>
      <c r="C1147" t="s">
        <v>371</v>
      </c>
      <c r="D1147" t="s">
        <v>5890</v>
      </c>
      <c r="E1147">
        <v>11</v>
      </c>
    </row>
    <row r="1148" spans="1:5">
      <c r="A1148" t="s">
        <v>2925</v>
      </c>
      <c r="B1148" t="s">
        <v>3957</v>
      </c>
      <c r="C1148" t="s">
        <v>371</v>
      </c>
      <c r="D1148" t="s">
        <v>3958</v>
      </c>
      <c r="E1148">
        <v>8.74</v>
      </c>
    </row>
    <row r="1149" spans="1:5">
      <c r="A1149" t="s">
        <v>3364</v>
      </c>
      <c r="B1149" t="s">
        <v>4175</v>
      </c>
      <c r="C1149" t="s">
        <v>371</v>
      </c>
      <c r="D1149" t="s">
        <v>4176</v>
      </c>
      <c r="E1149">
        <v>3.72</v>
      </c>
    </row>
    <row r="1150" spans="1:5">
      <c r="A1150" t="s">
        <v>3392</v>
      </c>
      <c r="B1150" t="s">
        <v>4194</v>
      </c>
      <c r="C1150" t="s">
        <v>371</v>
      </c>
      <c r="D1150" t="s">
        <v>1902</v>
      </c>
      <c r="E1150">
        <v>3.39</v>
      </c>
    </row>
    <row r="1151" spans="1:5">
      <c r="A1151" t="s">
        <v>4312</v>
      </c>
      <c r="B1151" t="s">
        <v>4242</v>
      </c>
      <c r="C1151" t="s">
        <v>371</v>
      </c>
      <c r="D1151" t="s">
        <v>3634</v>
      </c>
      <c r="E1151">
        <v>2.39</v>
      </c>
    </row>
    <row r="1152" spans="1:5">
      <c r="A1152" t="s">
        <v>1960</v>
      </c>
      <c r="B1152" t="s">
        <v>3457</v>
      </c>
      <c r="C1152" t="s">
        <v>251</v>
      </c>
      <c r="D1152" t="s">
        <v>3423</v>
      </c>
      <c r="E1152">
        <v>160</v>
      </c>
    </row>
    <row r="1153" spans="1:5">
      <c r="A1153" t="s">
        <v>2292</v>
      </c>
      <c r="B1153" t="s">
        <v>5898</v>
      </c>
      <c r="C1153" t="s">
        <v>251</v>
      </c>
      <c r="D1153" t="s">
        <v>1947</v>
      </c>
      <c r="E1153">
        <v>29</v>
      </c>
    </row>
    <row r="1154" spans="1:5">
      <c r="A1154" t="s">
        <v>2999</v>
      </c>
      <c r="B1154" t="s">
        <v>3996</v>
      </c>
      <c r="C1154" t="s">
        <v>251</v>
      </c>
      <c r="D1154" t="s">
        <v>3997</v>
      </c>
      <c r="E1154">
        <v>7.8</v>
      </c>
    </row>
    <row r="1155" spans="1:5">
      <c r="A1155" t="s">
        <v>3361</v>
      </c>
      <c r="B1155" t="s">
        <v>4174</v>
      </c>
      <c r="C1155" t="s">
        <v>251</v>
      </c>
      <c r="D1155" t="s">
        <v>3634</v>
      </c>
      <c r="E1155">
        <v>3.75</v>
      </c>
    </row>
    <row r="1156" spans="1:5">
      <c r="A1156" t="s">
        <v>4375</v>
      </c>
      <c r="B1156" t="s">
        <v>4309</v>
      </c>
      <c r="C1156" t="s">
        <v>251</v>
      </c>
      <c r="D1156" t="s">
        <v>3980</v>
      </c>
      <c r="E1156">
        <v>1.22</v>
      </c>
    </row>
    <row r="1157" spans="1:5">
      <c r="A1157" t="s">
        <v>5964</v>
      </c>
      <c r="B1157" t="s">
        <v>4389</v>
      </c>
      <c r="C1157" t="s">
        <v>251</v>
      </c>
      <c r="D1157" t="s">
        <v>3980</v>
      </c>
      <c r="E1157">
        <v>0.28999999999999998</v>
      </c>
    </row>
    <row r="1158" spans="1:5">
      <c r="A1158" t="s">
        <v>2166</v>
      </c>
      <c r="B1158" t="s">
        <v>3565</v>
      </c>
      <c r="C1158" t="s">
        <v>317</v>
      </c>
      <c r="D1158" t="s">
        <v>3499</v>
      </c>
      <c r="E1158">
        <v>47</v>
      </c>
    </row>
    <row r="1159" spans="1:5">
      <c r="A1159" t="s">
        <v>2443</v>
      </c>
      <c r="B1159" t="s">
        <v>3706</v>
      </c>
      <c r="C1159" t="s">
        <v>317</v>
      </c>
      <c r="D1159" t="s">
        <v>3707</v>
      </c>
      <c r="E1159">
        <v>20</v>
      </c>
    </row>
    <row r="1160" spans="1:5">
      <c r="A1160" t="s">
        <v>2957</v>
      </c>
      <c r="B1160" t="s">
        <v>3975</v>
      </c>
      <c r="C1160" t="s">
        <v>317</v>
      </c>
      <c r="D1160" t="s">
        <v>3976</v>
      </c>
      <c r="E1160">
        <v>8.44</v>
      </c>
    </row>
    <row r="1161" spans="1:5">
      <c r="A1161" t="s">
        <v>3169</v>
      </c>
      <c r="B1161" t="s">
        <v>4084</v>
      </c>
      <c r="C1161" t="s">
        <v>317</v>
      </c>
      <c r="D1161" t="s">
        <v>4085</v>
      </c>
      <c r="E1161">
        <v>6</v>
      </c>
    </row>
    <row r="1162" spans="1:5">
      <c r="A1162" t="s">
        <v>3225</v>
      </c>
      <c r="B1162" t="s">
        <v>4115</v>
      </c>
      <c r="C1162" t="s">
        <v>317</v>
      </c>
      <c r="E1162">
        <v>5.29</v>
      </c>
    </row>
    <row r="1163" spans="1:5">
      <c r="A1163" t="s">
        <v>5975</v>
      </c>
      <c r="B1163" t="s">
        <v>4410</v>
      </c>
      <c r="C1163" t="s">
        <v>319</v>
      </c>
      <c r="D1163" t="s">
        <v>2063</v>
      </c>
      <c r="E1163">
        <v>6.8000000000000005E-2</v>
      </c>
    </row>
    <row r="1164" spans="1:5">
      <c r="A1164" t="s">
        <v>2000</v>
      </c>
      <c r="B1164" t="s">
        <v>3478</v>
      </c>
      <c r="C1164" t="s">
        <v>285</v>
      </c>
      <c r="D1164" t="s">
        <v>3479</v>
      </c>
      <c r="E1164">
        <v>110</v>
      </c>
    </row>
    <row r="1165" spans="1:5">
      <c r="A1165" t="s">
        <v>2064</v>
      </c>
      <c r="B1165" t="s">
        <v>3510</v>
      </c>
      <c r="C1165" t="s">
        <v>285</v>
      </c>
      <c r="D1165" t="s">
        <v>3511</v>
      </c>
      <c r="E1165">
        <v>81</v>
      </c>
    </row>
    <row r="1166" spans="1:5">
      <c r="A1166" t="s">
        <v>2075</v>
      </c>
      <c r="B1166" t="s">
        <v>3518</v>
      </c>
      <c r="C1166" t="s">
        <v>285</v>
      </c>
      <c r="D1166" t="s">
        <v>3519</v>
      </c>
      <c r="E1166">
        <v>74</v>
      </c>
    </row>
    <row r="1167" spans="1:5">
      <c r="A1167" t="s">
        <v>2116</v>
      </c>
      <c r="B1167" t="s">
        <v>3541</v>
      </c>
      <c r="C1167" t="s">
        <v>285</v>
      </c>
      <c r="D1167" t="s">
        <v>3423</v>
      </c>
      <c r="E1167">
        <v>61</v>
      </c>
    </row>
    <row r="1168" spans="1:5">
      <c r="A1168" t="s">
        <v>2186</v>
      </c>
      <c r="B1168" t="s">
        <v>3576</v>
      </c>
      <c r="C1168" t="s">
        <v>285</v>
      </c>
      <c r="D1168" t="s">
        <v>3577</v>
      </c>
      <c r="E1168">
        <v>42</v>
      </c>
    </row>
    <row r="1169" spans="1:5">
      <c r="A1169" t="s">
        <v>2189</v>
      </c>
      <c r="B1169" t="s">
        <v>3578</v>
      </c>
      <c r="C1169" t="s">
        <v>285</v>
      </c>
      <c r="D1169" t="s">
        <v>3579</v>
      </c>
      <c r="E1169">
        <v>42</v>
      </c>
    </row>
    <row r="1170" spans="1:5">
      <c r="A1170" t="s">
        <v>2502</v>
      </c>
      <c r="B1170" t="s">
        <v>3743</v>
      </c>
      <c r="C1170" t="s">
        <v>285</v>
      </c>
      <c r="D1170" t="s">
        <v>3638</v>
      </c>
      <c r="E1170">
        <v>18</v>
      </c>
    </row>
    <row r="1171" spans="1:5">
      <c r="A1171" t="s">
        <v>2751</v>
      </c>
      <c r="B1171" t="s">
        <v>3869</v>
      </c>
      <c r="C1171" t="s">
        <v>285</v>
      </c>
      <c r="D1171" t="s">
        <v>3732</v>
      </c>
      <c r="E1171">
        <v>11</v>
      </c>
    </row>
    <row r="1172" spans="1:5">
      <c r="A1172" t="s">
        <v>2782</v>
      </c>
      <c r="B1172" t="s">
        <v>3884</v>
      </c>
      <c r="C1172" t="s">
        <v>285</v>
      </c>
      <c r="D1172" t="s">
        <v>3885</v>
      </c>
      <c r="E1172">
        <v>10</v>
      </c>
    </row>
    <row r="1173" spans="1:5">
      <c r="A1173" t="s">
        <v>2787</v>
      </c>
      <c r="B1173" t="s">
        <v>3888</v>
      </c>
      <c r="C1173" t="s">
        <v>285</v>
      </c>
      <c r="D1173" t="s">
        <v>3889</v>
      </c>
      <c r="E1173">
        <v>10</v>
      </c>
    </row>
    <row r="1174" spans="1:5">
      <c r="A1174" t="s">
        <v>3178</v>
      </c>
      <c r="B1174" t="s">
        <v>4090</v>
      </c>
      <c r="C1174" t="s">
        <v>285</v>
      </c>
      <c r="E1174">
        <v>5.95</v>
      </c>
    </row>
    <row r="1175" spans="1:5">
      <c r="A1175" t="s">
        <v>3192</v>
      </c>
      <c r="B1175" t="s">
        <v>4097</v>
      </c>
      <c r="C1175" t="s">
        <v>285</v>
      </c>
      <c r="D1175" t="s">
        <v>4098</v>
      </c>
      <c r="E1175">
        <v>5.74</v>
      </c>
    </row>
    <row r="1176" spans="1:5">
      <c r="A1176" t="s">
        <v>3208</v>
      </c>
      <c r="B1176" t="s">
        <v>4106</v>
      </c>
      <c r="C1176" t="s">
        <v>285</v>
      </c>
      <c r="D1176" t="s">
        <v>4107</v>
      </c>
      <c r="E1176">
        <v>5.56</v>
      </c>
    </row>
    <row r="1177" spans="1:5">
      <c r="A1177" t="s">
        <v>3308</v>
      </c>
      <c r="B1177" t="s">
        <v>4148</v>
      </c>
      <c r="C1177" t="s">
        <v>285</v>
      </c>
      <c r="D1177" t="s">
        <v>4059</v>
      </c>
      <c r="E1177">
        <v>4.38</v>
      </c>
    </row>
    <row r="1178" spans="1:5">
      <c r="A1178" t="s">
        <v>3326</v>
      </c>
      <c r="B1178" t="s">
        <v>4156</v>
      </c>
      <c r="C1178" t="s">
        <v>285</v>
      </c>
      <c r="D1178" t="s">
        <v>1913</v>
      </c>
      <c r="E1178">
        <v>4.0599999999999996</v>
      </c>
    </row>
    <row r="1179" spans="1:5">
      <c r="A1179" t="s">
        <v>4329</v>
      </c>
      <c r="B1179" t="s">
        <v>4260</v>
      </c>
      <c r="C1179" t="s">
        <v>285</v>
      </c>
      <c r="E1179">
        <v>2.0299999999999998</v>
      </c>
    </row>
    <row r="1180" spans="1:5">
      <c r="A1180" t="s">
        <v>1907</v>
      </c>
      <c r="B1180" t="s">
        <v>3434</v>
      </c>
      <c r="C1180" t="s">
        <v>325</v>
      </c>
      <c r="D1180" t="s">
        <v>3423</v>
      </c>
      <c r="E1180">
        <v>510</v>
      </c>
    </row>
    <row r="1181" spans="1:5">
      <c r="A1181" t="s">
        <v>1975</v>
      </c>
      <c r="B1181" t="s">
        <v>3464</v>
      </c>
      <c r="C1181" t="s">
        <v>325</v>
      </c>
      <c r="D1181" t="s">
        <v>3423</v>
      </c>
      <c r="E1181">
        <v>138</v>
      </c>
    </row>
    <row r="1182" spans="1:5">
      <c r="A1182" t="s">
        <v>2113</v>
      </c>
      <c r="B1182" t="s">
        <v>3539</v>
      </c>
      <c r="C1182" t="s">
        <v>325</v>
      </c>
      <c r="D1182" t="s">
        <v>3540</v>
      </c>
      <c r="E1182">
        <v>62</v>
      </c>
    </row>
    <row r="1183" spans="1:5">
      <c r="A1183" t="s">
        <v>2303</v>
      </c>
      <c r="B1183" t="s">
        <v>3635</v>
      </c>
      <c r="C1183" t="s">
        <v>325</v>
      </c>
      <c r="D1183" t="s">
        <v>3584</v>
      </c>
      <c r="E1183">
        <v>29</v>
      </c>
    </row>
    <row r="1184" spans="1:5">
      <c r="A1184" t="s">
        <v>2618</v>
      </c>
      <c r="B1184" t="s">
        <v>3804</v>
      </c>
      <c r="C1184" t="s">
        <v>325</v>
      </c>
      <c r="D1184" t="s">
        <v>3805</v>
      </c>
      <c r="E1184">
        <v>15</v>
      </c>
    </row>
    <row r="1185" spans="1:5">
      <c r="A1185" t="s">
        <v>2707</v>
      </c>
      <c r="B1185" t="s">
        <v>3842</v>
      </c>
      <c r="C1185" t="s">
        <v>325</v>
      </c>
      <c r="D1185" t="s">
        <v>3617</v>
      </c>
      <c r="E1185">
        <v>12</v>
      </c>
    </row>
    <row r="1186" spans="1:5">
      <c r="A1186" t="s">
        <v>2876</v>
      </c>
      <c r="B1186" t="s">
        <v>3935</v>
      </c>
      <c r="C1186" t="s">
        <v>325</v>
      </c>
      <c r="D1186" t="s">
        <v>3936</v>
      </c>
      <c r="E1186">
        <v>9.06</v>
      </c>
    </row>
    <row r="1187" spans="1:5">
      <c r="A1187" t="s">
        <v>2950</v>
      </c>
      <c r="B1187" t="s">
        <v>3970</v>
      </c>
      <c r="C1187" t="s">
        <v>325</v>
      </c>
      <c r="D1187" t="s">
        <v>3971</v>
      </c>
      <c r="E1187">
        <v>8.48</v>
      </c>
    </row>
    <row r="1188" spans="1:5">
      <c r="A1188" t="s">
        <v>3025</v>
      </c>
      <c r="B1188" t="s">
        <v>4014</v>
      </c>
      <c r="C1188" t="s">
        <v>325</v>
      </c>
      <c r="D1188" t="s">
        <v>4015</v>
      </c>
      <c r="E1188">
        <v>7.35</v>
      </c>
    </row>
    <row r="1189" spans="1:5">
      <c r="A1189" t="s">
        <v>3090</v>
      </c>
      <c r="B1189" t="s">
        <v>4048</v>
      </c>
      <c r="C1189" t="s">
        <v>325</v>
      </c>
      <c r="D1189" t="s">
        <v>3773</v>
      </c>
      <c r="E1189">
        <v>6.79</v>
      </c>
    </row>
    <row r="1190" spans="1:5">
      <c r="A1190" t="s">
        <v>3213</v>
      </c>
      <c r="B1190" t="s">
        <v>4109</v>
      </c>
      <c r="C1190" t="s">
        <v>325</v>
      </c>
      <c r="D1190" t="s">
        <v>3624</v>
      </c>
      <c r="E1190">
        <v>5.46</v>
      </c>
    </row>
    <row r="1191" spans="1:5">
      <c r="A1191" t="s">
        <v>3241</v>
      </c>
      <c r="B1191" t="s">
        <v>4121</v>
      </c>
      <c r="C1191" t="s">
        <v>325</v>
      </c>
      <c r="D1191" t="s">
        <v>4122</v>
      </c>
      <c r="E1191">
        <v>5</v>
      </c>
    </row>
    <row r="1192" spans="1:5">
      <c r="A1192" t="s">
        <v>3395</v>
      </c>
      <c r="B1192" t="s">
        <v>4195</v>
      </c>
      <c r="C1192" t="s">
        <v>325</v>
      </c>
      <c r="D1192" t="s">
        <v>3889</v>
      </c>
      <c r="E1192">
        <v>3.39</v>
      </c>
    </row>
    <row r="1193" spans="1:5">
      <c r="A1193" t="s">
        <v>4261</v>
      </c>
      <c r="B1193" t="s">
        <v>4211</v>
      </c>
      <c r="C1193" t="s">
        <v>325</v>
      </c>
      <c r="D1193" t="s">
        <v>4212</v>
      </c>
      <c r="E1193">
        <v>3.05</v>
      </c>
    </row>
    <row r="1194" spans="1:5">
      <c r="A1194" t="s">
        <v>5951</v>
      </c>
      <c r="B1194" t="s">
        <v>4364</v>
      </c>
      <c r="C1194" t="s">
        <v>325</v>
      </c>
      <c r="D1194" t="s">
        <v>4034</v>
      </c>
      <c r="E1194">
        <v>0.48</v>
      </c>
    </row>
    <row r="1195" spans="1:5">
      <c r="A1195" t="s">
        <v>5959</v>
      </c>
      <c r="B1195" t="s">
        <v>4380</v>
      </c>
      <c r="C1195" t="s">
        <v>325</v>
      </c>
      <c r="D1195" t="s">
        <v>4034</v>
      </c>
      <c r="E1195">
        <v>0.38</v>
      </c>
    </row>
    <row r="1196" spans="1:5">
      <c r="A1196" t="s">
        <v>2043</v>
      </c>
      <c r="B1196" t="s">
        <v>3501</v>
      </c>
      <c r="C1196" t="s">
        <v>281</v>
      </c>
      <c r="D1196" t="s">
        <v>3439</v>
      </c>
      <c r="E1196">
        <v>91</v>
      </c>
    </row>
    <row r="1197" spans="1:5">
      <c r="A1197" t="s">
        <v>2105</v>
      </c>
      <c r="B1197" t="s">
        <v>3535</v>
      </c>
      <c r="C1197" t="s">
        <v>281</v>
      </c>
      <c r="D1197" t="s">
        <v>3536</v>
      </c>
      <c r="E1197">
        <v>62</v>
      </c>
    </row>
    <row r="1198" spans="1:5">
      <c r="A1198" t="s">
        <v>2204</v>
      </c>
      <c r="B1198" t="s">
        <v>3585</v>
      </c>
      <c r="C1198" t="s">
        <v>281</v>
      </c>
      <c r="D1198" t="s">
        <v>3439</v>
      </c>
      <c r="E1198">
        <v>40</v>
      </c>
    </row>
    <row r="1199" spans="1:5">
      <c r="A1199" t="s">
        <v>2286</v>
      </c>
      <c r="B1199" t="s">
        <v>3629</v>
      </c>
      <c r="C1199" t="s">
        <v>281</v>
      </c>
      <c r="D1199" t="s">
        <v>2378</v>
      </c>
      <c r="E1199">
        <v>29</v>
      </c>
    </row>
    <row r="1200" spans="1:5">
      <c r="A1200" t="s">
        <v>2362</v>
      </c>
      <c r="B1200" t="s">
        <v>3667</v>
      </c>
      <c r="C1200" t="s">
        <v>281</v>
      </c>
      <c r="D1200" t="s">
        <v>3668</v>
      </c>
      <c r="E1200">
        <v>25</v>
      </c>
    </row>
    <row r="1201" spans="1:5">
      <c r="A1201" t="s">
        <v>2467</v>
      </c>
      <c r="B1201" t="s">
        <v>3719</v>
      </c>
      <c r="C1201" t="s">
        <v>281</v>
      </c>
      <c r="D1201" t="s">
        <v>3720</v>
      </c>
      <c r="E1201">
        <v>20</v>
      </c>
    </row>
    <row r="1202" spans="1:5">
      <c r="A1202" t="s">
        <v>2494</v>
      </c>
      <c r="B1202" t="s">
        <v>3739</v>
      </c>
      <c r="C1202" t="s">
        <v>281</v>
      </c>
      <c r="D1202" t="s">
        <v>3704</v>
      </c>
      <c r="E1202">
        <v>19</v>
      </c>
    </row>
    <row r="1203" spans="1:5">
      <c r="A1203" t="s">
        <v>2828</v>
      </c>
      <c r="B1203" t="s">
        <v>3610</v>
      </c>
      <c r="C1203" t="s">
        <v>281</v>
      </c>
      <c r="D1203" t="s">
        <v>3783</v>
      </c>
      <c r="E1203">
        <v>9.57</v>
      </c>
    </row>
    <row r="1204" spans="1:5">
      <c r="A1204" t="s">
        <v>2890</v>
      </c>
      <c r="B1204" t="s">
        <v>5913</v>
      </c>
      <c r="C1204" t="s">
        <v>281</v>
      </c>
      <c r="D1204" t="s">
        <v>5914</v>
      </c>
      <c r="E1204">
        <v>9</v>
      </c>
    </row>
    <row r="1205" spans="1:5">
      <c r="A1205" t="s">
        <v>2916</v>
      </c>
      <c r="B1205" t="s">
        <v>3952</v>
      </c>
      <c r="C1205" t="s">
        <v>281</v>
      </c>
      <c r="D1205" t="s">
        <v>3953</v>
      </c>
      <c r="E1205">
        <v>8.82</v>
      </c>
    </row>
    <row r="1206" spans="1:5">
      <c r="A1206" t="s">
        <v>3007</v>
      </c>
      <c r="B1206" t="s">
        <v>4002</v>
      </c>
      <c r="C1206" t="s">
        <v>281</v>
      </c>
      <c r="D1206" t="s">
        <v>4003</v>
      </c>
      <c r="E1206">
        <v>7.6</v>
      </c>
    </row>
    <row r="1207" spans="1:5">
      <c r="A1207" t="s">
        <v>3122</v>
      </c>
      <c r="B1207" t="s">
        <v>5923</v>
      </c>
      <c r="C1207" t="s">
        <v>281</v>
      </c>
      <c r="D1207" t="s">
        <v>5924</v>
      </c>
      <c r="E1207">
        <v>6.5</v>
      </c>
    </row>
    <row r="1208" spans="1:5">
      <c r="A1208" t="s">
        <v>3139</v>
      </c>
      <c r="B1208" t="s">
        <v>5925</v>
      </c>
      <c r="C1208" t="s">
        <v>281</v>
      </c>
      <c r="D1208" t="s">
        <v>5926</v>
      </c>
      <c r="E1208">
        <v>6.29</v>
      </c>
    </row>
    <row r="1209" spans="1:5">
      <c r="A1209" t="s">
        <v>3296</v>
      </c>
      <c r="B1209" t="s">
        <v>4141</v>
      </c>
      <c r="C1209" t="s">
        <v>281</v>
      </c>
      <c r="D1209" t="s">
        <v>3720</v>
      </c>
      <c r="E1209">
        <v>4.4400000000000004</v>
      </c>
    </row>
    <row r="1210" spans="1:5">
      <c r="A1210" t="s">
        <v>3366</v>
      </c>
      <c r="B1210" t="s">
        <v>4177</v>
      </c>
      <c r="C1210" t="s">
        <v>281</v>
      </c>
      <c r="D1210" t="s">
        <v>4178</v>
      </c>
      <c r="E1210">
        <v>3.72</v>
      </c>
    </row>
    <row r="1211" spans="1:5">
      <c r="A1211" t="s">
        <v>4314</v>
      </c>
      <c r="B1211" t="s">
        <v>4244</v>
      </c>
      <c r="C1211" t="s">
        <v>281</v>
      </c>
      <c r="D1211" t="s">
        <v>4245</v>
      </c>
      <c r="E1211">
        <v>2.36</v>
      </c>
    </row>
    <row r="1212" spans="1:5">
      <c r="A1212" t="s">
        <v>2274</v>
      </c>
      <c r="B1212" t="s">
        <v>3622</v>
      </c>
      <c r="C1212" t="s">
        <v>353</v>
      </c>
      <c r="D1212" t="s">
        <v>1902</v>
      </c>
      <c r="E1212">
        <v>30</v>
      </c>
    </row>
    <row r="1213" spans="1:5">
      <c r="A1213" t="s">
        <v>2667</v>
      </c>
      <c r="B1213" t="s">
        <v>5905</v>
      </c>
      <c r="C1213" t="s">
        <v>353</v>
      </c>
      <c r="D1213" t="s">
        <v>5906</v>
      </c>
      <c r="E1213">
        <v>13</v>
      </c>
    </row>
    <row r="1214" spans="1:5">
      <c r="A1214" t="s">
        <v>2825</v>
      </c>
      <c r="B1214" t="s">
        <v>3908</v>
      </c>
      <c r="C1214" t="s">
        <v>353</v>
      </c>
      <c r="D1214" t="s">
        <v>3909</v>
      </c>
      <c r="E1214">
        <v>9.6</v>
      </c>
    </row>
    <row r="1215" spans="1:5">
      <c r="A1215" t="s">
        <v>2847</v>
      </c>
      <c r="B1215" t="s">
        <v>3920</v>
      </c>
      <c r="C1215" t="s">
        <v>353</v>
      </c>
      <c r="D1215" t="s">
        <v>3805</v>
      </c>
      <c r="E1215">
        <v>9.3000000000000007</v>
      </c>
    </row>
    <row r="1216" spans="1:5">
      <c r="A1216" t="s">
        <v>5968</v>
      </c>
      <c r="B1216" t="s">
        <v>4397</v>
      </c>
      <c r="C1216" t="s">
        <v>353</v>
      </c>
      <c r="E1216">
        <v>0.26</v>
      </c>
    </row>
    <row r="1217" spans="1:5">
      <c r="A1217" t="s">
        <v>5971</v>
      </c>
      <c r="B1217" t="s">
        <v>4402</v>
      </c>
      <c r="C1217" t="s">
        <v>353</v>
      </c>
      <c r="E1217">
        <v>0.18</v>
      </c>
    </row>
    <row r="1218" spans="1:5">
      <c r="A1218" t="s">
        <v>1890</v>
      </c>
      <c r="B1218" t="s">
        <v>3426</v>
      </c>
      <c r="C1218" t="s">
        <v>295</v>
      </c>
      <c r="D1218" t="s">
        <v>3423</v>
      </c>
      <c r="E1218">
        <v>703</v>
      </c>
    </row>
    <row r="1219" spans="1:5">
      <c r="A1219" t="s">
        <v>1911</v>
      </c>
      <c r="B1219" t="s">
        <v>3435</v>
      </c>
      <c r="C1219" t="s">
        <v>295</v>
      </c>
      <c r="D1219" t="s">
        <v>3423</v>
      </c>
      <c r="E1219">
        <v>500</v>
      </c>
    </row>
    <row r="1220" spans="1:5">
      <c r="A1220" t="s">
        <v>2090</v>
      </c>
      <c r="B1220" t="s">
        <v>3526</v>
      </c>
      <c r="C1220" t="s">
        <v>295</v>
      </c>
      <c r="D1220" t="s">
        <v>3423</v>
      </c>
      <c r="E1220">
        <v>69</v>
      </c>
    </row>
    <row r="1221" spans="1:5">
      <c r="A1221" t="s">
        <v>2126</v>
      </c>
      <c r="B1221" t="s">
        <v>3544</v>
      </c>
      <c r="C1221" t="s">
        <v>295</v>
      </c>
      <c r="D1221" t="s">
        <v>3423</v>
      </c>
      <c r="E1221">
        <v>56</v>
      </c>
    </row>
    <row r="1222" spans="1:5">
      <c r="A1222" t="s">
        <v>2514</v>
      </c>
      <c r="B1222" t="s">
        <v>3750</v>
      </c>
      <c r="C1222" t="s">
        <v>295</v>
      </c>
      <c r="D1222" t="s">
        <v>3472</v>
      </c>
      <c r="E1222">
        <v>17</v>
      </c>
    </row>
    <row r="1223" spans="1:5">
      <c r="A1223" t="s">
        <v>2739</v>
      </c>
      <c r="B1223" t="s">
        <v>3860</v>
      </c>
      <c r="C1223" t="s">
        <v>295</v>
      </c>
      <c r="D1223" t="s">
        <v>3861</v>
      </c>
      <c r="E1223">
        <v>11</v>
      </c>
    </row>
    <row r="1224" spans="1:5">
      <c r="A1224" t="s">
        <v>3253</v>
      </c>
      <c r="B1224" t="s">
        <v>5927</v>
      </c>
      <c r="C1224" t="s">
        <v>295</v>
      </c>
      <c r="D1224" t="s">
        <v>5928</v>
      </c>
      <c r="E1224">
        <v>4.87</v>
      </c>
    </row>
    <row r="1225" spans="1:5">
      <c r="A1225" t="s">
        <v>3293</v>
      </c>
      <c r="B1225" t="s">
        <v>4140</v>
      </c>
      <c r="C1225" t="s">
        <v>295</v>
      </c>
      <c r="E1225">
        <v>4.47</v>
      </c>
    </row>
    <row r="1226" spans="1:5">
      <c r="A1226" t="s">
        <v>5955</v>
      </c>
      <c r="B1226" t="s">
        <v>4372</v>
      </c>
      <c r="C1226" t="s">
        <v>295</v>
      </c>
      <c r="D1226" t="s">
        <v>4319</v>
      </c>
      <c r="E1226">
        <v>0.4</v>
      </c>
    </row>
    <row r="1227" spans="1:5">
      <c r="A1227" t="s">
        <v>1882</v>
      </c>
      <c r="B1227" t="s">
        <v>5854</v>
      </c>
      <c r="C1227" t="s">
        <v>229</v>
      </c>
      <c r="D1227" t="s">
        <v>1947</v>
      </c>
      <c r="E1227">
        <v>409</v>
      </c>
    </row>
    <row r="1228" spans="1:5">
      <c r="A1228" t="s">
        <v>1885</v>
      </c>
      <c r="B1228" t="s">
        <v>5855</v>
      </c>
      <c r="C1228" t="s">
        <v>229</v>
      </c>
      <c r="D1228" t="s">
        <v>5856</v>
      </c>
      <c r="E1228">
        <v>318</v>
      </c>
    </row>
    <row r="1229" spans="1:5">
      <c r="A1229" t="s">
        <v>1932</v>
      </c>
      <c r="B1229" t="s">
        <v>5883</v>
      </c>
      <c r="C1229" t="s">
        <v>229</v>
      </c>
      <c r="D1229" t="s">
        <v>1947</v>
      </c>
      <c r="E1229">
        <v>122</v>
      </c>
    </row>
    <row r="1230" spans="1:5">
      <c r="A1230" t="s">
        <v>1914</v>
      </c>
      <c r="B1230" t="s">
        <v>5889</v>
      </c>
      <c r="C1230" t="s">
        <v>229</v>
      </c>
      <c r="D1230" t="s">
        <v>3446</v>
      </c>
      <c r="E1230">
        <v>420</v>
      </c>
    </row>
    <row r="1231" spans="1:5">
      <c r="A1231" t="s">
        <v>1935</v>
      </c>
      <c r="B1231" t="s">
        <v>3445</v>
      </c>
      <c r="C1231" t="s">
        <v>229</v>
      </c>
      <c r="D1231" t="s">
        <v>3446</v>
      </c>
      <c r="E1231">
        <v>276</v>
      </c>
    </row>
    <row r="1232" spans="1:5">
      <c r="A1232" t="s">
        <v>2174</v>
      </c>
      <c r="B1232" t="s">
        <v>3570</v>
      </c>
      <c r="C1232" t="s">
        <v>229</v>
      </c>
      <c r="D1232" t="s">
        <v>3446</v>
      </c>
      <c r="E1232">
        <v>46</v>
      </c>
    </row>
    <row r="1233" spans="1:5">
      <c r="A1233" t="s">
        <v>2432</v>
      </c>
      <c r="B1233" t="s">
        <v>3700</v>
      </c>
      <c r="C1233" t="s">
        <v>229</v>
      </c>
      <c r="D1233" t="s">
        <v>3701</v>
      </c>
      <c r="E1233">
        <v>21</v>
      </c>
    </row>
    <row r="1234" spans="1:5">
      <c r="A1234" t="s">
        <v>3334</v>
      </c>
      <c r="B1234" t="s">
        <v>5933</v>
      </c>
      <c r="C1234" t="s">
        <v>229</v>
      </c>
      <c r="D1234" t="s">
        <v>3511</v>
      </c>
      <c r="E1234">
        <v>4</v>
      </c>
    </row>
    <row r="1235" spans="1:5">
      <c r="A1235" t="s">
        <v>4361</v>
      </c>
      <c r="B1235" t="s">
        <v>4292</v>
      </c>
      <c r="C1235" t="s">
        <v>229</v>
      </c>
      <c r="D1235" t="s">
        <v>3423</v>
      </c>
      <c r="E1235">
        <v>1.58</v>
      </c>
    </row>
    <row r="1236" spans="1:5">
      <c r="A1236" t="s">
        <v>1905</v>
      </c>
      <c r="B1236" t="s">
        <v>3432</v>
      </c>
      <c r="C1236" t="s">
        <v>297</v>
      </c>
      <c r="D1236" t="s">
        <v>3433</v>
      </c>
      <c r="E1236">
        <v>513</v>
      </c>
    </row>
    <row r="1237" spans="1:5">
      <c r="A1237" t="s">
        <v>2585</v>
      </c>
      <c r="B1237" t="s">
        <v>3786</v>
      </c>
      <c r="C1237" t="s">
        <v>297</v>
      </c>
      <c r="D1237" t="s">
        <v>3787</v>
      </c>
      <c r="E1237">
        <v>16</v>
      </c>
    </row>
    <row r="1238" spans="1:5">
      <c r="A1238" t="s">
        <v>2686</v>
      </c>
      <c r="B1238" t="s">
        <v>3834</v>
      </c>
      <c r="C1238" t="s">
        <v>297</v>
      </c>
      <c r="D1238" t="s">
        <v>3506</v>
      </c>
      <c r="E1238">
        <v>13</v>
      </c>
    </row>
    <row r="1239" spans="1:5">
      <c r="A1239" t="s">
        <v>2976</v>
      </c>
      <c r="B1239" t="s">
        <v>3985</v>
      </c>
      <c r="C1239" t="s">
        <v>297</v>
      </c>
      <c r="D1239" t="s">
        <v>3787</v>
      </c>
      <c r="E1239">
        <v>8.1</v>
      </c>
    </row>
    <row r="1240" spans="1:5">
      <c r="A1240" t="s">
        <v>3130</v>
      </c>
      <c r="B1240" t="s">
        <v>4067</v>
      </c>
      <c r="C1240" t="s">
        <v>297</v>
      </c>
      <c r="D1240" t="s">
        <v>4068</v>
      </c>
      <c r="E1240">
        <v>6.45</v>
      </c>
    </row>
    <row r="1241" spans="1:5">
      <c r="A1241" t="s">
        <v>3256</v>
      </c>
      <c r="B1241" t="s">
        <v>5929</v>
      </c>
      <c r="C1241" t="s">
        <v>297</v>
      </c>
      <c r="D1241" t="s">
        <v>3621</v>
      </c>
      <c r="E1241">
        <v>4.8</v>
      </c>
    </row>
    <row r="1242" spans="1:5">
      <c r="A1242" t="s">
        <v>1993</v>
      </c>
      <c r="B1242" t="s">
        <v>3475</v>
      </c>
      <c r="C1242" t="s">
        <v>311</v>
      </c>
      <c r="D1242" t="s">
        <v>3423</v>
      </c>
      <c r="E1242">
        <v>120</v>
      </c>
    </row>
    <row r="1243" spans="1:5">
      <c r="A1243" t="s">
        <v>2103</v>
      </c>
      <c r="B1243" t="s">
        <v>3534</v>
      </c>
      <c r="C1243" t="s">
        <v>311</v>
      </c>
      <c r="D1243" t="s">
        <v>5890</v>
      </c>
      <c r="E1243">
        <v>63</v>
      </c>
    </row>
    <row r="1244" spans="1:5">
      <c r="A1244" t="s">
        <v>2263</v>
      </c>
      <c r="B1244" t="s">
        <v>3618</v>
      </c>
      <c r="C1244" t="s">
        <v>311</v>
      </c>
      <c r="D1244" t="s">
        <v>3423</v>
      </c>
      <c r="E1244">
        <v>32</v>
      </c>
    </row>
    <row r="1245" spans="1:5">
      <c r="A1245" t="s">
        <v>2356</v>
      </c>
      <c r="B1245" t="s">
        <v>3664</v>
      </c>
      <c r="C1245" t="s">
        <v>311</v>
      </c>
      <c r="D1245" t="s">
        <v>1902</v>
      </c>
      <c r="E1245">
        <v>25</v>
      </c>
    </row>
    <row r="1246" spans="1:5">
      <c r="A1246" t="s">
        <v>2365</v>
      </c>
      <c r="B1246" t="s">
        <v>3669</v>
      </c>
      <c r="C1246" t="s">
        <v>311</v>
      </c>
      <c r="D1246" t="s">
        <v>3617</v>
      </c>
      <c r="E1246">
        <v>25</v>
      </c>
    </row>
    <row r="1247" spans="1:5">
      <c r="A1247" t="s">
        <v>2484</v>
      </c>
      <c r="B1247" t="s">
        <v>3731</v>
      </c>
      <c r="C1247" t="s">
        <v>311</v>
      </c>
      <c r="D1247" t="s">
        <v>3732</v>
      </c>
      <c r="E1247">
        <v>19</v>
      </c>
    </row>
    <row r="1248" spans="1:5">
      <c r="A1248" t="s">
        <v>2489</v>
      </c>
      <c r="B1248" t="s">
        <v>3735</v>
      </c>
      <c r="C1248" t="s">
        <v>311</v>
      </c>
      <c r="D1248" t="s">
        <v>3736</v>
      </c>
      <c r="E1248">
        <v>19</v>
      </c>
    </row>
    <row r="1249" spans="1:5">
      <c r="A1249" t="s">
        <v>2642</v>
      </c>
      <c r="B1249" t="s">
        <v>3816</v>
      </c>
      <c r="C1249" t="s">
        <v>311</v>
      </c>
      <c r="D1249" t="s">
        <v>3817</v>
      </c>
      <c r="E1249">
        <v>14</v>
      </c>
    </row>
    <row r="1250" spans="1:5">
      <c r="A1250" t="s">
        <v>2934</v>
      </c>
      <c r="B1250" t="s">
        <v>3961</v>
      </c>
      <c r="C1250" t="s">
        <v>311</v>
      </c>
      <c r="D1250" t="s">
        <v>3962</v>
      </c>
      <c r="E1250">
        <v>8.68</v>
      </c>
    </row>
    <row r="1251" spans="1:5">
      <c r="A1251" t="s">
        <v>3010</v>
      </c>
      <c r="B1251" t="s">
        <v>4004</v>
      </c>
      <c r="C1251" t="s">
        <v>311</v>
      </c>
      <c r="D1251" t="s">
        <v>3773</v>
      </c>
      <c r="E1251">
        <v>7.52</v>
      </c>
    </row>
    <row r="1252" spans="1:5">
      <c r="A1252" t="s">
        <v>3092</v>
      </c>
      <c r="B1252" t="s">
        <v>4049</v>
      </c>
      <c r="C1252" t="s">
        <v>311</v>
      </c>
      <c r="D1252" t="s">
        <v>2063</v>
      </c>
      <c r="E1252">
        <v>6.78</v>
      </c>
    </row>
    <row r="1253" spans="1:5">
      <c r="A1253" t="s">
        <v>3097</v>
      </c>
      <c r="B1253" t="s">
        <v>4052</v>
      </c>
      <c r="C1253" t="s">
        <v>311</v>
      </c>
      <c r="E1253">
        <v>6.77</v>
      </c>
    </row>
    <row r="1254" spans="1:5">
      <c r="A1254" t="s">
        <v>3119</v>
      </c>
      <c r="B1254" t="s">
        <v>4063</v>
      </c>
      <c r="C1254" t="s">
        <v>311</v>
      </c>
      <c r="D1254" t="s">
        <v>3732</v>
      </c>
      <c r="E1254">
        <v>6.56</v>
      </c>
    </row>
    <row r="1255" spans="1:5">
      <c r="A1255" t="s">
        <v>3201</v>
      </c>
      <c r="B1255" t="s">
        <v>4101</v>
      </c>
      <c r="C1255" t="s">
        <v>311</v>
      </c>
      <c r="D1255" t="s">
        <v>4102</v>
      </c>
      <c r="E1255">
        <v>5.66</v>
      </c>
    </row>
    <row r="1256" spans="1:5">
      <c r="A1256" t="s">
        <v>3206</v>
      </c>
      <c r="B1256" t="s">
        <v>4104</v>
      </c>
      <c r="C1256" t="s">
        <v>311</v>
      </c>
      <c r="D1256" t="s">
        <v>3773</v>
      </c>
      <c r="E1256">
        <v>5.64</v>
      </c>
    </row>
    <row r="1257" spans="1:5">
      <c r="A1257" t="s">
        <v>3236</v>
      </c>
      <c r="B1257" t="s">
        <v>4118</v>
      </c>
      <c r="C1257" t="s">
        <v>311</v>
      </c>
      <c r="D1257" t="s">
        <v>4119</v>
      </c>
      <c r="E1257">
        <v>5.14</v>
      </c>
    </row>
    <row r="1258" spans="1:5">
      <c r="A1258" t="s">
        <v>3311</v>
      </c>
      <c r="B1258" t="s">
        <v>4149</v>
      </c>
      <c r="C1258" t="s">
        <v>311</v>
      </c>
      <c r="D1258" t="s">
        <v>4150</v>
      </c>
      <c r="E1258">
        <v>4.2</v>
      </c>
    </row>
    <row r="1259" spans="1:5">
      <c r="A1259" t="s">
        <v>4357</v>
      </c>
      <c r="B1259" t="s">
        <v>4287</v>
      </c>
      <c r="C1259" t="s">
        <v>311</v>
      </c>
      <c r="D1259" t="s">
        <v>4288</v>
      </c>
      <c r="E1259">
        <v>1.61</v>
      </c>
    </row>
    <row r="1260" spans="1:5">
      <c r="A1260" t="s">
        <v>5970</v>
      </c>
      <c r="B1260" t="s">
        <v>3534</v>
      </c>
      <c r="C1260" t="s">
        <v>311</v>
      </c>
      <c r="D1260" t="s">
        <v>3423</v>
      </c>
      <c r="E1260">
        <v>0.2</v>
      </c>
    </row>
    <row r="1261" spans="1:5">
      <c r="A1261" t="s">
        <v>1879</v>
      </c>
      <c r="B1261" t="s">
        <v>3422</v>
      </c>
      <c r="C1261" t="s">
        <v>239</v>
      </c>
      <c r="D1261" t="s">
        <v>3423</v>
      </c>
      <c r="E1261">
        <v>2405</v>
      </c>
    </row>
    <row r="1262" spans="1:5">
      <c r="A1262" t="s">
        <v>1892</v>
      </c>
      <c r="B1262" t="s">
        <v>3427</v>
      </c>
      <c r="C1262" t="s">
        <v>239</v>
      </c>
      <c r="D1262" t="s">
        <v>3423</v>
      </c>
      <c r="E1262">
        <v>672</v>
      </c>
    </row>
    <row r="1263" spans="1:5">
      <c r="A1263" t="s">
        <v>2142</v>
      </c>
      <c r="B1263" t="s">
        <v>3551</v>
      </c>
      <c r="C1263" t="s">
        <v>239</v>
      </c>
      <c r="D1263" t="s">
        <v>3552</v>
      </c>
      <c r="E1263">
        <v>51</v>
      </c>
    </row>
    <row r="1264" spans="1:5">
      <c r="A1264" t="s">
        <v>1900</v>
      </c>
      <c r="B1264" t="s">
        <v>5865</v>
      </c>
      <c r="C1264" t="s">
        <v>231</v>
      </c>
      <c r="D1264" t="s">
        <v>5866</v>
      </c>
      <c r="E1264">
        <v>240</v>
      </c>
    </row>
    <row r="1265" spans="1:5">
      <c r="A1265" t="s">
        <v>1917</v>
      </c>
      <c r="B1265" t="s">
        <v>5875</v>
      </c>
      <c r="C1265" t="s">
        <v>231</v>
      </c>
      <c r="D1265" t="s">
        <v>5876</v>
      </c>
      <c r="E1265">
        <v>148</v>
      </c>
    </row>
    <row r="1266" spans="1:5">
      <c r="A1266" t="s">
        <v>4411</v>
      </c>
      <c r="B1266" t="s">
        <v>4354</v>
      </c>
      <c r="C1266" t="s">
        <v>231</v>
      </c>
      <c r="D1266" t="s">
        <v>3511</v>
      </c>
      <c r="E1266">
        <v>0.64</v>
      </c>
    </row>
    <row r="1267" spans="1:5">
      <c r="A1267" t="s">
        <v>2027</v>
      </c>
      <c r="B1267" t="s">
        <v>3494</v>
      </c>
      <c r="C1267" t="s">
        <v>293</v>
      </c>
      <c r="D1267" t="s">
        <v>5890</v>
      </c>
      <c r="E1267">
        <v>99</v>
      </c>
    </row>
    <row r="1268" spans="1:5">
      <c r="A1268" t="s">
        <v>2046</v>
      </c>
      <c r="B1268" t="s">
        <v>3502</v>
      </c>
      <c r="C1268" t="s">
        <v>293</v>
      </c>
      <c r="D1268" t="s">
        <v>3493</v>
      </c>
      <c r="E1268">
        <v>90</v>
      </c>
    </row>
    <row r="1269" spans="1:5">
      <c r="A1269" t="s">
        <v>2083</v>
      </c>
      <c r="B1269" t="s">
        <v>3523</v>
      </c>
      <c r="C1269" t="s">
        <v>293</v>
      </c>
      <c r="D1269" t="s">
        <v>3439</v>
      </c>
      <c r="E1269">
        <v>70</v>
      </c>
    </row>
    <row r="1270" spans="1:5">
      <c r="A1270" t="s">
        <v>2101</v>
      </c>
      <c r="B1270" t="s">
        <v>3532</v>
      </c>
      <c r="C1270" t="s">
        <v>293</v>
      </c>
      <c r="D1270" t="s">
        <v>3533</v>
      </c>
      <c r="E1270">
        <v>64</v>
      </c>
    </row>
    <row r="1271" spans="1:5">
      <c r="A1271" t="s">
        <v>2207</v>
      </c>
      <c r="B1271" t="s">
        <v>3586</v>
      </c>
      <c r="C1271" t="s">
        <v>293</v>
      </c>
      <c r="D1271" t="s">
        <v>3463</v>
      </c>
      <c r="E1271">
        <v>40</v>
      </c>
    </row>
    <row r="1272" spans="1:5">
      <c r="A1272" t="s">
        <v>2229</v>
      </c>
      <c r="B1272" t="s">
        <v>3599</v>
      </c>
      <c r="C1272" t="s">
        <v>293</v>
      </c>
      <c r="D1272" t="s">
        <v>3577</v>
      </c>
      <c r="E1272">
        <v>37</v>
      </c>
    </row>
    <row r="1273" spans="1:5">
      <c r="A1273" t="s">
        <v>2342</v>
      </c>
      <c r="B1273" t="s">
        <v>3652</v>
      </c>
      <c r="C1273" t="s">
        <v>293</v>
      </c>
      <c r="D1273" t="s">
        <v>3493</v>
      </c>
      <c r="E1273">
        <v>27</v>
      </c>
    </row>
    <row r="1274" spans="1:5">
      <c r="A1274" t="s">
        <v>2404</v>
      </c>
      <c r="B1274" t="s">
        <v>3685</v>
      </c>
      <c r="C1274" t="s">
        <v>293</v>
      </c>
      <c r="D1274" t="s">
        <v>3686</v>
      </c>
      <c r="E1274">
        <v>23</v>
      </c>
    </row>
    <row r="1275" spans="1:5">
      <c r="A1275" t="s">
        <v>2470</v>
      </c>
      <c r="B1275" t="s">
        <v>3721</v>
      </c>
      <c r="C1275" t="s">
        <v>293</v>
      </c>
      <c r="D1275" t="s">
        <v>3722</v>
      </c>
      <c r="E1275">
        <v>20</v>
      </c>
    </row>
    <row r="1276" spans="1:5">
      <c r="A1276" t="s">
        <v>2579</v>
      </c>
      <c r="B1276" t="s">
        <v>5901</v>
      </c>
      <c r="C1276" t="s">
        <v>293</v>
      </c>
      <c r="D1276" t="s">
        <v>5902</v>
      </c>
      <c r="E1276">
        <v>16</v>
      </c>
    </row>
    <row r="1277" spans="1:5">
      <c r="A1277" t="s">
        <v>2639</v>
      </c>
      <c r="B1277" t="s">
        <v>3814</v>
      </c>
      <c r="C1277" t="s">
        <v>293</v>
      </c>
      <c r="D1277" t="s">
        <v>3815</v>
      </c>
      <c r="E1277">
        <v>14</v>
      </c>
    </row>
    <row r="1278" spans="1:5">
      <c r="A1278" t="s">
        <v>2965</v>
      </c>
      <c r="B1278" t="s">
        <v>3981</v>
      </c>
      <c r="C1278" t="s">
        <v>293</v>
      </c>
      <c r="D1278" t="s">
        <v>3982</v>
      </c>
      <c r="E1278">
        <v>8.32</v>
      </c>
    </row>
    <row r="1279" spans="1:5">
      <c r="A1279" t="s">
        <v>3040</v>
      </c>
      <c r="B1279" t="s">
        <v>4022</v>
      </c>
      <c r="C1279" t="s">
        <v>293</v>
      </c>
      <c r="D1279" t="s">
        <v>4023</v>
      </c>
      <c r="E1279">
        <v>7.2</v>
      </c>
    </row>
    <row r="1280" spans="1:5">
      <c r="A1280" t="s">
        <v>3070</v>
      </c>
      <c r="B1280" t="s">
        <v>4037</v>
      </c>
      <c r="C1280" t="s">
        <v>293</v>
      </c>
      <c r="D1280" t="s">
        <v>4038</v>
      </c>
      <c r="E1280">
        <v>6.95</v>
      </c>
    </row>
    <row r="1281" spans="1:5">
      <c r="A1281" t="s">
        <v>3106</v>
      </c>
      <c r="B1281" t="s">
        <v>4054</v>
      </c>
      <c r="C1281" t="s">
        <v>293</v>
      </c>
      <c r="D1281" t="s">
        <v>4055</v>
      </c>
      <c r="E1281">
        <v>6.66</v>
      </c>
    </row>
    <row r="1282" spans="1:5">
      <c r="A1282" t="s">
        <v>3142</v>
      </c>
      <c r="B1282" t="s">
        <v>4073</v>
      </c>
      <c r="C1282" t="s">
        <v>293</v>
      </c>
      <c r="D1282" t="s">
        <v>3815</v>
      </c>
      <c r="E1282">
        <v>6.24</v>
      </c>
    </row>
    <row r="1283" spans="1:5">
      <c r="A1283" t="s">
        <v>3210</v>
      </c>
      <c r="B1283" t="s">
        <v>4108</v>
      </c>
      <c r="C1283" t="s">
        <v>293</v>
      </c>
      <c r="D1283" t="s">
        <v>3704</v>
      </c>
      <c r="E1283">
        <v>5.53</v>
      </c>
    </row>
    <row r="1284" spans="1:5">
      <c r="A1284" t="s">
        <v>2066</v>
      </c>
      <c r="B1284" t="s">
        <v>3512</v>
      </c>
      <c r="C1284" t="s">
        <v>287</v>
      </c>
      <c r="D1284" t="s">
        <v>3513</v>
      </c>
      <c r="E1284">
        <v>80</v>
      </c>
    </row>
    <row r="1285" spans="1:5">
      <c r="A1285" t="s">
        <v>2180</v>
      </c>
      <c r="B1285" t="s">
        <v>3573</v>
      </c>
      <c r="C1285" t="s">
        <v>287</v>
      </c>
      <c r="D1285" t="s">
        <v>1947</v>
      </c>
      <c r="E1285">
        <v>44</v>
      </c>
    </row>
    <row r="1286" spans="1:5">
      <c r="A1286" t="s">
        <v>2354</v>
      </c>
      <c r="B1286" t="s">
        <v>3661</v>
      </c>
      <c r="C1286" t="s">
        <v>287</v>
      </c>
      <c r="D1286" t="s">
        <v>3662</v>
      </c>
      <c r="E1286">
        <v>26</v>
      </c>
    </row>
    <row r="1287" spans="1:5">
      <c r="A1287" t="s">
        <v>2412</v>
      </c>
      <c r="B1287" t="s">
        <v>3690</v>
      </c>
      <c r="C1287" t="s">
        <v>287</v>
      </c>
      <c r="D1287" t="s">
        <v>3691</v>
      </c>
      <c r="E1287">
        <v>22</v>
      </c>
    </row>
    <row r="1288" spans="1:5">
      <c r="A1288" t="s">
        <v>2426</v>
      </c>
      <c r="B1288" t="s">
        <v>3696</v>
      </c>
      <c r="C1288" t="s">
        <v>287</v>
      </c>
      <c r="D1288" t="s">
        <v>3697</v>
      </c>
      <c r="E1288">
        <v>21</v>
      </c>
    </row>
    <row r="1289" spans="1:5">
      <c r="A1289" t="s">
        <v>2435</v>
      </c>
      <c r="B1289" t="s">
        <v>3702</v>
      </c>
      <c r="C1289" t="s">
        <v>287</v>
      </c>
      <c r="D1289" t="s">
        <v>3697</v>
      </c>
      <c r="E1289">
        <v>21</v>
      </c>
    </row>
    <row r="1290" spans="1:5">
      <c r="A1290" t="s">
        <v>2464</v>
      </c>
      <c r="B1290" t="s">
        <v>3717</v>
      </c>
      <c r="C1290" t="s">
        <v>287</v>
      </c>
      <c r="D1290" t="s">
        <v>3718</v>
      </c>
      <c r="E1290">
        <v>20</v>
      </c>
    </row>
    <row r="1291" spans="1:5">
      <c r="A1291" t="s">
        <v>2529</v>
      </c>
      <c r="B1291" t="s">
        <v>3756</v>
      </c>
      <c r="C1291" t="s">
        <v>287</v>
      </c>
      <c r="D1291" t="s">
        <v>3757</v>
      </c>
      <c r="E1291">
        <v>17</v>
      </c>
    </row>
    <row r="1292" spans="1:5">
      <c r="A1292" t="s">
        <v>2549</v>
      </c>
      <c r="B1292" t="s">
        <v>3767</v>
      </c>
      <c r="C1292" t="s">
        <v>287</v>
      </c>
      <c r="D1292" t="s">
        <v>3463</v>
      </c>
      <c r="E1292">
        <v>17</v>
      </c>
    </row>
    <row r="1293" spans="1:5">
      <c r="A1293" t="s">
        <v>2559</v>
      </c>
      <c r="B1293" t="s">
        <v>3772</v>
      </c>
      <c r="C1293" t="s">
        <v>287</v>
      </c>
      <c r="D1293" t="s">
        <v>3773</v>
      </c>
      <c r="E1293">
        <v>16</v>
      </c>
    </row>
    <row r="1294" spans="1:5">
      <c r="A1294" t="s">
        <v>2562</v>
      </c>
      <c r="B1294" t="s">
        <v>3774</v>
      </c>
      <c r="C1294" t="s">
        <v>287</v>
      </c>
      <c r="D1294" t="s">
        <v>3775</v>
      </c>
      <c r="E1294">
        <v>16</v>
      </c>
    </row>
    <row r="1295" spans="1:5">
      <c r="A1295" t="s">
        <v>2576</v>
      </c>
      <c r="B1295" t="s">
        <v>3782</v>
      </c>
      <c r="C1295" t="s">
        <v>287</v>
      </c>
      <c r="D1295" t="s">
        <v>3783</v>
      </c>
      <c r="E1295">
        <v>16</v>
      </c>
    </row>
    <row r="1296" spans="1:5">
      <c r="A1296" t="s">
        <v>2588</v>
      </c>
      <c r="B1296" t="s">
        <v>3788</v>
      </c>
      <c r="C1296" t="s">
        <v>287</v>
      </c>
      <c r="D1296" t="s">
        <v>3463</v>
      </c>
      <c r="E1296">
        <v>15</v>
      </c>
    </row>
    <row r="1297" spans="1:5">
      <c r="A1297" t="s">
        <v>2610</v>
      </c>
      <c r="B1297" t="s">
        <v>3799</v>
      </c>
      <c r="C1297" t="s">
        <v>287</v>
      </c>
      <c r="D1297" t="s">
        <v>3732</v>
      </c>
      <c r="E1297">
        <v>15</v>
      </c>
    </row>
    <row r="1298" spans="1:5">
      <c r="A1298" t="s">
        <v>2655</v>
      </c>
      <c r="B1298" t="s">
        <v>3824</v>
      </c>
      <c r="C1298" t="s">
        <v>287</v>
      </c>
      <c r="D1298" t="s">
        <v>3825</v>
      </c>
      <c r="E1298">
        <v>14</v>
      </c>
    </row>
    <row r="1299" spans="1:5">
      <c r="A1299" t="s">
        <v>2676</v>
      </c>
      <c r="B1299" t="s">
        <v>3831</v>
      </c>
      <c r="C1299" t="s">
        <v>287</v>
      </c>
      <c r="D1299" t="s">
        <v>3832</v>
      </c>
      <c r="E1299">
        <v>13</v>
      </c>
    </row>
    <row r="1300" spans="1:5">
      <c r="A1300" t="s">
        <v>2679</v>
      </c>
      <c r="B1300" t="s">
        <v>3833</v>
      </c>
      <c r="C1300" t="s">
        <v>287</v>
      </c>
      <c r="D1300" t="s">
        <v>3732</v>
      </c>
      <c r="E1300">
        <v>13</v>
      </c>
    </row>
    <row r="1301" spans="1:5">
      <c r="A1301" t="s">
        <v>2704</v>
      </c>
      <c r="B1301" t="s">
        <v>3841</v>
      </c>
      <c r="C1301" t="s">
        <v>287</v>
      </c>
      <c r="D1301" t="s">
        <v>1921</v>
      </c>
      <c r="E1301">
        <v>12</v>
      </c>
    </row>
    <row r="1302" spans="1:5">
      <c r="A1302" t="s">
        <v>2720</v>
      </c>
      <c r="B1302" t="s">
        <v>3849</v>
      </c>
      <c r="C1302" t="s">
        <v>287</v>
      </c>
      <c r="D1302" t="s">
        <v>3850</v>
      </c>
      <c r="E1302">
        <v>12</v>
      </c>
    </row>
    <row r="1303" spans="1:5">
      <c r="A1303" t="s">
        <v>2731</v>
      </c>
      <c r="B1303" t="s">
        <v>3856</v>
      </c>
      <c r="C1303" t="s">
        <v>287</v>
      </c>
      <c r="E1303">
        <v>11</v>
      </c>
    </row>
    <row r="1304" spans="1:5">
      <c r="A1304" t="s">
        <v>2734</v>
      </c>
      <c r="B1304" t="s">
        <v>3857</v>
      </c>
      <c r="C1304" t="s">
        <v>287</v>
      </c>
      <c r="D1304" t="s">
        <v>3463</v>
      </c>
      <c r="E1304">
        <v>11</v>
      </c>
    </row>
    <row r="1305" spans="1:5">
      <c r="A1305" t="s">
        <v>2767</v>
      </c>
      <c r="B1305" t="s">
        <v>3875</v>
      </c>
      <c r="C1305" t="s">
        <v>287</v>
      </c>
      <c r="D1305" t="s">
        <v>3876</v>
      </c>
      <c r="E1305">
        <v>11</v>
      </c>
    </row>
    <row r="1306" spans="1:5">
      <c r="A1306" t="s">
        <v>2840</v>
      </c>
      <c r="B1306" t="s">
        <v>3915</v>
      </c>
      <c r="C1306" t="s">
        <v>287</v>
      </c>
      <c r="D1306" t="s">
        <v>3916</v>
      </c>
      <c r="E1306">
        <v>9.36</v>
      </c>
    </row>
    <row r="1307" spans="1:5">
      <c r="A1307" t="s">
        <v>2862</v>
      </c>
      <c r="B1307" t="s">
        <v>3927</v>
      </c>
      <c r="C1307" t="s">
        <v>287</v>
      </c>
      <c r="D1307" t="s">
        <v>3928</v>
      </c>
      <c r="E1307">
        <v>9.19</v>
      </c>
    </row>
    <row r="1308" spans="1:5">
      <c r="A1308" t="s">
        <v>2867</v>
      </c>
      <c r="B1308" t="s">
        <v>3931</v>
      </c>
      <c r="C1308" t="s">
        <v>287</v>
      </c>
      <c r="D1308" t="s">
        <v>3513</v>
      </c>
      <c r="E1308">
        <v>9.16</v>
      </c>
    </row>
    <row r="1309" spans="1:5">
      <c r="A1309" t="s">
        <v>2870</v>
      </c>
      <c r="B1309" t="s">
        <v>3932</v>
      </c>
      <c r="C1309" t="s">
        <v>287</v>
      </c>
      <c r="E1309">
        <v>9.1</v>
      </c>
    </row>
    <row r="1310" spans="1:5">
      <c r="A1310" t="s">
        <v>2873</v>
      </c>
      <c r="B1310" t="s">
        <v>3933</v>
      </c>
      <c r="C1310" t="s">
        <v>287</v>
      </c>
      <c r="D1310" t="s">
        <v>3934</v>
      </c>
      <c r="E1310">
        <v>9.08</v>
      </c>
    </row>
    <row r="1311" spans="1:5">
      <c r="A1311" t="s">
        <v>2887</v>
      </c>
      <c r="B1311" t="s">
        <v>3943</v>
      </c>
      <c r="C1311" t="s">
        <v>287</v>
      </c>
      <c r="D1311" t="s">
        <v>3944</v>
      </c>
      <c r="E1311">
        <v>9.01</v>
      </c>
    </row>
    <row r="1312" spans="1:5">
      <c r="A1312" t="s">
        <v>2899</v>
      </c>
      <c r="B1312" t="s">
        <v>3946</v>
      </c>
      <c r="C1312" t="s">
        <v>287</v>
      </c>
      <c r="D1312" t="s">
        <v>1902</v>
      </c>
      <c r="E1312">
        <v>8.9499999999999993</v>
      </c>
    </row>
    <row r="1313" spans="1:5">
      <c r="A1313" t="s">
        <v>2901</v>
      </c>
      <c r="B1313" t="s">
        <v>3947</v>
      </c>
      <c r="C1313" t="s">
        <v>287</v>
      </c>
      <c r="D1313" t="s">
        <v>3876</v>
      </c>
      <c r="E1313">
        <v>8.91</v>
      </c>
    </row>
    <row r="1314" spans="1:5">
      <c r="A1314" t="s">
        <v>2919</v>
      </c>
      <c r="B1314" t="s">
        <v>3954</v>
      </c>
      <c r="C1314" t="s">
        <v>287</v>
      </c>
      <c r="E1314">
        <v>8.8000000000000007</v>
      </c>
    </row>
    <row r="1315" spans="1:5">
      <c r="A1315" t="s">
        <v>2945</v>
      </c>
      <c r="B1315" t="s">
        <v>3967</v>
      </c>
      <c r="C1315" t="s">
        <v>287</v>
      </c>
      <c r="D1315" t="s">
        <v>3968</v>
      </c>
      <c r="E1315">
        <v>8.58</v>
      </c>
    </row>
    <row r="1316" spans="1:5">
      <c r="A1316" t="s">
        <v>2947</v>
      </c>
      <c r="B1316" t="s">
        <v>3969</v>
      </c>
      <c r="C1316" t="s">
        <v>287</v>
      </c>
      <c r="E1316">
        <v>8.57</v>
      </c>
    </row>
    <row r="1317" spans="1:5">
      <c r="A1317" t="s">
        <v>2960</v>
      </c>
      <c r="B1317" t="s">
        <v>3977</v>
      </c>
      <c r="C1317" t="s">
        <v>287</v>
      </c>
      <c r="D1317" t="s">
        <v>3978</v>
      </c>
      <c r="E1317">
        <v>8.4</v>
      </c>
    </row>
    <row r="1318" spans="1:5">
      <c r="A1318" t="s">
        <v>2994</v>
      </c>
      <c r="B1318" t="s">
        <v>3808</v>
      </c>
      <c r="C1318" t="s">
        <v>287</v>
      </c>
      <c r="D1318" t="s">
        <v>3042</v>
      </c>
      <c r="E1318">
        <v>7.95</v>
      </c>
    </row>
    <row r="1319" spans="1:5">
      <c r="A1319" t="s">
        <v>3052</v>
      </c>
      <c r="B1319" t="s">
        <v>4029</v>
      </c>
      <c r="C1319" t="s">
        <v>287</v>
      </c>
      <c r="D1319" t="s">
        <v>3732</v>
      </c>
      <c r="E1319">
        <v>7.08</v>
      </c>
    </row>
    <row r="1320" spans="1:5">
      <c r="A1320" t="s">
        <v>3073</v>
      </c>
      <c r="B1320" t="s">
        <v>4039</v>
      </c>
      <c r="C1320" t="s">
        <v>287</v>
      </c>
      <c r="D1320" t="s">
        <v>4040</v>
      </c>
      <c r="E1320">
        <v>6.93</v>
      </c>
    </row>
    <row r="1321" spans="1:5">
      <c r="A1321" t="s">
        <v>3094</v>
      </c>
      <c r="B1321" t="s">
        <v>4050</v>
      </c>
      <c r="C1321" t="s">
        <v>287</v>
      </c>
      <c r="D1321" t="s">
        <v>4051</v>
      </c>
      <c r="E1321">
        <v>6.77</v>
      </c>
    </row>
    <row r="1322" spans="1:5">
      <c r="A1322" t="s">
        <v>3124</v>
      </c>
      <c r="B1322" t="s">
        <v>4064</v>
      </c>
      <c r="C1322" t="s">
        <v>287</v>
      </c>
      <c r="D1322" t="s">
        <v>4065</v>
      </c>
      <c r="E1322">
        <v>6.5</v>
      </c>
    </row>
    <row r="1323" spans="1:5">
      <c r="A1323" t="s">
        <v>3127</v>
      </c>
      <c r="B1323" t="s">
        <v>4066</v>
      </c>
      <c r="C1323" t="s">
        <v>287</v>
      </c>
      <c r="D1323" t="s">
        <v>3928</v>
      </c>
      <c r="E1323">
        <v>6.49</v>
      </c>
    </row>
    <row r="1324" spans="1:5">
      <c r="A1324" t="s">
        <v>3160</v>
      </c>
      <c r="B1324" t="s">
        <v>3847</v>
      </c>
      <c r="C1324" t="s">
        <v>287</v>
      </c>
      <c r="D1324" t="s">
        <v>3584</v>
      </c>
      <c r="E1324">
        <v>6</v>
      </c>
    </row>
    <row r="1325" spans="1:5">
      <c r="A1325" t="s">
        <v>3198</v>
      </c>
      <c r="B1325" t="s">
        <v>4100</v>
      </c>
      <c r="C1325" t="s">
        <v>287</v>
      </c>
      <c r="D1325" t="s">
        <v>3589</v>
      </c>
      <c r="E1325">
        <v>5.68</v>
      </c>
    </row>
    <row r="1326" spans="1:5">
      <c r="A1326" t="s">
        <v>3250</v>
      </c>
      <c r="B1326" t="s">
        <v>4125</v>
      </c>
      <c r="C1326" t="s">
        <v>287</v>
      </c>
      <c r="D1326" t="s">
        <v>4040</v>
      </c>
      <c r="E1326">
        <v>4.8899999999999997</v>
      </c>
    </row>
    <row r="1327" spans="1:5">
      <c r="A1327" t="s">
        <v>3261</v>
      </c>
      <c r="B1327" t="s">
        <v>4128</v>
      </c>
      <c r="C1327" t="s">
        <v>287</v>
      </c>
      <c r="E1327">
        <v>4.68</v>
      </c>
    </row>
    <row r="1328" spans="1:5">
      <c r="A1328" t="s">
        <v>3343</v>
      </c>
      <c r="B1328" t="s">
        <v>5934</v>
      </c>
      <c r="C1328" t="s">
        <v>287</v>
      </c>
      <c r="D1328" t="s">
        <v>5935</v>
      </c>
      <c r="E1328">
        <v>3.86</v>
      </c>
    </row>
    <row r="1329" spans="1:5">
      <c r="A1329" t="s">
        <v>4301</v>
      </c>
      <c r="B1329" t="s">
        <v>4233</v>
      </c>
      <c r="C1329" t="s">
        <v>287</v>
      </c>
      <c r="D1329" t="s">
        <v>4234</v>
      </c>
      <c r="E1329">
        <v>2.5</v>
      </c>
    </row>
    <row r="1330" spans="1:5">
      <c r="A1330" t="s">
        <v>4306</v>
      </c>
      <c r="B1330" t="s">
        <v>4237</v>
      </c>
      <c r="C1330" t="s">
        <v>287</v>
      </c>
      <c r="D1330" t="s">
        <v>3531</v>
      </c>
      <c r="E1330">
        <v>2.4</v>
      </c>
    </row>
    <row r="1331" spans="1:5">
      <c r="A1331" t="s">
        <v>4320</v>
      </c>
      <c r="B1331" t="s">
        <v>4250</v>
      </c>
      <c r="C1331" t="s">
        <v>287</v>
      </c>
      <c r="D1331" t="s">
        <v>4251</v>
      </c>
      <c r="E1331">
        <v>2.2799999999999998</v>
      </c>
    </row>
    <row r="1332" spans="1:5">
      <c r="A1332" t="s">
        <v>4377</v>
      </c>
      <c r="B1332" t="s">
        <v>4311</v>
      </c>
      <c r="C1332" t="s">
        <v>287</v>
      </c>
      <c r="D1332" t="s">
        <v>4234</v>
      </c>
      <c r="E1332">
        <v>1.2</v>
      </c>
    </row>
    <row r="1333" spans="1:5">
      <c r="A1333" t="s">
        <v>4392</v>
      </c>
      <c r="B1333" t="s">
        <v>4330</v>
      </c>
      <c r="C1333" t="s">
        <v>287</v>
      </c>
      <c r="D1333" t="s">
        <v>4222</v>
      </c>
      <c r="E1333">
        <v>1</v>
      </c>
    </row>
    <row r="1334" spans="1:5">
      <c r="A1334" t="s">
        <v>5945</v>
      </c>
      <c r="B1334" t="s">
        <v>4356</v>
      </c>
      <c r="C1334" t="s">
        <v>287</v>
      </c>
      <c r="D1334" t="s">
        <v>3732</v>
      </c>
      <c r="E1334">
        <v>0.63</v>
      </c>
    </row>
    <row r="1335" spans="1:5">
      <c r="A1335" t="s">
        <v>1907</v>
      </c>
      <c r="B1335" t="s">
        <v>5869</v>
      </c>
      <c r="C1335" t="s">
        <v>255</v>
      </c>
      <c r="D1335" t="s">
        <v>5870</v>
      </c>
      <c r="E1335">
        <v>201</v>
      </c>
    </row>
    <row r="1336" spans="1:5">
      <c r="A1336" t="s">
        <v>2058</v>
      </c>
      <c r="B1336" t="s">
        <v>3508</v>
      </c>
      <c r="C1336" t="s">
        <v>255</v>
      </c>
      <c r="D1336" t="s">
        <v>3446</v>
      </c>
      <c r="E1336">
        <v>82</v>
      </c>
    </row>
    <row r="1337" spans="1:5">
      <c r="A1337" t="s">
        <v>2446</v>
      </c>
      <c r="B1337" t="s">
        <v>3708</v>
      </c>
      <c r="C1337" t="s">
        <v>255</v>
      </c>
      <c r="D1337" t="s">
        <v>3704</v>
      </c>
      <c r="E1337">
        <v>20</v>
      </c>
    </row>
    <row r="1338" spans="1:5">
      <c r="A1338" t="s">
        <v>3299</v>
      </c>
      <c r="B1338" t="s">
        <v>4142</v>
      </c>
      <c r="C1338" t="s">
        <v>255</v>
      </c>
      <c r="D1338" t="s">
        <v>4143</v>
      </c>
      <c r="E1338">
        <v>4.4400000000000004</v>
      </c>
    </row>
    <row r="1339" spans="1:5">
      <c r="A1339" t="s">
        <v>5972</v>
      </c>
      <c r="B1339" t="s">
        <v>4404</v>
      </c>
      <c r="C1339" t="s">
        <v>255</v>
      </c>
      <c r="D1339" t="s">
        <v>3577</v>
      </c>
      <c r="E1339">
        <v>0.12</v>
      </c>
    </row>
    <row r="1340" spans="1:5">
      <c r="A1340" t="s">
        <v>2192</v>
      </c>
      <c r="B1340" t="s">
        <v>3580</v>
      </c>
      <c r="C1340" t="s">
        <v>253</v>
      </c>
      <c r="D1340" t="s">
        <v>3577</v>
      </c>
      <c r="E1340">
        <v>41</v>
      </c>
    </row>
    <row r="1341" spans="1:5">
      <c r="A1341" t="s">
        <v>2963</v>
      </c>
      <c r="B1341" t="s">
        <v>3979</v>
      </c>
      <c r="C1341" t="s">
        <v>253</v>
      </c>
      <c r="D1341" t="s">
        <v>3980</v>
      </c>
      <c r="E1341">
        <v>8.39</v>
      </c>
    </row>
    <row r="1342" spans="1:5">
      <c r="A1342" t="s">
        <v>3287</v>
      </c>
      <c r="B1342" t="s">
        <v>4138</v>
      </c>
      <c r="C1342" t="s">
        <v>253</v>
      </c>
      <c r="D1342" t="s">
        <v>4139</v>
      </c>
      <c r="E1342">
        <v>4.5</v>
      </c>
    </row>
    <row r="1343" spans="1:5">
      <c r="A1343" t="s">
        <v>3290</v>
      </c>
      <c r="B1343" t="s">
        <v>5930</v>
      </c>
      <c r="C1343" t="s">
        <v>253</v>
      </c>
      <c r="D1343" t="s">
        <v>5931</v>
      </c>
      <c r="E1343">
        <v>4.49</v>
      </c>
    </row>
    <row r="1344" spans="1:5">
      <c r="A1344" t="s">
        <v>3397</v>
      </c>
      <c r="B1344" t="s">
        <v>4196</v>
      </c>
      <c r="C1344" t="s">
        <v>253</v>
      </c>
      <c r="D1344" t="s">
        <v>4139</v>
      </c>
      <c r="E1344">
        <v>3.38</v>
      </c>
    </row>
    <row r="1345" spans="1:5">
      <c r="A1345" t="s">
        <v>4249</v>
      </c>
      <c r="B1345" t="s">
        <v>4202</v>
      </c>
      <c r="C1345" t="s">
        <v>253</v>
      </c>
      <c r="D1345" t="s">
        <v>4203</v>
      </c>
      <c r="E1345">
        <v>3.1</v>
      </c>
    </row>
    <row r="1346" spans="1:5">
      <c r="A1346" t="s">
        <v>4403</v>
      </c>
      <c r="B1346" t="s">
        <v>4345</v>
      </c>
      <c r="C1346" t="s">
        <v>253</v>
      </c>
      <c r="D1346" t="s">
        <v>4139</v>
      </c>
      <c r="E1346">
        <v>0.78</v>
      </c>
    </row>
    <row r="1347" spans="1:5">
      <c r="A1347" t="s">
        <v>2379</v>
      </c>
      <c r="B1347" t="s">
        <v>3939</v>
      </c>
      <c r="C1347" t="s">
        <v>309</v>
      </c>
      <c r="D1347" t="s">
        <v>3881</v>
      </c>
      <c r="E1347">
        <v>24</v>
      </c>
    </row>
    <row r="1348" spans="1:5">
      <c r="A1348" t="s">
        <v>4275</v>
      </c>
      <c r="B1348" t="s">
        <v>4219</v>
      </c>
      <c r="C1348" t="s">
        <v>309</v>
      </c>
      <c r="D1348" t="s">
        <v>4220</v>
      </c>
      <c r="E1348">
        <v>2.87</v>
      </c>
    </row>
    <row r="1349" spans="1:5">
      <c r="A1349" t="s">
        <v>2254</v>
      </c>
      <c r="B1349" t="s">
        <v>3614</v>
      </c>
      <c r="C1349" t="s">
        <v>307</v>
      </c>
      <c r="D1349" t="s">
        <v>3603</v>
      </c>
      <c r="E1349">
        <v>33</v>
      </c>
    </row>
    <row r="1350" spans="1:5">
      <c r="A1350" t="s">
        <v>2775</v>
      </c>
      <c r="B1350" t="s">
        <v>3880</v>
      </c>
      <c r="C1350" t="s">
        <v>307</v>
      </c>
      <c r="D1350" t="s">
        <v>3881</v>
      </c>
      <c r="E1350">
        <v>11</v>
      </c>
    </row>
    <row r="1351" spans="1:5">
      <c r="A1351" t="s">
        <v>4368</v>
      </c>
      <c r="B1351" t="s">
        <v>4302</v>
      </c>
      <c r="C1351" t="s">
        <v>307</v>
      </c>
      <c r="D1351" t="s">
        <v>4303</v>
      </c>
      <c r="E1351">
        <v>1.34</v>
      </c>
    </row>
  </sheetData>
  <autoFilter ref="A654:E654" xr:uid="{E07C11D8-F27B-4236-9CEB-38871E831F75}">
    <sortState xmlns:xlrd2="http://schemas.microsoft.com/office/spreadsheetml/2017/richdata2" ref="A655:E1351">
      <sortCondition ref="C654"/>
    </sortState>
  </autoFilter>
  <mergeCells count="1">
    <mergeCell ref="B5:E5"/>
  </mergeCells>
  <hyperlinks>
    <hyperlink ref="B1" r:id="rId1" xr:uid="{3575A7EF-5D62-416F-8C5E-C7B4A22E483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Düğme1_Tıkla">
                <anchor moveWithCells="1" sizeWithCells="1">
                  <from>
                    <xdr:col>2</xdr:col>
                    <xdr:colOff>323850</xdr:colOff>
                    <xdr:row>1</xdr:row>
                    <xdr:rowOff>66675</xdr:rowOff>
                  </from>
                  <to>
                    <xdr:col>3</xdr:col>
                    <xdr:colOff>1343025</xdr:colOff>
                    <xdr:row>3</xdr:row>
                    <xdr:rowOff>66675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25CC1-21BB-41D3-9A54-299EE208258E}">
  <sheetPr codeName="Sayfa56">
    <tabColor theme="0"/>
  </sheetPr>
  <dimension ref="A1:M462"/>
  <sheetViews>
    <sheetView workbookViewId="0">
      <selection activeCell="F275" sqref="F275"/>
    </sheetView>
  </sheetViews>
  <sheetFormatPr defaultRowHeight="14.25"/>
  <cols>
    <col min="2" max="2" width="47.625" bestFit="1" customWidth="1"/>
    <col min="3" max="3" width="14.75" bestFit="1" customWidth="1"/>
    <col min="4" max="4" width="35.25" bestFit="1" customWidth="1"/>
    <col min="5" max="5" width="12" bestFit="1" customWidth="1"/>
    <col min="7" max="7" width="17.25" bestFit="1" customWidth="1"/>
    <col min="8" max="8" width="16.75" customWidth="1"/>
    <col min="9" max="9" width="17.25" bestFit="1" customWidth="1"/>
    <col min="12" max="12" width="26.125" bestFit="1" customWidth="1"/>
    <col min="13" max="13" width="20.75" bestFit="1" customWidth="1"/>
  </cols>
  <sheetData>
    <row r="1" spans="1:11">
      <c r="A1" t="s">
        <v>793</v>
      </c>
      <c r="B1" s="11" t="s">
        <v>4432</v>
      </c>
    </row>
    <row r="4" spans="1:11">
      <c r="J4" t="s">
        <v>5424</v>
      </c>
      <c r="K4" t="s">
        <v>5425</v>
      </c>
    </row>
    <row r="5" spans="1:11">
      <c r="A5" t="s">
        <v>3421</v>
      </c>
      <c r="B5" t="s">
        <v>3417</v>
      </c>
      <c r="C5" t="s">
        <v>529</v>
      </c>
      <c r="D5" t="s">
        <v>3418</v>
      </c>
      <c r="E5" t="s">
        <v>3419</v>
      </c>
      <c r="I5" t="s">
        <v>401</v>
      </c>
      <c r="J5">
        <v>0</v>
      </c>
      <c r="K5">
        <v>0</v>
      </c>
    </row>
    <row r="6" spans="1:11" ht="14.25" customHeight="1">
      <c r="A6" t="s">
        <v>2157</v>
      </c>
      <c r="B6" t="s">
        <v>5307</v>
      </c>
      <c r="C6" t="s">
        <v>243</v>
      </c>
      <c r="D6" t="s">
        <v>3584</v>
      </c>
      <c r="E6">
        <v>25</v>
      </c>
      <c r="I6" t="s">
        <v>424</v>
      </c>
      <c r="J6">
        <v>1</v>
      </c>
      <c r="K6">
        <v>200</v>
      </c>
    </row>
    <row r="7" spans="1:11">
      <c r="A7" t="s">
        <v>1882</v>
      </c>
      <c r="B7" t="s">
        <v>5169</v>
      </c>
      <c r="C7" t="s">
        <v>367</v>
      </c>
      <c r="D7" t="s">
        <v>3617</v>
      </c>
      <c r="E7">
        <v>200</v>
      </c>
      <c r="I7" t="s">
        <v>1878</v>
      </c>
      <c r="J7">
        <v>3</v>
      </c>
      <c r="K7">
        <v>263</v>
      </c>
    </row>
    <row r="8" spans="1:11">
      <c r="A8" t="s">
        <v>2068</v>
      </c>
      <c r="B8" t="s">
        <v>5265</v>
      </c>
      <c r="C8" t="s">
        <v>367</v>
      </c>
      <c r="D8" t="s">
        <v>5266</v>
      </c>
      <c r="E8">
        <v>36</v>
      </c>
      <c r="I8" t="s">
        <v>713</v>
      </c>
      <c r="J8">
        <v>0</v>
      </c>
      <c r="K8">
        <v>0</v>
      </c>
    </row>
    <row r="9" spans="1:11">
      <c r="A9" t="s">
        <v>2142</v>
      </c>
      <c r="B9" t="s">
        <v>5299</v>
      </c>
      <c r="C9" t="s">
        <v>367</v>
      </c>
      <c r="D9" t="s">
        <v>5300</v>
      </c>
      <c r="E9">
        <v>27</v>
      </c>
      <c r="I9" t="s">
        <v>429</v>
      </c>
      <c r="J9">
        <v>0</v>
      </c>
      <c r="K9">
        <v>0</v>
      </c>
    </row>
    <row r="10" spans="1:11">
      <c r="A10" t="s">
        <v>1922</v>
      </c>
      <c r="B10" t="s">
        <v>5189</v>
      </c>
      <c r="C10" t="s">
        <v>289</v>
      </c>
      <c r="D10" t="s">
        <v>3536</v>
      </c>
      <c r="E10">
        <v>75</v>
      </c>
      <c r="I10" t="s">
        <v>430</v>
      </c>
      <c r="J10">
        <v>3</v>
      </c>
      <c r="K10">
        <v>126</v>
      </c>
    </row>
    <row r="11" spans="1:11">
      <c r="A11" t="s">
        <v>2043</v>
      </c>
      <c r="B11" t="s">
        <v>5251</v>
      </c>
      <c r="C11" t="s">
        <v>289</v>
      </c>
      <c r="D11" t="s">
        <v>5252</v>
      </c>
      <c r="E11">
        <v>42</v>
      </c>
      <c r="I11" t="s">
        <v>432</v>
      </c>
      <c r="J11">
        <v>0</v>
      </c>
      <c r="K11">
        <v>0</v>
      </c>
    </row>
    <row r="12" spans="1:11">
      <c r="A12" t="s">
        <v>2286</v>
      </c>
      <c r="B12" t="s">
        <v>5369</v>
      </c>
      <c r="C12" t="s">
        <v>289</v>
      </c>
      <c r="D12" t="s">
        <v>5370</v>
      </c>
      <c r="E12">
        <v>9</v>
      </c>
      <c r="I12" t="s">
        <v>434</v>
      </c>
      <c r="J12">
        <v>0</v>
      </c>
      <c r="K12">
        <v>0</v>
      </c>
    </row>
    <row r="13" spans="1:11">
      <c r="A13" t="s">
        <v>2018</v>
      </c>
      <c r="B13" t="s">
        <v>5239</v>
      </c>
      <c r="C13" t="s">
        <v>375</v>
      </c>
      <c r="D13" t="s">
        <v>5240</v>
      </c>
      <c r="E13">
        <v>46</v>
      </c>
      <c r="I13" t="s">
        <v>436</v>
      </c>
      <c r="J13">
        <v>0</v>
      </c>
      <c r="K13">
        <v>0</v>
      </c>
    </row>
    <row r="14" spans="1:11" ht="14.25" customHeight="1">
      <c r="A14" t="s">
        <v>2027</v>
      </c>
      <c r="B14" t="s">
        <v>5244</v>
      </c>
      <c r="C14" t="s">
        <v>375</v>
      </c>
      <c r="D14" t="s">
        <v>1969</v>
      </c>
      <c r="E14">
        <v>45</v>
      </c>
      <c r="I14" t="s">
        <v>712</v>
      </c>
      <c r="J14">
        <v>0</v>
      </c>
      <c r="K14">
        <v>0</v>
      </c>
    </row>
    <row r="15" spans="1:11" ht="14.25" customHeight="1">
      <c r="A15" t="s">
        <v>2090</v>
      </c>
      <c r="B15" t="s">
        <v>5275</v>
      </c>
      <c r="C15" t="s">
        <v>375</v>
      </c>
      <c r="D15" t="s">
        <v>3491</v>
      </c>
      <c r="E15">
        <v>32</v>
      </c>
      <c r="I15" t="s">
        <v>440</v>
      </c>
      <c r="J15">
        <v>9</v>
      </c>
      <c r="K15">
        <v>252</v>
      </c>
    </row>
    <row r="16" spans="1:11" ht="14.25" customHeight="1">
      <c r="A16" t="s">
        <v>2116</v>
      </c>
      <c r="B16" t="s">
        <v>5287</v>
      </c>
      <c r="C16" t="s">
        <v>375</v>
      </c>
      <c r="D16" t="s">
        <v>5288</v>
      </c>
      <c r="E16">
        <v>30</v>
      </c>
      <c r="I16" t="s">
        <v>665</v>
      </c>
      <c r="J16">
        <v>25</v>
      </c>
      <c r="K16">
        <v>1091.5</v>
      </c>
    </row>
    <row r="17" spans="1:11" ht="14.25" customHeight="1">
      <c r="A17" t="s">
        <v>2164</v>
      </c>
      <c r="B17" t="s">
        <v>5310</v>
      </c>
      <c r="C17" t="s">
        <v>375</v>
      </c>
      <c r="D17" t="s">
        <v>5185</v>
      </c>
      <c r="E17">
        <v>24</v>
      </c>
      <c r="I17" t="s">
        <v>444</v>
      </c>
      <c r="J17">
        <v>0</v>
      </c>
      <c r="K17">
        <v>0</v>
      </c>
    </row>
    <row r="18" spans="1:11">
      <c r="A18" t="s">
        <v>2172</v>
      </c>
      <c r="B18" t="s">
        <v>5316</v>
      </c>
      <c r="C18" t="s">
        <v>375</v>
      </c>
      <c r="D18" t="s">
        <v>5317</v>
      </c>
      <c r="E18">
        <v>22</v>
      </c>
      <c r="I18" t="s">
        <v>445</v>
      </c>
      <c r="J18">
        <v>0</v>
      </c>
      <c r="K18">
        <v>0</v>
      </c>
    </row>
    <row r="19" spans="1:11">
      <c r="A19" t="s">
        <v>2189</v>
      </c>
      <c r="B19" t="s">
        <v>5325</v>
      </c>
      <c r="C19" t="s">
        <v>375</v>
      </c>
      <c r="D19" t="s">
        <v>5326</v>
      </c>
      <c r="E19">
        <v>20</v>
      </c>
      <c r="I19" t="s">
        <v>447</v>
      </c>
      <c r="J19">
        <v>0</v>
      </c>
      <c r="K19">
        <v>0</v>
      </c>
    </row>
    <row r="20" spans="1:11">
      <c r="A20" t="s">
        <v>2204</v>
      </c>
      <c r="B20" t="s">
        <v>5331</v>
      </c>
      <c r="C20" t="s">
        <v>375</v>
      </c>
      <c r="D20" t="s">
        <v>5332</v>
      </c>
      <c r="E20">
        <v>18</v>
      </c>
      <c r="I20" t="s">
        <v>666</v>
      </c>
      <c r="J20">
        <v>2</v>
      </c>
      <c r="K20">
        <v>39.5</v>
      </c>
    </row>
    <row r="21" spans="1:11">
      <c r="A21" t="s">
        <v>2217</v>
      </c>
      <c r="B21" t="s">
        <v>5339</v>
      </c>
      <c r="C21" t="s">
        <v>375</v>
      </c>
      <c r="D21" t="s">
        <v>5324</v>
      </c>
      <c r="E21">
        <v>15</v>
      </c>
      <c r="I21" t="s">
        <v>667</v>
      </c>
      <c r="J21">
        <v>0</v>
      </c>
      <c r="K21">
        <v>0</v>
      </c>
    </row>
    <row r="22" spans="1:11" ht="14.25" customHeight="1">
      <c r="A22" t="s">
        <v>1888</v>
      </c>
      <c r="B22" t="s">
        <v>5171</v>
      </c>
      <c r="C22" t="s">
        <v>381</v>
      </c>
      <c r="D22" t="s">
        <v>1947</v>
      </c>
      <c r="E22">
        <v>143</v>
      </c>
      <c r="I22" t="s">
        <v>668</v>
      </c>
      <c r="J22">
        <v>0</v>
      </c>
      <c r="K22">
        <v>0</v>
      </c>
    </row>
    <row r="23" spans="1:11">
      <c r="A23" t="s">
        <v>1903</v>
      </c>
      <c r="B23" t="s">
        <v>5178</v>
      </c>
      <c r="C23" t="s">
        <v>381</v>
      </c>
      <c r="D23" t="s">
        <v>3795</v>
      </c>
      <c r="E23">
        <v>114</v>
      </c>
      <c r="I23" t="s">
        <v>454</v>
      </c>
      <c r="J23">
        <v>0</v>
      </c>
      <c r="K23">
        <v>0</v>
      </c>
    </row>
    <row r="24" spans="1:11">
      <c r="A24" t="s">
        <v>1907</v>
      </c>
      <c r="B24" t="s">
        <v>5180</v>
      </c>
      <c r="C24" t="s">
        <v>381</v>
      </c>
      <c r="D24" t="s">
        <v>5181</v>
      </c>
      <c r="E24">
        <v>93</v>
      </c>
      <c r="I24" t="s">
        <v>455</v>
      </c>
      <c r="J24">
        <v>0</v>
      </c>
      <c r="K24">
        <v>0</v>
      </c>
    </row>
    <row r="25" spans="1:11" ht="14.25" customHeight="1">
      <c r="A25" t="s">
        <v>1909</v>
      </c>
      <c r="B25" t="s">
        <v>5182</v>
      </c>
      <c r="C25" t="s">
        <v>381</v>
      </c>
      <c r="D25" t="s">
        <v>1979</v>
      </c>
      <c r="E25">
        <v>87</v>
      </c>
      <c r="I25" t="s">
        <v>457</v>
      </c>
      <c r="J25">
        <v>4</v>
      </c>
      <c r="K25">
        <v>120</v>
      </c>
    </row>
    <row r="26" spans="1:11" ht="14.25" customHeight="1">
      <c r="A26" t="s">
        <v>1917</v>
      </c>
      <c r="B26" t="s">
        <v>5186</v>
      </c>
      <c r="C26" t="s">
        <v>381</v>
      </c>
      <c r="D26" t="s">
        <v>5187</v>
      </c>
      <c r="E26">
        <v>77</v>
      </c>
      <c r="I26" t="s">
        <v>669</v>
      </c>
      <c r="J26">
        <v>12</v>
      </c>
      <c r="K26">
        <v>323.3</v>
      </c>
    </row>
    <row r="27" spans="1:11">
      <c r="A27" t="s">
        <v>1924</v>
      </c>
      <c r="B27" t="s">
        <v>5190</v>
      </c>
      <c r="C27" t="s">
        <v>381</v>
      </c>
      <c r="D27" t="s">
        <v>3536</v>
      </c>
      <c r="E27">
        <v>73</v>
      </c>
      <c r="I27" t="s">
        <v>670</v>
      </c>
      <c r="J27">
        <v>0</v>
      </c>
      <c r="K27">
        <v>0</v>
      </c>
    </row>
    <row r="28" spans="1:11">
      <c r="A28" t="s">
        <v>1935</v>
      </c>
      <c r="B28" t="s">
        <v>5195</v>
      </c>
      <c r="C28" t="s">
        <v>381</v>
      </c>
      <c r="D28" t="s">
        <v>5168</v>
      </c>
      <c r="E28">
        <v>67</v>
      </c>
      <c r="I28" t="s">
        <v>671</v>
      </c>
      <c r="J28">
        <v>0</v>
      </c>
      <c r="K28">
        <v>0</v>
      </c>
    </row>
    <row r="29" spans="1:11" ht="14.25" customHeight="1">
      <c r="A29" t="s">
        <v>1991</v>
      </c>
      <c r="B29" t="s">
        <v>5226</v>
      </c>
      <c r="C29" t="s">
        <v>381</v>
      </c>
      <c r="D29" t="s">
        <v>3479</v>
      </c>
      <c r="E29">
        <v>50</v>
      </c>
      <c r="I29" t="s">
        <v>672</v>
      </c>
      <c r="J29">
        <v>0</v>
      </c>
      <c r="K29">
        <v>0</v>
      </c>
    </row>
    <row r="30" spans="1:11">
      <c r="A30" t="s">
        <v>1997</v>
      </c>
      <c r="B30" t="s">
        <v>5229</v>
      </c>
      <c r="C30" t="s">
        <v>381</v>
      </c>
      <c r="D30" t="s">
        <v>5230</v>
      </c>
      <c r="E30">
        <v>50</v>
      </c>
      <c r="I30" t="s">
        <v>673</v>
      </c>
      <c r="J30">
        <v>0</v>
      </c>
      <c r="K30">
        <v>0</v>
      </c>
    </row>
    <row r="31" spans="1:11" ht="14.25" customHeight="1">
      <c r="A31" t="s">
        <v>2048</v>
      </c>
      <c r="B31" t="s">
        <v>5254</v>
      </c>
      <c r="C31" t="s">
        <v>381</v>
      </c>
      <c r="D31" t="s">
        <v>5197</v>
      </c>
      <c r="E31">
        <v>42</v>
      </c>
      <c r="I31" t="s">
        <v>674</v>
      </c>
      <c r="J31">
        <v>0</v>
      </c>
      <c r="K31">
        <v>0</v>
      </c>
    </row>
    <row r="32" spans="1:11">
      <c r="A32" t="s">
        <v>2053</v>
      </c>
      <c r="B32" t="s">
        <v>5256</v>
      </c>
      <c r="C32" t="s">
        <v>381</v>
      </c>
      <c r="D32" t="s">
        <v>5257</v>
      </c>
      <c r="E32">
        <v>41</v>
      </c>
      <c r="I32" t="s">
        <v>675</v>
      </c>
      <c r="J32">
        <v>5</v>
      </c>
      <c r="K32">
        <v>167</v>
      </c>
    </row>
    <row r="33" spans="1:11">
      <c r="A33" t="s">
        <v>2066</v>
      </c>
      <c r="B33" t="s">
        <v>5264</v>
      </c>
      <c r="C33" t="s">
        <v>381</v>
      </c>
      <c r="D33" t="s">
        <v>3823</v>
      </c>
      <c r="E33">
        <v>36</v>
      </c>
      <c r="I33" t="s">
        <v>676</v>
      </c>
      <c r="J33">
        <v>0</v>
      </c>
      <c r="K33">
        <v>0</v>
      </c>
    </row>
    <row r="34" spans="1:11">
      <c r="A34" t="s">
        <v>2101</v>
      </c>
      <c r="B34" t="s">
        <v>5280</v>
      </c>
      <c r="C34" t="s">
        <v>381</v>
      </c>
      <c r="D34" t="s">
        <v>5281</v>
      </c>
      <c r="E34">
        <v>30</v>
      </c>
      <c r="I34" t="s">
        <v>677</v>
      </c>
      <c r="J34">
        <v>0</v>
      </c>
      <c r="K34">
        <v>0</v>
      </c>
    </row>
    <row r="35" spans="1:11">
      <c r="A35" t="s">
        <v>2113</v>
      </c>
      <c r="B35" t="s">
        <v>5286</v>
      </c>
      <c r="C35" t="s">
        <v>381</v>
      </c>
      <c r="D35" t="s">
        <v>3531</v>
      </c>
      <c r="E35">
        <v>30</v>
      </c>
      <c r="I35" t="s">
        <v>469</v>
      </c>
      <c r="J35">
        <v>0</v>
      </c>
      <c r="K35">
        <v>0</v>
      </c>
    </row>
    <row r="36" spans="1:11">
      <c r="A36" t="s">
        <v>2119</v>
      </c>
      <c r="B36" t="s">
        <v>5289</v>
      </c>
      <c r="C36" t="s">
        <v>381</v>
      </c>
      <c r="D36" t="s">
        <v>5197</v>
      </c>
      <c r="E36">
        <v>30</v>
      </c>
      <c r="I36" t="s">
        <v>678</v>
      </c>
      <c r="J36">
        <v>0</v>
      </c>
      <c r="K36">
        <v>0</v>
      </c>
    </row>
    <row r="37" spans="1:11">
      <c r="A37" t="s">
        <v>2126</v>
      </c>
      <c r="B37" t="s">
        <v>5292</v>
      </c>
      <c r="C37" t="s">
        <v>381</v>
      </c>
      <c r="D37" t="s">
        <v>3489</v>
      </c>
      <c r="E37">
        <v>28</v>
      </c>
      <c r="I37" t="s">
        <v>679</v>
      </c>
      <c r="J37">
        <v>2</v>
      </c>
      <c r="K37">
        <v>86</v>
      </c>
    </row>
    <row r="38" spans="1:11">
      <c r="A38" t="s">
        <v>2129</v>
      </c>
      <c r="B38" t="s">
        <v>5293</v>
      </c>
      <c r="C38" t="s">
        <v>381</v>
      </c>
      <c r="D38" t="s">
        <v>3511</v>
      </c>
      <c r="E38">
        <v>28</v>
      </c>
      <c r="I38" t="s">
        <v>711</v>
      </c>
      <c r="J38">
        <v>0</v>
      </c>
      <c r="K38">
        <v>0</v>
      </c>
    </row>
    <row r="39" spans="1:11">
      <c r="A39" t="s">
        <v>2137</v>
      </c>
      <c r="B39" t="s">
        <v>5297</v>
      </c>
      <c r="C39" t="s">
        <v>381</v>
      </c>
      <c r="D39" t="s">
        <v>5197</v>
      </c>
      <c r="E39">
        <v>28</v>
      </c>
      <c r="I39" t="s">
        <v>680</v>
      </c>
      <c r="J39">
        <v>0</v>
      </c>
      <c r="K39">
        <v>0</v>
      </c>
    </row>
    <row r="40" spans="1:11">
      <c r="A40" t="s">
        <v>2180</v>
      </c>
      <c r="B40" t="s">
        <v>5321</v>
      </c>
      <c r="C40" t="s">
        <v>381</v>
      </c>
      <c r="D40" t="s">
        <v>2009</v>
      </c>
      <c r="E40">
        <v>20</v>
      </c>
      <c r="I40" t="s">
        <v>710</v>
      </c>
      <c r="J40">
        <v>0</v>
      </c>
      <c r="K40">
        <v>0</v>
      </c>
    </row>
    <row r="41" spans="1:11">
      <c r="A41" t="s">
        <v>2274</v>
      </c>
      <c r="B41" t="s">
        <v>5364</v>
      </c>
      <c r="C41" t="s">
        <v>381</v>
      </c>
      <c r="D41" t="s">
        <v>5365</v>
      </c>
      <c r="E41">
        <v>10</v>
      </c>
      <c r="I41" t="s">
        <v>475</v>
      </c>
      <c r="J41">
        <v>10</v>
      </c>
      <c r="K41">
        <v>360</v>
      </c>
    </row>
    <row r="42" spans="1:11">
      <c r="A42" t="s">
        <v>2283</v>
      </c>
      <c r="B42" t="s">
        <v>5368</v>
      </c>
      <c r="C42" t="s">
        <v>381</v>
      </c>
      <c r="D42" t="s">
        <v>2009</v>
      </c>
      <c r="E42">
        <v>10</v>
      </c>
      <c r="I42" t="s">
        <v>709</v>
      </c>
      <c r="J42">
        <v>0</v>
      </c>
      <c r="K42">
        <v>0</v>
      </c>
    </row>
    <row r="43" spans="1:11">
      <c r="A43" t="s">
        <v>2316</v>
      </c>
      <c r="B43" t="s">
        <v>5387</v>
      </c>
      <c r="C43" t="s">
        <v>381</v>
      </c>
      <c r="D43" t="s">
        <v>5388</v>
      </c>
      <c r="E43">
        <v>3.2</v>
      </c>
      <c r="I43" t="s">
        <v>477</v>
      </c>
      <c r="J43">
        <v>1</v>
      </c>
      <c r="K43">
        <v>60</v>
      </c>
    </row>
    <row r="44" spans="1:11" ht="14.25" customHeight="1">
      <c r="A44" t="s">
        <v>2344</v>
      </c>
      <c r="B44" t="s">
        <v>5405</v>
      </c>
      <c r="C44" t="s">
        <v>381</v>
      </c>
      <c r="D44" t="s">
        <v>5406</v>
      </c>
      <c r="E44">
        <v>0.8</v>
      </c>
      <c r="I44" t="s">
        <v>681</v>
      </c>
      <c r="J44">
        <v>11</v>
      </c>
      <c r="K44">
        <v>231.45</v>
      </c>
    </row>
    <row r="45" spans="1:11">
      <c r="A45" t="s">
        <v>2352</v>
      </c>
      <c r="B45" t="s">
        <v>5411</v>
      </c>
      <c r="C45" t="s">
        <v>381</v>
      </c>
      <c r="D45" t="s">
        <v>5412</v>
      </c>
      <c r="E45">
        <v>0.25</v>
      </c>
      <c r="I45" t="s">
        <v>682</v>
      </c>
      <c r="J45">
        <v>46</v>
      </c>
      <c r="K45">
        <v>1296.17</v>
      </c>
    </row>
    <row r="46" spans="1:11">
      <c r="A46" t="s">
        <v>2356</v>
      </c>
      <c r="B46" t="s">
        <v>5415</v>
      </c>
      <c r="C46" t="s">
        <v>381</v>
      </c>
      <c r="D46" t="s">
        <v>5416</v>
      </c>
      <c r="E46">
        <v>0.25</v>
      </c>
      <c r="I46" t="s">
        <v>683</v>
      </c>
      <c r="J46">
        <v>2</v>
      </c>
      <c r="K46">
        <v>82</v>
      </c>
    </row>
    <row r="47" spans="1:11">
      <c r="A47" t="s">
        <v>2061</v>
      </c>
      <c r="B47" t="s">
        <v>5260</v>
      </c>
      <c r="C47" t="s">
        <v>357</v>
      </c>
      <c r="D47" t="s">
        <v>5261</v>
      </c>
      <c r="E47">
        <v>39</v>
      </c>
      <c r="I47" t="s">
        <v>684</v>
      </c>
      <c r="J47">
        <v>0</v>
      </c>
      <c r="K47">
        <v>0</v>
      </c>
    </row>
    <row r="48" spans="1:11">
      <c r="A48" t="s">
        <v>2367</v>
      </c>
      <c r="B48" t="s">
        <v>5421</v>
      </c>
      <c r="C48" t="s">
        <v>357</v>
      </c>
      <c r="D48" t="s">
        <v>5422</v>
      </c>
      <c r="E48">
        <v>0.05</v>
      </c>
      <c r="I48" t="s">
        <v>483</v>
      </c>
      <c r="J48">
        <v>1</v>
      </c>
      <c r="K48">
        <v>7</v>
      </c>
    </row>
    <row r="49" spans="1:11" ht="14.25" customHeight="1">
      <c r="A49" t="s">
        <v>1993</v>
      </c>
      <c r="B49" t="s">
        <v>5227</v>
      </c>
      <c r="C49" t="s">
        <v>361</v>
      </c>
      <c r="D49" t="s">
        <v>1979</v>
      </c>
      <c r="E49">
        <v>50</v>
      </c>
      <c r="I49" t="s">
        <v>267</v>
      </c>
      <c r="J49">
        <v>0</v>
      </c>
      <c r="K49">
        <v>0</v>
      </c>
    </row>
    <row r="50" spans="1:11">
      <c r="A50" t="s">
        <v>2083</v>
      </c>
      <c r="B50" t="s">
        <v>5272</v>
      </c>
      <c r="C50" t="s">
        <v>361</v>
      </c>
      <c r="D50" t="s">
        <v>3710</v>
      </c>
      <c r="E50">
        <v>33</v>
      </c>
      <c r="I50" t="s">
        <v>487</v>
      </c>
      <c r="J50">
        <v>0</v>
      </c>
      <c r="K50">
        <v>0</v>
      </c>
    </row>
    <row r="51" spans="1:11">
      <c r="A51" t="s">
        <v>2131</v>
      </c>
      <c r="B51" t="s">
        <v>5294</v>
      </c>
      <c r="C51" t="s">
        <v>361</v>
      </c>
      <c r="D51" t="s">
        <v>1969</v>
      </c>
      <c r="E51">
        <v>28</v>
      </c>
      <c r="I51" t="s">
        <v>685</v>
      </c>
      <c r="J51">
        <v>5</v>
      </c>
      <c r="K51">
        <v>265</v>
      </c>
    </row>
    <row r="52" spans="1:11">
      <c r="A52" t="s">
        <v>2295</v>
      </c>
      <c r="B52" t="s">
        <v>5374</v>
      </c>
      <c r="C52" t="s">
        <v>361</v>
      </c>
      <c r="D52" t="s">
        <v>5375</v>
      </c>
      <c r="E52">
        <v>9</v>
      </c>
      <c r="I52" t="s">
        <v>489</v>
      </c>
      <c r="J52">
        <v>0</v>
      </c>
      <c r="K52">
        <v>0</v>
      </c>
    </row>
    <row r="53" spans="1:11">
      <c r="A53" t="s">
        <v>1937</v>
      </c>
      <c r="B53" t="s">
        <v>5196</v>
      </c>
      <c r="C53" t="s">
        <v>379</v>
      </c>
      <c r="D53" t="s">
        <v>5197</v>
      </c>
      <c r="E53">
        <v>63</v>
      </c>
      <c r="I53" t="s">
        <v>686</v>
      </c>
      <c r="J53">
        <v>4</v>
      </c>
      <c r="K53">
        <v>116</v>
      </c>
    </row>
    <row r="54" spans="1:11">
      <c r="A54" t="s">
        <v>1948</v>
      </c>
      <c r="B54" t="s">
        <v>5202</v>
      </c>
      <c r="C54" t="s">
        <v>379</v>
      </c>
      <c r="D54" t="s">
        <v>5203</v>
      </c>
      <c r="E54">
        <v>60</v>
      </c>
      <c r="I54" t="s">
        <v>687</v>
      </c>
      <c r="J54">
        <v>1</v>
      </c>
      <c r="K54">
        <v>168</v>
      </c>
    </row>
    <row r="55" spans="1:11">
      <c r="A55" t="s">
        <v>1965</v>
      </c>
      <c r="B55" t="s">
        <v>5212</v>
      </c>
      <c r="C55" t="s">
        <v>379</v>
      </c>
      <c r="D55" t="s">
        <v>5197</v>
      </c>
      <c r="E55">
        <v>56</v>
      </c>
      <c r="I55" t="s">
        <v>688</v>
      </c>
      <c r="J55">
        <v>0</v>
      </c>
      <c r="K55">
        <v>0</v>
      </c>
    </row>
    <row r="56" spans="1:11">
      <c r="A56" t="s">
        <v>2002</v>
      </c>
      <c r="B56" t="s">
        <v>5233</v>
      </c>
      <c r="C56" t="s">
        <v>379</v>
      </c>
      <c r="D56" t="s">
        <v>1979</v>
      </c>
      <c r="E56">
        <v>50</v>
      </c>
      <c r="I56" t="s">
        <v>689</v>
      </c>
      <c r="J56">
        <v>1</v>
      </c>
      <c r="K56">
        <v>10</v>
      </c>
    </row>
    <row r="57" spans="1:11">
      <c r="A57" t="s">
        <v>2121</v>
      </c>
      <c r="B57" t="s">
        <v>5290</v>
      </c>
      <c r="C57" t="s">
        <v>379</v>
      </c>
      <c r="D57" t="s">
        <v>1947</v>
      </c>
      <c r="E57">
        <v>30</v>
      </c>
      <c r="I57" t="s">
        <v>494</v>
      </c>
      <c r="J57">
        <v>3</v>
      </c>
      <c r="K57">
        <v>130</v>
      </c>
    </row>
    <row r="58" spans="1:11">
      <c r="A58" t="s">
        <v>2139</v>
      </c>
      <c r="B58" t="s">
        <v>5298</v>
      </c>
      <c r="C58" t="s">
        <v>379</v>
      </c>
      <c r="D58" t="s">
        <v>3567</v>
      </c>
      <c r="E58">
        <v>28</v>
      </c>
      <c r="I58" t="s">
        <v>690</v>
      </c>
      <c r="J58">
        <v>0</v>
      </c>
      <c r="K58">
        <v>0</v>
      </c>
    </row>
    <row r="59" spans="1:11">
      <c r="A59" t="s">
        <v>2229</v>
      </c>
      <c r="B59" t="s">
        <v>5343</v>
      </c>
      <c r="C59" t="s">
        <v>379</v>
      </c>
      <c r="D59" t="s">
        <v>5168</v>
      </c>
      <c r="E59">
        <v>15</v>
      </c>
      <c r="I59" t="s">
        <v>496</v>
      </c>
      <c r="J59">
        <v>0</v>
      </c>
      <c r="K59">
        <v>0</v>
      </c>
    </row>
    <row r="60" spans="1:11">
      <c r="A60" t="s">
        <v>2263</v>
      </c>
      <c r="B60" t="s">
        <v>5359</v>
      </c>
      <c r="C60" t="s">
        <v>379</v>
      </c>
      <c r="D60" t="s">
        <v>5197</v>
      </c>
      <c r="E60">
        <v>10</v>
      </c>
      <c r="I60" t="s">
        <v>691</v>
      </c>
      <c r="J60">
        <v>9</v>
      </c>
      <c r="K60">
        <v>640</v>
      </c>
    </row>
    <row r="61" spans="1:11">
      <c r="A61" t="s">
        <v>2289</v>
      </c>
      <c r="B61" t="s">
        <v>5371</v>
      </c>
      <c r="C61" t="s">
        <v>379</v>
      </c>
      <c r="D61" t="s">
        <v>3617</v>
      </c>
      <c r="E61">
        <v>9</v>
      </c>
      <c r="I61" t="s">
        <v>692</v>
      </c>
      <c r="J61">
        <v>0</v>
      </c>
      <c r="K61">
        <v>0</v>
      </c>
    </row>
    <row r="62" spans="1:11">
      <c r="A62" t="s">
        <v>2334</v>
      </c>
      <c r="B62" t="s">
        <v>5400</v>
      </c>
      <c r="C62" t="s">
        <v>379</v>
      </c>
      <c r="E62">
        <v>0.9</v>
      </c>
      <c r="I62" t="s">
        <v>693</v>
      </c>
      <c r="J62">
        <v>6</v>
      </c>
      <c r="K62">
        <v>173</v>
      </c>
    </row>
    <row r="63" spans="1:11">
      <c r="A63" t="s">
        <v>2340</v>
      </c>
      <c r="B63" t="s">
        <v>5403</v>
      </c>
      <c r="C63" t="s">
        <v>379</v>
      </c>
      <c r="E63">
        <v>0.9</v>
      </c>
      <c r="I63" t="s">
        <v>694</v>
      </c>
      <c r="J63">
        <v>6</v>
      </c>
      <c r="K63">
        <v>196</v>
      </c>
    </row>
    <row r="64" spans="1:11">
      <c r="A64" t="s">
        <v>2350</v>
      </c>
      <c r="B64" t="s">
        <v>5410</v>
      </c>
      <c r="C64" t="s">
        <v>379</v>
      </c>
      <c r="E64">
        <v>0.5</v>
      </c>
      <c r="I64" t="s">
        <v>695</v>
      </c>
      <c r="J64">
        <v>0</v>
      </c>
      <c r="K64">
        <v>0</v>
      </c>
    </row>
    <row r="65" spans="1:11">
      <c r="A65" t="s">
        <v>1952</v>
      </c>
      <c r="B65" t="s">
        <v>5205</v>
      </c>
      <c r="C65" t="s">
        <v>385</v>
      </c>
      <c r="D65" t="s">
        <v>5206</v>
      </c>
      <c r="E65">
        <v>60</v>
      </c>
      <c r="I65" t="s">
        <v>696</v>
      </c>
      <c r="J65">
        <v>0</v>
      </c>
      <c r="K65">
        <v>0</v>
      </c>
    </row>
    <row r="66" spans="1:11">
      <c r="A66" t="s">
        <v>1986</v>
      </c>
      <c r="B66" t="s">
        <v>5224</v>
      </c>
      <c r="C66" t="s">
        <v>385</v>
      </c>
      <c r="D66" t="s">
        <v>3617</v>
      </c>
      <c r="E66">
        <v>51</v>
      </c>
      <c r="I66" t="s">
        <v>697</v>
      </c>
      <c r="J66">
        <v>0</v>
      </c>
      <c r="K66">
        <v>0</v>
      </c>
    </row>
    <row r="67" spans="1:11">
      <c r="A67" t="s">
        <v>2080</v>
      </c>
      <c r="B67" t="s">
        <v>5271</v>
      </c>
      <c r="C67" t="s">
        <v>385</v>
      </c>
      <c r="D67" t="s">
        <v>2009</v>
      </c>
      <c r="E67">
        <v>33</v>
      </c>
      <c r="I67" t="s">
        <v>506</v>
      </c>
      <c r="J67">
        <v>0</v>
      </c>
      <c r="K67">
        <v>0</v>
      </c>
    </row>
    <row r="68" spans="1:11" ht="14.25" customHeight="1">
      <c r="A68" t="s">
        <v>2177</v>
      </c>
      <c r="B68" t="s">
        <v>5319</v>
      </c>
      <c r="C68" t="s">
        <v>385</v>
      </c>
      <c r="D68" t="s">
        <v>5320</v>
      </c>
      <c r="E68">
        <v>20</v>
      </c>
      <c r="I68" t="s">
        <v>698</v>
      </c>
      <c r="J68">
        <v>3</v>
      </c>
      <c r="K68">
        <v>235</v>
      </c>
    </row>
    <row r="69" spans="1:11">
      <c r="A69" t="s">
        <v>2324</v>
      </c>
      <c r="B69" t="s">
        <v>5392</v>
      </c>
      <c r="C69" t="s">
        <v>385</v>
      </c>
      <c r="D69" t="s">
        <v>5393</v>
      </c>
      <c r="E69">
        <v>3</v>
      </c>
      <c r="I69" t="s">
        <v>699</v>
      </c>
      <c r="J69">
        <v>0</v>
      </c>
      <c r="K69">
        <v>0</v>
      </c>
    </row>
    <row r="70" spans="1:11" ht="14.25" customHeight="1">
      <c r="A70" t="s">
        <v>1940</v>
      </c>
      <c r="B70" t="s">
        <v>5198</v>
      </c>
      <c r="C70" t="s">
        <v>245</v>
      </c>
      <c r="D70" t="s">
        <v>1979</v>
      </c>
      <c r="E70">
        <v>63</v>
      </c>
      <c r="I70" t="s">
        <v>510</v>
      </c>
      <c r="J70">
        <v>0</v>
      </c>
      <c r="K70">
        <v>0</v>
      </c>
    </row>
    <row r="71" spans="1:11">
      <c r="A71" t="s">
        <v>2166</v>
      </c>
      <c r="B71" t="s">
        <v>5311</v>
      </c>
      <c r="C71" t="s">
        <v>245</v>
      </c>
      <c r="D71" t="s">
        <v>3704</v>
      </c>
      <c r="E71">
        <v>23</v>
      </c>
      <c r="I71" t="s">
        <v>511</v>
      </c>
      <c r="J71">
        <v>0</v>
      </c>
      <c r="K71">
        <v>0</v>
      </c>
    </row>
    <row r="72" spans="1:11">
      <c r="A72" t="s">
        <v>1919</v>
      </c>
      <c r="B72" t="s">
        <v>5188</v>
      </c>
      <c r="C72" t="s">
        <v>329</v>
      </c>
      <c r="D72" t="s">
        <v>2009</v>
      </c>
      <c r="E72">
        <v>76</v>
      </c>
      <c r="I72" t="s">
        <v>700</v>
      </c>
      <c r="J72">
        <v>0</v>
      </c>
      <c r="K72">
        <v>0</v>
      </c>
    </row>
    <row r="73" spans="1:11">
      <c r="A73" t="s">
        <v>1950</v>
      </c>
      <c r="B73" t="s">
        <v>5204</v>
      </c>
      <c r="C73" t="s">
        <v>329</v>
      </c>
      <c r="D73" t="s">
        <v>3511</v>
      </c>
      <c r="E73">
        <v>60</v>
      </c>
      <c r="I73" t="s">
        <v>701</v>
      </c>
      <c r="J73">
        <v>0</v>
      </c>
      <c r="K73">
        <v>0</v>
      </c>
    </row>
    <row r="74" spans="1:11">
      <c r="A74" t="s">
        <v>1960</v>
      </c>
      <c r="B74" t="s">
        <v>5209</v>
      </c>
      <c r="C74" t="s">
        <v>329</v>
      </c>
      <c r="D74" t="s">
        <v>5210</v>
      </c>
      <c r="E74">
        <v>57</v>
      </c>
      <c r="I74" t="s">
        <v>702</v>
      </c>
      <c r="J74">
        <v>3</v>
      </c>
      <c r="K74">
        <v>150</v>
      </c>
    </row>
    <row r="75" spans="1:11">
      <c r="A75" t="s">
        <v>2015</v>
      </c>
      <c r="B75" t="s">
        <v>5238</v>
      </c>
      <c r="C75" t="s">
        <v>329</v>
      </c>
      <c r="D75" t="s">
        <v>3617</v>
      </c>
      <c r="E75">
        <v>48</v>
      </c>
      <c r="I75" t="s">
        <v>703</v>
      </c>
      <c r="J75">
        <v>0</v>
      </c>
      <c r="K75">
        <v>0</v>
      </c>
    </row>
    <row r="76" spans="1:11">
      <c r="A76" t="s">
        <v>2064</v>
      </c>
      <c r="B76" t="s">
        <v>5262</v>
      </c>
      <c r="C76" t="s">
        <v>329</v>
      </c>
      <c r="D76" t="s">
        <v>5263</v>
      </c>
      <c r="E76">
        <v>38</v>
      </c>
      <c r="I76" t="s">
        <v>708</v>
      </c>
      <c r="J76">
        <v>0</v>
      </c>
      <c r="K76">
        <v>0</v>
      </c>
    </row>
    <row r="77" spans="1:11">
      <c r="A77" t="s">
        <v>2075</v>
      </c>
      <c r="B77" t="s">
        <v>5269</v>
      </c>
      <c r="C77" t="s">
        <v>329</v>
      </c>
      <c r="D77" t="s">
        <v>3617</v>
      </c>
      <c r="E77">
        <v>35</v>
      </c>
      <c r="I77" t="s">
        <v>704</v>
      </c>
      <c r="J77">
        <v>7</v>
      </c>
      <c r="K77">
        <v>173</v>
      </c>
    </row>
    <row r="78" spans="1:11" ht="14.25" customHeight="1">
      <c r="A78" t="s">
        <v>2150</v>
      </c>
      <c r="B78" t="s">
        <v>5303</v>
      </c>
      <c r="C78" t="s">
        <v>329</v>
      </c>
      <c r="D78" t="s">
        <v>3716</v>
      </c>
      <c r="E78">
        <v>27</v>
      </c>
      <c r="I78" t="s">
        <v>520</v>
      </c>
      <c r="J78">
        <v>4</v>
      </c>
      <c r="K78">
        <v>128.1</v>
      </c>
    </row>
    <row r="79" spans="1:11">
      <c r="A79" t="s">
        <v>2201</v>
      </c>
      <c r="B79" t="s">
        <v>5330</v>
      </c>
      <c r="C79" t="s">
        <v>329</v>
      </c>
      <c r="D79" t="s">
        <v>3617</v>
      </c>
      <c r="E79">
        <v>18</v>
      </c>
      <c r="I79" t="s">
        <v>521</v>
      </c>
      <c r="J79">
        <v>0</v>
      </c>
      <c r="K79">
        <v>0</v>
      </c>
    </row>
    <row r="80" spans="1:11">
      <c r="A80" t="s">
        <v>2346</v>
      </c>
      <c r="B80" t="s">
        <v>5407</v>
      </c>
      <c r="C80" t="s">
        <v>329</v>
      </c>
      <c r="E80">
        <v>0.75</v>
      </c>
      <c r="I80" t="s">
        <v>705</v>
      </c>
      <c r="J80">
        <v>0</v>
      </c>
      <c r="K80">
        <v>0</v>
      </c>
    </row>
    <row r="81" spans="1:11">
      <c r="A81" t="s">
        <v>2354</v>
      </c>
      <c r="B81" t="s">
        <v>5413</v>
      </c>
      <c r="C81" t="s">
        <v>329</v>
      </c>
      <c r="D81" t="s">
        <v>5414</v>
      </c>
      <c r="E81">
        <v>0.25</v>
      </c>
      <c r="I81" t="s">
        <v>706</v>
      </c>
      <c r="J81">
        <v>1</v>
      </c>
      <c r="K81">
        <v>54</v>
      </c>
    </row>
    <row r="82" spans="1:11">
      <c r="A82" t="s">
        <v>1954</v>
      </c>
      <c r="B82" t="s">
        <v>5207</v>
      </c>
      <c r="C82" t="s">
        <v>337</v>
      </c>
      <c r="D82" t="s">
        <v>2009</v>
      </c>
      <c r="E82">
        <v>60</v>
      </c>
      <c r="I82" t="s">
        <v>525</v>
      </c>
      <c r="J82">
        <v>0</v>
      </c>
      <c r="K82">
        <v>0</v>
      </c>
    </row>
    <row r="83" spans="1:11">
      <c r="A83" t="s">
        <v>1905</v>
      </c>
      <c r="B83" t="s">
        <v>5179</v>
      </c>
      <c r="C83" t="s">
        <v>389</v>
      </c>
      <c r="D83" t="s">
        <v>3439</v>
      </c>
      <c r="E83">
        <v>93</v>
      </c>
      <c r="I83" t="s">
        <v>526</v>
      </c>
      <c r="J83">
        <v>2</v>
      </c>
      <c r="K83">
        <v>84</v>
      </c>
    </row>
    <row r="84" spans="1:11">
      <c r="A84" t="s">
        <v>2030</v>
      </c>
      <c r="B84" t="s">
        <v>5245</v>
      </c>
      <c r="C84" t="s">
        <v>389</v>
      </c>
      <c r="D84" t="s">
        <v>3536</v>
      </c>
      <c r="E84">
        <v>45</v>
      </c>
      <c r="I84" t="s">
        <v>527</v>
      </c>
      <c r="J84">
        <v>0</v>
      </c>
      <c r="K84">
        <v>0</v>
      </c>
    </row>
    <row r="85" spans="1:11">
      <c r="A85" t="s">
        <v>2040</v>
      </c>
      <c r="B85" t="s">
        <v>5250</v>
      </c>
      <c r="C85" t="s">
        <v>389</v>
      </c>
      <c r="D85" t="s">
        <v>3577</v>
      </c>
      <c r="E85">
        <v>43</v>
      </c>
      <c r="I85" t="s">
        <v>528</v>
      </c>
      <c r="J85">
        <v>0</v>
      </c>
      <c r="K85">
        <v>0</v>
      </c>
    </row>
    <row r="86" spans="1:11">
      <c r="A86" t="s">
        <v>2160</v>
      </c>
      <c r="B86" t="s">
        <v>5308</v>
      </c>
      <c r="C86" t="s">
        <v>389</v>
      </c>
      <c r="D86" t="s">
        <v>5177</v>
      </c>
      <c r="E86">
        <v>24</v>
      </c>
    </row>
    <row r="87" spans="1:11">
      <c r="A87" t="s">
        <v>2271</v>
      </c>
      <c r="B87" t="s">
        <v>5362</v>
      </c>
      <c r="C87" t="s">
        <v>389</v>
      </c>
      <c r="D87" t="s">
        <v>5363</v>
      </c>
      <c r="E87">
        <v>10</v>
      </c>
    </row>
    <row r="88" spans="1:11">
      <c r="A88" t="s">
        <v>2305</v>
      </c>
      <c r="B88" t="s">
        <v>5379</v>
      </c>
      <c r="C88" t="s">
        <v>389</v>
      </c>
      <c r="D88" t="s">
        <v>5380</v>
      </c>
      <c r="E88">
        <v>5.85</v>
      </c>
    </row>
    <row r="89" spans="1:11">
      <c r="A89" t="s">
        <v>2308</v>
      </c>
      <c r="B89" t="s">
        <v>5381</v>
      </c>
      <c r="C89" t="s">
        <v>389</v>
      </c>
      <c r="D89" t="s">
        <v>5382</v>
      </c>
      <c r="E89">
        <v>5</v>
      </c>
    </row>
    <row r="90" spans="1:11">
      <c r="A90" t="s">
        <v>2321</v>
      </c>
      <c r="B90" t="s">
        <v>5391</v>
      </c>
      <c r="C90" t="s">
        <v>389</v>
      </c>
      <c r="D90" t="s">
        <v>5382</v>
      </c>
      <c r="E90">
        <v>3</v>
      </c>
    </row>
    <row r="91" spans="1:11" ht="14.25" customHeight="1">
      <c r="A91" t="s">
        <v>2328</v>
      </c>
      <c r="B91" t="s">
        <v>5396</v>
      </c>
      <c r="C91" t="s">
        <v>389</v>
      </c>
      <c r="D91" t="s">
        <v>5397</v>
      </c>
      <c r="E91">
        <v>1.2</v>
      </c>
    </row>
    <row r="92" spans="1:11">
      <c r="A92" t="s">
        <v>2337</v>
      </c>
      <c r="B92" t="s">
        <v>5401</v>
      </c>
      <c r="C92" t="s">
        <v>389</v>
      </c>
      <c r="D92" t="s">
        <v>5402</v>
      </c>
      <c r="E92">
        <v>0.9</v>
      </c>
    </row>
    <row r="93" spans="1:11">
      <c r="A93" t="s">
        <v>2348</v>
      </c>
      <c r="B93" t="s">
        <v>5408</v>
      </c>
      <c r="C93" t="s">
        <v>389</v>
      </c>
      <c r="D93" t="s">
        <v>5409</v>
      </c>
      <c r="E93">
        <v>0.5</v>
      </c>
    </row>
    <row r="94" spans="1:11">
      <c r="A94" t="s">
        <v>1895</v>
      </c>
      <c r="B94" t="s">
        <v>5174</v>
      </c>
      <c r="C94" t="s">
        <v>377</v>
      </c>
      <c r="D94" t="s">
        <v>3479</v>
      </c>
      <c r="E94">
        <v>120</v>
      </c>
    </row>
    <row r="95" spans="1:11">
      <c r="A95" t="s">
        <v>1900</v>
      </c>
      <c r="B95" t="s">
        <v>5176</v>
      </c>
      <c r="C95" t="s">
        <v>377</v>
      </c>
      <c r="D95" t="s">
        <v>5177</v>
      </c>
      <c r="E95">
        <v>120</v>
      </c>
    </row>
    <row r="96" spans="1:11">
      <c r="A96" t="s">
        <v>1932</v>
      </c>
      <c r="B96" t="s">
        <v>5193</v>
      </c>
      <c r="C96" t="s">
        <v>377</v>
      </c>
      <c r="D96" t="s">
        <v>5194</v>
      </c>
      <c r="E96">
        <v>70</v>
      </c>
    </row>
    <row r="97" spans="1:5">
      <c r="A97" t="s">
        <v>1957</v>
      </c>
      <c r="B97" t="s">
        <v>5208</v>
      </c>
      <c r="C97" t="s">
        <v>377</v>
      </c>
      <c r="D97" t="s">
        <v>5194</v>
      </c>
      <c r="E97">
        <v>60</v>
      </c>
    </row>
    <row r="98" spans="1:5" ht="14.25" customHeight="1">
      <c r="A98" t="s">
        <v>1962</v>
      </c>
      <c r="B98" t="s">
        <v>5211</v>
      </c>
      <c r="C98" t="s">
        <v>377</v>
      </c>
      <c r="D98" t="s">
        <v>5197</v>
      </c>
      <c r="E98">
        <v>56</v>
      </c>
    </row>
    <row r="99" spans="1:5">
      <c r="A99" t="s">
        <v>1984</v>
      </c>
      <c r="B99" t="s">
        <v>5223</v>
      </c>
      <c r="C99" t="s">
        <v>377</v>
      </c>
      <c r="D99" t="s">
        <v>2009</v>
      </c>
      <c r="E99">
        <v>52</v>
      </c>
    </row>
    <row r="100" spans="1:5">
      <c r="A100" t="s">
        <v>2000</v>
      </c>
      <c r="B100" t="s">
        <v>5231</v>
      </c>
      <c r="C100" t="s">
        <v>377</v>
      </c>
      <c r="D100" t="s">
        <v>5232</v>
      </c>
      <c r="E100">
        <v>50</v>
      </c>
    </row>
    <row r="101" spans="1:5">
      <c r="A101" t="s">
        <v>2010</v>
      </c>
      <c r="B101" t="s">
        <v>5236</v>
      </c>
      <c r="C101" t="s">
        <v>377</v>
      </c>
      <c r="D101" t="s">
        <v>3506</v>
      </c>
      <c r="E101">
        <v>50</v>
      </c>
    </row>
    <row r="102" spans="1:5">
      <c r="A102" t="s">
        <v>2013</v>
      </c>
      <c r="B102" t="s">
        <v>5237</v>
      </c>
      <c r="C102" t="s">
        <v>377</v>
      </c>
      <c r="D102" t="s">
        <v>3479</v>
      </c>
      <c r="E102">
        <v>50</v>
      </c>
    </row>
    <row r="103" spans="1:5" ht="14.25" customHeight="1">
      <c r="A103" t="s">
        <v>2037</v>
      </c>
      <c r="B103" t="s">
        <v>5249</v>
      </c>
      <c r="C103" t="s">
        <v>377</v>
      </c>
      <c r="D103" t="s">
        <v>5168</v>
      </c>
      <c r="E103">
        <v>44</v>
      </c>
    </row>
    <row r="104" spans="1:5">
      <c r="A104" t="s">
        <v>2046</v>
      </c>
      <c r="B104" t="s">
        <v>5253</v>
      </c>
      <c r="C104" t="s">
        <v>377</v>
      </c>
      <c r="D104" t="s">
        <v>5240</v>
      </c>
      <c r="E104">
        <v>42</v>
      </c>
    </row>
    <row r="105" spans="1:5" ht="14.25" customHeight="1">
      <c r="A105" t="s">
        <v>2055</v>
      </c>
      <c r="B105" t="s">
        <v>5258</v>
      </c>
      <c r="C105" t="s">
        <v>377</v>
      </c>
      <c r="D105" t="s">
        <v>2378</v>
      </c>
      <c r="E105">
        <v>40</v>
      </c>
    </row>
    <row r="106" spans="1:5">
      <c r="A106" t="s">
        <v>2070</v>
      </c>
      <c r="B106" t="s">
        <v>5267</v>
      </c>
      <c r="C106" t="s">
        <v>377</v>
      </c>
      <c r="D106" t="s">
        <v>5168</v>
      </c>
      <c r="E106">
        <v>36</v>
      </c>
    </row>
    <row r="107" spans="1:5">
      <c r="A107" t="s">
        <v>2085</v>
      </c>
      <c r="B107" t="s">
        <v>5273</v>
      </c>
      <c r="C107" t="s">
        <v>377</v>
      </c>
      <c r="D107" t="s">
        <v>5168</v>
      </c>
      <c r="E107">
        <v>32</v>
      </c>
    </row>
    <row r="108" spans="1:5">
      <c r="A108" t="s">
        <v>2088</v>
      </c>
      <c r="B108" t="s">
        <v>5274</v>
      </c>
      <c r="C108" t="s">
        <v>377</v>
      </c>
      <c r="D108" t="s">
        <v>2378</v>
      </c>
      <c r="E108">
        <v>32</v>
      </c>
    </row>
    <row r="109" spans="1:5">
      <c r="A109" t="s">
        <v>2093</v>
      </c>
      <c r="B109" t="s">
        <v>5276</v>
      </c>
      <c r="C109" t="s">
        <v>377</v>
      </c>
      <c r="D109" t="s">
        <v>3491</v>
      </c>
      <c r="E109">
        <v>31</v>
      </c>
    </row>
    <row r="110" spans="1:5">
      <c r="A110" t="s">
        <v>2103</v>
      </c>
      <c r="B110" t="s">
        <v>5282</v>
      </c>
      <c r="C110" t="s">
        <v>377</v>
      </c>
      <c r="D110" t="s">
        <v>1979</v>
      </c>
      <c r="E110">
        <v>30</v>
      </c>
    </row>
    <row r="111" spans="1:5">
      <c r="A111" t="s">
        <v>2110</v>
      </c>
      <c r="B111" t="s">
        <v>5285</v>
      </c>
      <c r="C111" t="s">
        <v>377</v>
      </c>
      <c r="D111" t="s">
        <v>3479</v>
      </c>
      <c r="E111">
        <v>30</v>
      </c>
    </row>
    <row r="112" spans="1:5">
      <c r="A112" t="s">
        <v>2152</v>
      </c>
      <c r="B112" t="s">
        <v>5304</v>
      </c>
      <c r="C112" t="s">
        <v>377</v>
      </c>
      <c r="D112" t="s">
        <v>5194</v>
      </c>
      <c r="E112">
        <v>25</v>
      </c>
    </row>
    <row r="113" spans="1:5">
      <c r="A113" t="s">
        <v>2154</v>
      </c>
      <c r="B113" t="s">
        <v>5305</v>
      </c>
      <c r="C113" t="s">
        <v>377</v>
      </c>
      <c r="D113" t="s">
        <v>5306</v>
      </c>
      <c r="E113">
        <v>25</v>
      </c>
    </row>
    <row r="114" spans="1:5">
      <c r="A114" t="s">
        <v>2162</v>
      </c>
      <c r="B114" t="s">
        <v>5309</v>
      </c>
      <c r="C114" t="s">
        <v>377</v>
      </c>
      <c r="D114" t="s">
        <v>3491</v>
      </c>
      <c r="E114">
        <v>24</v>
      </c>
    </row>
    <row r="115" spans="1:5">
      <c r="A115" t="s">
        <v>2183</v>
      </c>
      <c r="B115" t="s">
        <v>5322</v>
      </c>
      <c r="C115" t="s">
        <v>377</v>
      </c>
      <c r="D115" t="s">
        <v>2009</v>
      </c>
      <c r="E115">
        <v>20</v>
      </c>
    </row>
    <row r="116" spans="1:5">
      <c r="A116" t="s">
        <v>2186</v>
      </c>
      <c r="B116" t="s">
        <v>5323</v>
      </c>
      <c r="C116" t="s">
        <v>377</v>
      </c>
      <c r="D116" t="s">
        <v>5324</v>
      </c>
      <c r="E116">
        <v>20</v>
      </c>
    </row>
    <row r="117" spans="1:5" ht="14.25" customHeight="1">
      <c r="A117" t="s">
        <v>2192</v>
      </c>
      <c r="B117" t="s">
        <v>5327</v>
      </c>
      <c r="C117" t="s">
        <v>377</v>
      </c>
      <c r="D117" t="s">
        <v>4729</v>
      </c>
      <c r="E117">
        <v>19</v>
      </c>
    </row>
    <row r="118" spans="1:5">
      <c r="A118" t="s">
        <v>2198</v>
      </c>
      <c r="B118" t="s">
        <v>5329</v>
      </c>
      <c r="C118" t="s">
        <v>377</v>
      </c>
      <c r="D118" t="s">
        <v>3609</v>
      </c>
      <c r="E118">
        <v>18</v>
      </c>
    </row>
    <row r="119" spans="1:5">
      <c r="A119" t="s">
        <v>2207</v>
      </c>
      <c r="B119" t="s">
        <v>5333</v>
      </c>
      <c r="C119" t="s">
        <v>377</v>
      </c>
      <c r="D119" t="s">
        <v>5334</v>
      </c>
      <c r="E119">
        <v>16</v>
      </c>
    </row>
    <row r="120" spans="1:5">
      <c r="A120" t="s">
        <v>2210</v>
      </c>
      <c r="B120" t="s">
        <v>5335</v>
      </c>
      <c r="C120" t="s">
        <v>377</v>
      </c>
      <c r="D120" t="s">
        <v>3575</v>
      </c>
      <c r="E120">
        <v>16</v>
      </c>
    </row>
    <row r="121" spans="1:5">
      <c r="A121" t="s">
        <v>2212</v>
      </c>
      <c r="B121" t="s">
        <v>5336</v>
      </c>
      <c r="C121" t="s">
        <v>377</v>
      </c>
      <c r="D121" t="s">
        <v>5337</v>
      </c>
      <c r="E121">
        <v>16</v>
      </c>
    </row>
    <row r="122" spans="1:5">
      <c r="A122" t="s">
        <v>2215</v>
      </c>
      <c r="B122" t="s">
        <v>5338</v>
      </c>
      <c r="C122" t="s">
        <v>377</v>
      </c>
      <c r="D122" t="s">
        <v>3536</v>
      </c>
      <c r="E122">
        <v>16</v>
      </c>
    </row>
    <row r="123" spans="1:5">
      <c r="A123" t="s">
        <v>2220</v>
      </c>
      <c r="B123" t="s">
        <v>5340</v>
      </c>
      <c r="C123" t="s">
        <v>377</v>
      </c>
      <c r="D123" t="s">
        <v>2214</v>
      </c>
      <c r="E123">
        <v>15</v>
      </c>
    </row>
    <row r="124" spans="1:5">
      <c r="A124" t="s">
        <v>2223</v>
      </c>
      <c r="B124" t="s">
        <v>5341</v>
      </c>
      <c r="C124" t="s">
        <v>377</v>
      </c>
      <c r="D124" t="s">
        <v>3575</v>
      </c>
      <c r="E124">
        <v>15</v>
      </c>
    </row>
    <row r="125" spans="1:5">
      <c r="A125" t="s">
        <v>2234</v>
      </c>
      <c r="B125" t="s">
        <v>5346</v>
      </c>
      <c r="C125" t="s">
        <v>377</v>
      </c>
      <c r="D125" t="s">
        <v>3710</v>
      </c>
      <c r="E125">
        <v>14</v>
      </c>
    </row>
    <row r="126" spans="1:5" ht="14.25" customHeight="1">
      <c r="A126" t="s">
        <v>2236</v>
      </c>
      <c r="B126" t="s">
        <v>5347</v>
      </c>
      <c r="C126" t="s">
        <v>377</v>
      </c>
      <c r="D126" t="s">
        <v>3575</v>
      </c>
      <c r="E126">
        <v>14</v>
      </c>
    </row>
    <row r="127" spans="1:5">
      <c r="A127" t="s">
        <v>2239</v>
      </c>
      <c r="B127" t="s">
        <v>5348</v>
      </c>
      <c r="C127" t="s">
        <v>377</v>
      </c>
      <c r="D127" t="s">
        <v>3575</v>
      </c>
      <c r="E127">
        <v>13</v>
      </c>
    </row>
    <row r="128" spans="1:5">
      <c r="A128" t="s">
        <v>2254</v>
      </c>
      <c r="B128" t="s">
        <v>5356</v>
      </c>
      <c r="C128" t="s">
        <v>377</v>
      </c>
      <c r="D128" t="s">
        <v>3575</v>
      </c>
      <c r="E128">
        <v>11</v>
      </c>
    </row>
    <row r="129" spans="1:5">
      <c r="A129" t="s">
        <v>2260</v>
      </c>
      <c r="B129" t="s">
        <v>5358</v>
      </c>
      <c r="C129" t="s">
        <v>377</v>
      </c>
      <c r="D129" t="s">
        <v>5197</v>
      </c>
      <c r="E129">
        <v>11</v>
      </c>
    </row>
    <row r="130" spans="1:5">
      <c r="A130" t="s">
        <v>2268</v>
      </c>
      <c r="B130" t="s">
        <v>5361</v>
      </c>
      <c r="C130" t="s">
        <v>377</v>
      </c>
      <c r="D130" t="s">
        <v>5185</v>
      </c>
      <c r="E130">
        <v>10</v>
      </c>
    </row>
    <row r="131" spans="1:5">
      <c r="A131" t="s">
        <v>2280</v>
      </c>
      <c r="B131" t="s">
        <v>5367</v>
      </c>
      <c r="C131" t="s">
        <v>377</v>
      </c>
      <c r="D131" t="s">
        <v>3567</v>
      </c>
      <c r="E131">
        <v>10</v>
      </c>
    </row>
    <row r="132" spans="1:5" ht="14.25" customHeight="1">
      <c r="A132" t="s">
        <v>2298</v>
      </c>
      <c r="B132" t="s">
        <v>5376</v>
      </c>
      <c r="C132" t="s">
        <v>377</v>
      </c>
      <c r="D132" t="s">
        <v>3423</v>
      </c>
      <c r="E132">
        <v>7.2</v>
      </c>
    </row>
    <row r="133" spans="1:5" ht="14.25" customHeight="1">
      <c r="A133" t="s">
        <v>2301</v>
      </c>
      <c r="B133" t="s">
        <v>5377</v>
      </c>
      <c r="C133" t="s">
        <v>377</v>
      </c>
      <c r="D133" t="s">
        <v>5168</v>
      </c>
      <c r="E133">
        <v>7</v>
      </c>
    </row>
    <row r="134" spans="1:5" ht="14.25" customHeight="1">
      <c r="A134" t="s">
        <v>2311</v>
      </c>
      <c r="B134" t="s">
        <v>5383</v>
      </c>
      <c r="C134" t="s">
        <v>377</v>
      </c>
      <c r="D134" t="s">
        <v>5384</v>
      </c>
      <c r="E134">
        <v>4.8</v>
      </c>
    </row>
    <row r="135" spans="1:5">
      <c r="A135" t="s">
        <v>2318</v>
      </c>
      <c r="B135" t="s">
        <v>5389</v>
      </c>
      <c r="C135" t="s">
        <v>377</v>
      </c>
      <c r="D135" t="s">
        <v>5390</v>
      </c>
      <c r="E135">
        <v>3</v>
      </c>
    </row>
    <row r="136" spans="1:5">
      <c r="A136" t="s">
        <v>2331</v>
      </c>
      <c r="B136" t="s">
        <v>5398</v>
      </c>
      <c r="C136" t="s">
        <v>377</v>
      </c>
      <c r="D136" t="s">
        <v>5399</v>
      </c>
      <c r="E136">
        <v>1</v>
      </c>
    </row>
    <row r="137" spans="1:5">
      <c r="A137" t="s">
        <v>2362</v>
      </c>
      <c r="B137" t="s">
        <v>5418</v>
      </c>
      <c r="C137" t="s">
        <v>377</v>
      </c>
      <c r="D137" t="s">
        <v>2921</v>
      </c>
      <c r="E137">
        <v>0.1</v>
      </c>
    </row>
    <row r="138" spans="1:5">
      <c r="A138" t="s">
        <v>2365</v>
      </c>
      <c r="B138" t="s">
        <v>5419</v>
      </c>
      <c r="C138" t="s">
        <v>377</v>
      </c>
      <c r="D138" t="s">
        <v>5420</v>
      </c>
      <c r="E138">
        <v>0.05</v>
      </c>
    </row>
    <row r="139" spans="1:5">
      <c r="A139" t="s">
        <v>2370</v>
      </c>
      <c r="B139" t="s">
        <v>5423</v>
      </c>
      <c r="C139" t="s">
        <v>377</v>
      </c>
      <c r="D139" t="s">
        <v>3096</v>
      </c>
      <c r="E139">
        <v>0.02</v>
      </c>
    </row>
    <row r="140" spans="1:5">
      <c r="A140" t="s">
        <v>1975</v>
      </c>
      <c r="B140" t="s">
        <v>5218</v>
      </c>
      <c r="C140" t="s">
        <v>327</v>
      </c>
      <c r="D140" t="s">
        <v>5219</v>
      </c>
      <c r="E140">
        <v>54</v>
      </c>
    </row>
    <row r="141" spans="1:5">
      <c r="A141" t="s">
        <v>2134</v>
      </c>
      <c r="B141" t="s">
        <v>5295</v>
      </c>
      <c r="C141" t="s">
        <v>327</v>
      </c>
      <c r="D141" t="s">
        <v>5296</v>
      </c>
      <c r="E141">
        <v>28</v>
      </c>
    </row>
    <row r="142" spans="1:5" ht="14.25" customHeight="1">
      <c r="A142" t="s">
        <v>2303</v>
      </c>
      <c r="B142" t="s">
        <v>5378</v>
      </c>
      <c r="C142" t="s">
        <v>341</v>
      </c>
      <c r="D142" t="s">
        <v>3439</v>
      </c>
      <c r="E142">
        <v>7</v>
      </c>
    </row>
    <row r="143" spans="1:5">
      <c r="A143" t="s">
        <v>1914</v>
      </c>
      <c r="B143" t="s">
        <v>5184</v>
      </c>
      <c r="C143" t="s">
        <v>313</v>
      </c>
      <c r="D143" t="s">
        <v>5185</v>
      </c>
      <c r="E143">
        <v>83</v>
      </c>
    </row>
    <row r="144" spans="1:5">
      <c r="A144" t="s">
        <v>1927</v>
      </c>
      <c r="B144" t="s">
        <v>5191</v>
      </c>
      <c r="C144" t="s">
        <v>313</v>
      </c>
      <c r="D144" t="s">
        <v>3491</v>
      </c>
      <c r="E144">
        <v>72</v>
      </c>
    </row>
    <row r="145" spans="1:5">
      <c r="A145" t="s">
        <v>1982</v>
      </c>
      <c r="B145" t="s">
        <v>5222</v>
      </c>
      <c r="C145" t="s">
        <v>313</v>
      </c>
      <c r="D145" t="s">
        <v>2214</v>
      </c>
      <c r="E145">
        <v>53</v>
      </c>
    </row>
    <row r="146" spans="1:5">
      <c r="A146" t="s">
        <v>2024</v>
      </c>
      <c r="B146" t="s">
        <v>5242</v>
      </c>
      <c r="C146" t="s">
        <v>313</v>
      </c>
      <c r="D146" t="s">
        <v>5243</v>
      </c>
      <c r="E146">
        <v>45</v>
      </c>
    </row>
    <row r="147" spans="1:5">
      <c r="A147" t="s">
        <v>2252</v>
      </c>
      <c r="B147" t="s">
        <v>5354</v>
      </c>
      <c r="C147" t="s">
        <v>313</v>
      </c>
      <c r="D147" t="s">
        <v>5355</v>
      </c>
      <c r="E147">
        <v>12</v>
      </c>
    </row>
    <row r="148" spans="1:5">
      <c r="A148" t="s">
        <v>1967</v>
      </c>
      <c r="B148" t="s">
        <v>5213</v>
      </c>
      <c r="C148" t="s">
        <v>383</v>
      </c>
      <c r="D148" t="s">
        <v>5214</v>
      </c>
      <c r="E148">
        <v>55</v>
      </c>
    </row>
    <row r="149" spans="1:5">
      <c r="A149" t="s">
        <v>2147</v>
      </c>
      <c r="B149" t="s">
        <v>5302</v>
      </c>
      <c r="C149" t="s">
        <v>383</v>
      </c>
      <c r="D149" t="s">
        <v>3795</v>
      </c>
      <c r="E149">
        <v>27</v>
      </c>
    </row>
    <row r="150" spans="1:5">
      <c r="A150" t="s">
        <v>2195</v>
      </c>
      <c r="B150" t="s">
        <v>5328</v>
      </c>
      <c r="C150" t="s">
        <v>383</v>
      </c>
      <c r="D150" t="s">
        <v>2009</v>
      </c>
      <c r="E150">
        <v>19</v>
      </c>
    </row>
    <row r="151" spans="1:5">
      <c r="A151" t="s">
        <v>2226</v>
      </c>
      <c r="B151" t="s">
        <v>5342</v>
      </c>
      <c r="C151" t="s">
        <v>383</v>
      </c>
      <c r="D151" t="s">
        <v>3617</v>
      </c>
      <c r="E151">
        <v>15</v>
      </c>
    </row>
    <row r="152" spans="1:5">
      <c r="A152" t="s">
        <v>1885</v>
      </c>
      <c r="B152" t="s">
        <v>5170</v>
      </c>
      <c r="C152" t="s">
        <v>315</v>
      </c>
      <c r="D152" t="s">
        <v>5168</v>
      </c>
      <c r="E152">
        <v>168</v>
      </c>
    </row>
    <row r="153" spans="1:5">
      <c r="A153" t="s">
        <v>2266</v>
      </c>
      <c r="B153" t="s">
        <v>5360</v>
      </c>
      <c r="C153" t="s">
        <v>355</v>
      </c>
      <c r="D153" t="s">
        <v>3506</v>
      </c>
      <c r="E153">
        <v>10</v>
      </c>
    </row>
    <row r="154" spans="1:5" ht="14.25" customHeight="1">
      <c r="A154" t="s">
        <v>1943</v>
      </c>
      <c r="B154" t="s">
        <v>5199</v>
      </c>
      <c r="C154" t="s">
        <v>343</v>
      </c>
      <c r="D154" t="s">
        <v>5200</v>
      </c>
      <c r="E154">
        <v>63</v>
      </c>
    </row>
    <row r="155" spans="1:5">
      <c r="A155" t="s">
        <v>2034</v>
      </c>
      <c r="B155" t="s">
        <v>5248</v>
      </c>
      <c r="C155" t="s">
        <v>343</v>
      </c>
      <c r="D155" t="s">
        <v>2214</v>
      </c>
      <c r="E155">
        <v>44</v>
      </c>
    </row>
    <row r="156" spans="1:5">
      <c r="A156" t="s">
        <v>2168</v>
      </c>
      <c r="B156" t="s">
        <v>5312</v>
      </c>
      <c r="C156" t="s">
        <v>343</v>
      </c>
      <c r="D156" t="s">
        <v>5313</v>
      </c>
      <c r="E156">
        <v>23</v>
      </c>
    </row>
    <row r="157" spans="1:5">
      <c r="A157" t="s">
        <v>1879</v>
      </c>
      <c r="B157" t="s">
        <v>5167</v>
      </c>
      <c r="C157" t="s">
        <v>369</v>
      </c>
      <c r="D157" t="s">
        <v>5168</v>
      </c>
      <c r="E157">
        <v>240</v>
      </c>
    </row>
    <row r="158" spans="1:5">
      <c r="A158" t="s">
        <v>1898</v>
      </c>
      <c r="B158" t="s">
        <v>5175</v>
      </c>
      <c r="C158" t="s">
        <v>369</v>
      </c>
      <c r="D158" t="s">
        <v>3479</v>
      </c>
      <c r="E158">
        <v>120</v>
      </c>
    </row>
    <row r="159" spans="1:5">
      <c r="A159" t="s">
        <v>1970</v>
      </c>
      <c r="B159" t="s">
        <v>5215</v>
      </c>
      <c r="C159" t="s">
        <v>369</v>
      </c>
      <c r="D159" t="s">
        <v>5216</v>
      </c>
      <c r="E159">
        <v>55</v>
      </c>
    </row>
    <row r="160" spans="1:5">
      <c r="A160" t="s">
        <v>1973</v>
      </c>
      <c r="B160" t="s">
        <v>5217</v>
      </c>
      <c r="C160" t="s">
        <v>369</v>
      </c>
      <c r="D160" t="s">
        <v>5168</v>
      </c>
      <c r="E160">
        <v>54</v>
      </c>
    </row>
    <row r="161" spans="1:5">
      <c r="A161" t="s">
        <v>1989</v>
      </c>
      <c r="B161" t="s">
        <v>5225</v>
      </c>
      <c r="C161" t="s">
        <v>369</v>
      </c>
      <c r="D161" t="s">
        <v>5197</v>
      </c>
      <c r="E161">
        <v>50</v>
      </c>
    </row>
    <row r="162" spans="1:5">
      <c r="A162" t="s">
        <v>2021</v>
      </c>
      <c r="B162" t="s">
        <v>5241</v>
      </c>
      <c r="C162" t="s">
        <v>369</v>
      </c>
      <c r="D162" t="s">
        <v>3567</v>
      </c>
      <c r="E162">
        <v>45</v>
      </c>
    </row>
    <row r="163" spans="1:5">
      <c r="A163" t="s">
        <v>2073</v>
      </c>
      <c r="B163" t="s">
        <v>5268</v>
      </c>
      <c r="C163" t="s">
        <v>369</v>
      </c>
      <c r="D163" t="s">
        <v>3567</v>
      </c>
      <c r="E163">
        <v>35</v>
      </c>
    </row>
    <row r="164" spans="1:5">
      <c r="A164" t="s">
        <v>2105</v>
      </c>
      <c r="B164" t="s">
        <v>5283</v>
      </c>
      <c r="C164" t="s">
        <v>369</v>
      </c>
      <c r="D164" t="s">
        <v>5194</v>
      </c>
      <c r="E164">
        <v>30</v>
      </c>
    </row>
    <row r="165" spans="1:5">
      <c r="A165" t="s">
        <v>2257</v>
      </c>
      <c r="B165" t="s">
        <v>5357</v>
      </c>
      <c r="C165" t="s">
        <v>369</v>
      </c>
      <c r="D165" t="s">
        <v>3511</v>
      </c>
      <c r="E165">
        <v>11</v>
      </c>
    </row>
    <row r="166" spans="1:5">
      <c r="A166" t="s">
        <v>2004</v>
      </c>
      <c r="B166" t="s">
        <v>5234</v>
      </c>
      <c r="C166" t="s">
        <v>331</v>
      </c>
      <c r="D166" t="s">
        <v>1979</v>
      </c>
      <c r="E166">
        <v>50</v>
      </c>
    </row>
    <row r="167" spans="1:5">
      <c r="A167" t="s">
        <v>2058</v>
      </c>
      <c r="B167" t="s">
        <v>5259</v>
      </c>
      <c r="C167" t="s">
        <v>331</v>
      </c>
      <c r="D167" t="s">
        <v>1947</v>
      </c>
      <c r="E167">
        <v>39</v>
      </c>
    </row>
    <row r="168" spans="1:5">
      <c r="A168" t="s">
        <v>2078</v>
      </c>
      <c r="B168" t="s">
        <v>5270</v>
      </c>
      <c r="C168" t="s">
        <v>331</v>
      </c>
      <c r="D168" t="s">
        <v>5181</v>
      </c>
      <c r="E168">
        <v>34</v>
      </c>
    </row>
    <row r="169" spans="1:5">
      <c r="A169" t="s">
        <v>2145</v>
      </c>
      <c r="B169" t="s">
        <v>5301</v>
      </c>
      <c r="C169" t="s">
        <v>331</v>
      </c>
      <c r="D169" t="s">
        <v>3626</v>
      </c>
      <c r="E169">
        <v>27</v>
      </c>
    </row>
    <row r="170" spans="1:5">
      <c r="A170" t="s">
        <v>2231</v>
      </c>
      <c r="B170" t="s">
        <v>5344</v>
      </c>
      <c r="C170" t="s">
        <v>331</v>
      </c>
      <c r="D170" t="s">
        <v>5345</v>
      </c>
      <c r="E170">
        <v>14</v>
      </c>
    </row>
    <row r="171" spans="1:5">
      <c r="A171" t="s">
        <v>2292</v>
      </c>
      <c r="B171" t="s">
        <v>5372</v>
      </c>
      <c r="C171" t="s">
        <v>331</v>
      </c>
      <c r="D171" t="s">
        <v>5373</v>
      </c>
      <c r="E171">
        <v>9</v>
      </c>
    </row>
    <row r="172" spans="1:5">
      <c r="A172" t="s">
        <v>1930</v>
      </c>
      <c r="B172" t="s">
        <v>5192</v>
      </c>
      <c r="C172" t="s">
        <v>371</v>
      </c>
      <c r="D172" t="s">
        <v>3617</v>
      </c>
      <c r="E172">
        <v>70</v>
      </c>
    </row>
    <row r="173" spans="1:5">
      <c r="A173" t="s">
        <v>2050</v>
      </c>
      <c r="B173" t="s">
        <v>5255</v>
      </c>
      <c r="C173" t="s">
        <v>371</v>
      </c>
      <c r="D173" t="s">
        <v>5197</v>
      </c>
      <c r="E173">
        <v>42</v>
      </c>
    </row>
    <row r="174" spans="1:5">
      <c r="A174" t="s">
        <v>2108</v>
      </c>
      <c r="B174" t="s">
        <v>5284</v>
      </c>
      <c r="C174" t="s">
        <v>371</v>
      </c>
      <c r="D174" t="s">
        <v>2009</v>
      </c>
      <c r="E174">
        <v>30</v>
      </c>
    </row>
    <row r="175" spans="1:5">
      <c r="A175" t="s">
        <v>2170</v>
      </c>
      <c r="B175" t="s">
        <v>5314</v>
      </c>
      <c r="C175" t="s">
        <v>371</v>
      </c>
      <c r="D175" t="s">
        <v>5315</v>
      </c>
      <c r="E175">
        <v>22</v>
      </c>
    </row>
    <row r="176" spans="1:5">
      <c r="A176" t="s">
        <v>2174</v>
      </c>
      <c r="B176" t="s">
        <v>5318</v>
      </c>
      <c r="C176" t="s">
        <v>371</v>
      </c>
      <c r="D176" t="s">
        <v>3491</v>
      </c>
      <c r="E176">
        <v>20</v>
      </c>
    </row>
    <row r="177" spans="1:5">
      <c r="A177" t="s">
        <v>2250</v>
      </c>
      <c r="B177" t="s">
        <v>5353</v>
      </c>
      <c r="C177" t="s">
        <v>371</v>
      </c>
      <c r="D177" t="s">
        <v>3795</v>
      </c>
      <c r="E177">
        <v>12</v>
      </c>
    </row>
    <row r="178" spans="1:5">
      <c r="A178" t="s">
        <v>1890</v>
      </c>
      <c r="B178" t="s">
        <v>5172</v>
      </c>
      <c r="C178" t="s">
        <v>325</v>
      </c>
      <c r="D178" t="s">
        <v>3704</v>
      </c>
      <c r="E178">
        <v>135</v>
      </c>
    </row>
    <row r="179" spans="1:5">
      <c r="A179" t="s">
        <v>1995</v>
      </c>
      <c r="B179" t="s">
        <v>5228</v>
      </c>
      <c r="C179" t="s">
        <v>325</v>
      </c>
      <c r="D179" t="s">
        <v>3536</v>
      </c>
      <c r="E179">
        <v>50</v>
      </c>
    </row>
    <row r="180" spans="1:5">
      <c r="A180" t="s">
        <v>2007</v>
      </c>
      <c r="B180" t="s">
        <v>5235</v>
      </c>
      <c r="C180" t="s">
        <v>325</v>
      </c>
      <c r="D180" t="s">
        <v>3704</v>
      </c>
      <c r="E180">
        <v>50</v>
      </c>
    </row>
    <row r="181" spans="1:5">
      <c r="A181" t="s">
        <v>1892</v>
      </c>
      <c r="B181" t="s">
        <v>5173</v>
      </c>
      <c r="C181" t="s">
        <v>311</v>
      </c>
      <c r="D181" t="s">
        <v>3775</v>
      </c>
      <c r="E181">
        <v>128</v>
      </c>
    </row>
    <row r="182" spans="1:5">
      <c r="A182" t="s">
        <v>2248</v>
      </c>
      <c r="B182" t="s">
        <v>5352</v>
      </c>
      <c r="C182" t="s">
        <v>311</v>
      </c>
      <c r="D182" t="s">
        <v>5350</v>
      </c>
      <c r="E182">
        <v>12</v>
      </c>
    </row>
    <row r="183" spans="1:5">
      <c r="A183" t="s">
        <v>2277</v>
      </c>
      <c r="B183" t="s">
        <v>5366</v>
      </c>
      <c r="C183" t="s">
        <v>311</v>
      </c>
      <c r="D183" t="s">
        <v>3922</v>
      </c>
      <c r="E183">
        <v>10</v>
      </c>
    </row>
    <row r="184" spans="1:5">
      <c r="A184" t="s">
        <v>1945</v>
      </c>
      <c r="B184" t="s">
        <v>5201</v>
      </c>
      <c r="C184" t="s">
        <v>387</v>
      </c>
      <c r="D184" t="s">
        <v>1979</v>
      </c>
      <c r="E184">
        <v>61</v>
      </c>
    </row>
    <row r="185" spans="1:5">
      <c r="A185" t="s">
        <v>2032</v>
      </c>
      <c r="B185" t="s">
        <v>5246</v>
      </c>
      <c r="C185" t="s">
        <v>387</v>
      </c>
      <c r="D185" t="s">
        <v>5247</v>
      </c>
      <c r="E185">
        <v>44</v>
      </c>
    </row>
    <row r="186" spans="1:5">
      <c r="A186" t="s">
        <v>2123</v>
      </c>
      <c r="B186" t="s">
        <v>5291</v>
      </c>
      <c r="C186" t="s">
        <v>387</v>
      </c>
      <c r="D186" t="s">
        <v>5197</v>
      </c>
      <c r="E186">
        <v>29</v>
      </c>
    </row>
    <row r="187" spans="1:5">
      <c r="A187" t="s">
        <v>2245</v>
      </c>
      <c r="B187" t="s">
        <v>5351</v>
      </c>
      <c r="C187" t="s">
        <v>387</v>
      </c>
      <c r="D187" t="s">
        <v>3506</v>
      </c>
      <c r="E187">
        <v>12</v>
      </c>
    </row>
    <row r="188" spans="1:5">
      <c r="A188" t="s">
        <v>2314</v>
      </c>
      <c r="B188" t="s">
        <v>5385</v>
      </c>
      <c r="C188" t="s">
        <v>387</v>
      </c>
      <c r="D188" t="s">
        <v>5386</v>
      </c>
      <c r="E188">
        <v>4</v>
      </c>
    </row>
    <row r="189" spans="1:5">
      <c r="A189" t="s">
        <v>2326</v>
      </c>
      <c r="B189" t="s">
        <v>5394</v>
      </c>
      <c r="C189" t="s">
        <v>387</v>
      </c>
      <c r="D189" t="s">
        <v>5395</v>
      </c>
      <c r="E189">
        <v>2.5</v>
      </c>
    </row>
    <row r="190" spans="1:5">
      <c r="A190" t="s">
        <v>2342</v>
      </c>
      <c r="B190" t="s">
        <v>5404</v>
      </c>
      <c r="C190" t="s">
        <v>387</v>
      </c>
      <c r="E190">
        <v>0.8</v>
      </c>
    </row>
    <row r="191" spans="1:5">
      <c r="A191" t="s">
        <v>1911</v>
      </c>
      <c r="B191" t="s">
        <v>5183</v>
      </c>
      <c r="C191" t="s">
        <v>293</v>
      </c>
      <c r="D191" t="s">
        <v>3536</v>
      </c>
      <c r="E191">
        <v>85</v>
      </c>
    </row>
    <row r="192" spans="1:5">
      <c r="A192" t="s">
        <v>2098</v>
      </c>
      <c r="B192" t="s">
        <v>5278</v>
      </c>
      <c r="C192" t="s">
        <v>293</v>
      </c>
      <c r="D192" t="s">
        <v>5279</v>
      </c>
      <c r="E192">
        <v>30</v>
      </c>
    </row>
    <row r="193" spans="1:13">
      <c r="A193" t="s">
        <v>2242</v>
      </c>
      <c r="B193" t="s">
        <v>5349</v>
      </c>
      <c r="C193" t="s">
        <v>293</v>
      </c>
      <c r="D193" t="s">
        <v>5350</v>
      </c>
      <c r="E193">
        <v>13</v>
      </c>
    </row>
    <row r="194" spans="1:13">
      <c r="A194" t="s">
        <v>2359</v>
      </c>
      <c r="B194" t="s">
        <v>5417</v>
      </c>
      <c r="C194" t="s">
        <v>293</v>
      </c>
      <c r="E194">
        <v>0.1</v>
      </c>
    </row>
    <row r="195" spans="1:13">
      <c r="A195" t="s">
        <v>1977</v>
      </c>
      <c r="B195" t="s">
        <v>5220</v>
      </c>
      <c r="C195" t="s">
        <v>363</v>
      </c>
      <c r="D195" t="s">
        <v>1969</v>
      </c>
      <c r="E195">
        <v>54</v>
      </c>
    </row>
    <row r="196" spans="1:13">
      <c r="A196" t="s">
        <v>1980</v>
      </c>
      <c r="B196" t="s">
        <v>5221</v>
      </c>
      <c r="C196" t="s">
        <v>347</v>
      </c>
      <c r="D196" t="s">
        <v>1969</v>
      </c>
      <c r="E196">
        <v>54</v>
      </c>
    </row>
    <row r="197" spans="1:13">
      <c r="A197" t="s">
        <v>2095</v>
      </c>
      <c r="B197" t="s">
        <v>5277</v>
      </c>
      <c r="C197" t="s">
        <v>347</v>
      </c>
      <c r="D197" t="s">
        <v>3710</v>
      </c>
      <c r="E197">
        <v>30</v>
      </c>
    </row>
    <row r="202" spans="1:13">
      <c r="A202" t="s">
        <v>6081</v>
      </c>
    </row>
    <row r="204" spans="1:13" ht="15">
      <c r="B204" s="52" t="s">
        <v>3417</v>
      </c>
      <c r="C204" s="52" t="s">
        <v>529</v>
      </c>
      <c r="D204" s="52" t="s">
        <v>3418</v>
      </c>
      <c r="E204" s="52" t="s">
        <v>3419</v>
      </c>
      <c r="H204" s="52" t="s">
        <v>3419</v>
      </c>
      <c r="I204" s="52" t="s">
        <v>819</v>
      </c>
      <c r="L204" t="s">
        <v>6082</v>
      </c>
    </row>
    <row r="205" spans="1:13">
      <c r="A205" t="s">
        <v>2217</v>
      </c>
      <c r="B205" t="s">
        <v>5307</v>
      </c>
      <c r="C205" t="s">
        <v>243</v>
      </c>
      <c r="D205" t="s">
        <v>3584</v>
      </c>
      <c r="E205">
        <v>25</v>
      </c>
      <c r="G205" t="s">
        <v>401</v>
      </c>
      <c r="H205">
        <v>0</v>
      </c>
      <c r="I205">
        <v>0</v>
      </c>
      <c r="L205" t="s">
        <v>3405</v>
      </c>
      <c r="M205">
        <v>258</v>
      </c>
    </row>
    <row r="206" spans="1:13" ht="22.5" customHeight="1">
      <c r="A206" t="s">
        <v>1885</v>
      </c>
      <c r="B206" t="s">
        <v>5169</v>
      </c>
      <c r="C206" t="s">
        <v>367</v>
      </c>
      <c r="D206" t="s">
        <v>3617</v>
      </c>
      <c r="E206">
        <v>200</v>
      </c>
      <c r="G206" t="s">
        <v>424</v>
      </c>
      <c r="H206">
        <v>25</v>
      </c>
      <c r="I206">
        <v>1</v>
      </c>
      <c r="L206" t="s">
        <v>6083</v>
      </c>
      <c r="M206" t="s">
        <v>6084</v>
      </c>
    </row>
    <row r="207" spans="1:13">
      <c r="A207" t="s">
        <v>1917</v>
      </c>
      <c r="B207" t="s">
        <v>5981</v>
      </c>
      <c r="C207" t="s">
        <v>367</v>
      </c>
      <c r="D207" t="s">
        <v>3617</v>
      </c>
      <c r="E207">
        <v>88</v>
      </c>
      <c r="G207" t="s">
        <v>1878</v>
      </c>
      <c r="H207">
        <v>351</v>
      </c>
      <c r="I207">
        <v>4</v>
      </c>
      <c r="M207" t="s">
        <v>6085</v>
      </c>
    </row>
    <row r="208" spans="1:13">
      <c r="A208" t="s">
        <v>2108</v>
      </c>
      <c r="B208" t="s">
        <v>5265</v>
      </c>
      <c r="C208" t="s">
        <v>367</v>
      </c>
      <c r="D208" t="s">
        <v>5266</v>
      </c>
      <c r="E208">
        <v>36</v>
      </c>
      <c r="G208" t="s">
        <v>713</v>
      </c>
      <c r="H208">
        <v>0</v>
      </c>
      <c r="I208">
        <v>0</v>
      </c>
      <c r="L208" t="s">
        <v>3407</v>
      </c>
      <c r="M208" t="s">
        <v>6086</v>
      </c>
    </row>
    <row r="209" spans="1:13">
      <c r="A209" t="s">
        <v>2195</v>
      </c>
      <c r="B209" t="s">
        <v>5299</v>
      </c>
      <c r="C209" t="s">
        <v>367</v>
      </c>
      <c r="D209" t="s">
        <v>5300</v>
      </c>
      <c r="E209">
        <v>27</v>
      </c>
      <c r="G209" t="s">
        <v>429</v>
      </c>
      <c r="H209">
        <v>0</v>
      </c>
      <c r="I209">
        <v>0</v>
      </c>
      <c r="L209" t="s">
        <v>3408</v>
      </c>
      <c r="M209" t="s">
        <v>6087</v>
      </c>
    </row>
    <row r="210" spans="1:13">
      <c r="A210" t="s">
        <v>1937</v>
      </c>
      <c r="B210" t="s">
        <v>5189</v>
      </c>
      <c r="C210" t="s">
        <v>289</v>
      </c>
      <c r="D210" t="s">
        <v>3536</v>
      </c>
      <c r="E210">
        <v>75</v>
      </c>
      <c r="G210" t="s">
        <v>430</v>
      </c>
      <c r="H210">
        <v>126</v>
      </c>
      <c r="I210">
        <v>3</v>
      </c>
      <c r="L210" t="s">
        <v>3410</v>
      </c>
      <c r="M210" t="s">
        <v>6088</v>
      </c>
    </row>
    <row r="211" spans="1:13">
      <c r="A211" t="s">
        <v>2073</v>
      </c>
      <c r="B211" t="s">
        <v>5251</v>
      </c>
      <c r="C211" t="s">
        <v>289</v>
      </c>
      <c r="D211" t="s">
        <v>5252</v>
      </c>
      <c r="E211">
        <v>42</v>
      </c>
      <c r="G211" t="s">
        <v>432</v>
      </c>
      <c r="H211">
        <v>0</v>
      </c>
      <c r="I211">
        <v>0</v>
      </c>
      <c r="L211" t="s">
        <v>3411</v>
      </c>
      <c r="M211" t="s">
        <v>6089</v>
      </c>
    </row>
    <row r="212" spans="1:13">
      <c r="A212" t="s">
        <v>2379</v>
      </c>
      <c r="B212" t="s">
        <v>5369</v>
      </c>
      <c r="C212" t="s">
        <v>289</v>
      </c>
      <c r="D212" t="s">
        <v>5370</v>
      </c>
      <c r="E212">
        <v>9</v>
      </c>
      <c r="G212" t="s">
        <v>434</v>
      </c>
      <c r="H212">
        <v>0</v>
      </c>
      <c r="I212">
        <v>0</v>
      </c>
    </row>
    <row r="213" spans="1:13">
      <c r="A213" t="s">
        <v>2050</v>
      </c>
      <c r="B213" t="s">
        <v>5239</v>
      </c>
      <c r="C213" t="s">
        <v>375</v>
      </c>
      <c r="D213" t="s">
        <v>5240</v>
      </c>
      <c r="E213">
        <v>46</v>
      </c>
      <c r="G213" t="s">
        <v>436</v>
      </c>
      <c r="H213">
        <v>0</v>
      </c>
      <c r="I213">
        <v>0</v>
      </c>
    </row>
    <row r="214" spans="1:13">
      <c r="A214" t="s">
        <v>2061</v>
      </c>
      <c r="B214" t="s">
        <v>5244</v>
      </c>
      <c r="C214" t="s">
        <v>375</v>
      </c>
      <c r="D214" t="s">
        <v>5890</v>
      </c>
      <c r="E214">
        <v>45</v>
      </c>
      <c r="G214" t="s">
        <v>712</v>
      </c>
      <c r="H214">
        <v>0</v>
      </c>
      <c r="I214">
        <v>0</v>
      </c>
    </row>
    <row r="215" spans="1:13">
      <c r="A215" t="s">
        <v>2105</v>
      </c>
      <c r="B215" t="s">
        <v>5999</v>
      </c>
      <c r="C215" t="s">
        <v>375</v>
      </c>
      <c r="D215" t="s">
        <v>6000</v>
      </c>
      <c r="E215">
        <v>36</v>
      </c>
      <c r="G215" t="s">
        <v>440</v>
      </c>
      <c r="H215">
        <v>325</v>
      </c>
      <c r="I215">
        <v>11</v>
      </c>
    </row>
    <row r="216" spans="1:13">
      <c r="A216" t="s">
        <v>2113</v>
      </c>
      <c r="B216" t="s">
        <v>6001</v>
      </c>
      <c r="C216" t="s">
        <v>375</v>
      </c>
      <c r="D216" t="s">
        <v>6002</v>
      </c>
      <c r="E216">
        <v>35</v>
      </c>
      <c r="G216" t="s">
        <v>665</v>
      </c>
      <c r="H216">
        <v>1181.74</v>
      </c>
      <c r="I216">
        <v>30</v>
      </c>
    </row>
    <row r="217" spans="1:13">
      <c r="A217" t="s">
        <v>2137</v>
      </c>
      <c r="B217" t="s">
        <v>5275</v>
      </c>
      <c r="C217" t="s">
        <v>375</v>
      </c>
      <c r="D217" t="s">
        <v>3491</v>
      </c>
      <c r="E217">
        <v>32</v>
      </c>
      <c r="G217" t="s">
        <v>444</v>
      </c>
      <c r="H217">
        <v>0</v>
      </c>
      <c r="I217">
        <v>0</v>
      </c>
    </row>
    <row r="218" spans="1:13">
      <c r="A218" t="s">
        <v>2166</v>
      </c>
      <c r="B218" t="s">
        <v>5287</v>
      </c>
      <c r="C218" t="s">
        <v>375</v>
      </c>
      <c r="D218" t="s">
        <v>5288</v>
      </c>
      <c r="E218">
        <v>30</v>
      </c>
      <c r="G218" t="s">
        <v>445</v>
      </c>
      <c r="H218">
        <v>0</v>
      </c>
      <c r="I218">
        <v>0</v>
      </c>
    </row>
    <row r="219" spans="1:13">
      <c r="A219" t="s">
        <v>2229</v>
      </c>
      <c r="B219" t="s">
        <v>5310</v>
      </c>
      <c r="C219" t="s">
        <v>375</v>
      </c>
      <c r="D219" t="s">
        <v>5185</v>
      </c>
      <c r="E219">
        <v>24</v>
      </c>
      <c r="G219" t="s">
        <v>447</v>
      </c>
      <c r="H219">
        <v>0</v>
      </c>
      <c r="I219">
        <v>0</v>
      </c>
    </row>
    <row r="220" spans="1:13">
      <c r="A220" t="s">
        <v>2248</v>
      </c>
      <c r="B220" t="s">
        <v>5316</v>
      </c>
      <c r="C220" t="s">
        <v>375</v>
      </c>
      <c r="D220" t="s">
        <v>5317</v>
      </c>
      <c r="E220">
        <v>22</v>
      </c>
      <c r="G220" t="s">
        <v>666</v>
      </c>
      <c r="H220">
        <v>60.05</v>
      </c>
      <c r="I220">
        <v>3</v>
      </c>
    </row>
    <row r="221" spans="1:13">
      <c r="A221" t="s">
        <v>2268</v>
      </c>
      <c r="B221" t="s">
        <v>5331</v>
      </c>
      <c r="C221" t="s">
        <v>375</v>
      </c>
      <c r="D221" t="s">
        <v>5332</v>
      </c>
      <c r="E221">
        <v>20</v>
      </c>
      <c r="G221" t="s">
        <v>667</v>
      </c>
      <c r="H221">
        <v>3.5</v>
      </c>
      <c r="I221">
        <v>1</v>
      </c>
    </row>
    <row r="222" spans="1:13">
      <c r="A222" t="s">
        <v>2274</v>
      </c>
      <c r="B222" t="s">
        <v>5325</v>
      </c>
      <c r="C222" t="s">
        <v>375</v>
      </c>
      <c r="D222" t="s">
        <v>5326</v>
      </c>
      <c r="E222">
        <v>20</v>
      </c>
      <c r="G222" t="s">
        <v>668</v>
      </c>
      <c r="H222">
        <v>0</v>
      </c>
      <c r="I222">
        <v>0</v>
      </c>
    </row>
    <row r="223" spans="1:13">
      <c r="A223" t="s">
        <v>2303</v>
      </c>
      <c r="B223" t="s">
        <v>5339</v>
      </c>
      <c r="C223" t="s">
        <v>375</v>
      </c>
      <c r="D223" t="s">
        <v>5324</v>
      </c>
      <c r="E223">
        <v>15</v>
      </c>
      <c r="G223" t="s">
        <v>454</v>
      </c>
      <c r="H223">
        <v>0</v>
      </c>
      <c r="I223">
        <v>0</v>
      </c>
    </row>
    <row r="224" spans="1:13">
      <c r="A224" t="s">
        <v>1890</v>
      </c>
      <c r="B224" t="s">
        <v>5171</v>
      </c>
      <c r="C224" t="s">
        <v>381</v>
      </c>
      <c r="D224" t="s">
        <v>1947</v>
      </c>
      <c r="E224">
        <v>143</v>
      </c>
      <c r="G224" t="s">
        <v>455</v>
      </c>
      <c r="H224">
        <v>0</v>
      </c>
      <c r="I224">
        <v>0</v>
      </c>
    </row>
    <row r="225" spans="1:9">
      <c r="A225" t="s">
        <v>1903</v>
      </c>
      <c r="B225" t="s">
        <v>5178</v>
      </c>
      <c r="C225" t="s">
        <v>381</v>
      </c>
      <c r="D225" t="s">
        <v>3795</v>
      </c>
      <c r="E225">
        <v>114</v>
      </c>
      <c r="G225" t="s">
        <v>457</v>
      </c>
      <c r="H225">
        <v>133.4</v>
      </c>
      <c r="I225">
        <v>6</v>
      </c>
    </row>
    <row r="226" spans="1:9">
      <c r="A226" t="s">
        <v>1905</v>
      </c>
      <c r="B226" t="s">
        <v>5180</v>
      </c>
      <c r="C226" t="s">
        <v>381</v>
      </c>
      <c r="D226" t="s">
        <v>5181</v>
      </c>
      <c r="E226">
        <v>105</v>
      </c>
      <c r="G226" t="s">
        <v>669</v>
      </c>
      <c r="H226">
        <v>654.13</v>
      </c>
      <c r="I226">
        <v>23</v>
      </c>
    </row>
    <row r="227" spans="1:9">
      <c r="A227" t="s">
        <v>1919</v>
      </c>
      <c r="B227" t="s">
        <v>5182</v>
      </c>
      <c r="C227" t="s">
        <v>381</v>
      </c>
      <c r="D227" t="s">
        <v>1979</v>
      </c>
      <c r="E227">
        <v>87</v>
      </c>
      <c r="G227" t="s">
        <v>670</v>
      </c>
      <c r="H227">
        <v>0</v>
      </c>
      <c r="I227">
        <v>0</v>
      </c>
    </row>
    <row r="228" spans="1:9">
      <c r="A228" t="s">
        <v>1932</v>
      </c>
      <c r="B228" t="s">
        <v>5186</v>
      </c>
      <c r="C228" t="s">
        <v>381</v>
      </c>
      <c r="D228" t="s">
        <v>5187</v>
      </c>
      <c r="E228">
        <v>77</v>
      </c>
      <c r="G228" t="s">
        <v>671</v>
      </c>
      <c r="H228">
        <v>0</v>
      </c>
      <c r="I228">
        <v>0</v>
      </c>
    </row>
    <row r="229" spans="1:9">
      <c r="A229" t="s">
        <v>1940</v>
      </c>
      <c r="B229" t="s">
        <v>5190</v>
      </c>
      <c r="C229" t="s">
        <v>381</v>
      </c>
      <c r="D229" t="s">
        <v>3536</v>
      </c>
      <c r="E229">
        <v>73</v>
      </c>
      <c r="G229" t="s">
        <v>672</v>
      </c>
      <c r="H229">
        <v>66</v>
      </c>
      <c r="I229">
        <v>1</v>
      </c>
    </row>
    <row r="230" spans="1:9">
      <c r="A230" t="s">
        <v>1948</v>
      </c>
      <c r="B230" t="s">
        <v>5195</v>
      </c>
      <c r="C230" t="s">
        <v>381</v>
      </c>
      <c r="D230" t="s">
        <v>5168</v>
      </c>
      <c r="E230">
        <v>67</v>
      </c>
      <c r="G230" t="s">
        <v>673</v>
      </c>
      <c r="H230">
        <v>0</v>
      </c>
      <c r="I230">
        <v>0</v>
      </c>
    </row>
    <row r="231" spans="1:9">
      <c r="A231" t="s">
        <v>2013</v>
      </c>
      <c r="B231" t="s">
        <v>5226</v>
      </c>
      <c r="C231" t="s">
        <v>381</v>
      </c>
      <c r="D231" t="s">
        <v>3479</v>
      </c>
      <c r="E231">
        <v>50</v>
      </c>
      <c r="G231" t="s">
        <v>674</v>
      </c>
      <c r="H231">
        <v>0</v>
      </c>
      <c r="I231">
        <v>0</v>
      </c>
    </row>
    <row r="232" spans="1:9">
      <c r="A232" t="s">
        <v>2021</v>
      </c>
      <c r="B232" t="s">
        <v>5229</v>
      </c>
      <c r="C232" t="s">
        <v>381</v>
      </c>
      <c r="D232" t="s">
        <v>5230</v>
      </c>
      <c r="E232">
        <v>50</v>
      </c>
      <c r="G232" t="s">
        <v>675</v>
      </c>
      <c r="H232">
        <v>171.92</v>
      </c>
      <c r="I232">
        <v>5</v>
      </c>
    </row>
    <row r="233" spans="1:9">
      <c r="A233" t="s">
        <v>2078</v>
      </c>
      <c r="B233" t="s">
        <v>5254</v>
      </c>
      <c r="C233" t="s">
        <v>381</v>
      </c>
      <c r="D233" t="s">
        <v>5197</v>
      </c>
      <c r="E233">
        <v>42</v>
      </c>
      <c r="G233" t="s">
        <v>676</v>
      </c>
      <c r="H233">
        <v>0</v>
      </c>
      <c r="I233">
        <v>0</v>
      </c>
    </row>
    <row r="234" spans="1:9">
      <c r="A234" t="s">
        <v>2085</v>
      </c>
      <c r="B234" t="s">
        <v>5256</v>
      </c>
      <c r="C234" t="s">
        <v>381</v>
      </c>
      <c r="D234" t="s">
        <v>5257</v>
      </c>
      <c r="E234">
        <v>41</v>
      </c>
      <c r="G234" t="s">
        <v>677</v>
      </c>
      <c r="H234">
        <v>0</v>
      </c>
      <c r="I234">
        <v>0</v>
      </c>
    </row>
    <row r="235" spans="1:9">
      <c r="A235" t="s">
        <v>2101</v>
      </c>
      <c r="B235" t="s">
        <v>5998</v>
      </c>
      <c r="C235" t="s">
        <v>381</v>
      </c>
      <c r="D235" t="s">
        <v>3710</v>
      </c>
      <c r="E235">
        <v>37</v>
      </c>
      <c r="G235" t="s">
        <v>469</v>
      </c>
      <c r="H235">
        <v>0</v>
      </c>
      <c r="I235">
        <v>0</v>
      </c>
    </row>
    <row r="236" spans="1:9">
      <c r="A236" t="s">
        <v>2103</v>
      </c>
      <c r="B236" t="s">
        <v>5264</v>
      </c>
      <c r="C236" t="s">
        <v>381</v>
      </c>
      <c r="D236" t="s">
        <v>3823</v>
      </c>
      <c r="E236">
        <v>36</v>
      </c>
      <c r="G236" t="s">
        <v>678</v>
      </c>
      <c r="H236">
        <v>3.6</v>
      </c>
      <c r="I236">
        <v>1</v>
      </c>
    </row>
    <row r="237" spans="1:9">
      <c r="A237" t="s">
        <v>2147</v>
      </c>
      <c r="B237" t="s">
        <v>5280</v>
      </c>
      <c r="C237" t="s">
        <v>381</v>
      </c>
      <c r="D237" t="s">
        <v>5281</v>
      </c>
      <c r="E237">
        <v>30</v>
      </c>
      <c r="G237" t="s">
        <v>679</v>
      </c>
      <c r="H237">
        <v>86</v>
      </c>
      <c r="I237">
        <v>2</v>
      </c>
    </row>
    <row r="238" spans="1:9">
      <c r="A238" t="s">
        <v>2162</v>
      </c>
      <c r="B238" t="s">
        <v>5286</v>
      </c>
      <c r="C238" t="s">
        <v>381</v>
      </c>
      <c r="D238" t="s">
        <v>3531</v>
      </c>
      <c r="E238">
        <v>30</v>
      </c>
      <c r="G238" t="s">
        <v>711</v>
      </c>
      <c r="H238">
        <v>0</v>
      </c>
      <c r="I238">
        <v>0</v>
      </c>
    </row>
    <row r="239" spans="1:9">
      <c r="A239" t="s">
        <v>2170</v>
      </c>
      <c r="B239" t="s">
        <v>5289</v>
      </c>
      <c r="C239" t="s">
        <v>381</v>
      </c>
      <c r="D239" t="s">
        <v>5197</v>
      </c>
      <c r="E239">
        <v>30</v>
      </c>
      <c r="G239" t="s">
        <v>680</v>
      </c>
      <c r="H239">
        <v>0</v>
      </c>
      <c r="I239">
        <v>0</v>
      </c>
    </row>
    <row r="240" spans="1:9">
      <c r="A240" t="s">
        <v>2177</v>
      </c>
      <c r="B240" t="s">
        <v>5292</v>
      </c>
      <c r="C240" t="s">
        <v>381</v>
      </c>
      <c r="D240" t="s">
        <v>3489</v>
      </c>
      <c r="E240">
        <v>28</v>
      </c>
      <c r="G240" t="s">
        <v>710</v>
      </c>
      <c r="H240">
        <v>0</v>
      </c>
      <c r="I240">
        <v>0</v>
      </c>
    </row>
    <row r="241" spans="1:9">
      <c r="A241" t="s">
        <v>2180</v>
      </c>
      <c r="B241" t="s">
        <v>5293</v>
      </c>
      <c r="C241" t="s">
        <v>381</v>
      </c>
      <c r="D241" t="s">
        <v>3511</v>
      </c>
      <c r="E241">
        <v>28</v>
      </c>
      <c r="G241" t="s">
        <v>475</v>
      </c>
      <c r="H241">
        <v>401</v>
      </c>
      <c r="I241">
        <v>13</v>
      </c>
    </row>
    <row r="242" spans="1:9">
      <c r="A242" t="s">
        <v>2189</v>
      </c>
      <c r="B242" t="s">
        <v>5297</v>
      </c>
      <c r="C242" t="s">
        <v>381</v>
      </c>
      <c r="D242" t="s">
        <v>5197</v>
      </c>
      <c r="E242">
        <v>28</v>
      </c>
      <c r="G242" t="s">
        <v>709</v>
      </c>
      <c r="H242">
        <v>0</v>
      </c>
      <c r="I242">
        <v>0</v>
      </c>
    </row>
    <row r="243" spans="1:9">
      <c r="A243" t="s">
        <v>2220</v>
      </c>
      <c r="B243" t="s">
        <v>6014</v>
      </c>
      <c r="C243" t="s">
        <v>381</v>
      </c>
      <c r="D243" t="s">
        <v>3491</v>
      </c>
      <c r="E243">
        <v>24</v>
      </c>
      <c r="G243" t="s">
        <v>477</v>
      </c>
      <c r="H243">
        <v>60</v>
      </c>
      <c r="I243">
        <v>1</v>
      </c>
    </row>
    <row r="244" spans="1:9">
      <c r="A244" t="s">
        <v>2257</v>
      </c>
      <c r="B244" t="s">
        <v>5321</v>
      </c>
      <c r="C244" t="s">
        <v>381</v>
      </c>
      <c r="D244" t="s">
        <v>2009</v>
      </c>
      <c r="E244">
        <v>20</v>
      </c>
      <c r="G244" t="s">
        <v>681</v>
      </c>
      <c r="H244">
        <v>326.45</v>
      </c>
      <c r="I244">
        <v>20</v>
      </c>
    </row>
    <row r="245" spans="1:9">
      <c r="A245" t="s">
        <v>2367</v>
      </c>
      <c r="B245" t="s">
        <v>5364</v>
      </c>
      <c r="C245" t="s">
        <v>381</v>
      </c>
      <c r="D245" t="s">
        <v>5365</v>
      </c>
      <c r="E245">
        <v>10</v>
      </c>
      <c r="G245" t="s">
        <v>682</v>
      </c>
      <c r="H245">
        <v>1624.4499999999998</v>
      </c>
      <c r="I245">
        <v>55</v>
      </c>
    </row>
    <row r="246" spans="1:9">
      <c r="A246" t="s">
        <v>2376</v>
      </c>
      <c r="B246" t="s">
        <v>5368</v>
      </c>
      <c r="C246" t="s">
        <v>381</v>
      </c>
      <c r="D246" t="s">
        <v>2009</v>
      </c>
      <c r="E246">
        <v>10</v>
      </c>
      <c r="G246" t="s">
        <v>683</v>
      </c>
      <c r="H246">
        <v>118</v>
      </c>
      <c r="I246">
        <v>2</v>
      </c>
    </row>
    <row r="247" spans="1:9">
      <c r="A247" t="s">
        <v>2384</v>
      </c>
      <c r="B247" t="s">
        <v>6033</v>
      </c>
      <c r="C247" t="s">
        <v>381</v>
      </c>
      <c r="D247" t="s">
        <v>6034</v>
      </c>
      <c r="E247">
        <v>9</v>
      </c>
      <c r="G247" t="s">
        <v>684</v>
      </c>
      <c r="H247">
        <v>0</v>
      </c>
      <c r="I247">
        <v>0</v>
      </c>
    </row>
    <row r="248" spans="1:9">
      <c r="A248" t="s">
        <v>2429</v>
      </c>
      <c r="B248" t="s">
        <v>6045</v>
      </c>
      <c r="C248" t="s">
        <v>381</v>
      </c>
      <c r="D248" t="s">
        <v>3567</v>
      </c>
      <c r="E248">
        <v>4.8</v>
      </c>
      <c r="G248" t="s">
        <v>483</v>
      </c>
      <c r="H248">
        <v>57</v>
      </c>
      <c r="I248">
        <v>2</v>
      </c>
    </row>
    <row r="249" spans="1:9">
      <c r="A249" t="s">
        <v>2475</v>
      </c>
      <c r="B249" t="s">
        <v>6069</v>
      </c>
      <c r="C249" t="s">
        <v>381</v>
      </c>
      <c r="D249" t="s">
        <v>3506</v>
      </c>
      <c r="E249">
        <v>3.44</v>
      </c>
      <c r="G249" t="s">
        <v>485</v>
      </c>
      <c r="H249">
        <v>0</v>
      </c>
      <c r="I249">
        <v>0</v>
      </c>
    </row>
    <row r="250" spans="1:9">
      <c r="A250" t="s">
        <v>2481</v>
      </c>
      <c r="B250" t="s">
        <v>5387</v>
      </c>
      <c r="C250" t="s">
        <v>381</v>
      </c>
      <c r="D250" t="s">
        <v>5388</v>
      </c>
      <c r="E250">
        <v>3.2</v>
      </c>
      <c r="G250" t="s">
        <v>487</v>
      </c>
      <c r="H250">
        <v>0</v>
      </c>
      <c r="I250">
        <v>0</v>
      </c>
    </row>
    <row r="251" spans="1:9">
      <c r="A251" t="s">
        <v>2526</v>
      </c>
      <c r="B251" t="s">
        <v>5405</v>
      </c>
      <c r="C251" t="s">
        <v>381</v>
      </c>
      <c r="D251" t="s">
        <v>5406</v>
      </c>
      <c r="E251">
        <v>0.8</v>
      </c>
      <c r="G251" t="s">
        <v>685</v>
      </c>
      <c r="H251">
        <v>273</v>
      </c>
      <c r="I251">
        <v>5</v>
      </c>
    </row>
    <row r="252" spans="1:9">
      <c r="A252" t="s">
        <v>2537</v>
      </c>
      <c r="B252" t="s">
        <v>5411</v>
      </c>
      <c r="C252" t="s">
        <v>381</v>
      </c>
      <c r="D252" t="s">
        <v>5412</v>
      </c>
      <c r="E252">
        <v>0.25</v>
      </c>
      <c r="G252" t="s">
        <v>489</v>
      </c>
      <c r="H252">
        <v>4.5</v>
      </c>
      <c r="I252">
        <v>1</v>
      </c>
    </row>
    <row r="253" spans="1:9">
      <c r="A253" t="s">
        <v>2543</v>
      </c>
      <c r="B253" t="s">
        <v>5415</v>
      </c>
      <c r="C253" t="s">
        <v>381</v>
      </c>
      <c r="D253" t="s">
        <v>5416</v>
      </c>
      <c r="E253">
        <v>0.25</v>
      </c>
      <c r="G253" t="s">
        <v>686</v>
      </c>
      <c r="H253">
        <v>242.5</v>
      </c>
      <c r="I253">
        <v>6</v>
      </c>
    </row>
    <row r="254" spans="1:9">
      <c r="A254" t="s">
        <v>2090</v>
      </c>
      <c r="B254" t="s">
        <v>5260</v>
      </c>
      <c r="C254" t="s">
        <v>357</v>
      </c>
      <c r="D254" t="s">
        <v>5261</v>
      </c>
      <c r="E254">
        <v>40</v>
      </c>
      <c r="G254" t="s">
        <v>687</v>
      </c>
      <c r="H254">
        <v>168</v>
      </c>
      <c r="I254">
        <v>1</v>
      </c>
    </row>
    <row r="255" spans="1:9">
      <c r="A255" t="s">
        <v>2250</v>
      </c>
      <c r="B255" t="s">
        <v>6018</v>
      </c>
      <c r="C255" t="s">
        <v>357</v>
      </c>
      <c r="D255" t="s">
        <v>3506</v>
      </c>
      <c r="E255">
        <v>20</v>
      </c>
      <c r="G255" t="s">
        <v>688</v>
      </c>
      <c r="H255">
        <v>0</v>
      </c>
      <c r="I255">
        <v>0</v>
      </c>
    </row>
    <row r="256" spans="1:9">
      <c r="A256" t="s">
        <v>2555</v>
      </c>
      <c r="B256" t="s">
        <v>5421</v>
      </c>
      <c r="C256" t="s">
        <v>357</v>
      </c>
      <c r="D256" t="s">
        <v>5422</v>
      </c>
      <c r="E256">
        <v>0.05</v>
      </c>
      <c r="G256" t="s">
        <v>689</v>
      </c>
      <c r="H256">
        <v>10</v>
      </c>
      <c r="I256">
        <v>1</v>
      </c>
    </row>
    <row r="257" spans="1:9">
      <c r="A257" t="s">
        <v>2472</v>
      </c>
      <c r="B257" t="s">
        <v>6067</v>
      </c>
      <c r="C257" t="s">
        <v>257</v>
      </c>
      <c r="D257" t="s">
        <v>6068</v>
      </c>
      <c r="E257">
        <v>3.5</v>
      </c>
      <c r="G257" t="s">
        <v>494</v>
      </c>
      <c r="H257">
        <v>239</v>
      </c>
      <c r="I257">
        <v>6</v>
      </c>
    </row>
    <row r="258" spans="1:9">
      <c r="A258" t="s">
        <v>2015</v>
      </c>
      <c r="B258" t="s">
        <v>5227</v>
      </c>
      <c r="C258" t="s">
        <v>361</v>
      </c>
      <c r="D258" t="s">
        <v>1979</v>
      </c>
      <c r="E258">
        <v>50</v>
      </c>
      <c r="G258" t="s">
        <v>690</v>
      </c>
      <c r="H258">
        <v>0</v>
      </c>
      <c r="I258">
        <v>0</v>
      </c>
    </row>
    <row r="259" spans="1:9">
      <c r="A259" t="s">
        <v>2126</v>
      </c>
      <c r="B259" t="s">
        <v>5272</v>
      </c>
      <c r="C259" t="s">
        <v>361</v>
      </c>
      <c r="D259" t="s">
        <v>3710</v>
      </c>
      <c r="E259">
        <v>33</v>
      </c>
      <c r="G259" t="s">
        <v>496</v>
      </c>
      <c r="H259">
        <v>10</v>
      </c>
      <c r="I259">
        <v>1</v>
      </c>
    </row>
    <row r="260" spans="1:9">
      <c r="A260" t="s">
        <v>2183</v>
      </c>
      <c r="B260" t="s">
        <v>5294</v>
      </c>
      <c r="C260" t="s">
        <v>361</v>
      </c>
      <c r="D260" t="s">
        <v>6009</v>
      </c>
      <c r="E260">
        <v>28</v>
      </c>
      <c r="G260" t="s">
        <v>691</v>
      </c>
      <c r="H260">
        <v>688</v>
      </c>
      <c r="I260">
        <v>9</v>
      </c>
    </row>
    <row r="261" spans="1:9">
      <c r="A261" t="s">
        <v>2390</v>
      </c>
      <c r="B261" t="s">
        <v>5374</v>
      </c>
      <c r="C261" t="s">
        <v>361</v>
      </c>
      <c r="D261" t="s">
        <v>5375</v>
      </c>
      <c r="E261">
        <v>9</v>
      </c>
      <c r="G261" t="s">
        <v>692</v>
      </c>
      <c r="H261">
        <v>0</v>
      </c>
      <c r="I261">
        <v>0</v>
      </c>
    </row>
    <row r="262" spans="1:9">
      <c r="A262" t="s">
        <v>2404</v>
      </c>
      <c r="B262" t="s">
        <v>6037</v>
      </c>
      <c r="C262" t="s">
        <v>361</v>
      </c>
      <c r="D262" t="s">
        <v>3617</v>
      </c>
      <c r="E262">
        <v>7</v>
      </c>
      <c r="G262" t="s">
        <v>693</v>
      </c>
      <c r="H262">
        <v>203</v>
      </c>
      <c r="I262">
        <v>7</v>
      </c>
    </row>
    <row r="263" spans="1:9">
      <c r="A263" t="s">
        <v>2407</v>
      </c>
      <c r="B263" t="s">
        <v>6038</v>
      </c>
      <c r="C263" t="s">
        <v>361</v>
      </c>
      <c r="D263" t="s">
        <v>3439</v>
      </c>
      <c r="E263">
        <v>6.4</v>
      </c>
      <c r="G263" t="s">
        <v>694</v>
      </c>
      <c r="H263">
        <v>196</v>
      </c>
      <c r="I263">
        <v>6</v>
      </c>
    </row>
    <row r="264" spans="1:9">
      <c r="A264" t="s">
        <v>1907</v>
      </c>
      <c r="B264" t="s">
        <v>5979</v>
      </c>
      <c r="C264" t="s">
        <v>379</v>
      </c>
      <c r="D264" t="s">
        <v>5980</v>
      </c>
      <c r="E264">
        <v>99</v>
      </c>
      <c r="G264" t="s">
        <v>695</v>
      </c>
      <c r="H264">
        <v>0</v>
      </c>
      <c r="I264">
        <v>0</v>
      </c>
    </row>
    <row r="265" spans="1:9">
      <c r="A265" t="s">
        <v>1952</v>
      </c>
      <c r="B265" t="s">
        <v>5196</v>
      </c>
      <c r="C265" t="s">
        <v>379</v>
      </c>
      <c r="D265" t="s">
        <v>5197</v>
      </c>
      <c r="E265">
        <v>63</v>
      </c>
      <c r="G265" t="s">
        <v>696</v>
      </c>
      <c r="H265">
        <v>0</v>
      </c>
      <c r="I265">
        <v>0</v>
      </c>
    </row>
    <row r="266" spans="1:9">
      <c r="A266" t="s">
        <v>1962</v>
      </c>
      <c r="B266" t="s">
        <v>5202</v>
      </c>
      <c r="C266" t="s">
        <v>379</v>
      </c>
      <c r="D266" t="s">
        <v>5203</v>
      </c>
      <c r="E266">
        <v>60</v>
      </c>
      <c r="G266" t="s">
        <v>697</v>
      </c>
      <c r="H266">
        <v>0</v>
      </c>
      <c r="I266">
        <v>0</v>
      </c>
    </row>
    <row r="267" spans="1:9">
      <c r="A267" t="s">
        <v>1984</v>
      </c>
      <c r="B267" t="s">
        <v>5212</v>
      </c>
      <c r="C267" t="s">
        <v>379</v>
      </c>
      <c r="D267" t="s">
        <v>5197</v>
      </c>
      <c r="E267">
        <v>56</v>
      </c>
      <c r="G267" t="s">
        <v>506</v>
      </c>
      <c r="H267">
        <v>10</v>
      </c>
      <c r="I267">
        <v>1</v>
      </c>
    </row>
    <row r="268" spans="1:9">
      <c r="A268" t="s">
        <v>2030</v>
      </c>
      <c r="B268" t="s">
        <v>5233</v>
      </c>
      <c r="C268" t="s">
        <v>379</v>
      </c>
      <c r="D268" t="s">
        <v>1979</v>
      </c>
      <c r="E268">
        <v>50</v>
      </c>
      <c r="G268" t="s">
        <v>698</v>
      </c>
      <c r="H268">
        <v>235</v>
      </c>
      <c r="I268">
        <v>3</v>
      </c>
    </row>
    <row r="269" spans="1:9">
      <c r="A269" t="s">
        <v>2048</v>
      </c>
      <c r="B269" t="s">
        <v>5990</v>
      </c>
      <c r="C269" t="s">
        <v>379</v>
      </c>
      <c r="D269" t="s">
        <v>5991</v>
      </c>
      <c r="E269">
        <v>48</v>
      </c>
      <c r="G269" t="s">
        <v>699</v>
      </c>
      <c r="H269">
        <v>0</v>
      </c>
      <c r="I269">
        <v>0</v>
      </c>
    </row>
    <row r="270" spans="1:9">
      <c r="A270" t="s">
        <v>2053</v>
      </c>
      <c r="B270" t="s">
        <v>5992</v>
      </c>
      <c r="C270" t="s">
        <v>379</v>
      </c>
      <c r="D270" t="s">
        <v>5993</v>
      </c>
      <c r="E270">
        <v>45</v>
      </c>
      <c r="G270" t="s">
        <v>510</v>
      </c>
      <c r="H270">
        <v>9.5</v>
      </c>
      <c r="I270">
        <v>2</v>
      </c>
    </row>
    <row r="271" spans="1:9">
      <c r="A271" t="s">
        <v>2083</v>
      </c>
      <c r="B271" t="s">
        <v>5996</v>
      </c>
      <c r="C271" t="s">
        <v>379</v>
      </c>
      <c r="D271" t="s">
        <v>5997</v>
      </c>
      <c r="E271">
        <v>41</v>
      </c>
      <c r="G271" t="s">
        <v>511</v>
      </c>
      <c r="H271">
        <v>48</v>
      </c>
      <c r="I271">
        <v>1</v>
      </c>
    </row>
    <row r="272" spans="1:9">
      <c r="A272" t="s">
        <v>2172</v>
      </c>
      <c r="B272" t="s">
        <v>5290</v>
      </c>
      <c r="C272" t="s">
        <v>379</v>
      </c>
      <c r="D272" t="s">
        <v>1947</v>
      </c>
      <c r="E272">
        <v>30</v>
      </c>
      <c r="G272" t="s">
        <v>700</v>
      </c>
      <c r="H272">
        <v>0</v>
      </c>
      <c r="I272">
        <v>0</v>
      </c>
    </row>
    <row r="273" spans="1:9">
      <c r="A273" t="s">
        <v>2192</v>
      </c>
      <c r="B273" t="s">
        <v>5298</v>
      </c>
      <c r="C273" t="s">
        <v>379</v>
      </c>
      <c r="D273" t="s">
        <v>3567</v>
      </c>
      <c r="E273">
        <v>28</v>
      </c>
      <c r="G273" t="s">
        <v>701</v>
      </c>
      <c r="H273">
        <v>0</v>
      </c>
      <c r="I273">
        <v>0</v>
      </c>
    </row>
    <row r="274" spans="1:9">
      <c r="A274" t="s">
        <v>2207</v>
      </c>
      <c r="B274" t="s">
        <v>6011</v>
      </c>
      <c r="C274" t="s">
        <v>379</v>
      </c>
      <c r="D274" t="s">
        <v>6012</v>
      </c>
      <c r="E274">
        <v>26</v>
      </c>
      <c r="G274" t="s">
        <v>702</v>
      </c>
      <c r="H274">
        <v>150</v>
      </c>
      <c r="I274">
        <v>3</v>
      </c>
    </row>
    <row r="275" spans="1:9">
      <c r="A275" t="s">
        <v>2212</v>
      </c>
      <c r="B275" t="s">
        <v>6013</v>
      </c>
      <c r="C275" t="s">
        <v>379</v>
      </c>
      <c r="D275" t="s">
        <v>3680</v>
      </c>
      <c r="E275">
        <v>25</v>
      </c>
      <c r="G275" t="s">
        <v>703</v>
      </c>
      <c r="H275">
        <v>0</v>
      </c>
      <c r="I275">
        <v>0</v>
      </c>
    </row>
    <row r="276" spans="1:9">
      <c r="A276" t="s">
        <v>2260</v>
      </c>
      <c r="B276" t="s">
        <v>6021</v>
      </c>
      <c r="C276" t="s">
        <v>379</v>
      </c>
      <c r="D276" t="s">
        <v>6022</v>
      </c>
      <c r="E276">
        <v>20</v>
      </c>
      <c r="G276" t="s">
        <v>708</v>
      </c>
      <c r="H276">
        <v>0</v>
      </c>
      <c r="I276">
        <v>0</v>
      </c>
    </row>
    <row r="277" spans="1:9">
      <c r="A277" t="s">
        <v>2311</v>
      </c>
      <c r="B277" t="s">
        <v>5343</v>
      </c>
      <c r="C277" t="s">
        <v>379</v>
      </c>
      <c r="D277" t="s">
        <v>5168</v>
      </c>
      <c r="E277">
        <v>15</v>
      </c>
      <c r="G277" t="s">
        <v>704</v>
      </c>
      <c r="H277">
        <v>171.8</v>
      </c>
      <c r="I277">
        <v>10</v>
      </c>
    </row>
    <row r="278" spans="1:9">
      <c r="A278" t="s">
        <v>2316</v>
      </c>
      <c r="B278" t="s">
        <v>6026</v>
      </c>
      <c r="C278" t="s">
        <v>379</v>
      </c>
      <c r="D278" t="s">
        <v>3439</v>
      </c>
      <c r="E278">
        <v>15</v>
      </c>
      <c r="G278" t="s">
        <v>520</v>
      </c>
      <c r="H278">
        <v>128.1</v>
      </c>
      <c r="I278">
        <v>4</v>
      </c>
    </row>
    <row r="279" spans="1:9">
      <c r="A279" t="s">
        <v>2352</v>
      </c>
      <c r="B279" t="s">
        <v>5359</v>
      </c>
      <c r="C279" t="s">
        <v>379</v>
      </c>
      <c r="D279" t="s">
        <v>5197</v>
      </c>
      <c r="E279">
        <v>10</v>
      </c>
      <c r="G279" t="s">
        <v>521</v>
      </c>
      <c r="H279">
        <v>4</v>
      </c>
      <c r="I279">
        <v>1</v>
      </c>
    </row>
    <row r="280" spans="1:9">
      <c r="A280" t="s">
        <v>2381</v>
      </c>
      <c r="B280" t="s">
        <v>5371</v>
      </c>
      <c r="C280" t="s">
        <v>379</v>
      </c>
      <c r="D280" t="s">
        <v>3617</v>
      </c>
      <c r="E280">
        <v>9</v>
      </c>
      <c r="G280" t="s">
        <v>705</v>
      </c>
      <c r="H280">
        <v>0</v>
      </c>
      <c r="I280">
        <v>0</v>
      </c>
    </row>
    <row r="281" spans="1:9">
      <c r="A281" t="s">
        <v>2415</v>
      </c>
      <c r="B281" t="s">
        <v>6039</v>
      </c>
      <c r="C281" t="s">
        <v>379</v>
      </c>
      <c r="D281" t="s">
        <v>6040</v>
      </c>
      <c r="E281">
        <v>5.83</v>
      </c>
      <c r="G281" t="s">
        <v>706</v>
      </c>
      <c r="H281">
        <v>60</v>
      </c>
      <c r="I281">
        <v>1</v>
      </c>
    </row>
    <row r="282" spans="1:9">
      <c r="A282" t="s">
        <v>2423</v>
      </c>
      <c r="B282" t="s">
        <v>6043</v>
      </c>
      <c r="C282" t="s">
        <v>379</v>
      </c>
      <c r="D282" t="s">
        <v>6044</v>
      </c>
      <c r="E282">
        <v>5</v>
      </c>
      <c r="G282" t="s">
        <v>525</v>
      </c>
      <c r="H282">
        <v>0</v>
      </c>
      <c r="I282">
        <v>0</v>
      </c>
    </row>
    <row r="283" spans="1:9">
      <c r="A283" t="s">
        <v>2508</v>
      </c>
      <c r="B283" t="s">
        <v>6079</v>
      </c>
      <c r="C283" t="s">
        <v>379</v>
      </c>
      <c r="D283" t="s">
        <v>6080</v>
      </c>
      <c r="E283">
        <v>1</v>
      </c>
      <c r="G283" t="s">
        <v>526</v>
      </c>
      <c r="H283">
        <v>119.5</v>
      </c>
      <c r="I283">
        <v>4</v>
      </c>
    </row>
    <row r="284" spans="1:9">
      <c r="A284" t="s">
        <v>2514</v>
      </c>
      <c r="B284" t="s">
        <v>5400</v>
      </c>
      <c r="C284" t="s">
        <v>379</v>
      </c>
      <c r="E284">
        <v>0.9</v>
      </c>
      <c r="G284" t="s">
        <v>527</v>
      </c>
      <c r="H284">
        <v>0</v>
      </c>
      <c r="I284">
        <v>0</v>
      </c>
    </row>
    <row r="285" spans="1:9">
      <c r="A285" t="s">
        <v>2520</v>
      </c>
      <c r="B285" t="s">
        <v>5403</v>
      </c>
      <c r="C285" t="s">
        <v>379</v>
      </c>
      <c r="E285">
        <v>0.9</v>
      </c>
      <c r="G285" t="s">
        <v>528</v>
      </c>
      <c r="H285">
        <v>5.22</v>
      </c>
      <c r="I285">
        <v>1</v>
      </c>
    </row>
    <row r="286" spans="1:9">
      <c r="A286" t="s">
        <v>2534</v>
      </c>
      <c r="B286" t="s">
        <v>5410</v>
      </c>
      <c r="C286" t="s">
        <v>379</v>
      </c>
      <c r="E286">
        <v>0.5</v>
      </c>
    </row>
    <row r="287" spans="1:9">
      <c r="A287" t="s">
        <v>1950</v>
      </c>
      <c r="B287" t="s">
        <v>5982</v>
      </c>
      <c r="C287" t="s">
        <v>373</v>
      </c>
      <c r="D287" t="s">
        <v>1902</v>
      </c>
      <c r="E287">
        <v>66</v>
      </c>
    </row>
    <row r="288" spans="1:9">
      <c r="A288" t="s">
        <v>1967</v>
      </c>
      <c r="B288" t="s">
        <v>5205</v>
      </c>
      <c r="C288" t="s">
        <v>385</v>
      </c>
      <c r="D288" t="s">
        <v>5206</v>
      </c>
      <c r="E288">
        <v>60</v>
      </c>
    </row>
    <row r="289" spans="1:5">
      <c r="A289" t="s">
        <v>2002</v>
      </c>
      <c r="B289" t="s">
        <v>5224</v>
      </c>
      <c r="C289" t="s">
        <v>385</v>
      </c>
      <c r="D289" t="s">
        <v>3617</v>
      </c>
      <c r="E289">
        <v>51</v>
      </c>
    </row>
    <row r="290" spans="1:5">
      <c r="A290" t="s">
        <v>2123</v>
      </c>
      <c r="B290" t="s">
        <v>5271</v>
      </c>
      <c r="C290" t="s">
        <v>385</v>
      </c>
      <c r="D290" t="s">
        <v>2009</v>
      </c>
      <c r="E290">
        <v>33</v>
      </c>
    </row>
    <row r="291" spans="1:5">
      <c r="A291" t="s">
        <v>2245</v>
      </c>
      <c r="B291" t="s">
        <v>5319</v>
      </c>
      <c r="C291" t="s">
        <v>385</v>
      </c>
      <c r="D291" t="s">
        <v>5320</v>
      </c>
      <c r="E291">
        <v>22</v>
      </c>
    </row>
    <row r="292" spans="1:5">
      <c r="A292" t="s">
        <v>2410</v>
      </c>
      <c r="B292" t="s">
        <v>5392</v>
      </c>
      <c r="C292" t="s">
        <v>385</v>
      </c>
      <c r="D292" t="s">
        <v>5393</v>
      </c>
      <c r="E292">
        <v>5.92</v>
      </c>
    </row>
    <row r="293" spans="1:5">
      <c r="A293" t="s">
        <v>2464</v>
      </c>
      <c r="B293" t="s">
        <v>6062</v>
      </c>
      <c r="C293" t="s">
        <v>359</v>
      </c>
      <c r="D293" t="s">
        <v>3710</v>
      </c>
      <c r="E293">
        <v>3.6</v>
      </c>
    </row>
    <row r="294" spans="1:5">
      <c r="A294" t="s">
        <v>1954</v>
      </c>
      <c r="B294" t="s">
        <v>5198</v>
      </c>
      <c r="C294" t="s">
        <v>245</v>
      </c>
      <c r="D294" t="s">
        <v>1979</v>
      </c>
      <c r="E294">
        <v>63</v>
      </c>
    </row>
    <row r="295" spans="1:5">
      <c r="A295" t="s">
        <v>2231</v>
      </c>
      <c r="B295" t="s">
        <v>5311</v>
      </c>
      <c r="C295" t="s">
        <v>245</v>
      </c>
      <c r="D295" t="s">
        <v>3704</v>
      </c>
      <c r="E295">
        <v>23</v>
      </c>
    </row>
    <row r="296" spans="1:5">
      <c r="A296" t="s">
        <v>1935</v>
      </c>
      <c r="B296" t="s">
        <v>5188</v>
      </c>
      <c r="C296" t="s">
        <v>329</v>
      </c>
      <c r="D296" t="s">
        <v>2009</v>
      </c>
      <c r="E296">
        <v>76</v>
      </c>
    </row>
    <row r="297" spans="1:5">
      <c r="A297" t="s">
        <v>1965</v>
      </c>
      <c r="B297" t="s">
        <v>5204</v>
      </c>
      <c r="C297" t="s">
        <v>329</v>
      </c>
      <c r="D297" t="s">
        <v>3511</v>
      </c>
      <c r="E297">
        <v>60</v>
      </c>
    </row>
    <row r="298" spans="1:5">
      <c r="A298" t="s">
        <v>1977</v>
      </c>
      <c r="B298" t="s">
        <v>5209</v>
      </c>
      <c r="C298" t="s">
        <v>329</v>
      </c>
      <c r="D298" t="s">
        <v>5210</v>
      </c>
      <c r="E298">
        <v>57</v>
      </c>
    </row>
    <row r="299" spans="1:5">
      <c r="A299" t="s">
        <v>2043</v>
      </c>
      <c r="B299" t="s">
        <v>5238</v>
      </c>
      <c r="C299" t="s">
        <v>329</v>
      </c>
      <c r="D299" t="s">
        <v>3617</v>
      </c>
      <c r="E299">
        <v>48</v>
      </c>
    </row>
    <row r="300" spans="1:5">
      <c r="A300" t="s">
        <v>2095</v>
      </c>
      <c r="B300" t="s">
        <v>5262</v>
      </c>
      <c r="C300" t="s">
        <v>329</v>
      </c>
      <c r="D300" t="s">
        <v>5263</v>
      </c>
      <c r="E300">
        <v>38</v>
      </c>
    </row>
    <row r="301" spans="1:5">
      <c r="A301" t="s">
        <v>2119</v>
      </c>
      <c r="B301" t="s">
        <v>5269</v>
      </c>
      <c r="C301" t="s">
        <v>329</v>
      </c>
      <c r="D301" t="s">
        <v>3617</v>
      </c>
      <c r="E301">
        <v>35</v>
      </c>
    </row>
    <row r="302" spans="1:5">
      <c r="A302" t="s">
        <v>2154</v>
      </c>
      <c r="B302" t="s">
        <v>6005</v>
      </c>
      <c r="C302" t="s">
        <v>329</v>
      </c>
      <c r="E302">
        <v>30</v>
      </c>
    </row>
    <row r="303" spans="1:5">
      <c r="A303" t="s">
        <v>2201</v>
      </c>
      <c r="B303" t="s">
        <v>5303</v>
      </c>
      <c r="C303" t="s">
        <v>329</v>
      </c>
      <c r="D303" t="s">
        <v>3716</v>
      </c>
      <c r="E303">
        <v>27</v>
      </c>
    </row>
    <row r="304" spans="1:5">
      <c r="A304" t="s">
        <v>2283</v>
      </c>
      <c r="B304" t="s">
        <v>5330</v>
      </c>
      <c r="C304" t="s">
        <v>329</v>
      </c>
      <c r="D304" t="s">
        <v>3617</v>
      </c>
      <c r="E304">
        <v>18</v>
      </c>
    </row>
    <row r="305" spans="1:5">
      <c r="A305" t="s">
        <v>2393</v>
      </c>
      <c r="B305" t="s">
        <v>6035</v>
      </c>
      <c r="C305" t="s">
        <v>329</v>
      </c>
      <c r="D305" t="s">
        <v>6036</v>
      </c>
      <c r="E305">
        <v>8</v>
      </c>
    </row>
    <row r="306" spans="1:5">
      <c r="A306" t="s">
        <v>2497</v>
      </c>
      <c r="B306" t="s">
        <v>6075</v>
      </c>
      <c r="C306" t="s">
        <v>329</v>
      </c>
      <c r="D306" t="s">
        <v>6076</v>
      </c>
      <c r="E306">
        <v>3</v>
      </c>
    </row>
    <row r="307" spans="1:5">
      <c r="A307" t="s">
        <v>2529</v>
      </c>
      <c r="B307" t="s">
        <v>5407</v>
      </c>
      <c r="C307" t="s">
        <v>329</v>
      </c>
      <c r="E307">
        <v>0.75</v>
      </c>
    </row>
    <row r="308" spans="1:5">
      <c r="A308" t="s">
        <v>2540</v>
      </c>
      <c r="B308" t="s">
        <v>5413</v>
      </c>
      <c r="C308" t="s">
        <v>329</v>
      </c>
      <c r="D308" t="s">
        <v>5414</v>
      </c>
      <c r="E308">
        <v>0.25</v>
      </c>
    </row>
    <row r="309" spans="1:5">
      <c r="A309" t="s">
        <v>1970</v>
      </c>
      <c r="B309" t="s">
        <v>5207</v>
      </c>
      <c r="C309" t="s">
        <v>337</v>
      </c>
      <c r="D309" t="s">
        <v>2009</v>
      </c>
      <c r="E309">
        <v>60</v>
      </c>
    </row>
    <row r="310" spans="1:5">
      <c r="A310" t="s">
        <v>1909</v>
      </c>
      <c r="B310" t="s">
        <v>5179</v>
      </c>
      <c r="C310" t="s">
        <v>389</v>
      </c>
      <c r="D310" t="s">
        <v>3439</v>
      </c>
      <c r="E310">
        <v>93</v>
      </c>
    </row>
    <row r="311" spans="1:5">
      <c r="A311" t="s">
        <v>1957</v>
      </c>
      <c r="B311" t="s">
        <v>5245</v>
      </c>
      <c r="C311" t="s">
        <v>389</v>
      </c>
      <c r="D311" t="s">
        <v>3536</v>
      </c>
      <c r="E311">
        <v>63</v>
      </c>
    </row>
    <row r="312" spans="1:5">
      <c r="A312" t="s">
        <v>2070</v>
      </c>
      <c r="B312" t="s">
        <v>5250</v>
      </c>
      <c r="C312" t="s">
        <v>389</v>
      </c>
      <c r="D312" t="s">
        <v>3577</v>
      </c>
      <c r="E312">
        <v>43</v>
      </c>
    </row>
    <row r="313" spans="1:5">
      <c r="A313" t="s">
        <v>2168</v>
      </c>
      <c r="B313" t="s">
        <v>6008</v>
      </c>
      <c r="C313" t="s">
        <v>389</v>
      </c>
      <c r="D313" t="s">
        <v>2214</v>
      </c>
      <c r="E313">
        <v>30</v>
      </c>
    </row>
    <row r="314" spans="1:5">
      <c r="A314" t="s">
        <v>2223</v>
      </c>
      <c r="B314" t="s">
        <v>5308</v>
      </c>
      <c r="C314" t="s">
        <v>389</v>
      </c>
      <c r="D314" t="s">
        <v>5177</v>
      </c>
      <c r="E314">
        <v>24</v>
      </c>
    </row>
    <row r="315" spans="1:5">
      <c r="A315" t="s">
        <v>2242</v>
      </c>
      <c r="B315" t="s">
        <v>6016</v>
      </c>
      <c r="C315" t="s">
        <v>389</v>
      </c>
      <c r="D315" t="s">
        <v>6017</v>
      </c>
      <c r="E315">
        <v>22</v>
      </c>
    </row>
    <row r="316" spans="1:5">
      <c r="A316" t="s">
        <v>2365</v>
      </c>
      <c r="B316" t="s">
        <v>5362</v>
      </c>
      <c r="C316" t="s">
        <v>389</v>
      </c>
      <c r="D316" t="s">
        <v>5363</v>
      </c>
      <c r="E316">
        <v>10</v>
      </c>
    </row>
    <row r="317" spans="1:5">
      <c r="A317" t="s">
        <v>2412</v>
      </c>
      <c r="B317" t="s">
        <v>5379</v>
      </c>
      <c r="C317" t="s">
        <v>389</v>
      </c>
      <c r="D317" t="s">
        <v>5380</v>
      </c>
      <c r="E317">
        <v>5.85</v>
      </c>
    </row>
    <row r="318" spans="1:5">
      <c r="A318" t="s">
        <v>2426</v>
      </c>
      <c r="B318" t="s">
        <v>5381</v>
      </c>
      <c r="C318" t="s">
        <v>389</v>
      </c>
      <c r="D318" t="s">
        <v>5382</v>
      </c>
      <c r="E318">
        <v>5</v>
      </c>
    </row>
    <row r="319" spans="1:5">
      <c r="A319" t="s">
        <v>2432</v>
      </c>
      <c r="B319" t="s">
        <v>6046</v>
      </c>
      <c r="C319" t="s">
        <v>389</v>
      </c>
      <c r="D319" t="s">
        <v>6047</v>
      </c>
      <c r="E319">
        <v>4.8</v>
      </c>
    </row>
    <row r="320" spans="1:5">
      <c r="A320" t="s">
        <v>2437</v>
      </c>
      <c r="B320" t="s">
        <v>6048</v>
      </c>
      <c r="C320" t="s">
        <v>389</v>
      </c>
      <c r="D320" t="s">
        <v>6049</v>
      </c>
      <c r="E320">
        <v>4.55</v>
      </c>
    </row>
    <row r="321" spans="1:5">
      <c r="A321" t="s">
        <v>2455</v>
      </c>
      <c r="B321" t="s">
        <v>6056</v>
      </c>
      <c r="C321" t="s">
        <v>389</v>
      </c>
      <c r="D321" t="s">
        <v>6057</v>
      </c>
      <c r="E321">
        <v>3.9</v>
      </c>
    </row>
    <row r="322" spans="1:5">
      <c r="A322" t="s">
        <v>2478</v>
      </c>
      <c r="B322" t="s">
        <v>6070</v>
      </c>
      <c r="C322" t="s">
        <v>389</v>
      </c>
      <c r="D322" t="s">
        <v>2009</v>
      </c>
      <c r="E322">
        <v>3.35</v>
      </c>
    </row>
    <row r="323" spans="1:5">
      <c r="A323" t="s">
        <v>2484</v>
      </c>
      <c r="B323" t="s">
        <v>6071</v>
      </c>
      <c r="C323" t="s">
        <v>389</v>
      </c>
      <c r="E323">
        <v>3.2</v>
      </c>
    </row>
    <row r="324" spans="1:5">
      <c r="A324" t="s">
        <v>2487</v>
      </c>
      <c r="B324" t="s">
        <v>6072</v>
      </c>
      <c r="C324" t="s">
        <v>389</v>
      </c>
      <c r="D324" t="s">
        <v>3506</v>
      </c>
      <c r="E324">
        <v>3.2</v>
      </c>
    </row>
    <row r="325" spans="1:5">
      <c r="A325" t="s">
        <v>2491</v>
      </c>
      <c r="B325" t="s">
        <v>5391</v>
      </c>
      <c r="C325" t="s">
        <v>389</v>
      </c>
      <c r="D325" t="s">
        <v>5382</v>
      </c>
      <c r="E325">
        <v>3</v>
      </c>
    </row>
    <row r="326" spans="1:5">
      <c r="A326" t="s">
        <v>2502</v>
      </c>
      <c r="B326" t="s">
        <v>6077</v>
      </c>
      <c r="C326" t="s">
        <v>389</v>
      </c>
      <c r="D326" t="s">
        <v>6078</v>
      </c>
      <c r="E326">
        <v>2</v>
      </c>
    </row>
    <row r="327" spans="1:5">
      <c r="A327" t="s">
        <v>2505</v>
      </c>
      <c r="B327" t="s">
        <v>5396</v>
      </c>
      <c r="C327" t="s">
        <v>389</v>
      </c>
      <c r="D327" t="s">
        <v>5397</v>
      </c>
      <c r="E327">
        <v>1.2</v>
      </c>
    </row>
    <row r="328" spans="1:5">
      <c r="A328" t="s">
        <v>2517</v>
      </c>
      <c r="B328" t="s">
        <v>5401</v>
      </c>
      <c r="C328" t="s">
        <v>389</v>
      </c>
      <c r="D328" t="s">
        <v>5402</v>
      </c>
      <c r="E328">
        <v>0.9</v>
      </c>
    </row>
    <row r="329" spans="1:5">
      <c r="A329" t="s">
        <v>2531</v>
      </c>
      <c r="B329" t="s">
        <v>5408</v>
      </c>
      <c r="C329" t="s">
        <v>389</v>
      </c>
      <c r="D329" t="s">
        <v>5409</v>
      </c>
      <c r="E329">
        <v>0.5</v>
      </c>
    </row>
    <row r="330" spans="1:5">
      <c r="A330" t="s">
        <v>1882</v>
      </c>
      <c r="B330" t="s">
        <v>5176</v>
      </c>
      <c r="C330" t="s">
        <v>377</v>
      </c>
      <c r="D330" t="s">
        <v>5177</v>
      </c>
      <c r="E330">
        <v>223</v>
      </c>
    </row>
    <row r="331" spans="1:5">
      <c r="A331" t="s">
        <v>1898</v>
      </c>
      <c r="B331" t="s">
        <v>5174</v>
      </c>
      <c r="C331" t="s">
        <v>377</v>
      </c>
      <c r="D331" t="s">
        <v>3479</v>
      </c>
      <c r="E331">
        <v>120</v>
      </c>
    </row>
    <row r="332" spans="1:5">
      <c r="A332" t="s">
        <v>1945</v>
      </c>
      <c r="B332" t="s">
        <v>5193</v>
      </c>
      <c r="C332" t="s">
        <v>377</v>
      </c>
      <c r="D332" t="s">
        <v>5194</v>
      </c>
      <c r="E332">
        <v>70</v>
      </c>
    </row>
    <row r="333" spans="1:5">
      <c r="A333" t="s">
        <v>1975</v>
      </c>
      <c r="B333" t="s">
        <v>5208</v>
      </c>
      <c r="C333" t="s">
        <v>377</v>
      </c>
      <c r="D333" t="s">
        <v>5194</v>
      </c>
      <c r="E333">
        <v>60</v>
      </c>
    </row>
    <row r="334" spans="1:5">
      <c r="A334" t="s">
        <v>1982</v>
      </c>
      <c r="B334" t="s">
        <v>5211</v>
      </c>
      <c r="C334" t="s">
        <v>377</v>
      </c>
      <c r="D334" t="s">
        <v>5197</v>
      </c>
      <c r="E334">
        <v>56</v>
      </c>
    </row>
    <row r="335" spans="1:5">
      <c r="A335" t="s">
        <v>1991</v>
      </c>
      <c r="B335" t="s">
        <v>5984</v>
      </c>
      <c r="C335" t="s">
        <v>377</v>
      </c>
      <c r="D335" t="s">
        <v>5985</v>
      </c>
      <c r="E335">
        <v>55</v>
      </c>
    </row>
    <row r="336" spans="1:5">
      <c r="A336" t="s">
        <v>2000</v>
      </c>
      <c r="B336" t="s">
        <v>5223</v>
      </c>
      <c r="C336" t="s">
        <v>377</v>
      </c>
      <c r="D336" t="s">
        <v>2009</v>
      </c>
      <c r="E336">
        <v>52</v>
      </c>
    </row>
    <row r="337" spans="1:5">
      <c r="A337" t="s">
        <v>2024</v>
      </c>
      <c r="B337" t="s">
        <v>5231</v>
      </c>
      <c r="C337" t="s">
        <v>377</v>
      </c>
      <c r="D337" t="s">
        <v>5232</v>
      </c>
      <c r="E337">
        <v>50</v>
      </c>
    </row>
    <row r="338" spans="1:5">
      <c r="A338" t="s">
        <v>2027</v>
      </c>
      <c r="B338" t="s">
        <v>5987</v>
      </c>
      <c r="C338" t="s">
        <v>377</v>
      </c>
      <c r="D338" t="s">
        <v>3506</v>
      </c>
      <c r="E338">
        <v>50</v>
      </c>
    </row>
    <row r="339" spans="1:5">
      <c r="A339" t="s">
        <v>2037</v>
      </c>
      <c r="B339" t="s">
        <v>5236</v>
      </c>
      <c r="C339" t="s">
        <v>377</v>
      </c>
      <c r="D339" t="s">
        <v>3506</v>
      </c>
      <c r="E339">
        <v>50</v>
      </c>
    </row>
    <row r="340" spans="1:5">
      <c r="A340" t="s">
        <v>2040</v>
      </c>
      <c r="B340" t="s">
        <v>5237</v>
      </c>
      <c r="C340" t="s">
        <v>377</v>
      </c>
      <c r="D340" t="s">
        <v>3479</v>
      </c>
      <c r="E340">
        <v>50</v>
      </c>
    </row>
    <row r="341" spans="1:5">
      <c r="A341" t="s">
        <v>2068</v>
      </c>
      <c r="B341" t="s">
        <v>5249</v>
      </c>
      <c r="C341" t="s">
        <v>377</v>
      </c>
      <c r="D341" t="s">
        <v>5168</v>
      </c>
      <c r="E341">
        <v>44</v>
      </c>
    </row>
    <row r="342" spans="1:5">
      <c r="A342" t="s">
        <v>2075</v>
      </c>
      <c r="B342" t="s">
        <v>5253</v>
      </c>
      <c r="C342" t="s">
        <v>377</v>
      </c>
      <c r="D342" t="s">
        <v>5240</v>
      </c>
      <c r="E342">
        <v>42</v>
      </c>
    </row>
    <row r="343" spans="1:5">
      <c r="A343" t="s">
        <v>2088</v>
      </c>
      <c r="B343" t="s">
        <v>5258</v>
      </c>
      <c r="C343" t="s">
        <v>377</v>
      </c>
      <c r="D343" t="s">
        <v>2378</v>
      </c>
      <c r="E343">
        <v>40</v>
      </c>
    </row>
    <row r="344" spans="1:5">
      <c r="A344" t="s">
        <v>2098</v>
      </c>
      <c r="B344" t="s">
        <v>5305</v>
      </c>
      <c r="C344" t="s">
        <v>377</v>
      </c>
      <c r="D344" t="s">
        <v>5306</v>
      </c>
      <c r="E344">
        <v>38</v>
      </c>
    </row>
    <row r="345" spans="1:5">
      <c r="A345" t="s">
        <v>2110</v>
      </c>
      <c r="B345" t="s">
        <v>5267</v>
      </c>
      <c r="C345" t="s">
        <v>377</v>
      </c>
      <c r="D345" t="s">
        <v>5168</v>
      </c>
      <c r="E345">
        <v>36</v>
      </c>
    </row>
    <row r="346" spans="1:5">
      <c r="A346" t="s">
        <v>2129</v>
      </c>
      <c r="B346" t="s">
        <v>5273</v>
      </c>
      <c r="C346" t="s">
        <v>377</v>
      </c>
      <c r="D346" t="s">
        <v>5168</v>
      </c>
      <c r="E346">
        <v>32</v>
      </c>
    </row>
    <row r="347" spans="1:5">
      <c r="A347" t="s">
        <v>2131</v>
      </c>
      <c r="B347" t="s">
        <v>5274</v>
      </c>
      <c r="C347" t="s">
        <v>377</v>
      </c>
      <c r="D347" t="s">
        <v>2378</v>
      </c>
      <c r="E347">
        <v>32</v>
      </c>
    </row>
    <row r="348" spans="1:5">
      <c r="A348" t="s">
        <v>2139</v>
      </c>
      <c r="B348" t="s">
        <v>5276</v>
      </c>
      <c r="C348" t="s">
        <v>377</v>
      </c>
      <c r="D348" t="s">
        <v>3491</v>
      </c>
      <c r="E348">
        <v>31</v>
      </c>
    </row>
    <row r="349" spans="1:5">
      <c r="A349" t="s">
        <v>2150</v>
      </c>
      <c r="B349" t="s">
        <v>5282</v>
      </c>
      <c r="C349" t="s">
        <v>377</v>
      </c>
      <c r="D349" t="s">
        <v>1979</v>
      </c>
      <c r="E349">
        <v>30</v>
      </c>
    </row>
    <row r="350" spans="1:5">
      <c r="A350" t="s">
        <v>2160</v>
      </c>
      <c r="B350" t="s">
        <v>5285</v>
      </c>
      <c r="C350" t="s">
        <v>377</v>
      </c>
      <c r="D350" t="s">
        <v>3479</v>
      </c>
      <c r="E350">
        <v>30</v>
      </c>
    </row>
    <row r="351" spans="1:5">
      <c r="A351" t="s">
        <v>2210</v>
      </c>
      <c r="B351" t="s">
        <v>5329</v>
      </c>
      <c r="C351" t="s">
        <v>377</v>
      </c>
      <c r="D351" t="s">
        <v>3609</v>
      </c>
      <c r="E351">
        <v>25</v>
      </c>
    </row>
    <row r="352" spans="1:5">
      <c r="A352" t="s">
        <v>2215</v>
      </c>
      <c r="B352" t="s">
        <v>5304</v>
      </c>
      <c r="C352" t="s">
        <v>377</v>
      </c>
      <c r="D352" t="s">
        <v>5194</v>
      </c>
      <c r="E352">
        <v>25</v>
      </c>
    </row>
    <row r="353" spans="1:5">
      <c r="A353" t="s">
        <v>2226</v>
      </c>
      <c r="B353" t="s">
        <v>5309</v>
      </c>
      <c r="C353" t="s">
        <v>377</v>
      </c>
      <c r="D353" t="s">
        <v>3491</v>
      </c>
      <c r="E353">
        <v>24</v>
      </c>
    </row>
    <row r="354" spans="1:5">
      <c r="A354" t="s">
        <v>2236</v>
      </c>
      <c r="B354" t="s">
        <v>6015</v>
      </c>
      <c r="C354" t="s">
        <v>377</v>
      </c>
      <c r="D354" t="s">
        <v>6007</v>
      </c>
      <c r="E354">
        <v>23</v>
      </c>
    </row>
    <row r="355" spans="1:5">
      <c r="A355" t="s">
        <v>2254</v>
      </c>
      <c r="B355" t="s">
        <v>6019</v>
      </c>
      <c r="C355" t="s">
        <v>377</v>
      </c>
      <c r="D355" t="s">
        <v>6020</v>
      </c>
      <c r="E355">
        <v>20</v>
      </c>
    </row>
    <row r="356" spans="1:5">
      <c r="A356" t="s">
        <v>2263</v>
      </c>
      <c r="B356" t="s">
        <v>5322</v>
      </c>
      <c r="C356" t="s">
        <v>377</v>
      </c>
      <c r="D356" t="s">
        <v>2009</v>
      </c>
      <c r="E356">
        <v>20</v>
      </c>
    </row>
    <row r="357" spans="1:5">
      <c r="A357" t="s">
        <v>2266</v>
      </c>
      <c r="B357" t="s">
        <v>6023</v>
      </c>
      <c r="C357" t="s">
        <v>377</v>
      </c>
      <c r="E357">
        <v>20</v>
      </c>
    </row>
    <row r="358" spans="1:5">
      <c r="A358" t="s">
        <v>2271</v>
      </c>
      <c r="B358" t="s">
        <v>5323</v>
      </c>
      <c r="C358" t="s">
        <v>377</v>
      </c>
      <c r="D358" t="s">
        <v>5324</v>
      </c>
      <c r="E358">
        <v>20</v>
      </c>
    </row>
    <row r="359" spans="1:5">
      <c r="A359" t="s">
        <v>2277</v>
      </c>
      <c r="B359" t="s">
        <v>5327</v>
      </c>
      <c r="C359" t="s">
        <v>377</v>
      </c>
      <c r="D359" t="s">
        <v>4729</v>
      </c>
      <c r="E359">
        <v>19</v>
      </c>
    </row>
    <row r="360" spans="1:5">
      <c r="A360" t="s">
        <v>2286</v>
      </c>
      <c r="B360" t="s">
        <v>5340</v>
      </c>
      <c r="C360" t="s">
        <v>377</v>
      </c>
      <c r="D360" t="s">
        <v>2214</v>
      </c>
      <c r="E360">
        <v>17</v>
      </c>
    </row>
    <row r="361" spans="1:5">
      <c r="A361" t="s">
        <v>2289</v>
      </c>
      <c r="B361" t="s">
        <v>5333</v>
      </c>
      <c r="C361" t="s">
        <v>377</v>
      </c>
      <c r="D361" t="s">
        <v>5334</v>
      </c>
      <c r="E361">
        <v>16</v>
      </c>
    </row>
    <row r="362" spans="1:5">
      <c r="A362" t="s">
        <v>2292</v>
      </c>
      <c r="B362" t="s">
        <v>5335</v>
      </c>
      <c r="C362" t="s">
        <v>377</v>
      </c>
      <c r="D362" t="s">
        <v>3575</v>
      </c>
      <c r="E362">
        <v>16</v>
      </c>
    </row>
    <row r="363" spans="1:5">
      <c r="A363" t="s">
        <v>2295</v>
      </c>
      <c r="B363" t="s">
        <v>5336</v>
      </c>
      <c r="C363" t="s">
        <v>377</v>
      </c>
      <c r="D363" t="s">
        <v>5337</v>
      </c>
      <c r="E363">
        <v>16</v>
      </c>
    </row>
    <row r="364" spans="1:5">
      <c r="A364" t="s">
        <v>2298</v>
      </c>
      <c r="B364" t="s">
        <v>5338</v>
      </c>
      <c r="C364" t="s">
        <v>377</v>
      </c>
      <c r="D364" t="s">
        <v>3536</v>
      </c>
      <c r="E364">
        <v>16</v>
      </c>
    </row>
    <row r="365" spans="1:5">
      <c r="A365" t="s">
        <v>2305</v>
      </c>
      <c r="B365" t="s">
        <v>5341</v>
      </c>
      <c r="C365" t="s">
        <v>377</v>
      </c>
      <c r="D365" t="s">
        <v>3575</v>
      </c>
      <c r="E365">
        <v>15</v>
      </c>
    </row>
    <row r="366" spans="1:5">
      <c r="A366" t="s">
        <v>2314</v>
      </c>
      <c r="B366" t="s">
        <v>6025</v>
      </c>
      <c r="C366" t="s">
        <v>377</v>
      </c>
      <c r="D366" t="s">
        <v>3536</v>
      </c>
      <c r="E366">
        <v>15</v>
      </c>
    </row>
    <row r="367" spans="1:5">
      <c r="A367" t="s">
        <v>2321</v>
      </c>
      <c r="B367" t="s">
        <v>5346</v>
      </c>
      <c r="C367" t="s">
        <v>377</v>
      </c>
      <c r="D367" t="s">
        <v>3710</v>
      </c>
      <c r="E367">
        <v>14</v>
      </c>
    </row>
    <row r="368" spans="1:5">
      <c r="A368" t="s">
        <v>2324</v>
      </c>
      <c r="B368" t="s">
        <v>5347</v>
      </c>
      <c r="C368" t="s">
        <v>377</v>
      </c>
      <c r="D368" t="s">
        <v>3575</v>
      </c>
      <c r="E368">
        <v>14</v>
      </c>
    </row>
    <row r="369" spans="1:5">
      <c r="A369" t="s">
        <v>2326</v>
      </c>
      <c r="B369" t="s">
        <v>5348</v>
      </c>
      <c r="C369" t="s">
        <v>377</v>
      </c>
      <c r="D369" t="s">
        <v>3575</v>
      </c>
      <c r="E369">
        <v>13</v>
      </c>
    </row>
    <row r="370" spans="1:5">
      <c r="A370" t="s">
        <v>2331</v>
      </c>
      <c r="B370" t="s">
        <v>6027</v>
      </c>
      <c r="C370" t="s">
        <v>377</v>
      </c>
      <c r="D370" t="s">
        <v>3710</v>
      </c>
      <c r="E370">
        <v>13</v>
      </c>
    </row>
    <row r="371" spans="1:5">
      <c r="A371" t="s">
        <v>2346</v>
      </c>
      <c r="B371" t="s">
        <v>5356</v>
      </c>
      <c r="C371" t="s">
        <v>377</v>
      </c>
      <c r="D371" t="s">
        <v>3575</v>
      </c>
      <c r="E371">
        <v>11</v>
      </c>
    </row>
    <row r="372" spans="1:5">
      <c r="A372" t="s">
        <v>2350</v>
      </c>
      <c r="B372" t="s">
        <v>5358</v>
      </c>
      <c r="C372" t="s">
        <v>377</v>
      </c>
      <c r="D372" t="s">
        <v>5197</v>
      </c>
      <c r="E372">
        <v>11</v>
      </c>
    </row>
    <row r="373" spans="1:5">
      <c r="A373" t="s">
        <v>2359</v>
      </c>
      <c r="B373" t="s">
        <v>5361</v>
      </c>
      <c r="C373" t="s">
        <v>377</v>
      </c>
      <c r="D373" t="s">
        <v>5185</v>
      </c>
      <c r="E373">
        <v>10</v>
      </c>
    </row>
    <row r="374" spans="1:5">
      <c r="A374" t="s">
        <v>2373</v>
      </c>
      <c r="B374" t="s">
        <v>5367</v>
      </c>
      <c r="C374" t="s">
        <v>377</v>
      </c>
      <c r="D374" t="s">
        <v>3567</v>
      </c>
      <c r="E374">
        <v>10</v>
      </c>
    </row>
    <row r="375" spans="1:5">
      <c r="A375" t="s">
        <v>2396</v>
      </c>
      <c r="B375" t="s">
        <v>5376</v>
      </c>
      <c r="C375" t="s">
        <v>377</v>
      </c>
      <c r="D375" t="s">
        <v>3423</v>
      </c>
      <c r="E375">
        <v>7.2</v>
      </c>
    </row>
    <row r="376" spans="1:5">
      <c r="A376" t="s">
        <v>2398</v>
      </c>
      <c r="B376" t="s">
        <v>5377</v>
      </c>
      <c r="C376" t="s">
        <v>377</v>
      </c>
      <c r="D376" t="s">
        <v>5168</v>
      </c>
      <c r="E376">
        <v>7</v>
      </c>
    </row>
    <row r="377" spans="1:5">
      <c r="A377" t="s">
        <v>2435</v>
      </c>
      <c r="B377" t="s">
        <v>5383</v>
      </c>
      <c r="C377" t="s">
        <v>377</v>
      </c>
      <c r="D377" t="s">
        <v>5384</v>
      </c>
      <c r="E377">
        <v>4.8</v>
      </c>
    </row>
    <row r="378" spans="1:5">
      <c r="A378" t="s">
        <v>2458</v>
      </c>
      <c r="B378" t="s">
        <v>6058</v>
      </c>
      <c r="C378" t="s">
        <v>377</v>
      </c>
      <c r="D378" t="s">
        <v>6059</v>
      </c>
      <c r="E378">
        <v>3.68</v>
      </c>
    </row>
    <row r="379" spans="1:5">
      <c r="A379" t="s">
        <v>2461</v>
      </c>
      <c r="B379" t="s">
        <v>6060</v>
      </c>
      <c r="C379" t="s">
        <v>377</v>
      </c>
      <c r="D379" t="s">
        <v>6061</v>
      </c>
      <c r="E379">
        <v>3.6</v>
      </c>
    </row>
    <row r="380" spans="1:5">
      <c r="A380" t="s">
        <v>2489</v>
      </c>
      <c r="B380" t="s">
        <v>5389</v>
      </c>
      <c r="C380" t="s">
        <v>377</v>
      </c>
      <c r="D380" t="s">
        <v>5390</v>
      </c>
      <c r="E380">
        <v>3</v>
      </c>
    </row>
    <row r="381" spans="1:5">
      <c r="A381" t="s">
        <v>2511</v>
      </c>
      <c r="B381" t="s">
        <v>5398</v>
      </c>
      <c r="C381" t="s">
        <v>377</v>
      </c>
      <c r="D381" t="s">
        <v>5399</v>
      </c>
      <c r="E381">
        <v>1</v>
      </c>
    </row>
    <row r="382" spans="1:5">
      <c r="A382" t="s">
        <v>2549</v>
      </c>
      <c r="B382" t="s">
        <v>5418</v>
      </c>
      <c r="C382" t="s">
        <v>377</v>
      </c>
      <c r="D382" t="s">
        <v>2921</v>
      </c>
      <c r="E382">
        <v>0.1</v>
      </c>
    </row>
    <row r="383" spans="1:5">
      <c r="A383" t="s">
        <v>2552</v>
      </c>
      <c r="B383" t="s">
        <v>5419</v>
      </c>
      <c r="C383" t="s">
        <v>377</v>
      </c>
      <c r="D383" t="s">
        <v>5420</v>
      </c>
      <c r="E383">
        <v>0.05</v>
      </c>
    </row>
    <row r="384" spans="1:5">
      <c r="A384" t="s">
        <v>2557</v>
      </c>
      <c r="B384" t="s">
        <v>5423</v>
      </c>
      <c r="C384" t="s">
        <v>377</v>
      </c>
      <c r="D384" t="s">
        <v>3096</v>
      </c>
      <c r="E384">
        <v>0.02</v>
      </c>
    </row>
    <row r="385" spans="1:5">
      <c r="A385" t="s">
        <v>1914</v>
      </c>
      <c r="B385" t="s">
        <v>5218</v>
      </c>
      <c r="C385" t="s">
        <v>327</v>
      </c>
      <c r="D385" t="s">
        <v>5219</v>
      </c>
      <c r="E385">
        <v>90</v>
      </c>
    </row>
    <row r="386" spans="1:5">
      <c r="A386" t="s">
        <v>2186</v>
      </c>
      <c r="B386" t="s">
        <v>5295</v>
      </c>
      <c r="C386" t="s">
        <v>327</v>
      </c>
      <c r="D386" t="s">
        <v>5296</v>
      </c>
      <c r="E386">
        <v>28</v>
      </c>
    </row>
    <row r="387" spans="1:5">
      <c r="A387" t="s">
        <v>2007</v>
      </c>
      <c r="B387" t="s">
        <v>5986</v>
      </c>
      <c r="C387" t="s">
        <v>341</v>
      </c>
      <c r="D387" t="s">
        <v>3439</v>
      </c>
      <c r="E387">
        <v>50</v>
      </c>
    </row>
    <row r="388" spans="1:5">
      <c r="A388" t="s">
        <v>2401</v>
      </c>
      <c r="B388" t="s">
        <v>5378</v>
      </c>
      <c r="C388" t="s">
        <v>341</v>
      </c>
      <c r="D388" t="s">
        <v>3439</v>
      </c>
      <c r="E388">
        <v>7</v>
      </c>
    </row>
    <row r="389" spans="1:5">
      <c r="A389" t="s">
        <v>1924</v>
      </c>
      <c r="B389" t="s">
        <v>5184</v>
      </c>
      <c r="C389" t="s">
        <v>313</v>
      </c>
      <c r="D389" t="s">
        <v>5185</v>
      </c>
      <c r="E389">
        <v>83</v>
      </c>
    </row>
    <row r="390" spans="1:5">
      <c r="A390" t="s">
        <v>1927</v>
      </c>
      <c r="B390" t="s">
        <v>5191</v>
      </c>
      <c r="C390" t="s">
        <v>313</v>
      </c>
      <c r="D390" t="s">
        <v>3491</v>
      </c>
      <c r="E390">
        <v>80</v>
      </c>
    </row>
    <row r="391" spans="1:5">
      <c r="A391" t="s">
        <v>1997</v>
      </c>
      <c r="B391" t="s">
        <v>5222</v>
      </c>
      <c r="C391" t="s">
        <v>313</v>
      </c>
      <c r="D391" t="s">
        <v>2214</v>
      </c>
      <c r="E391">
        <v>53</v>
      </c>
    </row>
    <row r="392" spans="1:5">
      <c r="A392" t="s">
        <v>2058</v>
      </c>
      <c r="B392" t="s">
        <v>5242</v>
      </c>
      <c r="C392" t="s">
        <v>313</v>
      </c>
      <c r="D392" t="s">
        <v>5243</v>
      </c>
      <c r="E392">
        <v>45</v>
      </c>
    </row>
    <row r="393" spans="1:5">
      <c r="A393" t="s">
        <v>2344</v>
      </c>
      <c r="B393" t="s">
        <v>5354</v>
      </c>
      <c r="C393" t="s">
        <v>313</v>
      </c>
      <c r="D393" t="s">
        <v>5355</v>
      </c>
      <c r="E393">
        <v>12</v>
      </c>
    </row>
    <row r="394" spans="1:5">
      <c r="A394" t="s">
        <v>2440</v>
      </c>
      <c r="B394" t="s">
        <v>6050</v>
      </c>
      <c r="C394" t="s">
        <v>323</v>
      </c>
      <c r="D394" t="s">
        <v>6051</v>
      </c>
      <c r="E394">
        <v>4.5</v>
      </c>
    </row>
    <row r="395" spans="1:5">
      <c r="A395" t="s">
        <v>1911</v>
      </c>
      <c r="B395" t="s">
        <v>5302</v>
      </c>
      <c r="C395" t="s">
        <v>383</v>
      </c>
      <c r="D395" t="s">
        <v>3795</v>
      </c>
      <c r="E395">
        <v>92</v>
      </c>
    </row>
    <row r="396" spans="1:5">
      <c r="A396" t="s">
        <v>1980</v>
      </c>
      <c r="B396" t="s">
        <v>5983</v>
      </c>
      <c r="C396" t="s">
        <v>383</v>
      </c>
      <c r="D396" t="s">
        <v>3529</v>
      </c>
      <c r="E396">
        <v>57</v>
      </c>
    </row>
    <row r="397" spans="1:5">
      <c r="A397" t="s">
        <v>1986</v>
      </c>
      <c r="B397" t="s">
        <v>5213</v>
      </c>
      <c r="C397" t="s">
        <v>383</v>
      </c>
      <c r="D397" t="s">
        <v>5214</v>
      </c>
      <c r="E397">
        <v>55</v>
      </c>
    </row>
    <row r="398" spans="1:5">
      <c r="A398" t="s">
        <v>2280</v>
      </c>
      <c r="B398" t="s">
        <v>5328</v>
      </c>
      <c r="C398" t="s">
        <v>383</v>
      </c>
      <c r="D398" t="s">
        <v>2009</v>
      </c>
      <c r="E398">
        <v>19</v>
      </c>
    </row>
    <row r="399" spans="1:5">
      <c r="A399" t="s">
        <v>2308</v>
      </c>
      <c r="B399" t="s">
        <v>5342</v>
      </c>
      <c r="C399" t="s">
        <v>383</v>
      </c>
      <c r="D399" t="s">
        <v>3617</v>
      </c>
      <c r="E399">
        <v>15</v>
      </c>
    </row>
    <row r="400" spans="1:5">
      <c r="A400" t="s">
        <v>2443</v>
      </c>
      <c r="B400" t="s">
        <v>6052</v>
      </c>
      <c r="C400" t="s">
        <v>383</v>
      </c>
      <c r="D400" t="s">
        <v>5604</v>
      </c>
      <c r="E400">
        <v>4.5</v>
      </c>
    </row>
    <row r="401" spans="1:5">
      <c r="A401" t="s">
        <v>1888</v>
      </c>
      <c r="B401" t="s">
        <v>5170</v>
      </c>
      <c r="C401" t="s">
        <v>315</v>
      </c>
      <c r="D401" t="s">
        <v>5168</v>
      </c>
      <c r="E401">
        <v>168</v>
      </c>
    </row>
    <row r="402" spans="1:5">
      <c r="A402" t="s">
        <v>2354</v>
      </c>
      <c r="B402" t="s">
        <v>5360</v>
      </c>
      <c r="C402" t="s">
        <v>355</v>
      </c>
      <c r="D402" t="s">
        <v>3506</v>
      </c>
      <c r="E402">
        <v>10</v>
      </c>
    </row>
    <row r="403" spans="1:5">
      <c r="A403" t="s">
        <v>1930</v>
      </c>
      <c r="B403" t="s">
        <v>5199</v>
      </c>
      <c r="C403" t="s">
        <v>343</v>
      </c>
      <c r="D403" t="s">
        <v>2214</v>
      </c>
      <c r="E403">
        <v>79</v>
      </c>
    </row>
    <row r="404" spans="1:5">
      <c r="A404" t="s">
        <v>2010</v>
      </c>
      <c r="B404" t="s">
        <v>5248</v>
      </c>
      <c r="C404" t="s">
        <v>343</v>
      </c>
      <c r="D404" t="s">
        <v>2214</v>
      </c>
      <c r="E404">
        <v>50</v>
      </c>
    </row>
    <row r="405" spans="1:5">
      <c r="A405" t="s">
        <v>2064</v>
      </c>
      <c r="B405" t="s">
        <v>5994</v>
      </c>
      <c r="C405" t="s">
        <v>343</v>
      </c>
      <c r="D405" t="s">
        <v>5995</v>
      </c>
      <c r="E405">
        <v>44</v>
      </c>
    </row>
    <row r="406" spans="1:5">
      <c r="A406" t="s">
        <v>2204</v>
      </c>
      <c r="B406" t="s">
        <v>6010</v>
      </c>
      <c r="C406" t="s">
        <v>343</v>
      </c>
      <c r="D406" t="s">
        <v>4229</v>
      </c>
      <c r="E406">
        <v>27</v>
      </c>
    </row>
    <row r="407" spans="1:5">
      <c r="A407" t="s">
        <v>2234</v>
      </c>
      <c r="B407" t="s">
        <v>5312</v>
      </c>
      <c r="C407" t="s">
        <v>343</v>
      </c>
      <c r="D407" t="s">
        <v>5313</v>
      </c>
      <c r="E407">
        <v>23</v>
      </c>
    </row>
    <row r="408" spans="1:5">
      <c r="A408" t="s">
        <v>2301</v>
      </c>
      <c r="B408" t="s">
        <v>6024</v>
      </c>
      <c r="C408" t="s">
        <v>343</v>
      </c>
      <c r="D408" t="s">
        <v>4229</v>
      </c>
      <c r="E408">
        <v>16</v>
      </c>
    </row>
    <row r="409" spans="1:5">
      <c r="A409" t="s">
        <v>2356</v>
      </c>
      <c r="B409" t="s">
        <v>6029</v>
      </c>
      <c r="C409" t="s">
        <v>261</v>
      </c>
      <c r="D409" t="s">
        <v>6030</v>
      </c>
      <c r="E409">
        <v>10</v>
      </c>
    </row>
    <row r="410" spans="1:5">
      <c r="A410" t="s">
        <v>1879</v>
      </c>
      <c r="B410" t="s">
        <v>5167</v>
      </c>
      <c r="C410" t="s">
        <v>369</v>
      </c>
      <c r="D410" t="s">
        <v>5168</v>
      </c>
      <c r="E410">
        <v>288</v>
      </c>
    </row>
    <row r="411" spans="1:5">
      <c r="A411" t="s">
        <v>1900</v>
      </c>
      <c r="B411" t="s">
        <v>5175</v>
      </c>
      <c r="C411" t="s">
        <v>369</v>
      </c>
      <c r="D411" t="s">
        <v>3479</v>
      </c>
      <c r="E411">
        <v>120</v>
      </c>
    </row>
    <row r="412" spans="1:5">
      <c r="A412" t="s">
        <v>1989</v>
      </c>
      <c r="B412" t="s">
        <v>5215</v>
      </c>
      <c r="C412" t="s">
        <v>369</v>
      </c>
      <c r="D412" t="s">
        <v>5216</v>
      </c>
      <c r="E412">
        <v>55</v>
      </c>
    </row>
    <row r="413" spans="1:5">
      <c r="A413" t="s">
        <v>1993</v>
      </c>
      <c r="B413" t="s">
        <v>5217</v>
      </c>
      <c r="C413" t="s">
        <v>369</v>
      </c>
      <c r="D413" t="s">
        <v>5168</v>
      </c>
      <c r="E413">
        <v>54</v>
      </c>
    </row>
    <row r="414" spans="1:5">
      <c r="A414" t="s">
        <v>2004</v>
      </c>
      <c r="B414" t="s">
        <v>5225</v>
      </c>
      <c r="C414" t="s">
        <v>369</v>
      </c>
      <c r="D414" t="s">
        <v>5197</v>
      </c>
      <c r="E414">
        <v>50</v>
      </c>
    </row>
    <row r="415" spans="1:5">
      <c r="A415" t="s">
        <v>2055</v>
      </c>
      <c r="B415" t="s">
        <v>5241</v>
      </c>
      <c r="C415" t="s">
        <v>369</v>
      </c>
      <c r="D415" t="s">
        <v>3567</v>
      </c>
      <c r="E415">
        <v>45</v>
      </c>
    </row>
    <row r="416" spans="1:5">
      <c r="A416" t="s">
        <v>2116</v>
      </c>
      <c r="B416" t="s">
        <v>5268</v>
      </c>
      <c r="C416" t="s">
        <v>369</v>
      </c>
      <c r="D416" t="s">
        <v>3567</v>
      </c>
      <c r="E416">
        <v>35</v>
      </c>
    </row>
    <row r="417" spans="1:5">
      <c r="A417" t="s">
        <v>2152</v>
      </c>
      <c r="B417" t="s">
        <v>5283</v>
      </c>
      <c r="C417" t="s">
        <v>369</v>
      </c>
      <c r="D417" t="s">
        <v>5194</v>
      </c>
      <c r="E417">
        <v>30</v>
      </c>
    </row>
    <row r="418" spans="1:5">
      <c r="A418" t="s">
        <v>2348</v>
      </c>
      <c r="B418" t="s">
        <v>5357</v>
      </c>
      <c r="C418" t="s">
        <v>369</v>
      </c>
      <c r="D418" t="s">
        <v>3511</v>
      </c>
      <c r="E418">
        <v>11</v>
      </c>
    </row>
    <row r="419" spans="1:5">
      <c r="A419" t="s">
        <v>2032</v>
      </c>
      <c r="B419" t="s">
        <v>5234</v>
      </c>
      <c r="C419" t="s">
        <v>331</v>
      </c>
      <c r="D419" t="s">
        <v>1979</v>
      </c>
      <c r="E419">
        <v>50</v>
      </c>
    </row>
    <row r="420" spans="1:5">
      <c r="A420" t="s">
        <v>2093</v>
      </c>
      <c r="B420" t="s">
        <v>5259</v>
      </c>
      <c r="C420" t="s">
        <v>331</v>
      </c>
      <c r="D420" t="s">
        <v>1947</v>
      </c>
      <c r="E420">
        <v>39</v>
      </c>
    </row>
    <row r="421" spans="1:5">
      <c r="A421" t="s">
        <v>2121</v>
      </c>
      <c r="B421" t="s">
        <v>5270</v>
      </c>
      <c r="C421" t="s">
        <v>331</v>
      </c>
      <c r="D421" t="s">
        <v>5181</v>
      </c>
      <c r="E421">
        <v>34</v>
      </c>
    </row>
    <row r="422" spans="1:5">
      <c r="A422" t="s">
        <v>2164</v>
      </c>
      <c r="B422" t="s">
        <v>6006</v>
      </c>
      <c r="C422" t="s">
        <v>331</v>
      </c>
      <c r="D422" t="s">
        <v>6007</v>
      </c>
      <c r="E422">
        <v>30</v>
      </c>
    </row>
    <row r="423" spans="1:5">
      <c r="A423" t="s">
        <v>2198</v>
      </c>
      <c r="B423" t="s">
        <v>5301</v>
      </c>
      <c r="C423" t="s">
        <v>331</v>
      </c>
      <c r="D423" t="s">
        <v>3626</v>
      </c>
      <c r="E423">
        <v>27</v>
      </c>
    </row>
    <row r="424" spans="1:5">
      <c r="A424" t="s">
        <v>2318</v>
      </c>
      <c r="B424" t="s">
        <v>5344</v>
      </c>
      <c r="C424" t="s">
        <v>331</v>
      </c>
      <c r="D424" t="s">
        <v>5345</v>
      </c>
      <c r="E424">
        <v>14</v>
      </c>
    </row>
    <row r="425" spans="1:5">
      <c r="A425" t="s">
        <v>2387</v>
      </c>
      <c r="B425" t="s">
        <v>5372</v>
      </c>
      <c r="C425" t="s">
        <v>331</v>
      </c>
      <c r="D425" t="s">
        <v>5373</v>
      </c>
      <c r="E425">
        <v>9</v>
      </c>
    </row>
    <row r="426" spans="1:5">
      <c r="A426" t="s">
        <v>1943</v>
      </c>
      <c r="B426" t="s">
        <v>5192</v>
      </c>
      <c r="C426" t="s">
        <v>371</v>
      </c>
      <c r="D426" t="s">
        <v>3617</v>
      </c>
      <c r="E426">
        <v>70</v>
      </c>
    </row>
    <row r="427" spans="1:5">
      <c r="A427" t="s">
        <v>2080</v>
      </c>
      <c r="B427" t="s">
        <v>5255</v>
      </c>
      <c r="C427" t="s">
        <v>371</v>
      </c>
      <c r="D427" t="s">
        <v>5197</v>
      </c>
      <c r="E427">
        <v>42</v>
      </c>
    </row>
    <row r="428" spans="1:5">
      <c r="A428" t="s">
        <v>2157</v>
      </c>
      <c r="B428" t="s">
        <v>5284</v>
      </c>
      <c r="C428" t="s">
        <v>371</v>
      </c>
      <c r="D428" t="s">
        <v>2009</v>
      </c>
      <c r="E428">
        <v>30</v>
      </c>
    </row>
    <row r="429" spans="1:5">
      <c r="A429" t="s">
        <v>2239</v>
      </c>
      <c r="B429" t="s">
        <v>5314</v>
      </c>
      <c r="C429" t="s">
        <v>371</v>
      </c>
      <c r="D429" t="s">
        <v>5315</v>
      </c>
      <c r="E429">
        <v>22</v>
      </c>
    </row>
    <row r="430" spans="1:5">
      <c r="A430" t="s">
        <v>2252</v>
      </c>
      <c r="B430" t="s">
        <v>5318</v>
      </c>
      <c r="C430" t="s">
        <v>371</v>
      </c>
      <c r="D430" t="s">
        <v>3491</v>
      </c>
      <c r="E430">
        <v>20</v>
      </c>
    </row>
    <row r="431" spans="1:5">
      <c r="A431" t="s">
        <v>2342</v>
      </c>
      <c r="B431" t="s">
        <v>5353</v>
      </c>
      <c r="C431" t="s">
        <v>371</v>
      </c>
      <c r="D431" t="s">
        <v>3795</v>
      </c>
      <c r="E431">
        <v>12</v>
      </c>
    </row>
    <row r="432" spans="1:5">
      <c r="A432" t="s">
        <v>2362</v>
      </c>
      <c r="B432" t="s">
        <v>6031</v>
      </c>
      <c r="C432" t="s">
        <v>285</v>
      </c>
      <c r="D432" t="s">
        <v>6032</v>
      </c>
      <c r="E432">
        <v>10</v>
      </c>
    </row>
    <row r="433" spans="1:5">
      <c r="A433" t="s">
        <v>1892</v>
      </c>
      <c r="B433" t="s">
        <v>5172</v>
      </c>
      <c r="C433" t="s">
        <v>325</v>
      </c>
      <c r="D433" t="s">
        <v>3704</v>
      </c>
      <c r="E433">
        <v>135</v>
      </c>
    </row>
    <row r="434" spans="1:5">
      <c r="A434" t="s">
        <v>2018</v>
      </c>
      <c r="B434" t="s">
        <v>5228</v>
      </c>
      <c r="C434" t="s">
        <v>325</v>
      </c>
      <c r="D434" t="s">
        <v>3536</v>
      </c>
      <c r="E434">
        <v>50</v>
      </c>
    </row>
    <row r="435" spans="1:5">
      <c r="A435" t="s">
        <v>2034</v>
      </c>
      <c r="B435" t="s">
        <v>5235</v>
      </c>
      <c r="C435" t="s">
        <v>325</v>
      </c>
      <c r="D435" t="s">
        <v>3704</v>
      </c>
      <c r="E435">
        <v>50</v>
      </c>
    </row>
    <row r="436" spans="1:5">
      <c r="A436" t="s">
        <v>2421</v>
      </c>
      <c r="B436" t="s">
        <v>6042</v>
      </c>
      <c r="C436" t="s">
        <v>353</v>
      </c>
      <c r="D436" t="s">
        <v>3506</v>
      </c>
      <c r="E436">
        <v>5</v>
      </c>
    </row>
    <row r="437" spans="1:5">
      <c r="A437" t="s">
        <v>2446</v>
      </c>
      <c r="B437" t="s">
        <v>6053</v>
      </c>
      <c r="C437" t="s">
        <v>353</v>
      </c>
      <c r="D437" t="s">
        <v>3506</v>
      </c>
      <c r="E437">
        <v>4.5</v>
      </c>
    </row>
    <row r="438" spans="1:5">
      <c r="A438" t="s">
        <v>2046</v>
      </c>
      <c r="B438" t="s">
        <v>5988</v>
      </c>
      <c r="C438" t="s">
        <v>295</v>
      </c>
      <c r="D438" t="s">
        <v>5989</v>
      </c>
      <c r="E438">
        <v>48</v>
      </c>
    </row>
    <row r="439" spans="1:5">
      <c r="A439" t="s">
        <v>1895</v>
      </c>
      <c r="B439" t="s">
        <v>5173</v>
      </c>
      <c r="C439" t="s">
        <v>311</v>
      </c>
      <c r="D439" t="s">
        <v>3775</v>
      </c>
      <c r="E439">
        <v>128</v>
      </c>
    </row>
    <row r="440" spans="1:5">
      <c r="A440" t="s">
        <v>2340</v>
      </c>
      <c r="B440" t="s">
        <v>5352</v>
      </c>
      <c r="C440" t="s">
        <v>311</v>
      </c>
      <c r="D440" t="s">
        <v>5350</v>
      </c>
      <c r="E440">
        <v>12</v>
      </c>
    </row>
    <row r="441" spans="1:5">
      <c r="A441" t="s">
        <v>2370</v>
      </c>
      <c r="B441" t="s">
        <v>5366</v>
      </c>
      <c r="C441" t="s">
        <v>311</v>
      </c>
      <c r="D441" t="s">
        <v>3922</v>
      </c>
      <c r="E441">
        <v>10</v>
      </c>
    </row>
    <row r="442" spans="1:5">
      <c r="A442" t="s">
        <v>1960</v>
      </c>
      <c r="B442" t="s">
        <v>5201</v>
      </c>
      <c r="C442" t="s">
        <v>387</v>
      </c>
      <c r="D442" t="s">
        <v>1979</v>
      </c>
      <c r="E442">
        <v>61</v>
      </c>
    </row>
    <row r="443" spans="1:5">
      <c r="A443" t="s">
        <v>2066</v>
      </c>
      <c r="B443" t="s">
        <v>5246</v>
      </c>
      <c r="C443" t="s">
        <v>387</v>
      </c>
      <c r="D443" t="s">
        <v>5247</v>
      </c>
      <c r="E443">
        <v>44</v>
      </c>
    </row>
    <row r="444" spans="1:5">
      <c r="A444" t="s">
        <v>2174</v>
      </c>
      <c r="B444" t="s">
        <v>5291</v>
      </c>
      <c r="C444" t="s">
        <v>387</v>
      </c>
      <c r="D444" t="s">
        <v>5197</v>
      </c>
      <c r="E444">
        <v>29</v>
      </c>
    </row>
    <row r="445" spans="1:5">
      <c r="A445" t="s">
        <v>2334</v>
      </c>
      <c r="B445" t="s">
        <v>5351</v>
      </c>
      <c r="C445" t="s">
        <v>387</v>
      </c>
      <c r="D445" t="s">
        <v>3506</v>
      </c>
      <c r="E445">
        <v>12</v>
      </c>
    </row>
    <row r="446" spans="1:5">
      <c r="A446" t="s">
        <v>2337</v>
      </c>
      <c r="B446" t="s">
        <v>6028</v>
      </c>
      <c r="C446" t="s">
        <v>387</v>
      </c>
      <c r="D446" t="s">
        <v>2009</v>
      </c>
      <c r="E446">
        <v>12</v>
      </c>
    </row>
    <row r="447" spans="1:5">
      <c r="A447" t="s">
        <v>2449</v>
      </c>
      <c r="B447" t="s">
        <v>5385</v>
      </c>
      <c r="C447" t="s">
        <v>387</v>
      </c>
      <c r="D447" t="s">
        <v>5386</v>
      </c>
      <c r="E447">
        <v>4</v>
      </c>
    </row>
    <row r="448" spans="1:5">
      <c r="A448" t="s">
        <v>2470</v>
      </c>
      <c r="B448" t="s">
        <v>6065</v>
      </c>
      <c r="C448" t="s">
        <v>387</v>
      </c>
      <c r="D448" t="s">
        <v>6066</v>
      </c>
      <c r="E448">
        <v>3.5</v>
      </c>
    </row>
    <row r="449" spans="1:5">
      <c r="A449" t="s">
        <v>2494</v>
      </c>
      <c r="B449" t="s">
        <v>6073</v>
      </c>
      <c r="C449" t="s">
        <v>387</v>
      </c>
      <c r="D449" t="s">
        <v>6074</v>
      </c>
      <c r="E449">
        <v>3</v>
      </c>
    </row>
    <row r="450" spans="1:5">
      <c r="A450" t="s">
        <v>2500</v>
      </c>
      <c r="B450" t="s">
        <v>5394</v>
      </c>
      <c r="C450" t="s">
        <v>387</v>
      </c>
      <c r="D450" t="s">
        <v>5395</v>
      </c>
      <c r="E450">
        <v>2.5</v>
      </c>
    </row>
    <row r="451" spans="1:5">
      <c r="A451" t="s">
        <v>2523</v>
      </c>
      <c r="B451" t="s">
        <v>5404</v>
      </c>
      <c r="C451" t="s">
        <v>387</v>
      </c>
      <c r="E451">
        <v>0.8</v>
      </c>
    </row>
    <row r="452" spans="1:5">
      <c r="A452" t="s">
        <v>1922</v>
      </c>
      <c r="B452" t="s">
        <v>5183</v>
      </c>
      <c r="C452" t="s">
        <v>293</v>
      </c>
      <c r="D452" t="s">
        <v>3536</v>
      </c>
      <c r="E452">
        <v>85</v>
      </c>
    </row>
    <row r="453" spans="1:5">
      <c r="A453" t="s">
        <v>2145</v>
      </c>
      <c r="B453" t="s">
        <v>5278</v>
      </c>
      <c r="C453" t="s">
        <v>293</v>
      </c>
      <c r="D453" t="s">
        <v>5279</v>
      </c>
      <c r="E453">
        <v>30</v>
      </c>
    </row>
    <row r="454" spans="1:5">
      <c r="A454" t="s">
        <v>2328</v>
      </c>
      <c r="B454" t="s">
        <v>5349</v>
      </c>
      <c r="C454" t="s">
        <v>293</v>
      </c>
      <c r="D454" t="s">
        <v>5350</v>
      </c>
      <c r="E454">
        <v>13</v>
      </c>
    </row>
    <row r="455" spans="1:5">
      <c r="A455" t="s">
        <v>2546</v>
      </c>
      <c r="B455" t="s">
        <v>5417</v>
      </c>
      <c r="C455" t="s">
        <v>293</v>
      </c>
      <c r="E455">
        <v>0.1</v>
      </c>
    </row>
    <row r="456" spans="1:5">
      <c r="A456" t="s">
        <v>2452</v>
      </c>
      <c r="B456" t="s">
        <v>6054</v>
      </c>
      <c r="C456" t="s">
        <v>287</v>
      </c>
      <c r="D456" t="s">
        <v>6055</v>
      </c>
      <c r="E456">
        <v>4</v>
      </c>
    </row>
    <row r="457" spans="1:5">
      <c r="A457" t="s">
        <v>1973</v>
      </c>
      <c r="B457" t="s">
        <v>5220</v>
      </c>
      <c r="C457" t="s">
        <v>363</v>
      </c>
      <c r="D457" t="s">
        <v>5890</v>
      </c>
      <c r="E457">
        <v>60</v>
      </c>
    </row>
    <row r="458" spans="1:5">
      <c r="A458" t="s">
        <v>1995</v>
      </c>
      <c r="B458" t="s">
        <v>5221</v>
      </c>
      <c r="C458" t="s">
        <v>347</v>
      </c>
      <c r="D458" t="s">
        <v>5890</v>
      </c>
      <c r="E458">
        <v>54</v>
      </c>
    </row>
    <row r="459" spans="1:5">
      <c r="A459" t="s">
        <v>2134</v>
      </c>
      <c r="B459" t="s">
        <v>6003</v>
      </c>
      <c r="C459" t="s">
        <v>347</v>
      </c>
      <c r="D459" t="s">
        <v>6004</v>
      </c>
      <c r="E459">
        <v>32</v>
      </c>
    </row>
    <row r="460" spans="1:5">
      <c r="A460" t="s">
        <v>2142</v>
      </c>
      <c r="B460" t="s">
        <v>5277</v>
      </c>
      <c r="C460" t="s">
        <v>347</v>
      </c>
      <c r="D460" t="s">
        <v>3710</v>
      </c>
      <c r="E460">
        <v>30</v>
      </c>
    </row>
    <row r="461" spans="1:5">
      <c r="A461" t="s">
        <v>2467</v>
      </c>
      <c r="B461" t="s">
        <v>6063</v>
      </c>
      <c r="C461" t="s">
        <v>347</v>
      </c>
      <c r="D461" t="s">
        <v>6064</v>
      </c>
      <c r="E461">
        <v>3.5</v>
      </c>
    </row>
    <row r="462" spans="1:5">
      <c r="A462" t="s">
        <v>2418</v>
      </c>
      <c r="B462" t="s">
        <v>6041</v>
      </c>
      <c r="C462" t="s">
        <v>307</v>
      </c>
      <c r="D462" t="s">
        <v>3506</v>
      </c>
      <c r="E462">
        <v>5.22</v>
      </c>
    </row>
  </sheetData>
  <autoFilter ref="A204:E204" xr:uid="{69866246-7822-4275-840E-031317280383}">
    <sortState xmlns:xlrd2="http://schemas.microsoft.com/office/spreadsheetml/2017/richdata2" ref="A205:E462">
      <sortCondition ref="C204"/>
    </sortState>
  </autoFilter>
  <hyperlinks>
    <hyperlink ref="B1" r:id="rId1" xr:uid="{369397FE-7204-4D69-8A89-52957B7DD3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Düğme1_Tıkla">
                <anchor moveWithCells="1" sizeWithCells="1">
                  <from>
                    <xdr:col>2</xdr:col>
                    <xdr:colOff>95250</xdr:colOff>
                    <xdr:row>1</xdr:row>
                    <xdr:rowOff>28575</xdr:rowOff>
                  </from>
                  <to>
                    <xdr:col>3</xdr:col>
                    <xdr:colOff>876300</xdr:colOff>
                    <xdr:row>3</xdr:row>
                    <xdr:rowOff>28575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DAD38-FF83-487C-975F-5325FDB24DE3}">
  <sheetPr codeName="Sayfa57">
    <tabColor theme="0"/>
  </sheetPr>
  <dimension ref="A1:P104"/>
  <sheetViews>
    <sheetView workbookViewId="0"/>
  </sheetViews>
  <sheetFormatPr defaultRowHeight="14.25"/>
  <cols>
    <col min="1" max="1" width="8" bestFit="1" customWidth="1"/>
    <col min="2" max="2" width="49.875" bestFit="1" customWidth="1"/>
    <col min="3" max="3" width="14.75" bestFit="1" customWidth="1"/>
    <col min="4" max="4" width="27.875" bestFit="1" customWidth="1"/>
    <col min="5" max="5" width="12.75" bestFit="1" customWidth="1"/>
    <col min="10" max="10" width="14.75" bestFit="1" customWidth="1"/>
    <col min="14" max="14" width="17.25" bestFit="1" customWidth="1"/>
  </cols>
  <sheetData>
    <row r="1" spans="1:16">
      <c r="A1" t="s">
        <v>793</v>
      </c>
      <c r="B1" s="11" t="s">
        <v>4433</v>
      </c>
    </row>
    <row r="3" spans="1:16">
      <c r="A3" t="s">
        <v>5978</v>
      </c>
    </row>
    <row r="4" spans="1:16" ht="15" thickBot="1">
      <c r="A4" s="786" t="s">
        <v>3414</v>
      </c>
      <c r="B4" s="786" t="s">
        <v>4694</v>
      </c>
      <c r="C4" s="786" t="s">
        <v>4486</v>
      </c>
      <c r="D4" s="786" t="s">
        <v>4693</v>
      </c>
      <c r="E4" s="843" t="s">
        <v>4692</v>
      </c>
    </row>
    <row r="5" spans="1:16" ht="15" thickTop="1">
      <c r="A5" t="s">
        <v>1892</v>
      </c>
      <c r="B5" t="s">
        <v>4534</v>
      </c>
      <c r="C5" t="s">
        <v>333</v>
      </c>
      <c r="D5" t="s">
        <v>4532</v>
      </c>
      <c r="E5">
        <v>16</v>
      </c>
      <c r="J5" t="s">
        <v>333</v>
      </c>
      <c r="K5">
        <v>16</v>
      </c>
      <c r="N5" t="s">
        <v>401</v>
      </c>
      <c r="O5">
        <v>4</v>
      </c>
      <c r="P5">
        <v>19.360000000000003</v>
      </c>
    </row>
    <row r="6" spans="1:16">
      <c r="A6" t="s">
        <v>2043</v>
      </c>
      <c r="B6" t="s">
        <v>4632</v>
      </c>
      <c r="C6" t="s">
        <v>333</v>
      </c>
      <c r="D6" t="s">
        <v>4633</v>
      </c>
      <c r="E6">
        <v>1.76</v>
      </c>
      <c r="J6" t="s">
        <v>333</v>
      </c>
      <c r="K6">
        <v>1.76</v>
      </c>
      <c r="N6" t="s">
        <v>424</v>
      </c>
      <c r="O6">
        <v>0</v>
      </c>
      <c r="P6">
        <v>0</v>
      </c>
    </row>
    <row r="7" spans="1:16">
      <c r="A7" t="s">
        <v>2108</v>
      </c>
      <c r="B7" t="s">
        <v>4678</v>
      </c>
      <c r="C7" t="s">
        <v>333</v>
      </c>
      <c r="D7" t="s">
        <v>4679</v>
      </c>
      <c r="E7">
        <v>0.8</v>
      </c>
      <c r="J7" t="s">
        <v>333</v>
      </c>
      <c r="K7">
        <v>0.8</v>
      </c>
      <c r="N7" t="s">
        <v>1878</v>
      </c>
      <c r="O7">
        <v>4</v>
      </c>
      <c r="P7">
        <v>16.22</v>
      </c>
    </row>
    <row r="8" spans="1:16">
      <c r="A8" t="s">
        <v>2110</v>
      </c>
      <c r="B8" t="s">
        <v>4680</v>
      </c>
      <c r="C8" t="s">
        <v>333</v>
      </c>
      <c r="D8" t="s">
        <v>4679</v>
      </c>
      <c r="E8">
        <v>0.8</v>
      </c>
      <c r="J8" t="s">
        <v>333</v>
      </c>
      <c r="K8">
        <v>0.8</v>
      </c>
      <c r="N8" t="s">
        <v>713</v>
      </c>
      <c r="O8">
        <v>0</v>
      </c>
      <c r="P8">
        <v>0</v>
      </c>
    </row>
    <row r="9" spans="1:16">
      <c r="A9" t="s">
        <v>1922</v>
      </c>
      <c r="B9" t="s">
        <v>4550</v>
      </c>
      <c r="C9" t="s">
        <v>367</v>
      </c>
      <c r="D9" t="s">
        <v>4551</v>
      </c>
      <c r="E9">
        <v>8.4</v>
      </c>
      <c r="J9" t="s">
        <v>367</v>
      </c>
      <c r="K9">
        <v>8.4</v>
      </c>
      <c r="N9" t="s">
        <v>429</v>
      </c>
      <c r="O9">
        <v>5</v>
      </c>
      <c r="P9">
        <v>8.89</v>
      </c>
    </row>
    <row r="10" spans="1:16">
      <c r="A10" t="s">
        <v>1986</v>
      </c>
      <c r="B10" t="s">
        <v>4595</v>
      </c>
      <c r="C10" t="s">
        <v>367</v>
      </c>
      <c r="D10" t="s">
        <v>4596</v>
      </c>
      <c r="E10">
        <v>4.0199999999999996</v>
      </c>
      <c r="J10" t="s">
        <v>367</v>
      </c>
      <c r="K10">
        <v>4.0199999999999996</v>
      </c>
      <c r="N10" t="s">
        <v>430</v>
      </c>
      <c r="O10">
        <v>2</v>
      </c>
      <c r="P10">
        <v>2.2000000000000002</v>
      </c>
    </row>
    <row r="11" spans="1:16">
      <c r="A11" t="s">
        <v>2021</v>
      </c>
      <c r="B11" t="s">
        <v>4619</v>
      </c>
      <c r="C11" t="s">
        <v>367</v>
      </c>
      <c r="D11" t="s">
        <v>4602</v>
      </c>
      <c r="E11">
        <v>2.4</v>
      </c>
      <c r="J11" t="s">
        <v>367</v>
      </c>
      <c r="K11">
        <v>2.4</v>
      </c>
      <c r="N11" t="s">
        <v>432</v>
      </c>
      <c r="O11">
        <v>7</v>
      </c>
      <c r="P11">
        <v>67.48</v>
      </c>
    </row>
    <row r="12" spans="1:16">
      <c r="A12" t="s">
        <v>2061</v>
      </c>
      <c r="B12" t="s">
        <v>4644</v>
      </c>
      <c r="C12" t="s">
        <v>367</v>
      </c>
      <c r="D12" t="s">
        <v>4645</v>
      </c>
      <c r="E12">
        <v>1.4</v>
      </c>
      <c r="J12" t="s">
        <v>367</v>
      </c>
      <c r="K12">
        <v>1.4</v>
      </c>
      <c r="N12" t="s">
        <v>434</v>
      </c>
      <c r="O12">
        <v>3</v>
      </c>
      <c r="P12">
        <v>18.100000000000001</v>
      </c>
    </row>
    <row r="13" spans="1:16">
      <c r="A13" t="s">
        <v>1932</v>
      </c>
      <c r="B13" t="s">
        <v>4556</v>
      </c>
      <c r="C13" t="s">
        <v>321</v>
      </c>
      <c r="D13" t="s">
        <v>4557</v>
      </c>
      <c r="E13">
        <v>6.4</v>
      </c>
      <c r="J13" t="s">
        <v>321</v>
      </c>
      <c r="K13">
        <v>6.4</v>
      </c>
      <c r="N13" t="s">
        <v>436</v>
      </c>
      <c r="O13">
        <v>0</v>
      </c>
      <c r="P13">
        <v>0</v>
      </c>
    </row>
    <row r="14" spans="1:16">
      <c r="A14" t="s">
        <v>2055</v>
      </c>
      <c r="B14" t="s">
        <v>4641</v>
      </c>
      <c r="C14" t="s">
        <v>321</v>
      </c>
      <c r="D14" t="s">
        <v>4532</v>
      </c>
      <c r="E14">
        <v>1.42</v>
      </c>
      <c r="J14" t="s">
        <v>321</v>
      </c>
      <c r="K14">
        <v>1.42</v>
      </c>
      <c r="N14" t="s">
        <v>712</v>
      </c>
      <c r="O14">
        <v>0</v>
      </c>
      <c r="P14">
        <v>0</v>
      </c>
    </row>
    <row r="15" spans="1:16">
      <c r="A15" t="s">
        <v>2088</v>
      </c>
      <c r="B15" t="s">
        <v>4663</v>
      </c>
      <c r="C15" t="s">
        <v>321</v>
      </c>
      <c r="D15" t="s">
        <v>4664</v>
      </c>
      <c r="E15">
        <v>1.07</v>
      </c>
      <c r="J15" t="s">
        <v>321</v>
      </c>
      <c r="K15">
        <v>1.07</v>
      </c>
      <c r="N15" t="s">
        <v>440</v>
      </c>
      <c r="O15">
        <v>3</v>
      </c>
      <c r="P15">
        <v>11.44</v>
      </c>
    </row>
    <row r="16" spans="1:16">
      <c r="A16" t="s">
        <v>2075</v>
      </c>
      <c r="B16" t="s">
        <v>4655</v>
      </c>
      <c r="C16" t="s">
        <v>289</v>
      </c>
      <c r="D16" t="s">
        <v>4656</v>
      </c>
      <c r="E16">
        <v>1.2</v>
      </c>
      <c r="J16" t="s">
        <v>289</v>
      </c>
      <c r="K16">
        <v>1.2</v>
      </c>
      <c r="N16" t="s">
        <v>665</v>
      </c>
      <c r="O16">
        <v>6</v>
      </c>
      <c r="P16">
        <v>60</v>
      </c>
    </row>
    <row r="17" spans="1:16">
      <c r="A17" t="s">
        <v>2095</v>
      </c>
      <c r="B17" t="s">
        <v>4668</v>
      </c>
      <c r="C17" t="s">
        <v>289</v>
      </c>
      <c r="D17" t="s">
        <v>4669</v>
      </c>
      <c r="E17">
        <v>1</v>
      </c>
      <c r="J17" t="s">
        <v>289</v>
      </c>
      <c r="K17">
        <v>1</v>
      </c>
      <c r="N17" t="s">
        <v>444</v>
      </c>
      <c r="O17">
        <v>0</v>
      </c>
      <c r="P17">
        <v>0</v>
      </c>
    </row>
    <row r="18" spans="1:16">
      <c r="A18" t="s">
        <v>1888</v>
      </c>
      <c r="B18" t="s">
        <v>4531</v>
      </c>
      <c r="C18" t="s">
        <v>345</v>
      </c>
      <c r="D18" t="s">
        <v>4532</v>
      </c>
      <c r="E18">
        <v>25</v>
      </c>
      <c r="J18" t="s">
        <v>345</v>
      </c>
      <c r="K18">
        <v>25</v>
      </c>
      <c r="N18" t="s">
        <v>445</v>
      </c>
      <c r="O18">
        <v>0</v>
      </c>
      <c r="P18">
        <v>0</v>
      </c>
    </row>
    <row r="19" spans="1:16">
      <c r="A19" t="s">
        <v>1890</v>
      </c>
      <c r="B19" t="s">
        <v>4533</v>
      </c>
      <c r="C19" t="s">
        <v>345</v>
      </c>
      <c r="D19" t="s">
        <v>4532</v>
      </c>
      <c r="E19">
        <v>23</v>
      </c>
      <c r="J19" t="s">
        <v>345</v>
      </c>
      <c r="K19">
        <v>23</v>
      </c>
      <c r="N19" t="s">
        <v>447</v>
      </c>
      <c r="O19">
        <v>0</v>
      </c>
      <c r="P19">
        <v>0</v>
      </c>
    </row>
    <row r="20" spans="1:16">
      <c r="A20" t="s">
        <v>1909</v>
      </c>
      <c r="B20" t="s">
        <v>4543</v>
      </c>
      <c r="C20" t="s">
        <v>345</v>
      </c>
      <c r="D20" t="s">
        <v>4532</v>
      </c>
      <c r="E20">
        <v>11</v>
      </c>
      <c r="J20" t="s">
        <v>345</v>
      </c>
      <c r="K20">
        <v>11</v>
      </c>
      <c r="N20" t="s">
        <v>666</v>
      </c>
      <c r="O20">
        <v>0</v>
      </c>
      <c r="P20">
        <v>0</v>
      </c>
    </row>
    <row r="21" spans="1:16">
      <c r="A21" t="s">
        <v>1997</v>
      </c>
      <c r="B21" t="s">
        <v>4605</v>
      </c>
      <c r="C21" t="s">
        <v>345</v>
      </c>
      <c r="D21" t="s">
        <v>3371</v>
      </c>
      <c r="E21">
        <v>3.2</v>
      </c>
      <c r="J21" t="s">
        <v>345</v>
      </c>
      <c r="K21">
        <v>3.2</v>
      </c>
      <c r="N21" t="s">
        <v>667</v>
      </c>
      <c r="O21">
        <v>0</v>
      </c>
      <c r="P21">
        <v>0</v>
      </c>
    </row>
    <row r="22" spans="1:16">
      <c r="A22" t="s">
        <v>2002</v>
      </c>
      <c r="B22" t="s">
        <v>4608</v>
      </c>
      <c r="C22" t="s">
        <v>345</v>
      </c>
      <c r="D22" t="s">
        <v>4609</v>
      </c>
      <c r="E22">
        <v>3.02</v>
      </c>
      <c r="J22" t="s">
        <v>345</v>
      </c>
      <c r="K22">
        <v>3.02</v>
      </c>
      <c r="N22" t="s">
        <v>668</v>
      </c>
      <c r="O22">
        <v>0</v>
      </c>
      <c r="P22">
        <v>0</v>
      </c>
    </row>
    <row r="23" spans="1:16">
      <c r="A23" t="s">
        <v>2050</v>
      </c>
      <c r="B23" t="s">
        <v>4637</v>
      </c>
      <c r="C23" t="s">
        <v>345</v>
      </c>
      <c r="D23" t="s">
        <v>4638</v>
      </c>
      <c r="E23">
        <v>1.47</v>
      </c>
      <c r="J23" t="s">
        <v>345</v>
      </c>
      <c r="K23">
        <v>1.47</v>
      </c>
      <c r="N23" t="s">
        <v>454</v>
      </c>
      <c r="O23">
        <v>1</v>
      </c>
      <c r="P23">
        <v>1.1299999999999999</v>
      </c>
    </row>
    <row r="24" spans="1:16">
      <c r="A24" t="s">
        <v>2113</v>
      </c>
      <c r="B24" t="s">
        <v>4681</v>
      </c>
      <c r="C24" t="s">
        <v>345</v>
      </c>
      <c r="D24" t="s">
        <v>3749</v>
      </c>
      <c r="E24">
        <v>0.79</v>
      </c>
      <c r="J24" t="s">
        <v>345</v>
      </c>
      <c r="K24">
        <v>0.79</v>
      </c>
      <c r="N24" t="s">
        <v>455</v>
      </c>
      <c r="O24">
        <v>0</v>
      </c>
      <c r="P24">
        <v>0</v>
      </c>
    </row>
    <row r="25" spans="1:16">
      <c r="A25" t="s">
        <v>1898</v>
      </c>
      <c r="B25" t="s">
        <v>4536</v>
      </c>
      <c r="C25" t="s">
        <v>339</v>
      </c>
      <c r="E25">
        <v>14</v>
      </c>
      <c r="J25" t="s">
        <v>339</v>
      </c>
      <c r="K25">
        <v>14</v>
      </c>
      <c r="N25" t="s">
        <v>457</v>
      </c>
      <c r="O25">
        <v>5</v>
      </c>
      <c r="P25">
        <v>27.8</v>
      </c>
    </row>
    <row r="26" spans="1:16">
      <c r="A26" t="s">
        <v>1993</v>
      </c>
      <c r="B26" t="s">
        <v>4601</v>
      </c>
      <c r="C26" t="s">
        <v>339</v>
      </c>
      <c r="D26" t="s">
        <v>4602</v>
      </c>
      <c r="E26">
        <v>3.6</v>
      </c>
      <c r="J26" t="s">
        <v>339</v>
      </c>
      <c r="K26">
        <v>3.6</v>
      </c>
      <c r="N26" t="s">
        <v>669</v>
      </c>
      <c r="O26">
        <v>1</v>
      </c>
      <c r="P26">
        <v>15</v>
      </c>
    </row>
    <row r="27" spans="1:16">
      <c r="A27" t="s">
        <v>2121</v>
      </c>
      <c r="B27" t="s">
        <v>4684</v>
      </c>
      <c r="C27" t="s">
        <v>339</v>
      </c>
      <c r="D27" t="s">
        <v>4685</v>
      </c>
      <c r="E27">
        <v>0.5</v>
      </c>
      <c r="J27" t="s">
        <v>339</v>
      </c>
      <c r="K27">
        <v>0.5</v>
      </c>
      <c r="N27" t="s">
        <v>670</v>
      </c>
      <c r="O27">
        <v>0</v>
      </c>
      <c r="P27">
        <v>0</v>
      </c>
    </row>
    <row r="28" spans="1:16">
      <c r="A28" t="s">
        <v>1960</v>
      </c>
      <c r="B28" t="s">
        <v>4576</v>
      </c>
      <c r="C28" t="s">
        <v>375</v>
      </c>
      <c r="D28" t="s">
        <v>4577</v>
      </c>
      <c r="E28">
        <v>5.34</v>
      </c>
      <c r="J28" t="s">
        <v>375</v>
      </c>
      <c r="K28">
        <v>5.34</v>
      </c>
      <c r="N28" t="s">
        <v>671</v>
      </c>
      <c r="O28">
        <v>1</v>
      </c>
      <c r="P28">
        <v>5</v>
      </c>
    </row>
    <row r="29" spans="1:16">
      <c r="A29" t="s">
        <v>1995</v>
      </c>
      <c r="B29" t="s">
        <v>4603</v>
      </c>
      <c r="C29" t="s">
        <v>375</v>
      </c>
      <c r="D29" t="s">
        <v>4604</v>
      </c>
      <c r="E29">
        <v>3.6</v>
      </c>
      <c r="J29" t="s">
        <v>375</v>
      </c>
      <c r="K29">
        <v>3.6</v>
      </c>
      <c r="N29" t="s">
        <v>672</v>
      </c>
      <c r="O29">
        <v>2</v>
      </c>
      <c r="P29">
        <v>1.1200000000000001</v>
      </c>
    </row>
    <row r="30" spans="1:16">
      <c r="A30" t="s">
        <v>2013</v>
      </c>
      <c r="B30" t="s">
        <v>4615</v>
      </c>
      <c r="C30" t="s">
        <v>375</v>
      </c>
      <c r="D30" t="s">
        <v>4616</v>
      </c>
      <c r="E30">
        <v>2.5</v>
      </c>
      <c r="J30" t="s">
        <v>375</v>
      </c>
      <c r="K30">
        <v>2.5</v>
      </c>
      <c r="N30" t="s">
        <v>673</v>
      </c>
      <c r="O30">
        <v>0</v>
      </c>
      <c r="P30">
        <v>0</v>
      </c>
    </row>
    <row r="31" spans="1:16">
      <c r="A31" t="s">
        <v>1885</v>
      </c>
      <c r="B31" t="s">
        <v>4529</v>
      </c>
      <c r="C31" t="s">
        <v>381</v>
      </c>
      <c r="D31" t="s">
        <v>4530</v>
      </c>
      <c r="E31">
        <v>30</v>
      </c>
      <c r="J31" t="s">
        <v>381</v>
      </c>
      <c r="K31">
        <v>30</v>
      </c>
      <c r="N31" t="s">
        <v>674</v>
      </c>
      <c r="O31">
        <v>1</v>
      </c>
      <c r="P31">
        <v>4.26</v>
      </c>
    </row>
    <row r="32" spans="1:16">
      <c r="A32" t="s">
        <v>1907</v>
      </c>
      <c r="B32" t="s">
        <v>4541</v>
      </c>
      <c r="C32" t="s">
        <v>381</v>
      </c>
      <c r="D32" t="s">
        <v>4542</v>
      </c>
      <c r="E32">
        <v>12</v>
      </c>
      <c r="J32" t="s">
        <v>381</v>
      </c>
      <c r="K32">
        <v>12</v>
      </c>
      <c r="N32" t="s">
        <v>675</v>
      </c>
      <c r="O32">
        <v>0</v>
      </c>
      <c r="P32">
        <v>0</v>
      </c>
    </row>
    <row r="33" spans="1:16">
      <c r="A33" t="s">
        <v>1911</v>
      </c>
      <c r="B33" t="s">
        <v>4544</v>
      </c>
      <c r="C33" t="s">
        <v>381</v>
      </c>
      <c r="D33" t="s">
        <v>4545</v>
      </c>
      <c r="E33">
        <v>9.92</v>
      </c>
      <c r="J33" t="s">
        <v>381</v>
      </c>
      <c r="K33">
        <v>9.92</v>
      </c>
      <c r="N33" t="s">
        <v>676</v>
      </c>
      <c r="O33">
        <v>1</v>
      </c>
      <c r="P33">
        <v>2.83</v>
      </c>
    </row>
    <row r="34" spans="1:16">
      <c r="A34" t="s">
        <v>1991</v>
      </c>
      <c r="B34" t="s">
        <v>4599</v>
      </c>
      <c r="C34" t="s">
        <v>381</v>
      </c>
      <c r="D34" t="s">
        <v>4600</v>
      </c>
      <c r="E34">
        <v>3.62</v>
      </c>
      <c r="J34" t="s">
        <v>381</v>
      </c>
      <c r="K34">
        <v>3.62</v>
      </c>
      <c r="N34" t="s">
        <v>677</v>
      </c>
      <c r="O34">
        <v>2</v>
      </c>
      <c r="P34">
        <v>14.08</v>
      </c>
    </row>
    <row r="35" spans="1:16">
      <c r="A35" t="s">
        <v>2027</v>
      </c>
      <c r="B35" t="s">
        <v>4621</v>
      </c>
      <c r="C35" t="s">
        <v>381</v>
      </c>
      <c r="D35" t="s">
        <v>4622</v>
      </c>
      <c r="E35">
        <v>2.33</v>
      </c>
      <c r="J35" t="s">
        <v>381</v>
      </c>
      <c r="K35">
        <v>2.33</v>
      </c>
      <c r="N35" t="s">
        <v>469</v>
      </c>
      <c r="O35">
        <v>0</v>
      </c>
      <c r="P35">
        <v>0</v>
      </c>
    </row>
    <row r="36" spans="1:16">
      <c r="A36" t="s">
        <v>2034</v>
      </c>
      <c r="B36" t="s">
        <v>4627</v>
      </c>
      <c r="C36" t="s">
        <v>381</v>
      </c>
      <c r="D36" t="s">
        <v>4628</v>
      </c>
      <c r="E36">
        <v>2.13</v>
      </c>
      <c r="J36" t="s">
        <v>381</v>
      </c>
      <c r="K36">
        <v>2.13</v>
      </c>
      <c r="N36" t="s">
        <v>678</v>
      </c>
      <c r="O36">
        <v>1</v>
      </c>
      <c r="P36">
        <v>2.04</v>
      </c>
    </row>
    <row r="37" spans="1:16">
      <c r="A37" t="s">
        <v>2085</v>
      </c>
      <c r="B37" t="s">
        <v>4662</v>
      </c>
      <c r="C37" t="s">
        <v>349</v>
      </c>
      <c r="D37" t="s">
        <v>4573</v>
      </c>
      <c r="E37">
        <v>1.1299999999999999</v>
      </c>
      <c r="J37" t="s">
        <v>349</v>
      </c>
      <c r="K37">
        <v>1.1299999999999999</v>
      </c>
      <c r="N37" t="s">
        <v>679</v>
      </c>
      <c r="O37">
        <v>2</v>
      </c>
      <c r="P37">
        <v>7.32</v>
      </c>
    </row>
    <row r="38" spans="1:16">
      <c r="A38" t="s">
        <v>1914</v>
      </c>
      <c r="B38" t="s">
        <v>4546</v>
      </c>
      <c r="C38" t="s">
        <v>361</v>
      </c>
      <c r="D38" t="s">
        <v>4532</v>
      </c>
      <c r="E38">
        <v>9.8000000000000007</v>
      </c>
      <c r="J38" t="s">
        <v>361</v>
      </c>
      <c r="K38">
        <v>9.8000000000000007</v>
      </c>
      <c r="N38" t="s">
        <v>711</v>
      </c>
      <c r="O38">
        <v>0</v>
      </c>
      <c r="P38">
        <v>0</v>
      </c>
    </row>
    <row r="39" spans="1:16">
      <c r="A39" t="s">
        <v>1935</v>
      </c>
      <c r="B39" t="s">
        <v>4558</v>
      </c>
      <c r="C39" t="s">
        <v>361</v>
      </c>
      <c r="D39" t="s">
        <v>4557</v>
      </c>
      <c r="E39">
        <v>6.4</v>
      </c>
      <c r="J39" t="s">
        <v>361</v>
      </c>
      <c r="K39">
        <v>6.4</v>
      </c>
      <c r="N39" t="s">
        <v>680</v>
      </c>
      <c r="O39">
        <v>0</v>
      </c>
      <c r="P39">
        <v>0</v>
      </c>
    </row>
    <row r="40" spans="1:16">
      <c r="A40" t="s">
        <v>1948</v>
      </c>
      <c r="B40" t="s">
        <v>4567</v>
      </c>
      <c r="C40" t="s">
        <v>361</v>
      </c>
      <c r="D40" t="s">
        <v>4568</v>
      </c>
      <c r="E40">
        <v>6</v>
      </c>
      <c r="J40" t="s">
        <v>361</v>
      </c>
      <c r="K40">
        <v>6</v>
      </c>
      <c r="N40" t="s">
        <v>710</v>
      </c>
      <c r="O40">
        <v>0</v>
      </c>
      <c r="P40">
        <v>0</v>
      </c>
    </row>
    <row r="41" spans="1:16">
      <c r="A41" t="s">
        <v>1957</v>
      </c>
      <c r="B41" t="s">
        <v>4574</v>
      </c>
      <c r="C41" t="s">
        <v>361</v>
      </c>
      <c r="D41" t="s">
        <v>4575</v>
      </c>
      <c r="E41">
        <v>5.48</v>
      </c>
      <c r="J41" t="s">
        <v>361</v>
      </c>
      <c r="K41">
        <v>5.48</v>
      </c>
      <c r="N41" t="s">
        <v>475</v>
      </c>
      <c r="O41">
        <v>2</v>
      </c>
      <c r="P41">
        <v>8.48</v>
      </c>
    </row>
    <row r="42" spans="1:16">
      <c r="A42" t="s">
        <v>2129</v>
      </c>
      <c r="B42" t="s">
        <v>4690</v>
      </c>
      <c r="C42" t="s">
        <v>361</v>
      </c>
      <c r="D42" t="s">
        <v>4691</v>
      </c>
      <c r="E42">
        <v>0.12</v>
      </c>
      <c r="J42" t="s">
        <v>361</v>
      </c>
      <c r="K42">
        <v>0.12</v>
      </c>
      <c r="N42" t="s">
        <v>709</v>
      </c>
      <c r="O42">
        <v>0</v>
      </c>
      <c r="P42">
        <v>0</v>
      </c>
    </row>
    <row r="43" spans="1:16">
      <c r="A43" t="s">
        <v>1895</v>
      </c>
      <c r="B43" t="s">
        <v>4535</v>
      </c>
      <c r="C43" t="s">
        <v>379</v>
      </c>
      <c r="D43" t="s">
        <v>1947</v>
      </c>
      <c r="E43">
        <v>15</v>
      </c>
      <c r="J43" t="s">
        <v>379</v>
      </c>
      <c r="K43">
        <v>15</v>
      </c>
      <c r="N43" t="s">
        <v>477</v>
      </c>
      <c r="O43">
        <v>1</v>
      </c>
      <c r="P43">
        <v>2.83</v>
      </c>
    </row>
    <row r="44" spans="1:16">
      <c r="A44" t="s">
        <v>1962</v>
      </c>
      <c r="B44" t="s">
        <v>4578</v>
      </c>
      <c r="C44" t="s">
        <v>291</v>
      </c>
      <c r="D44" t="s">
        <v>4579</v>
      </c>
      <c r="E44">
        <v>5</v>
      </c>
      <c r="J44" t="s">
        <v>291</v>
      </c>
      <c r="K44">
        <v>5</v>
      </c>
      <c r="N44" t="s">
        <v>681</v>
      </c>
      <c r="O44">
        <v>4</v>
      </c>
      <c r="P44">
        <v>53</v>
      </c>
    </row>
    <row r="45" spans="1:16">
      <c r="A45" t="s">
        <v>2119</v>
      </c>
      <c r="B45" t="s">
        <v>4683</v>
      </c>
      <c r="C45" t="s">
        <v>373</v>
      </c>
      <c r="D45" t="s">
        <v>1969</v>
      </c>
      <c r="E45">
        <v>0.64</v>
      </c>
      <c r="J45" t="s">
        <v>373</v>
      </c>
      <c r="K45">
        <v>0.64</v>
      </c>
      <c r="N45" t="s">
        <v>682</v>
      </c>
      <c r="O45">
        <v>3</v>
      </c>
      <c r="P45">
        <v>14.469999999999999</v>
      </c>
    </row>
    <row r="46" spans="1:16">
      <c r="A46" t="s">
        <v>2123</v>
      </c>
      <c r="B46" t="s">
        <v>4686</v>
      </c>
      <c r="C46" t="s">
        <v>373</v>
      </c>
      <c r="D46" t="s">
        <v>4687</v>
      </c>
      <c r="E46">
        <v>0.48</v>
      </c>
      <c r="J46" t="s">
        <v>373</v>
      </c>
      <c r="K46">
        <v>0.48</v>
      </c>
      <c r="N46" t="s">
        <v>683</v>
      </c>
      <c r="O46">
        <v>3</v>
      </c>
      <c r="P46">
        <v>6.95</v>
      </c>
    </row>
    <row r="47" spans="1:16">
      <c r="A47" t="s">
        <v>1975</v>
      </c>
      <c r="B47" t="s">
        <v>4587</v>
      </c>
      <c r="C47" t="s">
        <v>351</v>
      </c>
      <c r="D47" t="s">
        <v>4588</v>
      </c>
      <c r="E47">
        <v>4.26</v>
      </c>
      <c r="J47" t="s">
        <v>351</v>
      </c>
      <c r="K47">
        <v>4.26</v>
      </c>
      <c r="N47" t="s">
        <v>684</v>
      </c>
      <c r="O47">
        <v>0</v>
      </c>
      <c r="P47">
        <v>0</v>
      </c>
    </row>
    <row r="48" spans="1:16">
      <c r="A48" t="s">
        <v>2004</v>
      </c>
      <c r="B48" t="s">
        <v>4610</v>
      </c>
      <c r="C48" t="s">
        <v>259</v>
      </c>
      <c r="D48" t="s">
        <v>4611</v>
      </c>
      <c r="E48">
        <v>2.83</v>
      </c>
      <c r="J48" t="s">
        <v>259</v>
      </c>
      <c r="K48">
        <v>2.83</v>
      </c>
      <c r="N48" t="s">
        <v>483</v>
      </c>
      <c r="O48">
        <v>1</v>
      </c>
      <c r="P48">
        <v>1.41</v>
      </c>
    </row>
    <row r="49" spans="1:16">
      <c r="A49" t="s">
        <v>1924</v>
      </c>
      <c r="B49" t="s">
        <v>4552</v>
      </c>
      <c r="C49" t="s">
        <v>273</v>
      </c>
      <c r="D49" t="s">
        <v>4553</v>
      </c>
      <c r="E49">
        <v>7.04</v>
      </c>
      <c r="J49" t="s">
        <v>273</v>
      </c>
      <c r="K49">
        <v>7.04</v>
      </c>
      <c r="N49" t="s">
        <v>267</v>
      </c>
      <c r="O49">
        <v>0</v>
      </c>
      <c r="P49">
        <v>0</v>
      </c>
    </row>
    <row r="50" spans="1:16">
      <c r="A50" t="s">
        <v>1927</v>
      </c>
      <c r="B50" t="s">
        <v>4554</v>
      </c>
      <c r="C50" t="s">
        <v>273</v>
      </c>
      <c r="D50" t="s">
        <v>4553</v>
      </c>
      <c r="E50">
        <v>7.04</v>
      </c>
      <c r="J50" t="s">
        <v>273</v>
      </c>
      <c r="K50">
        <v>7.04</v>
      </c>
      <c r="N50" t="s">
        <v>487</v>
      </c>
      <c r="O50">
        <v>0</v>
      </c>
      <c r="P50">
        <v>0</v>
      </c>
    </row>
    <row r="51" spans="1:16">
      <c r="A51" t="s">
        <v>2037</v>
      </c>
      <c r="B51" t="s">
        <v>4629</v>
      </c>
      <c r="C51" t="s">
        <v>359</v>
      </c>
      <c r="D51" t="s">
        <v>4630</v>
      </c>
      <c r="E51">
        <v>2.04</v>
      </c>
      <c r="J51" t="s">
        <v>359</v>
      </c>
      <c r="K51">
        <v>2.04</v>
      </c>
      <c r="N51" t="s">
        <v>685</v>
      </c>
      <c r="O51">
        <v>1</v>
      </c>
      <c r="P51">
        <v>5.78</v>
      </c>
    </row>
    <row r="52" spans="1:16">
      <c r="A52" t="s">
        <v>1954</v>
      </c>
      <c r="B52" t="s">
        <v>4572</v>
      </c>
      <c r="C52" t="s">
        <v>245</v>
      </c>
      <c r="D52" t="s">
        <v>4573</v>
      </c>
      <c r="E52">
        <v>5.66</v>
      </c>
      <c r="J52" t="s">
        <v>245</v>
      </c>
      <c r="K52">
        <v>5.66</v>
      </c>
      <c r="N52" t="s">
        <v>489</v>
      </c>
      <c r="O52">
        <v>1</v>
      </c>
      <c r="P52">
        <v>1</v>
      </c>
    </row>
    <row r="53" spans="1:16">
      <c r="A53" t="s">
        <v>2046</v>
      </c>
      <c r="B53" t="s">
        <v>4634</v>
      </c>
      <c r="C53" t="s">
        <v>245</v>
      </c>
      <c r="D53" t="s">
        <v>3215</v>
      </c>
      <c r="E53">
        <v>1.66</v>
      </c>
      <c r="J53" t="s">
        <v>245</v>
      </c>
      <c r="K53">
        <v>1.66</v>
      </c>
      <c r="N53" t="s">
        <v>686</v>
      </c>
      <c r="O53">
        <v>4</v>
      </c>
      <c r="P53">
        <v>22.27</v>
      </c>
    </row>
    <row r="54" spans="1:16">
      <c r="A54" t="s">
        <v>1977</v>
      </c>
      <c r="B54" t="s">
        <v>4589</v>
      </c>
      <c r="C54" t="s">
        <v>329</v>
      </c>
      <c r="D54" t="s">
        <v>4590</v>
      </c>
      <c r="E54">
        <v>4.24</v>
      </c>
      <c r="J54" t="s">
        <v>329</v>
      </c>
      <c r="K54">
        <v>4.24</v>
      </c>
      <c r="N54" t="s">
        <v>687</v>
      </c>
      <c r="O54">
        <v>0</v>
      </c>
      <c r="P54">
        <v>0</v>
      </c>
    </row>
    <row r="55" spans="1:16">
      <c r="A55" t="s">
        <v>1982</v>
      </c>
      <c r="B55" t="s">
        <v>4592</v>
      </c>
      <c r="C55" t="s">
        <v>329</v>
      </c>
      <c r="D55" t="s">
        <v>4593</v>
      </c>
      <c r="E55">
        <v>4.24</v>
      </c>
      <c r="J55" t="s">
        <v>329</v>
      </c>
      <c r="K55">
        <v>4.24</v>
      </c>
      <c r="N55" t="s">
        <v>688</v>
      </c>
      <c r="O55">
        <v>0</v>
      </c>
      <c r="P55">
        <v>0</v>
      </c>
    </row>
    <row r="56" spans="1:16">
      <c r="A56" t="s">
        <v>2007</v>
      </c>
      <c r="B56" t="s">
        <v>4612</v>
      </c>
      <c r="C56" t="s">
        <v>337</v>
      </c>
      <c r="D56" t="s">
        <v>4613</v>
      </c>
      <c r="E56">
        <v>2.83</v>
      </c>
      <c r="J56" t="s">
        <v>337</v>
      </c>
      <c r="K56">
        <v>2.83</v>
      </c>
      <c r="N56" t="s">
        <v>689</v>
      </c>
      <c r="O56">
        <v>5</v>
      </c>
      <c r="P56">
        <v>10.930000000000001</v>
      </c>
    </row>
    <row r="57" spans="1:16">
      <c r="A57" t="s">
        <v>1879</v>
      </c>
      <c r="B57" t="s">
        <v>4525</v>
      </c>
      <c r="C57" t="s">
        <v>389</v>
      </c>
      <c r="D57" t="s">
        <v>4526</v>
      </c>
      <c r="E57">
        <v>34</v>
      </c>
      <c r="J57" t="s">
        <v>389</v>
      </c>
      <c r="K57">
        <v>34</v>
      </c>
      <c r="N57" t="s">
        <v>494</v>
      </c>
      <c r="O57">
        <v>4</v>
      </c>
      <c r="P57">
        <v>22.3</v>
      </c>
    </row>
    <row r="58" spans="1:16">
      <c r="A58" t="s">
        <v>1900</v>
      </c>
      <c r="B58" t="s">
        <v>4537</v>
      </c>
      <c r="C58" t="s">
        <v>389</v>
      </c>
      <c r="D58" t="s">
        <v>4526</v>
      </c>
      <c r="E58">
        <v>14</v>
      </c>
      <c r="J58" t="s">
        <v>389</v>
      </c>
      <c r="K58">
        <v>14</v>
      </c>
      <c r="N58" t="s">
        <v>690</v>
      </c>
      <c r="O58">
        <v>0</v>
      </c>
      <c r="P58">
        <v>0</v>
      </c>
    </row>
    <row r="59" spans="1:16">
      <c r="A59" t="s">
        <v>1984</v>
      </c>
      <c r="B59" t="s">
        <v>4594</v>
      </c>
      <c r="C59" t="s">
        <v>389</v>
      </c>
      <c r="D59" t="s">
        <v>3057</v>
      </c>
      <c r="E59">
        <v>4.0199999999999996</v>
      </c>
      <c r="J59" t="s">
        <v>389</v>
      </c>
      <c r="K59">
        <v>4.0199999999999996</v>
      </c>
      <c r="N59" t="s">
        <v>496</v>
      </c>
      <c r="O59">
        <v>3</v>
      </c>
      <c r="P59">
        <v>7.6000000000000005</v>
      </c>
    </row>
    <row r="60" spans="1:16">
      <c r="A60" t="s">
        <v>2098</v>
      </c>
      <c r="B60" t="s">
        <v>4670</v>
      </c>
      <c r="C60" t="s">
        <v>389</v>
      </c>
      <c r="D60" t="s">
        <v>4671</v>
      </c>
      <c r="E60">
        <v>0.98</v>
      </c>
      <c r="J60" t="s">
        <v>389</v>
      </c>
      <c r="K60">
        <v>0.98</v>
      </c>
      <c r="N60" t="s">
        <v>691</v>
      </c>
      <c r="O60">
        <v>0</v>
      </c>
      <c r="P60">
        <v>0</v>
      </c>
    </row>
    <row r="61" spans="1:16">
      <c r="A61" t="s">
        <v>1919</v>
      </c>
      <c r="B61" t="s">
        <v>4548</v>
      </c>
      <c r="C61" t="s">
        <v>377</v>
      </c>
      <c r="D61" t="s">
        <v>4549</v>
      </c>
      <c r="E61">
        <v>9</v>
      </c>
      <c r="J61" t="s">
        <v>377</v>
      </c>
      <c r="K61">
        <v>9</v>
      </c>
      <c r="N61" t="s">
        <v>692</v>
      </c>
      <c r="O61">
        <v>0</v>
      </c>
      <c r="P61">
        <v>0</v>
      </c>
    </row>
    <row r="62" spans="1:16">
      <c r="A62" t="s">
        <v>1973</v>
      </c>
      <c r="B62" t="s">
        <v>4586</v>
      </c>
      <c r="C62" t="s">
        <v>377</v>
      </c>
      <c r="D62" t="s">
        <v>4557</v>
      </c>
      <c r="E62">
        <v>4.2699999999999996</v>
      </c>
      <c r="J62" t="s">
        <v>377</v>
      </c>
      <c r="K62">
        <v>4.2699999999999996</v>
      </c>
      <c r="N62" t="s">
        <v>693</v>
      </c>
      <c r="O62">
        <v>5</v>
      </c>
      <c r="P62">
        <v>19.34</v>
      </c>
    </row>
    <row r="63" spans="1:16">
      <c r="A63" t="s">
        <v>2083</v>
      </c>
      <c r="B63" t="s">
        <v>4660</v>
      </c>
      <c r="C63" t="s">
        <v>377</v>
      </c>
      <c r="D63" t="s">
        <v>4661</v>
      </c>
      <c r="E63">
        <v>1.2</v>
      </c>
      <c r="J63" t="s">
        <v>377</v>
      </c>
      <c r="K63">
        <v>1.2</v>
      </c>
      <c r="N63" t="s">
        <v>694</v>
      </c>
      <c r="O63">
        <v>0</v>
      </c>
      <c r="P63">
        <v>0</v>
      </c>
    </row>
    <row r="64" spans="1:16">
      <c r="A64" t="s">
        <v>1967</v>
      </c>
      <c r="B64" t="s">
        <v>4582</v>
      </c>
      <c r="C64" t="s">
        <v>327</v>
      </c>
      <c r="D64" t="s">
        <v>4583</v>
      </c>
      <c r="E64">
        <v>4.8</v>
      </c>
      <c r="J64" t="s">
        <v>327</v>
      </c>
      <c r="K64">
        <v>4.8</v>
      </c>
      <c r="N64" t="s">
        <v>695</v>
      </c>
      <c r="O64">
        <v>0</v>
      </c>
      <c r="P64">
        <v>0</v>
      </c>
    </row>
    <row r="65" spans="1:16">
      <c r="A65" t="s">
        <v>2073</v>
      </c>
      <c r="B65" t="s">
        <v>4653</v>
      </c>
      <c r="C65" t="s">
        <v>327</v>
      </c>
      <c r="D65" t="s">
        <v>4654</v>
      </c>
      <c r="E65">
        <v>1.2</v>
      </c>
      <c r="J65" t="s">
        <v>327</v>
      </c>
      <c r="K65">
        <v>1.2</v>
      </c>
      <c r="N65" t="s">
        <v>696</v>
      </c>
      <c r="O65">
        <v>0</v>
      </c>
      <c r="P65">
        <v>0</v>
      </c>
    </row>
    <row r="66" spans="1:16">
      <c r="A66" t="s">
        <v>2103</v>
      </c>
      <c r="B66" t="s">
        <v>4674</v>
      </c>
      <c r="C66" t="s">
        <v>327</v>
      </c>
      <c r="D66" t="s">
        <v>4675</v>
      </c>
      <c r="E66">
        <v>0.95</v>
      </c>
      <c r="J66" t="s">
        <v>327</v>
      </c>
      <c r="K66">
        <v>0.95</v>
      </c>
      <c r="N66" t="s">
        <v>697</v>
      </c>
      <c r="O66">
        <v>1</v>
      </c>
      <c r="P66">
        <v>2.4</v>
      </c>
    </row>
    <row r="67" spans="1:16">
      <c r="A67" t="s">
        <v>2058</v>
      </c>
      <c r="B67" t="s">
        <v>4642</v>
      </c>
      <c r="C67" t="s">
        <v>341</v>
      </c>
      <c r="D67" t="s">
        <v>4643</v>
      </c>
      <c r="E67">
        <v>1.41</v>
      </c>
      <c r="J67" t="s">
        <v>341</v>
      </c>
      <c r="K67">
        <v>1.41</v>
      </c>
      <c r="N67" t="s">
        <v>506</v>
      </c>
      <c r="O67">
        <v>0</v>
      </c>
      <c r="P67">
        <v>0</v>
      </c>
    </row>
    <row r="68" spans="1:16">
      <c r="A68" t="s">
        <v>1950</v>
      </c>
      <c r="B68" t="s">
        <v>4569</v>
      </c>
      <c r="C68" t="s">
        <v>313</v>
      </c>
      <c r="D68" t="s">
        <v>4570</v>
      </c>
      <c r="E68">
        <v>5.78</v>
      </c>
      <c r="J68" t="s">
        <v>313</v>
      </c>
      <c r="K68">
        <v>5.78</v>
      </c>
      <c r="N68" t="s">
        <v>698</v>
      </c>
      <c r="O68">
        <v>1</v>
      </c>
      <c r="P68">
        <v>3.12</v>
      </c>
    </row>
    <row r="69" spans="1:16">
      <c r="A69" t="s">
        <v>2090</v>
      </c>
      <c r="B69" t="s">
        <v>4665</v>
      </c>
      <c r="C69" t="s">
        <v>323</v>
      </c>
      <c r="D69" t="s">
        <v>4034</v>
      </c>
      <c r="E69">
        <v>1</v>
      </c>
      <c r="J69" t="s">
        <v>323</v>
      </c>
      <c r="K69">
        <v>1</v>
      </c>
      <c r="N69" t="s">
        <v>699</v>
      </c>
      <c r="O69">
        <v>0</v>
      </c>
      <c r="P69">
        <v>0</v>
      </c>
    </row>
    <row r="70" spans="1:16">
      <c r="A70" t="s">
        <v>1905</v>
      </c>
      <c r="B70" t="s">
        <v>4539</v>
      </c>
      <c r="C70" t="s">
        <v>383</v>
      </c>
      <c r="D70" t="s">
        <v>4540</v>
      </c>
      <c r="E70">
        <v>12</v>
      </c>
      <c r="J70" t="s">
        <v>383</v>
      </c>
      <c r="K70">
        <v>12</v>
      </c>
      <c r="N70" t="s">
        <v>510</v>
      </c>
      <c r="O70">
        <v>2</v>
      </c>
      <c r="P70">
        <v>2.8899999999999997</v>
      </c>
    </row>
    <row r="71" spans="1:16">
      <c r="A71" t="s">
        <v>1965</v>
      </c>
      <c r="B71" t="s">
        <v>4580</v>
      </c>
      <c r="C71" t="s">
        <v>383</v>
      </c>
      <c r="D71" t="s">
        <v>4581</v>
      </c>
      <c r="E71">
        <v>4.8</v>
      </c>
      <c r="J71" t="s">
        <v>383</v>
      </c>
      <c r="K71">
        <v>4.8</v>
      </c>
      <c r="N71" t="s">
        <v>511</v>
      </c>
      <c r="O71">
        <v>3</v>
      </c>
      <c r="P71">
        <v>38.42</v>
      </c>
    </row>
    <row r="72" spans="1:16">
      <c r="A72" t="s">
        <v>1970</v>
      </c>
      <c r="B72" t="s">
        <v>4584</v>
      </c>
      <c r="C72" t="s">
        <v>383</v>
      </c>
      <c r="D72" t="s">
        <v>4585</v>
      </c>
      <c r="E72">
        <v>4.2699999999999996</v>
      </c>
      <c r="J72" t="s">
        <v>383</v>
      </c>
      <c r="K72">
        <v>4.2699999999999996</v>
      </c>
      <c r="N72" t="s">
        <v>700</v>
      </c>
      <c r="O72">
        <v>0</v>
      </c>
      <c r="P72">
        <v>0</v>
      </c>
    </row>
    <row r="73" spans="1:16">
      <c r="A73" t="s">
        <v>2070</v>
      </c>
      <c r="B73" t="s">
        <v>4651</v>
      </c>
      <c r="C73" t="s">
        <v>383</v>
      </c>
      <c r="D73" t="s">
        <v>4652</v>
      </c>
      <c r="E73">
        <v>1.2</v>
      </c>
      <c r="J73" t="s">
        <v>383</v>
      </c>
      <c r="K73">
        <v>1.2</v>
      </c>
      <c r="N73" t="s">
        <v>701</v>
      </c>
      <c r="O73">
        <v>0</v>
      </c>
      <c r="P73">
        <v>0</v>
      </c>
    </row>
    <row r="74" spans="1:16">
      <c r="A74" t="s">
        <v>1930</v>
      </c>
      <c r="B74" t="s">
        <v>4555</v>
      </c>
      <c r="C74" t="s">
        <v>355</v>
      </c>
      <c r="D74" t="s">
        <v>4526</v>
      </c>
      <c r="E74">
        <v>6.51</v>
      </c>
      <c r="J74" t="s">
        <v>355</v>
      </c>
      <c r="K74">
        <v>6.51</v>
      </c>
      <c r="N74" t="s">
        <v>702</v>
      </c>
      <c r="O74">
        <v>1</v>
      </c>
      <c r="P74">
        <v>2.82</v>
      </c>
    </row>
    <row r="75" spans="1:16">
      <c r="A75" t="s">
        <v>2032</v>
      </c>
      <c r="B75" t="s">
        <v>4625</v>
      </c>
      <c r="C75" t="s">
        <v>355</v>
      </c>
      <c r="D75" t="s">
        <v>4626</v>
      </c>
      <c r="E75">
        <v>2.13</v>
      </c>
      <c r="J75" t="s">
        <v>355</v>
      </c>
      <c r="K75">
        <v>2.13</v>
      </c>
      <c r="N75" t="s">
        <v>703</v>
      </c>
      <c r="O75">
        <v>2</v>
      </c>
      <c r="P75">
        <v>7.0600000000000005</v>
      </c>
    </row>
    <row r="76" spans="1:16">
      <c r="A76" t="s">
        <v>2093</v>
      </c>
      <c r="B76" t="s">
        <v>4666</v>
      </c>
      <c r="C76" t="s">
        <v>355</v>
      </c>
      <c r="D76" t="s">
        <v>4667</v>
      </c>
      <c r="E76">
        <v>1</v>
      </c>
      <c r="J76" t="s">
        <v>355</v>
      </c>
      <c r="K76">
        <v>1</v>
      </c>
      <c r="N76" t="s">
        <v>708</v>
      </c>
      <c r="O76">
        <v>0</v>
      </c>
      <c r="P76">
        <v>0</v>
      </c>
    </row>
    <row r="77" spans="1:16">
      <c r="A77" t="s">
        <v>2101</v>
      </c>
      <c r="B77" t="s">
        <v>4672</v>
      </c>
      <c r="C77" t="s">
        <v>355</v>
      </c>
      <c r="D77" t="s">
        <v>4673</v>
      </c>
      <c r="E77">
        <v>0.96</v>
      </c>
      <c r="J77" t="s">
        <v>355</v>
      </c>
      <c r="K77">
        <v>0.96</v>
      </c>
      <c r="N77" t="s">
        <v>704</v>
      </c>
      <c r="O77">
        <v>1</v>
      </c>
      <c r="P77">
        <v>6</v>
      </c>
    </row>
    <row r="78" spans="1:16">
      <c r="A78" t="s">
        <v>2126</v>
      </c>
      <c r="B78" t="s">
        <v>4688</v>
      </c>
      <c r="C78" t="s">
        <v>355</v>
      </c>
      <c r="D78" t="s">
        <v>4689</v>
      </c>
      <c r="E78">
        <v>0.33</v>
      </c>
      <c r="J78" t="s">
        <v>355</v>
      </c>
      <c r="K78">
        <v>0.33</v>
      </c>
      <c r="N78" t="s">
        <v>520</v>
      </c>
      <c r="O78">
        <v>1</v>
      </c>
      <c r="P78">
        <v>2.2999999999999998</v>
      </c>
    </row>
    <row r="79" spans="1:16">
      <c r="A79" t="s">
        <v>1903</v>
      </c>
      <c r="B79" t="s">
        <v>4538</v>
      </c>
      <c r="C79" t="s">
        <v>343</v>
      </c>
      <c r="D79" t="s">
        <v>2389</v>
      </c>
      <c r="E79">
        <v>13</v>
      </c>
      <c r="J79" t="s">
        <v>343</v>
      </c>
      <c r="K79">
        <v>13</v>
      </c>
      <c r="N79" t="s">
        <v>521</v>
      </c>
      <c r="O79">
        <v>1</v>
      </c>
      <c r="P79">
        <v>4.24</v>
      </c>
    </row>
    <row r="80" spans="1:16">
      <c r="A80" t="s">
        <v>1952</v>
      </c>
      <c r="B80" t="s">
        <v>4571</v>
      </c>
      <c r="C80" t="s">
        <v>343</v>
      </c>
      <c r="D80" t="s">
        <v>4532</v>
      </c>
      <c r="E80">
        <v>5.66</v>
      </c>
      <c r="J80" t="s">
        <v>343</v>
      </c>
      <c r="K80">
        <v>5.66</v>
      </c>
      <c r="N80" t="s">
        <v>705</v>
      </c>
      <c r="O80">
        <v>0</v>
      </c>
      <c r="P80">
        <v>0</v>
      </c>
    </row>
    <row r="81" spans="1:16">
      <c r="A81" t="s">
        <v>2015</v>
      </c>
      <c r="B81" t="s">
        <v>4617</v>
      </c>
      <c r="C81" t="s">
        <v>343</v>
      </c>
      <c r="D81" t="s">
        <v>3021</v>
      </c>
      <c r="E81">
        <v>2.44</v>
      </c>
      <c r="J81" t="s">
        <v>343</v>
      </c>
      <c r="K81">
        <v>2.44</v>
      </c>
      <c r="N81" t="s">
        <v>706</v>
      </c>
      <c r="O81">
        <v>1</v>
      </c>
      <c r="P81">
        <v>1.2</v>
      </c>
    </row>
    <row r="82" spans="1:16">
      <c r="A82" t="s">
        <v>2078</v>
      </c>
      <c r="B82" t="s">
        <v>4657</v>
      </c>
      <c r="C82" t="s">
        <v>343</v>
      </c>
      <c r="D82" t="s">
        <v>4658</v>
      </c>
      <c r="E82">
        <v>1.2</v>
      </c>
      <c r="J82" t="s">
        <v>343</v>
      </c>
      <c r="K82">
        <v>1.2</v>
      </c>
      <c r="N82" t="s">
        <v>525</v>
      </c>
      <c r="O82">
        <v>0</v>
      </c>
      <c r="P82">
        <v>0</v>
      </c>
    </row>
    <row r="83" spans="1:16">
      <c r="A83" t="s">
        <v>1989</v>
      </c>
      <c r="B83" t="s">
        <v>4597</v>
      </c>
      <c r="C83" t="s">
        <v>261</v>
      </c>
      <c r="D83" t="s">
        <v>4598</v>
      </c>
      <c r="E83">
        <v>4</v>
      </c>
      <c r="J83" t="s">
        <v>261</v>
      </c>
      <c r="K83">
        <v>4</v>
      </c>
      <c r="N83" t="s">
        <v>526</v>
      </c>
      <c r="O83">
        <v>0</v>
      </c>
      <c r="P83">
        <v>0</v>
      </c>
    </row>
    <row r="84" spans="1:16">
      <c r="A84" t="s">
        <v>2018</v>
      </c>
      <c r="B84" t="s">
        <v>4618</v>
      </c>
      <c r="C84" t="s">
        <v>261</v>
      </c>
      <c r="D84" t="s">
        <v>2972</v>
      </c>
      <c r="E84">
        <v>2.4</v>
      </c>
      <c r="J84" t="s">
        <v>261</v>
      </c>
      <c r="K84">
        <v>2.4</v>
      </c>
      <c r="N84" t="s">
        <v>527</v>
      </c>
      <c r="O84">
        <v>0</v>
      </c>
      <c r="P84">
        <v>0</v>
      </c>
    </row>
    <row r="85" spans="1:16">
      <c r="A85" t="s">
        <v>2080</v>
      </c>
      <c r="B85" t="s">
        <v>4659</v>
      </c>
      <c r="C85" t="s">
        <v>261</v>
      </c>
      <c r="E85">
        <v>1.2</v>
      </c>
      <c r="J85" t="s">
        <v>261</v>
      </c>
      <c r="K85">
        <v>1.2</v>
      </c>
      <c r="N85" t="s">
        <v>528</v>
      </c>
      <c r="O85">
        <v>0</v>
      </c>
      <c r="P85">
        <v>0</v>
      </c>
    </row>
    <row r="86" spans="1:16">
      <c r="A86" t="s">
        <v>1917</v>
      </c>
      <c r="B86" t="s">
        <v>4547</v>
      </c>
      <c r="C86" t="s">
        <v>331</v>
      </c>
      <c r="D86" t="s">
        <v>1947</v>
      </c>
      <c r="E86">
        <v>9.56</v>
      </c>
      <c r="J86" t="s">
        <v>331</v>
      </c>
      <c r="K86">
        <v>9.56</v>
      </c>
    </row>
    <row r="87" spans="1:16">
      <c r="A87" t="s">
        <v>1940</v>
      </c>
      <c r="B87" t="s">
        <v>4561</v>
      </c>
      <c r="C87" t="s">
        <v>331</v>
      </c>
      <c r="D87" t="s">
        <v>4562</v>
      </c>
      <c r="E87">
        <v>6.02</v>
      </c>
      <c r="J87" t="s">
        <v>331</v>
      </c>
      <c r="K87">
        <v>6.02</v>
      </c>
    </row>
    <row r="88" spans="1:16">
      <c r="A88" t="s">
        <v>2040</v>
      </c>
      <c r="B88" t="s">
        <v>4631</v>
      </c>
      <c r="C88" t="s">
        <v>331</v>
      </c>
      <c r="D88" t="s">
        <v>4562</v>
      </c>
      <c r="E88">
        <v>1.9</v>
      </c>
      <c r="J88" t="s">
        <v>331</v>
      </c>
      <c r="K88">
        <v>1.9</v>
      </c>
    </row>
    <row r="89" spans="1:16">
      <c r="A89" t="s">
        <v>2066</v>
      </c>
      <c r="B89" t="s">
        <v>4648</v>
      </c>
      <c r="C89" t="s">
        <v>331</v>
      </c>
      <c r="D89" t="s">
        <v>4562</v>
      </c>
      <c r="E89">
        <v>1.2</v>
      </c>
      <c r="J89" t="s">
        <v>331</v>
      </c>
      <c r="K89">
        <v>1.2</v>
      </c>
    </row>
    <row r="90" spans="1:16">
      <c r="A90" t="s">
        <v>2116</v>
      </c>
      <c r="B90" t="s">
        <v>4682</v>
      </c>
      <c r="C90" t="s">
        <v>331</v>
      </c>
      <c r="E90">
        <v>0.66</v>
      </c>
      <c r="J90" t="s">
        <v>331</v>
      </c>
      <c r="K90">
        <v>0.66</v>
      </c>
    </row>
    <row r="91" spans="1:16">
      <c r="A91" t="s">
        <v>2024</v>
      </c>
      <c r="B91" t="s">
        <v>4620</v>
      </c>
      <c r="C91" t="s">
        <v>319</v>
      </c>
      <c r="E91">
        <v>2.4</v>
      </c>
      <c r="J91" t="s">
        <v>319</v>
      </c>
      <c r="K91">
        <v>2.4</v>
      </c>
    </row>
    <row r="92" spans="1:16">
      <c r="A92" t="s">
        <v>2000</v>
      </c>
      <c r="B92" t="s">
        <v>4606</v>
      </c>
      <c r="C92" t="s">
        <v>325</v>
      </c>
      <c r="D92" t="s">
        <v>4607</v>
      </c>
      <c r="E92">
        <v>3.12</v>
      </c>
      <c r="J92" t="s">
        <v>325</v>
      </c>
      <c r="K92">
        <v>3.12</v>
      </c>
    </row>
    <row r="93" spans="1:16">
      <c r="A93" t="s">
        <v>2048</v>
      </c>
      <c r="B93" t="s">
        <v>4635</v>
      </c>
      <c r="C93" t="s">
        <v>353</v>
      </c>
      <c r="D93" t="s">
        <v>4636</v>
      </c>
      <c r="E93">
        <v>1.49</v>
      </c>
      <c r="J93" t="s">
        <v>353</v>
      </c>
      <c r="K93">
        <v>1.49</v>
      </c>
    </row>
    <row r="94" spans="1:16">
      <c r="A94" t="s">
        <v>2064</v>
      </c>
      <c r="B94" t="s">
        <v>4646</v>
      </c>
      <c r="C94" t="s">
        <v>353</v>
      </c>
      <c r="D94" t="s">
        <v>4647</v>
      </c>
      <c r="E94">
        <v>1.4</v>
      </c>
      <c r="J94" t="s">
        <v>353</v>
      </c>
      <c r="K94">
        <v>1.4</v>
      </c>
    </row>
    <row r="95" spans="1:16">
      <c r="A95" t="s">
        <v>1882</v>
      </c>
      <c r="B95" t="s">
        <v>4527</v>
      </c>
      <c r="C95" t="s">
        <v>295</v>
      </c>
      <c r="D95" t="s">
        <v>4528</v>
      </c>
      <c r="E95">
        <v>31</v>
      </c>
      <c r="J95" t="s">
        <v>295</v>
      </c>
      <c r="K95">
        <v>31</v>
      </c>
    </row>
    <row r="96" spans="1:16">
      <c r="A96" t="s">
        <v>1943</v>
      </c>
      <c r="B96" t="s">
        <v>4563</v>
      </c>
      <c r="C96" t="s">
        <v>295</v>
      </c>
      <c r="D96" t="s">
        <v>4564</v>
      </c>
      <c r="E96">
        <v>6</v>
      </c>
      <c r="J96" t="s">
        <v>295</v>
      </c>
      <c r="K96">
        <v>6</v>
      </c>
    </row>
    <row r="97" spans="1:11">
      <c r="A97" t="s">
        <v>2053</v>
      </c>
      <c r="B97" t="s">
        <v>4639</v>
      </c>
      <c r="C97" t="s">
        <v>295</v>
      </c>
      <c r="D97" t="s">
        <v>4640</v>
      </c>
      <c r="E97">
        <v>1.42</v>
      </c>
      <c r="J97" t="s">
        <v>295</v>
      </c>
      <c r="K97">
        <v>1.42</v>
      </c>
    </row>
    <row r="98" spans="1:11">
      <c r="A98" t="s">
        <v>2010</v>
      </c>
      <c r="B98" t="s">
        <v>4614</v>
      </c>
      <c r="C98" t="s">
        <v>311</v>
      </c>
      <c r="D98" t="s">
        <v>4590</v>
      </c>
      <c r="E98">
        <v>2.82</v>
      </c>
      <c r="J98" t="s">
        <v>311</v>
      </c>
      <c r="K98">
        <v>2.82</v>
      </c>
    </row>
    <row r="99" spans="1:11">
      <c r="A99" t="s">
        <v>1937</v>
      </c>
      <c r="B99" t="s">
        <v>4559</v>
      </c>
      <c r="C99" t="s">
        <v>239</v>
      </c>
      <c r="D99" t="s">
        <v>4560</v>
      </c>
      <c r="E99">
        <v>6.24</v>
      </c>
      <c r="J99" t="s">
        <v>239</v>
      </c>
      <c r="K99">
        <v>6.24</v>
      </c>
    </row>
    <row r="100" spans="1:11">
      <c r="A100" t="s">
        <v>2105</v>
      </c>
      <c r="B100" t="s">
        <v>4676</v>
      </c>
      <c r="C100" t="s">
        <v>239</v>
      </c>
      <c r="D100" t="s">
        <v>4677</v>
      </c>
      <c r="E100">
        <v>0.82</v>
      </c>
      <c r="J100" t="s">
        <v>239</v>
      </c>
      <c r="K100">
        <v>0.82</v>
      </c>
    </row>
    <row r="101" spans="1:11">
      <c r="A101" t="s">
        <v>1945</v>
      </c>
      <c r="B101" t="s">
        <v>4565</v>
      </c>
      <c r="C101" t="s">
        <v>387</v>
      </c>
      <c r="D101" t="s">
        <v>4566</v>
      </c>
      <c r="E101">
        <v>6</v>
      </c>
      <c r="J101" t="s">
        <v>387</v>
      </c>
      <c r="K101">
        <v>6</v>
      </c>
    </row>
    <row r="102" spans="1:11">
      <c r="A102" t="s">
        <v>2030</v>
      </c>
      <c r="B102" t="s">
        <v>4623</v>
      </c>
      <c r="C102" t="s">
        <v>293</v>
      </c>
      <c r="D102" t="s">
        <v>4624</v>
      </c>
      <c r="E102">
        <v>2.2999999999999998</v>
      </c>
      <c r="J102" t="s">
        <v>293</v>
      </c>
      <c r="K102">
        <v>2.2999999999999998</v>
      </c>
    </row>
    <row r="103" spans="1:11">
      <c r="A103" t="s">
        <v>1980</v>
      </c>
      <c r="B103" t="s">
        <v>4591</v>
      </c>
      <c r="C103" t="s">
        <v>287</v>
      </c>
      <c r="D103" t="s">
        <v>4034</v>
      </c>
      <c r="E103">
        <v>4.24</v>
      </c>
      <c r="J103" t="s">
        <v>287</v>
      </c>
      <c r="K103">
        <v>4.24</v>
      </c>
    </row>
    <row r="104" spans="1:11">
      <c r="A104" t="s">
        <v>2068</v>
      </c>
      <c r="B104" t="s">
        <v>4649</v>
      </c>
      <c r="C104" t="s">
        <v>363</v>
      </c>
      <c r="D104" t="s">
        <v>4650</v>
      </c>
      <c r="E104">
        <v>1.2</v>
      </c>
      <c r="J104" t="s">
        <v>363</v>
      </c>
      <c r="K104">
        <v>1.2</v>
      </c>
    </row>
  </sheetData>
  <autoFilter ref="A4:E104" xr:uid="{4D702C72-0C7C-4566-8080-1C7972072B8C}">
    <filterColumn colId="4" showButton="0"/>
    <sortState xmlns:xlrd2="http://schemas.microsoft.com/office/spreadsheetml/2017/richdata2" ref="A5:E104">
      <sortCondition ref="C4:C104"/>
    </sortState>
  </autoFilter>
  <hyperlinks>
    <hyperlink ref="B1" r:id="rId1" xr:uid="{37153957-D141-46BD-82A9-FF77F828FC3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Düğme1_Tıkla">
                <anchor moveWithCells="1" sizeWithCells="1">
                  <from>
                    <xdr:col>5</xdr:col>
                    <xdr:colOff>114300</xdr:colOff>
                    <xdr:row>2</xdr:row>
                    <xdr:rowOff>38100</xdr:rowOff>
                  </from>
                  <to>
                    <xdr:col>8</xdr:col>
                    <xdr:colOff>200025</xdr:colOff>
                    <xdr:row>4</xdr:row>
                    <xdr:rowOff>28575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05E11-E66A-4CC4-B3EB-FF328A7333D9}">
  <sheetPr codeName="Sayfa58">
    <tabColor theme="0"/>
  </sheetPr>
  <dimension ref="A1:L86"/>
  <sheetViews>
    <sheetView topLeftCell="A2" workbookViewId="0">
      <selection activeCell="A6" sqref="A6:A53"/>
    </sheetView>
  </sheetViews>
  <sheetFormatPr defaultRowHeight="14.25"/>
  <cols>
    <col min="1" max="1" width="8" bestFit="1" customWidth="1"/>
    <col min="2" max="2" width="33.875" bestFit="1" customWidth="1"/>
    <col min="3" max="3" width="13" bestFit="1" customWidth="1"/>
    <col min="4" max="4" width="26.625" bestFit="1" customWidth="1"/>
    <col min="5" max="5" width="12.75" bestFit="1" customWidth="1"/>
    <col min="10" max="10" width="17.25" bestFit="1" customWidth="1"/>
  </cols>
  <sheetData>
    <row r="1" spans="1:12">
      <c r="A1" t="s">
        <v>793</v>
      </c>
      <c r="B1" s="11" t="s">
        <v>4434</v>
      </c>
    </row>
    <row r="5" spans="1:12" ht="15" thickBot="1">
      <c r="A5" s="786" t="s">
        <v>3414</v>
      </c>
      <c r="B5" s="786" t="s">
        <v>4694</v>
      </c>
      <c r="C5" s="786" t="s">
        <v>4486</v>
      </c>
      <c r="D5" s="786" t="s">
        <v>4693</v>
      </c>
      <c r="E5" s="843" t="s">
        <v>4692</v>
      </c>
      <c r="K5" t="s">
        <v>5426</v>
      </c>
      <c r="L5" t="s">
        <v>4692</v>
      </c>
    </row>
    <row r="6" spans="1:12" ht="15" thickTop="1">
      <c r="A6" t="s">
        <v>1995</v>
      </c>
      <c r="B6" t="s">
        <v>4756</v>
      </c>
      <c r="C6" t="s">
        <v>367</v>
      </c>
      <c r="D6" t="s">
        <v>4757</v>
      </c>
      <c r="E6">
        <v>2.76</v>
      </c>
      <c r="J6" t="s">
        <v>401</v>
      </c>
      <c r="K6">
        <v>0</v>
      </c>
      <c r="L6">
        <v>0</v>
      </c>
    </row>
    <row r="7" spans="1:12">
      <c r="A7" t="s">
        <v>1882</v>
      </c>
      <c r="B7" t="s">
        <v>4696</v>
      </c>
      <c r="C7" t="s">
        <v>375</v>
      </c>
      <c r="D7" t="s">
        <v>3617</v>
      </c>
      <c r="E7">
        <v>115</v>
      </c>
      <c r="J7" t="s">
        <v>424</v>
      </c>
      <c r="K7">
        <v>0</v>
      </c>
      <c r="L7">
        <v>0</v>
      </c>
    </row>
    <row r="8" spans="1:12">
      <c r="A8" t="s">
        <v>1888</v>
      </c>
      <c r="B8" t="s">
        <v>4698</v>
      </c>
      <c r="C8" t="s">
        <v>375</v>
      </c>
      <c r="D8" t="s">
        <v>3657</v>
      </c>
      <c r="E8">
        <v>68</v>
      </c>
      <c r="J8" t="s">
        <v>1878</v>
      </c>
      <c r="K8">
        <v>1</v>
      </c>
      <c r="L8">
        <v>2.76</v>
      </c>
    </row>
    <row r="9" spans="1:12">
      <c r="A9" t="s">
        <v>1890</v>
      </c>
      <c r="B9" t="s">
        <v>4699</v>
      </c>
      <c r="C9" t="s">
        <v>375</v>
      </c>
      <c r="D9" t="s">
        <v>3617</v>
      </c>
      <c r="E9">
        <v>47</v>
      </c>
      <c r="J9" t="s">
        <v>713</v>
      </c>
      <c r="K9">
        <v>0</v>
      </c>
      <c r="L9">
        <v>0</v>
      </c>
    </row>
    <row r="10" spans="1:12">
      <c r="A10" t="s">
        <v>1895</v>
      </c>
      <c r="B10" t="s">
        <v>4701</v>
      </c>
      <c r="C10" t="s">
        <v>375</v>
      </c>
      <c r="D10" t="s">
        <v>4702</v>
      </c>
      <c r="E10">
        <v>44</v>
      </c>
      <c r="J10" t="s">
        <v>429</v>
      </c>
      <c r="K10">
        <v>0</v>
      </c>
      <c r="L10">
        <v>0</v>
      </c>
    </row>
    <row r="11" spans="1:12">
      <c r="A11" t="s">
        <v>1898</v>
      </c>
      <c r="B11" t="s">
        <v>4703</v>
      </c>
      <c r="C11" t="s">
        <v>375</v>
      </c>
      <c r="D11" t="s">
        <v>4704</v>
      </c>
      <c r="E11">
        <v>34</v>
      </c>
      <c r="J11" t="s">
        <v>430</v>
      </c>
      <c r="K11">
        <v>0</v>
      </c>
      <c r="L11">
        <v>0</v>
      </c>
    </row>
    <row r="12" spans="1:12">
      <c r="A12" t="s">
        <v>1900</v>
      </c>
      <c r="B12" t="s">
        <v>4705</v>
      </c>
      <c r="C12" t="s">
        <v>375</v>
      </c>
      <c r="D12" t="s">
        <v>4702</v>
      </c>
      <c r="E12">
        <v>33</v>
      </c>
      <c r="J12" t="s">
        <v>432</v>
      </c>
      <c r="K12">
        <v>0</v>
      </c>
      <c r="L12">
        <v>0</v>
      </c>
    </row>
    <row r="13" spans="1:12">
      <c r="A13" t="s">
        <v>1907</v>
      </c>
      <c r="B13" t="s">
        <v>4709</v>
      </c>
      <c r="C13" t="s">
        <v>375</v>
      </c>
      <c r="D13" t="s">
        <v>3617</v>
      </c>
      <c r="E13">
        <v>25</v>
      </c>
      <c r="J13" t="s">
        <v>434</v>
      </c>
      <c r="K13">
        <v>0</v>
      </c>
      <c r="L13">
        <v>0</v>
      </c>
    </row>
    <row r="14" spans="1:12">
      <c r="A14" t="s">
        <v>1911</v>
      </c>
      <c r="B14" t="s">
        <v>4712</v>
      </c>
      <c r="C14" t="s">
        <v>375</v>
      </c>
      <c r="D14" t="s">
        <v>3593</v>
      </c>
      <c r="E14">
        <v>25</v>
      </c>
      <c r="J14" t="s">
        <v>436</v>
      </c>
      <c r="K14">
        <v>0</v>
      </c>
      <c r="L14">
        <v>0</v>
      </c>
    </row>
    <row r="15" spans="1:12">
      <c r="A15" t="s">
        <v>1914</v>
      </c>
      <c r="B15" t="s">
        <v>4713</v>
      </c>
      <c r="C15" t="s">
        <v>375</v>
      </c>
      <c r="D15" t="s">
        <v>3593</v>
      </c>
      <c r="E15">
        <v>25</v>
      </c>
      <c r="J15" t="s">
        <v>712</v>
      </c>
      <c r="K15">
        <v>0</v>
      </c>
      <c r="L15">
        <v>0</v>
      </c>
    </row>
    <row r="16" spans="1:12">
      <c r="A16" t="s">
        <v>1917</v>
      </c>
      <c r="B16" t="s">
        <v>4714</v>
      </c>
      <c r="C16" t="s">
        <v>375</v>
      </c>
      <c r="D16" t="s">
        <v>4702</v>
      </c>
      <c r="E16">
        <v>24</v>
      </c>
      <c r="J16" t="s">
        <v>440</v>
      </c>
      <c r="K16">
        <v>28</v>
      </c>
      <c r="L16">
        <v>743.95</v>
      </c>
    </row>
    <row r="17" spans="1:12">
      <c r="A17" t="s">
        <v>1919</v>
      </c>
      <c r="B17" t="s">
        <v>4715</v>
      </c>
      <c r="C17" t="s">
        <v>375</v>
      </c>
      <c r="D17" t="s">
        <v>4702</v>
      </c>
      <c r="E17">
        <v>24</v>
      </c>
      <c r="J17" t="s">
        <v>665</v>
      </c>
      <c r="K17">
        <v>0</v>
      </c>
      <c r="L17">
        <v>0</v>
      </c>
    </row>
    <row r="18" spans="1:12">
      <c r="A18" t="s">
        <v>1922</v>
      </c>
      <c r="B18" t="s">
        <v>4716</v>
      </c>
      <c r="C18" t="s">
        <v>375</v>
      </c>
      <c r="D18" t="s">
        <v>4702</v>
      </c>
      <c r="E18">
        <v>24</v>
      </c>
      <c r="J18" t="s">
        <v>444</v>
      </c>
      <c r="K18">
        <v>0</v>
      </c>
      <c r="L18">
        <v>0</v>
      </c>
    </row>
    <row r="19" spans="1:12">
      <c r="A19" t="s">
        <v>1924</v>
      </c>
      <c r="B19" t="s">
        <v>4717</v>
      </c>
      <c r="C19" t="s">
        <v>375</v>
      </c>
      <c r="D19" t="s">
        <v>4718</v>
      </c>
      <c r="E19">
        <v>24</v>
      </c>
      <c r="J19" t="s">
        <v>445</v>
      </c>
      <c r="K19">
        <v>0</v>
      </c>
      <c r="L19">
        <v>0</v>
      </c>
    </row>
    <row r="20" spans="1:12">
      <c r="A20" t="s">
        <v>1937</v>
      </c>
      <c r="B20" t="s">
        <v>4724</v>
      </c>
      <c r="C20" t="s">
        <v>375</v>
      </c>
      <c r="D20" t="s">
        <v>3617</v>
      </c>
      <c r="E20">
        <v>23</v>
      </c>
      <c r="J20" t="s">
        <v>447</v>
      </c>
      <c r="K20">
        <v>0</v>
      </c>
      <c r="L20">
        <v>0</v>
      </c>
    </row>
    <row r="21" spans="1:12">
      <c r="A21" t="s">
        <v>1940</v>
      </c>
      <c r="B21" t="s">
        <v>4725</v>
      </c>
      <c r="C21" t="s">
        <v>375</v>
      </c>
      <c r="D21" t="s">
        <v>3657</v>
      </c>
      <c r="E21">
        <v>23</v>
      </c>
      <c r="J21" t="s">
        <v>666</v>
      </c>
      <c r="K21">
        <v>0</v>
      </c>
      <c r="L21">
        <v>0</v>
      </c>
    </row>
    <row r="22" spans="1:12">
      <c r="A22" t="s">
        <v>1943</v>
      </c>
      <c r="B22" t="s">
        <v>4726</v>
      </c>
      <c r="C22" t="s">
        <v>375</v>
      </c>
      <c r="D22" t="s">
        <v>3657</v>
      </c>
      <c r="E22">
        <v>23</v>
      </c>
      <c r="J22" t="s">
        <v>667</v>
      </c>
      <c r="K22">
        <v>0</v>
      </c>
      <c r="L22">
        <v>0</v>
      </c>
    </row>
    <row r="23" spans="1:12">
      <c r="A23" t="s">
        <v>1945</v>
      </c>
      <c r="B23" t="s">
        <v>4727</v>
      </c>
      <c r="C23" t="s">
        <v>375</v>
      </c>
      <c r="D23" t="s">
        <v>3657</v>
      </c>
      <c r="E23">
        <v>23</v>
      </c>
      <c r="J23" t="s">
        <v>668</v>
      </c>
      <c r="K23">
        <v>0</v>
      </c>
      <c r="L23">
        <v>0</v>
      </c>
    </row>
    <row r="24" spans="1:12">
      <c r="A24" t="s">
        <v>1950</v>
      </c>
      <c r="B24" t="s">
        <v>4730</v>
      </c>
      <c r="C24" t="s">
        <v>375</v>
      </c>
      <c r="D24" t="s">
        <v>4731</v>
      </c>
      <c r="E24">
        <v>18</v>
      </c>
      <c r="J24" t="s">
        <v>454</v>
      </c>
      <c r="K24">
        <v>0</v>
      </c>
      <c r="L24">
        <v>0</v>
      </c>
    </row>
    <row r="25" spans="1:12">
      <c r="A25" t="s">
        <v>1952</v>
      </c>
      <c r="B25" t="s">
        <v>4732</v>
      </c>
      <c r="C25" t="s">
        <v>375</v>
      </c>
      <c r="D25" t="s">
        <v>4733</v>
      </c>
      <c r="E25">
        <v>17</v>
      </c>
      <c r="J25" t="s">
        <v>455</v>
      </c>
      <c r="K25">
        <v>0</v>
      </c>
      <c r="L25">
        <v>0</v>
      </c>
    </row>
    <row r="26" spans="1:12">
      <c r="A26" t="s">
        <v>1954</v>
      </c>
      <c r="B26" t="s">
        <v>4734</v>
      </c>
      <c r="C26" t="s">
        <v>375</v>
      </c>
      <c r="D26" t="s">
        <v>4704</v>
      </c>
      <c r="E26">
        <v>17</v>
      </c>
      <c r="J26" t="s">
        <v>457</v>
      </c>
      <c r="K26">
        <v>0</v>
      </c>
      <c r="L26">
        <v>0</v>
      </c>
    </row>
    <row r="27" spans="1:12">
      <c r="A27" t="s">
        <v>1962</v>
      </c>
      <c r="B27" t="s">
        <v>4737</v>
      </c>
      <c r="C27" t="s">
        <v>375</v>
      </c>
      <c r="D27" t="s">
        <v>3657</v>
      </c>
      <c r="E27">
        <v>14</v>
      </c>
      <c r="J27" t="s">
        <v>669</v>
      </c>
      <c r="K27">
        <v>2</v>
      </c>
      <c r="L27">
        <v>15.5</v>
      </c>
    </row>
    <row r="28" spans="1:12">
      <c r="A28" t="s">
        <v>1965</v>
      </c>
      <c r="B28" t="s">
        <v>4738</v>
      </c>
      <c r="C28" t="s">
        <v>375</v>
      </c>
      <c r="D28" t="s">
        <v>4739</v>
      </c>
      <c r="E28">
        <v>14</v>
      </c>
      <c r="J28" t="s">
        <v>670</v>
      </c>
      <c r="K28">
        <v>0</v>
      </c>
      <c r="L28">
        <v>0</v>
      </c>
    </row>
    <row r="29" spans="1:12">
      <c r="A29" t="s">
        <v>1967</v>
      </c>
      <c r="B29" t="s">
        <v>4740</v>
      </c>
      <c r="C29" t="s">
        <v>375</v>
      </c>
      <c r="D29" t="s">
        <v>4741</v>
      </c>
      <c r="E29">
        <v>13</v>
      </c>
      <c r="J29" t="s">
        <v>671</v>
      </c>
      <c r="K29">
        <v>0</v>
      </c>
      <c r="L29">
        <v>0</v>
      </c>
    </row>
    <row r="30" spans="1:12">
      <c r="A30" t="s">
        <v>1973</v>
      </c>
      <c r="B30" t="s">
        <v>4744</v>
      </c>
      <c r="C30" t="s">
        <v>375</v>
      </c>
      <c r="D30" t="s">
        <v>3965</v>
      </c>
      <c r="E30">
        <v>12</v>
      </c>
      <c r="J30" t="s">
        <v>672</v>
      </c>
      <c r="K30">
        <v>7</v>
      </c>
      <c r="L30">
        <v>322.66000000000003</v>
      </c>
    </row>
    <row r="31" spans="1:12">
      <c r="A31" t="s">
        <v>1975</v>
      </c>
      <c r="B31" t="s">
        <v>4745</v>
      </c>
      <c r="C31" t="s">
        <v>375</v>
      </c>
      <c r="D31" t="s">
        <v>3965</v>
      </c>
      <c r="E31">
        <v>12</v>
      </c>
      <c r="J31" t="s">
        <v>673</v>
      </c>
      <c r="K31">
        <v>0</v>
      </c>
      <c r="L31">
        <v>0</v>
      </c>
    </row>
    <row r="32" spans="1:12">
      <c r="A32" t="s">
        <v>1980</v>
      </c>
      <c r="B32" t="s">
        <v>4748</v>
      </c>
      <c r="C32" t="s">
        <v>375</v>
      </c>
      <c r="D32" t="s">
        <v>4704</v>
      </c>
      <c r="E32">
        <v>9.5</v>
      </c>
      <c r="J32" t="s">
        <v>674</v>
      </c>
      <c r="K32">
        <v>0</v>
      </c>
      <c r="L32">
        <v>0</v>
      </c>
    </row>
    <row r="33" spans="1:12">
      <c r="A33" t="s">
        <v>1984</v>
      </c>
      <c r="B33" t="s">
        <v>4751</v>
      </c>
      <c r="C33" t="s">
        <v>375</v>
      </c>
      <c r="D33" t="s">
        <v>4704</v>
      </c>
      <c r="E33">
        <v>7.95</v>
      </c>
      <c r="J33" t="s">
        <v>675</v>
      </c>
      <c r="K33">
        <v>0</v>
      </c>
      <c r="L33">
        <v>0</v>
      </c>
    </row>
    <row r="34" spans="1:12">
      <c r="A34" t="s">
        <v>1991</v>
      </c>
      <c r="B34" t="s">
        <v>4754</v>
      </c>
      <c r="C34" t="s">
        <v>375</v>
      </c>
      <c r="D34" t="s">
        <v>3657</v>
      </c>
      <c r="E34">
        <v>5.5</v>
      </c>
      <c r="J34" t="s">
        <v>676</v>
      </c>
      <c r="K34">
        <v>0</v>
      </c>
      <c r="L34">
        <v>0</v>
      </c>
    </row>
    <row r="35" spans="1:12">
      <c r="A35" t="s">
        <v>1982</v>
      </c>
      <c r="B35" t="s">
        <v>4749</v>
      </c>
      <c r="C35" t="s">
        <v>379</v>
      </c>
      <c r="D35" t="s">
        <v>4750</v>
      </c>
      <c r="E35">
        <v>8</v>
      </c>
      <c r="J35" t="s">
        <v>677</v>
      </c>
      <c r="K35">
        <v>0</v>
      </c>
      <c r="L35">
        <v>0</v>
      </c>
    </row>
    <row r="36" spans="1:12">
      <c r="A36" t="s">
        <v>1986</v>
      </c>
      <c r="B36" t="s">
        <v>4752</v>
      </c>
      <c r="C36" t="s">
        <v>379</v>
      </c>
      <c r="D36" t="s">
        <v>3575</v>
      </c>
      <c r="E36">
        <v>7.5</v>
      </c>
      <c r="J36" t="s">
        <v>469</v>
      </c>
      <c r="K36">
        <v>0</v>
      </c>
      <c r="L36">
        <v>0</v>
      </c>
    </row>
    <row r="37" spans="1:12">
      <c r="A37" t="s">
        <v>1879</v>
      </c>
      <c r="B37" t="s">
        <v>4695</v>
      </c>
      <c r="C37" t="s">
        <v>373</v>
      </c>
      <c r="D37" t="s">
        <v>3704</v>
      </c>
      <c r="E37">
        <v>165</v>
      </c>
      <c r="J37" t="s">
        <v>678</v>
      </c>
      <c r="K37">
        <v>0</v>
      </c>
      <c r="L37">
        <v>0</v>
      </c>
    </row>
    <row r="38" spans="1:12">
      <c r="A38" t="s">
        <v>1885</v>
      </c>
      <c r="B38" t="s">
        <v>4697</v>
      </c>
      <c r="C38" t="s">
        <v>373</v>
      </c>
      <c r="D38" t="s">
        <v>3704</v>
      </c>
      <c r="E38">
        <v>80</v>
      </c>
      <c r="J38" t="s">
        <v>679</v>
      </c>
      <c r="K38">
        <v>0</v>
      </c>
      <c r="L38">
        <v>0</v>
      </c>
    </row>
    <row r="39" spans="1:12">
      <c r="A39" t="s">
        <v>1903</v>
      </c>
      <c r="B39" t="s">
        <v>4706</v>
      </c>
      <c r="C39" t="s">
        <v>373</v>
      </c>
      <c r="D39" t="s">
        <v>4707</v>
      </c>
      <c r="E39">
        <v>26</v>
      </c>
      <c r="J39" t="s">
        <v>711</v>
      </c>
      <c r="K39">
        <v>0</v>
      </c>
      <c r="L39">
        <v>0</v>
      </c>
    </row>
    <row r="40" spans="1:12">
      <c r="A40" t="s">
        <v>1905</v>
      </c>
      <c r="B40" t="s">
        <v>4708</v>
      </c>
      <c r="C40" t="s">
        <v>373</v>
      </c>
      <c r="D40" t="s">
        <v>4707</v>
      </c>
      <c r="E40">
        <v>26</v>
      </c>
      <c r="J40" t="s">
        <v>680</v>
      </c>
      <c r="K40">
        <v>0</v>
      </c>
      <c r="L40">
        <v>0</v>
      </c>
    </row>
    <row r="41" spans="1:12">
      <c r="A41" t="s">
        <v>1957</v>
      </c>
      <c r="B41" t="s">
        <v>4735</v>
      </c>
      <c r="C41" t="s">
        <v>373</v>
      </c>
      <c r="D41" t="s">
        <v>3704</v>
      </c>
      <c r="E41">
        <v>15</v>
      </c>
      <c r="J41" t="s">
        <v>710</v>
      </c>
      <c r="K41">
        <v>0</v>
      </c>
      <c r="L41">
        <v>0</v>
      </c>
    </row>
    <row r="42" spans="1:12">
      <c r="A42" t="s">
        <v>1989</v>
      </c>
      <c r="B42" t="s">
        <v>4753</v>
      </c>
      <c r="C42" t="s">
        <v>373</v>
      </c>
      <c r="D42" t="s">
        <v>1969</v>
      </c>
      <c r="E42">
        <v>6.85</v>
      </c>
      <c r="J42" t="s">
        <v>475</v>
      </c>
      <c r="K42">
        <v>0</v>
      </c>
      <c r="L42">
        <v>0</v>
      </c>
    </row>
    <row r="43" spans="1:12">
      <c r="A43" t="s">
        <v>1993</v>
      </c>
      <c r="B43" t="s">
        <v>4755</v>
      </c>
      <c r="C43" t="s">
        <v>373</v>
      </c>
      <c r="D43" t="s">
        <v>4729</v>
      </c>
      <c r="E43">
        <v>3.81</v>
      </c>
      <c r="J43" t="s">
        <v>709</v>
      </c>
      <c r="K43">
        <v>0</v>
      </c>
      <c r="L43">
        <v>0</v>
      </c>
    </row>
    <row r="44" spans="1:12">
      <c r="A44" t="s">
        <v>1892</v>
      </c>
      <c r="B44" t="s">
        <v>4700</v>
      </c>
      <c r="C44" t="s">
        <v>369</v>
      </c>
      <c r="D44" t="s">
        <v>3704</v>
      </c>
      <c r="E44">
        <v>45</v>
      </c>
      <c r="J44" t="s">
        <v>477</v>
      </c>
      <c r="K44">
        <v>0</v>
      </c>
      <c r="L44">
        <v>0</v>
      </c>
    </row>
    <row r="45" spans="1:12">
      <c r="A45" t="s">
        <v>1909</v>
      </c>
      <c r="B45" t="s">
        <v>4710</v>
      </c>
      <c r="C45" t="s">
        <v>369</v>
      </c>
      <c r="D45" t="s">
        <v>4711</v>
      </c>
      <c r="E45">
        <v>25</v>
      </c>
      <c r="J45" t="s">
        <v>681</v>
      </c>
      <c r="K45">
        <v>0</v>
      </c>
      <c r="L45">
        <v>0</v>
      </c>
    </row>
    <row r="46" spans="1:12">
      <c r="A46" t="s">
        <v>1927</v>
      </c>
      <c r="B46" t="s">
        <v>4719</v>
      </c>
      <c r="C46" t="s">
        <v>369</v>
      </c>
      <c r="D46" t="s">
        <v>3506</v>
      </c>
      <c r="E46">
        <v>24</v>
      </c>
      <c r="J46" t="s">
        <v>682</v>
      </c>
      <c r="K46">
        <v>0</v>
      </c>
      <c r="L46">
        <v>0</v>
      </c>
    </row>
    <row r="47" spans="1:12">
      <c r="A47" t="s">
        <v>1930</v>
      </c>
      <c r="B47" t="s">
        <v>4720</v>
      </c>
      <c r="C47" t="s">
        <v>369</v>
      </c>
      <c r="D47" t="s">
        <v>3506</v>
      </c>
      <c r="E47">
        <v>24</v>
      </c>
      <c r="J47" t="s">
        <v>683</v>
      </c>
      <c r="K47">
        <v>0</v>
      </c>
      <c r="L47">
        <v>0</v>
      </c>
    </row>
    <row r="48" spans="1:12">
      <c r="A48" t="s">
        <v>1932</v>
      </c>
      <c r="B48" t="s">
        <v>4721</v>
      </c>
      <c r="C48" t="s">
        <v>369</v>
      </c>
      <c r="D48" t="s">
        <v>4722</v>
      </c>
      <c r="E48">
        <v>24</v>
      </c>
      <c r="J48" t="s">
        <v>684</v>
      </c>
      <c r="K48">
        <v>0</v>
      </c>
      <c r="L48">
        <v>0</v>
      </c>
    </row>
    <row r="49" spans="1:12">
      <c r="A49" t="s">
        <v>1935</v>
      </c>
      <c r="B49" t="s">
        <v>4723</v>
      </c>
      <c r="C49" t="s">
        <v>369</v>
      </c>
      <c r="D49" t="s">
        <v>3506</v>
      </c>
      <c r="E49">
        <v>23</v>
      </c>
      <c r="J49" t="s">
        <v>483</v>
      </c>
      <c r="K49">
        <v>0</v>
      </c>
      <c r="L49">
        <v>0</v>
      </c>
    </row>
    <row r="50" spans="1:12">
      <c r="A50" t="s">
        <v>1948</v>
      </c>
      <c r="B50" t="s">
        <v>4728</v>
      </c>
      <c r="C50" t="s">
        <v>369</v>
      </c>
      <c r="D50" t="s">
        <v>4729</v>
      </c>
      <c r="E50">
        <v>19</v>
      </c>
      <c r="J50" t="s">
        <v>267</v>
      </c>
      <c r="K50">
        <v>0</v>
      </c>
      <c r="L50">
        <v>0</v>
      </c>
    </row>
    <row r="51" spans="1:12">
      <c r="A51" t="s">
        <v>1960</v>
      </c>
      <c r="B51" t="s">
        <v>4736</v>
      </c>
      <c r="C51" t="s">
        <v>369</v>
      </c>
      <c r="D51" t="s">
        <v>3439</v>
      </c>
      <c r="E51">
        <v>15</v>
      </c>
      <c r="J51" t="s">
        <v>487</v>
      </c>
      <c r="K51">
        <v>0</v>
      </c>
      <c r="L51">
        <v>0</v>
      </c>
    </row>
    <row r="52" spans="1:12">
      <c r="A52" t="s">
        <v>1970</v>
      </c>
      <c r="B52" t="s">
        <v>4742</v>
      </c>
      <c r="C52" t="s">
        <v>369</v>
      </c>
      <c r="D52" t="s">
        <v>4743</v>
      </c>
      <c r="E52">
        <v>12</v>
      </c>
      <c r="J52" t="s">
        <v>685</v>
      </c>
      <c r="K52">
        <v>0</v>
      </c>
      <c r="L52">
        <v>0</v>
      </c>
    </row>
    <row r="53" spans="1:12">
      <c r="A53" t="s">
        <v>1977</v>
      </c>
      <c r="B53" t="s">
        <v>4746</v>
      </c>
      <c r="C53" t="s">
        <v>369</v>
      </c>
      <c r="D53" t="s">
        <v>4747</v>
      </c>
      <c r="E53">
        <v>10</v>
      </c>
      <c r="J53" t="s">
        <v>489</v>
      </c>
      <c r="K53">
        <v>0</v>
      </c>
      <c r="L53">
        <v>0</v>
      </c>
    </row>
    <row r="54" spans="1:12">
      <c r="J54" t="s">
        <v>686</v>
      </c>
      <c r="K54">
        <v>0</v>
      </c>
      <c r="L54">
        <v>0</v>
      </c>
    </row>
    <row r="55" spans="1:12">
      <c r="J55" t="s">
        <v>687</v>
      </c>
      <c r="K55">
        <v>0</v>
      </c>
      <c r="L55">
        <v>0</v>
      </c>
    </row>
    <row r="56" spans="1:12">
      <c r="J56" t="s">
        <v>688</v>
      </c>
      <c r="K56">
        <v>0</v>
      </c>
      <c r="L56">
        <v>0</v>
      </c>
    </row>
    <row r="57" spans="1:12">
      <c r="J57" t="s">
        <v>689</v>
      </c>
      <c r="K57">
        <v>0</v>
      </c>
      <c r="L57">
        <v>0</v>
      </c>
    </row>
    <row r="58" spans="1:12">
      <c r="J58" t="s">
        <v>494</v>
      </c>
      <c r="K58">
        <v>0</v>
      </c>
      <c r="L58">
        <v>0</v>
      </c>
    </row>
    <row r="59" spans="1:12">
      <c r="J59" t="s">
        <v>690</v>
      </c>
      <c r="K59">
        <v>0</v>
      </c>
      <c r="L59">
        <v>0</v>
      </c>
    </row>
    <row r="60" spans="1:12">
      <c r="J60" t="s">
        <v>496</v>
      </c>
      <c r="K60">
        <v>0</v>
      </c>
      <c r="L60">
        <v>0</v>
      </c>
    </row>
    <row r="61" spans="1:12">
      <c r="J61" t="s">
        <v>691</v>
      </c>
      <c r="K61">
        <v>10</v>
      </c>
      <c r="L61">
        <v>221</v>
      </c>
    </row>
    <row r="62" spans="1:12">
      <c r="J62" t="s">
        <v>692</v>
      </c>
      <c r="K62">
        <v>0</v>
      </c>
      <c r="L62">
        <v>0</v>
      </c>
    </row>
    <row r="63" spans="1:12">
      <c r="J63" t="s">
        <v>693</v>
      </c>
      <c r="K63">
        <v>0</v>
      </c>
      <c r="L63">
        <v>0</v>
      </c>
    </row>
    <row r="64" spans="1:12">
      <c r="J64" t="s">
        <v>694</v>
      </c>
      <c r="K64">
        <v>0</v>
      </c>
      <c r="L64">
        <v>0</v>
      </c>
    </row>
    <row r="65" spans="10:12">
      <c r="J65" t="s">
        <v>695</v>
      </c>
      <c r="K65">
        <v>0</v>
      </c>
      <c r="L65">
        <v>0</v>
      </c>
    </row>
    <row r="66" spans="10:12">
      <c r="J66" t="s">
        <v>696</v>
      </c>
      <c r="K66">
        <v>0</v>
      </c>
      <c r="L66">
        <v>0</v>
      </c>
    </row>
    <row r="67" spans="10:12">
      <c r="J67" t="s">
        <v>697</v>
      </c>
      <c r="K67">
        <v>0</v>
      </c>
      <c r="L67">
        <v>0</v>
      </c>
    </row>
    <row r="68" spans="10:12">
      <c r="J68" t="s">
        <v>506</v>
      </c>
      <c r="K68">
        <v>0</v>
      </c>
      <c r="L68">
        <v>0</v>
      </c>
    </row>
    <row r="69" spans="10:12">
      <c r="J69" t="s">
        <v>698</v>
      </c>
      <c r="K69">
        <v>0</v>
      </c>
      <c r="L69">
        <v>0</v>
      </c>
    </row>
    <row r="70" spans="10:12">
      <c r="J70" t="s">
        <v>699</v>
      </c>
      <c r="K70">
        <v>0</v>
      </c>
      <c r="L70">
        <v>0</v>
      </c>
    </row>
    <row r="71" spans="10:12">
      <c r="J71" t="s">
        <v>510</v>
      </c>
      <c r="K71">
        <v>0</v>
      </c>
      <c r="L71">
        <v>0</v>
      </c>
    </row>
    <row r="72" spans="10:12">
      <c r="J72" t="s">
        <v>511</v>
      </c>
      <c r="K72">
        <v>0</v>
      </c>
      <c r="L72">
        <v>0</v>
      </c>
    </row>
    <row r="73" spans="10:12">
      <c r="J73" t="s">
        <v>700</v>
      </c>
      <c r="K73">
        <v>0</v>
      </c>
      <c r="L73">
        <v>0</v>
      </c>
    </row>
    <row r="74" spans="10:12">
      <c r="J74" t="s">
        <v>701</v>
      </c>
      <c r="K74">
        <v>0</v>
      </c>
      <c r="L74">
        <v>0</v>
      </c>
    </row>
    <row r="75" spans="10:12">
      <c r="J75" t="s">
        <v>702</v>
      </c>
      <c r="K75">
        <v>0</v>
      </c>
      <c r="L75">
        <v>0</v>
      </c>
    </row>
    <row r="76" spans="10:12">
      <c r="J76" t="s">
        <v>703</v>
      </c>
      <c r="K76">
        <v>0</v>
      </c>
      <c r="L76">
        <v>0</v>
      </c>
    </row>
    <row r="77" spans="10:12">
      <c r="J77" t="s">
        <v>708</v>
      </c>
      <c r="K77">
        <v>0</v>
      </c>
      <c r="L77">
        <v>0</v>
      </c>
    </row>
    <row r="78" spans="10:12">
      <c r="J78" t="s">
        <v>704</v>
      </c>
      <c r="K78">
        <v>0</v>
      </c>
      <c r="L78">
        <v>0</v>
      </c>
    </row>
    <row r="79" spans="10:12">
      <c r="J79" t="s">
        <v>520</v>
      </c>
      <c r="K79">
        <v>0</v>
      </c>
      <c r="L79">
        <v>0</v>
      </c>
    </row>
    <row r="80" spans="10:12">
      <c r="J80" t="s">
        <v>521</v>
      </c>
      <c r="K80">
        <v>0</v>
      </c>
      <c r="L80">
        <v>0</v>
      </c>
    </row>
    <row r="81" spans="10:12">
      <c r="J81" t="s">
        <v>705</v>
      </c>
      <c r="K81">
        <v>0</v>
      </c>
      <c r="L81">
        <v>0</v>
      </c>
    </row>
    <row r="82" spans="10:12">
      <c r="J82" t="s">
        <v>706</v>
      </c>
      <c r="K82">
        <v>0</v>
      </c>
      <c r="L82">
        <v>0</v>
      </c>
    </row>
    <row r="83" spans="10:12">
      <c r="J83" t="s">
        <v>525</v>
      </c>
      <c r="K83">
        <v>0</v>
      </c>
      <c r="L83">
        <v>0</v>
      </c>
    </row>
    <row r="84" spans="10:12">
      <c r="J84" t="s">
        <v>526</v>
      </c>
      <c r="K84">
        <v>0</v>
      </c>
      <c r="L84">
        <v>0</v>
      </c>
    </row>
    <row r="85" spans="10:12">
      <c r="J85" t="s">
        <v>527</v>
      </c>
      <c r="K85">
        <v>0</v>
      </c>
      <c r="L85">
        <v>0</v>
      </c>
    </row>
    <row r="86" spans="10:12">
      <c r="J86" t="s">
        <v>528</v>
      </c>
      <c r="K86">
        <v>0</v>
      </c>
      <c r="L86">
        <v>0</v>
      </c>
    </row>
  </sheetData>
  <autoFilter ref="A5:E5" xr:uid="{86673B2D-C2EE-4A46-9147-4438E49D935C}">
    <sortState xmlns:xlrd2="http://schemas.microsoft.com/office/spreadsheetml/2017/richdata2" ref="A6:E53">
      <sortCondition ref="C5"/>
    </sortState>
  </autoFilter>
  <hyperlinks>
    <hyperlink ref="B1" r:id="rId1" xr:uid="{C658119F-3E13-4468-8C7B-4BE14EF5F20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Düğme1_Tıkla">
                <anchor moveWithCells="1" sizeWithCells="1">
                  <from>
                    <xdr:col>5</xdr:col>
                    <xdr:colOff>409575</xdr:colOff>
                    <xdr:row>1</xdr:row>
                    <xdr:rowOff>161925</xdr:rowOff>
                  </from>
                  <to>
                    <xdr:col>8</xdr:col>
                    <xdr:colOff>495300</xdr:colOff>
                    <xdr:row>3</xdr:row>
                    <xdr:rowOff>161925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37F4-CEB4-4AD5-A008-8153EB410CB8}">
  <sheetPr codeName="Sayfa59">
    <tabColor theme="0"/>
  </sheetPr>
  <dimension ref="A1:GA85"/>
  <sheetViews>
    <sheetView workbookViewId="0">
      <selection activeCell="B1" sqref="B1"/>
    </sheetView>
  </sheetViews>
  <sheetFormatPr defaultRowHeight="14.25"/>
  <cols>
    <col min="1" max="1" width="47.875" style="714" bestFit="1" customWidth="1"/>
    <col min="2" max="2" width="7.875" style="714" bestFit="1" customWidth="1"/>
    <col min="3" max="3" width="8.25" style="714" bestFit="1" customWidth="1"/>
    <col min="4" max="4" width="7" style="714" bestFit="1" customWidth="1"/>
    <col min="5" max="6" width="8.125" style="714" bestFit="1" customWidth="1"/>
    <col min="7" max="7" width="9.75" style="714" bestFit="1" customWidth="1"/>
    <col min="8" max="8" width="10.875" style="714" bestFit="1" customWidth="1"/>
    <col min="9" max="9" width="10.125" style="714" bestFit="1" customWidth="1"/>
    <col min="10" max="10" width="7.375" style="714" bestFit="1" customWidth="1"/>
    <col min="11" max="11" width="7.625" style="714" bestFit="1" customWidth="1"/>
    <col min="12" max="12" width="8.75" style="714" bestFit="1" customWidth="1"/>
    <col min="13" max="14" width="7.875" style="714" bestFit="1" customWidth="1"/>
    <col min="15" max="15" width="8.25" style="714" bestFit="1" customWidth="1"/>
    <col min="16" max="16" width="7" style="714" bestFit="1" customWidth="1"/>
    <col min="17" max="18" width="8.125" style="714" bestFit="1" customWidth="1"/>
    <col min="19" max="19" width="9.75" style="714" bestFit="1" customWidth="1"/>
    <col min="20" max="20" width="10.875" style="714" bestFit="1" customWidth="1"/>
    <col min="21" max="21" width="10.125" style="714" bestFit="1" customWidth="1"/>
    <col min="22" max="22" width="7.375" style="714" bestFit="1" customWidth="1"/>
    <col min="23" max="23" width="7.625" style="714" bestFit="1" customWidth="1"/>
    <col min="24" max="24" width="8.75" style="714" bestFit="1" customWidth="1"/>
    <col min="25" max="26" width="7.875" style="714" bestFit="1" customWidth="1"/>
    <col min="27" max="27" width="8.25" style="714" bestFit="1" customWidth="1"/>
    <col min="28" max="28" width="7" style="714" bestFit="1" customWidth="1"/>
    <col min="29" max="30" width="8.125" style="714" bestFit="1" customWidth="1"/>
    <col min="31" max="31" width="9.75" style="714" bestFit="1" customWidth="1"/>
    <col min="32" max="32" width="10.875" style="714" bestFit="1" customWidth="1"/>
    <col min="33" max="33" width="10.125" style="714" bestFit="1" customWidth="1"/>
    <col min="34" max="34" width="7.375" style="714" bestFit="1" customWidth="1"/>
    <col min="35" max="35" width="7.625" style="714" bestFit="1" customWidth="1"/>
    <col min="36" max="36" width="8.75" style="714" bestFit="1" customWidth="1"/>
    <col min="37" max="38" width="7.875" style="714" bestFit="1" customWidth="1"/>
    <col min="39" max="39" width="8.25" style="714" bestFit="1" customWidth="1"/>
    <col min="40" max="40" width="7" style="714" bestFit="1" customWidth="1"/>
    <col min="41" max="42" width="8.125" style="714" bestFit="1" customWidth="1"/>
    <col min="43" max="43" width="9.75" style="714" bestFit="1" customWidth="1"/>
    <col min="44" max="44" width="10.875" style="714" bestFit="1" customWidth="1"/>
    <col min="45" max="45" width="10.125" style="714" bestFit="1" customWidth="1"/>
    <col min="46" max="46" width="7.375" style="714" bestFit="1" customWidth="1"/>
    <col min="47" max="47" width="7.625" style="714" bestFit="1" customWidth="1"/>
    <col min="48" max="48" width="8.75" style="714" bestFit="1" customWidth="1"/>
    <col min="49" max="50" width="7.875" style="714" bestFit="1" customWidth="1"/>
    <col min="51" max="51" width="8.25" style="714" bestFit="1" customWidth="1"/>
    <col min="52" max="52" width="7" style="714" bestFit="1" customWidth="1"/>
    <col min="53" max="54" width="8.125" style="714" bestFit="1" customWidth="1"/>
    <col min="55" max="55" width="9.75" style="714" bestFit="1" customWidth="1"/>
    <col min="56" max="56" width="10.875" style="714" bestFit="1" customWidth="1"/>
    <col min="57" max="57" width="10.125" style="714" bestFit="1" customWidth="1"/>
    <col min="58" max="58" width="7.375" style="714" bestFit="1" customWidth="1"/>
    <col min="59" max="59" width="7.625" style="714" bestFit="1" customWidth="1"/>
    <col min="60" max="60" width="8.75" style="714" bestFit="1" customWidth="1"/>
    <col min="61" max="62" width="7.875" style="714" bestFit="1" customWidth="1"/>
    <col min="63" max="63" width="8.25" style="714" bestFit="1" customWidth="1"/>
    <col min="64" max="64" width="7" style="714" bestFit="1" customWidth="1"/>
    <col min="65" max="66" width="8.125" style="714" bestFit="1" customWidth="1"/>
    <col min="67" max="67" width="9.75" style="714" bestFit="1" customWidth="1"/>
    <col min="68" max="68" width="10.875" style="714" bestFit="1" customWidth="1"/>
    <col min="69" max="69" width="10.125" style="714" bestFit="1" customWidth="1"/>
    <col min="70" max="70" width="7.375" style="714" bestFit="1" customWidth="1"/>
    <col min="71" max="71" width="7.625" style="714" bestFit="1" customWidth="1"/>
    <col min="72" max="72" width="8.75" style="714" bestFit="1" customWidth="1"/>
    <col min="73" max="74" width="7.875" style="714" bestFit="1" customWidth="1"/>
    <col min="75" max="75" width="8.25" style="714" bestFit="1" customWidth="1"/>
    <col min="76" max="76" width="7" style="714" bestFit="1" customWidth="1"/>
    <col min="77" max="78" width="8.125" style="714" bestFit="1" customWidth="1"/>
    <col min="79" max="79" width="9.75" style="714" bestFit="1" customWidth="1"/>
    <col min="80" max="80" width="10.875" style="714" bestFit="1" customWidth="1"/>
    <col min="81" max="81" width="10.125" style="714" bestFit="1" customWidth="1"/>
    <col min="82" max="82" width="7.375" style="714" bestFit="1" customWidth="1"/>
    <col min="83" max="83" width="7.625" style="714" bestFit="1" customWidth="1"/>
    <col min="84" max="84" width="8.75" style="714" bestFit="1" customWidth="1"/>
    <col min="85" max="86" width="7.875" style="714" bestFit="1" customWidth="1"/>
    <col min="87" max="87" width="8.25" style="714" bestFit="1" customWidth="1"/>
    <col min="88" max="88" width="7" style="714" bestFit="1" customWidth="1"/>
    <col min="89" max="90" width="8.125" style="714" bestFit="1" customWidth="1"/>
    <col min="91" max="91" width="9.75" style="714" bestFit="1" customWidth="1"/>
    <col min="92" max="92" width="10.875" style="714" bestFit="1" customWidth="1"/>
    <col min="93" max="93" width="10.125" style="714" bestFit="1" customWidth="1"/>
    <col min="94" max="94" width="7.375" style="714" bestFit="1" customWidth="1"/>
    <col min="95" max="95" width="7.625" style="714" bestFit="1" customWidth="1"/>
    <col min="96" max="96" width="8.75" style="714" bestFit="1" customWidth="1"/>
    <col min="97" max="98" width="7.875" style="714" bestFit="1" customWidth="1"/>
    <col min="99" max="99" width="8.25" style="714" bestFit="1" customWidth="1"/>
    <col min="100" max="100" width="7" style="714" bestFit="1" customWidth="1"/>
    <col min="101" max="102" width="8.125" style="714" bestFit="1" customWidth="1"/>
    <col min="103" max="103" width="9.75" style="714" bestFit="1" customWidth="1"/>
    <col min="104" max="104" width="10.875" style="714" bestFit="1" customWidth="1"/>
    <col min="105" max="105" width="10.125" style="714" bestFit="1" customWidth="1"/>
    <col min="106" max="106" width="7.375" style="714" bestFit="1" customWidth="1"/>
    <col min="107" max="107" width="7.625" style="714" bestFit="1" customWidth="1"/>
    <col min="108" max="108" width="8.75" style="714" bestFit="1" customWidth="1"/>
    <col min="109" max="110" width="7.875" style="714" bestFit="1" customWidth="1"/>
    <col min="111" max="111" width="8.25" style="714" bestFit="1" customWidth="1"/>
    <col min="112" max="112" width="7" style="714" bestFit="1" customWidth="1"/>
    <col min="113" max="114" width="8.125" style="714" bestFit="1" customWidth="1"/>
    <col min="115" max="115" width="9.75" style="714" bestFit="1" customWidth="1"/>
    <col min="116" max="116" width="10.875" style="714" bestFit="1" customWidth="1"/>
    <col min="117" max="117" width="10.125" style="714" bestFit="1" customWidth="1"/>
    <col min="118" max="118" width="7.375" style="714" bestFit="1" customWidth="1"/>
    <col min="119" max="119" width="7.625" style="714" bestFit="1" customWidth="1"/>
    <col min="120" max="120" width="8.75" style="714" bestFit="1" customWidth="1"/>
    <col min="121" max="122" width="7.875" style="714" bestFit="1" customWidth="1"/>
    <col min="123" max="123" width="8.25" style="714" bestFit="1" customWidth="1"/>
    <col min="124" max="124" width="7" style="714" bestFit="1" customWidth="1"/>
    <col min="125" max="126" width="8.125" style="714" bestFit="1" customWidth="1"/>
    <col min="127" max="127" width="9.75" style="714" bestFit="1" customWidth="1"/>
    <col min="128" max="128" width="10.875" style="714" bestFit="1" customWidth="1"/>
    <col min="129" max="129" width="10.125" style="714" bestFit="1" customWidth="1"/>
    <col min="130" max="130" width="7.375" style="714" bestFit="1" customWidth="1"/>
    <col min="131" max="131" width="7.625" style="714" bestFit="1" customWidth="1"/>
    <col min="132" max="132" width="8.75" style="714" bestFit="1" customWidth="1"/>
    <col min="133" max="134" width="7.875" style="714" bestFit="1" customWidth="1"/>
    <col min="135" max="135" width="8.25" style="714" bestFit="1" customWidth="1"/>
    <col min="136" max="136" width="7" style="714" bestFit="1" customWidth="1"/>
    <col min="137" max="138" width="8.125" style="714" bestFit="1" customWidth="1"/>
    <col min="139" max="139" width="9.75" style="714" bestFit="1" customWidth="1"/>
    <col min="140" max="140" width="10.875" style="714" bestFit="1" customWidth="1"/>
    <col min="141" max="141" width="10.125" style="714" bestFit="1" customWidth="1"/>
    <col min="142" max="142" width="7.375" style="714" bestFit="1" customWidth="1"/>
    <col min="143" max="143" width="7.625" style="714" bestFit="1" customWidth="1"/>
    <col min="144" max="144" width="8.75" style="714" bestFit="1" customWidth="1"/>
    <col min="145" max="146" width="7.875" style="714" bestFit="1" customWidth="1"/>
    <col min="147" max="147" width="8.25" style="714" bestFit="1" customWidth="1"/>
    <col min="148" max="148" width="7" style="714" bestFit="1" customWidth="1"/>
    <col min="149" max="150" width="8.125" style="714" bestFit="1" customWidth="1"/>
    <col min="151" max="151" width="9.75" style="714" bestFit="1" customWidth="1"/>
    <col min="152" max="152" width="10.875" style="714" bestFit="1" customWidth="1"/>
    <col min="153" max="153" width="10.125" style="714" bestFit="1" customWidth="1"/>
    <col min="154" max="154" width="7.375" style="714" bestFit="1" customWidth="1"/>
    <col min="155" max="155" width="7.625" style="714" bestFit="1" customWidth="1"/>
    <col min="156" max="156" width="8.75" style="714" bestFit="1" customWidth="1"/>
    <col min="157" max="158" width="7.875" style="714" bestFit="1" customWidth="1"/>
    <col min="159" max="159" width="8.25" style="714" bestFit="1" customWidth="1"/>
    <col min="160" max="160" width="7" style="714" bestFit="1" customWidth="1"/>
    <col min="161" max="162" width="8.125" style="714" bestFit="1" customWidth="1"/>
    <col min="163" max="163" width="9.75" style="714" bestFit="1" customWidth="1"/>
    <col min="164" max="164" width="10.875" style="714" bestFit="1" customWidth="1"/>
    <col min="165" max="165" width="10.125" style="714" bestFit="1" customWidth="1"/>
    <col min="166" max="166" width="7.375" style="714" bestFit="1" customWidth="1"/>
    <col min="167" max="167" width="7.625" style="714" bestFit="1" customWidth="1"/>
    <col min="168" max="168" width="8.75" style="714" bestFit="1" customWidth="1"/>
    <col min="169" max="170" width="7.875" style="714" bestFit="1" customWidth="1"/>
    <col min="171" max="171" width="8.25" style="714" bestFit="1" customWidth="1"/>
    <col min="172" max="172" width="7" style="714" bestFit="1" customWidth="1"/>
    <col min="173" max="174" width="8.125" style="714" bestFit="1" customWidth="1"/>
    <col min="175" max="175" width="9.75" style="714" bestFit="1" customWidth="1"/>
    <col min="176" max="176" width="10.875" style="714" bestFit="1" customWidth="1"/>
    <col min="177" max="177" width="10.125" style="714" bestFit="1" customWidth="1"/>
    <col min="178" max="178" width="7.375" style="714" bestFit="1" customWidth="1"/>
    <col min="179" max="180" width="9" style="714"/>
    <col min="181" max="181" width="17.25" style="714" bestFit="1" customWidth="1"/>
    <col min="182" max="182" width="9" style="714"/>
    <col min="183" max="183" width="15.25" style="839" bestFit="1" customWidth="1"/>
    <col min="184" max="184" width="9" style="714"/>
    <col min="185" max="185" width="11.625" style="714" bestFit="1" customWidth="1"/>
    <col min="186" max="186" width="15.25" style="714" bestFit="1" customWidth="1"/>
    <col min="187" max="187" width="9.75" style="714" bestFit="1" customWidth="1"/>
    <col min="188" max="188" width="8.5" style="714" bestFit="1" customWidth="1"/>
    <col min="189" max="189" width="7.625" style="714" bestFit="1" customWidth="1"/>
    <col min="190" max="190" width="11.375" style="714" bestFit="1" customWidth="1"/>
    <col min="191" max="256" width="9" style="714"/>
    <col min="257" max="257" width="47.875" style="714" bestFit="1" customWidth="1"/>
    <col min="258" max="258" width="7.875" style="714" bestFit="1" customWidth="1"/>
    <col min="259" max="259" width="8.25" style="714" bestFit="1" customWidth="1"/>
    <col min="260" max="260" width="7" style="714" bestFit="1" customWidth="1"/>
    <col min="261" max="262" width="8.125" style="714" bestFit="1" customWidth="1"/>
    <col min="263" max="263" width="9.75" style="714" bestFit="1" customWidth="1"/>
    <col min="264" max="264" width="10.875" style="714" bestFit="1" customWidth="1"/>
    <col min="265" max="265" width="10.125" style="714" bestFit="1" customWidth="1"/>
    <col min="266" max="266" width="7.375" style="714" bestFit="1" customWidth="1"/>
    <col min="267" max="267" width="7.625" style="714" bestFit="1" customWidth="1"/>
    <col min="268" max="268" width="8.75" style="714" bestFit="1" customWidth="1"/>
    <col min="269" max="270" width="7.875" style="714" bestFit="1" customWidth="1"/>
    <col min="271" max="271" width="8.25" style="714" bestFit="1" customWidth="1"/>
    <col min="272" max="272" width="7" style="714" bestFit="1" customWidth="1"/>
    <col min="273" max="274" width="8.125" style="714" bestFit="1" customWidth="1"/>
    <col min="275" max="275" width="9.75" style="714" bestFit="1" customWidth="1"/>
    <col min="276" max="276" width="10.875" style="714" bestFit="1" customWidth="1"/>
    <col min="277" max="277" width="10.125" style="714" bestFit="1" customWidth="1"/>
    <col min="278" max="278" width="7.375" style="714" bestFit="1" customWidth="1"/>
    <col min="279" max="279" width="7.625" style="714" bestFit="1" customWidth="1"/>
    <col min="280" max="280" width="8.75" style="714" bestFit="1" customWidth="1"/>
    <col min="281" max="282" width="7.875" style="714" bestFit="1" customWidth="1"/>
    <col min="283" max="283" width="8.25" style="714" bestFit="1" customWidth="1"/>
    <col min="284" max="284" width="7" style="714" bestFit="1" customWidth="1"/>
    <col min="285" max="286" width="8.125" style="714" bestFit="1" customWidth="1"/>
    <col min="287" max="287" width="9.75" style="714" bestFit="1" customWidth="1"/>
    <col min="288" max="288" width="10.875" style="714" bestFit="1" customWidth="1"/>
    <col min="289" max="289" width="10.125" style="714" bestFit="1" customWidth="1"/>
    <col min="290" max="290" width="7.375" style="714" bestFit="1" customWidth="1"/>
    <col min="291" max="291" width="7.625" style="714" bestFit="1" customWidth="1"/>
    <col min="292" max="292" width="8.75" style="714" bestFit="1" customWidth="1"/>
    <col min="293" max="294" width="7.875" style="714" bestFit="1" customWidth="1"/>
    <col min="295" max="295" width="8.25" style="714" bestFit="1" customWidth="1"/>
    <col min="296" max="296" width="7" style="714" bestFit="1" customWidth="1"/>
    <col min="297" max="298" width="8.125" style="714" bestFit="1" customWidth="1"/>
    <col min="299" max="299" width="9.75" style="714" bestFit="1" customWidth="1"/>
    <col min="300" max="300" width="10.875" style="714" bestFit="1" customWidth="1"/>
    <col min="301" max="301" width="10.125" style="714" bestFit="1" customWidth="1"/>
    <col min="302" max="302" width="7.375" style="714" bestFit="1" customWidth="1"/>
    <col min="303" max="303" width="7.625" style="714" bestFit="1" customWidth="1"/>
    <col min="304" max="304" width="8.75" style="714" bestFit="1" customWidth="1"/>
    <col min="305" max="306" width="7.875" style="714" bestFit="1" customWidth="1"/>
    <col min="307" max="307" width="8.25" style="714" bestFit="1" customWidth="1"/>
    <col min="308" max="308" width="7" style="714" bestFit="1" customWidth="1"/>
    <col min="309" max="310" width="8.125" style="714" bestFit="1" customWidth="1"/>
    <col min="311" max="311" width="9.75" style="714" bestFit="1" customWidth="1"/>
    <col min="312" max="312" width="10.875" style="714" bestFit="1" customWidth="1"/>
    <col min="313" max="313" width="10.125" style="714" bestFit="1" customWidth="1"/>
    <col min="314" max="314" width="7.375" style="714" bestFit="1" customWidth="1"/>
    <col min="315" max="315" width="7.625" style="714" bestFit="1" customWidth="1"/>
    <col min="316" max="316" width="8.75" style="714" bestFit="1" customWidth="1"/>
    <col min="317" max="318" width="7.875" style="714" bestFit="1" customWidth="1"/>
    <col min="319" max="319" width="8.25" style="714" bestFit="1" customWidth="1"/>
    <col min="320" max="320" width="7" style="714" bestFit="1" customWidth="1"/>
    <col min="321" max="322" width="8.125" style="714" bestFit="1" customWidth="1"/>
    <col min="323" max="323" width="9.75" style="714" bestFit="1" customWidth="1"/>
    <col min="324" max="324" width="10.875" style="714" bestFit="1" customWidth="1"/>
    <col min="325" max="325" width="10.125" style="714" bestFit="1" customWidth="1"/>
    <col min="326" max="326" width="7.375" style="714" bestFit="1" customWidth="1"/>
    <col min="327" max="327" width="7.625" style="714" bestFit="1" customWidth="1"/>
    <col min="328" max="328" width="8.75" style="714" bestFit="1" customWidth="1"/>
    <col min="329" max="330" width="7.875" style="714" bestFit="1" customWidth="1"/>
    <col min="331" max="331" width="8.25" style="714" bestFit="1" customWidth="1"/>
    <col min="332" max="332" width="7" style="714" bestFit="1" customWidth="1"/>
    <col min="333" max="334" width="8.125" style="714" bestFit="1" customWidth="1"/>
    <col min="335" max="335" width="9.75" style="714" bestFit="1" customWidth="1"/>
    <col min="336" max="336" width="10.875" style="714" bestFit="1" customWidth="1"/>
    <col min="337" max="337" width="10.125" style="714" bestFit="1" customWidth="1"/>
    <col min="338" max="338" width="7.375" style="714" bestFit="1" customWidth="1"/>
    <col min="339" max="339" width="7.625" style="714" bestFit="1" customWidth="1"/>
    <col min="340" max="340" width="8.75" style="714" bestFit="1" customWidth="1"/>
    <col min="341" max="342" width="7.875" style="714" bestFit="1" customWidth="1"/>
    <col min="343" max="343" width="8.25" style="714" bestFit="1" customWidth="1"/>
    <col min="344" max="344" width="7" style="714" bestFit="1" customWidth="1"/>
    <col min="345" max="346" width="8.125" style="714" bestFit="1" customWidth="1"/>
    <col min="347" max="347" width="9.75" style="714" bestFit="1" customWidth="1"/>
    <col min="348" max="348" width="10.875" style="714" bestFit="1" customWidth="1"/>
    <col min="349" max="349" width="10.125" style="714" bestFit="1" customWidth="1"/>
    <col min="350" max="350" width="7.375" style="714" bestFit="1" customWidth="1"/>
    <col min="351" max="351" width="7.625" style="714" bestFit="1" customWidth="1"/>
    <col min="352" max="352" width="8.75" style="714" bestFit="1" customWidth="1"/>
    <col min="353" max="354" width="7.875" style="714" bestFit="1" customWidth="1"/>
    <col min="355" max="355" width="8.25" style="714" bestFit="1" customWidth="1"/>
    <col min="356" max="356" width="7" style="714" bestFit="1" customWidth="1"/>
    <col min="357" max="358" width="8.125" style="714" bestFit="1" customWidth="1"/>
    <col min="359" max="359" width="9.75" style="714" bestFit="1" customWidth="1"/>
    <col min="360" max="360" width="10.875" style="714" bestFit="1" customWidth="1"/>
    <col min="361" max="361" width="10.125" style="714" bestFit="1" customWidth="1"/>
    <col min="362" max="362" width="7.375" style="714" bestFit="1" customWidth="1"/>
    <col min="363" max="363" width="7.625" style="714" bestFit="1" customWidth="1"/>
    <col min="364" max="364" width="8.75" style="714" bestFit="1" customWidth="1"/>
    <col min="365" max="366" width="7.875" style="714" bestFit="1" customWidth="1"/>
    <col min="367" max="367" width="8.25" style="714" bestFit="1" customWidth="1"/>
    <col min="368" max="368" width="7" style="714" bestFit="1" customWidth="1"/>
    <col min="369" max="370" width="8.125" style="714" bestFit="1" customWidth="1"/>
    <col min="371" max="371" width="9.75" style="714" bestFit="1" customWidth="1"/>
    <col min="372" max="372" width="10.875" style="714" bestFit="1" customWidth="1"/>
    <col min="373" max="373" width="10.125" style="714" bestFit="1" customWidth="1"/>
    <col min="374" max="374" width="7.375" style="714" bestFit="1" customWidth="1"/>
    <col min="375" max="375" width="7.625" style="714" bestFit="1" customWidth="1"/>
    <col min="376" max="376" width="8.75" style="714" bestFit="1" customWidth="1"/>
    <col min="377" max="378" width="7.875" style="714" bestFit="1" customWidth="1"/>
    <col min="379" max="379" width="8.25" style="714" bestFit="1" customWidth="1"/>
    <col min="380" max="380" width="7" style="714" bestFit="1" customWidth="1"/>
    <col min="381" max="382" width="8.125" style="714" bestFit="1" customWidth="1"/>
    <col min="383" max="383" width="9.75" style="714" bestFit="1" customWidth="1"/>
    <col min="384" max="384" width="10.875" style="714" bestFit="1" customWidth="1"/>
    <col min="385" max="385" width="10.125" style="714" bestFit="1" customWidth="1"/>
    <col min="386" max="386" width="7.375" style="714" bestFit="1" customWidth="1"/>
    <col min="387" max="387" width="7.625" style="714" bestFit="1" customWidth="1"/>
    <col min="388" max="388" width="8.75" style="714" bestFit="1" customWidth="1"/>
    <col min="389" max="390" width="7.875" style="714" bestFit="1" customWidth="1"/>
    <col min="391" max="391" width="8.25" style="714" bestFit="1" customWidth="1"/>
    <col min="392" max="392" width="7" style="714" bestFit="1" customWidth="1"/>
    <col min="393" max="394" width="8.125" style="714" bestFit="1" customWidth="1"/>
    <col min="395" max="395" width="9.75" style="714" bestFit="1" customWidth="1"/>
    <col min="396" max="396" width="10.875" style="714" bestFit="1" customWidth="1"/>
    <col min="397" max="397" width="10.125" style="714" bestFit="1" customWidth="1"/>
    <col min="398" max="398" width="7.375" style="714" bestFit="1" customWidth="1"/>
    <col min="399" max="399" width="7.625" style="714" bestFit="1" customWidth="1"/>
    <col min="400" max="400" width="8.75" style="714" bestFit="1" customWidth="1"/>
    <col min="401" max="402" width="7.875" style="714" bestFit="1" customWidth="1"/>
    <col min="403" max="403" width="8.25" style="714" bestFit="1" customWidth="1"/>
    <col min="404" max="404" width="7" style="714" bestFit="1" customWidth="1"/>
    <col min="405" max="406" width="8.125" style="714" bestFit="1" customWidth="1"/>
    <col min="407" max="407" width="9.75" style="714" bestFit="1" customWidth="1"/>
    <col min="408" max="408" width="10.875" style="714" bestFit="1" customWidth="1"/>
    <col min="409" max="409" width="10.125" style="714" bestFit="1" customWidth="1"/>
    <col min="410" max="410" width="7.375" style="714" bestFit="1" customWidth="1"/>
    <col min="411" max="411" width="7.625" style="714" bestFit="1" customWidth="1"/>
    <col min="412" max="412" width="8.75" style="714" bestFit="1" customWidth="1"/>
    <col min="413" max="414" width="7.875" style="714" bestFit="1" customWidth="1"/>
    <col min="415" max="415" width="8.25" style="714" bestFit="1" customWidth="1"/>
    <col min="416" max="416" width="7" style="714" bestFit="1" customWidth="1"/>
    <col min="417" max="418" width="8.125" style="714" bestFit="1" customWidth="1"/>
    <col min="419" max="419" width="9.75" style="714" bestFit="1" customWidth="1"/>
    <col min="420" max="420" width="10.875" style="714" bestFit="1" customWidth="1"/>
    <col min="421" max="421" width="10.125" style="714" bestFit="1" customWidth="1"/>
    <col min="422" max="422" width="7.375" style="714" bestFit="1" customWidth="1"/>
    <col min="423" max="423" width="7.625" style="714" bestFit="1" customWidth="1"/>
    <col min="424" max="424" width="8.75" style="714" bestFit="1" customWidth="1"/>
    <col min="425" max="426" width="7.875" style="714" bestFit="1" customWidth="1"/>
    <col min="427" max="427" width="8.25" style="714" bestFit="1" customWidth="1"/>
    <col min="428" max="428" width="7" style="714" bestFit="1" customWidth="1"/>
    <col min="429" max="430" width="8.125" style="714" bestFit="1" customWidth="1"/>
    <col min="431" max="431" width="9.75" style="714" bestFit="1" customWidth="1"/>
    <col min="432" max="432" width="10.875" style="714" bestFit="1" customWidth="1"/>
    <col min="433" max="433" width="10.125" style="714" bestFit="1" customWidth="1"/>
    <col min="434" max="434" width="7.375" style="714" bestFit="1" customWidth="1"/>
    <col min="435" max="512" width="9" style="714"/>
    <col min="513" max="513" width="47.875" style="714" bestFit="1" customWidth="1"/>
    <col min="514" max="514" width="7.875" style="714" bestFit="1" customWidth="1"/>
    <col min="515" max="515" width="8.25" style="714" bestFit="1" customWidth="1"/>
    <col min="516" max="516" width="7" style="714" bestFit="1" customWidth="1"/>
    <col min="517" max="518" width="8.125" style="714" bestFit="1" customWidth="1"/>
    <col min="519" max="519" width="9.75" style="714" bestFit="1" customWidth="1"/>
    <col min="520" max="520" width="10.875" style="714" bestFit="1" customWidth="1"/>
    <col min="521" max="521" width="10.125" style="714" bestFit="1" customWidth="1"/>
    <col min="522" max="522" width="7.375" style="714" bestFit="1" customWidth="1"/>
    <col min="523" max="523" width="7.625" style="714" bestFit="1" customWidth="1"/>
    <col min="524" max="524" width="8.75" style="714" bestFit="1" customWidth="1"/>
    <col min="525" max="526" width="7.875" style="714" bestFit="1" customWidth="1"/>
    <col min="527" max="527" width="8.25" style="714" bestFit="1" customWidth="1"/>
    <col min="528" max="528" width="7" style="714" bestFit="1" customWidth="1"/>
    <col min="529" max="530" width="8.125" style="714" bestFit="1" customWidth="1"/>
    <col min="531" max="531" width="9.75" style="714" bestFit="1" customWidth="1"/>
    <col min="532" max="532" width="10.875" style="714" bestFit="1" customWidth="1"/>
    <col min="533" max="533" width="10.125" style="714" bestFit="1" customWidth="1"/>
    <col min="534" max="534" width="7.375" style="714" bestFit="1" customWidth="1"/>
    <col min="535" max="535" width="7.625" style="714" bestFit="1" customWidth="1"/>
    <col min="536" max="536" width="8.75" style="714" bestFit="1" customWidth="1"/>
    <col min="537" max="538" width="7.875" style="714" bestFit="1" customWidth="1"/>
    <col min="539" max="539" width="8.25" style="714" bestFit="1" customWidth="1"/>
    <col min="540" max="540" width="7" style="714" bestFit="1" customWidth="1"/>
    <col min="541" max="542" width="8.125" style="714" bestFit="1" customWidth="1"/>
    <col min="543" max="543" width="9.75" style="714" bestFit="1" customWidth="1"/>
    <col min="544" max="544" width="10.875" style="714" bestFit="1" customWidth="1"/>
    <col min="545" max="545" width="10.125" style="714" bestFit="1" customWidth="1"/>
    <col min="546" max="546" width="7.375" style="714" bestFit="1" customWidth="1"/>
    <col min="547" max="547" width="7.625" style="714" bestFit="1" customWidth="1"/>
    <col min="548" max="548" width="8.75" style="714" bestFit="1" customWidth="1"/>
    <col min="549" max="550" width="7.875" style="714" bestFit="1" customWidth="1"/>
    <col min="551" max="551" width="8.25" style="714" bestFit="1" customWidth="1"/>
    <col min="552" max="552" width="7" style="714" bestFit="1" customWidth="1"/>
    <col min="553" max="554" width="8.125" style="714" bestFit="1" customWidth="1"/>
    <col min="555" max="555" width="9.75" style="714" bestFit="1" customWidth="1"/>
    <col min="556" max="556" width="10.875" style="714" bestFit="1" customWidth="1"/>
    <col min="557" max="557" width="10.125" style="714" bestFit="1" customWidth="1"/>
    <col min="558" max="558" width="7.375" style="714" bestFit="1" customWidth="1"/>
    <col min="559" max="559" width="7.625" style="714" bestFit="1" customWidth="1"/>
    <col min="560" max="560" width="8.75" style="714" bestFit="1" customWidth="1"/>
    <col min="561" max="562" width="7.875" style="714" bestFit="1" customWidth="1"/>
    <col min="563" max="563" width="8.25" style="714" bestFit="1" customWidth="1"/>
    <col min="564" max="564" width="7" style="714" bestFit="1" customWidth="1"/>
    <col min="565" max="566" width="8.125" style="714" bestFit="1" customWidth="1"/>
    <col min="567" max="567" width="9.75" style="714" bestFit="1" customWidth="1"/>
    <col min="568" max="568" width="10.875" style="714" bestFit="1" customWidth="1"/>
    <col min="569" max="569" width="10.125" style="714" bestFit="1" customWidth="1"/>
    <col min="570" max="570" width="7.375" style="714" bestFit="1" customWidth="1"/>
    <col min="571" max="571" width="7.625" style="714" bestFit="1" customWidth="1"/>
    <col min="572" max="572" width="8.75" style="714" bestFit="1" customWidth="1"/>
    <col min="573" max="574" width="7.875" style="714" bestFit="1" customWidth="1"/>
    <col min="575" max="575" width="8.25" style="714" bestFit="1" customWidth="1"/>
    <col min="576" max="576" width="7" style="714" bestFit="1" customWidth="1"/>
    <col min="577" max="578" width="8.125" style="714" bestFit="1" customWidth="1"/>
    <col min="579" max="579" width="9.75" style="714" bestFit="1" customWidth="1"/>
    <col min="580" max="580" width="10.875" style="714" bestFit="1" customWidth="1"/>
    <col min="581" max="581" width="10.125" style="714" bestFit="1" customWidth="1"/>
    <col min="582" max="582" width="7.375" style="714" bestFit="1" customWidth="1"/>
    <col min="583" max="583" width="7.625" style="714" bestFit="1" customWidth="1"/>
    <col min="584" max="584" width="8.75" style="714" bestFit="1" customWidth="1"/>
    <col min="585" max="586" width="7.875" style="714" bestFit="1" customWidth="1"/>
    <col min="587" max="587" width="8.25" style="714" bestFit="1" customWidth="1"/>
    <col min="588" max="588" width="7" style="714" bestFit="1" customWidth="1"/>
    <col min="589" max="590" width="8.125" style="714" bestFit="1" customWidth="1"/>
    <col min="591" max="591" width="9.75" style="714" bestFit="1" customWidth="1"/>
    <col min="592" max="592" width="10.875" style="714" bestFit="1" customWidth="1"/>
    <col min="593" max="593" width="10.125" style="714" bestFit="1" customWidth="1"/>
    <col min="594" max="594" width="7.375" style="714" bestFit="1" customWidth="1"/>
    <col min="595" max="595" width="7.625" style="714" bestFit="1" customWidth="1"/>
    <col min="596" max="596" width="8.75" style="714" bestFit="1" customWidth="1"/>
    <col min="597" max="598" width="7.875" style="714" bestFit="1" customWidth="1"/>
    <col min="599" max="599" width="8.25" style="714" bestFit="1" customWidth="1"/>
    <col min="600" max="600" width="7" style="714" bestFit="1" customWidth="1"/>
    <col min="601" max="602" width="8.125" style="714" bestFit="1" customWidth="1"/>
    <col min="603" max="603" width="9.75" style="714" bestFit="1" customWidth="1"/>
    <col min="604" max="604" width="10.875" style="714" bestFit="1" customWidth="1"/>
    <col min="605" max="605" width="10.125" style="714" bestFit="1" customWidth="1"/>
    <col min="606" max="606" width="7.375" style="714" bestFit="1" customWidth="1"/>
    <col min="607" max="607" width="7.625" style="714" bestFit="1" customWidth="1"/>
    <col min="608" max="608" width="8.75" style="714" bestFit="1" customWidth="1"/>
    <col min="609" max="610" width="7.875" style="714" bestFit="1" customWidth="1"/>
    <col min="611" max="611" width="8.25" style="714" bestFit="1" customWidth="1"/>
    <col min="612" max="612" width="7" style="714" bestFit="1" customWidth="1"/>
    <col min="613" max="614" width="8.125" style="714" bestFit="1" customWidth="1"/>
    <col min="615" max="615" width="9.75" style="714" bestFit="1" customWidth="1"/>
    <col min="616" max="616" width="10.875" style="714" bestFit="1" customWidth="1"/>
    <col min="617" max="617" width="10.125" style="714" bestFit="1" customWidth="1"/>
    <col min="618" max="618" width="7.375" style="714" bestFit="1" customWidth="1"/>
    <col min="619" max="619" width="7.625" style="714" bestFit="1" customWidth="1"/>
    <col min="620" max="620" width="8.75" style="714" bestFit="1" customWidth="1"/>
    <col min="621" max="622" width="7.875" style="714" bestFit="1" customWidth="1"/>
    <col min="623" max="623" width="8.25" style="714" bestFit="1" customWidth="1"/>
    <col min="624" max="624" width="7" style="714" bestFit="1" customWidth="1"/>
    <col min="625" max="626" width="8.125" style="714" bestFit="1" customWidth="1"/>
    <col min="627" max="627" width="9.75" style="714" bestFit="1" customWidth="1"/>
    <col min="628" max="628" width="10.875" style="714" bestFit="1" customWidth="1"/>
    <col min="629" max="629" width="10.125" style="714" bestFit="1" customWidth="1"/>
    <col min="630" max="630" width="7.375" style="714" bestFit="1" customWidth="1"/>
    <col min="631" max="631" width="7.625" style="714" bestFit="1" customWidth="1"/>
    <col min="632" max="632" width="8.75" style="714" bestFit="1" customWidth="1"/>
    <col min="633" max="634" width="7.875" style="714" bestFit="1" customWidth="1"/>
    <col min="635" max="635" width="8.25" style="714" bestFit="1" customWidth="1"/>
    <col min="636" max="636" width="7" style="714" bestFit="1" customWidth="1"/>
    <col min="637" max="638" width="8.125" style="714" bestFit="1" customWidth="1"/>
    <col min="639" max="639" width="9.75" style="714" bestFit="1" customWidth="1"/>
    <col min="640" max="640" width="10.875" style="714" bestFit="1" customWidth="1"/>
    <col min="641" max="641" width="10.125" style="714" bestFit="1" customWidth="1"/>
    <col min="642" max="642" width="7.375" style="714" bestFit="1" customWidth="1"/>
    <col min="643" max="643" width="7.625" style="714" bestFit="1" customWidth="1"/>
    <col min="644" max="644" width="8.75" style="714" bestFit="1" customWidth="1"/>
    <col min="645" max="646" width="7.875" style="714" bestFit="1" customWidth="1"/>
    <col min="647" max="647" width="8.25" style="714" bestFit="1" customWidth="1"/>
    <col min="648" max="648" width="7" style="714" bestFit="1" customWidth="1"/>
    <col min="649" max="650" width="8.125" style="714" bestFit="1" customWidth="1"/>
    <col min="651" max="651" width="9.75" style="714" bestFit="1" customWidth="1"/>
    <col min="652" max="652" width="10.875" style="714" bestFit="1" customWidth="1"/>
    <col min="653" max="653" width="10.125" style="714" bestFit="1" customWidth="1"/>
    <col min="654" max="654" width="7.375" style="714" bestFit="1" customWidth="1"/>
    <col min="655" max="655" width="7.625" style="714" bestFit="1" customWidth="1"/>
    <col min="656" max="656" width="8.75" style="714" bestFit="1" customWidth="1"/>
    <col min="657" max="658" width="7.875" style="714" bestFit="1" customWidth="1"/>
    <col min="659" max="659" width="8.25" style="714" bestFit="1" customWidth="1"/>
    <col min="660" max="660" width="7" style="714" bestFit="1" customWidth="1"/>
    <col min="661" max="662" width="8.125" style="714" bestFit="1" customWidth="1"/>
    <col min="663" max="663" width="9.75" style="714" bestFit="1" customWidth="1"/>
    <col min="664" max="664" width="10.875" style="714" bestFit="1" customWidth="1"/>
    <col min="665" max="665" width="10.125" style="714" bestFit="1" customWidth="1"/>
    <col min="666" max="666" width="7.375" style="714" bestFit="1" customWidth="1"/>
    <col min="667" max="667" width="7.625" style="714" bestFit="1" customWidth="1"/>
    <col min="668" max="668" width="8.75" style="714" bestFit="1" customWidth="1"/>
    <col min="669" max="670" width="7.875" style="714" bestFit="1" customWidth="1"/>
    <col min="671" max="671" width="8.25" style="714" bestFit="1" customWidth="1"/>
    <col min="672" max="672" width="7" style="714" bestFit="1" customWidth="1"/>
    <col min="673" max="674" width="8.125" style="714" bestFit="1" customWidth="1"/>
    <col min="675" max="675" width="9.75" style="714" bestFit="1" customWidth="1"/>
    <col min="676" max="676" width="10.875" style="714" bestFit="1" customWidth="1"/>
    <col min="677" max="677" width="10.125" style="714" bestFit="1" customWidth="1"/>
    <col min="678" max="678" width="7.375" style="714" bestFit="1" customWidth="1"/>
    <col min="679" max="679" width="7.625" style="714" bestFit="1" customWidth="1"/>
    <col min="680" max="680" width="8.75" style="714" bestFit="1" customWidth="1"/>
    <col min="681" max="682" width="7.875" style="714" bestFit="1" customWidth="1"/>
    <col min="683" max="683" width="8.25" style="714" bestFit="1" customWidth="1"/>
    <col min="684" max="684" width="7" style="714" bestFit="1" customWidth="1"/>
    <col min="685" max="686" width="8.125" style="714" bestFit="1" customWidth="1"/>
    <col min="687" max="687" width="9.75" style="714" bestFit="1" customWidth="1"/>
    <col min="688" max="688" width="10.875" style="714" bestFit="1" customWidth="1"/>
    <col min="689" max="689" width="10.125" style="714" bestFit="1" customWidth="1"/>
    <col min="690" max="690" width="7.375" style="714" bestFit="1" customWidth="1"/>
    <col min="691" max="768" width="9" style="714"/>
    <col min="769" max="769" width="47.875" style="714" bestFit="1" customWidth="1"/>
    <col min="770" max="770" width="7.875" style="714" bestFit="1" customWidth="1"/>
    <col min="771" max="771" width="8.25" style="714" bestFit="1" customWidth="1"/>
    <col min="772" max="772" width="7" style="714" bestFit="1" customWidth="1"/>
    <col min="773" max="774" width="8.125" style="714" bestFit="1" customWidth="1"/>
    <col min="775" max="775" width="9.75" style="714" bestFit="1" customWidth="1"/>
    <col min="776" max="776" width="10.875" style="714" bestFit="1" customWidth="1"/>
    <col min="777" max="777" width="10.125" style="714" bestFit="1" customWidth="1"/>
    <col min="778" max="778" width="7.375" style="714" bestFit="1" customWidth="1"/>
    <col min="779" max="779" width="7.625" style="714" bestFit="1" customWidth="1"/>
    <col min="780" max="780" width="8.75" style="714" bestFit="1" customWidth="1"/>
    <col min="781" max="782" width="7.875" style="714" bestFit="1" customWidth="1"/>
    <col min="783" max="783" width="8.25" style="714" bestFit="1" customWidth="1"/>
    <col min="784" max="784" width="7" style="714" bestFit="1" customWidth="1"/>
    <col min="785" max="786" width="8.125" style="714" bestFit="1" customWidth="1"/>
    <col min="787" max="787" width="9.75" style="714" bestFit="1" customWidth="1"/>
    <col min="788" max="788" width="10.875" style="714" bestFit="1" customWidth="1"/>
    <col min="789" max="789" width="10.125" style="714" bestFit="1" customWidth="1"/>
    <col min="790" max="790" width="7.375" style="714" bestFit="1" customWidth="1"/>
    <col min="791" max="791" width="7.625" style="714" bestFit="1" customWidth="1"/>
    <col min="792" max="792" width="8.75" style="714" bestFit="1" customWidth="1"/>
    <col min="793" max="794" width="7.875" style="714" bestFit="1" customWidth="1"/>
    <col min="795" max="795" width="8.25" style="714" bestFit="1" customWidth="1"/>
    <col min="796" max="796" width="7" style="714" bestFit="1" customWidth="1"/>
    <col min="797" max="798" width="8.125" style="714" bestFit="1" customWidth="1"/>
    <col min="799" max="799" width="9.75" style="714" bestFit="1" customWidth="1"/>
    <col min="800" max="800" width="10.875" style="714" bestFit="1" customWidth="1"/>
    <col min="801" max="801" width="10.125" style="714" bestFit="1" customWidth="1"/>
    <col min="802" max="802" width="7.375" style="714" bestFit="1" customWidth="1"/>
    <col min="803" max="803" width="7.625" style="714" bestFit="1" customWidth="1"/>
    <col min="804" max="804" width="8.75" style="714" bestFit="1" customWidth="1"/>
    <col min="805" max="806" width="7.875" style="714" bestFit="1" customWidth="1"/>
    <col min="807" max="807" width="8.25" style="714" bestFit="1" customWidth="1"/>
    <col min="808" max="808" width="7" style="714" bestFit="1" customWidth="1"/>
    <col min="809" max="810" width="8.125" style="714" bestFit="1" customWidth="1"/>
    <col min="811" max="811" width="9.75" style="714" bestFit="1" customWidth="1"/>
    <col min="812" max="812" width="10.875" style="714" bestFit="1" customWidth="1"/>
    <col min="813" max="813" width="10.125" style="714" bestFit="1" customWidth="1"/>
    <col min="814" max="814" width="7.375" style="714" bestFit="1" customWidth="1"/>
    <col min="815" max="815" width="7.625" style="714" bestFit="1" customWidth="1"/>
    <col min="816" max="816" width="8.75" style="714" bestFit="1" customWidth="1"/>
    <col min="817" max="818" width="7.875" style="714" bestFit="1" customWidth="1"/>
    <col min="819" max="819" width="8.25" style="714" bestFit="1" customWidth="1"/>
    <col min="820" max="820" width="7" style="714" bestFit="1" customWidth="1"/>
    <col min="821" max="822" width="8.125" style="714" bestFit="1" customWidth="1"/>
    <col min="823" max="823" width="9.75" style="714" bestFit="1" customWidth="1"/>
    <col min="824" max="824" width="10.875" style="714" bestFit="1" customWidth="1"/>
    <col min="825" max="825" width="10.125" style="714" bestFit="1" customWidth="1"/>
    <col min="826" max="826" width="7.375" style="714" bestFit="1" customWidth="1"/>
    <col min="827" max="827" width="7.625" style="714" bestFit="1" customWidth="1"/>
    <col min="828" max="828" width="8.75" style="714" bestFit="1" customWidth="1"/>
    <col min="829" max="830" width="7.875" style="714" bestFit="1" customWidth="1"/>
    <col min="831" max="831" width="8.25" style="714" bestFit="1" customWidth="1"/>
    <col min="832" max="832" width="7" style="714" bestFit="1" customWidth="1"/>
    <col min="833" max="834" width="8.125" style="714" bestFit="1" customWidth="1"/>
    <col min="835" max="835" width="9.75" style="714" bestFit="1" customWidth="1"/>
    <col min="836" max="836" width="10.875" style="714" bestFit="1" customWidth="1"/>
    <col min="837" max="837" width="10.125" style="714" bestFit="1" customWidth="1"/>
    <col min="838" max="838" width="7.375" style="714" bestFit="1" customWidth="1"/>
    <col min="839" max="839" width="7.625" style="714" bestFit="1" customWidth="1"/>
    <col min="840" max="840" width="8.75" style="714" bestFit="1" customWidth="1"/>
    <col min="841" max="842" width="7.875" style="714" bestFit="1" customWidth="1"/>
    <col min="843" max="843" width="8.25" style="714" bestFit="1" customWidth="1"/>
    <col min="844" max="844" width="7" style="714" bestFit="1" customWidth="1"/>
    <col min="845" max="846" width="8.125" style="714" bestFit="1" customWidth="1"/>
    <col min="847" max="847" width="9.75" style="714" bestFit="1" customWidth="1"/>
    <col min="848" max="848" width="10.875" style="714" bestFit="1" customWidth="1"/>
    <col min="849" max="849" width="10.125" style="714" bestFit="1" customWidth="1"/>
    <col min="850" max="850" width="7.375" style="714" bestFit="1" customWidth="1"/>
    <col min="851" max="851" width="7.625" style="714" bestFit="1" customWidth="1"/>
    <col min="852" max="852" width="8.75" style="714" bestFit="1" customWidth="1"/>
    <col min="853" max="854" width="7.875" style="714" bestFit="1" customWidth="1"/>
    <col min="855" max="855" width="8.25" style="714" bestFit="1" customWidth="1"/>
    <col min="856" max="856" width="7" style="714" bestFit="1" customWidth="1"/>
    <col min="857" max="858" width="8.125" style="714" bestFit="1" customWidth="1"/>
    <col min="859" max="859" width="9.75" style="714" bestFit="1" customWidth="1"/>
    <col min="860" max="860" width="10.875" style="714" bestFit="1" customWidth="1"/>
    <col min="861" max="861" width="10.125" style="714" bestFit="1" customWidth="1"/>
    <col min="862" max="862" width="7.375" style="714" bestFit="1" customWidth="1"/>
    <col min="863" max="863" width="7.625" style="714" bestFit="1" customWidth="1"/>
    <col min="864" max="864" width="8.75" style="714" bestFit="1" customWidth="1"/>
    <col min="865" max="866" width="7.875" style="714" bestFit="1" customWidth="1"/>
    <col min="867" max="867" width="8.25" style="714" bestFit="1" customWidth="1"/>
    <col min="868" max="868" width="7" style="714" bestFit="1" customWidth="1"/>
    <col min="869" max="870" width="8.125" style="714" bestFit="1" customWidth="1"/>
    <col min="871" max="871" width="9.75" style="714" bestFit="1" customWidth="1"/>
    <col min="872" max="872" width="10.875" style="714" bestFit="1" customWidth="1"/>
    <col min="873" max="873" width="10.125" style="714" bestFit="1" customWidth="1"/>
    <col min="874" max="874" width="7.375" style="714" bestFit="1" customWidth="1"/>
    <col min="875" max="875" width="7.625" style="714" bestFit="1" customWidth="1"/>
    <col min="876" max="876" width="8.75" style="714" bestFit="1" customWidth="1"/>
    <col min="877" max="878" width="7.875" style="714" bestFit="1" customWidth="1"/>
    <col min="879" max="879" width="8.25" style="714" bestFit="1" customWidth="1"/>
    <col min="880" max="880" width="7" style="714" bestFit="1" customWidth="1"/>
    <col min="881" max="882" width="8.125" style="714" bestFit="1" customWidth="1"/>
    <col min="883" max="883" width="9.75" style="714" bestFit="1" customWidth="1"/>
    <col min="884" max="884" width="10.875" style="714" bestFit="1" customWidth="1"/>
    <col min="885" max="885" width="10.125" style="714" bestFit="1" customWidth="1"/>
    <col min="886" max="886" width="7.375" style="714" bestFit="1" customWidth="1"/>
    <col min="887" max="887" width="7.625" style="714" bestFit="1" customWidth="1"/>
    <col min="888" max="888" width="8.75" style="714" bestFit="1" customWidth="1"/>
    <col min="889" max="890" width="7.875" style="714" bestFit="1" customWidth="1"/>
    <col min="891" max="891" width="8.25" style="714" bestFit="1" customWidth="1"/>
    <col min="892" max="892" width="7" style="714" bestFit="1" customWidth="1"/>
    <col min="893" max="894" width="8.125" style="714" bestFit="1" customWidth="1"/>
    <col min="895" max="895" width="9.75" style="714" bestFit="1" customWidth="1"/>
    <col min="896" max="896" width="10.875" style="714" bestFit="1" customWidth="1"/>
    <col min="897" max="897" width="10.125" style="714" bestFit="1" customWidth="1"/>
    <col min="898" max="898" width="7.375" style="714" bestFit="1" customWidth="1"/>
    <col min="899" max="899" width="7.625" style="714" bestFit="1" customWidth="1"/>
    <col min="900" max="900" width="8.75" style="714" bestFit="1" customWidth="1"/>
    <col min="901" max="902" width="7.875" style="714" bestFit="1" customWidth="1"/>
    <col min="903" max="903" width="8.25" style="714" bestFit="1" customWidth="1"/>
    <col min="904" max="904" width="7" style="714" bestFit="1" customWidth="1"/>
    <col min="905" max="906" width="8.125" style="714" bestFit="1" customWidth="1"/>
    <col min="907" max="907" width="9.75" style="714" bestFit="1" customWidth="1"/>
    <col min="908" max="908" width="10.875" style="714" bestFit="1" customWidth="1"/>
    <col min="909" max="909" width="10.125" style="714" bestFit="1" customWidth="1"/>
    <col min="910" max="910" width="7.375" style="714" bestFit="1" customWidth="1"/>
    <col min="911" max="911" width="7.625" style="714" bestFit="1" customWidth="1"/>
    <col min="912" max="912" width="8.75" style="714" bestFit="1" customWidth="1"/>
    <col min="913" max="914" width="7.875" style="714" bestFit="1" customWidth="1"/>
    <col min="915" max="915" width="8.25" style="714" bestFit="1" customWidth="1"/>
    <col min="916" max="916" width="7" style="714" bestFit="1" customWidth="1"/>
    <col min="917" max="918" width="8.125" style="714" bestFit="1" customWidth="1"/>
    <col min="919" max="919" width="9.75" style="714" bestFit="1" customWidth="1"/>
    <col min="920" max="920" width="10.875" style="714" bestFit="1" customWidth="1"/>
    <col min="921" max="921" width="10.125" style="714" bestFit="1" customWidth="1"/>
    <col min="922" max="922" width="7.375" style="714" bestFit="1" customWidth="1"/>
    <col min="923" max="923" width="7.625" style="714" bestFit="1" customWidth="1"/>
    <col min="924" max="924" width="8.75" style="714" bestFit="1" customWidth="1"/>
    <col min="925" max="926" width="7.875" style="714" bestFit="1" customWidth="1"/>
    <col min="927" max="927" width="8.25" style="714" bestFit="1" customWidth="1"/>
    <col min="928" max="928" width="7" style="714" bestFit="1" customWidth="1"/>
    <col min="929" max="930" width="8.125" style="714" bestFit="1" customWidth="1"/>
    <col min="931" max="931" width="9.75" style="714" bestFit="1" customWidth="1"/>
    <col min="932" max="932" width="10.875" style="714" bestFit="1" customWidth="1"/>
    <col min="933" max="933" width="10.125" style="714" bestFit="1" customWidth="1"/>
    <col min="934" max="934" width="7.375" style="714" bestFit="1" customWidth="1"/>
    <col min="935" max="935" width="7.625" style="714" bestFit="1" customWidth="1"/>
    <col min="936" max="936" width="8.75" style="714" bestFit="1" customWidth="1"/>
    <col min="937" max="938" width="7.875" style="714" bestFit="1" customWidth="1"/>
    <col min="939" max="939" width="8.25" style="714" bestFit="1" customWidth="1"/>
    <col min="940" max="940" width="7" style="714" bestFit="1" customWidth="1"/>
    <col min="941" max="942" width="8.125" style="714" bestFit="1" customWidth="1"/>
    <col min="943" max="943" width="9.75" style="714" bestFit="1" customWidth="1"/>
    <col min="944" max="944" width="10.875" style="714" bestFit="1" customWidth="1"/>
    <col min="945" max="945" width="10.125" style="714" bestFit="1" customWidth="1"/>
    <col min="946" max="946" width="7.375" style="714" bestFit="1" customWidth="1"/>
    <col min="947" max="1024" width="9" style="714"/>
    <col min="1025" max="1025" width="47.875" style="714" bestFit="1" customWidth="1"/>
    <col min="1026" max="1026" width="7.875" style="714" bestFit="1" customWidth="1"/>
    <col min="1027" max="1027" width="8.25" style="714" bestFit="1" customWidth="1"/>
    <col min="1028" max="1028" width="7" style="714" bestFit="1" customWidth="1"/>
    <col min="1029" max="1030" width="8.125" style="714" bestFit="1" customWidth="1"/>
    <col min="1031" max="1031" width="9.75" style="714" bestFit="1" customWidth="1"/>
    <col min="1032" max="1032" width="10.875" style="714" bestFit="1" customWidth="1"/>
    <col min="1033" max="1033" width="10.125" style="714" bestFit="1" customWidth="1"/>
    <col min="1034" max="1034" width="7.375" style="714" bestFit="1" customWidth="1"/>
    <col min="1035" max="1035" width="7.625" style="714" bestFit="1" customWidth="1"/>
    <col min="1036" max="1036" width="8.75" style="714" bestFit="1" customWidth="1"/>
    <col min="1037" max="1038" width="7.875" style="714" bestFit="1" customWidth="1"/>
    <col min="1039" max="1039" width="8.25" style="714" bestFit="1" customWidth="1"/>
    <col min="1040" max="1040" width="7" style="714" bestFit="1" customWidth="1"/>
    <col min="1041" max="1042" width="8.125" style="714" bestFit="1" customWidth="1"/>
    <col min="1043" max="1043" width="9.75" style="714" bestFit="1" customWidth="1"/>
    <col min="1044" max="1044" width="10.875" style="714" bestFit="1" customWidth="1"/>
    <col min="1045" max="1045" width="10.125" style="714" bestFit="1" customWidth="1"/>
    <col min="1046" max="1046" width="7.375" style="714" bestFit="1" customWidth="1"/>
    <col min="1047" max="1047" width="7.625" style="714" bestFit="1" customWidth="1"/>
    <col min="1048" max="1048" width="8.75" style="714" bestFit="1" customWidth="1"/>
    <col min="1049" max="1050" width="7.875" style="714" bestFit="1" customWidth="1"/>
    <col min="1051" max="1051" width="8.25" style="714" bestFit="1" customWidth="1"/>
    <col min="1052" max="1052" width="7" style="714" bestFit="1" customWidth="1"/>
    <col min="1053" max="1054" width="8.125" style="714" bestFit="1" customWidth="1"/>
    <col min="1055" max="1055" width="9.75" style="714" bestFit="1" customWidth="1"/>
    <col min="1056" max="1056" width="10.875" style="714" bestFit="1" customWidth="1"/>
    <col min="1057" max="1057" width="10.125" style="714" bestFit="1" customWidth="1"/>
    <col min="1058" max="1058" width="7.375" style="714" bestFit="1" customWidth="1"/>
    <col min="1059" max="1059" width="7.625" style="714" bestFit="1" customWidth="1"/>
    <col min="1060" max="1060" width="8.75" style="714" bestFit="1" customWidth="1"/>
    <col min="1061" max="1062" width="7.875" style="714" bestFit="1" customWidth="1"/>
    <col min="1063" max="1063" width="8.25" style="714" bestFit="1" customWidth="1"/>
    <col min="1064" max="1064" width="7" style="714" bestFit="1" customWidth="1"/>
    <col min="1065" max="1066" width="8.125" style="714" bestFit="1" customWidth="1"/>
    <col min="1067" max="1067" width="9.75" style="714" bestFit="1" customWidth="1"/>
    <col min="1068" max="1068" width="10.875" style="714" bestFit="1" customWidth="1"/>
    <col min="1069" max="1069" width="10.125" style="714" bestFit="1" customWidth="1"/>
    <col min="1070" max="1070" width="7.375" style="714" bestFit="1" customWidth="1"/>
    <col min="1071" max="1071" width="7.625" style="714" bestFit="1" customWidth="1"/>
    <col min="1072" max="1072" width="8.75" style="714" bestFit="1" customWidth="1"/>
    <col min="1073" max="1074" width="7.875" style="714" bestFit="1" customWidth="1"/>
    <col min="1075" max="1075" width="8.25" style="714" bestFit="1" customWidth="1"/>
    <col min="1076" max="1076" width="7" style="714" bestFit="1" customWidth="1"/>
    <col min="1077" max="1078" width="8.125" style="714" bestFit="1" customWidth="1"/>
    <col min="1079" max="1079" width="9.75" style="714" bestFit="1" customWidth="1"/>
    <col min="1080" max="1080" width="10.875" style="714" bestFit="1" customWidth="1"/>
    <col min="1081" max="1081" width="10.125" style="714" bestFit="1" customWidth="1"/>
    <col min="1082" max="1082" width="7.375" style="714" bestFit="1" customWidth="1"/>
    <col min="1083" max="1083" width="7.625" style="714" bestFit="1" customWidth="1"/>
    <col min="1084" max="1084" width="8.75" style="714" bestFit="1" customWidth="1"/>
    <col min="1085" max="1086" width="7.875" style="714" bestFit="1" customWidth="1"/>
    <col min="1087" max="1087" width="8.25" style="714" bestFit="1" customWidth="1"/>
    <col min="1088" max="1088" width="7" style="714" bestFit="1" customWidth="1"/>
    <col min="1089" max="1090" width="8.125" style="714" bestFit="1" customWidth="1"/>
    <col min="1091" max="1091" width="9.75" style="714" bestFit="1" customWidth="1"/>
    <col min="1092" max="1092" width="10.875" style="714" bestFit="1" customWidth="1"/>
    <col min="1093" max="1093" width="10.125" style="714" bestFit="1" customWidth="1"/>
    <col min="1094" max="1094" width="7.375" style="714" bestFit="1" customWidth="1"/>
    <col min="1095" max="1095" width="7.625" style="714" bestFit="1" customWidth="1"/>
    <col min="1096" max="1096" width="8.75" style="714" bestFit="1" customWidth="1"/>
    <col min="1097" max="1098" width="7.875" style="714" bestFit="1" customWidth="1"/>
    <col min="1099" max="1099" width="8.25" style="714" bestFit="1" customWidth="1"/>
    <col min="1100" max="1100" width="7" style="714" bestFit="1" customWidth="1"/>
    <col min="1101" max="1102" width="8.125" style="714" bestFit="1" customWidth="1"/>
    <col min="1103" max="1103" width="9.75" style="714" bestFit="1" customWidth="1"/>
    <col min="1104" max="1104" width="10.875" style="714" bestFit="1" customWidth="1"/>
    <col min="1105" max="1105" width="10.125" style="714" bestFit="1" customWidth="1"/>
    <col min="1106" max="1106" width="7.375" style="714" bestFit="1" customWidth="1"/>
    <col min="1107" max="1107" width="7.625" style="714" bestFit="1" customWidth="1"/>
    <col min="1108" max="1108" width="8.75" style="714" bestFit="1" customWidth="1"/>
    <col min="1109" max="1110" width="7.875" style="714" bestFit="1" customWidth="1"/>
    <col min="1111" max="1111" width="8.25" style="714" bestFit="1" customWidth="1"/>
    <col min="1112" max="1112" width="7" style="714" bestFit="1" customWidth="1"/>
    <col min="1113" max="1114" width="8.125" style="714" bestFit="1" customWidth="1"/>
    <col min="1115" max="1115" width="9.75" style="714" bestFit="1" customWidth="1"/>
    <col min="1116" max="1116" width="10.875" style="714" bestFit="1" customWidth="1"/>
    <col min="1117" max="1117" width="10.125" style="714" bestFit="1" customWidth="1"/>
    <col min="1118" max="1118" width="7.375" style="714" bestFit="1" customWidth="1"/>
    <col min="1119" max="1119" width="7.625" style="714" bestFit="1" customWidth="1"/>
    <col min="1120" max="1120" width="8.75" style="714" bestFit="1" customWidth="1"/>
    <col min="1121" max="1122" width="7.875" style="714" bestFit="1" customWidth="1"/>
    <col min="1123" max="1123" width="8.25" style="714" bestFit="1" customWidth="1"/>
    <col min="1124" max="1124" width="7" style="714" bestFit="1" customWidth="1"/>
    <col min="1125" max="1126" width="8.125" style="714" bestFit="1" customWidth="1"/>
    <col min="1127" max="1127" width="9.75" style="714" bestFit="1" customWidth="1"/>
    <col min="1128" max="1128" width="10.875" style="714" bestFit="1" customWidth="1"/>
    <col min="1129" max="1129" width="10.125" style="714" bestFit="1" customWidth="1"/>
    <col min="1130" max="1130" width="7.375" style="714" bestFit="1" customWidth="1"/>
    <col min="1131" max="1131" width="7.625" style="714" bestFit="1" customWidth="1"/>
    <col min="1132" max="1132" width="8.75" style="714" bestFit="1" customWidth="1"/>
    <col min="1133" max="1134" width="7.875" style="714" bestFit="1" customWidth="1"/>
    <col min="1135" max="1135" width="8.25" style="714" bestFit="1" customWidth="1"/>
    <col min="1136" max="1136" width="7" style="714" bestFit="1" customWidth="1"/>
    <col min="1137" max="1138" width="8.125" style="714" bestFit="1" customWidth="1"/>
    <col min="1139" max="1139" width="9.75" style="714" bestFit="1" customWidth="1"/>
    <col min="1140" max="1140" width="10.875" style="714" bestFit="1" customWidth="1"/>
    <col min="1141" max="1141" width="10.125" style="714" bestFit="1" customWidth="1"/>
    <col min="1142" max="1142" width="7.375" style="714" bestFit="1" customWidth="1"/>
    <col min="1143" max="1143" width="7.625" style="714" bestFit="1" customWidth="1"/>
    <col min="1144" max="1144" width="8.75" style="714" bestFit="1" customWidth="1"/>
    <col min="1145" max="1146" width="7.875" style="714" bestFit="1" customWidth="1"/>
    <col min="1147" max="1147" width="8.25" style="714" bestFit="1" customWidth="1"/>
    <col min="1148" max="1148" width="7" style="714" bestFit="1" customWidth="1"/>
    <col min="1149" max="1150" width="8.125" style="714" bestFit="1" customWidth="1"/>
    <col min="1151" max="1151" width="9.75" style="714" bestFit="1" customWidth="1"/>
    <col min="1152" max="1152" width="10.875" style="714" bestFit="1" customWidth="1"/>
    <col min="1153" max="1153" width="10.125" style="714" bestFit="1" customWidth="1"/>
    <col min="1154" max="1154" width="7.375" style="714" bestFit="1" customWidth="1"/>
    <col min="1155" max="1155" width="7.625" style="714" bestFit="1" customWidth="1"/>
    <col min="1156" max="1156" width="8.75" style="714" bestFit="1" customWidth="1"/>
    <col min="1157" max="1158" width="7.875" style="714" bestFit="1" customWidth="1"/>
    <col min="1159" max="1159" width="8.25" style="714" bestFit="1" customWidth="1"/>
    <col min="1160" max="1160" width="7" style="714" bestFit="1" customWidth="1"/>
    <col min="1161" max="1162" width="8.125" style="714" bestFit="1" customWidth="1"/>
    <col min="1163" max="1163" width="9.75" style="714" bestFit="1" customWidth="1"/>
    <col min="1164" max="1164" width="10.875" style="714" bestFit="1" customWidth="1"/>
    <col min="1165" max="1165" width="10.125" style="714" bestFit="1" customWidth="1"/>
    <col min="1166" max="1166" width="7.375" style="714" bestFit="1" customWidth="1"/>
    <col min="1167" max="1167" width="7.625" style="714" bestFit="1" customWidth="1"/>
    <col min="1168" max="1168" width="8.75" style="714" bestFit="1" customWidth="1"/>
    <col min="1169" max="1170" width="7.875" style="714" bestFit="1" customWidth="1"/>
    <col min="1171" max="1171" width="8.25" style="714" bestFit="1" customWidth="1"/>
    <col min="1172" max="1172" width="7" style="714" bestFit="1" customWidth="1"/>
    <col min="1173" max="1174" width="8.125" style="714" bestFit="1" customWidth="1"/>
    <col min="1175" max="1175" width="9.75" style="714" bestFit="1" customWidth="1"/>
    <col min="1176" max="1176" width="10.875" style="714" bestFit="1" customWidth="1"/>
    <col min="1177" max="1177" width="10.125" style="714" bestFit="1" customWidth="1"/>
    <col min="1178" max="1178" width="7.375" style="714" bestFit="1" customWidth="1"/>
    <col min="1179" max="1179" width="7.625" style="714" bestFit="1" customWidth="1"/>
    <col min="1180" max="1180" width="8.75" style="714" bestFit="1" customWidth="1"/>
    <col min="1181" max="1182" width="7.875" style="714" bestFit="1" customWidth="1"/>
    <col min="1183" max="1183" width="8.25" style="714" bestFit="1" customWidth="1"/>
    <col min="1184" max="1184" width="7" style="714" bestFit="1" customWidth="1"/>
    <col min="1185" max="1186" width="8.125" style="714" bestFit="1" customWidth="1"/>
    <col min="1187" max="1187" width="9.75" style="714" bestFit="1" customWidth="1"/>
    <col min="1188" max="1188" width="10.875" style="714" bestFit="1" customWidth="1"/>
    <col min="1189" max="1189" width="10.125" style="714" bestFit="1" customWidth="1"/>
    <col min="1190" max="1190" width="7.375" style="714" bestFit="1" customWidth="1"/>
    <col min="1191" max="1191" width="7.625" style="714" bestFit="1" customWidth="1"/>
    <col min="1192" max="1192" width="8.75" style="714" bestFit="1" customWidth="1"/>
    <col min="1193" max="1194" width="7.875" style="714" bestFit="1" customWidth="1"/>
    <col min="1195" max="1195" width="8.25" style="714" bestFit="1" customWidth="1"/>
    <col min="1196" max="1196" width="7" style="714" bestFit="1" customWidth="1"/>
    <col min="1197" max="1198" width="8.125" style="714" bestFit="1" customWidth="1"/>
    <col min="1199" max="1199" width="9.75" style="714" bestFit="1" customWidth="1"/>
    <col min="1200" max="1200" width="10.875" style="714" bestFit="1" customWidth="1"/>
    <col min="1201" max="1201" width="10.125" style="714" bestFit="1" customWidth="1"/>
    <col min="1202" max="1202" width="7.375" style="714" bestFit="1" customWidth="1"/>
    <col min="1203" max="1280" width="9" style="714"/>
    <col min="1281" max="1281" width="47.875" style="714" bestFit="1" customWidth="1"/>
    <col min="1282" max="1282" width="7.875" style="714" bestFit="1" customWidth="1"/>
    <col min="1283" max="1283" width="8.25" style="714" bestFit="1" customWidth="1"/>
    <col min="1284" max="1284" width="7" style="714" bestFit="1" customWidth="1"/>
    <col min="1285" max="1286" width="8.125" style="714" bestFit="1" customWidth="1"/>
    <col min="1287" max="1287" width="9.75" style="714" bestFit="1" customWidth="1"/>
    <col min="1288" max="1288" width="10.875" style="714" bestFit="1" customWidth="1"/>
    <col min="1289" max="1289" width="10.125" style="714" bestFit="1" customWidth="1"/>
    <col min="1290" max="1290" width="7.375" style="714" bestFit="1" customWidth="1"/>
    <col min="1291" max="1291" width="7.625" style="714" bestFit="1" customWidth="1"/>
    <col min="1292" max="1292" width="8.75" style="714" bestFit="1" customWidth="1"/>
    <col min="1293" max="1294" width="7.875" style="714" bestFit="1" customWidth="1"/>
    <col min="1295" max="1295" width="8.25" style="714" bestFit="1" customWidth="1"/>
    <col min="1296" max="1296" width="7" style="714" bestFit="1" customWidth="1"/>
    <col min="1297" max="1298" width="8.125" style="714" bestFit="1" customWidth="1"/>
    <col min="1299" max="1299" width="9.75" style="714" bestFit="1" customWidth="1"/>
    <col min="1300" max="1300" width="10.875" style="714" bestFit="1" customWidth="1"/>
    <col min="1301" max="1301" width="10.125" style="714" bestFit="1" customWidth="1"/>
    <col min="1302" max="1302" width="7.375" style="714" bestFit="1" customWidth="1"/>
    <col min="1303" max="1303" width="7.625" style="714" bestFit="1" customWidth="1"/>
    <col min="1304" max="1304" width="8.75" style="714" bestFit="1" customWidth="1"/>
    <col min="1305" max="1306" width="7.875" style="714" bestFit="1" customWidth="1"/>
    <col min="1307" max="1307" width="8.25" style="714" bestFit="1" customWidth="1"/>
    <col min="1308" max="1308" width="7" style="714" bestFit="1" customWidth="1"/>
    <col min="1309" max="1310" width="8.125" style="714" bestFit="1" customWidth="1"/>
    <col min="1311" max="1311" width="9.75" style="714" bestFit="1" customWidth="1"/>
    <col min="1312" max="1312" width="10.875" style="714" bestFit="1" customWidth="1"/>
    <col min="1313" max="1313" width="10.125" style="714" bestFit="1" customWidth="1"/>
    <col min="1314" max="1314" width="7.375" style="714" bestFit="1" customWidth="1"/>
    <col min="1315" max="1315" width="7.625" style="714" bestFit="1" customWidth="1"/>
    <col min="1316" max="1316" width="8.75" style="714" bestFit="1" customWidth="1"/>
    <col min="1317" max="1318" width="7.875" style="714" bestFit="1" customWidth="1"/>
    <col min="1319" max="1319" width="8.25" style="714" bestFit="1" customWidth="1"/>
    <col min="1320" max="1320" width="7" style="714" bestFit="1" customWidth="1"/>
    <col min="1321" max="1322" width="8.125" style="714" bestFit="1" customWidth="1"/>
    <col min="1323" max="1323" width="9.75" style="714" bestFit="1" customWidth="1"/>
    <col min="1324" max="1324" width="10.875" style="714" bestFit="1" customWidth="1"/>
    <col min="1325" max="1325" width="10.125" style="714" bestFit="1" customWidth="1"/>
    <col min="1326" max="1326" width="7.375" style="714" bestFit="1" customWidth="1"/>
    <col min="1327" max="1327" width="7.625" style="714" bestFit="1" customWidth="1"/>
    <col min="1328" max="1328" width="8.75" style="714" bestFit="1" customWidth="1"/>
    <col min="1329" max="1330" width="7.875" style="714" bestFit="1" customWidth="1"/>
    <col min="1331" max="1331" width="8.25" style="714" bestFit="1" customWidth="1"/>
    <col min="1332" max="1332" width="7" style="714" bestFit="1" customWidth="1"/>
    <col min="1333" max="1334" width="8.125" style="714" bestFit="1" customWidth="1"/>
    <col min="1335" max="1335" width="9.75" style="714" bestFit="1" customWidth="1"/>
    <col min="1336" max="1336" width="10.875" style="714" bestFit="1" customWidth="1"/>
    <col min="1337" max="1337" width="10.125" style="714" bestFit="1" customWidth="1"/>
    <col min="1338" max="1338" width="7.375" style="714" bestFit="1" customWidth="1"/>
    <col min="1339" max="1339" width="7.625" style="714" bestFit="1" customWidth="1"/>
    <col min="1340" max="1340" width="8.75" style="714" bestFit="1" customWidth="1"/>
    <col min="1341" max="1342" width="7.875" style="714" bestFit="1" customWidth="1"/>
    <col min="1343" max="1343" width="8.25" style="714" bestFit="1" customWidth="1"/>
    <col min="1344" max="1344" width="7" style="714" bestFit="1" customWidth="1"/>
    <col min="1345" max="1346" width="8.125" style="714" bestFit="1" customWidth="1"/>
    <col min="1347" max="1347" width="9.75" style="714" bestFit="1" customWidth="1"/>
    <col min="1348" max="1348" width="10.875" style="714" bestFit="1" customWidth="1"/>
    <col min="1349" max="1349" width="10.125" style="714" bestFit="1" customWidth="1"/>
    <col min="1350" max="1350" width="7.375" style="714" bestFit="1" customWidth="1"/>
    <col min="1351" max="1351" width="7.625" style="714" bestFit="1" customWidth="1"/>
    <col min="1352" max="1352" width="8.75" style="714" bestFit="1" customWidth="1"/>
    <col min="1353" max="1354" width="7.875" style="714" bestFit="1" customWidth="1"/>
    <col min="1355" max="1355" width="8.25" style="714" bestFit="1" customWidth="1"/>
    <col min="1356" max="1356" width="7" style="714" bestFit="1" customWidth="1"/>
    <col min="1357" max="1358" width="8.125" style="714" bestFit="1" customWidth="1"/>
    <col min="1359" max="1359" width="9.75" style="714" bestFit="1" customWidth="1"/>
    <col min="1360" max="1360" width="10.875" style="714" bestFit="1" customWidth="1"/>
    <col min="1361" max="1361" width="10.125" style="714" bestFit="1" customWidth="1"/>
    <col min="1362" max="1362" width="7.375" style="714" bestFit="1" customWidth="1"/>
    <col min="1363" max="1363" width="7.625" style="714" bestFit="1" customWidth="1"/>
    <col min="1364" max="1364" width="8.75" style="714" bestFit="1" customWidth="1"/>
    <col min="1365" max="1366" width="7.875" style="714" bestFit="1" customWidth="1"/>
    <col min="1367" max="1367" width="8.25" style="714" bestFit="1" customWidth="1"/>
    <col min="1368" max="1368" width="7" style="714" bestFit="1" customWidth="1"/>
    <col min="1369" max="1370" width="8.125" style="714" bestFit="1" customWidth="1"/>
    <col min="1371" max="1371" width="9.75" style="714" bestFit="1" customWidth="1"/>
    <col min="1372" max="1372" width="10.875" style="714" bestFit="1" customWidth="1"/>
    <col min="1373" max="1373" width="10.125" style="714" bestFit="1" customWidth="1"/>
    <col min="1374" max="1374" width="7.375" style="714" bestFit="1" customWidth="1"/>
    <col min="1375" max="1375" width="7.625" style="714" bestFit="1" customWidth="1"/>
    <col min="1376" max="1376" width="8.75" style="714" bestFit="1" customWidth="1"/>
    <col min="1377" max="1378" width="7.875" style="714" bestFit="1" customWidth="1"/>
    <col min="1379" max="1379" width="8.25" style="714" bestFit="1" customWidth="1"/>
    <col min="1380" max="1380" width="7" style="714" bestFit="1" customWidth="1"/>
    <col min="1381" max="1382" width="8.125" style="714" bestFit="1" customWidth="1"/>
    <col min="1383" max="1383" width="9.75" style="714" bestFit="1" customWidth="1"/>
    <col min="1384" max="1384" width="10.875" style="714" bestFit="1" customWidth="1"/>
    <col min="1385" max="1385" width="10.125" style="714" bestFit="1" customWidth="1"/>
    <col min="1386" max="1386" width="7.375" style="714" bestFit="1" customWidth="1"/>
    <col min="1387" max="1387" width="7.625" style="714" bestFit="1" customWidth="1"/>
    <col min="1388" max="1388" width="8.75" style="714" bestFit="1" customWidth="1"/>
    <col min="1389" max="1390" width="7.875" style="714" bestFit="1" customWidth="1"/>
    <col min="1391" max="1391" width="8.25" style="714" bestFit="1" customWidth="1"/>
    <col min="1392" max="1392" width="7" style="714" bestFit="1" customWidth="1"/>
    <col min="1393" max="1394" width="8.125" style="714" bestFit="1" customWidth="1"/>
    <col min="1395" max="1395" width="9.75" style="714" bestFit="1" customWidth="1"/>
    <col min="1396" max="1396" width="10.875" style="714" bestFit="1" customWidth="1"/>
    <col min="1397" max="1397" width="10.125" style="714" bestFit="1" customWidth="1"/>
    <col min="1398" max="1398" width="7.375" style="714" bestFit="1" customWidth="1"/>
    <col min="1399" max="1399" width="7.625" style="714" bestFit="1" customWidth="1"/>
    <col min="1400" max="1400" width="8.75" style="714" bestFit="1" customWidth="1"/>
    <col min="1401" max="1402" width="7.875" style="714" bestFit="1" customWidth="1"/>
    <col min="1403" max="1403" width="8.25" style="714" bestFit="1" customWidth="1"/>
    <col min="1404" max="1404" width="7" style="714" bestFit="1" customWidth="1"/>
    <col min="1405" max="1406" width="8.125" style="714" bestFit="1" customWidth="1"/>
    <col min="1407" max="1407" width="9.75" style="714" bestFit="1" customWidth="1"/>
    <col min="1408" max="1408" width="10.875" style="714" bestFit="1" customWidth="1"/>
    <col min="1409" max="1409" width="10.125" style="714" bestFit="1" customWidth="1"/>
    <col min="1410" max="1410" width="7.375" style="714" bestFit="1" customWidth="1"/>
    <col min="1411" max="1411" width="7.625" style="714" bestFit="1" customWidth="1"/>
    <col min="1412" max="1412" width="8.75" style="714" bestFit="1" customWidth="1"/>
    <col min="1413" max="1414" width="7.875" style="714" bestFit="1" customWidth="1"/>
    <col min="1415" max="1415" width="8.25" style="714" bestFit="1" customWidth="1"/>
    <col min="1416" max="1416" width="7" style="714" bestFit="1" customWidth="1"/>
    <col min="1417" max="1418" width="8.125" style="714" bestFit="1" customWidth="1"/>
    <col min="1419" max="1419" width="9.75" style="714" bestFit="1" customWidth="1"/>
    <col min="1420" max="1420" width="10.875" style="714" bestFit="1" customWidth="1"/>
    <col min="1421" max="1421" width="10.125" style="714" bestFit="1" customWidth="1"/>
    <col min="1422" max="1422" width="7.375" style="714" bestFit="1" customWidth="1"/>
    <col min="1423" max="1423" width="7.625" style="714" bestFit="1" customWidth="1"/>
    <col min="1424" max="1424" width="8.75" style="714" bestFit="1" customWidth="1"/>
    <col min="1425" max="1426" width="7.875" style="714" bestFit="1" customWidth="1"/>
    <col min="1427" max="1427" width="8.25" style="714" bestFit="1" customWidth="1"/>
    <col min="1428" max="1428" width="7" style="714" bestFit="1" customWidth="1"/>
    <col min="1429" max="1430" width="8.125" style="714" bestFit="1" customWidth="1"/>
    <col min="1431" max="1431" width="9.75" style="714" bestFit="1" customWidth="1"/>
    <col min="1432" max="1432" width="10.875" style="714" bestFit="1" customWidth="1"/>
    <col min="1433" max="1433" width="10.125" style="714" bestFit="1" customWidth="1"/>
    <col min="1434" max="1434" width="7.375" style="714" bestFit="1" customWidth="1"/>
    <col min="1435" max="1435" width="7.625" style="714" bestFit="1" customWidth="1"/>
    <col min="1436" max="1436" width="8.75" style="714" bestFit="1" customWidth="1"/>
    <col min="1437" max="1438" width="7.875" style="714" bestFit="1" customWidth="1"/>
    <col min="1439" max="1439" width="8.25" style="714" bestFit="1" customWidth="1"/>
    <col min="1440" max="1440" width="7" style="714" bestFit="1" customWidth="1"/>
    <col min="1441" max="1442" width="8.125" style="714" bestFit="1" customWidth="1"/>
    <col min="1443" max="1443" width="9.75" style="714" bestFit="1" customWidth="1"/>
    <col min="1444" max="1444" width="10.875" style="714" bestFit="1" customWidth="1"/>
    <col min="1445" max="1445" width="10.125" style="714" bestFit="1" customWidth="1"/>
    <col min="1446" max="1446" width="7.375" style="714" bestFit="1" customWidth="1"/>
    <col min="1447" max="1447" width="7.625" style="714" bestFit="1" customWidth="1"/>
    <col min="1448" max="1448" width="8.75" style="714" bestFit="1" customWidth="1"/>
    <col min="1449" max="1450" width="7.875" style="714" bestFit="1" customWidth="1"/>
    <col min="1451" max="1451" width="8.25" style="714" bestFit="1" customWidth="1"/>
    <col min="1452" max="1452" width="7" style="714" bestFit="1" customWidth="1"/>
    <col min="1453" max="1454" width="8.125" style="714" bestFit="1" customWidth="1"/>
    <col min="1455" max="1455" width="9.75" style="714" bestFit="1" customWidth="1"/>
    <col min="1456" max="1456" width="10.875" style="714" bestFit="1" customWidth="1"/>
    <col min="1457" max="1457" width="10.125" style="714" bestFit="1" customWidth="1"/>
    <col min="1458" max="1458" width="7.375" style="714" bestFit="1" customWidth="1"/>
    <col min="1459" max="1536" width="9" style="714"/>
    <col min="1537" max="1537" width="47.875" style="714" bestFit="1" customWidth="1"/>
    <col min="1538" max="1538" width="7.875" style="714" bestFit="1" customWidth="1"/>
    <col min="1539" max="1539" width="8.25" style="714" bestFit="1" customWidth="1"/>
    <col min="1540" max="1540" width="7" style="714" bestFit="1" customWidth="1"/>
    <col min="1541" max="1542" width="8.125" style="714" bestFit="1" customWidth="1"/>
    <col min="1543" max="1543" width="9.75" style="714" bestFit="1" customWidth="1"/>
    <col min="1544" max="1544" width="10.875" style="714" bestFit="1" customWidth="1"/>
    <col min="1545" max="1545" width="10.125" style="714" bestFit="1" customWidth="1"/>
    <col min="1546" max="1546" width="7.375" style="714" bestFit="1" customWidth="1"/>
    <col min="1547" max="1547" width="7.625" style="714" bestFit="1" customWidth="1"/>
    <col min="1548" max="1548" width="8.75" style="714" bestFit="1" customWidth="1"/>
    <col min="1549" max="1550" width="7.875" style="714" bestFit="1" customWidth="1"/>
    <col min="1551" max="1551" width="8.25" style="714" bestFit="1" customWidth="1"/>
    <col min="1552" max="1552" width="7" style="714" bestFit="1" customWidth="1"/>
    <col min="1553" max="1554" width="8.125" style="714" bestFit="1" customWidth="1"/>
    <col min="1555" max="1555" width="9.75" style="714" bestFit="1" customWidth="1"/>
    <col min="1556" max="1556" width="10.875" style="714" bestFit="1" customWidth="1"/>
    <col min="1557" max="1557" width="10.125" style="714" bestFit="1" customWidth="1"/>
    <col min="1558" max="1558" width="7.375" style="714" bestFit="1" customWidth="1"/>
    <col min="1559" max="1559" width="7.625" style="714" bestFit="1" customWidth="1"/>
    <col min="1560" max="1560" width="8.75" style="714" bestFit="1" customWidth="1"/>
    <col min="1561" max="1562" width="7.875" style="714" bestFit="1" customWidth="1"/>
    <col min="1563" max="1563" width="8.25" style="714" bestFit="1" customWidth="1"/>
    <col min="1564" max="1564" width="7" style="714" bestFit="1" customWidth="1"/>
    <col min="1565" max="1566" width="8.125" style="714" bestFit="1" customWidth="1"/>
    <col min="1567" max="1567" width="9.75" style="714" bestFit="1" customWidth="1"/>
    <col min="1568" max="1568" width="10.875" style="714" bestFit="1" customWidth="1"/>
    <col min="1569" max="1569" width="10.125" style="714" bestFit="1" customWidth="1"/>
    <col min="1570" max="1570" width="7.375" style="714" bestFit="1" customWidth="1"/>
    <col min="1571" max="1571" width="7.625" style="714" bestFit="1" customWidth="1"/>
    <col min="1572" max="1572" width="8.75" style="714" bestFit="1" customWidth="1"/>
    <col min="1573" max="1574" width="7.875" style="714" bestFit="1" customWidth="1"/>
    <col min="1575" max="1575" width="8.25" style="714" bestFit="1" customWidth="1"/>
    <col min="1576" max="1576" width="7" style="714" bestFit="1" customWidth="1"/>
    <col min="1577" max="1578" width="8.125" style="714" bestFit="1" customWidth="1"/>
    <col min="1579" max="1579" width="9.75" style="714" bestFit="1" customWidth="1"/>
    <col min="1580" max="1580" width="10.875" style="714" bestFit="1" customWidth="1"/>
    <col min="1581" max="1581" width="10.125" style="714" bestFit="1" customWidth="1"/>
    <col min="1582" max="1582" width="7.375" style="714" bestFit="1" customWidth="1"/>
    <col min="1583" max="1583" width="7.625" style="714" bestFit="1" customWidth="1"/>
    <col min="1584" max="1584" width="8.75" style="714" bestFit="1" customWidth="1"/>
    <col min="1585" max="1586" width="7.875" style="714" bestFit="1" customWidth="1"/>
    <col min="1587" max="1587" width="8.25" style="714" bestFit="1" customWidth="1"/>
    <col min="1588" max="1588" width="7" style="714" bestFit="1" customWidth="1"/>
    <col min="1589" max="1590" width="8.125" style="714" bestFit="1" customWidth="1"/>
    <col min="1591" max="1591" width="9.75" style="714" bestFit="1" customWidth="1"/>
    <col min="1592" max="1592" width="10.875" style="714" bestFit="1" customWidth="1"/>
    <col min="1593" max="1593" width="10.125" style="714" bestFit="1" customWidth="1"/>
    <col min="1594" max="1594" width="7.375" style="714" bestFit="1" customWidth="1"/>
    <col min="1595" max="1595" width="7.625" style="714" bestFit="1" customWidth="1"/>
    <col min="1596" max="1596" width="8.75" style="714" bestFit="1" customWidth="1"/>
    <col min="1597" max="1598" width="7.875" style="714" bestFit="1" customWidth="1"/>
    <col min="1599" max="1599" width="8.25" style="714" bestFit="1" customWidth="1"/>
    <col min="1600" max="1600" width="7" style="714" bestFit="1" customWidth="1"/>
    <col min="1601" max="1602" width="8.125" style="714" bestFit="1" customWidth="1"/>
    <col min="1603" max="1603" width="9.75" style="714" bestFit="1" customWidth="1"/>
    <col min="1604" max="1604" width="10.875" style="714" bestFit="1" customWidth="1"/>
    <col min="1605" max="1605" width="10.125" style="714" bestFit="1" customWidth="1"/>
    <col min="1606" max="1606" width="7.375" style="714" bestFit="1" customWidth="1"/>
    <col min="1607" max="1607" width="7.625" style="714" bestFit="1" customWidth="1"/>
    <col min="1608" max="1608" width="8.75" style="714" bestFit="1" customWidth="1"/>
    <col min="1609" max="1610" width="7.875" style="714" bestFit="1" customWidth="1"/>
    <col min="1611" max="1611" width="8.25" style="714" bestFit="1" customWidth="1"/>
    <col min="1612" max="1612" width="7" style="714" bestFit="1" customWidth="1"/>
    <col min="1613" max="1614" width="8.125" style="714" bestFit="1" customWidth="1"/>
    <col min="1615" max="1615" width="9.75" style="714" bestFit="1" customWidth="1"/>
    <col min="1616" max="1616" width="10.875" style="714" bestFit="1" customWidth="1"/>
    <col min="1617" max="1617" width="10.125" style="714" bestFit="1" customWidth="1"/>
    <col min="1618" max="1618" width="7.375" style="714" bestFit="1" customWidth="1"/>
    <col min="1619" max="1619" width="7.625" style="714" bestFit="1" customWidth="1"/>
    <col min="1620" max="1620" width="8.75" style="714" bestFit="1" customWidth="1"/>
    <col min="1621" max="1622" width="7.875" style="714" bestFit="1" customWidth="1"/>
    <col min="1623" max="1623" width="8.25" style="714" bestFit="1" customWidth="1"/>
    <col min="1624" max="1624" width="7" style="714" bestFit="1" customWidth="1"/>
    <col min="1625" max="1626" width="8.125" style="714" bestFit="1" customWidth="1"/>
    <col min="1627" max="1627" width="9.75" style="714" bestFit="1" customWidth="1"/>
    <col min="1628" max="1628" width="10.875" style="714" bestFit="1" customWidth="1"/>
    <col min="1629" max="1629" width="10.125" style="714" bestFit="1" customWidth="1"/>
    <col min="1630" max="1630" width="7.375" style="714" bestFit="1" customWidth="1"/>
    <col min="1631" max="1631" width="7.625" style="714" bestFit="1" customWidth="1"/>
    <col min="1632" max="1632" width="8.75" style="714" bestFit="1" customWidth="1"/>
    <col min="1633" max="1634" width="7.875" style="714" bestFit="1" customWidth="1"/>
    <col min="1635" max="1635" width="8.25" style="714" bestFit="1" customWidth="1"/>
    <col min="1636" max="1636" width="7" style="714" bestFit="1" customWidth="1"/>
    <col min="1637" max="1638" width="8.125" style="714" bestFit="1" customWidth="1"/>
    <col min="1639" max="1639" width="9.75" style="714" bestFit="1" customWidth="1"/>
    <col min="1640" max="1640" width="10.875" style="714" bestFit="1" customWidth="1"/>
    <col min="1641" max="1641" width="10.125" style="714" bestFit="1" customWidth="1"/>
    <col min="1642" max="1642" width="7.375" style="714" bestFit="1" customWidth="1"/>
    <col min="1643" max="1643" width="7.625" style="714" bestFit="1" customWidth="1"/>
    <col min="1644" max="1644" width="8.75" style="714" bestFit="1" customWidth="1"/>
    <col min="1645" max="1646" width="7.875" style="714" bestFit="1" customWidth="1"/>
    <col min="1647" max="1647" width="8.25" style="714" bestFit="1" customWidth="1"/>
    <col min="1648" max="1648" width="7" style="714" bestFit="1" customWidth="1"/>
    <col min="1649" max="1650" width="8.125" style="714" bestFit="1" customWidth="1"/>
    <col min="1651" max="1651" width="9.75" style="714" bestFit="1" customWidth="1"/>
    <col min="1652" max="1652" width="10.875" style="714" bestFit="1" customWidth="1"/>
    <col min="1653" max="1653" width="10.125" style="714" bestFit="1" customWidth="1"/>
    <col min="1654" max="1654" width="7.375" style="714" bestFit="1" customWidth="1"/>
    <col min="1655" max="1655" width="7.625" style="714" bestFit="1" customWidth="1"/>
    <col min="1656" max="1656" width="8.75" style="714" bestFit="1" customWidth="1"/>
    <col min="1657" max="1658" width="7.875" style="714" bestFit="1" customWidth="1"/>
    <col min="1659" max="1659" width="8.25" style="714" bestFit="1" customWidth="1"/>
    <col min="1660" max="1660" width="7" style="714" bestFit="1" customWidth="1"/>
    <col min="1661" max="1662" width="8.125" style="714" bestFit="1" customWidth="1"/>
    <col min="1663" max="1663" width="9.75" style="714" bestFit="1" customWidth="1"/>
    <col min="1664" max="1664" width="10.875" style="714" bestFit="1" customWidth="1"/>
    <col min="1665" max="1665" width="10.125" style="714" bestFit="1" customWidth="1"/>
    <col min="1666" max="1666" width="7.375" style="714" bestFit="1" customWidth="1"/>
    <col min="1667" max="1667" width="7.625" style="714" bestFit="1" customWidth="1"/>
    <col min="1668" max="1668" width="8.75" style="714" bestFit="1" customWidth="1"/>
    <col min="1669" max="1670" width="7.875" style="714" bestFit="1" customWidth="1"/>
    <col min="1671" max="1671" width="8.25" style="714" bestFit="1" customWidth="1"/>
    <col min="1672" max="1672" width="7" style="714" bestFit="1" customWidth="1"/>
    <col min="1673" max="1674" width="8.125" style="714" bestFit="1" customWidth="1"/>
    <col min="1675" max="1675" width="9.75" style="714" bestFit="1" customWidth="1"/>
    <col min="1676" max="1676" width="10.875" style="714" bestFit="1" customWidth="1"/>
    <col min="1677" max="1677" width="10.125" style="714" bestFit="1" customWidth="1"/>
    <col min="1678" max="1678" width="7.375" style="714" bestFit="1" customWidth="1"/>
    <col min="1679" max="1679" width="7.625" style="714" bestFit="1" customWidth="1"/>
    <col min="1680" max="1680" width="8.75" style="714" bestFit="1" customWidth="1"/>
    <col min="1681" max="1682" width="7.875" style="714" bestFit="1" customWidth="1"/>
    <col min="1683" max="1683" width="8.25" style="714" bestFit="1" customWidth="1"/>
    <col min="1684" max="1684" width="7" style="714" bestFit="1" customWidth="1"/>
    <col min="1685" max="1686" width="8.125" style="714" bestFit="1" customWidth="1"/>
    <col min="1687" max="1687" width="9.75" style="714" bestFit="1" customWidth="1"/>
    <col min="1688" max="1688" width="10.875" style="714" bestFit="1" customWidth="1"/>
    <col min="1689" max="1689" width="10.125" style="714" bestFit="1" customWidth="1"/>
    <col min="1690" max="1690" width="7.375" style="714" bestFit="1" customWidth="1"/>
    <col min="1691" max="1691" width="7.625" style="714" bestFit="1" customWidth="1"/>
    <col min="1692" max="1692" width="8.75" style="714" bestFit="1" customWidth="1"/>
    <col min="1693" max="1694" width="7.875" style="714" bestFit="1" customWidth="1"/>
    <col min="1695" max="1695" width="8.25" style="714" bestFit="1" customWidth="1"/>
    <col min="1696" max="1696" width="7" style="714" bestFit="1" customWidth="1"/>
    <col min="1697" max="1698" width="8.125" style="714" bestFit="1" customWidth="1"/>
    <col min="1699" max="1699" width="9.75" style="714" bestFit="1" customWidth="1"/>
    <col min="1700" max="1700" width="10.875" style="714" bestFit="1" customWidth="1"/>
    <col min="1701" max="1701" width="10.125" style="714" bestFit="1" customWidth="1"/>
    <col min="1702" max="1702" width="7.375" style="714" bestFit="1" customWidth="1"/>
    <col min="1703" max="1703" width="7.625" style="714" bestFit="1" customWidth="1"/>
    <col min="1704" max="1704" width="8.75" style="714" bestFit="1" customWidth="1"/>
    <col min="1705" max="1706" width="7.875" style="714" bestFit="1" customWidth="1"/>
    <col min="1707" max="1707" width="8.25" style="714" bestFit="1" customWidth="1"/>
    <col min="1708" max="1708" width="7" style="714" bestFit="1" customWidth="1"/>
    <col min="1709" max="1710" width="8.125" style="714" bestFit="1" customWidth="1"/>
    <col min="1711" max="1711" width="9.75" style="714" bestFit="1" customWidth="1"/>
    <col min="1712" max="1712" width="10.875" style="714" bestFit="1" customWidth="1"/>
    <col min="1713" max="1713" width="10.125" style="714" bestFit="1" customWidth="1"/>
    <col min="1714" max="1714" width="7.375" style="714" bestFit="1" customWidth="1"/>
    <col min="1715" max="1792" width="9" style="714"/>
    <col min="1793" max="1793" width="47.875" style="714" bestFit="1" customWidth="1"/>
    <col min="1794" max="1794" width="7.875" style="714" bestFit="1" customWidth="1"/>
    <col min="1795" max="1795" width="8.25" style="714" bestFit="1" customWidth="1"/>
    <col min="1796" max="1796" width="7" style="714" bestFit="1" customWidth="1"/>
    <col min="1797" max="1798" width="8.125" style="714" bestFit="1" customWidth="1"/>
    <col min="1799" max="1799" width="9.75" style="714" bestFit="1" customWidth="1"/>
    <col min="1800" max="1800" width="10.875" style="714" bestFit="1" customWidth="1"/>
    <col min="1801" max="1801" width="10.125" style="714" bestFit="1" customWidth="1"/>
    <col min="1802" max="1802" width="7.375" style="714" bestFit="1" customWidth="1"/>
    <col min="1803" max="1803" width="7.625" style="714" bestFit="1" customWidth="1"/>
    <col min="1804" max="1804" width="8.75" style="714" bestFit="1" customWidth="1"/>
    <col min="1805" max="1806" width="7.875" style="714" bestFit="1" customWidth="1"/>
    <col min="1807" max="1807" width="8.25" style="714" bestFit="1" customWidth="1"/>
    <col min="1808" max="1808" width="7" style="714" bestFit="1" customWidth="1"/>
    <col min="1809" max="1810" width="8.125" style="714" bestFit="1" customWidth="1"/>
    <col min="1811" max="1811" width="9.75" style="714" bestFit="1" customWidth="1"/>
    <col min="1812" max="1812" width="10.875" style="714" bestFit="1" customWidth="1"/>
    <col min="1813" max="1813" width="10.125" style="714" bestFit="1" customWidth="1"/>
    <col min="1814" max="1814" width="7.375" style="714" bestFit="1" customWidth="1"/>
    <col min="1815" max="1815" width="7.625" style="714" bestFit="1" customWidth="1"/>
    <col min="1816" max="1816" width="8.75" style="714" bestFit="1" customWidth="1"/>
    <col min="1817" max="1818" width="7.875" style="714" bestFit="1" customWidth="1"/>
    <col min="1819" max="1819" width="8.25" style="714" bestFit="1" customWidth="1"/>
    <col min="1820" max="1820" width="7" style="714" bestFit="1" customWidth="1"/>
    <col min="1821" max="1822" width="8.125" style="714" bestFit="1" customWidth="1"/>
    <col min="1823" max="1823" width="9.75" style="714" bestFit="1" customWidth="1"/>
    <col min="1824" max="1824" width="10.875" style="714" bestFit="1" customWidth="1"/>
    <col min="1825" max="1825" width="10.125" style="714" bestFit="1" customWidth="1"/>
    <col min="1826" max="1826" width="7.375" style="714" bestFit="1" customWidth="1"/>
    <col min="1827" max="1827" width="7.625" style="714" bestFit="1" customWidth="1"/>
    <col min="1828" max="1828" width="8.75" style="714" bestFit="1" customWidth="1"/>
    <col min="1829" max="1830" width="7.875" style="714" bestFit="1" customWidth="1"/>
    <col min="1831" max="1831" width="8.25" style="714" bestFit="1" customWidth="1"/>
    <col min="1832" max="1832" width="7" style="714" bestFit="1" customWidth="1"/>
    <col min="1833" max="1834" width="8.125" style="714" bestFit="1" customWidth="1"/>
    <col min="1835" max="1835" width="9.75" style="714" bestFit="1" customWidth="1"/>
    <col min="1836" max="1836" width="10.875" style="714" bestFit="1" customWidth="1"/>
    <col min="1837" max="1837" width="10.125" style="714" bestFit="1" customWidth="1"/>
    <col min="1838" max="1838" width="7.375" style="714" bestFit="1" customWidth="1"/>
    <col min="1839" max="1839" width="7.625" style="714" bestFit="1" customWidth="1"/>
    <col min="1840" max="1840" width="8.75" style="714" bestFit="1" customWidth="1"/>
    <col min="1841" max="1842" width="7.875" style="714" bestFit="1" customWidth="1"/>
    <col min="1843" max="1843" width="8.25" style="714" bestFit="1" customWidth="1"/>
    <col min="1844" max="1844" width="7" style="714" bestFit="1" customWidth="1"/>
    <col min="1845" max="1846" width="8.125" style="714" bestFit="1" customWidth="1"/>
    <col min="1847" max="1847" width="9.75" style="714" bestFit="1" customWidth="1"/>
    <col min="1848" max="1848" width="10.875" style="714" bestFit="1" customWidth="1"/>
    <col min="1849" max="1849" width="10.125" style="714" bestFit="1" customWidth="1"/>
    <col min="1850" max="1850" width="7.375" style="714" bestFit="1" customWidth="1"/>
    <col min="1851" max="1851" width="7.625" style="714" bestFit="1" customWidth="1"/>
    <col min="1852" max="1852" width="8.75" style="714" bestFit="1" customWidth="1"/>
    <col min="1853" max="1854" width="7.875" style="714" bestFit="1" customWidth="1"/>
    <col min="1855" max="1855" width="8.25" style="714" bestFit="1" customWidth="1"/>
    <col min="1856" max="1856" width="7" style="714" bestFit="1" customWidth="1"/>
    <col min="1857" max="1858" width="8.125" style="714" bestFit="1" customWidth="1"/>
    <col min="1859" max="1859" width="9.75" style="714" bestFit="1" customWidth="1"/>
    <col min="1860" max="1860" width="10.875" style="714" bestFit="1" customWidth="1"/>
    <col min="1861" max="1861" width="10.125" style="714" bestFit="1" customWidth="1"/>
    <col min="1862" max="1862" width="7.375" style="714" bestFit="1" customWidth="1"/>
    <col min="1863" max="1863" width="7.625" style="714" bestFit="1" customWidth="1"/>
    <col min="1864" max="1864" width="8.75" style="714" bestFit="1" customWidth="1"/>
    <col min="1865" max="1866" width="7.875" style="714" bestFit="1" customWidth="1"/>
    <col min="1867" max="1867" width="8.25" style="714" bestFit="1" customWidth="1"/>
    <col min="1868" max="1868" width="7" style="714" bestFit="1" customWidth="1"/>
    <col min="1869" max="1870" width="8.125" style="714" bestFit="1" customWidth="1"/>
    <col min="1871" max="1871" width="9.75" style="714" bestFit="1" customWidth="1"/>
    <col min="1872" max="1872" width="10.875" style="714" bestFit="1" customWidth="1"/>
    <col min="1873" max="1873" width="10.125" style="714" bestFit="1" customWidth="1"/>
    <col min="1874" max="1874" width="7.375" style="714" bestFit="1" customWidth="1"/>
    <col min="1875" max="1875" width="7.625" style="714" bestFit="1" customWidth="1"/>
    <col min="1876" max="1876" width="8.75" style="714" bestFit="1" customWidth="1"/>
    <col min="1877" max="1878" width="7.875" style="714" bestFit="1" customWidth="1"/>
    <col min="1879" max="1879" width="8.25" style="714" bestFit="1" customWidth="1"/>
    <col min="1880" max="1880" width="7" style="714" bestFit="1" customWidth="1"/>
    <col min="1881" max="1882" width="8.125" style="714" bestFit="1" customWidth="1"/>
    <col min="1883" max="1883" width="9.75" style="714" bestFit="1" customWidth="1"/>
    <col min="1884" max="1884" width="10.875" style="714" bestFit="1" customWidth="1"/>
    <col min="1885" max="1885" width="10.125" style="714" bestFit="1" customWidth="1"/>
    <col min="1886" max="1886" width="7.375" style="714" bestFit="1" customWidth="1"/>
    <col min="1887" max="1887" width="7.625" style="714" bestFit="1" customWidth="1"/>
    <col min="1888" max="1888" width="8.75" style="714" bestFit="1" customWidth="1"/>
    <col min="1889" max="1890" width="7.875" style="714" bestFit="1" customWidth="1"/>
    <col min="1891" max="1891" width="8.25" style="714" bestFit="1" customWidth="1"/>
    <col min="1892" max="1892" width="7" style="714" bestFit="1" customWidth="1"/>
    <col min="1893" max="1894" width="8.125" style="714" bestFit="1" customWidth="1"/>
    <col min="1895" max="1895" width="9.75" style="714" bestFit="1" customWidth="1"/>
    <col min="1896" max="1896" width="10.875" style="714" bestFit="1" customWidth="1"/>
    <col min="1897" max="1897" width="10.125" style="714" bestFit="1" customWidth="1"/>
    <col min="1898" max="1898" width="7.375" style="714" bestFit="1" customWidth="1"/>
    <col min="1899" max="1899" width="7.625" style="714" bestFit="1" customWidth="1"/>
    <col min="1900" max="1900" width="8.75" style="714" bestFit="1" customWidth="1"/>
    <col min="1901" max="1902" width="7.875" style="714" bestFit="1" customWidth="1"/>
    <col min="1903" max="1903" width="8.25" style="714" bestFit="1" customWidth="1"/>
    <col min="1904" max="1904" width="7" style="714" bestFit="1" customWidth="1"/>
    <col min="1905" max="1906" width="8.125" style="714" bestFit="1" customWidth="1"/>
    <col min="1907" max="1907" width="9.75" style="714" bestFit="1" customWidth="1"/>
    <col min="1908" max="1908" width="10.875" style="714" bestFit="1" customWidth="1"/>
    <col min="1909" max="1909" width="10.125" style="714" bestFit="1" customWidth="1"/>
    <col min="1910" max="1910" width="7.375" style="714" bestFit="1" customWidth="1"/>
    <col min="1911" max="1911" width="7.625" style="714" bestFit="1" customWidth="1"/>
    <col min="1912" max="1912" width="8.75" style="714" bestFit="1" customWidth="1"/>
    <col min="1913" max="1914" width="7.875" style="714" bestFit="1" customWidth="1"/>
    <col min="1915" max="1915" width="8.25" style="714" bestFit="1" customWidth="1"/>
    <col min="1916" max="1916" width="7" style="714" bestFit="1" customWidth="1"/>
    <col min="1917" max="1918" width="8.125" style="714" bestFit="1" customWidth="1"/>
    <col min="1919" max="1919" width="9.75" style="714" bestFit="1" customWidth="1"/>
    <col min="1920" max="1920" width="10.875" style="714" bestFit="1" customWidth="1"/>
    <col min="1921" max="1921" width="10.125" style="714" bestFit="1" customWidth="1"/>
    <col min="1922" max="1922" width="7.375" style="714" bestFit="1" customWidth="1"/>
    <col min="1923" max="1923" width="7.625" style="714" bestFit="1" customWidth="1"/>
    <col min="1924" max="1924" width="8.75" style="714" bestFit="1" customWidth="1"/>
    <col min="1925" max="1926" width="7.875" style="714" bestFit="1" customWidth="1"/>
    <col min="1927" max="1927" width="8.25" style="714" bestFit="1" customWidth="1"/>
    <col min="1928" max="1928" width="7" style="714" bestFit="1" customWidth="1"/>
    <col min="1929" max="1930" width="8.125" style="714" bestFit="1" customWidth="1"/>
    <col min="1931" max="1931" width="9.75" style="714" bestFit="1" customWidth="1"/>
    <col min="1932" max="1932" width="10.875" style="714" bestFit="1" customWidth="1"/>
    <col min="1933" max="1933" width="10.125" style="714" bestFit="1" customWidth="1"/>
    <col min="1934" max="1934" width="7.375" style="714" bestFit="1" customWidth="1"/>
    <col min="1935" max="1935" width="7.625" style="714" bestFit="1" customWidth="1"/>
    <col min="1936" max="1936" width="8.75" style="714" bestFit="1" customWidth="1"/>
    <col min="1937" max="1938" width="7.875" style="714" bestFit="1" customWidth="1"/>
    <col min="1939" max="1939" width="8.25" style="714" bestFit="1" customWidth="1"/>
    <col min="1940" max="1940" width="7" style="714" bestFit="1" customWidth="1"/>
    <col min="1941" max="1942" width="8.125" style="714" bestFit="1" customWidth="1"/>
    <col min="1943" max="1943" width="9.75" style="714" bestFit="1" customWidth="1"/>
    <col min="1944" max="1944" width="10.875" style="714" bestFit="1" customWidth="1"/>
    <col min="1945" max="1945" width="10.125" style="714" bestFit="1" customWidth="1"/>
    <col min="1946" max="1946" width="7.375" style="714" bestFit="1" customWidth="1"/>
    <col min="1947" max="1947" width="7.625" style="714" bestFit="1" customWidth="1"/>
    <col min="1948" max="1948" width="8.75" style="714" bestFit="1" customWidth="1"/>
    <col min="1949" max="1950" width="7.875" style="714" bestFit="1" customWidth="1"/>
    <col min="1951" max="1951" width="8.25" style="714" bestFit="1" customWidth="1"/>
    <col min="1952" max="1952" width="7" style="714" bestFit="1" customWidth="1"/>
    <col min="1953" max="1954" width="8.125" style="714" bestFit="1" customWidth="1"/>
    <col min="1955" max="1955" width="9.75" style="714" bestFit="1" customWidth="1"/>
    <col min="1956" max="1956" width="10.875" style="714" bestFit="1" customWidth="1"/>
    <col min="1957" max="1957" width="10.125" style="714" bestFit="1" customWidth="1"/>
    <col min="1958" max="1958" width="7.375" style="714" bestFit="1" customWidth="1"/>
    <col min="1959" max="1959" width="7.625" style="714" bestFit="1" customWidth="1"/>
    <col min="1960" max="1960" width="8.75" style="714" bestFit="1" customWidth="1"/>
    <col min="1961" max="1962" width="7.875" style="714" bestFit="1" customWidth="1"/>
    <col min="1963" max="1963" width="8.25" style="714" bestFit="1" customWidth="1"/>
    <col min="1964" max="1964" width="7" style="714" bestFit="1" customWidth="1"/>
    <col min="1965" max="1966" width="8.125" style="714" bestFit="1" customWidth="1"/>
    <col min="1967" max="1967" width="9.75" style="714" bestFit="1" customWidth="1"/>
    <col min="1968" max="1968" width="10.875" style="714" bestFit="1" customWidth="1"/>
    <col min="1969" max="1969" width="10.125" style="714" bestFit="1" customWidth="1"/>
    <col min="1970" max="1970" width="7.375" style="714" bestFit="1" customWidth="1"/>
    <col min="1971" max="2048" width="9" style="714"/>
    <col min="2049" max="2049" width="47.875" style="714" bestFit="1" customWidth="1"/>
    <col min="2050" max="2050" width="7.875" style="714" bestFit="1" customWidth="1"/>
    <col min="2051" max="2051" width="8.25" style="714" bestFit="1" customWidth="1"/>
    <col min="2052" max="2052" width="7" style="714" bestFit="1" customWidth="1"/>
    <col min="2053" max="2054" width="8.125" style="714" bestFit="1" customWidth="1"/>
    <col min="2055" max="2055" width="9.75" style="714" bestFit="1" customWidth="1"/>
    <col min="2056" max="2056" width="10.875" style="714" bestFit="1" customWidth="1"/>
    <col min="2057" max="2057" width="10.125" style="714" bestFit="1" customWidth="1"/>
    <col min="2058" max="2058" width="7.375" style="714" bestFit="1" customWidth="1"/>
    <col min="2059" max="2059" width="7.625" style="714" bestFit="1" customWidth="1"/>
    <col min="2060" max="2060" width="8.75" style="714" bestFit="1" customWidth="1"/>
    <col min="2061" max="2062" width="7.875" style="714" bestFit="1" customWidth="1"/>
    <col min="2063" max="2063" width="8.25" style="714" bestFit="1" customWidth="1"/>
    <col min="2064" max="2064" width="7" style="714" bestFit="1" customWidth="1"/>
    <col min="2065" max="2066" width="8.125" style="714" bestFit="1" customWidth="1"/>
    <col min="2067" max="2067" width="9.75" style="714" bestFit="1" customWidth="1"/>
    <col min="2068" max="2068" width="10.875" style="714" bestFit="1" customWidth="1"/>
    <col min="2069" max="2069" width="10.125" style="714" bestFit="1" customWidth="1"/>
    <col min="2070" max="2070" width="7.375" style="714" bestFit="1" customWidth="1"/>
    <col min="2071" max="2071" width="7.625" style="714" bestFit="1" customWidth="1"/>
    <col min="2072" max="2072" width="8.75" style="714" bestFit="1" customWidth="1"/>
    <col min="2073" max="2074" width="7.875" style="714" bestFit="1" customWidth="1"/>
    <col min="2075" max="2075" width="8.25" style="714" bestFit="1" customWidth="1"/>
    <col min="2076" max="2076" width="7" style="714" bestFit="1" customWidth="1"/>
    <col min="2077" max="2078" width="8.125" style="714" bestFit="1" customWidth="1"/>
    <col min="2079" max="2079" width="9.75" style="714" bestFit="1" customWidth="1"/>
    <col min="2080" max="2080" width="10.875" style="714" bestFit="1" customWidth="1"/>
    <col min="2081" max="2081" width="10.125" style="714" bestFit="1" customWidth="1"/>
    <col min="2082" max="2082" width="7.375" style="714" bestFit="1" customWidth="1"/>
    <col min="2083" max="2083" width="7.625" style="714" bestFit="1" customWidth="1"/>
    <col min="2084" max="2084" width="8.75" style="714" bestFit="1" customWidth="1"/>
    <col min="2085" max="2086" width="7.875" style="714" bestFit="1" customWidth="1"/>
    <col min="2087" max="2087" width="8.25" style="714" bestFit="1" customWidth="1"/>
    <col min="2088" max="2088" width="7" style="714" bestFit="1" customWidth="1"/>
    <col min="2089" max="2090" width="8.125" style="714" bestFit="1" customWidth="1"/>
    <col min="2091" max="2091" width="9.75" style="714" bestFit="1" customWidth="1"/>
    <col min="2092" max="2092" width="10.875" style="714" bestFit="1" customWidth="1"/>
    <col min="2093" max="2093" width="10.125" style="714" bestFit="1" customWidth="1"/>
    <col min="2094" max="2094" width="7.375" style="714" bestFit="1" customWidth="1"/>
    <col min="2095" max="2095" width="7.625" style="714" bestFit="1" customWidth="1"/>
    <col min="2096" max="2096" width="8.75" style="714" bestFit="1" customWidth="1"/>
    <col min="2097" max="2098" width="7.875" style="714" bestFit="1" customWidth="1"/>
    <col min="2099" max="2099" width="8.25" style="714" bestFit="1" customWidth="1"/>
    <col min="2100" max="2100" width="7" style="714" bestFit="1" customWidth="1"/>
    <col min="2101" max="2102" width="8.125" style="714" bestFit="1" customWidth="1"/>
    <col min="2103" max="2103" width="9.75" style="714" bestFit="1" customWidth="1"/>
    <col min="2104" max="2104" width="10.875" style="714" bestFit="1" customWidth="1"/>
    <col min="2105" max="2105" width="10.125" style="714" bestFit="1" customWidth="1"/>
    <col min="2106" max="2106" width="7.375" style="714" bestFit="1" customWidth="1"/>
    <col min="2107" max="2107" width="7.625" style="714" bestFit="1" customWidth="1"/>
    <col min="2108" max="2108" width="8.75" style="714" bestFit="1" customWidth="1"/>
    <col min="2109" max="2110" width="7.875" style="714" bestFit="1" customWidth="1"/>
    <col min="2111" max="2111" width="8.25" style="714" bestFit="1" customWidth="1"/>
    <col min="2112" max="2112" width="7" style="714" bestFit="1" customWidth="1"/>
    <col min="2113" max="2114" width="8.125" style="714" bestFit="1" customWidth="1"/>
    <col min="2115" max="2115" width="9.75" style="714" bestFit="1" customWidth="1"/>
    <col min="2116" max="2116" width="10.875" style="714" bestFit="1" customWidth="1"/>
    <col min="2117" max="2117" width="10.125" style="714" bestFit="1" customWidth="1"/>
    <col min="2118" max="2118" width="7.375" style="714" bestFit="1" customWidth="1"/>
    <col min="2119" max="2119" width="7.625" style="714" bestFit="1" customWidth="1"/>
    <col min="2120" max="2120" width="8.75" style="714" bestFit="1" customWidth="1"/>
    <col min="2121" max="2122" width="7.875" style="714" bestFit="1" customWidth="1"/>
    <col min="2123" max="2123" width="8.25" style="714" bestFit="1" customWidth="1"/>
    <col min="2124" max="2124" width="7" style="714" bestFit="1" customWidth="1"/>
    <col min="2125" max="2126" width="8.125" style="714" bestFit="1" customWidth="1"/>
    <col min="2127" max="2127" width="9.75" style="714" bestFit="1" customWidth="1"/>
    <col min="2128" max="2128" width="10.875" style="714" bestFit="1" customWidth="1"/>
    <col min="2129" max="2129" width="10.125" style="714" bestFit="1" customWidth="1"/>
    <col min="2130" max="2130" width="7.375" style="714" bestFit="1" customWidth="1"/>
    <col min="2131" max="2131" width="7.625" style="714" bestFit="1" customWidth="1"/>
    <col min="2132" max="2132" width="8.75" style="714" bestFit="1" customWidth="1"/>
    <col min="2133" max="2134" width="7.875" style="714" bestFit="1" customWidth="1"/>
    <col min="2135" max="2135" width="8.25" style="714" bestFit="1" customWidth="1"/>
    <col min="2136" max="2136" width="7" style="714" bestFit="1" customWidth="1"/>
    <col min="2137" max="2138" width="8.125" style="714" bestFit="1" customWidth="1"/>
    <col min="2139" max="2139" width="9.75" style="714" bestFit="1" customWidth="1"/>
    <col min="2140" max="2140" width="10.875" style="714" bestFit="1" customWidth="1"/>
    <col min="2141" max="2141" width="10.125" style="714" bestFit="1" customWidth="1"/>
    <col min="2142" max="2142" width="7.375" style="714" bestFit="1" customWidth="1"/>
    <col min="2143" max="2143" width="7.625" style="714" bestFit="1" customWidth="1"/>
    <col min="2144" max="2144" width="8.75" style="714" bestFit="1" customWidth="1"/>
    <col min="2145" max="2146" width="7.875" style="714" bestFit="1" customWidth="1"/>
    <col min="2147" max="2147" width="8.25" style="714" bestFit="1" customWidth="1"/>
    <col min="2148" max="2148" width="7" style="714" bestFit="1" customWidth="1"/>
    <col min="2149" max="2150" width="8.125" style="714" bestFit="1" customWidth="1"/>
    <col min="2151" max="2151" width="9.75" style="714" bestFit="1" customWidth="1"/>
    <col min="2152" max="2152" width="10.875" style="714" bestFit="1" customWidth="1"/>
    <col min="2153" max="2153" width="10.125" style="714" bestFit="1" customWidth="1"/>
    <col min="2154" max="2154" width="7.375" style="714" bestFit="1" customWidth="1"/>
    <col min="2155" max="2155" width="7.625" style="714" bestFit="1" customWidth="1"/>
    <col min="2156" max="2156" width="8.75" style="714" bestFit="1" customWidth="1"/>
    <col min="2157" max="2158" width="7.875" style="714" bestFit="1" customWidth="1"/>
    <col min="2159" max="2159" width="8.25" style="714" bestFit="1" customWidth="1"/>
    <col min="2160" max="2160" width="7" style="714" bestFit="1" customWidth="1"/>
    <col min="2161" max="2162" width="8.125" style="714" bestFit="1" customWidth="1"/>
    <col min="2163" max="2163" width="9.75" style="714" bestFit="1" customWidth="1"/>
    <col min="2164" max="2164" width="10.875" style="714" bestFit="1" customWidth="1"/>
    <col min="2165" max="2165" width="10.125" style="714" bestFit="1" customWidth="1"/>
    <col min="2166" max="2166" width="7.375" style="714" bestFit="1" customWidth="1"/>
    <col min="2167" max="2167" width="7.625" style="714" bestFit="1" customWidth="1"/>
    <col min="2168" max="2168" width="8.75" style="714" bestFit="1" customWidth="1"/>
    <col min="2169" max="2170" width="7.875" style="714" bestFit="1" customWidth="1"/>
    <col min="2171" max="2171" width="8.25" style="714" bestFit="1" customWidth="1"/>
    <col min="2172" max="2172" width="7" style="714" bestFit="1" customWidth="1"/>
    <col min="2173" max="2174" width="8.125" style="714" bestFit="1" customWidth="1"/>
    <col min="2175" max="2175" width="9.75" style="714" bestFit="1" customWidth="1"/>
    <col min="2176" max="2176" width="10.875" style="714" bestFit="1" customWidth="1"/>
    <col min="2177" max="2177" width="10.125" style="714" bestFit="1" customWidth="1"/>
    <col min="2178" max="2178" width="7.375" style="714" bestFit="1" customWidth="1"/>
    <col min="2179" max="2179" width="7.625" style="714" bestFit="1" customWidth="1"/>
    <col min="2180" max="2180" width="8.75" style="714" bestFit="1" customWidth="1"/>
    <col min="2181" max="2182" width="7.875" style="714" bestFit="1" customWidth="1"/>
    <col min="2183" max="2183" width="8.25" style="714" bestFit="1" customWidth="1"/>
    <col min="2184" max="2184" width="7" style="714" bestFit="1" customWidth="1"/>
    <col min="2185" max="2186" width="8.125" style="714" bestFit="1" customWidth="1"/>
    <col min="2187" max="2187" width="9.75" style="714" bestFit="1" customWidth="1"/>
    <col min="2188" max="2188" width="10.875" style="714" bestFit="1" customWidth="1"/>
    <col min="2189" max="2189" width="10.125" style="714" bestFit="1" customWidth="1"/>
    <col min="2190" max="2190" width="7.375" style="714" bestFit="1" customWidth="1"/>
    <col min="2191" max="2191" width="7.625" style="714" bestFit="1" customWidth="1"/>
    <col min="2192" max="2192" width="8.75" style="714" bestFit="1" customWidth="1"/>
    <col min="2193" max="2194" width="7.875" style="714" bestFit="1" customWidth="1"/>
    <col min="2195" max="2195" width="8.25" style="714" bestFit="1" customWidth="1"/>
    <col min="2196" max="2196" width="7" style="714" bestFit="1" customWidth="1"/>
    <col min="2197" max="2198" width="8.125" style="714" bestFit="1" customWidth="1"/>
    <col min="2199" max="2199" width="9.75" style="714" bestFit="1" customWidth="1"/>
    <col min="2200" max="2200" width="10.875" style="714" bestFit="1" customWidth="1"/>
    <col min="2201" max="2201" width="10.125" style="714" bestFit="1" customWidth="1"/>
    <col min="2202" max="2202" width="7.375" style="714" bestFit="1" customWidth="1"/>
    <col min="2203" max="2203" width="7.625" style="714" bestFit="1" customWidth="1"/>
    <col min="2204" max="2204" width="8.75" style="714" bestFit="1" customWidth="1"/>
    <col min="2205" max="2206" width="7.875" style="714" bestFit="1" customWidth="1"/>
    <col min="2207" max="2207" width="8.25" style="714" bestFit="1" customWidth="1"/>
    <col min="2208" max="2208" width="7" style="714" bestFit="1" customWidth="1"/>
    <col min="2209" max="2210" width="8.125" style="714" bestFit="1" customWidth="1"/>
    <col min="2211" max="2211" width="9.75" style="714" bestFit="1" customWidth="1"/>
    <col min="2212" max="2212" width="10.875" style="714" bestFit="1" customWidth="1"/>
    <col min="2213" max="2213" width="10.125" style="714" bestFit="1" customWidth="1"/>
    <col min="2214" max="2214" width="7.375" style="714" bestFit="1" customWidth="1"/>
    <col min="2215" max="2215" width="7.625" style="714" bestFit="1" customWidth="1"/>
    <col min="2216" max="2216" width="8.75" style="714" bestFit="1" customWidth="1"/>
    <col min="2217" max="2218" width="7.875" style="714" bestFit="1" customWidth="1"/>
    <col min="2219" max="2219" width="8.25" style="714" bestFit="1" customWidth="1"/>
    <col min="2220" max="2220" width="7" style="714" bestFit="1" customWidth="1"/>
    <col min="2221" max="2222" width="8.125" style="714" bestFit="1" customWidth="1"/>
    <col min="2223" max="2223" width="9.75" style="714" bestFit="1" customWidth="1"/>
    <col min="2224" max="2224" width="10.875" style="714" bestFit="1" customWidth="1"/>
    <col min="2225" max="2225" width="10.125" style="714" bestFit="1" customWidth="1"/>
    <col min="2226" max="2226" width="7.375" style="714" bestFit="1" customWidth="1"/>
    <col min="2227" max="2304" width="9" style="714"/>
    <col min="2305" max="2305" width="47.875" style="714" bestFit="1" customWidth="1"/>
    <col min="2306" max="2306" width="7.875" style="714" bestFit="1" customWidth="1"/>
    <col min="2307" max="2307" width="8.25" style="714" bestFit="1" customWidth="1"/>
    <col min="2308" max="2308" width="7" style="714" bestFit="1" customWidth="1"/>
    <col min="2309" max="2310" width="8.125" style="714" bestFit="1" customWidth="1"/>
    <col min="2311" max="2311" width="9.75" style="714" bestFit="1" customWidth="1"/>
    <col min="2312" max="2312" width="10.875" style="714" bestFit="1" customWidth="1"/>
    <col min="2313" max="2313" width="10.125" style="714" bestFit="1" customWidth="1"/>
    <col min="2314" max="2314" width="7.375" style="714" bestFit="1" customWidth="1"/>
    <col min="2315" max="2315" width="7.625" style="714" bestFit="1" customWidth="1"/>
    <col min="2316" max="2316" width="8.75" style="714" bestFit="1" customWidth="1"/>
    <col min="2317" max="2318" width="7.875" style="714" bestFit="1" customWidth="1"/>
    <col min="2319" max="2319" width="8.25" style="714" bestFit="1" customWidth="1"/>
    <col min="2320" max="2320" width="7" style="714" bestFit="1" customWidth="1"/>
    <col min="2321" max="2322" width="8.125" style="714" bestFit="1" customWidth="1"/>
    <col min="2323" max="2323" width="9.75" style="714" bestFit="1" customWidth="1"/>
    <col min="2324" max="2324" width="10.875" style="714" bestFit="1" customWidth="1"/>
    <col min="2325" max="2325" width="10.125" style="714" bestFit="1" customWidth="1"/>
    <col min="2326" max="2326" width="7.375" style="714" bestFit="1" customWidth="1"/>
    <col min="2327" max="2327" width="7.625" style="714" bestFit="1" customWidth="1"/>
    <col min="2328" max="2328" width="8.75" style="714" bestFit="1" customWidth="1"/>
    <col min="2329" max="2330" width="7.875" style="714" bestFit="1" customWidth="1"/>
    <col min="2331" max="2331" width="8.25" style="714" bestFit="1" customWidth="1"/>
    <col min="2332" max="2332" width="7" style="714" bestFit="1" customWidth="1"/>
    <col min="2333" max="2334" width="8.125" style="714" bestFit="1" customWidth="1"/>
    <col min="2335" max="2335" width="9.75" style="714" bestFit="1" customWidth="1"/>
    <col min="2336" max="2336" width="10.875" style="714" bestFit="1" customWidth="1"/>
    <col min="2337" max="2337" width="10.125" style="714" bestFit="1" customWidth="1"/>
    <col min="2338" max="2338" width="7.375" style="714" bestFit="1" customWidth="1"/>
    <col min="2339" max="2339" width="7.625" style="714" bestFit="1" customWidth="1"/>
    <col min="2340" max="2340" width="8.75" style="714" bestFit="1" customWidth="1"/>
    <col min="2341" max="2342" width="7.875" style="714" bestFit="1" customWidth="1"/>
    <col min="2343" max="2343" width="8.25" style="714" bestFit="1" customWidth="1"/>
    <col min="2344" max="2344" width="7" style="714" bestFit="1" customWidth="1"/>
    <col min="2345" max="2346" width="8.125" style="714" bestFit="1" customWidth="1"/>
    <col min="2347" max="2347" width="9.75" style="714" bestFit="1" customWidth="1"/>
    <col min="2348" max="2348" width="10.875" style="714" bestFit="1" customWidth="1"/>
    <col min="2349" max="2349" width="10.125" style="714" bestFit="1" customWidth="1"/>
    <col min="2350" max="2350" width="7.375" style="714" bestFit="1" customWidth="1"/>
    <col min="2351" max="2351" width="7.625" style="714" bestFit="1" customWidth="1"/>
    <col min="2352" max="2352" width="8.75" style="714" bestFit="1" customWidth="1"/>
    <col min="2353" max="2354" width="7.875" style="714" bestFit="1" customWidth="1"/>
    <col min="2355" max="2355" width="8.25" style="714" bestFit="1" customWidth="1"/>
    <col min="2356" max="2356" width="7" style="714" bestFit="1" customWidth="1"/>
    <col min="2357" max="2358" width="8.125" style="714" bestFit="1" customWidth="1"/>
    <col min="2359" max="2359" width="9.75" style="714" bestFit="1" customWidth="1"/>
    <col min="2360" max="2360" width="10.875" style="714" bestFit="1" customWidth="1"/>
    <col min="2361" max="2361" width="10.125" style="714" bestFit="1" customWidth="1"/>
    <col min="2362" max="2362" width="7.375" style="714" bestFit="1" customWidth="1"/>
    <col min="2363" max="2363" width="7.625" style="714" bestFit="1" customWidth="1"/>
    <col min="2364" max="2364" width="8.75" style="714" bestFit="1" customWidth="1"/>
    <col min="2365" max="2366" width="7.875" style="714" bestFit="1" customWidth="1"/>
    <col min="2367" max="2367" width="8.25" style="714" bestFit="1" customWidth="1"/>
    <col min="2368" max="2368" width="7" style="714" bestFit="1" customWidth="1"/>
    <col min="2369" max="2370" width="8.125" style="714" bestFit="1" customWidth="1"/>
    <col min="2371" max="2371" width="9.75" style="714" bestFit="1" customWidth="1"/>
    <col min="2372" max="2372" width="10.875" style="714" bestFit="1" customWidth="1"/>
    <col min="2373" max="2373" width="10.125" style="714" bestFit="1" customWidth="1"/>
    <col min="2374" max="2374" width="7.375" style="714" bestFit="1" customWidth="1"/>
    <col min="2375" max="2375" width="7.625" style="714" bestFit="1" customWidth="1"/>
    <col min="2376" max="2376" width="8.75" style="714" bestFit="1" customWidth="1"/>
    <col min="2377" max="2378" width="7.875" style="714" bestFit="1" customWidth="1"/>
    <col min="2379" max="2379" width="8.25" style="714" bestFit="1" customWidth="1"/>
    <col min="2380" max="2380" width="7" style="714" bestFit="1" customWidth="1"/>
    <col min="2381" max="2382" width="8.125" style="714" bestFit="1" customWidth="1"/>
    <col min="2383" max="2383" width="9.75" style="714" bestFit="1" customWidth="1"/>
    <col min="2384" max="2384" width="10.875" style="714" bestFit="1" customWidth="1"/>
    <col min="2385" max="2385" width="10.125" style="714" bestFit="1" customWidth="1"/>
    <col min="2386" max="2386" width="7.375" style="714" bestFit="1" customWidth="1"/>
    <col min="2387" max="2387" width="7.625" style="714" bestFit="1" customWidth="1"/>
    <col min="2388" max="2388" width="8.75" style="714" bestFit="1" customWidth="1"/>
    <col min="2389" max="2390" width="7.875" style="714" bestFit="1" customWidth="1"/>
    <col min="2391" max="2391" width="8.25" style="714" bestFit="1" customWidth="1"/>
    <col min="2392" max="2392" width="7" style="714" bestFit="1" customWidth="1"/>
    <col min="2393" max="2394" width="8.125" style="714" bestFit="1" customWidth="1"/>
    <col min="2395" max="2395" width="9.75" style="714" bestFit="1" customWidth="1"/>
    <col min="2396" max="2396" width="10.875" style="714" bestFit="1" customWidth="1"/>
    <col min="2397" max="2397" width="10.125" style="714" bestFit="1" customWidth="1"/>
    <col min="2398" max="2398" width="7.375" style="714" bestFit="1" customWidth="1"/>
    <col min="2399" max="2399" width="7.625" style="714" bestFit="1" customWidth="1"/>
    <col min="2400" max="2400" width="8.75" style="714" bestFit="1" customWidth="1"/>
    <col min="2401" max="2402" width="7.875" style="714" bestFit="1" customWidth="1"/>
    <col min="2403" max="2403" width="8.25" style="714" bestFit="1" customWidth="1"/>
    <col min="2404" max="2404" width="7" style="714" bestFit="1" customWidth="1"/>
    <col min="2405" max="2406" width="8.125" style="714" bestFit="1" customWidth="1"/>
    <col min="2407" max="2407" width="9.75" style="714" bestFit="1" customWidth="1"/>
    <col min="2408" max="2408" width="10.875" style="714" bestFit="1" customWidth="1"/>
    <col min="2409" max="2409" width="10.125" style="714" bestFit="1" customWidth="1"/>
    <col min="2410" max="2410" width="7.375" style="714" bestFit="1" customWidth="1"/>
    <col min="2411" max="2411" width="7.625" style="714" bestFit="1" customWidth="1"/>
    <col min="2412" max="2412" width="8.75" style="714" bestFit="1" customWidth="1"/>
    <col min="2413" max="2414" width="7.875" style="714" bestFit="1" customWidth="1"/>
    <col min="2415" max="2415" width="8.25" style="714" bestFit="1" customWidth="1"/>
    <col min="2416" max="2416" width="7" style="714" bestFit="1" customWidth="1"/>
    <col min="2417" max="2418" width="8.125" style="714" bestFit="1" customWidth="1"/>
    <col min="2419" max="2419" width="9.75" style="714" bestFit="1" customWidth="1"/>
    <col min="2420" max="2420" width="10.875" style="714" bestFit="1" customWidth="1"/>
    <col min="2421" max="2421" width="10.125" style="714" bestFit="1" customWidth="1"/>
    <col min="2422" max="2422" width="7.375" style="714" bestFit="1" customWidth="1"/>
    <col min="2423" max="2423" width="7.625" style="714" bestFit="1" customWidth="1"/>
    <col min="2424" max="2424" width="8.75" style="714" bestFit="1" customWidth="1"/>
    <col min="2425" max="2426" width="7.875" style="714" bestFit="1" customWidth="1"/>
    <col min="2427" max="2427" width="8.25" style="714" bestFit="1" customWidth="1"/>
    <col min="2428" max="2428" width="7" style="714" bestFit="1" customWidth="1"/>
    <col min="2429" max="2430" width="8.125" style="714" bestFit="1" customWidth="1"/>
    <col min="2431" max="2431" width="9.75" style="714" bestFit="1" customWidth="1"/>
    <col min="2432" max="2432" width="10.875" style="714" bestFit="1" customWidth="1"/>
    <col min="2433" max="2433" width="10.125" style="714" bestFit="1" customWidth="1"/>
    <col min="2434" max="2434" width="7.375" style="714" bestFit="1" customWidth="1"/>
    <col min="2435" max="2435" width="7.625" style="714" bestFit="1" customWidth="1"/>
    <col min="2436" max="2436" width="8.75" style="714" bestFit="1" customWidth="1"/>
    <col min="2437" max="2438" width="7.875" style="714" bestFit="1" customWidth="1"/>
    <col min="2439" max="2439" width="8.25" style="714" bestFit="1" customWidth="1"/>
    <col min="2440" max="2440" width="7" style="714" bestFit="1" customWidth="1"/>
    <col min="2441" max="2442" width="8.125" style="714" bestFit="1" customWidth="1"/>
    <col min="2443" max="2443" width="9.75" style="714" bestFit="1" customWidth="1"/>
    <col min="2444" max="2444" width="10.875" style="714" bestFit="1" customWidth="1"/>
    <col min="2445" max="2445" width="10.125" style="714" bestFit="1" customWidth="1"/>
    <col min="2446" max="2446" width="7.375" style="714" bestFit="1" customWidth="1"/>
    <col min="2447" max="2447" width="7.625" style="714" bestFit="1" customWidth="1"/>
    <col min="2448" max="2448" width="8.75" style="714" bestFit="1" customWidth="1"/>
    <col min="2449" max="2450" width="7.875" style="714" bestFit="1" customWidth="1"/>
    <col min="2451" max="2451" width="8.25" style="714" bestFit="1" customWidth="1"/>
    <col min="2452" max="2452" width="7" style="714" bestFit="1" customWidth="1"/>
    <col min="2453" max="2454" width="8.125" style="714" bestFit="1" customWidth="1"/>
    <col min="2455" max="2455" width="9.75" style="714" bestFit="1" customWidth="1"/>
    <col min="2456" max="2456" width="10.875" style="714" bestFit="1" customWidth="1"/>
    <col min="2457" max="2457" width="10.125" style="714" bestFit="1" customWidth="1"/>
    <col min="2458" max="2458" width="7.375" style="714" bestFit="1" customWidth="1"/>
    <col min="2459" max="2459" width="7.625" style="714" bestFit="1" customWidth="1"/>
    <col min="2460" max="2460" width="8.75" style="714" bestFit="1" customWidth="1"/>
    <col min="2461" max="2462" width="7.875" style="714" bestFit="1" customWidth="1"/>
    <col min="2463" max="2463" width="8.25" style="714" bestFit="1" customWidth="1"/>
    <col min="2464" max="2464" width="7" style="714" bestFit="1" customWidth="1"/>
    <col min="2465" max="2466" width="8.125" style="714" bestFit="1" customWidth="1"/>
    <col min="2467" max="2467" width="9.75" style="714" bestFit="1" customWidth="1"/>
    <col min="2468" max="2468" width="10.875" style="714" bestFit="1" customWidth="1"/>
    <col min="2469" max="2469" width="10.125" style="714" bestFit="1" customWidth="1"/>
    <col min="2470" max="2470" width="7.375" style="714" bestFit="1" customWidth="1"/>
    <col min="2471" max="2471" width="7.625" style="714" bestFit="1" customWidth="1"/>
    <col min="2472" max="2472" width="8.75" style="714" bestFit="1" customWidth="1"/>
    <col min="2473" max="2474" width="7.875" style="714" bestFit="1" customWidth="1"/>
    <col min="2475" max="2475" width="8.25" style="714" bestFit="1" customWidth="1"/>
    <col min="2476" max="2476" width="7" style="714" bestFit="1" customWidth="1"/>
    <col min="2477" max="2478" width="8.125" style="714" bestFit="1" customWidth="1"/>
    <col min="2479" max="2479" width="9.75" style="714" bestFit="1" customWidth="1"/>
    <col min="2480" max="2480" width="10.875" style="714" bestFit="1" customWidth="1"/>
    <col min="2481" max="2481" width="10.125" style="714" bestFit="1" customWidth="1"/>
    <col min="2482" max="2482" width="7.375" style="714" bestFit="1" customWidth="1"/>
    <col min="2483" max="2560" width="9" style="714"/>
    <col min="2561" max="2561" width="47.875" style="714" bestFit="1" customWidth="1"/>
    <col min="2562" max="2562" width="7.875" style="714" bestFit="1" customWidth="1"/>
    <col min="2563" max="2563" width="8.25" style="714" bestFit="1" customWidth="1"/>
    <col min="2564" max="2564" width="7" style="714" bestFit="1" customWidth="1"/>
    <col min="2565" max="2566" width="8.125" style="714" bestFit="1" customWidth="1"/>
    <col min="2567" max="2567" width="9.75" style="714" bestFit="1" customWidth="1"/>
    <col min="2568" max="2568" width="10.875" style="714" bestFit="1" customWidth="1"/>
    <col min="2569" max="2569" width="10.125" style="714" bestFit="1" customWidth="1"/>
    <col min="2570" max="2570" width="7.375" style="714" bestFit="1" customWidth="1"/>
    <col min="2571" max="2571" width="7.625" style="714" bestFit="1" customWidth="1"/>
    <col min="2572" max="2572" width="8.75" style="714" bestFit="1" customWidth="1"/>
    <col min="2573" max="2574" width="7.875" style="714" bestFit="1" customWidth="1"/>
    <col min="2575" max="2575" width="8.25" style="714" bestFit="1" customWidth="1"/>
    <col min="2576" max="2576" width="7" style="714" bestFit="1" customWidth="1"/>
    <col min="2577" max="2578" width="8.125" style="714" bestFit="1" customWidth="1"/>
    <col min="2579" max="2579" width="9.75" style="714" bestFit="1" customWidth="1"/>
    <col min="2580" max="2580" width="10.875" style="714" bestFit="1" customWidth="1"/>
    <col min="2581" max="2581" width="10.125" style="714" bestFit="1" customWidth="1"/>
    <col min="2582" max="2582" width="7.375" style="714" bestFit="1" customWidth="1"/>
    <col min="2583" max="2583" width="7.625" style="714" bestFit="1" customWidth="1"/>
    <col min="2584" max="2584" width="8.75" style="714" bestFit="1" customWidth="1"/>
    <col min="2585" max="2586" width="7.875" style="714" bestFit="1" customWidth="1"/>
    <col min="2587" max="2587" width="8.25" style="714" bestFit="1" customWidth="1"/>
    <col min="2588" max="2588" width="7" style="714" bestFit="1" customWidth="1"/>
    <col min="2589" max="2590" width="8.125" style="714" bestFit="1" customWidth="1"/>
    <col min="2591" max="2591" width="9.75" style="714" bestFit="1" customWidth="1"/>
    <col min="2592" max="2592" width="10.875" style="714" bestFit="1" customWidth="1"/>
    <col min="2593" max="2593" width="10.125" style="714" bestFit="1" customWidth="1"/>
    <col min="2594" max="2594" width="7.375" style="714" bestFit="1" customWidth="1"/>
    <col min="2595" max="2595" width="7.625" style="714" bestFit="1" customWidth="1"/>
    <col min="2596" max="2596" width="8.75" style="714" bestFit="1" customWidth="1"/>
    <col min="2597" max="2598" width="7.875" style="714" bestFit="1" customWidth="1"/>
    <col min="2599" max="2599" width="8.25" style="714" bestFit="1" customWidth="1"/>
    <col min="2600" max="2600" width="7" style="714" bestFit="1" customWidth="1"/>
    <col min="2601" max="2602" width="8.125" style="714" bestFit="1" customWidth="1"/>
    <col min="2603" max="2603" width="9.75" style="714" bestFit="1" customWidth="1"/>
    <col min="2604" max="2604" width="10.875" style="714" bestFit="1" customWidth="1"/>
    <col min="2605" max="2605" width="10.125" style="714" bestFit="1" customWidth="1"/>
    <col min="2606" max="2606" width="7.375" style="714" bestFit="1" customWidth="1"/>
    <col min="2607" max="2607" width="7.625" style="714" bestFit="1" customWidth="1"/>
    <col min="2608" max="2608" width="8.75" style="714" bestFit="1" customWidth="1"/>
    <col min="2609" max="2610" width="7.875" style="714" bestFit="1" customWidth="1"/>
    <col min="2611" max="2611" width="8.25" style="714" bestFit="1" customWidth="1"/>
    <col min="2612" max="2612" width="7" style="714" bestFit="1" customWidth="1"/>
    <col min="2613" max="2614" width="8.125" style="714" bestFit="1" customWidth="1"/>
    <col min="2615" max="2615" width="9.75" style="714" bestFit="1" customWidth="1"/>
    <col min="2616" max="2616" width="10.875" style="714" bestFit="1" customWidth="1"/>
    <col min="2617" max="2617" width="10.125" style="714" bestFit="1" customWidth="1"/>
    <col min="2618" max="2618" width="7.375" style="714" bestFit="1" customWidth="1"/>
    <col min="2619" max="2619" width="7.625" style="714" bestFit="1" customWidth="1"/>
    <col min="2620" max="2620" width="8.75" style="714" bestFit="1" customWidth="1"/>
    <col min="2621" max="2622" width="7.875" style="714" bestFit="1" customWidth="1"/>
    <col min="2623" max="2623" width="8.25" style="714" bestFit="1" customWidth="1"/>
    <col min="2624" max="2624" width="7" style="714" bestFit="1" customWidth="1"/>
    <col min="2625" max="2626" width="8.125" style="714" bestFit="1" customWidth="1"/>
    <col min="2627" max="2627" width="9.75" style="714" bestFit="1" customWidth="1"/>
    <col min="2628" max="2628" width="10.875" style="714" bestFit="1" customWidth="1"/>
    <col min="2629" max="2629" width="10.125" style="714" bestFit="1" customWidth="1"/>
    <col min="2630" max="2630" width="7.375" style="714" bestFit="1" customWidth="1"/>
    <col min="2631" max="2631" width="7.625" style="714" bestFit="1" customWidth="1"/>
    <col min="2632" max="2632" width="8.75" style="714" bestFit="1" customWidth="1"/>
    <col min="2633" max="2634" width="7.875" style="714" bestFit="1" customWidth="1"/>
    <col min="2635" max="2635" width="8.25" style="714" bestFit="1" customWidth="1"/>
    <col min="2636" max="2636" width="7" style="714" bestFit="1" customWidth="1"/>
    <col min="2637" max="2638" width="8.125" style="714" bestFit="1" customWidth="1"/>
    <col min="2639" max="2639" width="9.75" style="714" bestFit="1" customWidth="1"/>
    <col min="2640" max="2640" width="10.875" style="714" bestFit="1" customWidth="1"/>
    <col min="2641" max="2641" width="10.125" style="714" bestFit="1" customWidth="1"/>
    <col min="2642" max="2642" width="7.375" style="714" bestFit="1" customWidth="1"/>
    <col min="2643" max="2643" width="7.625" style="714" bestFit="1" customWidth="1"/>
    <col min="2644" max="2644" width="8.75" style="714" bestFit="1" customWidth="1"/>
    <col min="2645" max="2646" width="7.875" style="714" bestFit="1" customWidth="1"/>
    <col min="2647" max="2647" width="8.25" style="714" bestFit="1" customWidth="1"/>
    <col min="2648" max="2648" width="7" style="714" bestFit="1" customWidth="1"/>
    <col min="2649" max="2650" width="8.125" style="714" bestFit="1" customWidth="1"/>
    <col min="2651" max="2651" width="9.75" style="714" bestFit="1" customWidth="1"/>
    <col min="2652" max="2652" width="10.875" style="714" bestFit="1" customWidth="1"/>
    <col min="2653" max="2653" width="10.125" style="714" bestFit="1" customWidth="1"/>
    <col min="2654" max="2654" width="7.375" style="714" bestFit="1" customWidth="1"/>
    <col min="2655" max="2655" width="7.625" style="714" bestFit="1" customWidth="1"/>
    <col min="2656" max="2656" width="8.75" style="714" bestFit="1" customWidth="1"/>
    <col min="2657" max="2658" width="7.875" style="714" bestFit="1" customWidth="1"/>
    <col min="2659" max="2659" width="8.25" style="714" bestFit="1" customWidth="1"/>
    <col min="2660" max="2660" width="7" style="714" bestFit="1" customWidth="1"/>
    <col min="2661" max="2662" width="8.125" style="714" bestFit="1" customWidth="1"/>
    <col min="2663" max="2663" width="9.75" style="714" bestFit="1" customWidth="1"/>
    <col min="2664" max="2664" width="10.875" style="714" bestFit="1" customWidth="1"/>
    <col min="2665" max="2665" width="10.125" style="714" bestFit="1" customWidth="1"/>
    <col min="2666" max="2666" width="7.375" style="714" bestFit="1" customWidth="1"/>
    <col min="2667" max="2667" width="7.625" style="714" bestFit="1" customWidth="1"/>
    <col min="2668" max="2668" width="8.75" style="714" bestFit="1" customWidth="1"/>
    <col min="2669" max="2670" width="7.875" style="714" bestFit="1" customWidth="1"/>
    <col min="2671" max="2671" width="8.25" style="714" bestFit="1" customWidth="1"/>
    <col min="2672" max="2672" width="7" style="714" bestFit="1" customWidth="1"/>
    <col min="2673" max="2674" width="8.125" style="714" bestFit="1" customWidth="1"/>
    <col min="2675" max="2675" width="9.75" style="714" bestFit="1" customWidth="1"/>
    <col min="2676" max="2676" width="10.875" style="714" bestFit="1" customWidth="1"/>
    <col min="2677" max="2677" width="10.125" style="714" bestFit="1" customWidth="1"/>
    <col min="2678" max="2678" width="7.375" style="714" bestFit="1" customWidth="1"/>
    <col min="2679" max="2679" width="7.625" style="714" bestFit="1" customWidth="1"/>
    <col min="2680" max="2680" width="8.75" style="714" bestFit="1" customWidth="1"/>
    <col min="2681" max="2682" width="7.875" style="714" bestFit="1" customWidth="1"/>
    <col min="2683" max="2683" width="8.25" style="714" bestFit="1" customWidth="1"/>
    <col min="2684" max="2684" width="7" style="714" bestFit="1" customWidth="1"/>
    <col min="2685" max="2686" width="8.125" style="714" bestFit="1" customWidth="1"/>
    <col min="2687" max="2687" width="9.75" style="714" bestFit="1" customWidth="1"/>
    <col min="2688" max="2688" width="10.875" style="714" bestFit="1" customWidth="1"/>
    <col min="2689" max="2689" width="10.125" style="714" bestFit="1" customWidth="1"/>
    <col min="2690" max="2690" width="7.375" style="714" bestFit="1" customWidth="1"/>
    <col min="2691" max="2691" width="7.625" style="714" bestFit="1" customWidth="1"/>
    <col min="2692" max="2692" width="8.75" style="714" bestFit="1" customWidth="1"/>
    <col min="2693" max="2694" width="7.875" style="714" bestFit="1" customWidth="1"/>
    <col min="2695" max="2695" width="8.25" style="714" bestFit="1" customWidth="1"/>
    <col min="2696" max="2696" width="7" style="714" bestFit="1" customWidth="1"/>
    <col min="2697" max="2698" width="8.125" style="714" bestFit="1" customWidth="1"/>
    <col min="2699" max="2699" width="9.75" style="714" bestFit="1" customWidth="1"/>
    <col min="2700" max="2700" width="10.875" style="714" bestFit="1" customWidth="1"/>
    <col min="2701" max="2701" width="10.125" style="714" bestFit="1" customWidth="1"/>
    <col min="2702" max="2702" width="7.375" style="714" bestFit="1" customWidth="1"/>
    <col min="2703" max="2703" width="7.625" style="714" bestFit="1" customWidth="1"/>
    <col min="2704" max="2704" width="8.75" style="714" bestFit="1" customWidth="1"/>
    <col min="2705" max="2706" width="7.875" style="714" bestFit="1" customWidth="1"/>
    <col min="2707" max="2707" width="8.25" style="714" bestFit="1" customWidth="1"/>
    <col min="2708" max="2708" width="7" style="714" bestFit="1" customWidth="1"/>
    <col min="2709" max="2710" width="8.125" style="714" bestFit="1" customWidth="1"/>
    <col min="2711" max="2711" width="9.75" style="714" bestFit="1" customWidth="1"/>
    <col min="2712" max="2712" width="10.875" style="714" bestFit="1" customWidth="1"/>
    <col min="2713" max="2713" width="10.125" style="714" bestFit="1" customWidth="1"/>
    <col min="2714" max="2714" width="7.375" style="714" bestFit="1" customWidth="1"/>
    <col min="2715" max="2715" width="7.625" style="714" bestFit="1" customWidth="1"/>
    <col min="2716" max="2716" width="8.75" style="714" bestFit="1" customWidth="1"/>
    <col min="2717" max="2718" width="7.875" style="714" bestFit="1" customWidth="1"/>
    <col min="2719" max="2719" width="8.25" style="714" bestFit="1" customWidth="1"/>
    <col min="2720" max="2720" width="7" style="714" bestFit="1" customWidth="1"/>
    <col min="2721" max="2722" width="8.125" style="714" bestFit="1" customWidth="1"/>
    <col min="2723" max="2723" width="9.75" style="714" bestFit="1" customWidth="1"/>
    <col min="2724" max="2724" width="10.875" style="714" bestFit="1" customWidth="1"/>
    <col min="2725" max="2725" width="10.125" style="714" bestFit="1" customWidth="1"/>
    <col min="2726" max="2726" width="7.375" style="714" bestFit="1" customWidth="1"/>
    <col min="2727" max="2727" width="7.625" style="714" bestFit="1" customWidth="1"/>
    <col min="2728" max="2728" width="8.75" style="714" bestFit="1" customWidth="1"/>
    <col min="2729" max="2730" width="7.875" style="714" bestFit="1" customWidth="1"/>
    <col min="2731" max="2731" width="8.25" style="714" bestFit="1" customWidth="1"/>
    <col min="2732" max="2732" width="7" style="714" bestFit="1" customWidth="1"/>
    <col min="2733" max="2734" width="8.125" style="714" bestFit="1" customWidth="1"/>
    <col min="2735" max="2735" width="9.75" style="714" bestFit="1" customWidth="1"/>
    <col min="2736" max="2736" width="10.875" style="714" bestFit="1" customWidth="1"/>
    <col min="2737" max="2737" width="10.125" style="714" bestFit="1" customWidth="1"/>
    <col min="2738" max="2738" width="7.375" style="714" bestFit="1" customWidth="1"/>
    <col min="2739" max="2816" width="9" style="714"/>
    <col min="2817" max="2817" width="47.875" style="714" bestFit="1" customWidth="1"/>
    <col min="2818" max="2818" width="7.875" style="714" bestFit="1" customWidth="1"/>
    <col min="2819" max="2819" width="8.25" style="714" bestFit="1" customWidth="1"/>
    <col min="2820" max="2820" width="7" style="714" bestFit="1" customWidth="1"/>
    <col min="2821" max="2822" width="8.125" style="714" bestFit="1" customWidth="1"/>
    <col min="2823" max="2823" width="9.75" style="714" bestFit="1" customWidth="1"/>
    <col min="2824" max="2824" width="10.875" style="714" bestFit="1" customWidth="1"/>
    <col min="2825" max="2825" width="10.125" style="714" bestFit="1" customWidth="1"/>
    <col min="2826" max="2826" width="7.375" style="714" bestFit="1" customWidth="1"/>
    <col min="2827" max="2827" width="7.625" style="714" bestFit="1" customWidth="1"/>
    <col min="2828" max="2828" width="8.75" style="714" bestFit="1" customWidth="1"/>
    <col min="2829" max="2830" width="7.875" style="714" bestFit="1" customWidth="1"/>
    <col min="2831" max="2831" width="8.25" style="714" bestFit="1" customWidth="1"/>
    <col min="2832" max="2832" width="7" style="714" bestFit="1" customWidth="1"/>
    <col min="2833" max="2834" width="8.125" style="714" bestFit="1" customWidth="1"/>
    <col min="2835" max="2835" width="9.75" style="714" bestFit="1" customWidth="1"/>
    <col min="2836" max="2836" width="10.875" style="714" bestFit="1" customWidth="1"/>
    <col min="2837" max="2837" width="10.125" style="714" bestFit="1" customWidth="1"/>
    <col min="2838" max="2838" width="7.375" style="714" bestFit="1" customWidth="1"/>
    <col min="2839" max="2839" width="7.625" style="714" bestFit="1" customWidth="1"/>
    <col min="2840" max="2840" width="8.75" style="714" bestFit="1" customWidth="1"/>
    <col min="2841" max="2842" width="7.875" style="714" bestFit="1" customWidth="1"/>
    <col min="2843" max="2843" width="8.25" style="714" bestFit="1" customWidth="1"/>
    <col min="2844" max="2844" width="7" style="714" bestFit="1" customWidth="1"/>
    <col min="2845" max="2846" width="8.125" style="714" bestFit="1" customWidth="1"/>
    <col min="2847" max="2847" width="9.75" style="714" bestFit="1" customWidth="1"/>
    <col min="2848" max="2848" width="10.875" style="714" bestFit="1" customWidth="1"/>
    <col min="2849" max="2849" width="10.125" style="714" bestFit="1" customWidth="1"/>
    <col min="2850" max="2850" width="7.375" style="714" bestFit="1" customWidth="1"/>
    <col min="2851" max="2851" width="7.625" style="714" bestFit="1" customWidth="1"/>
    <col min="2852" max="2852" width="8.75" style="714" bestFit="1" customWidth="1"/>
    <col min="2853" max="2854" width="7.875" style="714" bestFit="1" customWidth="1"/>
    <col min="2855" max="2855" width="8.25" style="714" bestFit="1" customWidth="1"/>
    <col min="2856" max="2856" width="7" style="714" bestFit="1" customWidth="1"/>
    <col min="2857" max="2858" width="8.125" style="714" bestFit="1" customWidth="1"/>
    <col min="2859" max="2859" width="9.75" style="714" bestFit="1" customWidth="1"/>
    <col min="2860" max="2860" width="10.875" style="714" bestFit="1" customWidth="1"/>
    <col min="2861" max="2861" width="10.125" style="714" bestFit="1" customWidth="1"/>
    <col min="2862" max="2862" width="7.375" style="714" bestFit="1" customWidth="1"/>
    <col min="2863" max="2863" width="7.625" style="714" bestFit="1" customWidth="1"/>
    <col min="2864" max="2864" width="8.75" style="714" bestFit="1" customWidth="1"/>
    <col min="2865" max="2866" width="7.875" style="714" bestFit="1" customWidth="1"/>
    <col min="2867" max="2867" width="8.25" style="714" bestFit="1" customWidth="1"/>
    <col min="2868" max="2868" width="7" style="714" bestFit="1" customWidth="1"/>
    <col min="2869" max="2870" width="8.125" style="714" bestFit="1" customWidth="1"/>
    <col min="2871" max="2871" width="9.75" style="714" bestFit="1" customWidth="1"/>
    <col min="2872" max="2872" width="10.875" style="714" bestFit="1" customWidth="1"/>
    <col min="2873" max="2873" width="10.125" style="714" bestFit="1" customWidth="1"/>
    <col min="2874" max="2874" width="7.375" style="714" bestFit="1" customWidth="1"/>
    <col min="2875" max="2875" width="7.625" style="714" bestFit="1" customWidth="1"/>
    <col min="2876" max="2876" width="8.75" style="714" bestFit="1" customWidth="1"/>
    <col min="2877" max="2878" width="7.875" style="714" bestFit="1" customWidth="1"/>
    <col min="2879" max="2879" width="8.25" style="714" bestFit="1" customWidth="1"/>
    <col min="2880" max="2880" width="7" style="714" bestFit="1" customWidth="1"/>
    <col min="2881" max="2882" width="8.125" style="714" bestFit="1" customWidth="1"/>
    <col min="2883" max="2883" width="9.75" style="714" bestFit="1" customWidth="1"/>
    <col min="2884" max="2884" width="10.875" style="714" bestFit="1" customWidth="1"/>
    <col min="2885" max="2885" width="10.125" style="714" bestFit="1" customWidth="1"/>
    <col min="2886" max="2886" width="7.375" style="714" bestFit="1" customWidth="1"/>
    <col min="2887" max="2887" width="7.625" style="714" bestFit="1" customWidth="1"/>
    <col min="2888" max="2888" width="8.75" style="714" bestFit="1" customWidth="1"/>
    <col min="2889" max="2890" width="7.875" style="714" bestFit="1" customWidth="1"/>
    <col min="2891" max="2891" width="8.25" style="714" bestFit="1" customWidth="1"/>
    <col min="2892" max="2892" width="7" style="714" bestFit="1" customWidth="1"/>
    <col min="2893" max="2894" width="8.125" style="714" bestFit="1" customWidth="1"/>
    <col min="2895" max="2895" width="9.75" style="714" bestFit="1" customWidth="1"/>
    <col min="2896" max="2896" width="10.875" style="714" bestFit="1" customWidth="1"/>
    <col min="2897" max="2897" width="10.125" style="714" bestFit="1" customWidth="1"/>
    <col min="2898" max="2898" width="7.375" style="714" bestFit="1" customWidth="1"/>
    <col min="2899" max="2899" width="7.625" style="714" bestFit="1" customWidth="1"/>
    <col min="2900" max="2900" width="8.75" style="714" bestFit="1" customWidth="1"/>
    <col min="2901" max="2902" width="7.875" style="714" bestFit="1" customWidth="1"/>
    <col min="2903" max="2903" width="8.25" style="714" bestFit="1" customWidth="1"/>
    <col min="2904" max="2904" width="7" style="714" bestFit="1" customWidth="1"/>
    <col min="2905" max="2906" width="8.125" style="714" bestFit="1" customWidth="1"/>
    <col min="2907" max="2907" width="9.75" style="714" bestFit="1" customWidth="1"/>
    <col min="2908" max="2908" width="10.875" style="714" bestFit="1" customWidth="1"/>
    <col min="2909" max="2909" width="10.125" style="714" bestFit="1" customWidth="1"/>
    <col min="2910" max="2910" width="7.375" style="714" bestFit="1" customWidth="1"/>
    <col min="2911" max="2911" width="7.625" style="714" bestFit="1" customWidth="1"/>
    <col min="2912" max="2912" width="8.75" style="714" bestFit="1" customWidth="1"/>
    <col min="2913" max="2914" width="7.875" style="714" bestFit="1" customWidth="1"/>
    <col min="2915" max="2915" width="8.25" style="714" bestFit="1" customWidth="1"/>
    <col min="2916" max="2916" width="7" style="714" bestFit="1" customWidth="1"/>
    <col min="2917" max="2918" width="8.125" style="714" bestFit="1" customWidth="1"/>
    <col min="2919" max="2919" width="9.75" style="714" bestFit="1" customWidth="1"/>
    <col min="2920" max="2920" width="10.875" style="714" bestFit="1" customWidth="1"/>
    <col min="2921" max="2921" width="10.125" style="714" bestFit="1" customWidth="1"/>
    <col min="2922" max="2922" width="7.375" style="714" bestFit="1" customWidth="1"/>
    <col min="2923" max="2923" width="7.625" style="714" bestFit="1" customWidth="1"/>
    <col min="2924" max="2924" width="8.75" style="714" bestFit="1" customWidth="1"/>
    <col min="2925" max="2926" width="7.875" style="714" bestFit="1" customWidth="1"/>
    <col min="2927" max="2927" width="8.25" style="714" bestFit="1" customWidth="1"/>
    <col min="2928" max="2928" width="7" style="714" bestFit="1" customWidth="1"/>
    <col min="2929" max="2930" width="8.125" style="714" bestFit="1" customWidth="1"/>
    <col min="2931" max="2931" width="9.75" style="714" bestFit="1" customWidth="1"/>
    <col min="2932" max="2932" width="10.875" style="714" bestFit="1" customWidth="1"/>
    <col min="2933" max="2933" width="10.125" style="714" bestFit="1" customWidth="1"/>
    <col min="2934" max="2934" width="7.375" style="714" bestFit="1" customWidth="1"/>
    <col min="2935" max="2935" width="7.625" style="714" bestFit="1" customWidth="1"/>
    <col min="2936" max="2936" width="8.75" style="714" bestFit="1" customWidth="1"/>
    <col min="2937" max="2938" width="7.875" style="714" bestFit="1" customWidth="1"/>
    <col min="2939" max="2939" width="8.25" style="714" bestFit="1" customWidth="1"/>
    <col min="2940" max="2940" width="7" style="714" bestFit="1" customWidth="1"/>
    <col min="2941" max="2942" width="8.125" style="714" bestFit="1" customWidth="1"/>
    <col min="2943" max="2943" width="9.75" style="714" bestFit="1" customWidth="1"/>
    <col min="2944" max="2944" width="10.875" style="714" bestFit="1" customWidth="1"/>
    <col min="2945" max="2945" width="10.125" style="714" bestFit="1" customWidth="1"/>
    <col min="2946" max="2946" width="7.375" style="714" bestFit="1" customWidth="1"/>
    <col min="2947" max="2947" width="7.625" style="714" bestFit="1" customWidth="1"/>
    <col min="2948" max="2948" width="8.75" style="714" bestFit="1" customWidth="1"/>
    <col min="2949" max="2950" width="7.875" style="714" bestFit="1" customWidth="1"/>
    <col min="2951" max="2951" width="8.25" style="714" bestFit="1" customWidth="1"/>
    <col min="2952" max="2952" width="7" style="714" bestFit="1" customWidth="1"/>
    <col min="2953" max="2954" width="8.125" style="714" bestFit="1" customWidth="1"/>
    <col min="2955" max="2955" width="9.75" style="714" bestFit="1" customWidth="1"/>
    <col min="2956" max="2956" width="10.875" style="714" bestFit="1" customWidth="1"/>
    <col min="2957" max="2957" width="10.125" style="714" bestFit="1" customWidth="1"/>
    <col min="2958" max="2958" width="7.375" style="714" bestFit="1" customWidth="1"/>
    <col min="2959" max="2959" width="7.625" style="714" bestFit="1" customWidth="1"/>
    <col min="2960" max="2960" width="8.75" style="714" bestFit="1" customWidth="1"/>
    <col min="2961" max="2962" width="7.875" style="714" bestFit="1" customWidth="1"/>
    <col min="2963" max="2963" width="8.25" style="714" bestFit="1" customWidth="1"/>
    <col min="2964" max="2964" width="7" style="714" bestFit="1" customWidth="1"/>
    <col min="2965" max="2966" width="8.125" style="714" bestFit="1" customWidth="1"/>
    <col min="2967" max="2967" width="9.75" style="714" bestFit="1" customWidth="1"/>
    <col min="2968" max="2968" width="10.875" style="714" bestFit="1" customWidth="1"/>
    <col min="2969" max="2969" width="10.125" style="714" bestFit="1" customWidth="1"/>
    <col min="2970" max="2970" width="7.375" style="714" bestFit="1" customWidth="1"/>
    <col min="2971" max="2971" width="7.625" style="714" bestFit="1" customWidth="1"/>
    <col min="2972" max="2972" width="8.75" style="714" bestFit="1" customWidth="1"/>
    <col min="2973" max="2974" width="7.875" style="714" bestFit="1" customWidth="1"/>
    <col min="2975" max="2975" width="8.25" style="714" bestFit="1" customWidth="1"/>
    <col min="2976" max="2976" width="7" style="714" bestFit="1" customWidth="1"/>
    <col min="2977" max="2978" width="8.125" style="714" bestFit="1" customWidth="1"/>
    <col min="2979" max="2979" width="9.75" style="714" bestFit="1" customWidth="1"/>
    <col min="2980" max="2980" width="10.875" style="714" bestFit="1" customWidth="1"/>
    <col min="2981" max="2981" width="10.125" style="714" bestFit="1" customWidth="1"/>
    <col min="2982" max="2982" width="7.375" style="714" bestFit="1" customWidth="1"/>
    <col min="2983" max="2983" width="7.625" style="714" bestFit="1" customWidth="1"/>
    <col min="2984" max="2984" width="8.75" style="714" bestFit="1" customWidth="1"/>
    <col min="2985" max="2986" width="7.875" style="714" bestFit="1" customWidth="1"/>
    <col min="2987" max="2987" width="8.25" style="714" bestFit="1" customWidth="1"/>
    <col min="2988" max="2988" width="7" style="714" bestFit="1" customWidth="1"/>
    <col min="2989" max="2990" width="8.125" style="714" bestFit="1" customWidth="1"/>
    <col min="2991" max="2991" width="9.75" style="714" bestFit="1" customWidth="1"/>
    <col min="2992" max="2992" width="10.875" style="714" bestFit="1" customWidth="1"/>
    <col min="2993" max="2993" width="10.125" style="714" bestFit="1" customWidth="1"/>
    <col min="2994" max="2994" width="7.375" style="714" bestFit="1" customWidth="1"/>
    <col min="2995" max="3072" width="9" style="714"/>
    <col min="3073" max="3073" width="47.875" style="714" bestFit="1" customWidth="1"/>
    <col min="3074" max="3074" width="7.875" style="714" bestFit="1" customWidth="1"/>
    <col min="3075" max="3075" width="8.25" style="714" bestFit="1" customWidth="1"/>
    <col min="3076" max="3076" width="7" style="714" bestFit="1" customWidth="1"/>
    <col min="3077" max="3078" width="8.125" style="714" bestFit="1" customWidth="1"/>
    <col min="3079" max="3079" width="9.75" style="714" bestFit="1" customWidth="1"/>
    <col min="3080" max="3080" width="10.875" style="714" bestFit="1" customWidth="1"/>
    <col min="3081" max="3081" width="10.125" style="714" bestFit="1" customWidth="1"/>
    <col min="3082" max="3082" width="7.375" style="714" bestFit="1" customWidth="1"/>
    <col min="3083" max="3083" width="7.625" style="714" bestFit="1" customWidth="1"/>
    <col min="3084" max="3084" width="8.75" style="714" bestFit="1" customWidth="1"/>
    <col min="3085" max="3086" width="7.875" style="714" bestFit="1" customWidth="1"/>
    <col min="3087" max="3087" width="8.25" style="714" bestFit="1" customWidth="1"/>
    <col min="3088" max="3088" width="7" style="714" bestFit="1" customWidth="1"/>
    <col min="3089" max="3090" width="8.125" style="714" bestFit="1" customWidth="1"/>
    <col min="3091" max="3091" width="9.75" style="714" bestFit="1" customWidth="1"/>
    <col min="3092" max="3092" width="10.875" style="714" bestFit="1" customWidth="1"/>
    <col min="3093" max="3093" width="10.125" style="714" bestFit="1" customWidth="1"/>
    <col min="3094" max="3094" width="7.375" style="714" bestFit="1" customWidth="1"/>
    <col min="3095" max="3095" width="7.625" style="714" bestFit="1" customWidth="1"/>
    <col min="3096" max="3096" width="8.75" style="714" bestFit="1" customWidth="1"/>
    <col min="3097" max="3098" width="7.875" style="714" bestFit="1" customWidth="1"/>
    <col min="3099" max="3099" width="8.25" style="714" bestFit="1" customWidth="1"/>
    <col min="3100" max="3100" width="7" style="714" bestFit="1" customWidth="1"/>
    <col min="3101" max="3102" width="8.125" style="714" bestFit="1" customWidth="1"/>
    <col min="3103" max="3103" width="9.75" style="714" bestFit="1" customWidth="1"/>
    <col min="3104" max="3104" width="10.875" style="714" bestFit="1" customWidth="1"/>
    <col min="3105" max="3105" width="10.125" style="714" bestFit="1" customWidth="1"/>
    <col min="3106" max="3106" width="7.375" style="714" bestFit="1" customWidth="1"/>
    <col min="3107" max="3107" width="7.625" style="714" bestFit="1" customWidth="1"/>
    <col min="3108" max="3108" width="8.75" style="714" bestFit="1" customWidth="1"/>
    <col min="3109" max="3110" width="7.875" style="714" bestFit="1" customWidth="1"/>
    <col min="3111" max="3111" width="8.25" style="714" bestFit="1" customWidth="1"/>
    <col min="3112" max="3112" width="7" style="714" bestFit="1" customWidth="1"/>
    <col min="3113" max="3114" width="8.125" style="714" bestFit="1" customWidth="1"/>
    <col min="3115" max="3115" width="9.75" style="714" bestFit="1" customWidth="1"/>
    <col min="3116" max="3116" width="10.875" style="714" bestFit="1" customWidth="1"/>
    <col min="3117" max="3117" width="10.125" style="714" bestFit="1" customWidth="1"/>
    <col min="3118" max="3118" width="7.375" style="714" bestFit="1" customWidth="1"/>
    <col min="3119" max="3119" width="7.625" style="714" bestFit="1" customWidth="1"/>
    <col min="3120" max="3120" width="8.75" style="714" bestFit="1" customWidth="1"/>
    <col min="3121" max="3122" width="7.875" style="714" bestFit="1" customWidth="1"/>
    <col min="3123" max="3123" width="8.25" style="714" bestFit="1" customWidth="1"/>
    <col min="3124" max="3124" width="7" style="714" bestFit="1" customWidth="1"/>
    <col min="3125" max="3126" width="8.125" style="714" bestFit="1" customWidth="1"/>
    <col min="3127" max="3127" width="9.75" style="714" bestFit="1" customWidth="1"/>
    <col min="3128" max="3128" width="10.875" style="714" bestFit="1" customWidth="1"/>
    <col min="3129" max="3129" width="10.125" style="714" bestFit="1" customWidth="1"/>
    <col min="3130" max="3130" width="7.375" style="714" bestFit="1" customWidth="1"/>
    <col min="3131" max="3131" width="7.625" style="714" bestFit="1" customWidth="1"/>
    <col min="3132" max="3132" width="8.75" style="714" bestFit="1" customWidth="1"/>
    <col min="3133" max="3134" width="7.875" style="714" bestFit="1" customWidth="1"/>
    <col min="3135" max="3135" width="8.25" style="714" bestFit="1" customWidth="1"/>
    <col min="3136" max="3136" width="7" style="714" bestFit="1" customWidth="1"/>
    <col min="3137" max="3138" width="8.125" style="714" bestFit="1" customWidth="1"/>
    <col min="3139" max="3139" width="9.75" style="714" bestFit="1" customWidth="1"/>
    <col min="3140" max="3140" width="10.875" style="714" bestFit="1" customWidth="1"/>
    <col min="3141" max="3141" width="10.125" style="714" bestFit="1" customWidth="1"/>
    <col min="3142" max="3142" width="7.375" style="714" bestFit="1" customWidth="1"/>
    <col min="3143" max="3143" width="7.625" style="714" bestFit="1" customWidth="1"/>
    <col min="3144" max="3144" width="8.75" style="714" bestFit="1" customWidth="1"/>
    <col min="3145" max="3146" width="7.875" style="714" bestFit="1" customWidth="1"/>
    <col min="3147" max="3147" width="8.25" style="714" bestFit="1" customWidth="1"/>
    <col min="3148" max="3148" width="7" style="714" bestFit="1" customWidth="1"/>
    <col min="3149" max="3150" width="8.125" style="714" bestFit="1" customWidth="1"/>
    <col min="3151" max="3151" width="9.75" style="714" bestFit="1" customWidth="1"/>
    <col min="3152" max="3152" width="10.875" style="714" bestFit="1" customWidth="1"/>
    <col min="3153" max="3153" width="10.125" style="714" bestFit="1" customWidth="1"/>
    <col min="3154" max="3154" width="7.375" style="714" bestFit="1" customWidth="1"/>
    <col min="3155" max="3155" width="7.625" style="714" bestFit="1" customWidth="1"/>
    <col min="3156" max="3156" width="8.75" style="714" bestFit="1" customWidth="1"/>
    <col min="3157" max="3158" width="7.875" style="714" bestFit="1" customWidth="1"/>
    <col min="3159" max="3159" width="8.25" style="714" bestFit="1" customWidth="1"/>
    <col min="3160" max="3160" width="7" style="714" bestFit="1" customWidth="1"/>
    <col min="3161" max="3162" width="8.125" style="714" bestFit="1" customWidth="1"/>
    <col min="3163" max="3163" width="9.75" style="714" bestFit="1" customWidth="1"/>
    <col min="3164" max="3164" width="10.875" style="714" bestFit="1" customWidth="1"/>
    <col min="3165" max="3165" width="10.125" style="714" bestFit="1" customWidth="1"/>
    <col min="3166" max="3166" width="7.375" style="714" bestFit="1" customWidth="1"/>
    <col min="3167" max="3167" width="7.625" style="714" bestFit="1" customWidth="1"/>
    <col min="3168" max="3168" width="8.75" style="714" bestFit="1" customWidth="1"/>
    <col min="3169" max="3170" width="7.875" style="714" bestFit="1" customWidth="1"/>
    <col min="3171" max="3171" width="8.25" style="714" bestFit="1" customWidth="1"/>
    <col min="3172" max="3172" width="7" style="714" bestFit="1" customWidth="1"/>
    <col min="3173" max="3174" width="8.125" style="714" bestFit="1" customWidth="1"/>
    <col min="3175" max="3175" width="9.75" style="714" bestFit="1" customWidth="1"/>
    <col min="3176" max="3176" width="10.875" style="714" bestFit="1" customWidth="1"/>
    <col min="3177" max="3177" width="10.125" style="714" bestFit="1" customWidth="1"/>
    <col min="3178" max="3178" width="7.375" style="714" bestFit="1" customWidth="1"/>
    <col min="3179" max="3179" width="7.625" style="714" bestFit="1" customWidth="1"/>
    <col min="3180" max="3180" width="8.75" style="714" bestFit="1" customWidth="1"/>
    <col min="3181" max="3182" width="7.875" style="714" bestFit="1" customWidth="1"/>
    <col min="3183" max="3183" width="8.25" style="714" bestFit="1" customWidth="1"/>
    <col min="3184" max="3184" width="7" style="714" bestFit="1" customWidth="1"/>
    <col min="3185" max="3186" width="8.125" style="714" bestFit="1" customWidth="1"/>
    <col min="3187" max="3187" width="9.75" style="714" bestFit="1" customWidth="1"/>
    <col min="3188" max="3188" width="10.875" style="714" bestFit="1" customWidth="1"/>
    <col min="3189" max="3189" width="10.125" style="714" bestFit="1" customWidth="1"/>
    <col min="3190" max="3190" width="7.375" style="714" bestFit="1" customWidth="1"/>
    <col min="3191" max="3191" width="7.625" style="714" bestFit="1" customWidth="1"/>
    <col min="3192" max="3192" width="8.75" style="714" bestFit="1" customWidth="1"/>
    <col min="3193" max="3194" width="7.875" style="714" bestFit="1" customWidth="1"/>
    <col min="3195" max="3195" width="8.25" style="714" bestFit="1" customWidth="1"/>
    <col min="3196" max="3196" width="7" style="714" bestFit="1" customWidth="1"/>
    <col min="3197" max="3198" width="8.125" style="714" bestFit="1" customWidth="1"/>
    <col min="3199" max="3199" width="9.75" style="714" bestFit="1" customWidth="1"/>
    <col min="3200" max="3200" width="10.875" style="714" bestFit="1" customWidth="1"/>
    <col min="3201" max="3201" width="10.125" style="714" bestFit="1" customWidth="1"/>
    <col min="3202" max="3202" width="7.375" style="714" bestFit="1" customWidth="1"/>
    <col min="3203" max="3203" width="7.625" style="714" bestFit="1" customWidth="1"/>
    <col min="3204" max="3204" width="8.75" style="714" bestFit="1" customWidth="1"/>
    <col min="3205" max="3206" width="7.875" style="714" bestFit="1" customWidth="1"/>
    <col min="3207" max="3207" width="8.25" style="714" bestFit="1" customWidth="1"/>
    <col min="3208" max="3208" width="7" style="714" bestFit="1" customWidth="1"/>
    <col min="3209" max="3210" width="8.125" style="714" bestFit="1" customWidth="1"/>
    <col min="3211" max="3211" width="9.75" style="714" bestFit="1" customWidth="1"/>
    <col min="3212" max="3212" width="10.875" style="714" bestFit="1" customWidth="1"/>
    <col min="3213" max="3213" width="10.125" style="714" bestFit="1" customWidth="1"/>
    <col min="3214" max="3214" width="7.375" style="714" bestFit="1" customWidth="1"/>
    <col min="3215" max="3215" width="7.625" style="714" bestFit="1" customWidth="1"/>
    <col min="3216" max="3216" width="8.75" style="714" bestFit="1" customWidth="1"/>
    <col min="3217" max="3218" width="7.875" style="714" bestFit="1" customWidth="1"/>
    <col min="3219" max="3219" width="8.25" style="714" bestFit="1" customWidth="1"/>
    <col min="3220" max="3220" width="7" style="714" bestFit="1" customWidth="1"/>
    <col min="3221" max="3222" width="8.125" style="714" bestFit="1" customWidth="1"/>
    <col min="3223" max="3223" width="9.75" style="714" bestFit="1" customWidth="1"/>
    <col min="3224" max="3224" width="10.875" style="714" bestFit="1" customWidth="1"/>
    <col min="3225" max="3225" width="10.125" style="714" bestFit="1" customWidth="1"/>
    <col min="3226" max="3226" width="7.375" style="714" bestFit="1" customWidth="1"/>
    <col min="3227" max="3227" width="7.625" style="714" bestFit="1" customWidth="1"/>
    <col min="3228" max="3228" width="8.75" style="714" bestFit="1" customWidth="1"/>
    <col min="3229" max="3230" width="7.875" style="714" bestFit="1" customWidth="1"/>
    <col min="3231" max="3231" width="8.25" style="714" bestFit="1" customWidth="1"/>
    <col min="3232" max="3232" width="7" style="714" bestFit="1" customWidth="1"/>
    <col min="3233" max="3234" width="8.125" style="714" bestFit="1" customWidth="1"/>
    <col min="3235" max="3235" width="9.75" style="714" bestFit="1" customWidth="1"/>
    <col min="3236" max="3236" width="10.875" style="714" bestFit="1" customWidth="1"/>
    <col min="3237" max="3237" width="10.125" style="714" bestFit="1" customWidth="1"/>
    <col min="3238" max="3238" width="7.375" style="714" bestFit="1" customWidth="1"/>
    <col min="3239" max="3239" width="7.625" style="714" bestFit="1" customWidth="1"/>
    <col min="3240" max="3240" width="8.75" style="714" bestFit="1" customWidth="1"/>
    <col min="3241" max="3242" width="7.875" style="714" bestFit="1" customWidth="1"/>
    <col min="3243" max="3243" width="8.25" style="714" bestFit="1" customWidth="1"/>
    <col min="3244" max="3244" width="7" style="714" bestFit="1" customWidth="1"/>
    <col min="3245" max="3246" width="8.125" style="714" bestFit="1" customWidth="1"/>
    <col min="3247" max="3247" width="9.75" style="714" bestFit="1" customWidth="1"/>
    <col min="3248" max="3248" width="10.875" style="714" bestFit="1" customWidth="1"/>
    <col min="3249" max="3249" width="10.125" style="714" bestFit="1" customWidth="1"/>
    <col min="3250" max="3250" width="7.375" style="714" bestFit="1" customWidth="1"/>
    <col min="3251" max="3328" width="9" style="714"/>
    <col min="3329" max="3329" width="47.875" style="714" bestFit="1" customWidth="1"/>
    <col min="3330" max="3330" width="7.875" style="714" bestFit="1" customWidth="1"/>
    <col min="3331" max="3331" width="8.25" style="714" bestFit="1" customWidth="1"/>
    <col min="3332" max="3332" width="7" style="714" bestFit="1" customWidth="1"/>
    <col min="3333" max="3334" width="8.125" style="714" bestFit="1" customWidth="1"/>
    <col min="3335" max="3335" width="9.75" style="714" bestFit="1" customWidth="1"/>
    <col min="3336" max="3336" width="10.875" style="714" bestFit="1" customWidth="1"/>
    <col min="3337" max="3337" width="10.125" style="714" bestFit="1" customWidth="1"/>
    <col min="3338" max="3338" width="7.375" style="714" bestFit="1" customWidth="1"/>
    <col min="3339" max="3339" width="7.625" style="714" bestFit="1" customWidth="1"/>
    <col min="3340" max="3340" width="8.75" style="714" bestFit="1" customWidth="1"/>
    <col min="3341" max="3342" width="7.875" style="714" bestFit="1" customWidth="1"/>
    <col min="3343" max="3343" width="8.25" style="714" bestFit="1" customWidth="1"/>
    <col min="3344" max="3344" width="7" style="714" bestFit="1" customWidth="1"/>
    <col min="3345" max="3346" width="8.125" style="714" bestFit="1" customWidth="1"/>
    <col min="3347" max="3347" width="9.75" style="714" bestFit="1" customWidth="1"/>
    <col min="3348" max="3348" width="10.875" style="714" bestFit="1" customWidth="1"/>
    <col min="3349" max="3349" width="10.125" style="714" bestFit="1" customWidth="1"/>
    <col min="3350" max="3350" width="7.375" style="714" bestFit="1" customWidth="1"/>
    <col min="3351" max="3351" width="7.625" style="714" bestFit="1" customWidth="1"/>
    <col min="3352" max="3352" width="8.75" style="714" bestFit="1" customWidth="1"/>
    <col min="3353" max="3354" width="7.875" style="714" bestFit="1" customWidth="1"/>
    <col min="3355" max="3355" width="8.25" style="714" bestFit="1" customWidth="1"/>
    <col min="3356" max="3356" width="7" style="714" bestFit="1" customWidth="1"/>
    <col min="3357" max="3358" width="8.125" style="714" bestFit="1" customWidth="1"/>
    <col min="3359" max="3359" width="9.75" style="714" bestFit="1" customWidth="1"/>
    <col min="3360" max="3360" width="10.875" style="714" bestFit="1" customWidth="1"/>
    <col min="3361" max="3361" width="10.125" style="714" bestFit="1" customWidth="1"/>
    <col min="3362" max="3362" width="7.375" style="714" bestFit="1" customWidth="1"/>
    <col min="3363" max="3363" width="7.625" style="714" bestFit="1" customWidth="1"/>
    <col min="3364" max="3364" width="8.75" style="714" bestFit="1" customWidth="1"/>
    <col min="3365" max="3366" width="7.875" style="714" bestFit="1" customWidth="1"/>
    <col min="3367" max="3367" width="8.25" style="714" bestFit="1" customWidth="1"/>
    <col min="3368" max="3368" width="7" style="714" bestFit="1" customWidth="1"/>
    <col min="3369" max="3370" width="8.125" style="714" bestFit="1" customWidth="1"/>
    <col min="3371" max="3371" width="9.75" style="714" bestFit="1" customWidth="1"/>
    <col min="3372" max="3372" width="10.875" style="714" bestFit="1" customWidth="1"/>
    <col min="3373" max="3373" width="10.125" style="714" bestFit="1" customWidth="1"/>
    <col min="3374" max="3374" width="7.375" style="714" bestFit="1" customWidth="1"/>
    <col min="3375" max="3375" width="7.625" style="714" bestFit="1" customWidth="1"/>
    <col min="3376" max="3376" width="8.75" style="714" bestFit="1" customWidth="1"/>
    <col min="3377" max="3378" width="7.875" style="714" bestFit="1" customWidth="1"/>
    <col min="3379" max="3379" width="8.25" style="714" bestFit="1" customWidth="1"/>
    <col min="3380" max="3380" width="7" style="714" bestFit="1" customWidth="1"/>
    <col min="3381" max="3382" width="8.125" style="714" bestFit="1" customWidth="1"/>
    <col min="3383" max="3383" width="9.75" style="714" bestFit="1" customWidth="1"/>
    <col min="3384" max="3384" width="10.875" style="714" bestFit="1" customWidth="1"/>
    <col min="3385" max="3385" width="10.125" style="714" bestFit="1" customWidth="1"/>
    <col min="3386" max="3386" width="7.375" style="714" bestFit="1" customWidth="1"/>
    <col min="3387" max="3387" width="7.625" style="714" bestFit="1" customWidth="1"/>
    <col min="3388" max="3388" width="8.75" style="714" bestFit="1" customWidth="1"/>
    <col min="3389" max="3390" width="7.875" style="714" bestFit="1" customWidth="1"/>
    <col min="3391" max="3391" width="8.25" style="714" bestFit="1" customWidth="1"/>
    <col min="3392" max="3392" width="7" style="714" bestFit="1" customWidth="1"/>
    <col min="3393" max="3394" width="8.125" style="714" bestFit="1" customWidth="1"/>
    <col min="3395" max="3395" width="9.75" style="714" bestFit="1" customWidth="1"/>
    <col min="3396" max="3396" width="10.875" style="714" bestFit="1" customWidth="1"/>
    <col min="3397" max="3397" width="10.125" style="714" bestFit="1" customWidth="1"/>
    <col min="3398" max="3398" width="7.375" style="714" bestFit="1" customWidth="1"/>
    <col min="3399" max="3399" width="7.625" style="714" bestFit="1" customWidth="1"/>
    <col min="3400" max="3400" width="8.75" style="714" bestFit="1" customWidth="1"/>
    <col min="3401" max="3402" width="7.875" style="714" bestFit="1" customWidth="1"/>
    <col min="3403" max="3403" width="8.25" style="714" bestFit="1" customWidth="1"/>
    <col min="3404" max="3404" width="7" style="714" bestFit="1" customWidth="1"/>
    <col min="3405" max="3406" width="8.125" style="714" bestFit="1" customWidth="1"/>
    <col min="3407" max="3407" width="9.75" style="714" bestFit="1" customWidth="1"/>
    <col min="3408" max="3408" width="10.875" style="714" bestFit="1" customWidth="1"/>
    <col min="3409" max="3409" width="10.125" style="714" bestFit="1" customWidth="1"/>
    <col min="3410" max="3410" width="7.375" style="714" bestFit="1" customWidth="1"/>
    <col min="3411" max="3411" width="7.625" style="714" bestFit="1" customWidth="1"/>
    <col min="3412" max="3412" width="8.75" style="714" bestFit="1" customWidth="1"/>
    <col min="3413" max="3414" width="7.875" style="714" bestFit="1" customWidth="1"/>
    <col min="3415" max="3415" width="8.25" style="714" bestFit="1" customWidth="1"/>
    <col min="3416" max="3416" width="7" style="714" bestFit="1" customWidth="1"/>
    <col min="3417" max="3418" width="8.125" style="714" bestFit="1" customWidth="1"/>
    <col min="3419" max="3419" width="9.75" style="714" bestFit="1" customWidth="1"/>
    <col min="3420" max="3420" width="10.875" style="714" bestFit="1" customWidth="1"/>
    <col min="3421" max="3421" width="10.125" style="714" bestFit="1" customWidth="1"/>
    <col min="3422" max="3422" width="7.375" style="714" bestFit="1" customWidth="1"/>
    <col min="3423" max="3423" width="7.625" style="714" bestFit="1" customWidth="1"/>
    <col min="3424" max="3424" width="8.75" style="714" bestFit="1" customWidth="1"/>
    <col min="3425" max="3426" width="7.875" style="714" bestFit="1" customWidth="1"/>
    <col min="3427" max="3427" width="8.25" style="714" bestFit="1" customWidth="1"/>
    <col min="3428" max="3428" width="7" style="714" bestFit="1" customWidth="1"/>
    <col min="3429" max="3430" width="8.125" style="714" bestFit="1" customWidth="1"/>
    <col min="3431" max="3431" width="9.75" style="714" bestFit="1" customWidth="1"/>
    <col min="3432" max="3432" width="10.875" style="714" bestFit="1" customWidth="1"/>
    <col min="3433" max="3433" width="10.125" style="714" bestFit="1" customWidth="1"/>
    <col min="3434" max="3434" width="7.375" style="714" bestFit="1" customWidth="1"/>
    <col min="3435" max="3435" width="7.625" style="714" bestFit="1" customWidth="1"/>
    <col min="3436" max="3436" width="8.75" style="714" bestFit="1" customWidth="1"/>
    <col min="3437" max="3438" width="7.875" style="714" bestFit="1" customWidth="1"/>
    <col min="3439" max="3439" width="8.25" style="714" bestFit="1" customWidth="1"/>
    <col min="3440" max="3440" width="7" style="714" bestFit="1" customWidth="1"/>
    <col min="3441" max="3442" width="8.125" style="714" bestFit="1" customWidth="1"/>
    <col min="3443" max="3443" width="9.75" style="714" bestFit="1" customWidth="1"/>
    <col min="3444" max="3444" width="10.875" style="714" bestFit="1" customWidth="1"/>
    <col min="3445" max="3445" width="10.125" style="714" bestFit="1" customWidth="1"/>
    <col min="3446" max="3446" width="7.375" style="714" bestFit="1" customWidth="1"/>
    <col min="3447" max="3447" width="7.625" style="714" bestFit="1" customWidth="1"/>
    <col min="3448" max="3448" width="8.75" style="714" bestFit="1" customWidth="1"/>
    <col min="3449" max="3450" width="7.875" style="714" bestFit="1" customWidth="1"/>
    <col min="3451" max="3451" width="8.25" style="714" bestFit="1" customWidth="1"/>
    <col min="3452" max="3452" width="7" style="714" bestFit="1" customWidth="1"/>
    <col min="3453" max="3454" width="8.125" style="714" bestFit="1" customWidth="1"/>
    <col min="3455" max="3455" width="9.75" style="714" bestFit="1" customWidth="1"/>
    <col min="3456" max="3456" width="10.875" style="714" bestFit="1" customWidth="1"/>
    <col min="3457" max="3457" width="10.125" style="714" bestFit="1" customWidth="1"/>
    <col min="3458" max="3458" width="7.375" style="714" bestFit="1" customWidth="1"/>
    <col min="3459" max="3459" width="7.625" style="714" bestFit="1" customWidth="1"/>
    <col min="3460" max="3460" width="8.75" style="714" bestFit="1" customWidth="1"/>
    <col min="3461" max="3462" width="7.875" style="714" bestFit="1" customWidth="1"/>
    <col min="3463" max="3463" width="8.25" style="714" bestFit="1" customWidth="1"/>
    <col min="3464" max="3464" width="7" style="714" bestFit="1" customWidth="1"/>
    <col min="3465" max="3466" width="8.125" style="714" bestFit="1" customWidth="1"/>
    <col min="3467" max="3467" width="9.75" style="714" bestFit="1" customWidth="1"/>
    <col min="3468" max="3468" width="10.875" style="714" bestFit="1" customWidth="1"/>
    <col min="3469" max="3469" width="10.125" style="714" bestFit="1" customWidth="1"/>
    <col min="3470" max="3470" width="7.375" style="714" bestFit="1" customWidth="1"/>
    <col min="3471" max="3471" width="7.625" style="714" bestFit="1" customWidth="1"/>
    <col min="3472" max="3472" width="8.75" style="714" bestFit="1" customWidth="1"/>
    <col min="3473" max="3474" width="7.875" style="714" bestFit="1" customWidth="1"/>
    <col min="3475" max="3475" width="8.25" style="714" bestFit="1" customWidth="1"/>
    <col min="3476" max="3476" width="7" style="714" bestFit="1" customWidth="1"/>
    <col min="3477" max="3478" width="8.125" style="714" bestFit="1" customWidth="1"/>
    <col min="3479" max="3479" width="9.75" style="714" bestFit="1" customWidth="1"/>
    <col min="3480" max="3480" width="10.875" style="714" bestFit="1" customWidth="1"/>
    <col min="3481" max="3481" width="10.125" style="714" bestFit="1" customWidth="1"/>
    <col min="3482" max="3482" width="7.375" style="714" bestFit="1" customWidth="1"/>
    <col min="3483" max="3483" width="7.625" style="714" bestFit="1" customWidth="1"/>
    <col min="3484" max="3484" width="8.75" style="714" bestFit="1" customWidth="1"/>
    <col min="3485" max="3486" width="7.875" style="714" bestFit="1" customWidth="1"/>
    <col min="3487" max="3487" width="8.25" style="714" bestFit="1" customWidth="1"/>
    <col min="3488" max="3488" width="7" style="714" bestFit="1" customWidth="1"/>
    <col min="3489" max="3490" width="8.125" style="714" bestFit="1" customWidth="1"/>
    <col min="3491" max="3491" width="9.75" style="714" bestFit="1" customWidth="1"/>
    <col min="3492" max="3492" width="10.875" style="714" bestFit="1" customWidth="1"/>
    <col min="3493" max="3493" width="10.125" style="714" bestFit="1" customWidth="1"/>
    <col min="3494" max="3494" width="7.375" style="714" bestFit="1" customWidth="1"/>
    <col min="3495" max="3495" width="7.625" style="714" bestFit="1" customWidth="1"/>
    <col min="3496" max="3496" width="8.75" style="714" bestFit="1" customWidth="1"/>
    <col min="3497" max="3498" width="7.875" style="714" bestFit="1" customWidth="1"/>
    <col min="3499" max="3499" width="8.25" style="714" bestFit="1" customWidth="1"/>
    <col min="3500" max="3500" width="7" style="714" bestFit="1" customWidth="1"/>
    <col min="3501" max="3502" width="8.125" style="714" bestFit="1" customWidth="1"/>
    <col min="3503" max="3503" width="9.75" style="714" bestFit="1" customWidth="1"/>
    <col min="3504" max="3504" width="10.875" style="714" bestFit="1" customWidth="1"/>
    <col min="3505" max="3505" width="10.125" style="714" bestFit="1" customWidth="1"/>
    <col min="3506" max="3506" width="7.375" style="714" bestFit="1" customWidth="1"/>
    <col min="3507" max="3584" width="9" style="714"/>
    <col min="3585" max="3585" width="47.875" style="714" bestFit="1" customWidth="1"/>
    <col min="3586" max="3586" width="7.875" style="714" bestFit="1" customWidth="1"/>
    <col min="3587" max="3587" width="8.25" style="714" bestFit="1" customWidth="1"/>
    <col min="3588" max="3588" width="7" style="714" bestFit="1" customWidth="1"/>
    <col min="3589" max="3590" width="8.125" style="714" bestFit="1" customWidth="1"/>
    <col min="3591" max="3591" width="9.75" style="714" bestFit="1" customWidth="1"/>
    <col min="3592" max="3592" width="10.875" style="714" bestFit="1" customWidth="1"/>
    <col min="3593" max="3593" width="10.125" style="714" bestFit="1" customWidth="1"/>
    <col min="3594" max="3594" width="7.375" style="714" bestFit="1" customWidth="1"/>
    <col min="3595" max="3595" width="7.625" style="714" bestFit="1" customWidth="1"/>
    <col min="3596" max="3596" width="8.75" style="714" bestFit="1" customWidth="1"/>
    <col min="3597" max="3598" width="7.875" style="714" bestFit="1" customWidth="1"/>
    <col min="3599" max="3599" width="8.25" style="714" bestFit="1" customWidth="1"/>
    <col min="3600" max="3600" width="7" style="714" bestFit="1" customWidth="1"/>
    <col min="3601" max="3602" width="8.125" style="714" bestFit="1" customWidth="1"/>
    <col min="3603" max="3603" width="9.75" style="714" bestFit="1" customWidth="1"/>
    <col min="3604" max="3604" width="10.875" style="714" bestFit="1" customWidth="1"/>
    <col min="3605" max="3605" width="10.125" style="714" bestFit="1" customWidth="1"/>
    <col min="3606" max="3606" width="7.375" style="714" bestFit="1" customWidth="1"/>
    <col min="3607" max="3607" width="7.625" style="714" bestFit="1" customWidth="1"/>
    <col min="3608" max="3608" width="8.75" style="714" bestFit="1" customWidth="1"/>
    <col min="3609" max="3610" width="7.875" style="714" bestFit="1" customWidth="1"/>
    <col min="3611" max="3611" width="8.25" style="714" bestFit="1" customWidth="1"/>
    <col min="3612" max="3612" width="7" style="714" bestFit="1" customWidth="1"/>
    <col min="3613" max="3614" width="8.125" style="714" bestFit="1" customWidth="1"/>
    <col min="3615" max="3615" width="9.75" style="714" bestFit="1" customWidth="1"/>
    <col min="3616" max="3616" width="10.875" style="714" bestFit="1" customWidth="1"/>
    <col min="3617" max="3617" width="10.125" style="714" bestFit="1" customWidth="1"/>
    <col min="3618" max="3618" width="7.375" style="714" bestFit="1" customWidth="1"/>
    <col min="3619" max="3619" width="7.625" style="714" bestFit="1" customWidth="1"/>
    <col min="3620" max="3620" width="8.75" style="714" bestFit="1" customWidth="1"/>
    <col min="3621" max="3622" width="7.875" style="714" bestFit="1" customWidth="1"/>
    <col min="3623" max="3623" width="8.25" style="714" bestFit="1" customWidth="1"/>
    <col min="3624" max="3624" width="7" style="714" bestFit="1" customWidth="1"/>
    <col min="3625" max="3626" width="8.125" style="714" bestFit="1" customWidth="1"/>
    <col min="3627" max="3627" width="9.75" style="714" bestFit="1" customWidth="1"/>
    <col min="3628" max="3628" width="10.875" style="714" bestFit="1" customWidth="1"/>
    <col min="3629" max="3629" width="10.125" style="714" bestFit="1" customWidth="1"/>
    <col min="3630" max="3630" width="7.375" style="714" bestFit="1" customWidth="1"/>
    <col min="3631" max="3631" width="7.625" style="714" bestFit="1" customWidth="1"/>
    <col min="3632" max="3632" width="8.75" style="714" bestFit="1" customWidth="1"/>
    <col min="3633" max="3634" width="7.875" style="714" bestFit="1" customWidth="1"/>
    <col min="3635" max="3635" width="8.25" style="714" bestFit="1" customWidth="1"/>
    <col min="3636" max="3636" width="7" style="714" bestFit="1" customWidth="1"/>
    <col min="3637" max="3638" width="8.125" style="714" bestFit="1" customWidth="1"/>
    <col min="3639" max="3639" width="9.75" style="714" bestFit="1" customWidth="1"/>
    <col min="3640" max="3640" width="10.875" style="714" bestFit="1" customWidth="1"/>
    <col min="3641" max="3641" width="10.125" style="714" bestFit="1" customWidth="1"/>
    <col min="3642" max="3642" width="7.375" style="714" bestFit="1" customWidth="1"/>
    <col min="3643" max="3643" width="7.625" style="714" bestFit="1" customWidth="1"/>
    <col min="3644" max="3644" width="8.75" style="714" bestFit="1" customWidth="1"/>
    <col min="3645" max="3646" width="7.875" style="714" bestFit="1" customWidth="1"/>
    <col min="3647" max="3647" width="8.25" style="714" bestFit="1" customWidth="1"/>
    <col min="3648" max="3648" width="7" style="714" bestFit="1" customWidth="1"/>
    <col min="3649" max="3650" width="8.125" style="714" bestFit="1" customWidth="1"/>
    <col min="3651" max="3651" width="9.75" style="714" bestFit="1" customWidth="1"/>
    <col min="3652" max="3652" width="10.875" style="714" bestFit="1" customWidth="1"/>
    <col min="3653" max="3653" width="10.125" style="714" bestFit="1" customWidth="1"/>
    <col min="3654" max="3654" width="7.375" style="714" bestFit="1" customWidth="1"/>
    <col min="3655" max="3655" width="7.625" style="714" bestFit="1" customWidth="1"/>
    <col min="3656" max="3656" width="8.75" style="714" bestFit="1" customWidth="1"/>
    <col min="3657" max="3658" width="7.875" style="714" bestFit="1" customWidth="1"/>
    <col min="3659" max="3659" width="8.25" style="714" bestFit="1" customWidth="1"/>
    <col min="3660" max="3660" width="7" style="714" bestFit="1" customWidth="1"/>
    <col min="3661" max="3662" width="8.125" style="714" bestFit="1" customWidth="1"/>
    <col min="3663" max="3663" width="9.75" style="714" bestFit="1" customWidth="1"/>
    <col min="3664" max="3664" width="10.875" style="714" bestFit="1" customWidth="1"/>
    <col min="3665" max="3665" width="10.125" style="714" bestFit="1" customWidth="1"/>
    <col min="3666" max="3666" width="7.375" style="714" bestFit="1" customWidth="1"/>
    <col min="3667" max="3667" width="7.625" style="714" bestFit="1" customWidth="1"/>
    <col min="3668" max="3668" width="8.75" style="714" bestFit="1" customWidth="1"/>
    <col min="3669" max="3670" width="7.875" style="714" bestFit="1" customWidth="1"/>
    <col min="3671" max="3671" width="8.25" style="714" bestFit="1" customWidth="1"/>
    <col min="3672" max="3672" width="7" style="714" bestFit="1" customWidth="1"/>
    <col min="3673" max="3674" width="8.125" style="714" bestFit="1" customWidth="1"/>
    <col min="3675" max="3675" width="9.75" style="714" bestFit="1" customWidth="1"/>
    <col min="3676" max="3676" width="10.875" style="714" bestFit="1" customWidth="1"/>
    <col min="3677" max="3677" width="10.125" style="714" bestFit="1" customWidth="1"/>
    <col min="3678" max="3678" width="7.375" style="714" bestFit="1" customWidth="1"/>
    <col min="3679" max="3679" width="7.625" style="714" bestFit="1" customWidth="1"/>
    <col min="3680" max="3680" width="8.75" style="714" bestFit="1" customWidth="1"/>
    <col min="3681" max="3682" width="7.875" style="714" bestFit="1" customWidth="1"/>
    <col min="3683" max="3683" width="8.25" style="714" bestFit="1" customWidth="1"/>
    <col min="3684" max="3684" width="7" style="714" bestFit="1" customWidth="1"/>
    <col min="3685" max="3686" width="8.125" style="714" bestFit="1" customWidth="1"/>
    <col min="3687" max="3687" width="9.75" style="714" bestFit="1" customWidth="1"/>
    <col min="3688" max="3688" width="10.875" style="714" bestFit="1" customWidth="1"/>
    <col min="3689" max="3689" width="10.125" style="714" bestFit="1" customWidth="1"/>
    <col min="3690" max="3690" width="7.375" style="714" bestFit="1" customWidth="1"/>
    <col min="3691" max="3691" width="7.625" style="714" bestFit="1" customWidth="1"/>
    <col min="3692" max="3692" width="8.75" style="714" bestFit="1" customWidth="1"/>
    <col min="3693" max="3694" width="7.875" style="714" bestFit="1" customWidth="1"/>
    <col min="3695" max="3695" width="8.25" style="714" bestFit="1" customWidth="1"/>
    <col min="3696" max="3696" width="7" style="714" bestFit="1" customWidth="1"/>
    <col min="3697" max="3698" width="8.125" style="714" bestFit="1" customWidth="1"/>
    <col min="3699" max="3699" width="9.75" style="714" bestFit="1" customWidth="1"/>
    <col min="3700" max="3700" width="10.875" style="714" bestFit="1" customWidth="1"/>
    <col min="3701" max="3701" width="10.125" style="714" bestFit="1" customWidth="1"/>
    <col min="3702" max="3702" width="7.375" style="714" bestFit="1" customWidth="1"/>
    <col min="3703" max="3703" width="7.625" style="714" bestFit="1" customWidth="1"/>
    <col min="3704" max="3704" width="8.75" style="714" bestFit="1" customWidth="1"/>
    <col min="3705" max="3706" width="7.875" style="714" bestFit="1" customWidth="1"/>
    <col min="3707" max="3707" width="8.25" style="714" bestFit="1" customWidth="1"/>
    <col min="3708" max="3708" width="7" style="714" bestFit="1" customWidth="1"/>
    <col min="3709" max="3710" width="8.125" style="714" bestFit="1" customWidth="1"/>
    <col min="3711" max="3711" width="9.75" style="714" bestFit="1" customWidth="1"/>
    <col min="3712" max="3712" width="10.875" style="714" bestFit="1" customWidth="1"/>
    <col min="3713" max="3713" width="10.125" style="714" bestFit="1" customWidth="1"/>
    <col min="3714" max="3714" width="7.375" style="714" bestFit="1" customWidth="1"/>
    <col min="3715" max="3715" width="7.625" style="714" bestFit="1" customWidth="1"/>
    <col min="3716" max="3716" width="8.75" style="714" bestFit="1" customWidth="1"/>
    <col min="3717" max="3718" width="7.875" style="714" bestFit="1" customWidth="1"/>
    <col min="3719" max="3719" width="8.25" style="714" bestFit="1" customWidth="1"/>
    <col min="3720" max="3720" width="7" style="714" bestFit="1" customWidth="1"/>
    <col min="3721" max="3722" width="8.125" style="714" bestFit="1" customWidth="1"/>
    <col min="3723" max="3723" width="9.75" style="714" bestFit="1" customWidth="1"/>
    <col min="3724" max="3724" width="10.875" style="714" bestFit="1" customWidth="1"/>
    <col min="3725" max="3725" width="10.125" style="714" bestFit="1" customWidth="1"/>
    <col min="3726" max="3726" width="7.375" style="714" bestFit="1" customWidth="1"/>
    <col min="3727" max="3727" width="7.625" style="714" bestFit="1" customWidth="1"/>
    <col min="3728" max="3728" width="8.75" style="714" bestFit="1" customWidth="1"/>
    <col min="3729" max="3730" width="7.875" style="714" bestFit="1" customWidth="1"/>
    <col min="3731" max="3731" width="8.25" style="714" bestFit="1" customWidth="1"/>
    <col min="3732" max="3732" width="7" style="714" bestFit="1" customWidth="1"/>
    <col min="3733" max="3734" width="8.125" style="714" bestFit="1" customWidth="1"/>
    <col min="3735" max="3735" width="9.75" style="714" bestFit="1" customWidth="1"/>
    <col min="3736" max="3736" width="10.875" style="714" bestFit="1" customWidth="1"/>
    <col min="3737" max="3737" width="10.125" style="714" bestFit="1" customWidth="1"/>
    <col min="3738" max="3738" width="7.375" style="714" bestFit="1" customWidth="1"/>
    <col min="3739" max="3739" width="7.625" style="714" bestFit="1" customWidth="1"/>
    <col min="3740" max="3740" width="8.75" style="714" bestFit="1" customWidth="1"/>
    <col min="3741" max="3742" width="7.875" style="714" bestFit="1" customWidth="1"/>
    <col min="3743" max="3743" width="8.25" style="714" bestFit="1" customWidth="1"/>
    <col min="3744" max="3744" width="7" style="714" bestFit="1" customWidth="1"/>
    <col min="3745" max="3746" width="8.125" style="714" bestFit="1" customWidth="1"/>
    <col min="3747" max="3747" width="9.75" style="714" bestFit="1" customWidth="1"/>
    <col min="3748" max="3748" width="10.875" style="714" bestFit="1" customWidth="1"/>
    <col min="3749" max="3749" width="10.125" style="714" bestFit="1" customWidth="1"/>
    <col min="3750" max="3750" width="7.375" style="714" bestFit="1" customWidth="1"/>
    <col min="3751" max="3751" width="7.625" style="714" bestFit="1" customWidth="1"/>
    <col min="3752" max="3752" width="8.75" style="714" bestFit="1" customWidth="1"/>
    <col min="3753" max="3754" width="7.875" style="714" bestFit="1" customWidth="1"/>
    <col min="3755" max="3755" width="8.25" style="714" bestFit="1" customWidth="1"/>
    <col min="3756" max="3756" width="7" style="714" bestFit="1" customWidth="1"/>
    <col min="3757" max="3758" width="8.125" style="714" bestFit="1" customWidth="1"/>
    <col min="3759" max="3759" width="9.75" style="714" bestFit="1" customWidth="1"/>
    <col min="3760" max="3760" width="10.875" style="714" bestFit="1" customWidth="1"/>
    <col min="3761" max="3761" width="10.125" style="714" bestFit="1" customWidth="1"/>
    <col min="3762" max="3762" width="7.375" style="714" bestFit="1" customWidth="1"/>
    <col min="3763" max="3840" width="9" style="714"/>
    <col min="3841" max="3841" width="47.875" style="714" bestFit="1" customWidth="1"/>
    <col min="3842" max="3842" width="7.875" style="714" bestFit="1" customWidth="1"/>
    <col min="3843" max="3843" width="8.25" style="714" bestFit="1" customWidth="1"/>
    <col min="3844" max="3844" width="7" style="714" bestFit="1" customWidth="1"/>
    <col min="3845" max="3846" width="8.125" style="714" bestFit="1" customWidth="1"/>
    <col min="3847" max="3847" width="9.75" style="714" bestFit="1" customWidth="1"/>
    <col min="3848" max="3848" width="10.875" style="714" bestFit="1" customWidth="1"/>
    <col min="3849" max="3849" width="10.125" style="714" bestFit="1" customWidth="1"/>
    <col min="3850" max="3850" width="7.375" style="714" bestFit="1" customWidth="1"/>
    <col min="3851" max="3851" width="7.625" style="714" bestFit="1" customWidth="1"/>
    <col min="3852" max="3852" width="8.75" style="714" bestFit="1" customWidth="1"/>
    <col min="3853" max="3854" width="7.875" style="714" bestFit="1" customWidth="1"/>
    <col min="3855" max="3855" width="8.25" style="714" bestFit="1" customWidth="1"/>
    <col min="3856" max="3856" width="7" style="714" bestFit="1" customWidth="1"/>
    <col min="3857" max="3858" width="8.125" style="714" bestFit="1" customWidth="1"/>
    <col min="3859" max="3859" width="9.75" style="714" bestFit="1" customWidth="1"/>
    <col min="3860" max="3860" width="10.875" style="714" bestFit="1" customWidth="1"/>
    <col min="3861" max="3861" width="10.125" style="714" bestFit="1" customWidth="1"/>
    <col min="3862" max="3862" width="7.375" style="714" bestFit="1" customWidth="1"/>
    <col min="3863" max="3863" width="7.625" style="714" bestFit="1" customWidth="1"/>
    <col min="3864" max="3864" width="8.75" style="714" bestFit="1" customWidth="1"/>
    <col min="3865" max="3866" width="7.875" style="714" bestFit="1" customWidth="1"/>
    <col min="3867" max="3867" width="8.25" style="714" bestFit="1" customWidth="1"/>
    <col min="3868" max="3868" width="7" style="714" bestFit="1" customWidth="1"/>
    <col min="3869" max="3870" width="8.125" style="714" bestFit="1" customWidth="1"/>
    <col min="3871" max="3871" width="9.75" style="714" bestFit="1" customWidth="1"/>
    <col min="3872" max="3872" width="10.875" style="714" bestFit="1" customWidth="1"/>
    <col min="3873" max="3873" width="10.125" style="714" bestFit="1" customWidth="1"/>
    <col min="3874" max="3874" width="7.375" style="714" bestFit="1" customWidth="1"/>
    <col min="3875" max="3875" width="7.625" style="714" bestFit="1" customWidth="1"/>
    <col min="3876" max="3876" width="8.75" style="714" bestFit="1" customWidth="1"/>
    <col min="3877" max="3878" width="7.875" style="714" bestFit="1" customWidth="1"/>
    <col min="3879" max="3879" width="8.25" style="714" bestFit="1" customWidth="1"/>
    <col min="3880" max="3880" width="7" style="714" bestFit="1" customWidth="1"/>
    <col min="3881" max="3882" width="8.125" style="714" bestFit="1" customWidth="1"/>
    <col min="3883" max="3883" width="9.75" style="714" bestFit="1" customWidth="1"/>
    <col min="3884" max="3884" width="10.875" style="714" bestFit="1" customWidth="1"/>
    <col min="3885" max="3885" width="10.125" style="714" bestFit="1" customWidth="1"/>
    <col min="3886" max="3886" width="7.375" style="714" bestFit="1" customWidth="1"/>
    <col min="3887" max="3887" width="7.625" style="714" bestFit="1" customWidth="1"/>
    <col min="3888" max="3888" width="8.75" style="714" bestFit="1" customWidth="1"/>
    <col min="3889" max="3890" width="7.875" style="714" bestFit="1" customWidth="1"/>
    <col min="3891" max="3891" width="8.25" style="714" bestFit="1" customWidth="1"/>
    <col min="3892" max="3892" width="7" style="714" bestFit="1" customWidth="1"/>
    <col min="3893" max="3894" width="8.125" style="714" bestFit="1" customWidth="1"/>
    <col min="3895" max="3895" width="9.75" style="714" bestFit="1" customWidth="1"/>
    <col min="3896" max="3896" width="10.875" style="714" bestFit="1" customWidth="1"/>
    <col min="3897" max="3897" width="10.125" style="714" bestFit="1" customWidth="1"/>
    <col min="3898" max="3898" width="7.375" style="714" bestFit="1" customWidth="1"/>
    <col min="3899" max="3899" width="7.625" style="714" bestFit="1" customWidth="1"/>
    <col min="3900" max="3900" width="8.75" style="714" bestFit="1" customWidth="1"/>
    <col min="3901" max="3902" width="7.875" style="714" bestFit="1" customWidth="1"/>
    <col min="3903" max="3903" width="8.25" style="714" bestFit="1" customWidth="1"/>
    <col min="3904" max="3904" width="7" style="714" bestFit="1" customWidth="1"/>
    <col min="3905" max="3906" width="8.125" style="714" bestFit="1" customWidth="1"/>
    <col min="3907" max="3907" width="9.75" style="714" bestFit="1" customWidth="1"/>
    <col min="3908" max="3908" width="10.875" style="714" bestFit="1" customWidth="1"/>
    <col min="3909" max="3909" width="10.125" style="714" bestFit="1" customWidth="1"/>
    <col min="3910" max="3910" width="7.375" style="714" bestFit="1" customWidth="1"/>
    <col min="3911" max="3911" width="7.625" style="714" bestFit="1" customWidth="1"/>
    <col min="3912" max="3912" width="8.75" style="714" bestFit="1" customWidth="1"/>
    <col min="3913" max="3914" width="7.875" style="714" bestFit="1" customWidth="1"/>
    <col min="3915" max="3915" width="8.25" style="714" bestFit="1" customWidth="1"/>
    <col min="3916" max="3916" width="7" style="714" bestFit="1" customWidth="1"/>
    <col min="3917" max="3918" width="8.125" style="714" bestFit="1" customWidth="1"/>
    <col min="3919" max="3919" width="9.75" style="714" bestFit="1" customWidth="1"/>
    <col min="3920" max="3920" width="10.875" style="714" bestFit="1" customWidth="1"/>
    <col min="3921" max="3921" width="10.125" style="714" bestFit="1" customWidth="1"/>
    <col min="3922" max="3922" width="7.375" style="714" bestFit="1" customWidth="1"/>
    <col min="3923" max="3923" width="7.625" style="714" bestFit="1" customWidth="1"/>
    <col min="3924" max="3924" width="8.75" style="714" bestFit="1" customWidth="1"/>
    <col min="3925" max="3926" width="7.875" style="714" bestFit="1" customWidth="1"/>
    <col min="3927" max="3927" width="8.25" style="714" bestFit="1" customWidth="1"/>
    <col min="3928" max="3928" width="7" style="714" bestFit="1" customWidth="1"/>
    <col min="3929" max="3930" width="8.125" style="714" bestFit="1" customWidth="1"/>
    <col min="3931" max="3931" width="9.75" style="714" bestFit="1" customWidth="1"/>
    <col min="3932" max="3932" width="10.875" style="714" bestFit="1" customWidth="1"/>
    <col min="3933" max="3933" width="10.125" style="714" bestFit="1" customWidth="1"/>
    <col min="3934" max="3934" width="7.375" style="714" bestFit="1" customWidth="1"/>
    <col min="3935" max="3935" width="7.625" style="714" bestFit="1" customWidth="1"/>
    <col min="3936" max="3936" width="8.75" style="714" bestFit="1" customWidth="1"/>
    <col min="3937" max="3938" width="7.875" style="714" bestFit="1" customWidth="1"/>
    <col min="3939" max="3939" width="8.25" style="714" bestFit="1" customWidth="1"/>
    <col min="3940" max="3940" width="7" style="714" bestFit="1" customWidth="1"/>
    <col min="3941" max="3942" width="8.125" style="714" bestFit="1" customWidth="1"/>
    <col min="3943" max="3943" width="9.75" style="714" bestFit="1" customWidth="1"/>
    <col min="3944" max="3944" width="10.875" style="714" bestFit="1" customWidth="1"/>
    <col min="3945" max="3945" width="10.125" style="714" bestFit="1" customWidth="1"/>
    <col min="3946" max="3946" width="7.375" style="714" bestFit="1" customWidth="1"/>
    <col min="3947" max="3947" width="7.625" style="714" bestFit="1" customWidth="1"/>
    <col min="3948" max="3948" width="8.75" style="714" bestFit="1" customWidth="1"/>
    <col min="3949" max="3950" width="7.875" style="714" bestFit="1" customWidth="1"/>
    <col min="3951" max="3951" width="8.25" style="714" bestFit="1" customWidth="1"/>
    <col min="3952" max="3952" width="7" style="714" bestFit="1" customWidth="1"/>
    <col min="3953" max="3954" width="8.125" style="714" bestFit="1" customWidth="1"/>
    <col min="3955" max="3955" width="9.75" style="714" bestFit="1" customWidth="1"/>
    <col min="3956" max="3956" width="10.875" style="714" bestFit="1" customWidth="1"/>
    <col min="3957" max="3957" width="10.125" style="714" bestFit="1" customWidth="1"/>
    <col min="3958" max="3958" width="7.375" style="714" bestFit="1" customWidth="1"/>
    <col min="3959" max="3959" width="7.625" style="714" bestFit="1" customWidth="1"/>
    <col min="3960" max="3960" width="8.75" style="714" bestFit="1" customWidth="1"/>
    <col min="3961" max="3962" width="7.875" style="714" bestFit="1" customWidth="1"/>
    <col min="3963" max="3963" width="8.25" style="714" bestFit="1" customWidth="1"/>
    <col min="3964" max="3964" width="7" style="714" bestFit="1" customWidth="1"/>
    <col min="3965" max="3966" width="8.125" style="714" bestFit="1" customWidth="1"/>
    <col min="3967" max="3967" width="9.75" style="714" bestFit="1" customWidth="1"/>
    <col min="3968" max="3968" width="10.875" style="714" bestFit="1" customWidth="1"/>
    <col min="3969" max="3969" width="10.125" style="714" bestFit="1" customWidth="1"/>
    <col min="3970" max="3970" width="7.375" style="714" bestFit="1" customWidth="1"/>
    <col min="3971" max="3971" width="7.625" style="714" bestFit="1" customWidth="1"/>
    <col min="3972" max="3972" width="8.75" style="714" bestFit="1" customWidth="1"/>
    <col min="3973" max="3974" width="7.875" style="714" bestFit="1" customWidth="1"/>
    <col min="3975" max="3975" width="8.25" style="714" bestFit="1" customWidth="1"/>
    <col min="3976" max="3976" width="7" style="714" bestFit="1" customWidth="1"/>
    <col min="3977" max="3978" width="8.125" style="714" bestFit="1" customWidth="1"/>
    <col min="3979" max="3979" width="9.75" style="714" bestFit="1" customWidth="1"/>
    <col min="3980" max="3980" width="10.875" style="714" bestFit="1" customWidth="1"/>
    <col min="3981" max="3981" width="10.125" style="714" bestFit="1" customWidth="1"/>
    <col min="3982" max="3982" width="7.375" style="714" bestFit="1" customWidth="1"/>
    <col min="3983" max="3983" width="7.625" style="714" bestFit="1" customWidth="1"/>
    <col min="3984" max="3984" width="8.75" style="714" bestFit="1" customWidth="1"/>
    <col min="3985" max="3986" width="7.875" style="714" bestFit="1" customWidth="1"/>
    <col min="3987" max="3987" width="8.25" style="714" bestFit="1" customWidth="1"/>
    <col min="3988" max="3988" width="7" style="714" bestFit="1" customWidth="1"/>
    <col min="3989" max="3990" width="8.125" style="714" bestFit="1" customWidth="1"/>
    <col min="3991" max="3991" width="9.75" style="714" bestFit="1" customWidth="1"/>
    <col min="3992" max="3992" width="10.875" style="714" bestFit="1" customWidth="1"/>
    <col min="3993" max="3993" width="10.125" style="714" bestFit="1" customWidth="1"/>
    <col min="3994" max="3994" width="7.375" style="714" bestFit="1" customWidth="1"/>
    <col min="3995" max="3995" width="7.625" style="714" bestFit="1" customWidth="1"/>
    <col min="3996" max="3996" width="8.75" style="714" bestFit="1" customWidth="1"/>
    <col min="3997" max="3998" width="7.875" style="714" bestFit="1" customWidth="1"/>
    <col min="3999" max="3999" width="8.25" style="714" bestFit="1" customWidth="1"/>
    <col min="4000" max="4000" width="7" style="714" bestFit="1" customWidth="1"/>
    <col min="4001" max="4002" width="8.125" style="714" bestFit="1" customWidth="1"/>
    <col min="4003" max="4003" width="9.75" style="714" bestFit="1" customWidth="1"/>
    <col min="4004" max="4004" width="10.875" style="714" bestFit="1" customWidth="1"/>
    <col min="4005" max="4005" width="10.125" style="714" bestFit="1" customWidth="1"/>
    <col min="4006" max="4006" width="7.375" style="714" bestFit="1" customWidth="1"/>
    <col min="4007" max="4007" width="7.625" style="714" bestFit="1" customWidth="1"/>
    <col min="4008" max="4008" width="8.75" style="714" bestFit="1" customWidth="1"/>
    <col min="4009" max="4010" width="7.875" style="714" bestFit="1" customWidth="1"/>
    <col min="4011" max="4011" width="8.25" style="714" bestFit="1" customWidth="1"/>
    <col min="4012" max="4012" width="7" style="714" bestFit="1" customWidth="1"/>
    <col min="4013" max="4014" width="8.125" style="714" bestFit="1" customWidth="1"/>
    <col min="4015" max="4015" width="9.75" style="714" bestFit="1" customWidth="1"/>
    <col min="4016" max="4016" width="10.875" style="714" bestFit="1" customWidth="1"/>
    <col min="4017" max="4017" width="10.125" style="714" bestFit="1" customWidth="1"/>
    <col min="4018" max="4018" width="7.375" style="714" bestFit="1" customWidth="1"/>
    <col min="4019" max="4096" width="9" style="714"/>
    <col min="4097" max="4097" width="47.875" style="714" bestFit="1" customWidth="1"/>
    <col min="4098" max="4098" width="7.875" style="714" bestFit="1" customWidth="1"/>
    <col min="4099" max="4099" width="8.25" style="714" bestFit="1" customWidth="1"/>
    <col min="4100" max="4100" width="7" style="714" bestFit="1" customWidth="1"/>
    <col min="4101" max="4102" width="8.125" style="714" bestFit="1" customWidth="1"/>
    <col min="4103" max="4103" width="9.75" style="714" bestFit="1" customWidth="1"/>
    <col min="4104" max="4104" width="10.875" style="714" bestFit="1" customWidth="1"/>
    <col min="4105" max="4105" width="10.125" style="714" bestFit="1" customWidth="1"/>
    <col min="4106" max="4106" width="7.375" style="714" bestFit="1" customWidth="1"/>
    <col min="4107" max="4107" width="7.625" style="714" bestFit="1" customWidth="1"/>
    <col min="4108" max="4108" width="8.75" style="714" bestFit="1" customWidth="1"/>
    <col min="4109" max="4110" width="7.875" style="714" bestFit="1" customWidth="1"/>
    <col min="4111" max="4111" width="8.25" style="714" bestFit="1" customWidth="1"/>
    <col min="4112" max="4112" width="7" style="714" bestFit="1" customWidth="1"/>
    <col min="4113" max="4114" width="8.125" style="714" bestFit="1" customWidth="1"/>
    <col min="4115" max="4115" width="9.75" style="714" bestFit="1" customWidth="1"/>
    <col min="4116" max="4116" width="10.875" style="714" bestFit="1" customWidth="1"/>
    <col min="4117" max="4117" width="10.125" style="714" bestFit="1" customWidth="1"/>
    <col min="4118" max="4118" width="7.375" style="714" bestFit="1" customWidth="1"/>
    <col min="4119" max="4119" width="7.625" style="714" bestFit="1" customWidth="1"/>
    <col min="4120" max="4120" width="8.75" style="714" bestFit="1" customWidth="1"/>
    <col min="4121" max="4122" width="7.875" style="714" bestFit="1" customWidth="1"/>
    <col min="4123" max="4123" width="8.25" style="714" bestFit="1" customWidth="1"/>
    <col min="4124" max="4124" width="7" style="714" bestFit="1" customWidth="1"/>
    <col min="4125" max="4126" width="8.125" style="714" bestFit="1" customWidth="1"/>
    <col min="4127" max="4127" width="9.75" style="714" bestFit="1" customWidth="1"/>
    <col min="4128" max="4128" width="10.875" style="714" bestFit="1" customWidth="1"/>
    <col min="4129" max="4129" width="10.125" style="714" bestFit="1" customWidth="1"/>
    <col min="4130" max="4130" width="7.375" style="714" bestFit="1" customWidth="1"/>
    <col min="4131" max="4131" width="7.625" style="714" bestFit="1" customWidth="1"/>
    <col min="4132" max="4132" width="8.75" style="714" bestFit="1" customWidth="1"/>
    <col min="4133" max="4134" width="7.875" style="714" bestFit="1" customWidth="1"/>
    <col min="4135" max="4135" width="8.25" style="714" bestFit="1" customWidth="1"/>
    <col min="4136" max="4136" width="7" style="714" bestFit="1" customWidth="1"/>
    <col min="4137" max="4138" width="8.125" style="714" bestFit="1" customWidth="1"/>
    <col min="4139" max="4139" width="9.75" style="714" bestFit="1" customWidth="1"/>
    <col min="4140" max="4140" width="10.875" style="714" bestFit="1" customWidth="1"/>
    <col min="4141" max="4141" width="10.125" style="714" bestFit="1" customWidth="1"/>
    <col min="4142" max="4142" width="7.375" style="714" bestFit="1" customWidth="1"/>
    <col min="4143" max="4143" width="7.625" style="714" bestFit="1" customWidth="1"/>
    <col min="4144" max="4144" width="8.75" style="714" bestFit="1" customWidth="1"/>
    <col min="4145" max="4146" width="7.875" style="714" bestFit="1" customWidth="1"/>
    <col min="4147" max="4147" width="8.25" style="714" bestFit="1" customWidth="1"/>
    <col min="4148" max="4148" width="7" style="714" bestFit="1" customWidth="1"/>
    <col min="4149" max="4150" width="8.125" style="714" bestFit="1" customWidth="1"/>
    <col min="4151" max="4151" width="9.75" style="714" bestFit="1" customWidth="1"/>
    <col min="4152" max="4152" width="10.875" style="714" bestFit="1" customWidth="1"/>
    <col min="4153" max="4153" width="10.125" style="714" bestFit="1" customWidth="1"/>
    <col min="4154" max="4154" width="7.375" style="714" bestFit="1" customWidth="1"/>
    <col min="4155" max="4155" width="7.625" style="714" bestFit="1" customWidth="1"/>
    <col min="4156" max="4156" width="8.75" style="714" bestFit="1" customWidth="1"/>
    <col min="4157" max="4158" width="7.875" style="714" bestFit="1" customWidth="1"/>
    <col min="4159" max="4159" width="8.25" style="714" bestFit="1" customWidth="1"/>
    <col min="4160" max="4160" width="7" style="714" bestFit="1" customWidth="1"/>
    <col min="4161" max="4162" width="8.125" style="714" bestFit="1" customWidth="1"/>
    <col min="4163" max="4163" width="9.75" style="714" bestFit="1" customWidth="1"/>
    <col min="4164" max="4164" width="10.875" style="714" bestFit="1" customWidth="1"/>
    <col min="4165" max="4165" width="10.125" style="714" bestFit="1" customWidth="1"/>
    <col min="4166" max="4166" width="7.375" style="714" bestFit="1" customWidth="1"/>
    <col min="4167" max="4167" width="7.625" style="714" bestFit="1" customWidth="1"/>
    <col min="4168" max="4168" width="8.75" style="714" bestFit="1" customWidth="1"/>
    <col min="4169" max="4170" width="7.875" style="714" bestFit="1" customWidth="1"/>
    <col min="4171" max="4171" width="8.25" style="714" bestFit="1" customWidth="1"/>
    <col min="4172" max="4172" width="7" style="714" bestFit="1" customWidth="1"/>
    <col min="4173" max="4174" width="8.125" style="714" bestFit="1" customWidth="1"/>
    <col min="4175" max="4175" width="9.75" style="714" bestFit="1" customWidth="1"/>
    <col min="4176" max="4176" width="10.875" style="714" bestFit="1" customWidth="1"/>
    <col min="4177" max="4177" width="10.125" style="714" bestFit="1" customWidth="1"/>
    <col min="4178" max="4178" width="7.375" style="714" bestFit="1" customWidth="1"/>
    <col min="4179" max="4179" width="7.625" style="714" bestFit="1" customWidth="1"/>
    <col min="4180" max="4180" width="8.75" style="714" bestFit="1" customWidth="1"/>
    <col min="4181" max="4182" width="7.875" style="714" bestFit="1" customWidth="1"/>
    <col min="4183" max="4183" width="8.25" style="714" bestFit="1" customWidth="1"/>
    <col min="4184" max="4184" width="7" style="714" bestFit="1" customWidth="1"/>
    <col min="4185" max="4186" width="8.125" style="714" bestFit="1" customWidth="1"/>
    <col min="4187" max="4187" width="9.75" style="714" bestFit="1" customWidth="1"/>
    <col min="4188" max="4188" width="10.875" style="714" bestFit="1" customWidth="1"/>
    <col min="4189" max="4189" width="10.125" style="714" bestFit="1" customWidth="1"/>
    <col min="4190" max="4190" width="7.375" style="714" bestFit="1" customWidth="1"/>
    <col min="4191" max="4191" width="7.625" style="714" bestFit="1" customWidth="1"/>
    <col min="4192" max="4192" width="8.75" style="714" bestFit="1" customWidth="1"/>
    <col min="4193" max="4194" width="7.875" style="714" bestFit="1" customWidth="1"/>
    <col min="4195" max="4195" width="8.25" style="714" bestFit="1" customWidth="1"/>
    <col min="4196" max="4196" width="7" style="714" bestFit="1" customWidth="1"/>
    <col min="4197" max="4198" width="8.125" style="714" bestFit="1" customWidth="1"/>
    <col min="4199" max="4199" width="9.75" style="714" bestFit="1" customWidth="1"/>
    <col min="4200" max="4200" width="10.875" style="714" bestFit="1" customWidth="1"/>
    <col min="4201" max="4201" width="10.125" style="714" bestFit="1" customWidth="1"/>
    <col min="4202" max="4202" width="7.375" style="714" bestFit="1" customWidth="1"/>
    <col min="4203" max="4203" width="7.625" style="714" bestFit="1" customWidth="1"/>
    <col min="4204" max="4204" width="8.75" style="714" bestFit="1" customWidth="1"/>
    <col min="4205" max="4206" width="7.875" style="714" bestFit="1" customWidth="1"/>
    <col min="4207" max="4207" width="8.25" style="714" bestFit="1" customWidth="1"/>
    <col min="4208" max="4208" width="7" style="714" bestFit="1" customWidth="1"/>
    <col min="4209" max="4210" width="8.125" style="714" bestFit="1" customWidth="1"/>
    <col min="4211" max="4211" width="9.75" style="714" bestFit="1" customWidth="1"/>
    <col min="4212" max="4212" width="10.875" style="714" bestFit="1" customWidth="1"/>
    <col min="4213" max="4213" width="10.125" style="714" bestFit="1" customWidth="1"/>
    <col min="4214" max="4214" width="7.375" style="714" bestFit="1" customWidth="1"/>
    <col min="4215" max="4215" width="7.625" style="714" bestFit="1" customWidth="1"/>
    <col min="4216" max="4216" width="8.75" style="714" bestFit="1" customWidth="1"/>
    <col min="4217" max="4218" width="7.875" style="714" bestFit="1" customWidth="1"/>
    <col min="4219" max="4219" width="8.25" style="714" bestFit="1" customWidth="1"/>
    <col min="4220" max="4220" width="7" style="714" bestFit="1" customWidth="1"/>
    <col min="4221" max="4222" width="8.125" style="714" bestFit="1" customWidth="1"/>
    <col min="4223" max="4223" width="9.75" style="714" bestFit="1" customWidth="1"/>
    <col min="4224" max="4224" width="10.875" style="714" bestFit="1" customWidth="1"/>
    <col min="4225" max="4225" width="10.125" style="714" bestFit="1" customWidth="1"/>
    <col min="4226" max="4226" width="7.375" style="714" bestFit="1" customWidth="1"/>
    <col min="4227" max="4227" width="7.625" style="714" bestFit="1" customWidth="1"/>
    <col min="4228" max="4228" width="8.75" style="714" bestFit="1" customWidth="1"/>
    <col min="4229" max="4230" width="7.875" style="714" bestFit="1" customWidth="1"/>
    <col min="4231" max="4231" width="8.25" style="714" bestFit="1" customWidth="1"/>
    <col min="4232" max="4232" width="7" style="714" bestFit="1" customWidth="1"/>
    <col min="4233" max="4234" width="8.125" style="714" bestFit="1" customWidth="1"/>
    <col min="4235" max="4235" width="9.75" style="714" bestFit="1" customWidth="1"/>
    <col min="4236" max="4236" width="10.875" style="714" bestFit="1" customWidth="1"/>
    <col min="4237" max="4237" width="10.125" style="714" bestFit="1" customWidth="1"/>
    <col min="4238" max="4238" width="7.375" style="714" bestFit="1" customWidth="1"/>
    <col min="4239" max="4239" width="7.625" style="714" bestFit="1" customWidth="1"/>
    <col min="4240" max="4240" width="8.75" style="714" bestFit="1" customWidth="1"/>
    <col min="4241" max="4242" width="7.875" style="714" bestFit="1" customWidth="1"/>
    <col min="4243" max="4243" width="8.25" style="714" bestFit="1" customWidth="1"/>
    <col min="4244" max="4244" width="7" style="714" bestFit="1" customWidth="1"/>
    <col min="4245" max="4246" width="8.125" style="714" bestFit="1" customWidth="1"/>
    <col min="4247" max="4247" width="9.75" style="714" bestFit="1" customWidth="1"/>
    <col min="4248" max="4248" width="10.875" style="714" bestFit="1" customWidth="1"/>
    <col min="4249" max="4249" width="10.125" style="714" bestFit="1" customWidth="1"/>
    <col min="4250" max="4250" width="7.375" style="714" bestFit="1" customWidth="1"/>
    <col min="4251" max="4251" width="7.625" style="714" bestFit="1" customWidth="1"/>
    <col min="4252" max="4252" width="8.75" style="714" bestFit="1" customWidth="1"/>
    <col min="4253" max="4254" width="7.875" style="714" bestFit="1" customWidth="1"/>
    <col min="4255" max="4255" width="8.25" style="714" bestFit="1" customWidth="1"/>
    <col min="4256" max="4256" width="7" style="714" bestFit="1" customWidth="1"/>
    <col min="4257" max="4258" width="8.125" style="714" bestFit="1" customWidth="1"/>
    <col min="4259" max="4259" width="9.75" style="714" bestFit="1" customWidth="1"/>
    <col min="4260" max="4260" width="10.875" style="714" bestFit="1" customWidth="1"/>
    <col min="4261" max="4261" width="10.125" style="714" bestFit="1" customWidth="1"/>
    <col min="4262" max="4262" width="7.375" style="714" bestFit="1" customWidth="1"/>
    <col min="4263" max="4263" width="7.625" style="714" bestFit="1" customWidth="1"/>
    <col min="4264" max="4264" width="8.75" style="714" bestFit="1" customWidth="1"/>
    <col min="4265" max="4266" width="7.875" style="714" bestFit="1" customWidth="1"/>
    <col min="4267" max="4267" width="8.25" style="714" bestFit="1" customWidth="1"/>
    <col min="4268" max="4268" width="7" style="714" bestFit="1" customWidth="1"/>
    <col min="4269" max="4270" width="8.125" style="714" bestFit="1" customWidth="1"/>
    <col min="4271" max="4271" width="9.75" style="714" bestFit="1" customWidth="1"/>
    <col min="4272" max="4272" width="10.875" style="714" bestFit="1" customWidth="1"/>
    <col min="4273" max="4273" width="10.125" style="714" bestFit="1" customWidth="1"/>
    <col min="4274" max="4274" width="7.375" style="714" bestFit="1" customWidth="1"/>
    <col min="4275" max="4352" width="9" style="714"/>
    <col min="4353" max="4353" width="47.875" style="714" bestFit="1" customWidth="1"/>
    <col min="4354" max="4354" width="7.875" style="714" bestFit="1" customWidth="1"/>
    <col min="4355" max="4355" width="8.25" style="714" bestFit="1" customWidth="1"/>
    <col min="4356" max="4356" width="7" style="714" bestFit="1" customWidth="1"/>
    <col min="4357" max="4358" width="8.125" style="714" bestFit="1" customWidth="1"/>
    <col min="4359" max="4359" width="9.75" style="714" bestFit="1" customWidth="1"/>
    <col min="4360" max="4360" width="10.875" style="714" bestFit="1" customWidth="1"/>
    <col min="4361" max="4361" width="10.125" style="714" bestFit="1" customWidth="1"/>
    <col min="4362" max="4362" width="7.375" style="714" bestFit="1" customWidth="1"/>
    <col min="4363" max="4363" width="7.625" style="714" bestFit="1" customWidth="1"/>
    <col min="4364" max="4364" width="8.75" style="714" bestFit="1" customWidth="1"/>
    <col min="4365" max="4366" width="7.875" style="714" bestFit="1" customWidth="1"/>
    <col min="4367" max="4367" width="8.25" style="714" bestFit="1" customWidth="1"/>
    <col min="4368" max="4368" width="7" style="714" bestFit="1" customWidth="1"/>
    <col min="4369" max="4370" width="8.125" style="714" bestFit="1" customWidth="1"/>
    <col min="4371" max="4371" width="9.75" style="714" bestFit="1" customWidth="1"/>
    <col min="4372" max="4372" width="10.875" style="714" bestFit="1" customWidth="1"/>
    <col min="4373" max="4373" width="10.125" style="714" bestFit="1" customWidth="1"/>
    <col min="4374" max="4374" width="7.375" style="714" bestFit="1" customWidth="1"/>
    <col min="4375" max="4375" width="7.625" style="714" bestFit="1" customWidth="1"/>
    <col min="4376" max="4376" width="8.75" style="714" bestFit="1" customWidth="1"/>
    <col min="4377" max="4378" width="7.875" style="714" bestFit="1" customWidth="1"/>
    <col min="4379" max="4379" width="8.25" style="714" bestFit="1" customWidth="1"/>
    <col min="4380" max="4380" width="7" style="714" bestFit="1" customWidth="1"/>
    <col min="4381" max="4382" width="8.125" style="714" bestFit="1" customWidth="1"/>
    <col min="4383" max="4383" width="9.75" style="714" bestFit="1" customWidth="1"/>
    <col min="4384" max="4384" width="10.875" style="714" bestFit="1" customWidth="1"/>
    <col min="4385" max="4385" width="10.125" style="714" bestFit="1" customWidth="1"/>
    <col min="4386" max="4386" width="7.375" style="714" bestFit="1" customWidth="1"/>
    <col min="4387" max="4387" width="7.625" style="714" bestFit="1" customWidth="1"/>
    <col min="4388" max="4388" width="8.75" style="714" bestFit="1" customWidth="1"/>
    <col min="4389" max="4390" width="7.875" style="714" bestFit="1" customWidth="1"/>
    <col min="4391" max="4391" width="8.25" style="714" bestFit="1" customWidth="1"/>
    <col min="4392" max="4392" width="7" style="714" bestFit="1" customWidth="1"/>
    <col min="4393" max="4394" width="8.125" style="714" bestFit="1" customWidth="1"/>
    <col min="4395" max="4395" width="9.75" style="714" bestFit="1" customWidth="1"/>
    <col min="4396" max="4396" width="10.875" style="714" bestFit="1" customWidth="1"/>
    <col min="4397" max="4397" width="10.125" style="714" bestFit="1" customWidth="1"/>
    <col min="4398" max="4398" width="7.375" style="714" bestFit="1" customWidth="1"/>
    <col min="4399" max="4399" width="7.625" style="714" bestFit="1" customWidth="1"/>
    <col min="4400" max="4400" width="8.75" style="714" bestFit="1" customWidth="1"/>
    <col min="4401" max="4402" width="7.875" style="714" bestFit="1" customWidth="1"/>
    <col min="4403" max="4403" width="8.25" style="714" bestFit="1" customWidth="1"/>
    <col min="4404" max="4404" width="7" style="714" bestFit="1" customWidth="1"/>
    <col min="4405" max="4406" width="8.125" style="714" bestFit="1" customWidth="1"/>
    <col min="4407" max="4407" width="9.75" style="714" bestFit="1" customWidth="1"/>
    <col min="4408" max="4408" width="10.875" style="714" bestFit="1" customWidth="1"/>
    <col min="4409" max="4409" width="10.125" style="714" bestFit="1" customWidth="1"/>
    <col min="4410" max="4410" width="7.375" style="714" bestFit="1" customWidth="1"/>
    <col min="4411" max="4411" width="7.625" style="714" bestFit="1" customWidth="1"/>
    <col min="4412" max="4412" width="8.75" style="714" bestFit="1" customWidth="1"/>
    <col min="4413" max="4414" width="7.875" style="714" bestFit="1" customWidth="1"/>
    <col min="4415" max="4415" width="8.25" style="714" bestFit="1" customWidth="1"/>
    <col min="4416" max="4416" width="7" style="714" bestFit="1" customWidth="1"/>
    <col min="4417" max="4418" width="8.125" style="714" bestFit="1" customWidth="1"/>
    <col min="4419" max="4419" width="9.75" style="714" bestFit="1" customWidth="1"/>
    <col min="4420" max="4420" width="10.875" style="714" bestFit="1" customWidth="1"/>
    <col min="4421" max="4421" width="10.125" style="714" bestFit="1" customWidth="1"/>
    <col min="4422" max="4422" width="7.375" style="714" bestFit="1" customWidth="1"/>
    <col min="4423" max="4423" width="7.625" style="714" bestFit="1" customWidth="1"/>
    <col min="4424" max="4424" width="8.75" style="714" bestFit="1" customWidth="1"/>
    <col min="4425" max="4426" width="7.875" style="714" bestFit="1" customWidth="1"/>
    <col min="4427" max="4427" width="8.25" style="714" bestFit="1" customWidth="1"/>
    <col min="4428" max="4428" width="7" style="714" bestFit="1" customWidth="1"/>
    <col min="4429" max="4430" width="8.125" style="714" bestFit="1" customWidth="1"/>
    <col min="4431" max="4431" width="9.75" style="714" bestFit="1" customWidth="1"/>
    <col min="4432" max="4432" width="10.875" style="714" bestFit="1" customWidth="1"/>
    <col min="4433" max="4433" width="10.125" style="714" bestFit="1" customWidth="1"/>
    <col min="4434" max="4434" width="7.375" style="714" bestFit="1" customWidth="1"/>
    <col min="4435" max="4435" width="7.625" style="714" bestFit="1" customWidth="1"/>
    <col min="4436" max="4436" width="8.75" style="714" bestFit="1" customWidth="1"/>
    <col min="4437" max="4438" width="7.875" style="714" bestFit="1" customWidth="1"/>
    <col min="4439" max="4439" width="8.25" style="714" bestFit="1" customWidth="1"/>
    <col min="4440" max="4440" width="7" style="714" bestFit="1" customWidth="1"/>
    <col min="4441" max="4442" width="8.125" style="714" bestFit="1" customWidth="1"/>
    <col min="4443" max="4443" width="9.75" style="714" bestFit="1" customWidth="1"/>
    <col min="4444" max="4444" width="10.875" style="714" bestFit="1" customWidth="1"/>
    <col min="4445" max="4445" width="10.125" style="714" bestFit="1" customWidth="1"/>
    <col min="4446" max="4446" width="7.375" style="714" bestFit="1" customWidth="1"/>
    <col min="4447" max="4447" width="7.625" style="714" bestFit="1" customWidth="1"/>
    <col min="4448" max="4448" width="8.75" style="714" bestFit="1" customWidth="1"/>
    <col min="4449" max="4450" width="7.875" style="714" bestFit="1" customWidth="1"/>
    <col min="4451" max="4451" width="8.25" style="714" bestFit="1" customWidth="1"/>
    <col min="4452" max="4452" width="7" style="714" bestFit="1" customWidth="1"/>
    <col min="4453" max="4454" width="8.125" style="714" bestFit="1" customWidth="1"/>
    <col min="4455" max="4455" width="9.75" style="714" bestFit="1" customWidth="1"/>
    <col min="4456" max="4456" width="10.875" style="714" bestFit="1" customWidth="1"/>
    <col min="4457" max="4457" width="10.125" style="714" bestFit="1" customWidth="1"/>
    <col min="4458" max="4458" width="7.375" style="714" bestFit="1" customWidth="1"/>
    <col min="4459" max="4459" width="7.625" style="714" bestFit="1" customWidth="1"/>
    <col min="4460" max="4460" width="8.75" style="714" bestFit="1" customWidth="1"/>
    <col min="4461" max="4462" width="7.875" style="714" bestFit="1" customWidth="1"/>
    <col min="4463" max="4463" width="8.25" style="714" bestFit="1" customWidth="1"/>
    <col min="4464" max="4464" width="7" style="714" bestFit="1" customWidth="1"/>
    <col min="4465" max="4466" width="8.125" style="714" bestFit="1" customWidth="1"/>
    <col min="4467" max="4467" width="9.75" style="714" bestFit="1" customWidth="1"/>
    <col min="4468" max="4468" width="10.875" style="714" bestFit="1" customWidth="1"/>
    <col min="4469" max="4469" width="10.125" style="714" bestFit="1" customWidth="1"/>
    <col min="4470" max="4470" width="7.375" style="714" bestFit="1" customWidth="1"/>
    <col min="4471" max="4471" width="7.625" style="714" bestFit="1" customWidth="1"/>
    <col min="4472" max="4472" width="8.75" style="714" bestFit="1" customWidth="1"/>
    <col min="4473" max="4474" width="7.875" style="714" bestFit="1" customWidth="1"/>
    <col min="4475" max="4475" width="8.25" style="714" bestFit="1" customWidth="1"/>
    <col min="4476" max="4476" width="7" style="714" bestFit="1" customWidth="1"/>
    <col min="4477" max="4478" width="8.125" style="714" bestFit="1" customWidth="1"/>
    <col min="4479" max="4479" width="9.75" style="714" bestFit="1" customWidth="1"/>
    <col min="4480" max="4480" width="10.875" style="714" bestFit="1" customWidth="1"/>
    <col min="4481" max="4481" width="10.125" style="714" bestFit="1" customWidth="1"/>
    <col min="4482" max="4482" width="7.375" style="714" bestFit="1" customWidth="1"/>
    <col min="4483" max="4483" width="7.625" style="714" bestFit="1" customWidth="1"/>
    <col min="4484" max="4484" width="8.75" style="714" bestFit="1" customWidth="1"/>
    <col min="4485" max="4486" width="7.875" style="714" bestFit="1" customWidth="1"/>
    <col min="4487" max="4487" width="8.25" style="714" bestFit="1" customWidth="1"/>
    <col min="4488" max="4488" width="7" style="714" bestFit="1" customWidth="1"/>
    <col min="4489" max="4490" width="8.125" style="714" bestFit="1" customWidth="1"/>
    <col min="4491" max="4491" width="9.75" style="714" bestFit="1" customWidth="1"/>
    <col min="4492" max="4492" width="10.875" style="714" bestFit="1" customWidth="1"/>
    <col min="4493" max="4493" width="10.125" style="714" bestFit="1" customWidth="1"/>
    <col min="4494" max="4494" width="7.375" style="714" bestFit="1" customWidth="1"/>
    <col min="4495" max="4495" width="7.625" style="714" bestFit="1" customWidth="1"/>
    <col min="4496" max="4496" width="8.75" style="714" bestFit="1" customWidth="1"/>
    <col min="4497" max="4498" width="7.875" style="714" bestFit="1" customWidth="1"/>
    <col min="4499" max="4499" width="8.25" style="714" bestFit="1" customWidth="1"/>
    <col min="4500" max="4500" width="7" style="714" bestFit="1" customWidth="1"/>
    <col min="4501" max="4502" width="8.125" style="714" bestFit="1" customWidth="1"/>
    <col min="4503" max="4503" width="9.75" style="714" bestFit="1" customWidth="1"/>
    <col min="4504" max="4504" width="10.875" style="714" bestFit="1" customWidth="1"/>
    <col min="4505" max="4505" width="10.125" style="714" bestFit="1" customWidth="1"/>
    <col min="4506" max="4506" width="7.375" style="714" bestFit="1" customWidth="1"/>
    <col min="4507" max="4507" width="7.625" style="714" bestFit="1" customWidth="1"/>
    <col min="4508" max="4508" width="8.75" style="714" bestFit="1" customWidth="1"/>
    <col min="4509" max="4510" width="7.875" style="714" bestFit="1" customWidth="1"/>
    <col min="4511" max="4511" width="8.25" style="714" bestFit="1" customWidth="1"/>
    <col min="4512" max="4512" width="7" style="714" bestFit="1" customWidth="1"/>
    <col min="4513" max="4514" width="8.125" style="714" bestFit="1" customWidth="1"/>
    <col min="4515" max="4515" width="9.75" style="714" bestFit="1" customWidth="1"/>
    <col min="4516" max="4516" width="10.875" style="714" bestFit="1" customWidth="1"/>
    <col min="4517" max="4517" width="10.125" style="714" bestFit="1" customWidth="1"/>
    <col min="4518" max="4518" width="7.375" style="714" bestFit="1" customWidth="1"/>
    <col min="4519" max="4519" width="7.625" style="714" bestFit="1" customWidth="1"/>
    <col min="4520" max="4520" width="8.75" style="714" bestFit="1" customWidth="1"/>
    <col min="4521" max="4522" width="7.875" style="714" bestFit="1" customWidth="1"/>
    <col min="4523" max="4523" width="8.25" style="714" bestFit="1" customWidth="1"/>
    <col min="4524" max="4524" width="7" style="714" bestFit="1" customWidth="1"/>
    <col min="4525" max="4526" width="8.125" style="714" bestFit="1" customWidth="1"/>
    <col min="4527" max="4527" width="9.75" style="714" bestFit="1" customWidth="1"/>
    <col min="4528" max="4528" width="10.875" style="714" bestFit="1" customWidth="1"/>
    <col min="4529" max="4529" width="10.125" style="714" bestFit="1" customWidth="1"/>
    <col min="4530" max="4530" width="7.375" style="714" bestFit="1" customWidth="1"/>
    <col min="4531" max="4608" width="9" style="714"/>
    <col min="4609" max="4609" width="47.875" style="714" bestFit="1" customWidth="1"/>
    <col min="4610" max="4610" width="7.875" style="714" bestFit="1" customWidth="1"/>
    <col min="4611" max="4611" width="8.25" style="714" bestFit="1" customWidth="1"/>
    <col min="4612" max="4612" width="7" style="714" bestFit="1" customWidth="1"/>
    <col min="4613" max="4614" width="8.125" style="714" bestFit="1" customWidth="1"/>
    <col min="4615" max="4615" width="9.75" style="714" bestFit="1" customWidth="1"/>
    <col min="4616" max="4616" width="10.875" style="714" bestFit="1" customWidth="1"/>
    <col min="4617" max="4617" width="10.125" style="714" bestFit="1" customWidth="1"/>
    <col min="4618" max="4618" width="7.375" style="714" bestFit="1" customWidth="1"/>
    <col min="4619" max="4619" width="7.625" style="714" bestFit="1" customWidth="1"/>
    <col min="4620" max="4620" width="8.75" style="714" bestFit="1" customWidth="1"/>
    <col min="4621" max="4622" width="7.875" style="714" bestFit="1" customWidth="1"/>
    <col min="4623" max="4623" width="8.25" style="714" bestFit="1" customWidth="1"/>
    <col min="4624" max="4624" width="7" style="714" bestFit="1" customWidth="1"/>
    <col min="4625" max="4626" width="8.125" style="714" bestFit="1" customWidth="1"/>
    <col min="4627" max="4627" width="9.75" style="714" bestFit="1" customWidth="1"/>
    <col min="4628" max="4628" width="10.875" style="714" bestFit="1" customWidth="1"/>
    <col min="4629" max="4629" width="10.125" style="714" bestFit="1" customWidth="1"/>
    <col min="4630" max="4630" width="7.375" style="714" bestFit="1" customWidth="1"/>
    <col min="4631" max="4631" width="7.625" style="714" bestFit="1" customWidth="1"/>
    <col min="4632" max="4632" width="8.75" style="714" bestFit="1" customWidth="1"/>
    <col min="4633" max="4634" width="7.875" style="714" bestFit="1" customWidth="1"/>
    <col min="4635" max="4635" width="8.25" style="714" bestFit="1" customWidth="1"/>
    <col min="4636" max="4636" width="7" style="714" bestFit="1" customWidth="1"/>
    <col min="4637" max="4638" width="8.125" style="714" bestFit="1" customWidth="1"/>
    <col min="4639" max="4639" width="9.75" style="714" bestFit="1" customWidth="1"/>
    <col min="4640" max="4640" width="10.875" style="714" bestFit="1" customWidth="1"/>
    <col min="4641" max="4641" width="10.125" style="714" bestFit="1" customWidth="1"/>
    <col min="4642" max="4642" width="7.375" style="714" bestFit="1" customWidth="1"/>
    <col min="4643" max="4643" width="7.625" style="714" bestFit="1" customWidth="1"/>
    <col min="4644" max="4644" width="8.75" style="714" bestFit="1" customWidth="1"/>
    <col min="4645" max="4646" width="7.875" style="714" bestFit="1" customWidth="1"/>
    <col min="4647" max="4647" width="8.25" style="714" bestFit="1" customWidth="1"/>
    <col min="4648" max="4648" width="7" style="714" bestFit="1" customWidth="1"/>
    <col min="4649" max="4650" width="8.125" style="714" bestFit="1" customWidth="1"/>
    <col min="4651" max="4651" width="9.75" style="714" bestFit="1" customWidth="1"/>
    <col min="4652" max="4652" width="10.875" style="714" bestFit="1" customWidth="1"/>
    <col min="4653" max="4653" width="10.125" style="714" bestFit="1" customWidth="1"/>
    <col min="4654" max="4654" width="7.375" style="714" bestFit="1" customWidth="1"/>
    <col min="4655" max="4655" width="7.625" style="714" bestFit="1" customWidth="1"/>
    <col min="4656" max="4656" width="8.75" style="714" bestFit="1" customWidth="1"/>
    <col min="4657" max="4658" width="7.875" style="714" bestFit="1" customWidth="1"/>
    <col min="4659" max="4659" width="8.25" style="714" bestFit="1" customWidth="1"/>
    <col min="4660" max="4660" width="7" style="714" bestFit="1" customWidth="1"/>
    <col min="4661" max="4662" width="8.125" style="714" bestFit="1" customWidth="1"/>
    <col min="4663" max="4663" width="9.75" style="714" bestFit="1" customWidth="1"/>
    <col min="4664" max="4664" width="10.875" style="714" bestFit="1" customWidth="1"/>
    <col min="4665" max="4665" width="10.125" style="714" bestFit="1" customWidth="1"/>
    <col min="4666" max="4666" width="7.375" style="714" bestFit="1" customWidth="1"/>
    <col min="4667" max="4667" width="7.625" style="714" bestFit="1" customWidth="1"/>
    <col min="4668" max="4668" width="8.75" style="714" bestFit="1" customWidth="1"/>
    <col min="4669" max="4670" width="7.875" style="714" bestFit="1" customWidth="1"/>
    <col min="4671" max="4671" width="8.25" style="714" bestFit="1" customWidth="1"/>
    <col min="4672" max="4672" width="7" style="714" bestFit="1" customWidth="1"/>
    <col min="4673" max="4674" width="8.125" style="714" bestFit="1" customWidth="1"/>
    <col min="4675" max="4675" width="9.75" style="714" bestFit="1" customWidth="1"/>
    <col min="4676" max="4676" width="10.875" style="714" bestFit="1" customWidth="1"/>
    <col min="4677" max="4677" width="10.125" style="714" bestFit="1" customWidth="1"/>
    <col min="4678" max="4678" width="7.375" style="714" bestFit="1" customWidth="1"/>
    <col min="4679" max="4679" width="7.625" style="714" bestFit="1" customWidth="1"/>
    <col min="4680" max="4680" width="8.75" style="714" bestFit="1" customWidth="1"/>
    <col min="4681" max="4682" width="7.875" style="714" bestFit="1" customWidth="1"/>
    <col min="4683" max="4683" width="8.25" style="714" bestFit="1" customWidth="1"/>
    <col min="4684" max="4684" width="7" style="714" bestFit="1" customWidth="1"/>
    <col min="4685" max="4686" width="8.125" style="714" bestFit="1" customWidth="1"/>
    <col min="4687" max="4687" width="9.75" style="714" bestFit="1" customWidth="1"/>
    <col min="4688" max="4688" width="10.875" style="714" bestFit="1" customWidth="1"/>
    <col min="4689" max="4689" width="10.125" style="714" bestFit="1" customWidth="1"/>
    <col min="4690" max="4690" width="7.375" style="714" bestFit="1" customWidth="1"/>
    <col min="4691" max="4691" width="7.625" style="714" bestFit="1" customWidth="1"/>
    <col min="4692" max="4692" width="8.75" style="714" bestFit="1" customWidth="1"/>
    <col min="4693" max="4694" width="7.875" style="714" bestFit="1" customWidth="1"/>
    <col min="4695" max="4695" width="8.25" style="714" bestFit="1" customWidth="1"/>
    <col min="4696" max="4696" width="7" style="714" bestFit="1" customWidth="1"/>
    <col min="4697" max="4698" width="8.125" style="714" bestFit="1" customWidth="1"/>
    <col min="4699" max="4699" width="9.75" style="714" bestFit="1" customWidth="1"/>
    <col min="4700" max="4700" width="10.875" style="714" bestFit="1" customWidth="1"/>
    <col min="4701" max="4701" width="10.125" style="714" bestFit="1" customWidth="1"/>
    <col min="4702" max="4702" width="7.375" style="714" bestFit="1" customWidth="1"/>
    <col min="4703" max="4703" width="7.625" style="714" bestFit="1" customWidth="1"/>
    <col min="4704" max="4704" width="8.75" style="714" bestFit="1" customWidth="1"/>
    <col min="4705" max="4706" width="7.875" style="714" bestFit="1" customWidth="1"/>
    <col min="4707" max="4707" width="8.25" style="714" bestFit="1" customWidth="1"/>
    <col min="4708" max="4708" width="7" style="714" bestFit="1" customWidth="1"/>
    <col min="4709" max="4710" width="8.125" style="714" bestFit="1" customWidth="1"/>
    <col min="4711" max="4711" width="9.75" style="714" bestFit="1" customWidth="1"/>
    <col min="4712" max="4712" width="10.875" style="714" bestFit="1" customWidth="1"/>
    <col min="4713" max="4713" width="10.125" style="714" bestFit="1" customWidth="1"/>
    <col min="4714" max="4714" width="7.375" style="714" bestFit="1" customWidth="1"/>
    <col min="4715" max="4715" width="7.625" style="714" bestFit="1" customWidth="1"/>
    <col min="4716" max="4716" width="8.75" style="714" bestFit="1" customWidth="1"/>
    <col min="4717" max="4718" width="7.875" style="714" bestFit="1" customWidth="1"/>
    <col min="4719" max="4719" width="8.25" style="714" bestFit="1" customWidth="1"/>
    <col min="4720" max="4720" width="7" style="714" bestFit="1" customWidth="1"/>
    <col min="4721" max="4722" width="8.125" style="714" bestFit="1" customWidth="1"/>
    <col min="4723" max="4723" width="9.75" style="714" bestFit="1" customWidth="1"/>
    <col min="4724" max="4724" width="10.875" style="714" bestFit="1" customWidth="1"/>
    <col min="4725" max="4725" width="10.125" style="714" bestFit="1" customWidth="1"/>
    <col min="4726" max="4726" width="7.375" style="714" bestFit="1" customWidth="1"/>
    <col min="4727" max="4727" width="7.625" style="714" bestFit="1" customWidth="1"/>
    <col min="4728" max="4728" width="8.75" style="714" bestFit="1" customWidth="1"/>
    <col min="4729" max="4730" width="7.875" style="714" bestFit="1" customWidth="1"/>
    <col min="4731" max="4731" width="8.25" style="714" bestFit="1" customWidth="1"/>
    <col min="4732" max="4732" width="7" style="714" bestFit="1" customWidth="1"/>
    <col min="4733" max="4734" width="8.125" style="714" bestFit="1" customWidth="1"/>
    <col min="4735" max="4735" width="9.75" style="714" bestFit="1" customWidth="1"/>
    <col min="4736" max="4736" width="10.875" style="714" bestFit="1" customWidth="1"/>
    <col min="4737" max="4737" width="10.125" style="714" bestFit="1" customWidth="1"/>
    <col min="4738" max="4738" width="7.375" style="714" bestFit="1" customWidth="1"/>
    <col min="4739" max="4739" width="7.625" style="714" bestFit="1" customWidth="1"/>
    <col min="4740" max="4740" width="8.75" style="714" bestFit="1" customWidth="1"/>
    <col min="4741" max="4742" width="7.875" style="714" bestFit="1" customWidth="1"/>
    <col min="4743" max="4743" width="8.25" style="714" bestFit="1" customWidth="1"/>
    <col min="4744" max="4744" width="7" style="714" bestFit="1" customWidth="1"/>
    <col min="4745" max="4746" width="8.125" style="714" bestFit="1" customWidth="1"/>
    <col min="4747" max="4747" width="9.75" style="714" bestFit="1" customWidth="1"/>
    <col min="4748" max="4748" width="10.875" style="714" bestFit="1" customWidth="1"/>
    <col min="4749" max="4749" width="10.125" style="714" bestFit="1" customWidth="1"/>
    <col min="4750" max="4750" width="7.375" style="714" bestFit="1" customWidth="1"/>
    <col min="4751" max="4751" width="7.625" style="714" bestFit="1" customWidth="1"/>
    <col min="4752" max="4752" width="8.75" style="714" bestFit="1" customWidth="1"/>
    <col min="4753" max="4754" width="7.875" style="714" bestFit="1" customWidth="1"/>
    <col min="4755" max="4755" width="8.25" style="714" bestFit="1" customWidth="1"/>
    <col min="4756" max="4756" width="7" style="714" bestFit="1" customWidth="1"/>
    <col min="4757" max="4758" width="8.125" style="714" bestFit="1" customWidth="1"/>
    <col min="4759" max="4759" width="9.75" style="714" bestFit="1" customWidth="1"/>
    <col min="4760" max="4760" width="10.875" style="714" bestFit="1" customWidth="1"/>
    <col min="4761" max="4761" width="10.125" style="714" bestFit="1" customWidth="1"/>
    <col min="4762" max="4762" width="7.375" style="714" bestFit="1" customWidth="1"/>
    <col min="4763" max="4763" width="7.625" style="714" bestFit="1" customWidth="1"/>
    <col min="4764" max="4764" width="8.75" style="714" bestFit="1" customWidth="1"/>
    <col min="4765" max="4766" width="7.875" style="714" bestFit="1" customWidth="1"/>
    <col min="4767" max="4767" width="8.25" style="714" bestFit="1" customWidth="1"/>
    <col min="4768" max="4768" width="7" style="714" bestFit="1" customWidth="1"/>
    <col min="4769" max="4770" width="8.125" style="714" bestFit="1" customWidth="1"/>
    <col min="4771" max="4771" width="9.75" style="714" bestFit="1" customWidth="1"/>
    <col min="4772" max="4772" width="10.875" style="714" bestFit="1" customWidth="1"/>
    <col min="4773" max="4773" width="10.125" style="714" bestFit="1" customWidth="1"/>
    <col min="4774" max="4774" width="7.375" style="714" bestFit="1" customWidth="1"/>
    <col min="4775" max="4775" width="7.625" style="714" bestFit="1" customWidth="1"/>
    <col min="4776" max="4776" width="8.75" style="714" bestFit="1" customWidth="1"/>
    <col min="4777" max="4778" width="7.875" style="714" bestFit="1" customWidth="1"/>
    <col min="4779" max="4779" width="8.25" style="714" bestFit="1" customWidth="1"/>
    <col min="4780" max="4780" width="7" style="714" bestFit="1" customWidth="1"/>
    <col min="4781" max="4782" width="8.125" style="714" bestFit="1" customWidth="1"/>
    <col min="4783" max="4783" width="9.75" style="714" bestFit="1" customWidth="1"/>
    <col min="4784" max="4784" width="10.875" style="714" bestFit="1" customWidth="1"/>
    <col min="4785" max="4785" width="10.125" style="714" bestFit="1" customWidth="1"/>
    <col min="4786" max="4786" width="7.375" style="714" bestFit="1" customWidth="1"/>
    <col min="4787" max="4864" width="9" style="714"/>
    <col min="4865" max="4865" width="47.875" style="714" bestFit="1" customWidth="1"/>
    <col min="4866" max="4866" width="7.875" style="714" bestFit="1" customWidth="1"/>
    <col min="4867" max="4867" width="8.25" style="714" bestFit="1" customWidth="1"/>
    <col min="4868" max="4868" width="7" style="714" bestFit="1" customWidth="1"/>
    <col min="4869" max="4870" width="8.125" style="714" bestFit="1" customWidth="1"/>
    <col min="4871" max="4871" width="9.75" style="714" bestFit="1" customWidth="1"/>
    <col min="4872" max="4872" width="10.875" style="714" bestFit="1" customWidth="1"/>
    <col min="4873" max="4873" width="10.125" style="714" bestFit="1" customWidth="1"/>
    <col min="4874" max="4874" width="7.375" style="714" bestFit="1" customWidth="1"/>
    <col min="4875" max="4875" width="7.625" style="714" bestFit="1" customWidth="1"/>
    <col min="4876" max="4876" width="8.75" style="714" bestFit="1" customWidth="1"/>
    <col min="4877" max="4878" width="7.875" style="714" bestFit="1" customWidth="1"/>
    <col min="4879" max="4879" width="8.25" style="714" bestFit="1" customWidth="1"/>
    <col min="4880" max="4880" width="7" style="714" bestFit="1" customWidth="1"/>
    <col min="4881" max="4882" width="8.125" style="714" bestFit="1" customWidth="1"/>
    <col min="4883" max="4883" width="9.75" style="714" bestFit="1" customWidth="1"/>
    <col min="4884" max="4884" width="10.875" style="714" bestFit="1" customWidth="1"/>
    <col min="4885" max="4885" width="10.125" style="714" bestFit="1" customWidth="1"/>
    <col min="4886" max="4886" width="7.375" style="714" bestFit="1" customWidth="1"/>
    <col min="4887" max="4887" width="7.625" style="714" bestFit="1" customWidth="1"/>
    <col min="4888" max="4888" width="8.75" style="714" bestFit="1" customWidth="1"/>
    <col min="4889" max="4890" width="7.875" style="714" bestFit="1" customWidth="1"/>
    <col min="4891" max="4891" width="8.25" style="714" bestFit="1" customWidth="1"/>
    <col min="4892" max="4892" width="7" style="714" bestFit="1" customWidth="1"/>
    <col min="4893" max="4894" width="8.125" style="714" bestFit="1" customWidth="1"/>
    <col min="4895" max="4895" width="9.75" style="714" bestFit="1" customWidth="1"/>
    <col min="4896" max="4896" width="10.875" style="714" bestFit="1" customWidth="1"/>
    <col min="4897" max="4897" width="10.125" style="714" bestFit="1" customWidth="1"/>
    <col min="4898" max="4898" width="7.375" style="714" bestFit="1" customWidth="1"/>
    <col min="4899" max="4899" width="7.625" style="714" bestFit="1" customWidth="1"/>
    <col min="4900" max="4900" width="8.75" style="714" bestFit="1" customWidth="1"/>
    <col min="4901" max="4902" width="7.875" style="714" bestFit="1" customWidth="1"/>
    <col min="4903" max="4903" width="8.25" style="714" bestFit="1" customWidth="1"/>
    <col min="4904" max="4904" width="7" style="714" bestFit="1" customWidth="1"/>
    <col min="4905" max="4906" width="8.125" style="714" bestFit="1" customWidth="1"/>
    <col min="4907" max="4907" width="9.75" style="714" bestFit="1" customWidth="1"/>
    <col min="4908" max="4908" width="10.875" style="714" bestFit="1" customWidth="1"/>
    <col min="4909" max="4909" width="10.125" style="714" bestFit="1" customWidth="1"/>
    <col min="4910" max="4910" width="7.375" style="714" bestFit="1" customWidth="1"/>
    <col min="4911" max="4911" width="7.625" style="714" bestFit="1" customWidth="1"/>
    <col min="4912" max="4912" width="8.75" style="714" bestFit="1" customWidth="1"/>
    <col min="4913" max="4914" width="7.875" style="714" bestFit="1" customWidth="1"/>
    <col min="4915" max="4915" width="8.25" style="714" bestFit="1" customWidth="1"/>
    <col min="4916" max="4916" width="7" style="714" bestFit="1" customWidth="1"/>
    <col min="4917" max="4918" width="8.125" style="714" bestFit="1" customWidth="1"/>
    <col min="4919" max="4919" width="9.75" style="714" bestFit="1" customWidth="1"/>
    <col min="4920" max="4920" width="10.875" style="714" bestFit="1" customWidth="1"/>
    <col min="4921" max="4921" width="10.125" style="714" bestFit="1" customWidth="1"/>
    <col min="4922" max="4922" width="7.375" style="714" bestFit="1" customWidth="1"/>
    <col min="4923" max="4923" width="7.625" style="714" bestFit="1" customWidth="1"/>
    <col min="4924" max="4924" width="8.75" style="714" bestFit="1" customWidth="1"/>
    <col min="4925" max="4926" width="7.875" style="714" bestFit="1" customWidth="1"/>
    <col min="4927" max="4927" width="8.25" style="714" bestFit="1" customWidth="1"/>
    <col min="4928" max="4928" width="7" style="714" bestFit="1" customWidth="1"/>
    <col min="4929" max="4930" width="8.125" style="714" bestFit="1" customWidth="1"/>
    <col min="4931" max="4931" width="9.75" style="714" bestFit="1" customWidth="1"/>
    <col min="4932" max="4932" width="10.875" style="714" bestFit="1" customWidth="1"/>
    <col min="4933" max="4933" width="10.125" style="714" bestFit="1" customWidth="1"/>
    <col min="4934" max="4934" width="7.375" style="714" bestFit="1" customWidth="1"/>
    <col min="4935" max="4935" width="7.625" style="714" bestFit="1" customWidth="1"/>
    <col min="4936" max="4936" width="8.75" style="714" bestFit="1" customWidth="1"/>
    <col min="4937" max="4938" width="7.875" style="714" bestFit="1" customWidth="1"/>
    <col min="4939" max="4939" width="8.25" style="714" bestFit="1" customWidth="1"/>
    <col min="4940" max="4940" width="7" style="714" bestFit="1" customWidth="1"/>
    <col min="4941" max="4942" width="8.125" style="714" bestFit="1" customWidth="1"/>
    <col min="4943" max="4943" width="9.75" style="714" bestFit="1" customWidth="1"/>
    <col min="4944" max="4944" width="10.875" style="714" bestFit="1" customWidth="1"/>
    <col min="4945" max="4945" width="10.125" style="714" bestFit="1" customWidth="1"/>
    <col min="4946" max="4946" width="7.375" style="714" bestFit="1" customWidth="1"/>
    <col min="4947" max="4947" width="7.625" style="714" bestFit="1" customWidth="1"/>
    <col min="4948" max="4948" width="8.75" style="714" bestFit="1" customWidth="1"/>
    <col min="4949" max="4950" width="7.875" style="714" bestFit="1" customWidth="1"/>
    <col min="4951" max="4951" width="8.25" style="714" bestFit="1" customWidth="1"/>
    <col min="4952" max="4952" width="7" style="714" bestFit="1" customWidth="1"/>
    <col min="4953" max="4954" width="8.125" style="714" bestFit="1" customWidth="1"/>
    <col min="4955" max="4955" width="9.75" style="714" bestFit="1" customWidth="1"/>
    <col min="4956" max="4956" width="10.875" style="714" bestFit="1" customWidth="1"/>
    <col min="4957" max="4957" width="10.125" style="714" bestFit="1" customWidth="1"/>
    <col min="4958" max="4958" width="7.375" style="714" bestFit="1" customWidth="1"/>
    <col min="4959" max="4959" width="7.625" style="714" bestFit="1" customWidth="1"/>
    <col min="4960" max="4960" width="8.75" style="714" bestFit="1" customWidth="1"/>
    <col min="4961" max="4962" width="7.875" style="714" bestFit="1" customWidth="1"/>
    <col min="4963" max="4963" width="8.25" style="714" bestFit="1" customWidth="1"/>
    <col min="4964" max="4964" width="7" style="714" bestFit="1" customWidth="1"/>
    <col min="4965" max="4966" width="8.125" style="714" bestFit="1" customWidth="1"/>
    <col min="4967" max="4967" width="9.75" style="714" bestFit="1" customWidth="1"/>
    <col min="4968" max="4968" width="10.875" style="714" bestFit="1" customWidth="1"/>
    <col min="4969" max="4969" width="10.125" style="714" bestFit="1" customWidth="1"/>
    <col min="4970" max="4970" width="7.375" style="714" bestFit="1" customWidth="1"/>
    <col min="4971" max="4971" width="7.625" style="714" bestFit="1" customWidth="1"/>
    <col min="4972" max="4972" width="8.75" style="714" bestFit="1" customWidth="1"/>
    <col min="4973" max="4974" width="7.875" style="714" bestFit="1" customWidth="1"/>
    <col min="4975" max="4975" width="8.25" style="714" bestFit="1" customWidth="1"/>
    <col min="4976" max="4976" width="7" style="714" bestFit="1" customWidth="1"/>
    <col min="4977" max="4978" width="8.125" style="714" bestFit="1" customWidth="1"/>
    <col min="4979" max="4979" width="9.75" style="714" bestFit="1" customWidth="1"/>
    <col min="4980" max="4980" width="10.875" style="714" bestFit="1" customWidth="1"/>
    <col min="4981" max="4981" width="10.125" style="714" bestFit="1" customWidth="1"/>
    <col min="4982" max="4982" width="7.375" style="714" bestFit="1" customWidth="1"/>
    <col min="4983" max="4983" width="7.625" style="714" bestFit="1" customWidth="1"/>
    <col min="4984" max="4984" width="8.75" style="714" bestFit="1" customWidth="1"/>
    <col min="4985" max="4986" width="7.875" style="714" bestFit="1" customWidth="1"/>
    <col min="4987" max="4987" width="8.25" style="714" bestFit="1" customWidth="1"/>
    <col min="4988" max="4988" width="7" style="714" bestFit="1" customWidth="1"/>
    <col min="4989" max="4990" width="8.125" style="714" bestFit="1" customWidth="1"/>
    <col min="4991" max="4991" width="9.75" style="714" bestFit="1" customWidth="1"/>
    <col min="4992" max="4992" width="10.875" style="714" bestFit="1" customWidth="1"/>
    <col min="4993" max="4993" width="10.125" style="714" bestFit="1" customWidth="1"/>
    <col min="4994" max="4994" width="7.375" style="714" bestFit="1" customWidth="1"/>
    <col min="4995" max="4995" width="7.625" style="714" bestFit="1" customWidth="1"/>
    <col min="4996" max="4996" width="8.75" style="714" bestFit="1" customWidth="1"/>
    <col min="4997" max="4998" width="7.875" style="714" bestFit="1" customWidth="1"/>
    <col min="4999" max="4999" width="8.25" style="714" bestFit="1" customWidth="1"/>
    <col min="5000" max="5000" width="7" style="714" bestFit="1" customWidth="1"/>
    <col min="5001" max="5002" width="8.125" style="714" bestFit="1" customWidth="1"/>
    <col min="5003" max="5003" width="9.75" style="714" bestFit="1" customWidth="1"/>
    <col min="5004" max="5004" width="10.875" style="714" bestFit="1" customWidth="1"/>
    <col min="5005" max="5005" width="10.125" style="714" bestFit="1" customWidth="1"/>
    <col min="5006" max="5006" width="7.375" style="714" bestFit="1" customWidth="1"/>
    <col min="5007" max="5007" width="7.625" style="714" bestFit="1" customWidth="1"/>
    <col min="5008" max="5008" width="8.75" style="714" bestFit="1" customWidth="1"/>
    <col min="5009" max="5010" width="7.875" style="714" bestFit="1" customWidth="1"/>
    <col min="5011" max="5011" width="8.25" style="714" bestFit="1" customWidth="1"/>
    <col min="5012" max="5012" width="7" style="714" bestFit="1" customWidth="1"/>
    <col min="5013" max="5014" width="8.125" style="714" bestFit="1" customWidth="1"/>
    <col min="5015" max="5015" width="9.75" style="714" bestFit="1" customWidth="1"/>
    <col min="5016" max="5016" width="10.875" style="714" bestFit="1" customWidth="1"/>
    <col min="5017" max="5017" width="10.125" style="714" bestFit="1" customWidth="1"/>
    <col min="5018" max="5018" width="7.375" style="714" bestFit="1" customWidth="1"/>
    <col min="5019" max="5019" width="7.625" style="714" bestFit="1" customWidth="1"/>
    <col min="5020" max="5020" width="8.75" style="714" bestFit="1" customWidth="1"/>
    <col min="5021" max="5022" width="7.875" style="714" bestFit="1" customWidth="1"/>
    <col min="5023" max="5023" width="8.25" style="714" bestFit="1" customWidth="1"/>
    <col min="5024" max="5024" width="7" style="714" bestFit="1" customWidth="1"/>
    <col min="5025" max="5026" width="8.125" style="714" bestFit="1" customWidth="1"/>
    <col min="5027" max="5027" width="9.75" style="714" bestFit="1" customWidth="1"/>
    <col min="5028" max="5028" width="10.875" style="714" bestFit="1" customWidth="1"/>
    <col min="5029" max="5029" width="10.125" style="714" bestFit="1" customWidth="1"/>
    <col min="5030" max="5030" width="7.375" style="714" bestFit="1" customWidth="1"/>
    <col min="5031" max="5031" width="7.625" style="714" bestFit="1" customWidth="1"/>
    <col min="5032" max="5032" width="8.75" style="714" bestFit="1" customWidth="1"/>
    <col min="5033" max="5034" width="7.875" style="714" bestFit="1" customWidth="1"/>
    <col min="5035" max="5035" width="8.25" style="714" bestFit="1" customWidth="1"/>
    <col min="5036" max="5036" width="7" style="714" bestFit="1" customWidth="1"/>
    <col min="5037" max="5038" width="8.125" style="714" bestFit="1" customWidth="1"/>
    <col min="5039" max="5039" width="9.75" style="714" bestFit="1" customWidth="1"/>
    <col min="5040" max="5040" width="10.875" style="714" bestFit="1" customWidth="1"/>
    <col min="5041" max="5041" width="10.125" style="714" bestFit="1" customWidth="1"/>
    <col min="5042" max="5042" width="7.375" style="714" bestFit="1" customWidth="1"/>
    <col min="5043" max="5120" width="9" style="714"/>
    <col min="5121" max="5121" width="47.875" style="714" bestFit="1" customWidth="1"/>
    <col min="5122" max="5122" width="7.875" style="714" bestFit="1" customWidth="1"/>
    <col min="5123" max="5123" width="8.25" style="714" bestFit="1" customWidth="1"/>
    <col min="5124" max="5124" width="7" style="714" bestFit="1" customWidth="1"/>
    <col min="5125" max="5126" width="8.125" style="714" bestFit="1" customWidth="1"/>
    <col min="5127" max="5127" width="9.75" style="714" bestFit="1" customWidth="1"/>
    <col min="5128" max="5128" width="10.875" style="714" bestFit="1" customWidth="1"/>
    <col min="5129" max="5129" width="10.125" style="714" bestFit="1" customWidth="1"/>
    <col min="5130" max="5130" width="7.375" style="714" bestFit="1" customWidth="1"/>
    <col min="5131" max="5131" width="7.625" style="714" bestFit="1" customWidth="1"/>
    <col min="5132" max="5132" width="8.75" style="714" bestFit="1" customWidth="1"/>
    <col min="5133" max="5134" width="7.875" style="714" bestFit="1" customWidth="1"/>
    <col min="5135" max="5135" width="8.25" style="714" bestFit="1" customWidth="1"/>
    <col min="5136" max="5136" width="7" style="714" bestFit="1" customWidth="1"/>
    <col min="5137" max="5138" width="8.125" style="714" bestFit="1" customWidth="1"/>
    <col min="5139" max="5139" width="9.75" style="714" bestFit="1" customWidth="1"/>
    <col min="5140" max="5140" width="10.875" style="714" bestFit="1" customWidth="1"/>
    <col min="5141" max="5141" width="10.125" style="714" bestFit="1" customWidth="1"/>
    <col min="5142" max="5142" width="7.375" style="714" bestFit="1" customWidth="1"/>
    <col min="5143" max="5143" width="7.625" style="714" bestFit="1" customWidth="1"/>
    <col min="5144" max="5144" width="8.75" style="714" bestFit="1" customWidth="1"/>
    <col min="5145" max="5146" width="7.875" style="714" bestFit="1" customWidth="1"/>
    <col min="5147" max="5147" width="8.25" style="714" bestFit="1" customWidth="1"/>
    <col min="5148" max="5148" width="7" style="714" bestFit="1" customWidth="1"/>
    <col min="5149" max="5150" width="8.125" style="714" bestFit="1" customWidth="1"/>
    <col min="5151" max="5151" width="9.75" style="714" bestFit="1" customWidth="1"/>
    <col min="5152" max="5152" width="10.875" style="714" bestFit="1" customWidth="1"/>
    <col min="5153" max="5153" width="10.125" style="714" bestFit="1" customWidth="1"/>
    <col min="5154" max="5154" width="7.375" style="714" bestFit="1" customWidth="1"/>
    <col min="5155" max="5155" width="7.625" style="714" bestFit="1" customWidth="1"/>
    <col min="5156" max="5156" width="8.75" style="714" bestFit="1" customWidth="1"/>
    <col min="5157" max="5158" width="7.875" style="714" bestFit="1" customWidth="1"/>
    <col min="5159" max="5159" width="8.25" style="714" bestFit="1" customWidth="1"/>
    <col min="5160" max="5160" width="7" style="714" bestFit="1" customWidth="1"/>
    <col min="5161" max="5162" width="8.125" style="714" bestFit="1" customWidth="1"/>
    <col min="5163" max="5163" width="9.75" style="714" bestFit="1" customWidth="1"/>
    <col min="5164" max="5164" width="10.875" style="714" bestFit="1" customWidth="1"/>
    <col min="5165" max="5165" width="10.125" style="714" bestFit="1" customWidth="1"/>
    <col min="5166" max="5166" width="7.375" style="714" bestFit="1" customWidth="1"/>
    <col min="5167" max="5167" width="7.625" style="714" bestFit="1" customWidth="1"/>
    <col min="5168" max="5168" width="8.75" style="714" bestFit="1" customWidth="1"/>
    <col min="5169" max="5170" width="7.875" style="714" bestFit="1" customWidth="1"/>
    <col min="5171" max="5171" width="8.25" style="714" bestFit="1" customWidth="1"/>
    <col min="5172" max="5172" width="7" style="714" bestFit="1" customWidth="1"/>
    <col min="5173" max="5174" width="8.125" style="714" bestFit="1" customWidth="1"/>
    <col min="5175" max="5175" width="9.75" style="714" bestFit="1" customWidth="1"/>
    <col min="5176" max="5176" width="10.875" style="714" bestFit="1" customWidth="1"/>
    <col min="5177" max="5177" width="10.125" style="714" bestFit="1" customWidth="1"/>
    <col min="5178" max="5178" width="7.375" style="714" bestFit="1" customWidth="1"/>
    <col min="5179" max="5179" width="7.625" style="714" bestFit="1" customWidth="1"/>
    <col min="5180" max="5180" width="8.75" style="714" bestFit="1" customWidth="1"/>
    <col min="5181" max="5182" width="7.875" style="714" bestFit="1" customWidth="1"/>
    <col min="5183" max="5183" width="8.25" style="714" bestFit="1" customWidth="1"/>
    <col min="5184" max="5184" width="7" style="714" bestFit="1" customWidth="1"/>
    <col min="5185" max="5186" width="8.125" style="714" bestFit="1" customWidth="1"/>
    <col min="5187" max="5187" width="9.75" style="714" bestFit="1" customWidth="1"/>
    <col min="5188" max="5188" width="10.875" style="714" bestFit="1" customWidth="1"/>
    <col min="5189" max="5189" width="10.125" style="714" bestFit="1" customWidth="1"/>
    <col min="5190" max="5190" width="7.375" style="714" bestFit="1" customWidth="1"/>
    <col min="5191" max="5191" width="7.625" style="714" bestFit="1" customWidth="1"/>
    <col min="5192" max="5192" width="8.75" style="714" bestFit="1" customWidth="1"/>
    <col min="5193" max="5194" width="7.875" style="714" bestFit="1" customWidth="1"/>
    <col min="5195" max="5195" width="8.25" style="714" bestFit="1" customWidth="1"/>
    <col min="5196" max="5196" width="7" style="714" bestFit="1" customWidth="1"/>
    <col min="5197" max="5198" width="8.125" style="714" bestFit="1" customWidth="1"/>
    <col min="5199" max="5199" width="9.75" style="714" bestFit="1" customWidth="1"/>
    <col min="5200" max="5200" width="10.875" style="714" bestFit="1" customWidth="1"/>
    <col min="5201" max="5201" width="10.125" style="714" bestFit="1" customWidth="1"/>
    <col min="5202" max="5202" width="7.375" style="714" bestFit="1" customWidth="1"/>
    <col min="5203" max="5203" width="7.625" style="714" bestFit="1" customWidth="1"/>
    <col min="5204" max="5204" width="8.75" style="714" bestFit="1" customWidth="1"/>
    <col min="5205" max="5206" width="7.875" style="714" bestFit="1" customWidth="1"/>
    <col min="5207" max="5207" width="8.25" style="714" bestFit="1" customWidth="1"/>
    <col min="5208" max="5208" width="7" style="714" bestFit="1" customWidth="1"/>
    <col min="5209" max="5210" width="8.125" style="714" bestFit="1" customWidth="1"/>
    <col min="5211" max="5211" width="9.75" style="714" bestFit="1" customWidth="1"/>
    <col min="5212" max="5212" width="10.875" style="714" bestFit="1" customWidth="1"/>
    <col min="5213" max="5213" width="10.125" style="714" bestFit="1" customWidth="1"/>
    <col min="5214" max="5214" width="7.375" style="714" bestFit="1" customWidth="1"/>
    <col min="5215" max="5215" width="7.625" style="714" bestFit="1" customWidth="1"/>
    <col min="5216" max="5216" width="8.75" style="714" bestFit="1" customWidth="1"/>
    <col min="5217" max="5218" width="7.875" style="714" bestFit="1" customWidth="1"/>
    <col min="5219" max="5219" width="8.25" style="714" bestFit="1" customWidth="1"/>
    <col min="5220" max="5220" width="7" style="714" bestFit="1" customWidth="1"/>
    <col min="5221" max="5222" width="8.125" style="714" bestFit="1" customWidth="1"/>
    <col min="5223" max="5223" width="9.75" style="714" bestFit="1" customWidth="1"/>
    <col min="5224" max="5224" width="10.875" style="714" bestFit="1" customWidth="1"/>
    <col min="5225" max="5225" width="10.125" style="714" bestFit="1" customWidth="1"/>
    <col min="5226" max="5226" width="7.375" style="714" bestFit="1" customWidth="1"/>
    <col min="5227" max="5227" width="7.625" style="714" bestFit="1" customWidth="1"/>
    <col min="5228" max="5228" width="8.75" style="714" bestFit="1" customWidth="1"/>
    <col min="5229" max="5230" width="7.875" style="714" bestFit="1" customWidth="1"/>
    <col min="5231" max="5231" width="8.25" style="714" bestFit="1" customWidth="1"/>
    <col min="5232" max="5232" width="7" style="714" bestFit="1" customWidth="1"/>
    <col min="5233" max="5234" width="8.125" style="714" bestFit="1" customWidth="1"/>
    <col min="5235" max="5235" width="9.75" style="714" bestFit="1" customWidth="1"/>
    <col min="5236" max="5236" width="10.875" style="714" bestFit="1" customWidth="1"/>
    <col min="5237" max="5237" width="10.125" style="714" bestFit="1" customWidth="1"/>
    <col min="5238" max="5238" width="7.375" style="714" bestFit="1" customWidth="1"/>
    <col min="5239" max="5239" width="7.625" style="714" bestFit="1" customWidth="1"/>
    <col min="5240" max="5240" width="8.75" style="714" bestFit="1" customWidth="1"/>
    <col min="5241" max="5242" width="7.875" style="714" bestFit="1" customWidth="1"/>
    <col min="5243" max="5243" width="8.25" style="714" bestFit="1" customWidth="1"/>
    <col min="5244" max="5244" width="7" style="714" bestFit="1" customWidth="1"/>
    <col min="5245" max="5246" width="8.125" style="714" bestFit="1" customWidth="1"/>
    <col min="5247" max="5247" width="9.75" style="714" bestFit="1" customWidth="1"/>
    <col min="5248" max="5248" width="10.875" style="714" bestFit="1" customWidth="1"/>
    <col min="5249" max="5249" width="10.125" style="714" bestFit="1" customWidth="1"/>
    <col min="5250" max="5250" width="7.375" style="714" bestFit="1" customWidth="1"/>
    <col min="5251" max="5251" width="7.625" style="714" bestFit="1" customWidth="1"/>
    <col min="5252" max="5252" width="8.75" style="714" bestFit="1" customWidth="1"/>
    <col min="5253" max="5254" width="7.875" style="714" bestFit="1" customWidth="1"/>
    <col min="5255" max="5255" width="8.25" style="714" bestFit="1" customWidth="1"/>
    <col min="5256" max="5256" width="7" style="714" bestFit="1" customWidth="1"/>
    <col min="5257" max="5258" width="8.125" style="714" bestFit="1" customWidth="1"/>
    <col min="5259" max="5259" width="9.75" style="714" bestFit="1" customWidth="1"/>
    <col min="5260" max="5260" width="10.875" style="714" bestFit="1" customWidth="1"/>
    <col min="5261" max="5261" width="10.125" style="714" bestFit="1" customWidth="1"/>
    <col min="5262" max="5262" width="7.375" style="714" bestFit="1" customWidth="1"/>
    <col min="5263" max="5263" width="7.625" style="714" bestFit="1" customWidth="1"/>
    <col min="5264" max="5264" width="8.75" style="714" bestFit="1" customWidth="1"/>
    <col min="5265" max="5266" width="7.875" style="714" bestFit="1" customWidth="1"/>
    <col min="5267" max="5267" width="8.25" style="714" bestFit="1" customWidth="1"/>
    <col min="5268" max="5268" width="7" style="714" bestFit="1" customWidth="1"/>
    <col min="5269" max="5270" width="8.125" style="714" bestFit="1" customWidth="1"/>
    <col min="5271" max="5271" width="9.75" style="714" bestFit="1" customWidth="1"/>
    <col min="5272" max="5272" width="10.875" style="714" bestFit="1" customWidth="1"/>
    <col min="5273" max="5273" width="10.125" style="714" bestFit="1" customWidth="1"/>
    <col min="5274" max="5274" width="7.375" style="714" bestFit="1" customWidth="1"/>
    <col min="5275" max="5275" width="7.625" style="714" bestFit="1" customWidth="1"/>
    <col min="5276" max="5276" width="8.75" style="714" bestFit="1" customWidth="1"/>
    <col min="5277" max="5278" width="7.875" style="714" bestFit="1" customWidth="1"/>
    <col min="5279" max="5279" width="8.25" style="714" bestFit="1" customWidth="1"/>
    <col min="5280" max="5280" width="7" style="714" bestFit="1" customWidth="1"/>
    <col min="5281" max="5282" width="8.125" style="714" bestFit="1" customWidth="1"/>
    <col min="5283" max="5283" width="9.75" style="714" bestFit="1" customWidth="1"/>
    <col min="5284" max="5284" width="10.875" style="714" bestFit="1" customWidth="1"/>
    <col min="5285" max="5285" width="10.125" style="714" bestFit="1" customWidth="1"/>
    <col min="5286" max="5286" width="7.375" style="714" bestFit="1" customWidth="1"/>
    <col min="5287" max="5287" width="7.625" style="714" bestFit="1" customWidth="1"/>
    <col min="5288" max="5288" width="8.75" style="714" bestFit="1" customWidth="1"/>
    <col min="5289" max="5290" width="7.875" style="714" bestFit="1" customWidth="1"/>
    <col min="5291" max="5291" width="8.25" style="714" bestFit="1" customWidth="1"/>
    <col min="5292" max="5292" width="7" style="714" bestFit="1" customWidth="1"/>
    <col min="5293" max="5294" width="8.125" style="714" bestFit="1" customWidth="1"/>
    <col min="5295" max="5295" width="9.75" style="714" bestFit="1" customWidth="1"/>
    <col min="5296" max="5296" width="10.875" style="714" bestFit="1" customWidth="1"/>
    <col min="5297" max="5297" width="10.125" style="714" bestFit="1" customWidth="1"/>
    <col min="5298" max="5298" width="7.375" style="714" bestFit="1" customWidth="1"/>
    <col min="5299" max="5376" width="9" style="714"/>
    <col min="5377" max="5377" width="47.875" style="714" bestFit="1" customWidth="1"/>
    <col min="5378" max="5378" width="7.875" style="714" bestFit="1" customWidth="1"/>
    <col min="5379" max="5379" width="8.25" style="714" bestFit="1" customWidth="1"/>
    <col min="5380" max="5380" width="7" style="714" bestFit="1" customWidth="1"/>
    <col min="5381" max="5382" width="8.125" style="714" bestFit="1" customWidth="1"/>
    <col min="5383" max="5383" width="9.75" style="714" bestFit="1" customWidth="1"/>
    <col min="5384" max="5384" width="10.875" style="714" bestFit="1" customWidth="1"/>
    <col min="5385" max="5385" width="10.125" style="714" bestFit="1" customWidth="1"/>
    <col min="5386" max="5386" width="7.375" style="714" bestFit="1" customWidth="1"/>
    <col min="5387" max="5387" width="7.625" style="714" bestFit="1" customWidth="1"/>
    <col min="5388" max="5388" width="8.75" style="714" bestFit="1" customWidth="1"/>
    <col min="5389" max="5390" width="7.875" style="714" bestFit="1" customWidth="1"/>
    <col min="5391" max="5391" width="8.25" style="714" bestFit="1" customWidth="1"/>
    <col min="5392" max="5392" width="7" style="714" bestFit="1" customWidth="1"/>
    <col min="5393" max="5394" width="8.125" style="714" bestFit="1" customWidth="1"/>
    <col min="5395" max="5395" width="9.75" style="714" bestFit="1" customWidth="1"/>
    <col min="5396" max="5396" width="10.875" style="714" bestFit="1" customWidth="1"/>
    <col min="5397" max="5397" width="10.125" style="714" bestFit="1" customWidth="1"/>
    <col min="5398" max="5398" width="7.375" style="714" bestFit="1" customWidth="1"/>
    <col min="5399" max="5399" width="7.625" style="714" bestFit="1" customWidth="1"/>
    <col min="5400" max="5400" width="8.75" style="714" bestFit="1" customWidth="1"/>
    <col min="5401" max="5402" width="7.875" style="714" bestFit="1" customWidth="1"/>
    <col min="5403" max="5403" width="8.25" style="714" bestFit="1" customWidth="1"/>
    <col min="5404" max="5404" width="7" style="714" bestFit="1" customWidth="1"/>
    <col min="5405" max="5406" width="8.125" style="714" bestFit="1" customWidth="1"/>
    <col min="5407" max="5407" width="9.75" style="714" bestFit="1" customWidth="1"/>
    <col min="5408" max="5408" width="10.875" style="714" bestFit="1" customWidth="1"/>
    <col min="5409" max="5409" width="10.125" style="714" bestFit="1" customWidth="1"/>
    <col min="5410" max="5410" width="7.375" style="714" bestFit="1" customWidth="1"/>
    <col min="5411" max="5411" width="7.625" style="714" bestFit="1" customWidth="1"/>
    <col min="5412" max="5412" width="8.75" style="714" bestFit="1" customWidth="1"/>
    <col min="5413" max="5414" width="7.875" style="714" bestFit="1" customWidth="1"/>
    <col min="5415" max="5415" width="8.25" style="714" bestFit="1" customWidth="1"/>
    <col min="5416" max="5416" width="7" style="714" bestFit="1" customWidth="1"/>
    <col min="5417" max="5418" width="8.125" style="714" bestFit="1" customWidth="1"/>
    <col min="5419" max="5419" width="9.75" style="714" bestFit="1" customWidth="1"/>
    <col min="5420" max="5420" width="10.875" style="714" bestFit="1" customWidth="1"/>
    <col min="5421" max="5421" width="10.125" style="714" bestFit="1" customWidth="1"/>
    <col min="5422" max="5422" width="7.375" style="714" bestFit="1" customWidth="1"/>
    <col min="5423" max="5423" width="7.625" style="714" bestFit="1" customWidth="1"/>
    <col min="5424" max="5424" width="8.75" style="714" bestFit="1" customWidth="1"/>
    <col min="5425" max="5426" width="7.875" style="714" bestFit="1" customWidth="1"/>
    <col min="5427" max="5427" width="8.25" style="714" bestFit="1" customWidth="1"/>
    <col min="5428" max="5428" width="7" style="714" bestFit="1" customWidth="1"/>
    <col min="5429" max="5430" width="8.125" style="714" bestFit="1" customWidth="1"/>
    <col min="5431" max="5431" width="9.75" style="714" bestFit="1" customWidth="1"/>
    <col min="5432" max="5432" width="10.875" style="714" bestFit="1" customWidth="1"/>
    <col min="5433" max="5433" width="10.125" style="714" bestFit="1" customWidth="1"/>
    <col min="5434" max="5434" width="7.375" style="714" bestFit="1" customWidth="1"/>
    <col min="5435" max="5435" width="7.625" style="714" bestFit="1" customWidth="1"/>
    <col min="5436" max="5436" width="8.75" style="714" bestFit="1" customWidth="1"/>
    <col min="5437" max="5438" width="7.875" style="714" bestFit="1" customWidth="1"/>
    <col min="5439" max="5439" width="8.25" style="714" bestFit="1" customWidth="1"/>
    <col min="5440" max="5440" width="7" style="714" bestFit="1" customWidth="1"/>
    <col min="5441" max="5442" width="8.125" style="714" bestFit="1" customWidth="1"/>
    <col min="5443" max="5443" width="9.75" style="714" bestFit="1" customWidth="1"/>
    <col min="5444" max="5444" width="10.875" style="714" bestFit="1" customWidth="1"/>
    <col min="5445" max="5445" width="10.125" style="714" bestFit="1" customWidth="1"/>
    <col min="5446" max="5446" width="7.375" style="714" bestFit="1" customWidth="1"/>
    <col min="5447" max="5447" width="7.625" style="714" bestFit="1" customWidth="1"/>
    <col min="5448" max="5448" width="8.75" style="714" bestFit="1" customWidth="1"/>
    <col min="5449" max="5450" width="7.875" style="714" bestFit="1" customWidth="1"/>
    <col min="5451" max="5451" width="8.25" style="714" bestFit="1" customWidth="1"/>
    <col min="5452" max="5452" width="7" style="714" bestFit="1" customWidth="1"/>
    <col min="5453" max="5454" width="8.125" style="714" bestFit="1" customWidth="1"/>
    <col min="5455" max="5455" width="9.75" style="714" bestFit="1" customWidth="1"/>
    <col min="5456" max="5456" width="10.875" style="714" bestFit="1" customWidth="1"/>
    <col min="5457" max="5457" width="10.125" style="714" bestFit="1" customWidth="1"/>
    <col min="5458" max="5458" width="7.375" style="714" bestFit="1" customWidth="1"/>
    <col min="5459" max="5459" width="7.625" style="714" bestFit="1" customWidth="1"/>
    <col min="5460" max="5460" width="8.75" style="714" bestFit="1" customWidth="1"/>
    <col min="5461" max="5462" width="7.875" style="714" bestFit="1" customWidth="1"/>
    <col min="5463" max="5463" width="8.25" style="714" bestFit="1" customWidth="1"/>
    <col min="5464" max="5464" width="7" style="714" bestFit="1" customWidth="1"/>
    <col min="5465" max="5466" width="8.125" style="714" bestFit="1" customWidth="1"/>
    <col min="5467" max="5467" width="9.75" style="714" bestFit="1" customWidth="1"/>
    <col min="5468" max="5468" width="10.875" style="714" bestFit="1" customWidth="1"/>
    <col min="5469" max="5469" width="10.125" style="714" bestFit="1" customWidth="1"/>
    <col min="5470" max="5470" width="7.375" style="714" bestFit="1" customWidth="1"/>
    <col min="5471" max="5471" width="7.625" style="714" bestFit="1" customWidth="1"/>
    <col min="5472" max="5472" width="8.75" style="714" bestFit="1" customWidth="1"/>
    <col min="5473" max="5474" width="7.875" style="714" bestFit="1" customWidth="1"/>
    <col min="5475" max="5475" width="8.25" style="714" bestFit="1" customWidth="1"/>
    <col min="5476" max="5476" width="7" style="714" bestFit="1" customWidth="1"/>
    <col min="5477" max="5478" width="8.125" style="714" bestFit="1" customWidth="1"/>
    <col min="5479" max="5479" width="9.75" style="714" bestFit="1" customWidth="1"/>
    <col min="5480" max="5480" width="10.875" style="714" bestFit="1" customWidth="1"/>
    <col min="5481" max="5481" width="10.125" style="714" bestFit="1" customWidth="1"/>
    <col min="5482" max="5482" width="7.375" style="714" bestFit="1" customWidth="1"/>
    <col min="5483" max="5483" width="7.625" style="714" bestFit="1" customWidth="1"/>
    <col min="5484" max="5484" width="8.75" style="714" bestFit="1" customWidth="1"/>
    <col min="5485" max="5486" width="7.875" style="714" bestFit="1" customWidth="1"/>
    <col min="5487" max="5487" width="8.25" style="714" bestFit="1" customWidth="1"/>
    <col min="5488" max="5488" width="7" style="714" bestFit="1" customWidth="1"/>
    <col min="5489" max="5490" width="8.125" style="714" bestFit="1" customWidth="1"/>
    <col min="5491" max="5491" width="9.75" style="714" bestFit="1" customWidth="1"/>
    <col min="5492" max="5492" width="10.875" style="714" bestFit="1" customWidth="1"/>
    <col min="5493" max="5493" width="10.125" style="714" bestFit="1" customWidth="1"/>
    <col min="5494" max="5494" width="7.375" style="714" bestFit="1" customWidth="1"/>
    <col min="5495" max="5495" width="7.625" style="714" bestFit="1" customWidth="1"/>
    <col min="5496" max="5496" width="8.75" style="714" bestFit="1" customWidth="1"/>
    <col min="5497" max="5498" width="7.875" style="714" bestFit="1" customWidth="1"/>
    <col min="5499" max="5499" width="8.25" style="714" bestFit="1" customWidth="1"/>
    <col min="5500" max="5500" width="7" style="714" bestFit="1" customWidth="1"/>
    <col min="5501" max="5502" width="8.125" style="714" bestFit="1" customWidth="1"/>
    <col min="5503" max="5503" width="9.75" style="714" bestFit="1" customWidth="1"/>
    <col min="5504" max="5504" width="10.875" style="714" bestFit="1" customWidth="1"/>
    <col min="5505" max="5505" width="10.125" style="714" bestFit="1" customWidth="1"/>
    <col min="5506" max="5506" width="7.375" style="714" bestFit="1" customWidth="1"/>
    <col min="5507" max="5507" width="7.625" style="714" bestFit="1" customWidth="1"/>
    <col min="5508" max="5508" width="8.75" style="714" bestFit="1" customWidth="1"/>
    <col min="5509" max="5510" width="7.875" style="714" bestFit="1" customWidth="1"/>
    <col min="5511" max="5511" width="8.25" style="714" bestFit="1" customWidth="1"/>
    <col min="5512" max="5512" width="7" style="714" bestFit="1" customWidth="1"/>
    <col min="5513" max="5514" width="8.125" style="714" bestFit="1" customWidth="1"/>
    <col min="5515" max="5515" width="9.75" style="714" bestFit="1" customWidth="1"/>
    <col min="5516" max="5516" width="10.875" style="714" bestFit="1" customWidth="1"/>
    <col min="5517" max="5517" width="10.125" style="714" bestFit="1" customWidth="1"/>
    <col min="5518" max="5518" width="7.375" style="714" bestFit="1" customWidth="1"/>
    <col min="5519" max="5519" width="7.625" style="714" bestFit="1" customWidth="1"/>
    <col min="5520" max="5520" width="8.75" style="714" bestFit="1" customWidth="1"/>
    <col min="5521" max="5522" width="7.875" style="714" bestFit="1" customWidth="1"/>
    <col min="5523" max="5523" width="8.25" style="714" bestFit="1" customWidth="1"/>
    <col min="5524" max="5524" width="7" style="714" bestFit="1" customWidth="1"/>
    <col min="5525" max="5526" width="8.125" style="714" bestFit="1" customWidth="1"/>
    <col min="5527" max="5527" width="9.75" style="714" bestFit="1" customWidth="1"/>
    <col min="5528" max="5528" width="10.875" style="714" bestFit="1" customWidth="1"/>
    <col min="5529" max="5529" width="10.125" style="714" bestFit="1" customWidth="1"/>
    <col min="5530" max="5530" width="7.375" style="714" bestFit="1" customWidth="1"/>
    <col min="5531" max="5531" width="7.625" style="714" bestFit="1" customWidth="1"/>
    <col min="5532" max="5532" width="8.75" style="714" bestFit="1" customWidth="1"/>
    <col min="5533" max="5534" width="7.875" style="714" bestFit="1" customWidth="1"/>
    <col min="5535" max="5535" width="8.25" style="714" bestFit="1" customWidth="1"/>
    <col min="5536" max="5536" width="7" style="714" bestFit="1" customWidth="1"/>
    <col min="5537" max="5538" width="8.125" style="714" bestFit="1" customWidth="1"/>
    <col min="5539" max="5539" width="9.75" style="714" bestFit="1" customWidth="1"/>
    <col min="5540" max="5540" width="10.875" style="714" bestFit="1" customWidth="1"/>
    <col min="5541" max="5541" width="10.125" style="714" bestFit="1" customWidth="1"/>
    <col min="5542" max="5542" width="7.375" style="714" bestFit="1" customWidth="1"/>
    <col min="5543" max="5543" width="7.625" style="714" bestFit="1" customWidth="1"/>
    <col min="5544" max="5544" width="8.75" style="714" bestFit="1" customWidth="1"/>
    <col min="5545" max="5546" width="7.875" style="714" bestFit="1" customWidth="1"/>
    <col min="5547" max="5547" width="8.25" style="714" bestFit="1" customWidth="1"/>
    <col min="5548" max="5548" width="7" style="714" bestFit="1" customWidth="1"/>
    <col min="5549" max="5550" width="8.125" style="714" bestFit="1" customWidth="1"/>
    <col min="5551" max="5551" width="9.75" style="714" bestFit="1" customWidth="1"/>
    <col min="5552" max="5552" width="10.875" style="714" bestFit="1" customWidth="1"/>
    <col min="5553" max="5553" width="10.125" style="714" bestFit="1" customWidth="1"/>
    <col min="5554" max="5554" width="7.375" style="714" bestFit="1" customWidth="1"/>
    <col min="5555" max="5632" width="9" style="714"/>
    <col min="5633" max="5633" width="47.875" style="714" bestFit="1" customWidth="1"/>
    <col min="5634" max="5634" width="7.875" style="714" bestFit="1" customWidth="1"/>
    <col min="5635" max="5635" width="8.25" style="714" bestFit="1" customWidth="1"/>
    <col min="5636" max="5636" width="7" style="714" bestFit="1" customWidth="1"/>
    <col min="5637" max="5638" width="8.125" style="714" bestFit="1" customWidth="1"/>
    <col min="5639" max="5639" width="9.75" style="714" bestFit="1" customWidth="1"/>
    <col min="5640" max="5640" width="10.875" style="714" bestFit="1" customWidth="1"/>
    <col min="5641" max="5641" width="10.125" style="714" bestFit="1" customWidth="1"/>
    <col min="5642" max="5642" width="7.375" style="714" bestFit="1" customWidth="1"/>
    <col min="5643" max="5643" width="7.625" style="714" bestFit="1" customWidth="1"/>
    <col min="5644" max="5644" width="8.75" style="714" bestFit="1" customWidth="1"/>
    <col min="5645" max="5646" width="7.875" style="714" bestFit="1" customWidth="1"/>
    <col min="5647" max="5647" width="8.25" style="714" bestFit="1" customWidth="1"/>
    <col min="5648" max="5648" width="7" style="714" bestFit="1" customWidth="1"/>
    <col min="5649" max="5650" width="8.125" style="714" bestFit="1" customWidth="1"/>
    <col min="5651" max="5651" width="9.75" style="714" bestFit="1" customWidth="1"/>
    <col min="5652" max="5652" width="10.875" style="714" bestFit="1" customWidth="1"/>
    <col min="5653" max="5653" width="10.125" style="714" bestFit="1" customWidth="1"/>
    <col min="5654" max="5654" width="7.375" style="714" bestFit="1" customWidth="1"/>
    <col min="5655" max="5655" width="7.625" style="714" bestFit="1" customWidth="1"/>
    <col min="5656" max="5656" width="8.75" style="714" bestFit="1" customWidth="1"/>
    <col min="5657" max="5658" width="7.875" style="714" bestFit="1" customWidth="1"/>
    <col min="5659" max="5659" width="8.25" style="714" bestFit="1" customWidth="1"/>
    <col min="5660" max="5660" width="7" style="714" bestFit="1" customWidth="1"/>
    <col min="5661" max="5662" width="8.125" style="714" bestFit="1" customWidth="1"/>
    <col min="5663" max="5663" width="9.75" style="714" bestFit="1" customWidth="1"/>
    <col min="5664" max="5664" width="10.875" style="714" bestFit="1" customWidth="1"/>
    <col min="5665" max="5665" width="10.125" style="714" bestFit="1" customWidth="1"/>
    <col min="5666" max="5666" width="7.375" style="714" bestFit="1" customWidth="1"/>
    <col min="5667" max="5667" width="7.625" style="714" bestFit="1" customWidth="1"/>
    <col min="5668" max="5668" width="8.75" style="714" bestFit="1" customWidth="1"/>
    <col min="5669" max="5670" width="7.875" style="714" bestFit="1" customWidth="1"/>
    <col min="5671" max="5671" width="8.25" style="714" bestFit="1" customWidth="1"/>
    <col min="5672" max="5672" width="7" style="714" bestFit="1" customWidth="1"/>
    <col min="5673" max="5674" width="8.125" style="714" bestFit="1" customWidth="1"/>
    <col min="5675" max="5675" width="9.75" style="714" bestFit="1" customWidth="1"/>
    <col min="5676" max="5676" width="10.875" style="714" bestFit="1" customWidth="1"/>
    <col min="5677" max="5677" width="10.125" style="714" bestFit="1" customWidth="1"/>
    <col min="5678" max="5678" width="7.375" style="714" bestFit="1" customWidth="1"/>
    <col min="5679" max="5679" width="7.625" style="714" bestFit="1" customWidth="1"/>
    <col min="5680" max="5680" width="8.75" style="714" bestFit="1" customWidth="1"/>
    <col min="5681" max="5682" width="7.875" style="714" bestFit="1" customWidth="1"/>
    <col min="5683" max="5683" width="8.25" style="714" bestFit="1" customWidth="1"/>
    <col min="5684" max="5684" width="7" style="714" bestFit="1" customWidth="1"/>
    <col min="5685" max="5686" width="8.125" style="714" bestFit="1" customWidth="1"/>
    <col min="5687" max="5687" width="9.75" style="714" bestFit="1" customWidth="1"/>
    <col min="5688" max="5688" width="10.875" style="714" bestFit="1" customWidth="1"/>
    <col min="5689" max="5689" width="10.125" style="714" bestFit="1" customWidth="1"/>
    <col min="5690" max="5690" width="7.375" style="714" bestFit="1" customWidth="1"/>
    <col min="5691" max="5691" width="7.625" style="714" bestFit="1" customWidth="1"/>
    <col min="5692" max="5692" width="8.75" style="714" bestFit="1" customWidth="1"/>
    <col min="5693" max="5694" width="7.875" style="714" bestFit="1" customWidth="1"/>
    <col min="5695" max="5695" width="8.25" style="714" bestFit="1" customWidth="1"/>
    <col min="5696" max="5696" width="7" style="714" bestFit="1" customWidth="1"/>
    <col min="5697" max="5698" width="8.125" style="714" bestFit="1" customWidth="1"/>
    <col min="5699" max="5699" width="9.75" style="714" bestFit="1" customWidth="1"/>
    <col min="5700" max="5700" width="10.875" style="714" bestFit="1" customWidth="1"/>
    <col min="5701" max="5701" width="10.125" style="714" bestFit="1" customWidth="1"/>
    <col min="5702" max="5702" width="7.375" style="714" bestFit="1" customWidth="1"/>
    <col min="5703" max="5703" width="7.625" style="714" bestFit="1" customWidth="1"/>
    <col min="5704" max="5704" width="8.75" style="714" bestFit="1" customWidth="1"/>
    <col min="5705" max="5706" width="7.875" style="714" bestFit="1" customWidth="1"/>
    <col min="5707" max="5707" width="8.25" style="714" bestFit="1" customWidth="1"/>
    <col min="5708" max="5708" width="7" style="714" bestFit="1" customWidth="1"/>
    <col min="5709" max="5710" width="8.125" style="714" bestFit="1" customWidth="1"/>
    <col min="5711" max="5711" width="9.75" style="714" bestFit="1" customWidth="1"/>
    <col min="5712" max="5712" width="10.875" style="714" bestFit="1" customWidth="1"/>
    <col min="5713" max="5713" width="10.125" style="714" bestFit="1" customWidth="1"/>
    <col min="5714" max="5714" width="7.375" style="714" bestFit="1" customWidth="1"/>
    <col min="5715" max="5715" width="7.625" style="714" bestFit="1" customWidth="1"/>
    <col min="5716" max="5716" width="8.75" style="714" bestFit="1" customWidth="1"/>
    <col min="5717" max="5718" width="7.875" style="714" bestFit="1" customWidth="1"/>
    <col min="5719" max="5719" width="8.25" style="714" bestFit="1" customWidth="1"/>
    <col min="5720" max="5720" width="7" style="714" bestFit="1" customWidth="1"/>
    <col min="5721" max="5722" width="8.125" style="714" bestFit="1" customWidth="1"/>
    <col min="5723" max="5723" width="9.75" style="714" bestFit="1" customWidth="1"/>
    <col min="5724" max="5724" width="10.875" style="714" bestFit="1" customWidth="1"/>
    <col min="5725" max="5725" width="10.125" style="714" bestFit="1" customWidth="1"/>
    <col min="5726" max="5726" width="7.375" style="714" bestFit="1" customWidth="1"/>
    <col min="5727" max="5727" width="7.625" style="714" bestFit="1" customWidth="1"/>
    <col min="5728" max="5728" width="8.75" style="714" bestFit="1" customWidth="1"/>
    <col min="5729" max="5730" width="7.875" style="714" bestFit="1" customWidth="1"/>
    <col min="5731" max="5731" width="8.25" style="714" bestFit="1" customWidth="1"/>
    <col min="5732" max="5732" width="7" style="714" bestFit="1" customWidth="1"/>
    <col min="5733" max="5734" width="8.125" style="714" bestFit="1" customWidth="1"/>
    <col min="5735" max="5735" width="9.75" style="714" bestFit="1" customWidth="1"/>
    <col min="5736" max="5736" width="10.875" style="714" bestFit="1" customWidth="1"/>
    <col min="5737" max="5737" width="10.125" style="714" bestFit="1" customWidth="1"/>
    <col min="5738" max="5738" width="7.375" style="714" bestFit="1" customWidth="1"/>
    <col min="5739" max="5739" width="7.625" style="714" bestFit="1" customWidth="1"/>
    <col min="5740" max="5740" width="8.75" style="714" bestFit="1" customWidth="1"/>
    <col min="5741" max="5742" width="7.875" style="714" bestFit="1" customWidth="1"/>
    <col min="5743" max="5743" width="8.25" style="714" bestFit="1" customWidth="1"/>
    <col min="5744" max="5744" width="7" style="714" bestFit="1" customWidth="1"/>
    <col min="5745" max="5746" width="8.125" style="714" bestFit="1" customWidth="1"/>
    <col min="5747" max="5747" width="9.75" style="714" bestFit="1" customWidth="1"/>
    <col min="5748" max="5748" width="10.875" style="714" bestFit="1" customWidth="1"/>
    <col min="5749" max="5749" width="10.125" style="714" bestFit="1" customWidth="1"/>
    <col min="5750" max="5750" width="7.375" style="714" bestFit="1" customWidth="1"/>
    <col min="5751" max="5751" width="7.625" style="714" bestFit="1" customWidth="1"/>
    <col min="5752" max="5752" width="8.75" style="714" bestFit="1" customWidth="1"/>
    <col min="5753" max="5754" width="7.875" style="714" bestFit="1" customWidth="1"/>
    <col min="5755" max="5755" width="8.25" style="714" bestFit="1" customWidth="1"/>
    <col min="5756" max="5756" width="7" style="714" bestFit="1" customWidth="1"/>
    <col min="5757" max="5758" width="8.125" style="714" bestFit="1" customWidth="1"/>
    <col min="5759" max="5759" width="9.75" style="714" bestFit="1" customWidth="1"/>
    <col min="5760" max="5760" width="10.875" style="714" bestFit="1" customWidth="1"/>
    <col min="5761" max="5761" width="10.125" style="714" bestFit="1" customWidth="1"/>
    <col min="5762" max="5762" width="7.375" style="714" bestFit="1" customWidth="1"/>
    <col min="5763" max="5763" width="7.625" style="714" bestFit="1" customWidth="1"/>
    <col min="5764" max="5764" width="8.75" style="714" bestFit="1" customWidth="1"/>
    <col min="5765" max="5766" width="7.875" style="714" bestFit="1" customWidth="1"/>
    <col min="5767" max="5767" width="8.25" style="714" bestFit="1" customWidth="1"/>
    <col min="5768" max="5768" width="7" style="714" bestFit="1" customWidth="1"/>
    <col min="5769" max="5770" width="8.125" style="714" bestFit="1" customWidth="1"/>
    <col min="5771" max="5771" width="9.75" style="714" bestFit="1" customWidth="1"/>
    <col min="5772" max="5772" width="10.875" style="714" bestFit="1" customWidth="1"/>
    <col min="5773" max="5773" width="10.125" style="714" bestFit="1" customWidth="1"/>
    <col min="5774" max="5774" width="7.375" style="714" bestFit="1" customWidth="1"/>
    <col min="5775" max="5775" width="7.625" style="714" bestFit="1" customWidth="1"/>
    <col min="5776" max="5776" width="8.75" style="714" bestFit="1" customWidth="1"/>
    <col min="5777" max="5778" width="7.875" style="714" bestFit="1" customWidth="1"/>
    <col min="5779" max="5779" width="8.25" style="714" bestFit="1" customWidth="1"/>
    <col min="5780" max="5780" width="7" style="714" bestFit="1" customWidth="1"/>
    <col min="5781" max="5782" width="8.125" style="714" bestFit="1" customWidth="1"/>
    <col min="5783" max="5783" width="9.75" style="714" bestFit="1" customWidth="1"/>
    <col min="5784" max="5784" width="10.875" style="714" bestFit="1" customWidth="1"/>
    <col min="5785" max="5785" width="10.125" style="714" bestFit="1" customWidth="1"/>
    <col min="5786" max="5786" width="7.375" style="714" bestFit="1" customWidth="1"/>
    <col min="5787" max="5787" width="7.625" style="714" bestFit="1" customWidth="1"/>
    <col min="5788" max="5788" width="8.75" style="714" bestFit="1" customWidth="1"/>
    <col min="5789" max="5790" width="7.875" style="714" bestFit="1" customWidth="1"/>
    <col min="5791" max="5791" width="8.25" style="714" bestFit="1" customWidth="1"/>
    <col min="5792" max="5792" width="7" style="714" bestFit="1" customWidth="1"/>
    <col min="5793" max="5794" width="8.125" style="714" bestFit="1" customWidth="1"/>
    <col min="5795" max="5795" width="9.75" style="714" bestFit="1" customWidth="1"/>
    <col min="5796" max="5796" width="10.875" style="714" bestFit="1" customWidth="1"/>
    <col min="5797" max="5797" width="10.125" style="714" bestFit="1" customWidth="1"/>
    <col min="5798" max="5798" width="7.375" style="714" bestFit="1" customWidth="1"/>
    <col min="5799" max="5799" width="7.625" style="714" bestFit="1" customWidth="1"/>
    <col min="5800" max="5800" width="8.75" style="714" bestFit="1" customWidth="1"/>
    <col min="5801" max="5802" width="7.875" style="714" bestFit="1" customWidth="1"/>
    <col min="5803" max="5803" width="8.25" style="714" bestFit="1" customWidth="1"/>
    <col min="5804" max="5804" width="7" style="714" bestFit="1" customWidth="1"/>
    <col min="5805" max="5806" width="8.125" style="714" bestFit="1" customWidth="1"/>
    <col min="5807" max="5807" width="9.75" style="714" bestFit="1" customWidth="1"/>
    <col min="5808" max="5808" width="10.875" style="714" bestFit="1" customWidth="1"/>
    <col min="5809" max="5809" width="10.125" style="714" bestFit="1" customWidth="1"/>
    <col min="5810" max="5810" width="7.375" style="714" bestFit="1" customWidth="1"/>
    <col min="5811" max="5888" width="9" style="714"/>
    <col min="5889" max="5889" width="47.875" style="714" bestFit="1" customWidth="1"/>
    <col min="5890" max="5890" width="7.875" style="714" bestFit="1" customWidth="1"/>
    <col min="5891" max="5891" width="8.25" style="714" bestFit="1" customWidth="1"/>
    <col min="5892" max="5892" width="7" style="714" bestFit="1" customWidth="1"/>
    <col min="5893" max="5894" width="8.125" style="714" bestFit="1" customWidth="1"/>
    <col min="5895" max="5895" width="9.75" style="714" bestFit="1" customWidth="1"/>
    <col min="5896" max="5896" width="10.875" style="714" bestFit="1" customWidth="1"/>
    <col min="5897" max="5897" width="10.125" style="714" bestFit="1" customWidth="1"/>
    <col min="5898" max="5898" width="7.375" style="714" bestFit="1" customWidth="1"/>
    <col min="5899" max="5899" width="7.625" style="714" bestFit="1" customWidth="1"/>
    <col min="5900" max="5900" width="8.75" style="714" bestFit="1" customWidth="1"/>
    <col min="5901" max="5902" width="7.875" style="714" bestFit="1" customWidth="1"/>
    <col min="5903" max="5903" width="8.25" style="714" bestFit="1" customWidth="1"/>
    <col min="5904" max="5904" width="7" style="714" bestFit="1" customWidth="1"/>
    <col min="5905" max="5906" width="8.125" style="714" bestFit="1" customWidth="1"/>
    <col min="5907" max="5907" width="9.75" style="714" bestFit="1" customWidth="1"/>
    <col min="5908" max="5908" width="10.875" style="714" bestFit="1" customWidth="1"/>
    <col min="5909" max="5909" width="10.125" style="714" bestFit="1" customWidth="1"/>
    <col min="5910" max="5910" width="7.375" style="714" bestFit="1" customWidth="1"/>
    <col min="5911" max="5911" width="7.625" style="714" bestFit="1" customWidth="1"/>
    <col min="5912" max="5912" width="8.75" style="714" bestFit="1" customWidth="1"/>
    <col min="5913" max="5914" width="7.875" style="714" bestFit="1" customWidth="1"/>
    <col min="5915" max="5915" width="8.25" style="714" bestFit="1" customWidth="1"/>
    <col min="5916" max="5916" width="7" style="714" bestFit="1" customWidth="1"/>
    <col min="5917" max="5918" width="8.125" style="714" bestFit="1" customWidth="1"/>
    <col min="5919" max="5919" width="9.75" style="714" bestFit="1" customWidth="1"/>
    <col min="5920" max="5920" width="10.875" style="714" bestFit="1" customWidth="1"/>
    <col min="5921" max="5921" width="10.125" style="714" bestFit="1" customWidth="1"/>
    <col min="5922" max="5922" width="7.375" style="714" bestFit="1" customWidth="1"/>
    <col min="5923" max="5923" width="7.625" style="714" bestFit="1" customWidth="1"/>
    <col min="5924" max="5924" width="8.75" style="714" bestFit="1" customWidth="1"/>
    <col min="5925" max="5926" width="7.875" style="714" bestFit="1" customWidth="1"/>
    <col min="5927" max="5927" width="8.25" style="714" bestFit="1" customWidth="1"/>
    <col min="5928" max="5928" width="7" style="714" bestFit="1" customWidth="1"/>
    <col min="5929" max="5930" width="8.125" style="714" bestFit="1" customWidth="1"/>
    <col min="5931" max="5931" width="9.75" style="714" bestFit="1" customWidth="1"/>
    <col min="5932" max="5932" width="10.875" style="714" bestFit="1" customWidth="1"/>
    <col min="5933" max="5933" width="10.125" style="714" bestFit="1" customWidth="1"/>
    <col min="5934" max="5934" width="7.375" style="714" bestFit="1" customWidth="1"/>
    <col min="5935" max="5935" width="7.625" style="714" bestFit="1" customWidth="1"/>
    <col min="5936" max="5936" width="8.75" style="714" bestFit="1" customWidth="1"/>
    <col min="5937" max="5938" width="7.875" style="714" bestFit="1" customWidth="1"/>
    <col min="5939" max="5939" width="8.25" style="714" bestFit="1" customWidth="1"/>
    <col min="5940" max="5940" width="7" style="714" bestFit="1" customWidth="1"/>
    <col min="5941" max="5942" width="8.125" style="714" bestFit="1" customWidth="1"/>
    <col min="5943" max="5943" width="9.75" style="714" bestFit="1" customWidth="1"/>
    <col min="5944" max="5944" width="10.875" style="714" bestFit="1" customWidth="1"/>
    <col min="5945" max="5945" width="10.125" style="714" bestFit="1" customWidth="1"/>
    <col min="5946" max="5946" width="7.375" style="714" bestFit="1" customWidth="1"/>
    <col min="5947" max="5947" width="7.625" style="714" bestFit="1" customWidth="1"/>
    <col min="5948" max="5948" width="8.75" style="714" bestFit="1" customWidth="1"/>
    <col min="5949" max="5950" width="7.875" style="714" bestFit="1" customWidth="1"/>
    <col min="5951" max="5951" width="8.25" style="714" bestFit="1" customWidth="1"/>
    <col min="5952" max="5952" width="7" style="714" bestFit="1" customWidth="1"/>
    <col min="5953" max="5954" width="8.125" style="714" bestFit="1" customWidth="1"/>
    <col min="5955" max="5955" width="9.75" style="714" bestFit="1" customWidth="1"/>
    <col min="5956" max="5956" width="10.875" style="714" bestFit="1" customWidth="1"/>
    <col min="5957" max="5957" width="10.125" style="714" bestFit="1" customWidth="1"/>
    <col min="5958" max="5958" width="7.375" style="714" bestFit="1" customWidth="1"/>
    <col min="5959" max="5959" width="7.625" style="714" bestFit="1" customWidth="1"/>
    <col min="5960" max="5960" width="8.75" style="714" bestFit="1" customWidth="1"/>
    <col min="5961" max="5962" width="7.875" style="714" bestFit="1" customWidth="1"/>
    <col min="5963" max="5963" width="8.25" style="714" bestFit="1" customWidth="1"/>
    <col min="5964" max="5964" width="7" style="714" bestFit="1" customWidth="1"/>
    <col min="5965" max="5966" width="8.125" style="714" bestFit="1" customWidth="1"/>
    <col min="5967" max="5967" width="9.75" style="714" bestFit="1" customWidth="1"/>
    <col min="5968" max="5968" width="10.875" style="714" bestFit="1" customWidth="1"/>
    <col min="5969" max="5969" width="10.125" style="714" bestFit="1" customWidth="1"/>
    <col min="5970" max="5970" width="7.375" style="714" bestFit="1" customWidth="1"/>
    <col min="5971" max="5971" width="7.625" style="714" bestFit="1" customWidth="1"/>
    <col min="5972" max="5972" width="8.75" style="714" bestFit="1" customWidth="1"/>
    <col min="5973" max="5974" width="7.875" style="714" bestFit="1" customWidth="1"/>
    <col min="5975" max="5975" width="8.25" style="714" bestFit="1" customWidth="1"/>
    <col min="5976" max="5976" width="7" style="714" bestFit="1" customWidth="1"/>
    <col min="5977" max="5978" width="8.125" style="714" bestFit="1" customWidth="1"/>
    <col min="5979" max="5979" width="9.75" style="714" bestFit="1" customWidth="1"/>
    <col min="5980" max="5980" width="10.875" style="714" bestFit="1" customWidth="1"/>
    <col min="5981" max="5981" width="10.125" style="714" bestFit="1" customWidth="1"/>
    <col min="5982" max="5982" width="7.375" style="714" bestFit="1" customWidth="1"/>
    <col min="5983" max="5983" width="7.625" style="714" bestFit="1" customWidth="1"/>
    <col min="5984" max="5984" width="8.75" style="714" bestFit="1" customWidth="1"/>
    <col min="5985" max="5986" width="7.875" style="714" bestFit="1" customWidth="1"/>
    <col min="5987" max="5987" width="8.25" style="714" bestFit="1" customWidth="1"/>
    <col min="5988" max="5988" width="7" style="714" bestFit="1" customWidth="1"/>
    <col min="5989" max="5990" width="8.125" style="714" bestFit="1" customWidth="1"/>
    <col min="5991" max="5991" width="9.75" style="714" bestFit="1" customWidth="1"/>
    <col min="5992" max="5992" width="10.875" style="714" bestFit="1" customWidth="1"/>
    <col min="5993" max="5993" width="10.125" style="714" bestFit="1" customWidth="1"/>
    <col min="5994" max="5994" width="7.375" style="714" bestFit="1" customWidth="1"/>
    <col min="5995" max="5995" width="7.625" style="714" bestFit="1" customWidth="1"/>
    <col min="5996" max="5996" width="8.75" style="714" bestFit="1" customWidth="1"/>
    <col min="5997" max="5998" width="7.875" style="714" bestFit="1" customWidth="1"/>
    <col min="5999" max="5999" width="8.25" style="714" bestFit="1" customWidth="1"/>
    <col min="6000" max="6000" width="7" style="714" bestFit="1" customWidth="1"/>
    <col min="6001" max="6002" width="8.125" style="714" bestFit="1" customWidth="1"/>
    <col min="6003" max="6003" width="9.75" style="714" bestFit="1" customWidth="1"/>
    <col min="6004" max="6004" width="10.875" style="714" bestFit="1" customWidth="1"/>
    <col min="6005" max="6005" width="10.125" style="714" bestFit="1" customWidth="1"/>
    <col min="6006" max="6006" width="7.375" style="714" bestFit="1" customWidth="1"/>
    <col min="6007" max="6007" width="7.625" style="714" bestFit="1" customWidth="1"/>
    <col min="6008" max="6008" width="8.75" style="714" bestFit="1" customWidth="1"/>
    <col min="6009" max="6010" width="7.875" style="714" bestFit="1" customWidth="1"/>
    <col min="6011" max="6011" width="8.25" style="714" bestFit="1" customWidth="1"/>
    <col min="6012" max="6012" width="7" style="714" bestFit="1" customWidth="1"/>
    <col min="6013" max="6014" width="8.125" style="714" bestFit="1" customWidth="1"/>
    <col min="6015" max="6015" width="9.75" style="714" bestFit="1" customWidth="1"/>
    <col min="6016" max="6016" width="10.875" style="714" bestFit="1" customWidth="1"/>
    <col min="6017" max="6017" width="10.125" style="714" bestFit="1" customWidth="1"/>
    <col min="6018" max="6018" width="7.375" style="714" bestFit="1" customWidth="1"/>
    <col min="6019" max="6019" width="7.625" style="714" bestFit="1" customWidth="1"/>
    <col min="6020" max="6020" width="8.75" style="714" bestFit="1" customWidth="1"/>
    <col min="6021" max="6022" width="7.875" style="714" bestFit="1" customWidth="1"/>
    <col min="6023" max="6023" width="8.25" style="714" bestFit="1" customWidth="1"/>
    <col min="6024" max="6024" width="7" style="714" bestFit="1" customWidth="1"/>
    <col min="6025" max="6026" width="8.125" style="714" bestFit="1" customWidth="1"/>
    <col min="6027" max="6027" width="9.75" style="714" bestFit="1" customWidth="1"/>
    <col min="6028" max="6028" width="10.875" style="714" bestFit="1" customWidth="1"/>
    <col min="6029" max="6029" width="10.125" style="714" bestFit="1" customWidth="1"/>
    <col min="6030" max="6030" width="7.375" style="714" bestFit="1" customWidth="1"/>
    <col min="6031" max="6031" width="7.625" style="714" bestFit="1" customWidth="1"/>
    <col min="6032" max="6032" width="8.75" style="714" bestFit="1" customWidth="1"/>
    <col min="6033" max="6034" width="7.875" style="714" bestFit="1" customWidth="1"/>
    <col min="6035" max="6035" width="8.25" style="714" bestFit="1" customWidth="1"/>
    <col min="6036" max="6036" width="7" style="714" bestFit="1" customWidth="1"/>
    <col min="6037" max="6038" width="8.125" style="714" bestFit="1" customWidth="1"/>
    <col min="6039" max="6039" width="9.75" style="714" bestFit="1" customWidth="1"/>
    <col min="6040" max="6040" width="10.875" style="714" bestFit="1" customWidth="1"/>
    <col min="6041" max="6041" width="10.125" style="714" bestFit="1" customWidth="1"/>
    <col min="6042" max="6042" width="7.375" style="714" bestFit="1" customWidth="1"/>
    <col min="6043" max="6043" width="7.625" style="714" bestFit="1" customWidth="1"/>
    <col min="6044" max="6044" width="8.75" style="714" bestFit="1" customWidth="1"/>
    <col min="6045" max="6046" width="7.875" style="714" bestFit="1" customWidth="1"/>
    <col min="6047" max="6047" width="8.25" style="714" bestFit="1" customWidth="1"/>
    <col min="6048" max="6048" width="7" style="714" bestFit="1" customWidth="1"/>
    <col min="6049" max="6050" width="8.125" style="714" bestFit="1" customWidth="1"/>
    <col min="6051" max="6051" width="9.75" style="714" bestFit="1" customWidth="1"/>
    <col min="6052" max="6052" width="10.875" style="714" bestFit="1" customWidth="1"/>
    <col min="6053" max="6053" width="10.125" style="714" bestFit="1" customWidth="1"/>
    <col min="6054" max="6054" width="7.375" style="714" bestFit="1" customWidth="1"/>
    <col min="6055" max="6055" width="7.625" style="714" bestFit="1" customWidth="1"/>
    <col min="6056" max="6056" width="8.75" style="714" bestFit="1" customWidth="1"/>
    <col min="6057" max="6058" width="7.875" style="714" bestFit="1" customWidth="1"/>
    <col min="6059" max="6059" width="8.25" style="714" bestFit="1" customWidth="1"/>
    <col min="6060" max="6060" width="7" style="714" bestFit="1" customWidth="1"/>
    <col min="6061" max="6062" width="8.125" style="714" bestFit="1" customWidth="1"/>
    <col min="6063" max="6063" width="9.75" style="714" bestFit="1" customWidth="1"/>
    <col min="6064" max="6064" width="10.875" style="714" bestFit="1" customWidth="1"/>
    <col min="6065" max="6065" width="10.125" style="714" bestFit="1" customWidth="1"/>
    <col min="6066" max="6066" width="7.375" style="714" bestFit="1" customWidth="1"/>
    <col min="6067" max="6144" width="9" style="714"/>
    <col min="6145" max="6145" width="47.875" style="714" bestFit="1" customWidth="1"/>
    <col min="6146" max="6146" width="7.875" style="714" bestFit="1" customWidth="1"/>
    <col min="6147" max="6147" width="8.25" style="714" bestFit="1" customWidth="1"/>
    <col min="6148" max="6148" width="7" style="714" bestFit="1" customWidth="1"/>
    <col min="6149" max="6150" width="8.125" style="714" bestFit="1" customWidth="1"/>
    <col min="6151" max="6151" width="9.75" style="714" bestFit="1" customWidth="1"/>
    <col min="6152" max="6152" width="10.875" style="714" bestFit="1" customWidth="1"/>
    <col min="6153" max="6153" width="10.125" style="714" bestFit="1" customWidth="1"/>
    <col min="6154" max="6154" width="7.375" style="714" bestFit="1" customWidth="1"/>
    <col min="6155" max="6155" width="7.625" style="714" bestFit="1" customWidth="1"/>
    <col min="6156" max="6156" width="8.75" style="714" bestFit="1" customWidth="1"/>
    <col min="6157" max="6158" width="7.875" style="714" bestFit="1" customWidth="1"/>
    <col min="6159" max="6159" width="8.25" style="714" bestFit="1" customWidth="1"/>
    <col min="6160" max="6160" width="7" style="714" bestFit="1" customWidth="1"/>
    <col min="6161" max="6162" width="8.125" style="714" bestFit="1" customWidth="1"/>
    <col min="6163" max="6163" width="9.75" style="714" bestFit="1" customWidth="1"/>
    <col min="6164" max="6164" width="10.875" style="714" bestFit="1" customWidth="1"/>
    <col min="6165" max="6165" width="10.125" style="714" bestFit="1" customWidth="1"/>
    <col min="6166" max="6166" width="7.375" style="714" bestFit="1" customWidth="1"/>
    <col min="6167" max="6167" width="7.625" style="714" bestFit="1" customWidth="1"/>
    <col min="6168" max="6168" width="8.75" style="714" bestFit="1" customWidth="1"/>
    <col min="6169" max="6170" width="7.875" style="714" bestFit="1" customWidth="1"/>
    <col min="6171" max="6171" width="8.25" style="714" bestFit="1" customWidth="1"/>
    <col min="6172" max="6172" width="7" style="714" bestFit="1" customWidth="1"/>
    <col min="6173" max="6174" width="8.125" style="714" bestFit="1" customWidth="1"/>
    <col min="6175" max="6175" width="9.75" style="714" bestFit="1" customWidth="1"/>
    <col min="6176" max="6176" width="10.875" style="714" bestFit="1" customWidth="1"/>
    <col min="6177" max="6177" width="10.125" style="714" bestFit="1" customWidth="1"/>
    <col min="6178" max="6178" width="7.375" style="714" bestFit="1" customWidth="1"/>
    <col min="6179" max="6179" width="7.625" style="714" bestFit="1" customWidth="1"/>
    <col min="6180" max="6180" width="8.75" style="714" bestFit="1" customWidth="1"/>
    <col min="6181" max="6182" width="7.875" style="714" bestFit="1" customWidth="1"/>
    <col min="6183" max="6183" width="8.25" style="714" bestFit="1" customWidth="1"/>
    <col min="6184" max="6184" width="7" style="714" bestFit="1" customWidth="1"/>
    <col min="6185" max="6186" width="8.125" style="714" bestFit="1" customWidth="1"/>
    <col min="6187" max="6187" width="9.75" style="714" bestFit="1" customWidth="1"/>
    <col min="6188" max="6188" width="10.875" style="714" bestFit="1" customWidth="1"/>
    <col min="6189" max="6189" width="10.125" style="714" bestFit="1" customWidth="1"/>
    <col min="6190" max="6190" width="7.375" style="714" bestFit="1" customWidth="1"/>
    <col min="6191" max="6191" width="7.625" style="714" bestFit="1" customWidth="1"/>
    <col min="6192" max="6192" width="8.75" style="714" bestFit="1" customWidth="1"/>
    <col min="6193" max="6194" width="7.875" style="714" bestFit="1" customWidth="1"/>
    <col min="6195" max="6195" width="8.25" style="714" bestFit="1" customWidth="1"/>
    <col min="6196" max="6196" width="7" style="714" bestFit="1" customWidth="1"/>
    <col min="6197" max="6198" width="8.125" style="714" bestFit="1" customWidth="1"/>
    <col min="6199" max="6199" width="9.75" style="714" bestFit="1" customWidth="1"/>
    <col min="6200" max="6200" width="10.875" style="714" bestFit="1" customWidth="1"/>
    <col min="6201" max="6201" width="10.125" style="714" bestFit="1" customWidth="1"/>
    <col min="6202" max="6202" width="7.375" style="714" bestFit="1" customWidth="1"/>
    <col min="6203" max="6203" width="7.625" style="714" bestFit="1" customWidth="1"/>
    <col min="6204" max="6204" width="8.75" style="714" bestFit="1" customWidth="1"/>
    <col min="6205" max="6206" width="7.875" style="714" bestFit="1" customWidth="1"/>
    <col min="6207" max="6207" width="8.25" style="714" bestFit="1" customWidth="1"/>
    <col min="6208" max="6208" width="7" style="714" bestFit="1" customWidth="1"/>
    <col min="6209" max="6210" width="8.125" style="714" bestFit="1" customWidth="1"/>
    <col min="6211" max="6211" width="9.75" style="714" bestFit="1" customWidth="1"/>
    <col min="6212" max="6212" width="10.875" style="714" bestFit="1" customWidth="1"/>
    <col min="6213" max="6213" width="10.125" style="714" bestFit="1" customWidth="1"/>
    <col min="6214" max="6214" width="7.375" style="714" bestFit="1" customWidth="1"/>
    <col min="6215" max="6215" width="7.625" style="714" bestFit="1" customWidth="1"/>
    <col min="6216" max="6216" width="8.75" style="714" bestFit="1" customWidth="1"/>
    <col min="6217" max="6218" width="7.875" style="714" bestFit="1" customWidth="1"/>
    <col min="6219" max="6219" width="8.25" style="714" bestFit="1" customWidth="1"/>
    <col min="6220" max="6220" width="7" style="714" bestFit="1" customWidth="1"/>
    <col min="6221" max="6222" width="8.125" style="714" bestFit="1" customWidth="1"/>
    <col min="6223" max="6223" width="9.75" style="714" bestFit="1" customWidth="1"/>
    <col min="6224" max="6224" width="10.875" style="714" bestFit="1" customWidth="1"/>
    <col min="6225" max="6225" width="10.125" style="714" bestFit="1" customWidth="1"/>
    <col min="6226" max="6226" width="7.375" style="714" bestFit="1" customWidth="1"/>
    <col min="6227" max="6227" width="7.625" style="714" bestFit="1" customWidth="1"/>
    <col min="6228" max="6228" width="8.75" style="714" bestFit="1" customWidth="1"/>
    <col min="6229" max="6230" width="7.875" style="714" bestFit="1" customWidth="1"/>
    <col min="6231" max="6231" width="8.25" style="714" bestFit="1" customWidth="1"/>
    <col min="6232" max="6232" width="7" style="714" bestFit="1" customWidth="1"/>
    <col min="6233" max="6234" width="8.125" style="714" bestFit="1" customWidth="1"/>
    <col min="6235" max="6235" width="9.75" style="714" bestFit="1" customWidth="1"/>
    <col min="6236" max="6236" width="10.875" style="714" bestFit="1" customWidth="1"/>
    <col min="6237" max="6237" width="10.125" style="714" bestFit="1" customWidth="1"/>
    <col min="6238" max="6238" width="7.375" style="714" bestFit="1" customWidth="1"/>
    <col min="6239" max="6239" width="7.625" style="714" bestFit="1" customWidth="1"/>
    <col min="6240" max="6240" width="8.75" style="714" bestFit="1" customWidth="1"/>
    <col min="6241" max="6242" width="7.875" style="714" bestFit="1" customWidth="1"/>
    <col min="6243" max="6243" width="8.25" style="714" bestFit="1" customWidth="1"/>
    <col min="6244" max="6244" width="7" style="714" bestFit="1" customWidth="1"/>
    <col min="6245" max="6246" width="8.125" style="714" bestFit="1" customWidth="1"/>
    <col min="6247" max="6247" width="9.75" style="714" bestFit="1" customWidth="1"/>
    <col min="6248" max="6248" width="10.875" style="714" bestFit="1" customWidth="1"/>
    <col min="6249" max="6249" width="10.125" style="714" bestFit="1" customWidth="1"/>
    <col min="6250" max="6250" width="7.375" style="714" bestFit="1" customWidth="1"/>
    <col min="6251" max="6251" width="7.625" style="714" bestFit="1" customWidth="1"/>
    <col min="6252" max="6252" width="8.75" style="714" bestFit="1" customWidth="1"/>
    <col min="6253" max="6254" width="7.875" style="714" bestFit="1" customWidth="1"/>
    <col min="6255" max="6255" width="8.25" style="714" bestFit="1" customWidth="1"/>
    <col min="6256" max="6256" width="7" style="714" bestFit="1" customWidth="1"/>
    <col min="6257" max="6258" width="8.125" style="714" bestFit="1" customWidth="1"/>
    <col min="6259" max="6259" width="9.75" style="714" bestFit="1" customWidth="1"/>
    <col min="6260" max="6260" width="10.875" style="714" bestFit="1" customWidth="1"/>
    <col min="6261" max="6261" width="10.125" style="714" bestFit="1" customWidth="1"/>
    <col min="6262" max="6262" width="7.375" style="714" bestFit="1" customWidth="1"/>
    <col min="6263" max="6263" width="7.625" style="714" bestFit="1" customWidth="1"/>
    <col min="6264" max="6264" width="8.75" style="714" bestFit="1" customWidth="1"/>
    <col min="6265" max="6266" width="7.875" style="714" bestFit="1" customWidth="1"/>
    <col min="6267" max="6267" width="8.25" style="714" bestFit="1" customWidth="1"/>
    <col min="6268" max="6268" width="7" style="714" bestFit="1" customWidth="1"/>
    <col min="6269" max="6270" width="8.125" style="714" bestFit="1" customWidth="1"/>
    <col min="6271" max="6271" width="9.75" style="714" bestFit="1" customWidth="1"/>
    <col min="6272" max="6272" width="10.875" style="714" bestFit="1" customWidth="1"/>
    <col min="6273" max="6273" width="10.125" style="714" bestFit="1" customWidth="1"/>
    <col min="6274" max="6274" width="7.375" style="714" bestFit="1" customWidth="1"/>
    <col min="6275" max="6275" width="7.625" style="714" bestFit="1" customWidth="1"/>
    <col min="6276" max="6276" width="8.75" style="714" bestFit="1" customWidth="1"/>
    <col min="6277" max="6278" width="7.875" style="714" bestFit="1" customWidth="1"/>
    <col min="6279" max="6279" width="8.25" style="714" bestFit="1" customWidth="1"/>
    <col min="6280" max="6280" width="7" style="714" bestFit="1" customWidth="1"/>
    <col min="6281" max="6282" width="8.125" style="714" bestFit="1" customWidth="1"/>
    <col min="6283" max="6283" width="9.75" style="714" bestFit="1" customWidth="1"/>
    <col min="6284" max="6284" width="10.875" style="714" bestFit="1" customWidth="1"/>
    <col min="6285" max="6285" width="10.125" style="714" bestFit="1" customWidth="1"/>
    <col min="6286" max="6286" width="7.375" style="714" bestFit="1" customWidth="1"/>
    <col min="6287" max="6287" width="7.625" style="714" bestFit="1" customWidth="1"/>
    <col min="6288" max="6288" width="8.75" style="714" bestFit="1" customWidth="1"/>
    <col min="6289" max="6290" width="7.875" style="714" bestFit="1" customWidth="1"/>
    <col min="6291" max="6291" width="8.25" style="714" bestFit="1" customWidth="1"/>
    <col min="6292" max="6292" width="7" style="714" bestFit="1" customWidth="1"/>
    <col min="6293" max="6294" width="8.125" style="714" bestFit="1" customWidth="1"/>
    <col min="6295" max="6295" width="9.75" style="714" bestFit="1" customWidth="1"/>
    <col min="6296" max="6296" width="10.875" style="714" bestFit="1" customWidth="1"/>
    <col min="6297" max="6297" width="10.125" style="714" bestFit="1" customWidth="1"/>
    <col min="6298" max="6298" width="7.375" style="714" bestFit="1" customWidth="1"/>
    <col min="6299" max="6299" width="7.625" style="714" bestFit="1" customWidth="1"/>
    <col min="6300" max="6300" width="8.75" style="714" bestFit="1" customWidth="1"/>
    <col min="6301" max="6302" width="7.875" style="714" bestFit="1" customWidth="1"/>
    <col min="6303" max="6303" width="8.25" style="714" bestFit="1" customWidth="1"/>
    <col min="6304" max="6304" width="7" style="714" bestFit="1" customWidth="1"/>
    <col min="6305" max="6306" width="8.125" style="714" bestFit="1" customWidth="1"/>
    <col min="6307" max="6307" width="9.75" style="714" bestFit="1" customWidth="1"/>
    <col min="6308" max="6308" width="10.875" style="714" bestFit="1" customWidth="1"/>
    <col min="6309" max="6309" width="10.125" style="714" bestFit="1" customWidth="1"/>
    <col min="6310" max="6310" width="7.375" style="714" bestFit="1" customWidth="1"/>
    <col min="6311" max="6311" width="7.625" style="714" bestFit="1" customWidth="1"/>
    <col min="6312" max="6312" width="8.75" style="714" bestFit="1" customWidth="1"/>
    <col min="6313" max="6314" width="7.875" style="714" bestFit="1" customWidth="1"/>
    <col min="6315" max="6315" width="8.25" style="714" bestFit="1" customWidth="1"/>
    <col min="6316" max="6316" width="7" style="714" bestFit="1" customWidth="1"/>
    <col min="6317" max="6318" width="8.125" style="714" bestFit="1" customWidth="1"/>
    <col min="6319" max="6319" width="9.75" style="714" bestFit="1" customWidth="1"/>
    <col min="6320" max="6320" width="10.875" style="714" bestFit="1" customWidth="1"/>
    <col min="6321" max="6321" width="10.125" style="714" bestFit="1" customWidth="1"/>
    <col min="6322" max="6322" width="7.375" style="714" bestFit="1" customWidth="1"/>
    <col min="6323" max="6400" width="9" style="714"/>
    <col min="6401" max="6401" width="47.875" style="714" bestFit="1" customWidth="1"/>
    <col min="6402" max="6402" width="7.875" style="714" bestFit="1" customWidth="1"/>
    <col min="6403" max="6403" width="8.25" style="714" bestFit="1" customWidth="1"/>
    <col min="6404" max="6404" width="7" style="714" bestFit="1" customWidth="1"/>
    <col min="6405" max="6406" width="8.125" style="714" bestFit="1" customWidth="1"/>
    <col min="6407" max="6407" width="9.75" style="714" bestFit="1" customWidth="1"/>
    <col min="6408" max="6408" width="10.875" style="714" bestFit="1" customWidth="1"/>
    <col min="6409" max="6409" width="10.125" style="714" bestFit="1" customWidth="1"/>
    <col min="6410" max="6410" width="7.375" style="714" bestFit="1" customWidth="1"/>
    <col min="6411" max="6411" width="7.625" style="714" bestFit="1" customWidth="1"/>
    <col min="6412" max="6412" width="8.75" style="714" bestFit="1" customWidth="1"/>
    <col min="6413" max="6414" width="7.875" style="714" bestFit="1" customWidth="1"/>
    <col min="6415" max="6415" width="8.25" style="714" bestFit="1" customWidth="1"/>
    <col min="6416" max="6416" width="7" style="714" bestFit="1" customWidth="1"/>
    <col min="6417" max="6418" width="8.125" style="714" bestFit="1" customWidth="1"/>
    <col min="6419" max="6419" width="9.75" style="714" bestFit="1" customWidth="1"/>
    <col min="6420" max="6420" width="10.875" style="714" bestFit="1" customWidth="1"/>
    <col min="6421" max="6421" width="10.125" style="714" bestFit="1" customWidth="1"/>
    <col min="6422" max="6422" width="7.375" style="714" bestFit="1" customWidth="1"/>
    <col min="6423" max="6423" width="7.625" style="714" bestFit="1" customWidth="1"/>
    <col min="6424" max="6424" width="8.75" style="714" bestFit="1" customWidth="1"/>
    <col min="6425" max="6426" width="7.875" style="714" bestFit="1" customWidth="1"/>
    <col min="6427" max="6427" width="8.25" style="714" bestFit="1" customWidth="1"/>
    <col min="6428" max="6428" width="7" style="714" bestFit="1" customWidth="1"/>
    <col min="6429" max="6430" width="8.125" style="714" bestFit="1" customWidth="1"/>
    <col min="6431" max="6431" width="9.75" style="714" bestFit="1" customWidth="1"/>
    <col min="6432" max="6432" width="10.875" style="714" bestFit="1" customWidth="1"/>
    <col min="6433" max="6433" width="10.125" style="714" bestFit="1" customWidth="1"/>
    <col min="6434" max="6434" width="7.375" style="714" bestFit="1" customWidth="1"/>
    <col min="6435" max="6435" width="7.625" style="714" bestFit="1" customWidth="1"/>
    <col min="6436" max="6436" width="8.75" style="714" bestFit="1" customWidth="1"/>
    <col min="6437" max="6438" width="7.875" style="714" bestFit="1" customWidth="1"/>
    <col min="6439" max="6439" width="8.25" style="714" bestFit="1" customWidth="1"/>
    <col min="6440" max="6440" width="7" style="714" bestFit="1" customWidth="1"/>
    <col min="6441" max="6442" width="8.125" style="714" bestFit="1" customWidth="1"/>
    <col min="6443" max="6443" width="9.75" style="714" bestFit="1" customWidth="1"/>
    <col min="6444" max="6444" width="10.875" style="714" bestFit="1" customWidth="1"/>
    <col min="6445" max="6445" width="10.125" style="714" bestFit="1" customWidth="1"/>
    <col min="6446" max="6446" width="7.375" style="714" bestFit="1" customWidth="1"/>
    <col min="6447" max="6447" width="7.625" style="714" bestFit="1" customWidth="1"/>
    <col min="6448" max="6448" width="8.75" style="714" bestFit="1" customWidth="1"/>
    <col min="6449" max="6450" width="7.875" style="714" bestFit="1" customWidth="1"/>
    <col min="6451" max="6451" width="8.25" style="714" bestFit="1" customWidth="1"/>
    <col min="6452" max="6452" width="7" style="714" bestFit="1" customWidth="1"/>
    <col min="6453" max="6454" width="8.125" style="714" bestFit="1" customWidth="1"/>
    <col min="6455" max="6455" width="9.75" style="714" bestFit="1" customWidth="1"/>
    <col min="6456" max="6456" width="10.875" style="714" bestFit="1" customWidth="1"/>
    <col min="6457" max="6457" width="10.125" style="714" bestFit="1" customWidth="1"/>
    <col min="6458" max="6458" width="7.375" style="714" bestFit="1" customWidth="1"/>
    <col min="6459" max="6459" width="7.625" style="714" bestFit="1" customWidth="1"/>
    <col min="6460" max="6460" width="8.75" style="714" bestFit="1" customWidth="1"/>
    <col min="6461" max="6462" width="7.875" style="714" bestFit="1" customWidth="1"/>
    <col min="6463" max="6463" width="8.25" style="714" bestFit="1" customWidth="1"/>
    <col min="6464" max="6464" width="7" style="714" bestFit="1" customWidth="1"/>
    <col min="6465" max="6466" width="8.125" style="714" bestFit="1" customWidth="1"/>
    <col min="6467" max="6467" width="9.75" style="714" bestFit="1" customWidth="1"/>
    <col min="6468" max="6468" width="10.875" style="714" bestFit="1" customWidth="1"/>
    <col min="6469" max="6469" width="10.125" style="714" bestFit="1" customWidth="1"/>
    <col min="6470" max="6470" width="7.375" style="714" bestFit="1" customWidth="1"/>
    <col min="6471" max="6471" width="7.625" style="714" bestFit="1" customWidth="1"/>
    <col min="6472" max="6472" width="8.75" style="714" bestFit="1" customWidth="1"/>
    <col min="6473" max="6474" width="7.875" style="714" bestFit="1" customWidth="1"/>
    <col min="6475" max="6475" width="8.25" style="714" bestFit="1" customWidth="1"/>
    <col min="6476" max="6476" width="7" style="714" bestFit="1" customWidth="1"/>
    <col min="6477" max="6478" width="8.125" style="714" bestFit="1" customWidth="1"/>
    <col min="6479" max="6479" width="9.75" style="714" bestFit="1" customWidth="1"/>
    <col min="6480" max="6480" width="10.875" style="714" bestFit="1" customWidth="1"/>
    <col min="6481" max="6481" width="10.125" style="714" bestFit="1" customWidth="1"/>
    <col min="6482" max="6482" width="7.375" style="714" bestFit="1" customWidth="1"/>
    <col min="6483" max="6483" width="7.625" style="714" bestFit="1" customWidth="1"/>
    <col min="6484" max="6484" width="8.75" style="714" bestFit="1" customWidth="1"/>
    <col min="6485" max="6486" width="7.875" style="714" bestFit="1" customWidth="1"/>
    <col min="6487" max="6487" width="8.25" style="714" bestFit="1" customWidth="1"/>
    <col min="6488" max="6488" width="7" style="714" bestFit="1" customWidth="1"/>
    <col min="6489" max="6490" width="8.125" style="714" bestFit="1" customWidth="1"/>
    <col min="6491" max="6491" width="9.75" style="714" bestFit="1" customWidth="1"/>
    <col min="6492" max="6492" width="10.875" style="714" bestFit="1" customWidth="1"/>
    <col min="6493" max="6493" width="10.125" style="714" bestFit="1" customWidth="1"/>
    <col min="6494" max="6494" width="7.375" style="714" bestFit="1" customWidth="1"/>
    <col min="6495" max="6495" width="7.625" style="714" bestFit="1" customWidth="1"/>
    <col min="6496" max="6496" width="8.75" style="714" bestFit="1" customWidth="1"/>
    <col min="6497" max="6498" width="7.875" style="714" bestFit="1" customWidth="1"/>
    <col min="6499" max="6499" width="8.25" style="714" bestFit="1" customWidth="1"/>
    <col min="6500" max="6500" width="7" style="714" bestFit="1" customWidth="1"/>
    <col min="6501" max="6502" width="8.125" style="714" bestFit="1" customWidth="1"/>
    <col min="6503" max="6503" width="9.75" style="714" bestFit="1" customWidth="1"/>
    <col min="6504" max="6504" width="10.875" style="714" bestFit="1" customWidth="1"/>
    <col min="6505" max="6505" width="10.125" style="714" bestFit="1" customWidth="1"/>
    <col min="6506" max="6506" width="7.375" style="714" bestFit="1" customWidth="1"/>
    <col min="6507" max="6507" width="7.625" style="714" bestFit="1" customWidth="1"/>
    <col min="6508" max="6508" width="8.75" style="714" bestFit="1" customWidth="1"/>
    <col min="6509" max="6510" width="7.875" style="714" bestFit="1" customWidth="1"/>
    <col min="6511" max="6511" width="8.25" style="714" bestFit="1" customWidth="1"/>
    <col min="6512" max="6512" width="7" style="714" bestFit="1" customWidth="1"/>
    <col min="6513" max="6514" width="8.125" style="714" bestFit="1" customWidth="1"/>
    <col min="6515" max="6515" width="9.75" style="714" bestFit="1" customWidth="1"/>
    <col min="6516" max="6516" width="10.875" style="714" bestFit="1" customWidth="1"/>
    <col min="6517" max="6517" width="10.125" style="714" bestFit="1" customWidth="1"/>
    <col min="6518" max="6518" width="7.375" style="714" bestFit="1" customWidth="1"/>
    <col min="6519" max="6519" width="7.625" style="714" bestFit="1" customWidth="1"/>
    <col min="6520" max="6520" width="8.75" style="714" bestFit="1" customWidth="1"/>
    <col min="6521" max="6522" width="7.875" style="714" bestFit="1" customWidth="1"/>
    <col min="6523" max="6523" width="8.25" style="714" bestFit="1" customWidth="1"/>
    <col min="6524" max="6524" width="7" style="714" bestFit="1" customWidth="1"/>
    <col min="6525" max="6526" width="8.125" style="714" bestFit="1" customWidth="1"/>
    <col min="6527" max="6527" width="9.75" style="714" bestFit="1" customWidth="1"/>
    <col min="6528" max="6528" width="10.875" style="714" bestFit="1" customWidth="1"/>
    <col min="6529" max="6529" width="10.125" style="714" bestFit="1" customWidth="1"/>
    <col min="6530" max="6530" width="7.375" style="714" bestFit="1" customWidth="1"/>
    <col min="6531" max="6531" width="7.625" style="714" bestFit="1" customWidth="1"/>
    <col min="6532" max="6532" width="8.75" style="714" bestFit="1" customWidth="1"/>
    <col min="6533" max="6534" width="7.875" style="714" bestFit="1" customWidth="1"/>
    <col min="6535" max="6535" width="8.25" style="714" bestFit="1" customWidth="1"/>
    <col min="6536" max="6536" width="7" style="714" bestFit="1" customWidth="1"/>
    <col min="6537" max="6538" width="8.125" style="714" bestFit="1" customWidth="1"/>
    <col min="6539" max="6539" width="9.75" style="714" bestFit="1" customWidth="1"/>
    <col min="6540" max="6540" width="10.875" style="714" bestFit="1" customWidth="1"/>
    <col min="6541" max="6541" width="10.125" style="714" bestFit="1" customWidth="1"/>
    <col min="6542" max="6542" width="7.375" style="714" bestFit="1" customWidth="1"/>
    <col min="6543" max="6543" width="7.625" style="714" bestFit="1" customWidth="1"/>
    <col min="6544" max="6544" width="8.75" style="714" bestFit="1" customWidth="1"/>
    <col min="6545" max="6546" width="7.875" style="714" bestFit="1" customWidth="1"/>
    <col min="6547" max="6547" width="8.25" style="714" bestFit="1" customWidth="1"/>
    <col min="6548" max="6548" width="7" style="714" bestFit="1" customWidth="1"/>
    <col min="6549" max="6550" width="8.125" style="714" bestFit="1" customWidth="1"/>
    <col min="6551" max="6551" width="9.75" style="714" bestFit="1" customWidth="1"/>
    <col min="6552" max="6552" width="10.875" style="714" bestFit="1" customWidth="1"/>
    <col min="6553" max="6553" width="10.125" style="714" bestFit="1" customWidth="1"/>
    <col min="6554" max="6554" width="7.375" style="714" bestFit="1" customWidth="1"/>
    <col min="6555" max="6555" width="7.625" style="714" bestFit="1" customWidth="1"/>
    <col min="6556" max="6556" width="8.75" style="714" bestFit="1" customWidth="1"/>
    <col min="6557" max="6558" width="7.875" style="714" bestFit="1" customWidth="1"/>
    <col min="6559" max="6559" width="8.25" style="714" bestFit="1" customWidth="1"/>
    <col min="6560" max="6560" width="7" style="714" bestFit="1" customWidth="1"/>
    <col min="6561" max="6562" width="8.125" style="714" bestFit="1" customWidth="1"/>
    <col min="6563" max="6563" width="9.75" style="714" bestFit="1" customWidth="1"/>
    <col min="6564" max="6564" width="10.875" style="714" bestFit="1" customWidth="1"/>
    <col min="6565" max="6565" width="10.125" style="714" bestFit="1" customWidth="1"/>
    <col min="6566" max="6566" width="7.375" style="714" bestFit="1" customWidth="1"/>
    <col min="6567" max="6567" width="7.625" style="714" bestFit="1" customWidth="1"/>
    <col min="6568" max="6568" width="8.75" style="714" bestFit="1" customWidth="1"/>
    <col min="6569" max="6570" width="7.875" style="714" bestFit="1" customWidth="1"/>
    <col min="6571" max="6571" width="8.25" style="714" bestFit="1" customWidth="1"/>
    <col min="6572" max="6572" width="7" style="714" bestFit="1" customWidth="1"/>
    <col min="6573" max="6574" width="8.125" style="714" bestFit="1" customWidth="1"/>
    <col min="6575" max="6575" width="9.75" style="714" bestFit="1" customWidth="1"/>
    <col min="6576" max="6576" width="10.875" style="714" bestFit="1" customWidth="1"/>
    <col min="6577" max="6577" width="10.125" style="714" bestFit="1" customWidth="1"/>
    <col min="6578" max="6578" width="7.375" style="714" bestFit="1" customWidth="1"/>
    <col min="6579" max="6656" width="9" style="714"/>
    <col min="6657" max="6657" width="47.875" style="714" bestFit="1" customWidth="1"/>
    <col min="6658" max="6658" width="7.875" style="714" bestFit="1" customWidth="1"/>
    <col min="6659" max="6659" width="8.25" style="714" bestFit="1" customWidth="1"/>
    <col min="6660" max="6660" width="7" style="714" bestFit="1" customWidth="1"/>
    <col min="6661" max="6662" width="8.125" style="714" bestFit="1" customWidth="1"/>
    <col min="6663" max="6663" width="9.75" style="714" bestFit="1" customWidth="1"/>
    <col min="6664" max="6664" width="10.875" style="714" bestFit="1" customWidth="1"/>
    <col min="6665" max="6665" width="10.125" style="714" bestFit="1" customWidth="1"/>
    <col min="6666" max="6666" width="7.375" style="714" bestFit="1" customWidth="1"/>
    <col min="6667" max="6667" width="7.625" style="714" bestFit="1" customWidth="1"/>
    <col min="6668" max="6668" width="8.75" style="714" bestFit="1" customWidth="1"/>
    <col min="6669" max="6670" width="7.875" style="714" bestFit="1" customWidth="1"/>
    <col min="6671" max="6671" width="8.25" style="714" bestFit="1" customWidth="1"/>
    <col min="6672" max="6672" width="7" style="714" bestFit="1" customWidth="1"/>
    <col min="6673" max="6674" width="8.125" style="714" bestFit="1" customWidth="1"/>
    <col min="6675" max="6675" width="9.75" style="714" bestFit="1" customWidth="1"/>
    <col min="6676" max="6676" width="10.875" style="714" bestFit="1" customWidth="1"/>
    <col min="6677" max="6677" width="10.125" style="714" bestFit="1" customWidth="1"/>
    <col min="6678" max="6678" width="7.375" style="714" bestFit="1" customWidth="1"/>
    <col min="6679" max="6679" width="7.625" style="714" bestFit="1" customWidth="1"/>
    <col min="6680" max="6680" width="8.75" style="714" bestFit="1" customWidth="1"/>
    <col min="6681" max="6682" width="7.875" style="714" bestFit="1" customWidth="1"/>
    <col min="6683" max="6683" width="8.25" style="714" bestFit="1" customWidth="1"/>
    <col min="6684" max="6684" width="7" style="714" bestFit="1" customWidth="1"/>
    <col min="6685" max="6686" width="8.125" style="714" bestFit="1" customWidth="1"/>
    <col min="6687" max="6687" width="9.75" style="714" bestFit="1" customWidth="1"/>
    <col min="6688" max="6688" width="10.875" style="714" bestFit="1" customWidth="1"/>
    <col min="6689" max="6689" width="10.125" style="714" bestFit="1" customWidth="1"/>
    <col min="6690" max="6690" width="7.375" style="714" bestFit="1" customWidth="1"/>
    <col min="6691" max="6691" width="7.625" style="714" bestFit="1" customWidth="1"/>
    <col min="6692" max="6692" width="8.75" style="714" bestFit="1" customWidth="1"/>
    <col min="6693" max="6694" width="7.875" style="714" bestFit="1" customWidth="1"/>
    <col min="6695" max="6695" width="8.25" style="714" bestFit="1" customWidth="1"/>
    <col min="6696" max="6696" width="7" style="714" bestFit="1" customWidth="1"/>
    <col min="6697" max="6698" width="8.125" style="714" bestFit="1" customWidth="1"/>
    <col min="6699" max="6699" width="9.75" style="714" bestFit="1" customWidth="1"/>
    <col min="6700" max="6700" width="10.875" style="714" bestFit="1" customWidth="1"/>
    <col min="6701" max="6701" width="10.125" style="714" bestFit="1" customWidth="1"/>
    <col min="6702" max="6702" width="7.375" style="714" bestFit="1" customWidth="1"/>
    <col min="6703" max="6703" width="7.625" style="714" bestFit="1" customWidth="1"/>
    <col min="6704" max="6704" width="8.75" style="714" bestFit="1" customWidth="1"/>
    <col min="6705" max="6706" width="7.875" style="714" bestFit="1" customWidth="1"/>
    <col min="6707" max="6707" width="8.25" style="714" bestFit="1" customWidth="1"/>
    <col min="6708" max="6708" width="7" style="714" bestFit="1" customWidth="1"/>
    <col min="6709" max="6710" width="8.125" style="714" bestFit="1" customWidth="1"/>
    <col min="6711" max="6711" width="9.75" style="714" bestFit="1" customWidth="1"/>
    <col min="6712" max="6712" width="10.875" style="714" bestFit="1" customWidth="1"/>
    <col min="6713" max="6713" width="10.125" style="714" bestFit="1" customWidth="1"/>
    <col min="6714" max="6714" width="7.375" style="714" bestFit="1" customWidth="1"/>
    <col min="6715" max="6715" width="7.625" style="714" bestFit="1" customWidth="1"/>
    <col min="6716" max="6716" width="8.75" style="714" bestFit="1" customWidth="1"/>
    <col min="6717" max="6718" width="7.875" style="714" bestFit="1" customWidth="1"/>
    <col min="6719" max="6719" width="8.25" style="714" bestFit="1" customWidth="1"/>
    <col min="6720" max="6720" width="7" style="714" bestFit="1" customWidth="1"/>
    <col min="6721" max="6722" width="8.125" style="714" bestFit="1" customWidth="1"/>
    <col min="6723" max="6723" width="9.75" style="714" bestFit="1" customWidth="1"/>
    <col min="6724" max="6724" width="10.875" style="714" bestFit="1" customWidth="1"/>
    <col min="6725" max="6725" width="10.125" style="714" bestFit="1" customWidth="1"/>
    <col min="6726" max="6726" width="7.375" style="714" bestFit="1" customWidth="1"/>
    <col min="6727" max="6727" width="7.625" style="714" bestFit="1" customWidth="1"/>
    <col min="6728" max="6728" width="8.75" style="714" bestFit="1" customWidth="1"/>
    <col min="6729" max="6730" width="7.875" style="714" bestFit="1" customWidth="1"/>
    <col min="6731" max="6731" width="8.25" style="714" bestFit="1" customWidth="1"/>
    <col min="6732" max="6732" width="7" style="714" bestFit="1" customWidth="1"/>
    <col min="6733" max="6734" width="8.125" style="714" bestFit="1" customWidth="1"/>
    <col min="6735" max="6735" width="9.75" style="714" bestFit="1" customWidth="1"/>
    <col min="6736" max="6736" width="10.875" style="714" bestFit="1" customWidth="1"/>
    <col min="6737" max="6737" width="10.125" style="714" bestFit="1" customWidth="1"/>
    <col min="6738" max="6738" width="7.375" style="714" bestFit="1" customWidth="1"/>
    <col min="6739" max="6739" width="7.625" style="714" bestFit="1" customWidth="1"/>
    <col min="6740" max="6740" width="8.75" style="714" bestFit="1" customWidth="1"/>
    <col min="6741" max="6742" width="7.875" style="714" bestFit="1" customWidth="1"/>
    <col min="6743" max="6743" width="8.25" style="714" bestFit="1" customWidth="1"/>
    <col min="6744" max="6744" width="7" style="714" bestFit="1" customWidth="1"/>
    <col min="6745" max="6746" width="8.125" style="714" bestFit="1" customWidth="1"/>
    <col min="6747" max="6747" width="9.75" style="714" bestFit="1" customWidth="1"/>
    <col min="6748" max="6748" width="10.875" style="714" bestFit="1" customWidth="1"/>
    <col min="6749" max="6749" width="10.125" style="714" bestFit="1" customWidth="1"/>
    <col min="6750" max="6750" width="7.375" style="714" bestFit="1" customWidth="1"/>
    <col min="6751" max="6751" width="7.625" style="714" bestFit="1" customWidth="1"/>
    <col min="6752" max="6752" width="8.75" style="714" bestFit="1" customWidth="1"/>
    <col min="6753" max="6754" width="7.875" style="714" bestFit="1" customWidth="1"/>
    <col min="6755" max="6755" width="8.25" style="714" bestFit="1" customWidth="1"/>
    <col min="6756" max="6756" width="7" style="714" bestFit="1" customWidth="1"/>
    <col min="6757" max="6758" width="8.125" style="714" bestFit="1" customWidth="1"/>
    <col min="6759" max="6759" width="9.75" style="714" bestFit="1" customWidth="1"/>
    <col min="6760" max="6760" width="10.875" style="714" bestFit="1" customWidth="1"/>
    <col min="6761" max="6761" width="10.125" style="714" bestFit="1" customWidth="1"/>
    <col min="6762" max="6762" width="7.375" style="714" bestFit="1" customWidth="1"/>
    <col min="6763" max="6763" width="7.625" style="714" bestFit="1" customWidth="1"/>
    <col min="6764" max="6764" width="8.75" style="714" bestFit="1" customWidth="1"/>
    <col min="6765" max="6766" width="7.875" style="714" bestFit="1" customWidth="1"/>
    <col min="6767" max="6767" width="8.25" style="714" bestFit="1" customWidth="1"/>
    <col min="6768" max="6768" width="7" style="714" bestFit="1" customWidth="1"/>
    <col min="6769" max="6770" width="8.125" style="714" bestFit="1" customWidth="1"/>
    <col min="6771" max="6771" width="9.75" style="714" bestFit="1" customWidth="1"/>
    <col min="6772" max="6772" width="10.875" style="714" bestFit="1" customWidth="1"/>
    <col min="6773" max="6773" width="10.125" style="714" bestFit="1" customWidth="1"/>
    <col min="6774" max="6774" width="7.375" style="714" bestFit="1" customWidth="1"/>
    <col min="6775" max="6775" width="7.625" style="714" bestFit="1" customWidth="1"/>
    <col min="6776" max="6776" width="8.75" style="714" bestFit="1" customWidth="1"/>
    <col min="6777" max="6778" width="7.875" style="714" bestFit="1" customWidth="1"/>
    <col min="6779" max="6779" width="8.25" style="714" bestFit="1" customWidth="1"/>
    <col min="6780" max="6780" width="7" style="714" bestFit="1" customWidth="1"/>
    <col min="6781" max="6782" width="8.125" style="714" bestFit="1" customWidth="1"/>
    <col min="6783" max="6783" width="9.75" style="714" bestFit="1" customWidth="1"/>
    <col min="6784" max="6784" width="10.875" style="714" bestFit="1" customWidth="1"/>
    <col min="6785" max="6785" width="10.125" style="714" bestFit="1" customWidth="1"/>
    <col min="6786" max="6786" width="7.375" style="714" bestFit="1" customWidth="1"/>
    <col min="6787" max="6787" width="7.625" style="714" bestFit="1" customWidth="1"/>
    <col min="6788" max="6788" width="8.75" style="714" bestFit="1" customWidth="1"/>
    <col min="6789" max="6790" width="7.875" style="714" bestFit="1" customWidth="1"/>
    <col min="6791" max="6791" width="8.25" style="714" bestFit="1" customWidth="1"/>
    <col min="6792" max="6792" width="7" style="714" bestFit="1" customWidth="1"/>
    <col min="6793" max="6794" width="8.125" style="714" bestFit="1" customWidth="1"/>
    <col min="6795" max="6795" width="9.75" style="714" bestFit="1" customWidth="1"/>
    <col min="6796" max="6796" width="10.875" style="714" bestFit="1" customWidth="1"/>
    <col min="6797" max="6797" width="10.125" style="714" bestFit="1" customWidth="1"/>
    <col min="6798" max="6798" width="7.375" style="714" bestFit="1" customWidth="1"/>
    <col min="6799" max="6799" width="7.625" style="714" bestFit="1" customWidth="1"/>
    <col min="6800" max="6800" width="8.75" style="714" bestFit="1" customWidth="1"/>
    <col min="6801" max="6802" width="7.875" style="714" bestFit="1" customWidth="1"/>
    <col min="6803" max="6803" width="8.25" style="714" bestFit="1" customWidth="1"/>
    <col min="6804" max="6804" width="7" style="714" bestFit="1" customWidth="1"/>
    <col min="6805" max="6806" width="8.125" style="714" bestFit="1" customWidth="1"/>
    <col min="6807" max="6807" width="9.75" style="714" bestFit="1" customWidth="1"/>
    <col min="6808" max="6808" width="10.875" style="714" bestFit="1" customWidth="1"/>
    <col min="6809" max="6809" width="10.125" style="714" bestFit="1" customWidth="1"/>
    <col min="6810" max="6810" width="7.375" style="714" bestFit="1" customWidth="1"/>
    <col min="6811" max="6811" width="7.625" style="714" bestFit="1" customWidth="1"/>
    <col min="6812" max="6812" width="8.75" style="714" bestFit="1" customWidth="1"/>
    <col min="6813" max="6814" width="7.875" style="714" bestFit="1" customWidth="1"/>
    <col min="6815" max="6815" width="8.25" style="714" bestFit="1" customWidth="1"/>
    <col min="6816" max="6816" width="7" style="714" bestFit="1" customWidth="1"/>
    <col min="6817" max="6818" width="8.125" style="714" bestFit="1" customWidth="1"/>
    <col min="6819" max="6819" width="9.75" style="714" bestFit="1" customWidth="1"/>
    <col min="6820" max="6820" width="10.875" style="714" bestFit="1" customWidth="1"/>
    <col min="6821" max="6821" width="10.125" style="714" bestFit="1" customWidth="1"/>
    <col min="6822" max="6822" width="7.375" style="714" bestFit="1" customWidth="1"/>
    <col min="6823" max="6823" width="7.625" style="714" bestFit="1" customWidth="1"/>
    <col min="6824" max="6824" width="8.75" style="714" bestFit="1" customWidth="1"/>
    <col min="6825" max="6826" width="7.875" style="714" bestFit="1" customWidth="1"/>
    <col min="6827" max="6827" width="8.25" style="714" bestFit="1" customWidth="1"/>
    <col min="6828" max="6828" width="7" style="714" bestFit="1" customWidth="1"/>
    <col min="6829" max="6830" width="8.125" style="714" bestFit="1" customWidth="1"/>
    <col min="6831" max="6831" width="9.75" style="714" bestFit="1" customWidth="1"/>
    <col min="6832" max="6832" width="10.875" style="714" bestFit="1" customWidth="1"/>
    <col min="6833" max="6833" width="10.125" style="714" bestFit="1" customWidth="1"/>
    <col min="6834" max="6834" width="7.375" style="714" bestFit="1" customWidth="1"/>
    <col min="6835" max="6912" width="9" style="714"/>
    <col min="6913" max="6913" width="47.875" style="714" bestFit="1" customWidth="1"/>
    <col min="6914" max="6914" width="7.875" style="714" bestFit="1" customWidth="1"/>
    <col min="6915" max="6915" width="8.25" style="714" bestFit="1" customWidth="1"/>
    <col min="6916" max="6916" width="7" style="714" bestFit="1" customWidth="1"/>
    <col min="6917" max="6918" width="8.125" style="714" bestFit="1" customWidth="1"/>
    <col min="6919" max="6919" width="9.75" style="714" bestFit="1" customWidth="1"/>
    <col min="6920" max="6920" width="10.875" style="714" bestFit="1" customWidth="1"/>
    <col min="6921" max="6921" width="10.125" style="714" bestFit="1" customWidth="1"/>
    <col min="6922" max="6922" width="7.375" style="714" bestFit="1" customWidth="1"/>
    <col min="6923" max="6923" width="7.625" style="714" bestFit="1" customWidth="1"/>
    <col min="6924" max="6924" width="8.75" style="714" bestFit="1" customWidth="1"/>
    <col min="6925" max="6926" width="7.875" style="714" bestFit="1" customWidth="1"/>
    <col min="6927" max="6927" width="8.25" style="714" bestFit="1" customWidth="1"/>
    <col min="6928" max="6928" width="7" style="714" bestFit="1" customWidth="1"/>
    <col min="6929" max="6930" width="8.125" style="714" bestFit="1" customWidth="1"/>
    <col min="6931" max="6931" width="9.75" style="714" bestFit="1" customWidth="1"/>
    <col min="6932" max="6932" width="10.875" style="714" bestFit="1" customWidth="1"/>
    <col min="6933" max="6933" width="10.125" style="714" bestFit="1" customWidth="1"/>
    <col min="6934" max="6934" width="7.375" style="714" bestFit="1" customWidth="1"/>
    <col min="6935" max="6935" width="7.625" style="714" bestFit="1" customWidth="1"/>
    <col min="6936" max="6936" width="8.75" style="714" bestFit="1" customWidth="1"/>
    <col min="6937" max="6938" width="7.875" style="714" bestFit="1" customWidth="1"/>
    <col min="6939" max="6939" width="8.25" style="714" bestFit="1" customWidth="1"/>
    <col min="6940" max="6940" width="7" style="714" bestFit="1" customWidth="1"/>
    <col min="6941" max="6942" width="8.125" style="714" bestFit="1" customWidth="1"/>
    <col min="6943" max="6943" width="9.75" style="714" bestFit="1" customWidth="1"/>
    <col min="6944" max="6944" width="10.875" style="714" bestFit="1" customWidth="1"/>
    <col min="6945" max="6945" width="10.125" style="714" bestFit="1" customWidth="1"/>
    <col min="6946" max="6946" width="7.375" style="714" bestFit="1" customWidth="1"/>
    <col min="6947" max="6947" width="7.625" style="714" bestFit="1" customWidth="1"/>
    <col min="6948" max="6948" width="8.75" style="714" bestFit="1" customWidth="1"/>
    <col min="6949" max="6950" width="7.875" style="714" bestFit="1" customWidth="1"/>
    <col min="6951" max="6951" width="8.25" style="714" bestFit="1" customWidth="1"/>
    <col min="6952" max="6952" width="7" style="714" bestFit="1" customWidth="1"/>
    <col min="6953" max="6954" width="8.125" style="714" bestFit="1" customWidth="1"/>
    <col min="6955" max="6955" width="9.75" style="714" bestFit="1" customWidth="1"/>
    <col min="6956" max="6956" width="10.875" style="714" bestFit="1" customWidth="1"/>
    <col min="6957" max="6957" width="10.125" style="714" bestFit="1" customWidth="1"/>
    <col min="6958" max="6958" width="7.375" style="714" bestFit="1" customWidth="1"/>
    <col min="6959" max="6959" width="7.625" style="714" bestFit="1" customWidth="1"/>
    <col min="6960" max="6960" width="8.75" style="714" bestFit="1" customWidth="1"/>
    <col min="6961" max="6962" width="7.875" style="714" bestFit="1" customWidth="1"/>
    <col min="6963" max="6963" width="8.25" style="714" bestFit="1" customWidth="1"/>
    <col min="6964" max="6964" width="7" style="714" bestFit="1" customWidth="1"/>
    <col min="6965" max="6966" width="8.125" style="714" bestFit="1" customWidth="1"/>
    <col min="6967" max="6967" width="9.75" style="714" bestFit="1" customWidth="1"/>
    <col min="6968" max="6968" width="10.875" style="714" bestFit="1" customWidth="1"/>
    <col min="6969" max="6969" width="10.125" style="714" bestFit="1" customWidth="1"/>
    <col min="6970" max="6970" width="7.375" style="714" bestFit="1" customWidth="1"/>
    <col min="6971" max="6971" width="7.625" style="714" bestFit="1" customWidth="1"/>
    <col min="6972" max="6972" width="8.75" style="714" bestFit="1" customWidth="1"/>
    <col min="6973" max="6974" width="7.875" style="714" bestFit="1" customWidth="1"/>
    <col min="6975" max="6975" width="8.25" style="714" bestFit="1" customWidth="1"/>
    <col min="6976" max="6976" width="7" style="714" bestFit="1" customWidth="1"/>
    <col min="6977" max="6978" width="8.125" style="714" bestFit="1" customWidth="1"/>
    <col min="6979" max="6979" width="9.75" style="714" bestFit="1" customWidth="1"/>
    <col min="6980" max="6980" width="10.875" style="714" bestFit="1" customWidth="1"/>
    <col min="6981" max="6981" width="10.125" style="714" bestFit="1" customWidth="1"/>
    <col min="6982" max="6982" width="7.375" style="714" bestFit="1" customWidth="1"/>
    <col min="6983" max="6983" width="7.625" style="714" bestFit="1" customWidth="1"/>
    <col min="6984" max="6984" width="8.75" style="714" bestFit="1" customWidth="1"/>
    <col min="6985" max="6986" width="7.875" style="714" bestFit="1" customWidth="1"/>
    <col min="6987" max="6987" width="8.25" style="714" bestFit="1" customWidth="1"/>
    <col min="6988" max="6988" width="7" style="714" bestFit="1" customWidth="1"/>
    <col min="6989" max="6990" width="8.125" style="714" bestFit="1" customWidth="1"/>
    <col min="6991" max="6991" width="9.75" style="714" bestFit="1" customWidth="1"/>
    <col min="6992" max="6992" width="10.875" style="714" bestFit="1" customWidth="1"/>
    <col min="6993" max="6993" width="10.125" style="714" bestFit="1" customWidth="1"/>
    <col min="6994" max="6994" width="7.375" style="714" bestFit="1" customWidth="1"/>
    <col min="6995" max="6995" width="7.625" style="714" bestFit="1" customWidth="1"/>
    <col min="6996" max="6996" width="8.75" style="714" bestFit="1" customWidth="1"/>
    <col min="6997" max="6998" width="7.875" style="714" bestFit="1" customWidth="1"/>
    <col min="6999" max="6999" width="8.25" style="714" bestFit="1" customWidth="1"/>
    <col min="7000" max="7000" width="7" style="714" bestFit="1" customWidth="1"/>
    <col min="7001" max="7002" width="8.125" style="714" bestFit="1" customWidth="1"/>
    <col min="7003" max="7003" width="9.75" style="714" bestFit="1" customWidth="1"/>
    <col min="7004" max="7004" width="10.875" style="714" bestFit="1" customWidth="1"/>
    <col min="7005" max="7005" width="10.125" style="714" bestFit="1" customWidth="1"/>
    <col min="7006" max="7006" width="7.375" style="714" bestFit="1" customWidth="1"/>
    <col min="7007" max="7007" width="7.625" style="714" bestFit="1" customWidth="1"/>
    <col min="7008" max="7008" width="8.75" style="714" bestFit="1" customWidth="1"/>
    <col min="7009" max="7010" width="7.875" style="714" bestFit="1" customWidth="1"/>
    <col min="7011" max="7011" width="8.25" style="714" bestFit="1" customWidth="1"/>
    <col min="7012" max="7012" width="7" style="714" bestFit="1" customWidth="1"/>
    <col min="7013" max="7014" width="8.125" style="714" bestFit="1" customWidth="1"/>
    <col min="7015" max="7015" width="9.75" style="714" bestFit="1" customWidth="1"/>
    <col min="7016" max="7016" width="10.875" style="714" bestFit="1" customWidth="1"/>
    <col min="7017" max="7017" width="10.125" style="714" bestFit="1" customWidth="1"/>
    <col min="7018" max="7018" width="7.375" style="714" bestFit="1" customWidth="1"/>
    <col min="7019" max="7019" width="7.625" style="714" bestFit="1" customWidth="1"/>
    <col min="7020" max="7020" width="8.75" style="714" bestFit="1" customWidth="1"/>
    <col min="7021" max="7022" width="7.875" style="714" bestFit="1" customWidth="1"/>
    <col min="7023" max="7023" width="8.25" style="714" bestFit="1" customWidth="1"/>
    <col min="7024" max="7024" width="7" style="714" bestFit="1" customWidth="1"/>
    <col min="7025" max="7026" width="8.125" style="714" bestFit="1" customWidth="1"/>
    <col min="7027" max="7027" width="9.75" style="714" bestFit="1" customWidth="1"/>
    <col min="7028" max="7028" width="10.875" style="714" bestFit="1" customWidth="1"/>
    <col min="7029" max="7029" width="10.125" style="714" bestFit="1" customWidth="1"/>
    <col min="7030" max="7030" width="7.375" style="714" bestFit="1" customWidth="1"/>
    <col min="7031" max="7031" width="7.625" style="714" bestFit="1" customWidth="1"/>
    <col min="7032" max="7032" width="8.75" style="714" bestFit="1" customWidth="1"/>
    <col min="7033" max="7034" width="7.875" style="714" bestFit="1" customWidth="1"/>
    <col min="7035" max="7035" width="8.25" style="714" bestFit="1" customWidth="1"/>
    <col min="7036" max="7036" width="7" style="714" bestFit="1" customWidth="1"/>
    <col min="7037" max="7038" width="8.125" style="714" bestFit="1" customWidth="1"/>
    <col min="7039" max="7039" width="9.75" style="714" bestFit="1" customWidth="1"/>
    <col min="7040" max="7040" width="10.875" style="714" bestFit="1" customWidth="1"/>
    <col min="7041" max="7041" width="10.125" style="714" bestFit="1" customWidth="1"/>
    <col min="7042" max="7042" width="7.375" style="714" bestFit="1" customWidth="1"/>
    <col min="7043" max="7043" width="7.625" style="714" bestFit="1" customWidth="1"/>
    <col min="7044" max="7044" width="8.75" style="714" bestFit="1" customWidth="1"/>
    <col min="7045" max="7046" width="7.875" style="714" bestFit="1" customWidth="1"/>
    <col min="7047" max="7047" width="8.25" style="714" bestFit="1" customWidth="1"/>
    <col min="7048" max="7048" width="7" style="714" bestFit="1" customWidth="1"/>
    <col min="7049" max="7050" width="8.125" style="714" bestFit="1" customWidth="1"/>
    <col min="7051" max="7051" width="9.75" style="714" bestFit="1" customWidth="1"/>
    <col min="7052" max="7052" width="10.875" style="714" bestFit="1" customWidth="1"/>
    <col min="7053" max="7053" width="10.125" style="714" bestFit="1" customWidth="1"/>
    <col min="7054" max="7054" width="7.375" style="714" bestFit="1" customWidth="1"/>
    <col min="7055" max="7055" width="7.625" style="714" bestFit="1" customWidth="1"/>
    <col min="7056" max="7056" width="8.75" style="714" bestFit="1" customWidth="1"/>
    <col min="7057" max="7058" width="7.875" style="714" bestFit="1" customWidth="1"/>
    <col min="7059" max="7059" width="8.25" style="714" bestFit="1" customWidth="1"/>
    <col min="7060" max="7060" width="7" style="714" bestFit="1" customWidth="1"/>
    <col min="7061" max="7062" width="8.125" style="714" bestFit="1" customWidth="1"/>
    <col min="7063" max="7063" width="9.75" style="714" bestFit="1" customWidth="1"/>
    <col min="7064" max="7064" width="10.875" style="714" bestFit="1" customWidth="1"/>
    <col min="7065" max="7065" width="10.125" style="714" bestFit="1" customWidth="1"/>
    <col min="7066" max="7066" width="7.375" style="714" bestFit="1" customWidth="1"/>
    <col min="7067" max="7067" width="7.625" style="714" bestFit="1" customWidth="1"/>
    <col min="7068" max="7068" width="8.75" style="714" bestFit="1" customWidth="1"/>
    <col min="7069" max="7070" width="7.875" style="714" bestFit="1" customWidth="1"/>
    <col min="7071" max="7071" width="8.25" style="714" bestFit="1" customWidth="1"/>
    <col min="7072" max="7072" width="7" style="714" bestFit="1" customWidth="1"/>
    <col min="7073" max="7074" width="8.125" style="714" bestFit="1" customWidth="1"/>
    <col min="7075" max="7075" width="9.75" style="714" bestFit="1" customWidth="1"/>
    <col min="7076" max="7076" width="10.875" style="714" bestFit="1" customWidth="1"/>
    <col min="7077" max="7077" width="10.125" style="714" bestFit="1" customWidth="1"/>
    <col min="7078" max="7078" width="7.375" style="714" bestFit="1" customWidth="1"/>
    <col min="7079" max="7079" width="7.625" style="714" bestFit="1" customWidth="1"/>
    <col min="7080" max="7080" width="8.75" style="714" bestFit="1" customWidth="1"/>
    <col min="7081" max="7082" width="7.875" style="714" bestFit="1" customWidth="1"/>
    <col min="7083" max="7083" width="8.25" style="714" bestFit="1" customWidth="1"/>
    <col min="7084" max="7084" width="7" style="714" bestFit="1" customWidth="1"/>
    <col min="7085" max="7086" width="8.125" style="714" bestFit="1" customWidth="1"/>
    <col min="7087" max="7087" width="9.75" style="714" bestFit="1" customWidth="1"/>
    <col min="7088" max="7088" width="10.875" style="714" bestFit="1" customWidth="1"/>
    <col min="7089" max="7089" width="10.125" style="714" bestFit="1" customWidth="1"/>
    <col min="7090" max="7090" width="7.375" style="714" bestFit="1" customWidth="1"/>
    <col min="7091" max="7168" width="9" style="714"/>
    <col min="7169" max="7169" width="47.875" style="714" bestFit="1" customWidth="1"/>
    <col min="7170" max="7170" width="7.875" style="714" bestFit="1" customWidth="1"/>
    <col min="7171" max="7171" width="8.25" style="714" bestFit="1" customWidth="1"/>
    <col min="7172" max="7172" width="7" style="714" bestFit="1" customWidth="1"/>
    <col min="7173" max="7174" width="8.125" style="714" bestFit="1" customWidth="1"/>
    <col min="7175" max="7175" width="9.75" style="714" bestFit="1" customWidth="1"/>
    <col min="7176" max="7176" width="10.875" style="714" bestFit="1" customWidth="1"/>
    <col min="7177" max="7177" width="10.125" style="714" bestFit="1" customWidth="1"/>
    <col min="7178" max="7178" width="7.375" style="714" bestFit="1" customWidth="1"/>
    <col min="7179" max="7179" width="7.625" style="714" bestFit="1" customWidth="1"/>
    <col min="7180" max="7180" width="8.75" style="714" bestFit="1" customWidth="1"/>
    <col min="7181" max="7182" width="7.875" style="714" bestFit="1" customWidth="1"/>
    <col min="7183" max="7183" width="8.25" style="714" bestFit="1" customWidth="1"/>
    <col min="7184" max="7184" width="7" style="714" bestFit="1" customWidth="1"/>
    <col min="7185" max="7186" width="8.125" style="714" bestFit="1" customWidth="1"/>
    <col min="7187" max="7187" width="9.75" style="714" bestFit="1" customWidth="1"/>
    <col min="7188" max="7188" width="10.875" style="714" bestFit="1" customWidth="1"/>
    <col min="7189" max="7189" width="10.125" style="714" bestFit="1" customWidth="1"/>
    <col min="7190" max="7190" width="7.375" style="714" bestFit="1" customWidth="1"/>
    <col min="7191" max="7191" width="7.625" style="714" bestFit="1" customWidth="1"/>
    <col min="7192" max="7192" width="8.75" style="714" bestFit="1" customWidth="1"/>
    <col min="7193" max="7194" width="7.875" style="714" bestFit="1" customWidth="1"/>
    <col min="7195" max="7195" width="8.25" style="714" bestFit="1" customWidth="1"/>
    <col min="7196" max="7196" width="7" style="714" bestFit="1" customWidth="1"/>
    <col min="7197" max="7198" width="8.125" style="714" bestFit="1" customWidth="1"/>
    <col min="7199" max="7199" width="9.75" style="714" bestFit="1" customWidth="1"/>
    <col min="7200" max="7200" width="10.875" style="714" bestFit="1" customWidth="1"/>
    <col min="7201" max="7201" width="10.125" style="714" bestFit="1" customWidth="1"/>
    <col min="7202" max="7202" width="7.375" style="714" bestFit="1" customWidth="1"/>
    <col min="7203" max="7203" width="7.625" style="714" bestFit="1" customWidth="1"/>
    <col min="7204" max="7204" width="8.75" style="714" bestFit="1" customWidth="1"/>
    <col min="7205" max="7206" width="7.875" style="714" bestFit="1" customWidth="1"/>
    <col min="7207" max="7207" width="8.25" style="714" bestFit="1" customWidth="1"/>
    <col min="7208" max="7208" width="7" style="714" bestFit="1" customWidth="1"/>
    <col min="7209" max="7210" width="8.125" style="714" bestFit="1" customWidth="1"/>
    <col min="7211" max="7211" width="9.75" style="714" bestFit="1" customWidth="1"/>
    <col min="7212" max="7212" width="10.875" style="714" bestFit="1" customWidth="1"/>
    <col min="7213" max="7213" width="10.125" style="714" bestFit="1" customWidth="1"/>
    <col min="7214" max="7214" width="7.375" style="714" bestFit="1" customWidth="1"/>
    <col min="7215" max="7215" width="7.625" style="714" bestFit="1" customWidth="1"/>
    <col min="7216" max="7216" width="8.75" style="714" bestFit="1" customWidth="1"/>
    <col min="7217" max="7218" width="7.875" style="714" bestFit="1" customWidth="1"/>
    <col min="7219" max="7219" width="8.25" style="714" bestFit="1" customWidth="1"/>
    <col min="7220" max="7220" width="7" style="714" bestFit="1" customWidth="1"/>
    <col min="7221" max="7222" width="8.125" style="714" bestFit="1" customWidth="1"/>
    <col min="7223" max="7223" width="9.75" style="714" bestFit="1" customWidth="1"/>
    <col min="7224" max="7224" width="10.875" style="714" bestFit="1" customWidth="1"/>
    <col min="7225" max="7225" width="10.125" style="714" bestFit="1" customWidth="1"/>
    <col min="7226" max="7226" width="7.375" style="714" bestFit="1" customWidth="1"/>
    <col min="7227" max="7227" width="7.625" style="714" bestFit="1" customWidth="1"/>
    <col min="7228" max="7228" width="8.75" style="714" bestFit="1" customWidth="1"/>
    <col min="7229" max="7230" width="7.875" style="714" bestFit="1" customWidth="1"/>
    <col min="7231" max="7231" width="8.25" style="714" bestFit="1" customWidth="1"/>
    <col min="7232" max="7232" width="7" style="714" bestFit="1" customWidth="1"/>
    <col min="7233" max="7234" width="8.125" style="714" bestFit="1" customWidth="1"/>
    <col min="7235" max="7235" width="9.75" style="714" bestFit="1" customWidth="1"/>
    <col min="7236" max="7236" width="10.875" style="714" bestFit="1" customWidth="1"/>
    <col min="7237" max="7237" width="10.125" style="714" bestFit="1" customWidth="1"/>
    <col min="7238" max="7238" width="7.375" style="714" bestFit="1" customWidth="1"/>
    <col min="7239" max="7239" width="7.625" style="714" bestFit="1" customWidth="1"/>
    <col min="7240" max="7240" width="8.75" style="714" bestFit="1" customWidth="1"/>
    <col min="7241" max="7242" width="7.875" style="714" bestFit="1" customWidth="1"/>
    <col min="7243" max="7243" width="8.25" style="714" bestFit="1" customWidth="1"/>
    <col min="7244" max="7244" width="7" style="714" bestFit="1" customWidth="1"/>
    <col min="7245" max="7246" width="8.125" style="714" bestFit="1" customWidth="1"/>
    <col min="7247" max="7247" width="9.75" style="714" bestFit="1" customWidth="1"/>
    <col min="7248" max="7248" width="10.875" style="714" bestFit="1" customWidth="1"/>
    <col min="7249" max="7249" width="10.125" style="714" bestFit="1" customWidth="1"/>
    <col min="7250" max="7250" width="7.375" style="714" bestFit="1" customWidth="1"/>
    <col min="7251" max="7251" width="7.625" style="714" bestFit="1" customWidth="1"/>
    <col min="7252" max="7252" width="8.75" style="714" bestFit="1" customWidth="1"/>
    <col min="7253" max="7254" width="7.875" style="714" bestFit="1" customWidth="1"/>
    <col min="7255" max="7255" width="8.25" style="714" bestFit="1" customWidth="1"/>
    <col min="7256" max="7256" width="7" style="714" bestFit="1" customWidth="1"/>
    <col min="7257" max="7258" width="8.125" style="714" bestFit="1" customWidth="1"/>
    <col min="7259" max="7259" width="9.75" style="714" bestFit="1" customWidth="1"/>
    <col min="7260" max="7260" width="10.875" style="714" bestFit="1" customWidth="1"/>
    <col min="7261" max="7261" width="10.125" style="714" bestFit="1" customWidth="1"/>
    <col min="7262" max="7262" width="7.375" style="714" bestFit="1" customWidth="1"/>
    <col min="7263" max="7263" width="7.625" style="714" bestFit="1" customWidth="1"/>
    <col min="7264" max="7264" width="8.75" style="714" bestFit="1" customWidth="1"/>
    <col min="7265" max="7266" width="7.875" style="714" bestFit="1" customWidth="1"/>
    <col min="7267" max="7267" width="8.25" style="714" bestFit="1" customWidth="1"/>
    <col min="7268" max="7268" width="7" style="714" bestFit="1" customWidth="1"/>
    <col min="7269" max="7270" width="8.125" style="714" bestFit="1" customWidth="1"/>
    <col min="7271" max="7271" width="9.75" style="714" bestFit="1" customWidth="1"/>
    <col min="7272" max="7272" width="10.875" style="714" bestFit="1" customWidth="1"/>
    <col min="7273" max="7273" width="10.125" style="714" bestFit="1" customWidth="1"/>
    <col min="7274" max="7274" width="7.375" style="714" bestFit="1" customWidth="1"/>
    <col min="7275" max="7275" width="7.625" style="714" bestFit="1" customWidth="1"/>
    <col min="7276" max="7276" width="8.75" style="714" bestFit="1" customWidth="1"/>
    <col min="7277" max="7278" width="7.875" style="714" bestFit="1" customWidth="1"/>
    <col min="7279" max="7279" width="8.25" style="714" bestFit="1" customWidth="1"/>
    <col min="7280" max="7280" width="7" style="714" bestFit="1" customWidth="1"/>
    <col min="7281" max="7282" width="8.125" style="714" bestFit="1" customWidth="1"/>
    <col min="7283" max="7283" width="9.75" style="714" bestFit="1" customWidth="1"/>
    <col min="7284" max="7284" width="10.875" style="714" bestFit="1" customWidth="1"/>
    <col min="7285" max="7285" width="10.125" style="714" bestFit="1" customWidth="1"/>
    <col min="7286" max="7286" width="7.375" style="714" bestFit="1" customWidth="1"/>
    <col min="7287" max="7287" width="7.625" style="714" bestFit="1" customWidth="1"/>
    <col min="7288" max="7288" width="8.75" style="714" bestFit="1" customWidth="1"/>
    <col min="7289" max="7290" width="7.875" style="714" bestFit="1" customWidth="1"/>
    <col min="7291" max="7291" width="8.25" style="714" bestFit="1" customWidth="1"/>
    <col min="7292" max="7292" width="7" style="714" bestFit="1" customWidth="1"/>
    <col min="7293" max="7294" width="8.125" style="714" bestFit="1" customWidth="1"/>
    <col min="7295" max="7295" width="9.75" style="714" bestFit="1" customWidth="1"/>
    <col min="7296" max="7296" width="10.875" style="714" bestFit="1" customWidth="1"/>
    <col min="7297" max="7297" width="10.125" style="714" bestFit="1" customWidth="1"/>
    <col min="7298" max="7298" width="7.375" style="714" bestFit="1" customWidth="1"/>
    <col min="7299" max="7299" width="7.625" style="714" bestFit="1" customWidth="1"/>
    <col min="7300" max="7300" width="8.75" style="714" bestFit="1" customWidth="1"/>
    <col min="7301" max="7302" width="7.875" style="714" bestFit="1" customWidth="1"/>
    <col min="7303" max="7303" width="8.25" style="714" bestFit="1" customWidth="1"/>
    <col min="7304" max="7304" width="7" style="714" bestFit="1" customWidth="1"/>
    <col min="7305" max="7306" width="8.125" style="714" bestFit="1" customWidth="1"/>
    <col min="7307" max="7307" width="9.75" style="714" bestFit="1" customWidth="1"/>
    <col min="7308" max="7308" width="10.875" style="714" bestFit="1" customWidth="1"/>
    <col min="7309" max="7309" width="10.125" style="714" bestFit="1" customWidth="1"/>
    <col min="7310" max="7310" width="7.375" style="714" bestFit="1" customWidth="1"/>
    <col min="7311" max="7311" width="7.625" style="714" bestFit="1" customWidth="1"/>
    <col min="7312" max="7312" width="8.75" style="714" bestFit="1" customWidth="1"/>
    <col min="7313" max="7314" width="7.875" style="714" bestFit="1" customWidth="1"/>
    <col min="7315" max="7315" width="8.25" style="714" bestFit="1" customWidth="1"/>
    <col min="7316" max="7316" width="7" style="714" bestFit="1" customWidth="1"/>
    <col min="7317" max="7318" width="8.125" style="714" bestFit="1" customWidth="1"/>
    <col min="7319" max="7319" width="9.75" style="714" bestFit="1" customWidth="1"/>
    <col min="7320" max="7320" width="10.875" style="714" bestFit="1" customWidth="1"/>
    <col min="7321" max="7321" width="10.125" style="714" bestFit="1" customWidth="1"/>
    <col min="7322" max="7322" width="7.375" style="714" bestFit="1" customWidth="1"/>
    <col min="7323" max="7323" width="7.625" style="714" bestFit="1" customWidth="1"/>
    <col min="7324" max="7324" width="8.75" style="714" bestFit="1" customWidth="1"/>
    <col min="7325" max="7326" width="7.875" style="714" bestFit="1" customWidth="1"/>
    <col min="7327" max="7327" width="8.25" style="714" bestFit="1" customWidth="1"/>
    <col min="7328" max="7328" width="7" style="714" bestFit="1" customWidth="1"/>
    <col min="7329" max="7330" width="8.125" style="714" bestFit="1" customWidth="1"/>
    <col min="7331" max="7331" width="9.75" style="714" bestFit="1" customWidth="1"/>
    <col min="7332" max="7332" width="10.875" style="714" bestFit="1" customWidth="1"/>
    <col min="7333" max="7333" width="10.125" style="714" bestFit="1" customWidth="1"/>
    <col min="7334" max="7334" width="7.375" style="714" bestFit="1" customWidth="1"/>
    <col min="7335" max="7335" width="7.625" style="714" bestFit="1" customWidth="1"/>
    <col min="7336" max="7336" width="8.75" style="714" bestFit="1" customWidth="1"/>
    <col min="7337" max="7338" width="7.875" style="714" bestFit="1" customWidth="1"/>
    <col min="7339" max="7339" width="8.25" style="714" bestFit="1" customWidth="1"/>
    <col min="7340" max="7340" width="7" style="714" bestFit="1" customWidth="1"/>
    <col min="7341" max="7342" width="8.125" style="714" bestFit="1" customWidth="1"/>
    <col min="7343" max="7343" width="9.75" style="714" bestFit="1" customWidth="1"/>
    <col min="7344" max="7344" width="10.875" style="714" bestFit="1" customWidth="1"/>
    <col min="7345" max="7345" width="10.125" style="714" bestFit="1" customWidth="1"/>
    <col min="7346" max="7346" width="7.375" style="714" bestFit="1" customWidth="1"/>
    <col min="7347" max="7424" width="9" style="714"/>
    <col min="7425" max="7425" width="47.875" style="714" bestFit="1" customWidth="1"/>
    <col min="7426" max="7426" width="7.875" style="714" bestFit="1" customWidth="1"/>
    <col min="7427" max="7427" width="8.25" style="714" bestFit="1" customWidth="1"/>
    <col min="7428" max="7428" width="7" style="714" bestFit="1" customWidth="1"/>
    <col min="7429" max="7430" width="8.125" style="714" bestFit="1" customWidth="1"/>
    <col min="7431" max="7431" width="9.75" style="714" bestFit="1" customWidth="1"/>
    <col min="7432" max="7432" width="10.875" style="714" bestFit="1" customWidth="1"/>
    <col min="7433" max="7433" width="10.125" style="714" bestFit="1" customWidth="1"/>
    <col min="7434" max="7434" width="7.375" style="714" bestFit="1" customWidth="1"/>
    <col min="7435" max="7435" width="7.625" style="714" bestFit="1" customWidth="1"/>
    <col min="7436" max="7436" width="8.75" style="714" bestFit="1" customWidth="1"/>
    <col min="7437" max="7438" width="7.875" style="714" bestFit="1" customWidth="1"/>
    <col min="7439" max="7439" width="8.25" style="714" bestFit="1" customWidth="1"/>
    <col min="7440" max="7440" width="7" style="714" bestFit="1" customWidth="1"/>
    <col min="7441" max="7442" width="8.125" style="714" bestFit="1" customWidth="1"/>
    <col min="7443" max="7443" width="9.75" style="714" bestFit="1" customWidth="1"/>
    <col min="7444" max="7444" width="10.875" style="714" bestFit="1" customWidth="1"/>
    <col min="7445" max="7445" width="10.125" style="714" bestFit="1" customWidth="1"/>
    <col min="7446" max="7446" width="7.375" style="714" bestFit="1" customWidth="1"/>
    <col min="7447" max="7447" width="7.625" style="714" bestFit="1" customWidth="1"/>
    <col min="7448" max="7448" width="8.75" style="714" bestFit="1" customWidth="1"/>
    <col min="7449" max="7450" width="7.875" style="714" bestFit="1" customWidth="1"/>
    <col min="7451" max="7451" width="8.25" style="714" bestFit="1" customWidth="1"/>
    <col min="7452" max="7452" width="7" style="714" bestFit="1" customWidth="1"/>
    <col min="7453" max="7454" width="8.125" style="714" bestFit="1" customWidth="1"/>
    <col min="7455" max="7455" width="9.75" style="714" bestFit="1" customWidth="1"/>
    <col min="7456" max="7456" width="10.875" style="714" bestFit="1" customWidth="1"/>
    <col min="7457" max="7457" width="10.125" style="714" bestFit="1" customWidth="1"/>
    <col min="7458" max="7458" width="7.375" style="714" bestFit="1" customWidth="1"/>
    <col min="7459" max="7459" width="7.625" style="714" bestFit="1" customWidth="1"/>
    <col min="7460" max="7460" width="8.75" style="714" bestFit="1" customWidth="1"/>
    <col min="7461" max="7462" width="7.875" style="714" bestFit="1" customWidth="1"/>
    <col min="7463" max="7463" width="8.25" style="714" bestFit="1" customWidth="1"/>
    <col min="7464" max="7464" width="7" style="714" bestFit="1" customWidth="1"/>
    <col min="7465" max="7466" width="8.125" style="714" bestFit="1" customWidth="1"/>
    <col min="7467" max="7467" width="9.75" style="714" bestFit="1" customWidth="1"/>
    <col min="7468" max="7468" width="10.875" style="714" bestFit="1" customWidth="1"/>
    <col min="7469" max="7469" width="10.125" style="714" bestFit="1" customWidth="1"/>
    <col min="7470" max="7470" width="7.375" style="714" bestFit="1" customWidth="1"/>
    <col min="7471" max="7471" width="7.625" style="714" bestFit="1" customWidth="1"/>
    <col min="7472" max="7472" width="8.75" style="714" bestFit="1" customWidth="1"/>
    <col min="7473" max="7474" width="7.875" style="714" bestFit="1" customWidth="1"/>
    <col min="7475" max="7475" width="8.25" style="714" bestFit="1" customWidth="1"/>
    <col min="7476" max="7476" width="7" style="714" bestFit="1" customWidth="1"/>
    <col min="7477" max="7478" width="8.125" style="714" bestFit="1" customWidth="1"/>
    <col min="7479" max="7479" width="9.75" style="714" bestFit="1" customWidth="1"/>
    <col min="7480" max="7480" width="10.875" style="714" bestFit="1" customWidth="1"/>
    <col min="7481" max="7481" width="10.125" style="714" bestFit="1" customWidth="1"/>
    <col min="7482" max="7482" width="7.375" style="714" bestFit="1" customWidth="1"/>
    <col min="7483" max="7483" width="7.625" style="714" bestFit="1" customWidth="1"/>
    <col min="7484" max="7484" width="8.75" style="714" bestFit="1" customWidth="1"/>
    <col min="7485" max="7486" width="7.875" style="714" bestFit="1" customWidth="1"/>
    <col min="7487" max="7487" width="8.25" style="714" bestFit="1" customWidth="1"/>
    <col min="7488" max="7488" width="7" style="714" bestFit="1" customWidth="1"/>
    <col min="7489" max="7490" width="8.125" style="714" bestFit="1" customWidth="1"/>
    <col min="7491" max="7491" width="9.75" style="714" bestFit="1" customWidth="1"/>
    <col min="7492" max="7492" width="10.875" style="714" bestFit="1" customWidth="1"/>
    <col min="7493" max="7493" width="10.125" style="714" bestFit="1" customWidth="1"/>
    <col min="7494" max="7494" width="7.375" style="714" bestFit="1" customWidth="1"/>
    <col min="7495" max="7495" width="7.625" style="714" bestFit="1" customWidth="1"/>
    <col min="7496" max="7496" width="8.75" style="714" bestFit="1" customWidth="1"/>
    <col min="7497" max="7498" width="7.875" style="714" bestFit="1" customWidth="1"/>
    <col min="7499" max="7499" width="8.25" style="714" bestFit="1" customWidth="1"/>
    <col min="7500" max="7500" width="7" style="714" bestFit="1" customWidth="1"/>
    <col min="7501" max="7502" width="8.125" style="714" bestFit="1" customWidth="1"/>
    <col min="7503" max="7503" width="9.75" style="714" bestFit="1" customWidth="1"/>
    <col min="7504" max="7504" width="10.875" style="714" bestFit="1" customWidth="1"/>
    <col min="7505" max="7505" width="10.125" style="714" bestFit="1" customWidth="1"/>
    <col min="7506" max="7506" width="7.375" style="714" bestFit="1" customWidth="1"/>
    <col min="7507" max="7507" width="7.625" style="714" bestFit="1" customWidth="1"/>
    <col min="7508" max="7508" width="8.75" style="714" bestFit="1" customWidth="1"/>
    <col min="7509" max="7510" width="7.875" style="714" bestFit="1" customWidth="1"/>
    <col min="7511" max="7511" width="8.25" style="714" bestFit="1" customWidth="1"/>
    <col min="7512" max="7512" width="7" style="714" bestFit="1" customWidth="1"/>
    <col min="7513" max="7514" width="8.125" style="714" bestFit="1" customWidth="1"/>
    <col min="7515" max="7515" width="9.75" style="714" bestFit="1" customWidth="1"/>
    <col min="7516" max="7516" width="10.875" style="714" bestFit="1" customWidth="1"/>
    <col min="7517" max="7517" width="10.125" style="714" bestFit="1" customWidth="1"/>
    <col min="7518" max="7518" width="7.375" style="714" bestFit="1" customWidth="1"/>
    <col min="7519" max="7519" width="7.625" style="714" bestFit="1" customWidth="1"/>
    <col min="7520" max="7520" width="8.75" style="714" bestFit="1" customWidth="1"/>
    <col min="7521" max="7522" width="7.875" style="714" bestFit="1" customWidth="1"/>
    <col min="7523" max="7523" width="8.25" style="714" bestFit="1" customWidth="1"/>
    <col min="7524" max="7524" width="7" style="714" bestFit="1" customWidth="1"/>
    <col min="7525" max="7526" width="8.125" style="714" bestFit="1" customWidth="1"/>
    <col min="7527" max="7527" width="9.75" style="714" bestFit="1" customWidth="1"/>
    <col min="7528" max="7528" width="10.875" style="714" bestFit="1" customWidth="1"/>
    <col min="7529" max="7529" width="10.125" style="714" bestFit="1" customWidth="1"/>
    <col min="7530" max="7530" width="7.375" style="714" bestFit="1" customWidth="1"/>
    <col min="7531" max="7531" width="7.625" style="714" bestFit="1" customWidth="1"/>
    <col min="7532" max="7532" width="8.75" style="714" bestFit="1" customWidth="1"/>
    <col min="7533" max="7534" width="7.875" style="714" bestFit="1" customWidth="1"/>
    <col min="7535" max="7535" width="8.25" style="714" bestFit="1" customWidth="1"/>
    <col min="7536" max="7536" width="7" style="714" bestFit="1" customWidth="1"/>
    <col min="7537" max="7538" width="8.125" style="714" bestFit="1" customWidth="1"/>
    <col min="7539" max="7539" width="9.75" style="714" bestFit="1" customWidth="1"/>
    <col min="7540" max="7540" width="10.875" style="714" bestFit="1" customWidth="1"/>
    <col min="7541" max="7541" width="10.125" style="714" bestFit="1" customWidth="1"/>
    <col min="7542" max="7542" width="7.375" style="714" bestFit="1" customWidth="1"/>
    <col min="7543" max="7543" width="7.625" style="714" bestFit="1" customWidth="1"/>
    <col min="7544" max="7544" width="8.75" style="714" bestFit="1" customWidth="1"/>
    <col min="7545" max="7546" width="7.875" style="714" bestFit="1" customWidth="1"/>
    <col min="7547" max="7547" width="8.25" style="714" bestFit="1" customWidth="1"/>
    <col min="7548" max="7548" width="7" style="714" bestFit="1" customWidth="1"/>
    <col min="7549" max="7550" width="8.125" style="714" bestFit="1" customWidth="1"/>
    <col min="7551" max="7551" width="9.75" style="714" bestFit="1" customWidth="1"/>
    <col min="7552" max="7552" width="10.875" style="714" bestFit="1" customWidth="1"/>
    <col min="7553" max="7553" width="10.125" style="714" bestFit="1" customWidth="1"/>
    <col min="7554" max="7554" width="7.375" style="714" bestFit="1" customWidth="1"/>
    <col min="7555" max="7555" width="7.625" style="714" bestFit="1" customWidth="1"/>
    <col min="7556" max="7556" width="8.75" style="714" bestFit="1" customWidth="1"/>
    <col min="7557" max="7558" width="7.875" style="714" bestFit="1" customWidth="1"/>
    <col min="7559" max="7559" width="8.25" style="714" bestFit="1" customWidth="1"/>
    <col min="7560" max="7560" width="7" style="714" bestFit="1" customWidth="1"/>
    <col min="7561" max="7562" width="8.125" style="714" bestFit="1" customWidth="1"/>
    <col min="7563" max="7563" width="9.75" style="714" bestFit="1" customWidth="1"/>
    <col min="7564" max="7564" width="10.875" style="714" bestFit="1" customWidth="1"/>
    <col min="7565" max="7565" width="10.125" style="714" bestFit="1" customWidth="1"/>
    <col min="7566" max="7566" width="7.375" style="714" bestFit="1" customWidth="1"/>
    <col min="7567" max="7567" width="7.625" style="714" bestFit="1" customWidth="1"/>
    <col min="7568" max="7568" width="8.75" style="714" bestFit="1" customWidth="1"/>
    <col min="7569" max="7570" width="7.875" style="714" bestFit="1" customWidth="1"/>
    <col min="7571" max="7571" width="8.25" style="714" bestFit="1" customWidth="1"/>
    <col min="7572" max="7572" width="7" style="714" bestFit="1" customWidth="1"/>
    <col min="7573" max="7574" width="8.125" style="714" bestFit="1" customWidth="1"/>
    <col min="7575" max="7575" width="9.75" style="714" bestFit="1" customWidth="1"/>
    <col min="7576" max="7576" width="10.875" style="714" bestFit="1" customWidth="1"/>
    <col min="7577" max="7577" width="10.125" style="714" bestFit="1" customWidth="1"/>
    <col min="7578" max="7578" width="7.375" style="714" bestFit="1" customWidth="1"/>
    <col min="7579" max="7579" width="7.625" style="714" bestFit="1" customWidth="1"/>
    <col min="7580" max="7580" width="8.75" style="714" bestFit="1" customWidth="1"/>
    <col min="7581" max="7582" width="7.875" style="714" bestFit="1" customWidth="1"/>
    <col min="7583" max="7583" width="8.25" style="714" bestFit="1" customWidth="1"/>
    <col min="7584" max="7584" width="7" style="714" bestFit="1" customWidth="1"/>
    <col min="7585" max="7586" width="8.125" style="714" bestFit="1" customWidth="1"/>
    <col min="7587" max="7587" width="9.75" style="714" bestFit="1" customWidth="1"/>
    <col min="7588" max="7588" width="10.875" style="714" bestFit="1" customWidth="1"/>
    <col min="7589" max="7589" width="10.125" style="714" bestFit="1" customWidth="1"/>
    <col min="7590" max="7590" width="7.375" style="714" bestFit="1" customWidth="1"/>
    <col min="7591" max="7591" width="7.625" style="714" bestFit="1" customWidth="1"/>
    <col min="7592" max="7592" width="8.75" style="714" bestFit="1" customWidth="1"/>
    <col min="7593" max="7594" width="7.875" style="714" bestFit="1" customWidth="1"/>
    <col min="7595" max="7595" width="8.25" style="714" bestFit="1" customWidth="1"/>
    <col min="7596" max="7596" width="7" style="714" bestFit="1" customWidth="1"/>
    <col min="7597" max="7598" width="8.125" style="714" bestFit="1" customWidth="1"/>
    <col min="7599" max="7599" width="9.75" style="714" bestFit="1" customWidth="1"/>
    <col min="7600" max="7600" width="10.875" style="714" bestFit="1" customWidth="1"/>
    <col min="7601" max="7601" width="10.125" style="714" bestFit="1" customWidth="1"/>
    <col min="7602" max="7602" width="7.375" style="714" bestFit="1" customWidth="1"/>
    <col min="7603" max="7680" width="9" style="714"/>
    <col min="7681" max="7681" width="47.875" style="714" bestFit="1" customWidth="1"/>
    <col min="7682" max="7682" width="7.875" style="714" bestFit="1" customWidth="1"/>
    <col min="7683" max="7683" width="8.25" style="714" bestFit="1" customWidth="1"/>
    <col min="7684" max="7684" width="7" style="714" bestFit="1" customWidth="1"/>
    <col min="7685" max="7686" width="8.125" style="714" bestFit="1" customWidth="1"/>
    <col min="7687" max="7687" width="9.75" style="714" bestFit="1" customWidth="1"/>
    <col min="7688" max="7688" width="10.875" style="714" bestFit="1" customWidth="1"/>
    <col min="7689" max="7689" width="10.125" style="714" bestFit="1" customWidth="1"/>
    <col min="7690" max="7690" width="7.375" style="714" bestFit="1" customWidth="1"/>
    <col min="7691" max="7691" width="7.625" style="714" bestFit="1" customWidth="1"/>
    <col min="7692" max="7692" width="8.75" style="714" bestFit="1" customWidth="1"/>
    <col min="7693" max="7694" width="7.875" style="714" bestFit="1" customWidth="1"/>
    <col min="7695" max="7695" width="8.25" style="714" bestFit="1" customWidth="1"/>
    <col min="7696" max="7696" width="7" style="714" bestFit="1" customWidth="1"/>
    <col min="7697" max="7698" width="8.125" style="714" bestFit="1" customWidth="1"/>
    <col min="7699" max="7699" width="9.75" style="714" bestFit="1" customWidth="1"/>
    <col min="7700" max="7700" width="10.875" style="714" bestFit="1" customWidth="1"/>
    <col min="7701" max="7701" width="10.125" style="714" bestFit="1" customWidth="1"/>
    <col min="7702" max="7702" width="7.375" style="714" bestFit="1" customWidth="1"/>
    <col min="7703" max="7703" width="7.625" style="714" bestFit="1" customWidth="1"/>
    <col min="7704" max="7704" width="8.75" style="714" bestFit="1" customWidth="1"/>
    <col min="7705" max="7706" width="7.875" style="714" bestFit="1" customWidth="1"/>
    <col min="7707" max="7707" width="8.25" style="714" bestFit="1" customWidth="1"/>
    <col min="7708" max="7708" width="7" style="714" bestFit="1" customWidth="1"/>
    <col min="7709" max="7710" width="8.125" style="714" bestFit="1" customWidth="1"/>
    <col min="7711" max="7711" width="9.75" style="714" bestFit="1" customWidth="1"/>
    <col min="7712" max="7712" width="10.875" style="714" bestFit="1" customWidth="1"/>
    <col min="7713" max="7713" width="10.125" style="714" bestFit="1" customWidth="1"/>
    <col min="7714" max="7714" width="7.375" style="714" bestFit="1" customWidth="1"/>
    <col min="7715" max="7715" width="7.625" style="714" bestFit="1" customWidth="1"/>
    <col min="7716" max="7716" width="8.75" style="714" bestFit="1" customWidth="1"/>
    <col min="7717" max="7718" width="7.875" style="714" bestFit="1" customWidth="1"/>
    <col min="7719" max="7719" width="8.25" style="714" bestFit="1" customWidth="1"/>
    <col min="7720" max="7720" width="7" style="714" bestFit="1" customWidth="1"/>
    <col min="7721" max="7722" width="8.125" style="714" bestFit="1" customWidth="1"/>
    <col min="7723" max="7723" width="9.75" style="714" bestFit="1" customWidth="1"/>
    <col min="7724" max="7724" width="10.875" style="714" bestFit="1" customWidth="1"/>
    <col min="7725" max="7725" width="10.125" style="714" bestFit="1" customWidth="1"/>
    <col min="7726" max="7726" width="7.375" style="714" bestFit="1" customWidth="1"/>
    <col min="7727" max="7727" width="7.625" style="714" bestFit="1" customWidth="1"/>
    <col min="7728" max="7728" width="8.75" style="714" bestFit="1" customWidth="1"/>
    <col min="7729" max="7730" width="7.875" style="714" bestFit="1" customWidth="1"/>
    <col min="7731" max="7731" width="8.25" style="714" bestFit="1" customWidth="1"/>
    <col min="7732" max="7732" width="7" style="714" bestFit="1" customWidth="1"/>
    <col min="7733" max="7734" width="8.125" style="714" bestFit="1" customWidth="1"/>
    <col min="7735" max="7735" width="9.75" style="714" bestFit="1" customWidth="1"/>
    <col min="7736" max="7736" width="10.875" style="714" bestFit="1" customWidth="1"/>
    <col min="7737" max="7737" width="10.125" style="714" bestFit="1" customWidth="1"/>
    <col min="7738" max="7738" width="7.375" style="714" bestFit="1" customWidth="1"/>
    <col min="7739" max="7739" width="7.625" style="714" bestFit="1" customWidth="1"/>
    <col min="7740" max="7740" width="8.75" style="714" bestFit="1" customWidth="1"/>
    <col min="7741" max="7742" width="7.875" style="714" bestFit="1" customWidth="1"/>
    <col min="7743" max="7743" width="8.25" style="714" bestFit="1" customWidth="1"/>
    <col min="7744" max="7744" width="7" style="714" bestFit="1" customWidth="1"/>
    <col min="7745" max="7746" width="8.125" style="714" bestFit="1" customWidth="1"/>
    <col min="7747" max="7747" width="9.75" style="714" bestFit="1" customWidth="1"/>
    <col min="7748" max="7748" width="10.875" style="714" bestFit="1" customWidth="1"/>
    <col min="7749" max="7749" width="10.125" style="714" bestFit="1" customWidth="1"/>
    <col min="7750" max="7750" width="7.375" style="714" bestFit="1" customWidth="1"/>
    <col min="7751" max="7751" width="7.625" style="714" bestFit="1" customWidth="1"/>
    <col min="7752" max="7752" width="8.75" style="714" bestFit="1" customWidth="1"/>
    <col min="7753" max="7754" width="7.875" style="714" bestFit="1" customWidth="1"/>
    <col min="7755" max="7755" width="8.25" style="714" bestFit="1" customWidth="1"/>
    <col min="7756" max="7756" width="7" style="714" bestFit="1" customWidth="1"/>
    <col min="7757" max="7758" width="8.125" style="714" bestFit="1" customWidth="1"/>
    <col min="7759" max="7759" width="9.75" style="714" bestFit="1" customWidth="1"/>
    <col min="7760" max="7760" width="10.875" style="714" bestFit="1" customWidth="1"/>
    <col min="7761" max="7761" width="10.125" style="714" bestFit="1" customWidth="1"/>
    <col min="7762" max="7762" width="7.375" style="714" bestFit="1" customWidth="1"/>
    <col min="7763" max="7763" width="7.625" style="714" bestFit="1" customWidth="1"/>
    <col min="7764" max="7764" width="8.75" style="714" bestFit="1" customWidth="1"/>
    <col min="7765" max="7766" width="7.875" style="714" bestFit="1" customWidth="1"/>
    <col min="7767" max="7767" width="8.25" style="714" bestFit="1" customWidth="1"/>
    <col min="7768" max="7768" width="7" style="714" bestFit="1" customWidth="1"/>
    <col min="7769" max="7770" width="8.125" style="714" bestFit="1" customWidth="1"/>
    <col min="7771" max="7771" width="9.75" style="714" bestFit="1" customWidth="1"/>
    <col min="7772" max="7772" width="10.875" style="714" bestFit="1" customWidth="1"/>
    <col min="7773" max="7773" width="10.125" style="714" bestFit="1" customWidth="1"/>
    <col min="7774" max="7774" width="7.375" style="714" bestFit="1" customWidth="1"/>
    <col min="7775" max="7775" width="7.625" style="714" bestFit="1" customWidth="1"/>
    <col min="7776" max="7776" width="8.75" style="714" bestFit="1" customWidth="1"/>
    <col min="7777" max="7778" width="7.875" style="714" bestFit="1" customWidth="1"/>
    <col min="7779" max="7779" width="8.25" style="714" bestFit="1" customWidth="1"/>
    <col min="7780" max="7780" width="7" style="714" bestFit="1" customWidth="1"/>
    <col min="7781" max="7782" width="8.125" style="714" bestFit="1" customWidth="1"/>
    <col min="7783" max="7783" width="9.75" style="714" bestFit="1" customWidth="1"/>
    <col min="7784" max="7784" width="10.875" style="714" bestFit="1" customWidth="1"/>
    <col min="7785" max="7785" width="10.125" style="714" bestFit="1" customWidth="1"/>
    <col min="7786" max="7786" width="7.375" style="714" bestFit="1" customWidth="1"/>
    <col min="7787" max="7787" width="7.625" style="714" bestFit="1" customWidth="1"/>
    <col min="7788" max="7788" width="8.75" style="714" bestFit="1" customWidth="1"/>
    <col min="7789" max="7790" width="7.875" style="714" bestFit="1" customWidth="1"/>
    <col min="7791" max="7791" width="8.25" style="714" bestFit="1" customWidth="1"/>
    <col min="7792" max="7792" width="7" style="714" bestFit="1" customWidth="1"/>
    <col min="7793" max="7794" width="8.125" style="714" bestFit="1" customWidth="1"/>
    <col min="7795" max="7795" width="9.75" style="714" bestFit="1" customWidth="1"/>
    <col min="7796" max="7796" width="10.875" style="714" bestFit="1" customWidth="1"/>
    <col min="7797" max="7797" width="10.125" style="714" bestFit="1" customWidth="1"/>
    <col min="7798" max="7798" width="7.375" style="714" bestFit="1" customWidth="1"/>
    <col min="7799" max="7799" width="7.625" style="714" bestFit="1" customWidth="1"/>
    <col min="7800" max="7800" width="8.75" style="714" bestFit="1" customWidth="1"/>
    <col min="7801" max="7802" width="7.875" style="714" bestFit="1" customWidth="1"/>
    <col min="7803" max="7803" width="8.25" style="714" bestFit="1" customWidth="1"/>
    <col min="7804" max="7804" width="7" style="714" bestFit="1" customWidth="1"/>
    <col min="7805" max="7806" width="8.125" style="714" bestFit="1" customWidth="1"/>
    <col min="7807" max="7807" width="9.75" style="714" bestFit="1" customWidth="1"/>
    <col min="7808" max="7808" width="10.875" style="714" bestFit="1" customWidth="1"/>
    <col min="7809" max="7809" width="10.125" style="714" bestFit="1" customWidth="1"/>
    <col min="7810" max="7810" width="7.375" style="714" bestFit="1" customWidth="1"/>
    <col min="7811" max="7811" width="7.625" style="714" bestFit="1" customWidth="1"/>
    <col min="7812" max="7812" width="8.75" style="714" bestFit="1" customWidth="1"/>
    <col min="7813" max="7814" width="7.875" style="714" bestFit="1" customWidth="1"/>
    <col min="7815" max="7815" width="8.25" style="714" bestFit="1" customWidth="1"/>
    <col min="7816" max="7816" width="7" style="714" bestFit="1" customWidth="1"/>
    <col min="7817" max="7818" width="8.125" style="714" bestFit="1" customWidth="1"/>
    <col min="7819" max="7819" width="9.75" style="714" bestFit="1" customWidth="1"/>
    <col min="7820" max="7820" width="10.875" style="714" bestFit="1" customWidth="1"/>
    <col min="7821" max="7821" width="10.125" style="714" bestFit="1" customWidth="1"/>
    <col min="7822" max="7822" width="7.375" style="714" bestFit="1" customWidth="1"/>
    <col min="7823" max="7823" width="7.625" style="714" bestFit="1" customWidth="1"/>
    <col min="7824" max="7824" width="8.75" style="714" bestFit="1" customWidth="1"/>
    <col min="7825" max="7826" width="7.875" style="714" bestFit="1" customWidth="1"/>
    <col min="7827" max="7827" width="8.25" style="714" bestFit="1" customWidth="1"/>
    <col min="7828" max="7828" width="7" style="714" bestFit="1" customWidth="1"/>
    <col min="7829" max="7830" width="8.125" style="714" bestFit="1" customWidth="1"/>
    <col min="7831" max="7831" width="9.75" style="714" bestFit="1" customWidth="1"/>
    <col min="7832" max="7832" width="10.875" style="714" bestFit="1" customWidth="1"/>
    <col min="7833" max="7833" width="10.125" style="714" bestFit="1" customWidth="1"/>
    <col min="7834" max="7834" width="7.375" style="714" bestFit="1" customWidth="1"/>
    <col min="7835" max="7835" width="7.625" style="714" bestFit="1" customWidth="1"/>
    <col min="7836" max="7836" width="8.75" style="714" bestFit="1" customWidth="1"/>
    <col min="7837" max="7838" width="7.875" style="714" bestFit="1" customWidth="1"/>
    <col min="7839" max="7839" width="8.25" style="714" bestFit="1" customWidth="1"/>
    <col min="7840" max="7840" width="7" style="714" bestFit="1" customWidth="1"/>
    <col min="7841" max="7842" width="8.125" style="714" bestFit="1" customWidth="1"/>
    <col min="7843" max="7843" width="9.75" style="714" bestFit="1" customWidth="1"/>
    <col min="7844" max="7844" width="10.875" style="714" bestFit="1" customWidth="1"/>
    <col min="7845" max="7845" width="10.125" style="714" bestFit="1" customWidth="1"/>
    <col min="7846" max="7846" width="7.375" style="714" bestFit="1" customWidth="1"/>
    <col min="7847" max="7847" width="7.625" style="714" bestFit="1" customWidth="1"/>
    <col min="7848" max="7848" width="8.75" style="714" bestFit="1" customWidth="1"/>
    <col min="7849" max="7850" width="7.875" style="714" bestFit="1" customWidth="1"/>
    <col min="7851" max="7851" width="8.25" style="714" bestFit="1" customWidth="1"/>
    <col min="7852" max="7852" width="7" style="714" bestFit="1" customWidth="1"/>
    <col min="7853" max="7854" width="8.125" style="714" bestFit="1" customWidth="1"/>
    <col min="7855" max="7855" width="9.75" style="714" bestFit="1" customWidth="1"/>
    <col min="7856" max="7856" width="10.875" style="714" bestFit="1" customWidth="1"/>
    <col min="7857" max="7857" width="10.125" style="714" bestFit="1" customWidth="1"/>
    <col min="7858" max="7858" width="7.375" style="714" bestFit="1" customWidth="1"/>
    <col min="7859" max="7936" width="9" style="714"/>
    <col min="7937" max="7937" width="47.875" style="714" bestFit="1" customWidth="1"/>
    <col min="7938" max="7938" width="7.875" style="714" bestFit="1" customWidth="1"/>
    <col min="7939" max="7939" width="8.25" style="714" bestFit="1" customWidth="1"/>
    <col min="7940" max="7940" width="7" style="714" bestFit="1" customWidth="1"/>
    <col min="7941" max="7942" width="8.125" style="714" bestFit="1" customWidth="1"/>
    <col min="7943" max="7943" width="9.75" style="714" bestFit="1" customWidth="1"/>
    <col min="7944" max="7944" width="10.875" style="714" bestFit="1" customWidth="1"/>
    <col min="7945" max="7945" width="10.125" style="714" bestFit="1" customWidth="1"/>
    <col min="7946" max="7946" width="7.375" style="714" bestFit="1" customWidth="1"/>
    <col min="7947" max="7947" width="7.625" style="714" bestFit="1" customWidth="1"/>
    <col min="7948" max="7948" width="8.75" style="714" bestFit="1" customWidth="1"/>
    <col min="7949" max="7950" width="7.875" style="714" bestFit="1" customWidth="1"/>
    <col min="7951" max="7951" width="8.25" style="714" bestFit="1" customWidth="1"/>
    <col min="7952" max="7952" width="7" style="714" bestFit="1" customWidth="1"/>
    <col min="7953" max="7954" width="8.125" style="714" bestFit="1" customWidth="1"/>
    <col min="7955" max="7955" width="9.75" style="714" bestFit="1" customWidth="1"/>
    <col min="7956" max="7956" width="10.875" style="714" bestFit="1" customWidth="1"/>
    <col min="7957" max="7957" width="10.125" style="714" bestFit="1" customWidth="1"/>
    <col min="7958" max="7958" width="7.375" style="714" bestFit="1" customWidth="1"/>
    <col min="7959" max="7959" width="7.625" style="714" bestFit="1" customWidth="1"/>
    <col min="7960" max="7960" width="8.75" style="714" bestFit="1" customWidth="1"/>
    <col min="7961" max="7962" width="7.875" style="714" bestFit="1" customWidth="1"/>
    <col min="7963" max="7963" width="8.25" style="714" bestFit="1" customWidth="1"/>
    <col min="7964" max="7964" width="7" style="714" bestFit="1" customWidth="1"/>
    <col min="7965" max="7966" width="8.125" style="714" bestFit="1" customWidth="1"/>
    <col min="7967" max="7967" width="9.75" style="714" bestFit="1" customWidth="1"/>
    <col min="7968" max="7968" width="10.875" style="714" bestFit="1" customWidth="1"/>
    <col min="7969" max="7969" width="10.125" style="714" bestFit="1" customWidth="1"/>
    <col min="7970" max="7970" width="7.375" style="714" bestFit="1" customWidth="1"/>
    <col min="7971" max="7971" width="7.625" style="714" bestFit="1" customWidth="1"/>
    <col min="7972" max="7972" width="8.75" style="714" bestFit="1" customWidth="1"/>
    <col min="7973" max="7974" width="7.875" style="714" bestFit="1" customWidth="1"/>
    <col min="7975" max="7975" width="8.25" style="714" bestFit="1" customWidth="1"/>
    <col min="7976" max="7976" width="7" style="714" bestFit="1" customWidth="1"/>
    <col min="7977" max="7978" width="8.125" style="714" bestFit="1" customWidth="1"/>
    <col min="7979" max="7979" width="9.75" style="714" bestFit="1" customWidth="1"/>
    <col min="7980" max="7980" width="10.875" style="714" bestFit="1" customWidth="1"/>
    <col min="7981" max="7981" width="10.125" style="714" bestFit="1" customWidth="1"/>
    <col min="7982" max="7982" width="7.375" style="714" bestFit="1" customWidth="1"/>
    <col min="7983" max="7983" width="7.625" style="714" bestFit="1" customWidth="1"/>
    <col min="7984" max="7984" width="8.75" style="714" bestFit="1" customWidth="1"/>
    <col min="7985" max="7986" width="7.875" style="714" bestFit="1" customWidth="1"/>
    <col min="7987" max="7987" width="8.25" style="714" bestFit="1" customWidth="1"/>
    <col min="7988" max="7988" width="7" style="714" bestFit="1" customWidth="1"/>
    <col min="7989" max="7990" width="8.125" style="714" bestFit="1" customWidth="1"/>
    <col min="7991" max="7991" width="9.75" style="714" bestFit="1" customWidth="1"/>
    <col min="7992" max="7992" width="10.875" style="714" bestFit="1" customWidth="1"/>
    <col min="7993" max="7993" width="10.125" style="714" bestFit="1" customWidth="1"/>
    <col min="7994" max="7994" width="7.375" style="714" bestFit="1" customWidth="1"/>
    <col min="7995" max="7995" width="7.625" style="714" bestFit="1" customWidth="1"/>
    <col min="7996" max="7996" width="8.75" style="714" bestFit="1" customWidth="1"/>
    <col min="7997" max="7998" width="7.875" style="714" bestFit="1" customWidth="1"/>
    <col min="7999" max="7999" width="8.25" style="714" bestFit="1" customWidth="1"/>
    <col min="8000" max="8000" width="7" style="714" bestFit="1" customWidth="1"/>
    <col min="8001" max="8002" width="8.125" style="714" bestFit="1" customWidth="1"/>
    <col min="8003" max="8003" width="9.75" style="714" bestFit="1" customWidth="1"/>
    <col min="8004" max="8004" width="10.875" style="714" bestFit="1" customWidth="1"/>
    <col min="8005" max="8005" width="10.125" style="714" bestFit="1" customWidth="1"/>
    <col min="8006" max="8006" width="7.375" style="714" bestFit="1" customWidth="1"/>
    <col min="8007" max="8007" width="7.625" style="714" bestFit="1" customWidth="1"/>
    <col min="8008" max="8008" width="8.75" style="714" bestFit="1" customWidth="1"/>
    <col min="8009" max="8010" width="7.875" style="714" bestFit="1" customWidth="1"/>
    <col min="8011" max="8011" width="8.25" style="714" bestFit="1" customWidth="1"/>
    <col min="8012" max="8012" width="7" style="714" bestFit="1" customWidth="1"/>
    <col min="8013" max="8014" width="8.125" style="714" bestFit="1" customWidth="1"/>
    <col min="8015" max="8015" width="9.75" style="714" bestFit="1" customWidth="1"/>
    <col min="8016" max="8016" width="10.875" style="714" bestFit="1" customWidth="1"/>
    <col min="8017" max="8017" width="10.125" style="714" bestFit="1" customWidth="1"/>
    <col min="8018" max="8018" width="7.375" style="714" bestFit="1" customWidth="1"/>
    <col min="8019" max="8019" width="7.625" style="714" bestFit="1" customWidth="1"/>
    <col min="8020" max="8020" width="8.75" style="714" bestFit="1" customWidth="1"/>
    <col min="8021" max="8022" width="7.875" style="714" bestFit="1" customWidth="1"/>
    <col min="8023" max="8023" width="8.25" style="714" bestFit="1" customWidth="1"/>
    <col min="8024" max="8024" width="7" style="714" bestFit="1" customWidth="1"/>
    <col min="8025" max="8026" width="8.125" style="714" bestFit="1" customWidth="1"/>
    <col min="8027" max="8027" width="9.75" style="714" bestFit="1" customWidth="1"/>
    <col min="8028" max="8028" width="10.875" style="714" bestFit="1" customWidth="1"/>
    <col min="8029" max="8029" width="10.125" style="714" bestFit="1" customWidth="1"/>
    <col min="8030" max="8030" width="7.375" style="714" bestFit="1" customWidth="1"/>
    <col min="8031" max="8031" width="7.625" style="714" bestFit="1" customWidth="1"/>
    <col min="8032" max="8032" width="8.75" style="714" bestFit="1" customWidth="1"/>
    <col min="8033" max="8034" width="7.875" style="714" bestFit="1" customWidth="1"/>
    <col min="8035" max="8035" width="8.25" style="714" bestFit="1" customWidth="1"/>
    <col min="8036" max="8036" width="7" style="714" bestFit="1" customWidth="1"/>
    <col min="8037" max="8038" width="8.125" style="714" bestFit="1" customWidth="1"/>
    <col min="8039" max="8039" width="9.75" style="714" bestFit="1" customWidth="1"/>
    <col min="8040" max="8040" width="10.875" style="714" bestFit="1" customWidth="1"/>
    <col min="8041" max="8041" width="10.125" style="714" bestFit="1" customWidth="1"/>
    <col min="8042" max="8042" width="7.375" style="714" bestFit="1" customWidth="1"/>
    <col min="8043" max="8043" width="7.625" style="714" bestFit="1" customWidth="1"/>
    <col min="8044" max="8044" width="8.75" style="714" bestFit="1" customWidth="1"/>
    <col min="8045" max="8046" width="7.875" style="714" bestFit="1" customWidth="1"/>
    <col min="8047" max="8047" width="8.25" style="714" bestFit="1" customWidth="1"/>
    <col min="8048" max="8048" width="7" style="714" bestFit="1" customWidth="1"/>
    <col min="8049" max="8050" width="8.125" style="714" bestFit="1" customWidth="1"/>
    <col min="8051" max="8051" width="9.75" style="714" bestFit="1" customWidth="1"/>
    <col min="8052" max="8052" width="10.875" style="714" bestFit="1" customWidth="1"/>
    <col min="8053" max="8053" width="10.125" style="714" bestFit="1" customWidth="1"/>
    <col min="8054" max="8054" width="7.375" style="714" bestFit="1" customWidth="1"/>
    <col min="8055" max="8055" width="7.625" style="714" bestFit="1" customWidth="1"/>
    <col min="8056" max="8056" width="8.75" style="714" bestFit="1" customWidth="1"/>
    <col min="8057" max="8058" width="7.875" style="714" bestFit="1" customWidth="1"/>
    <col min="8059" max="8059" width="8.25" style="714" bestFit="1" customWidth="1"/>
    <col min="8060" max="8060" width="7" style="714" bestFit="1" customWidth="1"/>
    <col min="8061" max="8062" width="8.125" style="714" bestFit="1" customWidth="1"/>
    <col min="8063" max="8063" width="9.75" style="714" bestFit="1" customWidth="1"/>
    <col min="8064" max="8064" width="10.875" style="714" bestFit="1" customWidth="1"/>
    <col min="8065" max="8065" width="10.125" style="714" bestFit="1" customWidth="1"/>
    <col min="8066" max="8066" width="7.375" style="714" bestFit="1" customWidth="1"/>
    <col min="8067" max="8067" width="7.625" style="714" bestFit="1" customWidth="1"/>
    <col min="8068" max="8068" width="8.75" style="714" bestFit="1" customWidth="1"/>
    <col min="8069" max="8070" width="7.875" style="714" bestFit="1" customWidth="1"/>
    <col min="8071" max="8071" width="8.25" style="714" bestFit="1" customWidth="1"/>
    <col min="8072" max="8072" width="7" style="714" bestFit="1" customWidth="1"/>
    <col min="8073" max="8074" width="8.125" style="714" bestFit="1" customWidth="1"/>
    <col min="8075" max="8075" width="9.75" style="714" bestFit="1" customWidth="1"/>
    <col min="8076" max="8076" width="10.875" style="714" bestFit="1" customWidth="1"/>
    <col min="8077" max="8077" width="10.125" style="714" bestFit="1" customWidth="1"/>
    <col min="8078" max="8078" width="7.375" style="714" bestFit="1" customWidth="1"/>
    <col min="8079" max="8079" width="7.625" style="714" bestFit="1" customWidth="1"/>
    <col min="8080" max="8080" width="8.75" style="714" bestFit="1" customWidth="1"/>
    <col min="8081" max="8082" width="7.875" style="714" bestFit="1" customWidth="1"/>
    <col min="8083" max="8083" width="8.25" style="714" bestFit="1" customWidth="1"/>
    <col min="8084" max="8084" width="7" style="714" bestFit="1" customWidth="1"/>
    <col min="8085" max="8086" width="8.125" style="714" bestFit="1" customWidth="1"/>
    <col min="8087" max="8087" width="9.75" style="714" bestFit="1" customWidth="1"/>
    <col min="8088" max="8088" width="10.875" style="714" bestFit="1" customWidth="1"/>
    <col min="8089" max="8089" width="10.125" style="714" bestFit="1" customWidth="1"/>
    <col min="8090" max="8090" width="7.375" style="714" bestFit="1" customWidth="1"/>
    <col min="8091" max="8091" width="7.625" style="714" bestFit="1" customWidth="1"/>
    <col min="8092" max="8092" width="8.75" style="714" bestFit="1" customWidth="1"/>
    <col min="8093" max="8094" width="7.875" style="714" bestFit="1" customWidth="1"/>
    <col min="8095" max="8095" width="8.25" style="714" bestFit="1" customWidth="1"/>
    <col min="8096" max="8096" width="7" style="714" bestFit="1" customWidth="1"/>
    <col min="8097" max="8098" width="8.125" style="714" bestFit="1" customWidth="1"/>
    <col min="8099" max="8099" width="9.75" style="714" bestFit="1" customWidth="1"/>
    <col min="8100" max="8100" width="10.875" style="714" bestFit="1" customWidth="1"/>
    <col min="8101" max="8101" width="10.125" style="714" bestFit="1" customWidth="1"/>
    <col min="8102" max="8102" width="7.375" style="714" bestFit="1" customWidth="1"/>
    <col min="8103" max="8103" width="7.625" style="714" bestFit="1" customWidth="1"/>
    <col min="8104" max="8104" width="8.75" style="714" bestFit="1" customWidth="1"/>
    <col min="8105" max="8106" width="7.875" style="714" bestFit="1" customWidth="1"/>
    <col min="8107" max="8107" width="8.25" style="714" bestFit="1" customWidth="1"/>
    <col min="8108" max="8108" width="7" style="714" bestFit="1" customWidth="1"/>
    <col min="8109" max="8110" width="8.125" style="714" bestFit="1" customWidth="1"/>
    <col min="8111" max="8111" width="9.75" style="714" bestFit="1" customWidth="1"/>
    <col min="8112" max="8112" width="10.875" style="714" bestFit="1" customWidth="1"/>
    <col min="8113" max="8113" width="10.125" style="714" bestFit="1" customWidth="1"/>
    <col min="8114" max="8114" width="7.375" style="714" bestFit="1" customWidth="1"/>
    <col min="8115" max="8192" width="9" style="714"/>
    <col min="8193" max="8193" width="47.875" style="714" bestFit="1" customWidth="1"/>
    <col min="8194" max="8194" width="7.875" style="714" bestFit="1" customWidth="1"/>
    <col min="8195" max="8195" width="8.25" style="714" bestFit="1" customWidth="1"/>
    <col min="8196" max="8196" width="7" style="714" bestFit="1" customWidth="1"/>
    <col min="8197" max="8198" width="8.125" style="714" bestFit="1" customWidth="1"/>
    <col min="8199" max="8199" width="9.75" style="714" bestFit="1" customWidth="1"/>
    <col min="8200" max="8200" width="10.875" style="714" bestFit="1" customWidth="1"/>
    <col min="8201" max="8201" width="10.125" style="714" bestFit="1" customWidth="1"/>
    <col min="8202" max="8202" width="7.375" style="714" bestFit="1" customWidth="1"/>
    <col min="8203" max="8203" width="7.625" style="714" bestFit="1" customWidth="1"/>
    <col min="8204" max="8204" width="8.75" style="714" bestFit="1" customWidth="1"/>
    <col min="8205" max="8206" width="7.875" style="714" bestFit="1" customWidth="1"/>
    <col min="8207" max="8207" width="8.25" style="714" bestFit="1" customWidth="1"/>
    <col min="8208" max="8208" width="7" style="714" bestFit="1" customWidth="1"/>
    <col min="8209" max="8210" width="8.125" style="714" bestFit="1" customWidth="1"/>
    <col min="8211" max="8211" width="9.75" style="714" bestFit="1" customWidth="1"/>
    <col min="8212" max="8212" width="10.875" style="714" bestFit="1" customWidth="1"/>
    <col min="8213" max="8213" width="10.125" style="714" bestFit="1" customWidth="1"/>
    <col min="8214" max="8214" width="7.375" style="714" bestFit="1" customWidth="1"/>
    <col min="8215" max="8215" width="7.625" style="714" bestFit="1" customWidth="1"/>
    <col min="8216" max="8216" width="8.75" style="714" bestFit="1" customWidth="1"/>
    <col min="8217" max="8218" width="7.875" style="714" bestFit="1" customWidth="1"/>
    <col min="8219" max="8219" width="8.25" style="714" bestFit="1" customWidth="1"/>
    <col min="8220" max="8220" width="7" style="714" bestFit="1" customWidth="1"/>
    <col min="8221" max="8222" width="8.125" style="714" bestFit="1" customWidth="1"/>
    <col min="8223" max="8223" width="9.75" style="714" bestFit="1" customWidth="1"/>
    <col min="8224" max="8224" width="10.875" style="714" bestFit="1" customWidth="1"/>
    <col min="8225" max="8225" width="10.125" style="714" bestFit="1" customWidth="1"/>
    <col min="8226" max="8226" width="7.375" style="714" bestFit="1" customWidth="1"/>
    <col min="8227" max="8227" width="7.625" style="714" bestFit="1" customWidth="1"/>
    <col min="8228" max="8228" width="8.75" style="714" bestFit="1" customWidth="1"/>
    <col min="8229" max="8230" width="7.875" style="714" bestFit="1" customWidth="1"/>
    <col min="8231" max="8231" width="8.25" style="714" bestFit="1" customWidth="1"/>
    <col min="8232" max="8232" width="7" style="714" bestFit="1" customWidth="1"/>
    <col min="8233" max="8234" width="8.125" style="714" bestFit="1" customWidth="1"/>
    <col min="8235" max="8235" width="9.75" style="714" bestFit="1" customWidth="1"/>
    <col min="8236" max="8236" width="10.875" style="714" bestFit="1" customWidth="1"/>
    <col min="8237" max="8237" width="10.125" style="714" bestFit="1" customWidth="1"/>
    <col min="8238" max="8238" width="7.375" style="714" bestFit="1" customWidth="1"/>
    <col min="8239" max="8239" width="7.625" style="714" bestFit="1" customWidth="1"/>
    <col min="8240" max="8240" width="8.75" style="714" bestFit="1" customWidth="1"/>
    <col min="8241" max="8242" width="7.875" style="714" bestFit="1" customWidth="1"/>
    <col min="8243" max="8243" width="8.25" style="714" bestFit="1" customWidth="1"/>
    <col min="8244" max="8244" width="7" style="714" bestFit="1" customWidth="1"/>
    <col min="8245" max="8246" width="8.125" style="714" bestFit="1" customWidth="1"/>
    <col min="8247" max="8247" width="9.75" style="714" bestFit="1" customWidth="1"/>
    <col min="8248" max="8248" width="10.875" style="714" bestFit="1" customWidth="1"/>
    <col min="8249" max="8249" width="10.125" style="714" bestFit="1" customWidth="1"/>
    <col min="8250" max="8250" width="7.375" style="714" bestFit="1" customWidth="1"/>
    <col min="8251" max="8251" width="7.625" style="714" bestFit="1" customWidth="1"/>
    <col min="8252" max="8252" width="8.75" style="714" bestFit="1" customWidth="1"/>
    <col min="8253" max="8254" width="7.875" style="714" bestFit="1" customWidth="1"/>
    <col min="8255" max="8255" width="8.25" style="714" bestFit="1" customWidth="1"/>
    <col min="8256" max="8256" width="7" style="714" bestFit="1" customWidth="1"/>
    <col min="8257" max="8258" width="8.125" style="714" bestFit="1" customWidth="1"/>
    <col min="8259" max="8259" width="9.75" style="714" bestFit="1" customWidth="1"/>
    <col min="8260" max="8260" width="10.875" style="714" bestFit="1" customWidth="1"/>
    <col min="8261" max="8261" width="10.125" style="714" bestFit="1" customWidth="1"/>
    <col min="8262" max="8262" width="7.375" style="714" bestFit="1" customWidth="1"/>
    <col min="8263" max="8263" width="7.625" style="714" bestFit="1" customWidth="1"/>
    <col min="8264" max="8264" width="8.75" style="714" bestFit="1" customWidth="1"/>
    <col min="8265" max="8266" width="7.875" style="714" bestFit="1" customWidth="1"/>
    <col min="8267" max="8267" width="8.25" style="714" bestFit="1" customWidth="1"/>
    <col min="8268" max="8268" width="7" style="714" bestFit="1" customWidth="1"/>
    <col min="8269" max="8270" width="8.125" style="714" bestFit="1" customWidth="1"/>
    <col min="8271" max="8271" width="9.75" style="714" bestFit="1" customWidth="1"/>
    <col min="8272" max="8272" width="10.875" style="714" bestFit="1" customWidth="1"/>
    <col min="8273" max="8273" width="10.125" style="714" bestFit="1" customWidth="1"/>
    <col min="8274" max="8274" width="7.375" style="714" bestFit="1" customWidth="1"/>
    <col min="8275" max="8275" width="7.625" style="714" bestFit="1" customWidth="1"/>
    <col min="8276" max="8276" width="8.75" style="714" bestFit="1" customWidth="1"/>
    <col min="8277" max="8278" width="7.875" style="714" bestFit="1" customWidth="1"/>
    <col min="8279" max="8279" width="8.25" style="714" bestFit="1" customWidth="1"/>
    <col min="8280" max="8280" width="7" style="714" bestFit="1" customWidth="1"/>
    <col min="8281" max="8282" width="8.125" style="714" bestFit="1" customWidth="1"/>
    <col min="8283" max="8283" width="9.75" style="714" bestFit="1" customWidth="1"/>
    <col min="8284" max="8284" width="10.875" style="714" bestFit="1" customWidth="1"/>
    <col min="8285" max="8285" width="10.125" style="714" bestFit="1" customWidth="1"/>
    <col min="8286" max="8286" width="7.375" style="714" bestFit="1" customWidth="1"/>
    <col min="8287" max="8287" width="7.625" style="714" bestFit="1" customWidth="1"/>
    <col min="8288" max="8288" width="8.75" style="714" bestFit="1" customWidth="1"/>
    <col min="8289" max="8290" width="7.875" style="714" bestFit="1" customWidth="1"/>
    <col min="8291" max="8291" width="8.25" style="714" bestFit="1" customWidth="1"/>
    <col min="8292" max="8292" width="7" style="714" bestFit="1" customWidth="1"/>
    <col min="8293" max="8294" width="8.125" style="714" bestFit="1" customWidth="1"/>
    <col min="8295" max="8295" width="9.75" style="714" bestFit="1" customWidth="1"/>
    <col min="8296" max="8296" width="10.875" style="714" bestFit="1" customWidth="1"/>
    <col min="8297" max="8297" width="10.125" style="714" bestFit="1" customWidth="1"/>
    <col min="8298" max="8298" width="7.375" style="714" bestFit="1" customWidth="1"/>
    <col min="8299" max="8299" width="7.625" style="714" bestFit="1" customWidth="1"/>
    <col min="8300" max="8300" width="8.75" style="714" bestFit="1" customWidth="1"/>
    <col min="8301" max="8302" width="7.875" style="714" bestFit="1" customWidth="1"/>
    <col min="8303" max="8303" width="8.25" style="714" bestFit="1" customWidth="1"/>
    <col min="8304" max="8304" width="7" style="714" bestFit="1" customWidth="1"/>
    <col min="8305" max="8306" width="8.125" style="714" bestFit="1" customWidth="1"/>
    <col min="8307" max="8307" width="9.75" style="714" bestFit="1" customWidth="1"/>
    <col min="8308" max="8308" width="10.875" style="714" bestFit="1" customWidth="1"/>
    <col min="8309" max="8309" width="10.125" style="714" bestFit="1" customWidth="1"/>
    <col min="8310" max="8310" width="7.375" style="714" bestFit="1" customWidth="1"/>
    <col min="8311" max="8311" width="7.625" style="714" bestFit="1" customWidth="1"/>
    <col min="8312" max="8312" width="8.75" style="714" bestFit="1" customWidth="1"/>
    <col min="8313" max="8314" width="7.875" style="714" bestFit="1" customWidth="1"/>
    <col min="8315" max="8315" width="8.25" style="714" bestFit="1" customWidth="1"/>
    <col min="8316" max="8316" width="7" style="714" bestFit="1" customWidth="1"/>
    <col min="8317" max="8318" width="8.125" style="714" bestFit="1" customWidth="1"/>
    <col min="8319" max="8319" width="9.75" style="714" bestFit="1" customWidth="1"/>
    <col min="8320" max="8320" width="10.875" style="714" bestFit="1" customWidth="1"/>
    <col min="8321" max="8321" width="10.125" style="714" bestFit="1" customWidth="1"/>
    <col min="8322" max="8322" width="7.375" style="714" bestFit="1" customWidth="1"/>
    <col min="8323" max="8323" width="7.625" style="714" bestFit="1" customWidth="1"/>
    <col min="8324" max="8324" width="8.75" style="714" bestFit="1" customWidth="1"/>
    <col min="8325" max="8326" width="7.875" style="714" bestFit="1" customWidth="1"/>
    <col min="8327" max="8327" width="8.25" style="714" bestFit="1" customWidth="1"/>
    <col min="8328" max="8328" width="7" style="714" bestFit="1" customWidth="1"/>
    <col min="8329" max="8330" width="8.125" style="714" bestFit="1" customWidth="1"/>
    <col min="8331" max="8331" width="9.75" style="714" bestFit="1" customWidth="1"/>
    <col min="8332" max="8332" width="10.875" style="714" bestFit="1" customWidth="1"/>
    <col min="8333" max="8333" width="10.125" style="714" bestFit="1" customWidth="1"/>
    <col min="8334" max="8334" width="7.375" style="714" bestFit="1" customWidth="1"/>
    <col min="8335" max="8335" width="7.625" style="714" bestFit="1" customWidth="1"/>
    <col min="8336" max="8336" width="8.75" style="714" bestFit="1" customWidth="1"/>
    <col min="8337" max="8338" width="7.875" style="714" bestFit="1" customWidth="1"/>
    <col min="8339" max="8339" width="8.25" style="714" bestFit="1" customWidth="1"/>
    <col min="8340" max="8340" width="7" style="714" bestFit="1" customWidth="1"/>
    <col min="8341" max="8342" width="8.125" style="714" bestFit="1" customWidth="1"/>
    <col min="8343" max="8343" width="9.75" style="714" bestFit="1" customWidth="1"/>
    <col min="8344" max="8344" width="10.875" style="714" bestFit="1" customWidth="1"/>
    <col min="8345" max="8345" width="10.125" style="714" bestFit="1" customWidth="1"/>
    <col min="8346" max="8346" width="7.375" style="714" bestFit="1" customWidth="1"/>
    <col min="8347" max="8347" width="7.625" style="714" bestFit="1" customWidth="1"/>
    <col min="8348" max="8348" width="8.75" style="714" bestFit="1" customWidth="1"/>
    <col min="8349" max="8350" width="7.875" style="714" bestFit="1" customWidth="1"/>
    <col min="8351" max="8351" width="8.25" style="714" bestFit="1" customWidth="1"/>
    <col min="8352" max="8352" width="7" style="714" bestFit="1" customWidth="1"/>
    <col min="8353" max="8354" width="8.125" style="714" bestFit="1" customWidth="1"/>
    <col min="8355" max="8355" width="9.75" style="714" bestFit="1" customWidth="1"/>
    <col min="8356" max="8356" width="10.875" style="714" bestFit="1" customWidth="1"/>
    <col min="8357" max="8357" width="10.125" style="714" bestFit="1" customWidth="1"/>
    <col min="8358" max="8358" width="7.375" style="714" bestFit="1" customWidth="1"/>
    <col min="8359" max="8359" width="7.625" style="714" bestFit="1" customWidth="1"/>
    <col min="8360" max="8360" width="8.75" style="714" bestFit="1" customWidth="1"/>
    <col min="8361" max="8362" width="7.875" style="714" bestFit="1" customWidth="1"/>
    <col min="8363" max="8363" width="8.25" style="714" bestFit="1" customWidth="1"/>
    <col min="8364" max="8364" width="7" style="714" bestFit="1" customWidth="1"/>
    <col min="8365" max="8366" width="8.125" style="714" bestFit="1" customWidth="1"/>
    <col min="8367" max="8367" width="9.75" style="714" bestFit="1" customWidth="1"/>
    <col min="8368" max="8368" width="10.875" style="714" bestFit="1" customWidth="1"/>
    <col min="8369" max="8369" width="10.125" style="714" bestFit="1" customWidth="1"/>
    <col min="8370" max="8370" width="7.375" style="714" bestFit="1" customWidth="1"/>
    <col min="8371" max="8448" width="9" style="714"/>
    <col min="8449" max="8449" width="47.875" style="714" bestFit="1" customWidth="1"/>
    <col min="8450" max="8450" width="7.875" style="714" bestFit="1" customWidth="1"/>
    <col min="8451" max="8451" width="8.25" style="714" bestFit="1" customWidth="1"/>
    <col min="8452" max="8452" width="7" style="714" bestFit="1" customWidth="1"/>
    <col min="8453" max="8454" width="8.125" style="714" bestFit="1" customWidth="1"/>
    <col min="8455" max="8455" width="9.75" style="714" bestFit="1" customWidth="1"/>
    <col min="8456" max="8456" width="10.875" style="714" bestFit="1" customWidth="1"/>
    <col min="8457" max="8457" width="10.125" style="714" bestFit="1" customWidth="1"/>
    <col min="8458" max="8458" width="7.375" style="714" bestFit="1" customWidth="1"/>
    <col min="8459" max="8459" width="7.625" style="714" bestFit="1" customWidth="1"/>
    <col min="8460" max="8460" width="8.75" style="714" bestFit="1" customWidth="1"/>
    <col min="8461" max="8462" width="7.875" style="714" bestFit="1" customWidth="1"/>
    <col min="8463" max="8463" width="8.25" style="714" bestFit="1" customWidth="1"/>
    <col min="8464" max="8464" width="7" style="714" bestFit="1" customWidth="1"/>
    <col min="8465" max="8466" width="8.125" style="714" bestFit="1" customWidth="1"/>
    <col min="8467" max="8467" width="9.75" style="714" bestFit="1" customWidth="1"/>
    <col min="8468" max="8468" width="10.875" style="714" bestFit="1" customWidth="1"/>
    <col min="8469" max="8469" width="10.125" style="714" bestFit="1" customWidth="1"/>
    <col min="8470" max="8470" width="7.375" style="714" bestFit="1" customWidth="1"/>
    <col min="8471" max="8471" width="7.625" style="714" bestFit="1" customWidth="1"/>
    <col min="8472" max="8472" width="8.75" style="714" bestFit="1" customWidth="1"/>
    <col min="8473" max="8474" width="7.875" style="714" bestFit="1" customWidth="1"/>
    <col min="8475" max="8475" width="8.25" style="714" bestFit="1" customWidth="1"/>
    <col min="8476" max="8476" width="7" style="714" bestFit="1" customWidth="1"/>
    <col min="8477" max="8478" width="8.125" style="714" bestFit="1" customWidth="1"/>
    <col min="8479" max="8479" width="9.75" style="714" bestFit="1" customWidth="1"/>
    <col min="8480" max="8480" width="10.875" style="714" bestFit="1" customWidth="1"/>
    <col min="8481" max="8481" width="10.125" style="714" bestFit="1" customWidth="1"/>
    <col min="8482" max="8482" width="7.375" style="714" bestFit="1" customWidth="1"/>
    <col min="8483" max="8483" width="7.625" style="714" bestFit="1" customWidth="1"/>
    <col min="8484" max="8484" width="8.75" style="714" bestFit="1" customWidth="1"/>
    <col min="8485" max="8486" width="7.875" style="714" bestFit="1" customWidth="1"/>
    <col min="8487" max="8487" width="8.25" style="714" bestFit="1" customWidth="1"/>
    <col min="8488" max="8488" width="7" style="714" bestFit="1" customWidth="1"/>
    <col min="8489" max="8490" width="8.125" style="714" bestFit="1" customWidth="1"/>
    <col min="8491" max="8491" width="9.75" style="714" bestFit="1" customWidth="1"/>
    <col min="8492" max="8492" width="10.875" style="714" bestFit="1" customWidth="1"/>
    <col min="8493" max="8493" width="10.125" style="714" bestFit="1" customWidth="1"/>
    <col min="8494" max="8494" width="7.375" style="714" bestFit="1" customWidth="1"/>
    <col min="8495" max="8495" width="7.625" style="714" bestFit="1" customWidth="1"/>
    <col min="8496" max="8496" width="8.75" style="714" bestFit="1" customWidth="1"/>
    <col min="8497" max="8498" width="7.875" style="714" bestFit="1" customWidth="1"/>
    <col min="8499" max="8499" width="8.25" style="714" bestFit="1" customWidth="1"/>
    <col min="8500" max="8500" width="7" style="714" bestFit="1" customWidth="1"/>
    <col min="8501" max="8502" width="8.125" style="714" bestFit="1" customWidth="1"/>
    <col min="8503" max="8503" width="9.75" style="714" bestFit="1" customWidth="1"/>
    <col min="8504" max="8504" width="10.875" style="714" bestFit="1" customWidth="1"/>
    <col min="8505" max="8505" width="10.125" style="714" bestFit="1" customWidth="1"/>
    <col min="8506" max="8506" width="7.375" style="714" bestFit="1" customWidth="1"/>
    <col min="8507" max="8507" width="7.625" style="714" bestFit="1" customWidth="1"/>
    <col min="8508" max="8508" width="8.75" style="714" bestFit="1" customWidth="1"/>
    <col min="8509" max="8510" width="7.875" style="714" bestFit="1" customWidth="1"/>
    <col min="8511" max="8511" width="8.25" style="714" bestFit="1" customWidth="1"/>
    <col min="8512" max="8512" width="7" style="714" bestFit="1" customWidth="1"/>
    <col min="8513" max="8514" width="8.125" style="714" bestFit="1" customWidth="1"/>
    <col min="8515" max="8515" width="9.75" style="714" bestFit="1" customWidth="1"/>
    <col min="8516" max="8516" width="10.875" style="714" bestFit="1" customWidth="1"/>
    <col min="8517" max="8517" width="10.125" style="714" bestFit="1" customWidth="1"/>
    <col min="8518" max="8518" width="7.375" style="714" bestFit="1" customWidth="1"/>
    <col min="8519" max="8519" width="7.625" style="714" bestFit="1" customWidth="1"/>
    <col min="8520" max="8520" width="8.75" style="714" bestFit="1" customWidth="1"/>
    <col min="8521" max="8522" width="7.875" style="714" bestFit="1" customWidth="1"/>
    <col min="8523" max="8523" width="8.25" style="714" bestFit="1" customWidth="1"/>
    <col min="8524" max="8524" width="7" style="714" bestFit="1" customWidth="1"/>
    <col min="8525" max="8526" width="8.125" style="714" bestFit="1" customWidth="1"/>
    <col min="8527" max="8527" width="9.75" style="714" bestFit="1" customWidth="1"/>
    <col min="8528" max="8528" width="10.875" style="714" bestFit="1" customWidth="1"/>
    <col min="8529" max="8529" width="10.125" style="714" bestFit="1" customWidth="1"/>
    <col min="8530" max="8530" width="7.375" style="714" bestFit="1" customWidth="1"/>
    <col min="8531" max="8531" width="7.625" style="714" bestFit="1" customWidth="1"/>
    <col min="8532" max="8532" width="8.75" style="714" bestFit="1" customWidth="1"/>
    <col min="8533" max="8534" width="7.875" style="714" bestFit="1" customWidth="1"/>
    <col min="8535" max="8535" width="8.25" style="714" bestFit="1" customWidth="1"/>
    <col min="8536" max="8536" width="7" style="714" bestFit="1" customWidth="1"/>
    <col min="8537" max="8538" width="8.125" style="714" bestFit="1" customWidth="1"/>
    <col min="8539" max="8539" width="9.75" style="714" bestFit="1" customWidth="1"/>
    <col min="8540" max="8540" width="10.875" style="714" bestFit="1" customWidth="1"/>
    <col min="8541" max="8541" width="10.125" style="714" bestFit="1" customWidth="1"/>
    <col min="8542" max="8542" width="7.375" style="714" bestFit="1" customWidth="1"/>
    <col min="8543" max="8543" width="7.625" style="714" bestFit="1" customWidth="1"/>
    <col min="8544" max="8544" width="8.75" style="714" bestFit="1" customWidth="1"/>
    <col min="8545" max="8546" width="7.875" style="714" bestFit="1" customWidth="1"/>
    <col min="8547" max="8547" width="8.25" style="714" bestFit="1" customWidth="1"/>
    <col min="8548" max="8548" width="7" style="714" bestFit="1" customWidth="1"/>
    <col min="8549" max="8550" width="8.125" style="714" bestFit="1" customWidth="1"/>
    <col min="8551" max="8551" width="9.75" style="714" bestFit="1" customWidth="1"/>
    <col min="8552" max="8552" width="10.875" style="714" bestFit="1" customWidth="1"/>
    <col min="8553" max="8553" width="10.125" style="714" bestFit="1" customWidth="1"/>
    <col min="8554" max="8554" width="7.375" style="714" bestFit="1" customWidth="1"/>
    <col min="8555" max="8555" width="7.625" style="714" bestFit="1" customWidth="1"/>
    <col min="8556" max="8556" width="8.75" style="714" bestFit="1" customWidth="1"/>
    <col min="8557" max="8558" width="7.875" style="714" bestFit="1" customWidth="1"/>
    <col min="8559" max="8559" width="8.25" style="714" bestFit="1" customWidth="1"/>
    <col min="8560" max="8560" width="7" style="714" bestFit="1" customWidth="1"/>
    <col min="8561" max="8562" width="8.125" style="714" bestFit="1" customWidth="1"/>
    <col min="8563" max="8563" width="9.75" style="714" bestFit="1" customWidth="1"/>
    <col min="8564" max="8564" width="10.875" style="714" bestFit="1" customWidth="1"/>
    <col min="8565" max="8565" width="10.125" style="714" bestFit="1" customWidth="1"/>
    <col min="8566" max="8566" width="7.375" style="714" bestFit="1" customWidth="1"/>
    <col min="8567" max="8567" width="7.625" style="714" bestFit="1" customWidth="1"/>
    <col min="8568" max="8568" width="8.75" style="714" bestFit="1" customWidth="1"/>
    <col min="8569" max="8570" width="7.875" style="714" bestFit="1" customWidth="1"/>
    <col min="8571" max="8571" width="8.25" style="714" bestFit="1" customWidth="1"/>
    <col min="8572" max="8572" width="7" style="714" bestFit="1" customWidth="1"/>
    <col min="8573" max="8574" width="8.125" style="714" bestFit="1" customWidth="1"/>
    <col min="8575" max="8575" width="9.75" style="714" bestFit="1" customWidth="1"/>
    <col min="8576" max="8576" width="10.875" style="714" bestFit="1" customWidth="1"/>
    <col min="8577" max="8577" width="10.125" style="714" bestFit="1" customWidth="1"/>
    <col min="8578" max="8578" width="7.375" style="714" bestFit="1" customWidth="1"/>
    <col min="8579" max="8579" width="7.625" style="714" bestFit="1" customWidth="1"/>
    <col min="8580" max="8580" width="8.75" style="714" bestFit="1" customWidth="1"/>
    <col min="8581" max="8582" width="7.875" style="714" bestFit="1" customWidth="1"/>
    <col min="8583" max="8583" width="8.25" style="714" bestFit="1" customWidth="1"/>
    <col min="8584" max="8584" width="7" style="714" bestFit="1" customWidth="1"/>
    <col min="8585" max="8586" width="8.125" style="714" bestFit="1" customWidth="1"/>
    <col min="8587" max="8587" width="9.75" style="714" bestFit="1" customWidth="1"/>
    <col min="8588" max="8588" width="10.875" style="714" bestFit="1" customWidth="1"/>
    <col min="8589" max="8589" width="10.125" style="714" bestFit="1" customWidth="1"/>
    <col min="8590" max="8590" width="7.375" style="714" bestFit="1" customWidth="1"/>
    <col min="8591" max="8591" width="7.625" style="714" bestFit="1" customWidth="1"/>
    <col min="8592" max="8592" width="8.75" style="714" bestFit="1" customWidth="1"/>
    <col min="8593" max="8594" width="7.875" style="714" bestFit="1" customWidth="1"/>
    <col min="8595" max="8595" width="8.25" style="714" bestFit="1" customWidth="1"/>
    <col min="8596" max="8596" width="7" style="714" bestFit="1" customWidth="1"/>
    <col min="8597" max="8598" width="8.125" style="714" bestFit="1" customWidth="1"/>
    <col min="8599" max="8599" width="9.75" style="714" bestFit="1" customWidth="1"/>
    <col min="8600" max="8600" width="10.875" style="714" bestFit="1" customWidth="1"/>
    <col min="8601" max="8601" width="10.125" style="714" bestFit="1" customWidth="1"/>
    <col min="8602" max="8602" width="7.375" style="714" bestFit="1" customWidth="1"/>
    <col min="8603" max="8603" width="7.625" style="714" bestFit="1" customWidth="1"/>
    <col min="8604" max="8604" width="8.75" style="714" bestFit="1" customWidth="1"/>
    <col min="8605" max="8606" width="7.875" style="714" bestFit="1" customWidth="1"/>
    <col min="8607" max="8607" width="8.25" style="714" bestFit="1" customWidth="1"/>
    <col min="8608" max="8608" width="7" style="714" bestFit="1" customWidth="1"/>
    <col min="8609" max="8610" width="8.125" style="714" bestFit="1" customWidth="1"/>
    <col min="8611" max="8611" width="9.75" style="714" bestFit="1" customWidth="1"/>
    <col min="8612" max="8612" width="10.875" style="714" bestFit="1" customWidth="1"/>
    <col min="8613" max="8613" width="10.125" style="714" bestFit="1" customWidth="1"/>
    <col min="8614" max="8614" width="7.375" style="714" bestFit="1" customWidth="1"/>
    <col min="8615" max="8615" width="7.625" style="714" bestFit="1" customWidth="1"/>
    <col min="8616" max="8616" width="8.75" style="714" bestFit="1" customWidth="1"/>
    <col min="8617" max="8618" width="7.875" style="714" bestFit="1" customWidth="1"/>
    <col min="8619" max="8619" width="8.25" style="714" bestFit="1" customWidth="1"/>
    <col min="8620" max="8620" width="7" style="714" bestFit="1" customWidth="1"/>
    <col min="8621" max="8622" width="8.125" style="714" bestFit="1" customWidth="1"/>
    <col min="8623" max="8623" width="9.75" style="714" bestFit="1" customWidth="1"/>
    <col min="8624" max="8624" width="10.875" style="714" bestFit="1" customWidth="1"/>
    <col min="8625" max="8625" width="10.125" style="714" bestFit="1" customWidth="1"/>
    <col min="8626" max="8626" width="7.375" style="714" bestFit="1" customWidth="1"/>
    <col min="8627" max="8704" width="9" style="714"/>
    <col min="8705" max="8705" width="47.875" style="714" bestFit="1" customWidth="1"/>
    <col min="8706" max="8706" width="7.875" style="714" bestFit="1" customWidth="1"/>
    <col min="8707" max="8707" width="8.25" style="714" bestFit="1" customWidth="1"/>
    <col min="8708" max="8708" width="7" style="714" bestFit="1" customWidth="1"/>
    <col min="8709" max="8710" width="8.125" style="714" bestFit="1" customWidth="1"/>
    <col min="8711" max="8711" width="9.75" style="714" bestFit="1" customWidth="1"/>
    <col min="8712" max="8712" width="10.875" style="714" bestFit="1" customWidth="1"/>
    <col min="8713" max="8713" width="10.125" style="714" bestFit="1" customWidth="1"/>
    <col min="8714" max="8714" width="7.375" style="714" bestFit="1" customWidth="1"/>
    <col min="8715" max="8715" width="7.625" style="714" bestFit="1" customWidth="1"/>
    <col min="8716" max="8716" width="8.75" style="714" bestFit="1" customWidth="1"/>
    <col min="8717" max="8718" width="7.875" style="714" bestFit="1" customWidth="1"/>
    <col min="8719" max="8719" width="8.25" style="714" bestFit="1" customWidth="1"/>
    <col min="8720" max="8720" width="7" style="714" bestFit="1" customWidth="1"/>
    <col min="8721" max="8722" width="8.125" style="714" bestFit="1" customWidth="1"/>
    <col min="8723" max="8723" width="9.75" style="714" bestFit="1" customWidth="1"/>
    <col min="8724" max="8724" width="10.875" style="714" bestFit="1" customWidth="1"/>
    <col min="8725" max="8725" width="10.125" style="714" bestFit="1" customWidth="1"/>
    <col min="8726" max="8726" width="7.375" style="714" bestFit="1" customWidth="1"/>
    <col min="8727" max="8727" width="7.625" style="714" bestFit="1" customWidth="1"/>
    <col min="8728" max="8728" width="8.75" style="714" bestFit="1" customWidth="1"/>
    <col min="8729" max="8730" width="7.875" style="714" bestFit="1" customWidth="1"/>
    <col min="8731" max="8731" width="8.25" style="714" bestFit="1" customWidth="1"/>
    <col min="8732" max="8732" width="7" style="714" bestFit="1" customWidth="1"/>
    <col min="8733" max="8734" width="8.125" style="714" bestFit="1" customWidth="1"/>
    <col min="8735" max="8735" width="9.75" style="714" bestFit="1" customWidth="1"/>
    <col min="8736" max="8736" width="10.875" style="714" bestFit="1" customWidth="1"/>
    <col min="8737" max="8737" width="10.125" style="714" bestFit="1" customWidth="1"/>
    <col min="8738" max="8738" width="7.375" style="714" bestFit="1" customWidth="1"/>
    <col min="8739" max="8739" width="7.625" style="714" bestFit="1" customWidth="1"/>
    <col min="8740" max="8740" width="8.75" style="714" bestFit="1" customWidth="1"/>
    <col min="8741" max="8742" width="7.875" style="714" bestFit="1" customWidth="1"/>
    <col min="8743" max="8743" width="8.25" style="714" bestFit="1" customWidth="1"/>
    <col min="8744" max="8744" width="7" style="714" bestFit="1" customWidth="1"/>
    <col min="8745" max="8746" width="8.125" style="714" bestFit="1" customWidth="1"/>
    <col min="8747" max="8747" width="9.75" style="714" bestFit="1" customWidth="1"/>
    <col min="8748" max="8748" width="10.875" style="714" bestFit="1" customWidth="1"/>
    <col min="8749" max="8749" width="10.125" style="714" bestFit="1" customWidth="1"/>
    <col min="8750" max="8750" width="7.375" style="714" bestFit="1" customWidth="1"/>
    <col min="8751" max="8751" width="7.625" style="714" bestFit="1" customWidth="1"/>
    <col min="8752" max="8752" width="8.75" style="714" bestFit="1" customWidth="1"/>
    <col min="8753" max="8754" width="7.875" style="714" bestFit="1" customWidth="1"/>
    <col min="8755" max="8755" width="8.25" style="714" bestFit="1" customWidth="1"/>
    <col min="8756" max="8756" width="7" style="714" bestFit="1" customWidth="1"/>
    <col min="8757" max="8758" width="8.125" style="714" bestFit="1" customWidth="1"/>
    <col min="8759" max="8759" width="9.75" style="714" bestFit="1" customWidth="1"/>
    <col min="8760" max="8760" width="10.875" style="714" bestFit="1" customWidth="1"/>
    <col min="8761" max="8761" width="10.125" style="714" bestFit="1" customWidth="1"/>
    <col min="8762" max="8762" width="7.375" style="714" bestFit="1" customWidth="1"/>
    <col min="8763" max="8763" width="7.625" style="714" bestFit="1" customWidth="1"/>
    <col min="8764" max="8764" width="8.75" style="714" bestFit="1" customWidth="1"/>
    <col min="8765" max="8766" width="7.875" style="714" bestFit="1" customWidth="1"/>
    <col min="8767" max="8767" width="8.25" style="714" bestFit="1" customWidth="1"/>
    <col min="8768" max="8768" width="7" style="714" bestFit="1" customWidth="1"/>
    <col min="8769" max="8770" width="8.125" style="714" bestFit="1" customWidth="1"/>
    <col min="8771" max="8771" width="9.75" style="714" bestFit="1" customWidth="1"/>
    <col min="8772" max="8772" width="10.875" style="714" bestFit="1" customWidth="1"/>
    <col min="8773" max="8773" width="10.125" style="714" bestFit="1" customWidth="1"/>
    <col min="8774" max="8774" width="7.375" style="714" bestFit="1" customWidth="1"/>
    <col min="8775" max="8775" width="7.625" style="714" bestFit="1" customWidth="1"/>
    <col min="8776" max="8776" width="8.75" style="714" bestFit="1" customWidth="1"/>
    <col min="8777" max="8778" width="7.875" style="714" bestFit="1" customWidth="1"/>
    <col min="8779" max="8779" width="8.25" style="714" bestFit="1" customWidth="1"/>
    <col min="8780" max="8780" width="7" style="714" bestFit="1" customWidth="1"/>
    <col min="8781" max="8782" width="8.125" style="714" bestFit="1" customWidth="1"/>
    <col min="8783" max="8783" width="9.75" style="714" bestFit="1" customWidth="1"/>
    <col min="8784" max="8784" width="10.875" style="714" bestFit="1" customWidth="1"/>
    <col min="8785" max="8785" width="10.125" style="714" bestFit="1" customWidth="1"/>
    <col min="8786" max="8786" width="7.375" style="714" bestFit="1" customWidth="1"/>
    <col min="8787" max="8787" width="7.625" style="714" bestFit="1" customWidth="1"/>
    <col min="8788" max="8788" width="8.75" style="714" bestFit="1" customWidth="1"/>
    <col min="8789" max="8790" width="7.875" style="714" bestFit="1" customWidth="1"/>
    <col min="8791" max="8791" width="8.25" style="714" bestFit="1" customWidth="1"/>
    <col min="8792" max="8792" width="7" style="714" bestFit="1" customWidth="1"/>
    <col min="8793" max="8794" width="8.125" style="714" bestFit="1" customWidth="1"/>
    <col min="8795" max="8795" width="9.75" style="714" bestFit="1" customWidth="1"/>
    <col min="8796" max="8796" width="10.875" style="714" bestFit="1" customWidth="1"/>
    <col min="8797" max="8797" width="10.125" style="714" bestFit="1" customWidth="1"/>
    <col min="8798" max="8798" width="7.375" style="714" bestFit="1" customWidth="1"/>
    <col min="8799" max="8799" width="7.625" style="714" bestFit="1" customWidth="1"/>
    <col min="8800" max="8800" width="8.75" style="714" bestFit="1" customWidth="1"/>
    <col min="8801" max="8802" width="7.875" style="714" bestFit="1" customWidth="1"/>
    <col min="8803" max="8803" width="8.25" style="714" bestFit="1" customWidth="1"/>
    <col min="8804" max="8804" width="7" style="714" bestFit="1" customWidth="1"/>
    <col min="8805" max="8806" width="8.125" style="714" bestFit="1" customWidth="1"/>
    <col min="8807" max="8807" width="9.75" style="714" bestFit="1" customWidth="1"/>
    <col min="8808" max="8808" width="10.875" style="714" bestFit="1" customWidth="1"/>
    <col min="8809" max="8809" width="10.125" style="714" bestFit="1" customWidth="1"/>
    <col min="8810" max="8810" width="7.375" style="714" bestFit="1" customWidth="1"/>
    <col min="8811" max="8811" width="7.625" style="714" bestFit="1" customWidth="1"/>
    <col min="8812" max="8812" width="8.75" style="714" bestFit="1" customWidth="1"/>
    <col min="8813" max="8814" width="7.875" style="714" bestFit="1" customWidth="1"/>
    <col min="8815" max="8815" width="8.25" style="714" bestFit="1" customWidth="1"/>
    <col min="8816" max="8816" width="7" style="714" bestFit="1" customWidth="1"/>
    <col min="8817" max="8818" width="8.125" style="714" bestFit="1" customWidth="1"/>
    <col min="8819" max="8819" width="9.75" style="714" bestFit="1" customWidth="1"/>
    <col min="8820" max="8820" width="10.875" style="714" bestFit="1" customWidth="1"/>
    <col min="8821" max="8821" width="10.125" style="714" bestFit="1" customWidth="1"/>
    <col min="8822" max="8822" width="7.375" style="714" bestFit="1" customWidth="1"/>
    <col min="8823" max="8823" width="7.625" style="714" bestFit="1" customWidth="1"/>
    <col min="8824" max="8824" width="8.75" style="714" bestFit="1" customWidth="1"/>
    <col min="8825" max="8826" width="7.875" style="714" bestFit="1" customWidth="1"/>
    <col min="8827" max="8827" width="8.25" style="714" bestFit="1" customWidth="1"/>
    <col min="8828" max="8828" width="7" style="714" bestFit="1" customWidth="1"/>
    <col min="8829" max="8830" width="8.125" style="714" bestFit="1" customWidth="1"/>
    <col min="8831" max="8831" width="9.75" style="714" bestFit="1" customWidth="1"/>
    <col min="8832" max="8832" width="10.875" style="714" bestFit="1" customWidth="1"/>
    <col min="8833" max="8833" width="10.125" style="714" bestFit="1" customWidth="1"/>
    <col min="8834" max="8834" width="7.375" style="714" bestFit="1" customWidth="1"/>
    <col min="8835" max="8835" width="7.625" style="714" bestFit="1" customWidth="1"/>
    <col min="8836" max="8836" width="8.75" style="714" bestFit="1" customWidth="1"/>
    <col min="8837" max="8838" width="7.875" style="714" bestFit="1" customWidth="1"/>
    <col min="8839" max="8839" width="8.25" style="714" bestFit="1" customWidth="1"/>
    <col min="8840" max="8840" width="7" style="714" bestFit="1" customWidth="1"/>
    <col min="8841" max="8842" width="8.125" style="714" bestFit="1" customWidth="1"/>
    <col min="8843" max="8843" width="9.75" style="714" bestFit="1" customWidth="1"/>
    <col min="8844" max="8844" width="10.875" style="714" bestFit="1" customWidth="1"/>
    <col min="8845" max="8845" width="10.125" style="714" bestFit="1" customWidth="1"/>
    <col min="8846" max="8846" width="7.375" style="714" bestFit="1" customWidth="1"/>
    <col min="8847" max="8847" width="7.625" style="714" bestFit="1" customWidth="1"/>
    <col min="8848" max="8848" width="8.75" style="714" bestFit="1" customWidth="1"/>
    <col min="8849" max="8850" width="7.875" style="714" bestFit="1" customWidth="1"/>
    <col min="8851" max="8851" width="8.25" style="714" bestFit="1" customWidth="1"/>
    <col min="8852" max="8852" width="7" style="714" bestFit="1" customWidth="1"/>
    <col min="8853" max="8854" width="8.125" style="714" bestFit="1" customWidth="1"/>
    <col min="8855" max="8855" width="9.75" style="714" bestFit="1" customWidth="1"/>
    <col min="8856" max="8856" width="10.875" style="714" bestFit="1" customWidth="1"/>
    <col min="8857" max="8857" width="10.125" style="714" bestFit="1" customWidth="1"/>
    <col min="8858" max="8858" width="7.375" style="714" bestFit="1" customWidth="1"/>
    <col min="8859" max="8859" width="7.625" style="714" bestFit="1" customWidth="1"/>
    <col min="8860" max="8860" width="8.75" style="714" bestFit="1" customWidth="1"/>
    <col min="8861" max="8862" width="7.875" style="714" bestFit="1" customWidth="1"/>
    <col min="8863" max="8863" width="8.25" style="714" bestFit="1" customWidth="1"/>
    <col min="8864" max="8864" width="7" style="714" bestFit="1" customWidth="1"/>
    <col min="8865" max="8866" width="8.125" style="714" bestFit="1" customWidth="1"/>
    <col min="8867" max="8867" width="9.75" style="714" bestFit="1" customWidth="1"/>
    <col min="8868" max="8868" width="10.875" style="714" bestFit="1" customWidth="1"/>
    <col min="8869" max="8869" width="10.125" style="714" bestFit="1" customWidth="1"/>
    <col min="8870" max="8870" width="7.375" style="714" bestFit="1" customWidth="1"/>
    <col min="8871" max="8871" width="7.625" style="714" bestFit="1" customWidth="1"/>
    <col min="8872" max="8872" width="8.75" style="714" bestFit="1" customWidth="1"/>
    <col min="8873" max="8874" width="7.875" style="714" bestFit="1" customWidth="1"/>
    <col min="8875" max="8875" width="8.25" style="714" bestFit="1" customWidth="1"/>
    <col min="8876" max="8876" width="7" style="714" bestFit="1" customWidth="1"/>
    <col min="8877" max="8878" width="8.125" style="714" bestFit="1" customWidth="1"/>
    <col min="8879" max="8879" width="9.75" style="714" bestFit="1" customWidth="1"/>
    <col min="8880" max="8880" width="10.875" style="714" bestFit="1" customWidth="1"/>
    <col min="8881" max="8881" width="10.125" style="714" bestFit="1" customWidth="1"/>
    <col min="8882" max="8882" width="7.375" style="714" bestFit="1" customWidth="1"/>
    <col min="8883" max="8960" width="9" style="714"/>
    <col min="8961" max="8961" width="47.875" style="714" bestFit="1" customWidth="1"/>
    <col min="8962" max="8962" width="7.875" style="714" bestFit="1" customWidth="1"/>
    <col min="8963" max="8963" width="8.25" style="714" bestFit="1" customWidth="1"/>
    <col min="8964" max="8964" width="7" style="714" bestFit="1" customWidth="1"/>
    <col min="8965" max="8966" width="8.125" style="714" bestFit="1" customWidth="1"/>
    <col min="8967" max="8967" width="9.75" style="714" bestFit="1" customWidth="1"/>
    <col min="8968" max="8968" width="10.875" style="714" bestFit="1" customWidth="1"/>
    <col min="8969" max="8969" width="10.125" style="714" bestFit="1" customWidth="1"/>
    <col min="8970" max="8970" width="7.375" style="714" bestFit="1" customWidth="1"/>
    <col min="8971" max="8971" width="7.625" style="714" bestFit="1" customWidth="1"/>
    <col min="8972" max="8972" width="8.75" style="714" bestFit="1" customWidth="1"/>
    <col min="8973" max="8974" width="7.875" style="714" bestFit="1" customWidth="1"/>
    <col min="8975" max="8975" width="8.25" style="714" bestFit="1" customWidth="1"/>
    <col min="8976" max="8976" width="7" style="714" bestFit="1" customWidth="1"/>
    <col min="8977" max="8978" width="8.125" style="714" bestFit="1" customWidth="1"/>
    <col min="8979" max="8979" width="9.75" style="714" bestFit="1" customWidth="1"/>
    <col min="8980" max="8980" width="10.875" style="714" bestFit="1" customWidth="1"/>
    <col min="8981" max="8981" width="10.125" style="714" bestFit="1" customWidth="1"/>
    <col min="8982" max="8982" width="7.375" style="714" bestFit="1" customWidth="1"/>
    <col min="8983" max="8983" width="7.625" style="714" bestFit="1" customWidth="1"/>
    <col min="8984" max="8984" width="8.75" style="714" bestFit="1" customWidth="1"/>
    <col min="8985" max="8986" width="7.875" style="714" bestFit="1" customWidth="1"/>
    <col min="8987" max="8987" width="8.25" style="714" bestFit="1" customWidth="1"/>
    <col min="8988" max="8988" width="7" style="714" bestFit="1" customWidth="1"/>
    <col min="8989" max="8990" width="8.125" style="714" bestFit="1" customWidth="1"/>
    <col min="8991" max="8991" width="9.75" style="714" bestFit="1" customWidth="1"/>
    <col min="8992" max="8992" width="10.875" style="714" bestFit="1" customWidth="1"/>
    <col min="8993" max="8993" width="10.125" style="714" bestFit="1" customWidth="1"/>
    <col min="8994" max="8994" width="7.375" style="714" bestFit="1" customWidth="1"/>
    <col min="8995" max="8995" width="7.625" style="714" bestFit="1" customWidth="1"/>
    <col min="8996" max="8996" width="8.75" style="714" bestFit="1" customWidth="1"/>
    <col min="8997" max="8998" width="7.875" style="714" bestFit="1" customWidth="1"/>
    <col min="8999" max="8999" width="8.25" style="714" bestFit="1" customWidth="1"/>
    <col min="9000" max="9000" width="7" style="714" bestFit="1" customWidth="1"/>
    <col min="9001" max="9002" width="8.125" style="714" bestFit="1" customWidth="1"/>
    <col min="9003" max="9003" width="9.75" style="714" bestFit="1" customWidth="1"/>
    <col min="9004" max="9004" width="10.875" style="714" bestFit="1" customWidth="1"/>
    <col min="9005" max="9005" width="10.125" style="714" bestFit="1" customWidth="1"/>
    <col min="9006" max="9006" width="7.375" style="714" bestFit="1" customWidth="1"/>
    <col min="9007" max="9007" width="7.625" style="714" bestFit="1" customWidth="1"/>
    <col min="9008" max="9008" width="8.75" style="714" bestFit="1" customWidth="1"/>
    <col min="9009" max="9010" width="7.875" style="714" bestFit="1" customWidth="1"/>
    <col min="9011" max="9011" width="8.25" style="714" bestFit="1" customWidth="1"/>
    <col min="9012" max="9012" width="7" style="714" bestFit="1" customWidth="1"/>
    <col min="9013" max="9014" width="8.125" style="714" bestFit="1" customWidth="1"/>
    <col min="9015" max="9015" width="9.75" style="714" bestFit="1" customWidth="1"/>
    <col min="9016" max="9016" width="10.875" style="714" bestFit="1" customWidth="1"/>
    <col min="9017" max="9017" width="10.125" style="714" bestFit="1" customWidth="1"/>
    <col min="9018" max="9018" width="7.375" style="714" bestFit="1" customWidth="1"/>
    <col min="9019" max="9019" width="7.625" style="714" bestFit="1" customWidth="1"/>
    <col min="9020" max="9020" width="8.75" style="714" bestFit="1" customWidth="1"/>
    <col min="9021" max="9022" width="7.875" style="714" bestFit="1" customWidth="1"/>
    <col min="9023" max="9023" width="8.25" style="714" bestFit="1" customWidth="1"/>
    <col min="9024" max="9024" width="7" style="714" bestFit="1" customWidth="1"/>
    <col min="9025" max="9026" width="8.125" style="714" bestFit="1" customWidth="1"/>
    <col min="9027" max="9027" width="9.75" style="714" bestFit="1" customWidth="1"/>
    <col min="9028" max="9028" width="10.875" style="714" bestFit="1" customWidth="1"/>
    <col min="9029" max="9029" width="10.125" style="714" bestFit="1" customWidth="1"/>
    <col min="9030" max="9030" width="7.375" style="714" bestFit="1" customWidth="1"/>
    <col min="9031" max="9031" width="7.625" style="714" bestFit="1" customWidth="1"/>
    <col min="9032" max="9032" width="8.75" style="714" bestFit="1" customWidth="1"/>
    <col min="9033" max="9034" width="7.875" style="714" bestFit="1" customWidth="1"/>
    <col min="9035" max="9035" width="8.25" style="714" bestFit="1" customWidth="1"/>
    <col min="9036" max="9036" width="7" style="714" bestFit="1" customWidth="1"/>
    <col min="9037" max="9038" width="8.125" style="714" bestFit="1" customWidth="1"/>
    <col min="9039" max="9039" width="9.75" style="714" bestFit="1" customWidth="1"/>
    <col min="9040" max="9040" width="10.875" style="714" bestFit="1" customWidth="1"/>
    <col min="9041" max="9041" width="10.125" style="714" bestFit="1" customWidth="1"/>
    <col min="9042" max="9042" width="7.375" style="714" bestFit="1" customWidth="1"/>
    <col min="9043" max="9043" width="7.625" style="714" bestFit="1" customWidth="1"/>
    <col min="9044" max="9044" width="8.75" style="714" bestFit="1" customWidth="1"/>
    <col min="9045" max="9046" width="7.875" style="714" bestFit="1" customWidth="1"/>
    <col min="9047" max="9047" width="8.25" style="714" bestFit="1" customWidth="1"/>
    <col min="9048" max="9048" width="7" style="714" bestFit="1" customWidth="1"/>
    <col min="9049" max="9050" width="8.125" style="714" bestFit="1" customWidth="1"/>
    <col min="9051" max="9051" width="9.75" style="714" bestFit="1" customWidth="1"/>
    <col min="9052" max="9052" width="10.875" style="714" bestFit="1" customWidth="1"/>
    <col min="9053" max="9053" width="10.125" style="714" bestFit="1" customWidth="1"/>
    <col min="9054" max="9054" width="7.375" style="714" bestFit="1" customWidth="1"/>
    <col min="9055" max="9055" width="7.625" style="714" bestFit="1" customWidth="1"/>
    <col min="9056" max="9056" width="8.75" style="714" bestFit="1" customWidth="1"/>
    <col min="9057" max="9058" width="7.875" style="714" bestFit="1" customWidth="1"/>
    <col min="9059" max="9059" width="8.25" style="714" bestFit="1" customWidth="1"/>
    <col min="9060" max="9060" width="7" style="714" bestFit="1" customWidth="1"/>
    <col min="9061" max="9062" width="8.125" style="714" bestFit="1" customWidth="1"/>
    <col min="9063" max="9063" width="9.75" style="714" bestFit="1" customWidth="1"/>
    <col min="9064" max="9064" width="10.875" style="714" bestFit="1" customWidth="1"/>
    <col min="9065" max="9065" width="10.125" style="714" bestFit="1" customWidth="1"/>
    <col min="9066" max="9066" width="7.375" style="714" bestFit="1" customWidth="1"/>
    <col min="9067" max="9067" width="7.625" style="714" bestFit="1" customWidth="1"/>
    <col min="9068" max="9068" width="8.75" style="714" bestFit="1" customWidth="1"/>
    <col min="9069" max="9070" width="7.875" style="714" bestFit="1" customWidth="1"/>
    <col min="9071" max="9071" width="8.25" style="714" bestFit="1" customWidth="1"/>
    <col min="9072" max="9072" width="7" style="714" bestFit="1" customWidth="1"/>
    <col min="9073" max="9074" width="8.125" style="714" bestFit="1" customWidth="1"/>
    <col min="9075" max="9075" width="9.75" style="714" bestFit="1" customWidth="1"/>
    <col min="9076" max="9076" width="10.875" style="714" bestFit="1" customWidth="1"/>
    <col min="9077" max="9077" width="10.125" style="714" bestFit="1" customWidth="1"/>
    <col min="9078" max="9078" width="7.375" style="714" bestFit="1" customWidth="1"/>
    <col min="9079" max="9079" width="7.625" style="714" bestFit="1" customWidth="1"/>
    <col min="9080" max="9080" width="8.75" style="714" bestFit="1" customWidth="1"/>
    <col min="9081" max="9082" width="7.875" style="714" bestFit="1" customWidth="1"/>
    <col min="9083" max="9083" width="8.25" style="714" bestFit="1" customWidth="1"/>
    <col min="9084" max="9084" width="7" style="714" bestFit="1" customWidth="1"/>
    <col min="9085" max="9086" width="8.125" style="714" bestFit="1" customWidth="1"/>
    <col min="9087" max="9087" width="9.75" style="714" bestFit="1" customWidth="1"/>
    <col min="9088" max="9088" width="10.875" style="714" bestFit="1" customWidth="1"/>
    <col min="9089" max="9089" width="10.125" style="714" bestFit="1" customWidth="1"/>
    <col min="9090" max="9090" width="7.375" style="714" bestFit="1" customWidth="1"/>
    <col min="9091" max="9091" width="7.625" style="714" bestFit="1" customWidth="1"/>
    <col min="9092" max="9092" width="8.75" style="714" bestFit="1" customWidth="1"/>
    <col min="9093" max="9094" width="7.875" style="714" bestFit="1" customWidth="1"/>
    <col min="9095" max="9095" width="8.25" style="714" bestFit="1" customWidth="1"/>
    <col min="9096" max="9096" width="7" style="714" bestFit="1" customWidth="1"/>
    <col min="9097" max="9098" width="8.125" style="714" bestFit="1" customWidth="1"/>
    <col min="9099" max="9099" width="9.75" style="714" bestFit="1" customWidth="1"/>
    <col min="9100" max="9100" width="10.875" style="714" bestFit="1" customWidth="1"/>
    <col min="9101" max="9101" width="10.125" style="714" bestFit="1" customWidth="1"/>
    <col min="9102" max="9102" width="7.375" style="714" bestFit="1" customWidth="1"/>
    <col min="9103" max="9103" width="7.625" style="714" bestFit="1" customWidth="1"/>
    <col min="9104" max="9104" width="8.75" style="714" bestFit="1" customWidth="1"/>
    <col min="9105" max="9106" width="7.875" style="714" bestFit="1" customWidth="1"/>
    <col min="9107" max="9107" width="8.25" style="714" bestFit="1" customWidth="1"/>
    <col min="9108" max="9108" width="7" style="714" bestFit="1" customWidth="1"/>
    <col min="9109" max="9110" width="8.125" style="714" bestFit="1" customWidth="1"/>
    <col min="9111" max="9111" width="9.75" style="714" bestFit="1" customWidth="1"/>
    <col min="9112" max="9112" width="10.875" style="714" bestFit="1" customWidth="1"/>
    <col min="9113" max="9113" width="10.125" style="714" bestFit="1" customWidth="1"/>
    <col min="9114" max="9114" width="7.375" style="714" bestFit="1" customWidth="1"/>
    <col min="9115" max="9115" width="7.625" style="714" bestFit="1" customWidth="1"/>
    <col min="9116" max="9116" width="8.75" style="714" bestFit="1" customWidth="1"/>
    <col min="9117" max="9118" width="7.875" style="714" bestFit="1" customWidth="1"/>
    <col min="9119" max="9119" width="8.25" style="714" bestFit="1" customWidth="1"/>
    <col min="9120" max="9120" width="7" style="714" bestFit="1" customWidth="1"/>
    <col min="9121" max="9122" width="8.125" style="714" bestFit="1" customWidth="1"/>
    <col min="9123" max="9123" width="9.75" style="714" bestFit="1" customWidth="1"/>
    <col min="9124" max="9124" width="10.875" style="714" bestFit="1" customWidth="1"/>
    <col min="9125" max="9125" width="10.125" style="714" bestFit="1" customWidth="1"/>
    <col min="9126" max="9126" width="7.375" style="714" bestFit="1" customWidth="1"/>
    <col min="9127" max="9127" width="7.625" style="714" bestFit="1" customWidth="1"/>
    <col min="9128" max="9128" width="8.75" style="714" bestFit="1" customWidth="1"/>
    <col min="9129" max="9130" width="7.875" style="714" bestFit="1" customWidth="1"/>
    <col min="9131" max="9131" width="8.25" style="714" bestFit="1" customWidth="1"/>
    <col min="9132" max="9132" width="7" style="714" bestFit="1" customWidth="1"/>
    <col min="9133" max="9134" width="8.125" style="714" bestFit="1" customWidth="1"/>
    <col min="9135" max="9135" width="9.75" style="714" bestFit="1" customWidth="1"/>
    <col min="9136" max="9136" width="10.875" style="714" bestFit="1" customWidth="1"/>
    <col min="9137" max="9137" width="10.125" style="714" bestFit="1" customWidth="1"/>
    <col min="9138" max="9138" width="7.375" style="714" bestFit="1" customWidth="1"/>
    <col min="9139" max="9216" width="9" style="714"/>
    <col min="9217" max="9217" width="47.875" style="714" bestFit="1" customWidth="1"/>
    <col min="9218" max="9218" width="7.875" style="714" bestFit="1" customWidth="1"/>
    <col min="9219" max="9219" width="8.25" style="714" bestFit="1" customWidth="1"/>
    <col min="9220" max="9220" width="7" style="714" bestFit="1" customWidth="1"/>
    <col min="9221" max="9222" width="8.125" style="714" bestFit="1" customWidth="1"/>
    <col min="9223" max="9223" width="9.75" style="714" bestFit="1" customWidth="1"/>
    <col min="9224" max="9224" width="10.875" style="714" bestFit="1" customWidth="1"/>
    <col min="9225" max="9225" width="10.125" style="714" bestFit="1" customWidth="1"/>
    <col min="9226" max="9226" width="7.375" style="714" bestFit="1" customWidth="1"/>
    <col min="9227" max="9227" width="7.625" style="714" bestFit="1" customWidth="1"/>
    <col min="9228" max="9228" width="8.75" style="714" bestFit="1" customWidth="1"/>
    <col min="9229" max="9230" width="7.875" style="714" bestFit="1" customWidth="1"/>
    <col min="9231" max="9231" width="8.25" style="714" bestFit="1" customWidth="1"/>
    <col min="9232" max="9232" width="7" style="714" bestFit="1" customWidth="1"/>
    <col min="9233" max="9234" width="8.125" style="714" bestFit="1" customWidth="1"/>
    <col min="9235" max="9235" width="9.75" style="714" bestFit="1" customWidth="1"/>
    <col min="9236" max="9236" width="10.875" style="714" bestFit="1" customWidth="1"/>
    <col min="9237" max="9237" width="10.125" style="714" bestFit="1" customWidth="1"/>
    <col min="9238" max="9238" width="7.375" style="714" bestFit="1" customWidth="1"/>
    <col min="9239" max="9239" width="7.625" style="714" bestFit="1" customWidth="1"/>
    <col min="9240" max="9240" width="8.75" style="714" bestFit="1" customWidth="1"/>
    <col min="9241" max="9242" width="7.875" style="714" bestFit="1" customWidth="1"/>
    <col min="9243" max="9243" width="8.25" style="714" bestFit="1" customWidth="1"/>
    <col min="9244" max="9244" width="7" style="714" bestFit="1" customWidth="1"/>
    <col min="9245" max="9246" width="8.125" style="714" bestFit="1" customWidth="1"/>
    <col min="9247" max="9247" width="9.75" style="714" bestFit="1" customWidth="1"/>
    <col min="9248" max="9248" width="10.875" style="714" bestFit="1" customWidth="1"/>
    <col min="9249" max="9249" width="10.125" style="714" bestFit="1" customWidth="1"/>
    <col min="9250" max="9250" width="7.375" style="714" bestFit="1" customWidth="1"/>
    <col min="9251" max="9251" width="7.625" style="714" bestFit="1" customWidth="1"/>
    <col min="9252" max="9252" width="8.75" style="714" bestFit="1" customWidth="1"/>
    <col min="9253" max="9254" width="7.875" style="714" bestFit="1" customWidth="1"/>
    <col min="9255" max="9255" width="8.25" style="714" bestFit="1" customWidth="1"/>
    <col min="9256" max="9256" width="7" style="714" bestFit="1" customWidth="1"/>
    <col min="9257" max="9258" width="8.125" style="714" bestFit="1" customWidth="1"/>
    <col min="9259" max="9259" width="9.75" style="714" bestFit="1" customWidth="1"/>
    <col min="9260" max="9260" width="10.875" style="714" bestFit="1" customWidth="1"/>
    <col min="9261" max="9261" width="10.125" style="714" bestFit="1" customWidth="1"/>
    <col min="9262" max="9262" width="7.375" style="714" bestFit="1" customWidth="1"/>
    <col min="9263" max="9263" width="7.625" style="714" bestFit="1" customWidth="1"/>
    <col min="9264" max="9264" width="8.75" style="714" bestFit="1" customWidth="1"/>
    <col min="9265" max="9266" width="7.875" style="714" bestFit="1" customWidth="1"/>
    <col min="9267" max="9267" width="8.25" style="714" bestFit="1" customWidth="1"/>
    <col min="9268" max="9268" width="7" style="714" bestFit="1" customWidth="1"/>
    <col min="9269" max="9270" width="8.125" style="714" bestFit="1" customWidth="1"/>
    <col min="9271" max="9271" width="9.75" style="714" bestFit="1" customWidth="1"/>
    <col min="9272" max="9272" width="10.875" style="714" bestFit="1" customWidth="1"/>
    <col min="9273" max="9273" width="10.125" style="714" bestFit="1" customWidth="1"/>
    <col min="9274" max="9274" width="7.375" style="714" bestFit="1" customWidth="1"/>
    <col min="9275" max="9275" width="7.625" style="714" bestFit="1" customWidth="1"/>
    <col min="9276" max="9276" width="8.75" style="714" bestFit="1" customWidth="1"/>
    <col min="9277" max="9278" width="7.875" style="714" bestFit="1" customWidth="1"/>
    <col min="9279" max="9279" width="8.25" style="714" bestFit="1" customWidth="1"/>
    <col min="9280" max="9280" width="7" style="714" bestFit="1" customWidth="1"/>
    <col min="9281" max="9282" width="8.125" style="714" bestFit="1" customWidth="1"/>
    <col min="9283" max="9283" width="9.75" style="714" bestFit="1" customWidth="1"/>
    <col min="9284" max="9284" width="10.875" style="714" bestFit="1" customWidth="1"/>
    <col min="9285" max="9285" width="10.125" style="714" bestFit="1" customWidth="1"/>
    <col min="9286" max="9286" width="7.375" style="714" bestFit="1" customWidth="1"/>
    <col min="9287" max="9287" width="7.625" style="714" bestFit="1" customWidth="1"/>
    <col min="9288" max="9288" width="8.75" style="714" bestFit="1" customWidth="1"/>
    <col min="9289" max="9290" width="7.875" style="714" bestFit="1" customWidth="1"/>
    <col min="9291" max="9291" width="8.25" style="714" bestFit="1" customWidth="1"/>
    <col min="9292" max="9292" width="7" style="714" bestFit="1" customWidth="1"/>
    <col min="9293" max="9294" width="8.125" style="714" bestFit="1" customWidth="1"/>
    <col min="9295" max="9295" width="9.75" style="714" bestFit="1" customWidth="1"/>
    <col min="9296" max="9296" width="10.875" style="714" bestFit="1" customWidth="1"/>
    <col min="9297" max="9297" width="10.125" style="714" bestFit="1" customWidth="1"/>
    <col min="9298" max="9298" width="7.375" style="714" bestFit="1" customWidth="1"/>
    <col min="9299" max="9299" width="7.625" style="714" bestFit="1" customWidth="1"/>
    <col min="9300" max="9300" width="8.75" style="714" bestFit="1" customWidth="1"/>
    <col min="9301" max="9302" width="7.875" style="714" bestFit="1" customWidth="1"/>
    <col min="9303" max="9303" width="8.25" style="714" bestFit="1" customWidth="1"/>
    <col min="9304" max="9304" width="7" style="714" bestFit="1" customWidth="1"/>
    <col min="9305" max="9306" width="8.125" style="714" bestFit="1" customWidth="1"/>
    <col min="9307" max="9307" width="9.75" style="714" bestFit="1" customWidth="1"/>
    <col min="9308" max="9308" width="10.875" style="714" bestFit="1" customWidth="1"/>
    <col min="9309" max="9309" width="10.125" style="714" bestFit="1" customWidth="1"/>
    <col min="9310" max="9310" width="7.375" style="714" bestFit="1" customWidth="1"/>
    <col min="9311" max="9311" width="7.625" style="714" bestFit="1" customWidth="1"/>
    <col min="9312" max="9312" width="8.75" style="714" bestFit="1" customWidth="1"/>
    <col min="9313" max="9314" width="7.875" style="714" bestFit="1" customWidth="1"/>
    <col min="9315" max="9315" width="8.25" style="714" bestFit="1" customWidth="1"/>
    <col min="9316" max="9316" width="7" style="714" bestFit="1" customWidth="1"/>
    <col min="9317" max="9318" width="8.125" style="714" bestFit="1" customWidth="1"/>
    <col min="9319" max="9319" width="9.75" style="714" bestFit="1" customWidth="1"/>
    <col min="9320" max="9320" width="10.875" style="714" bestFit="1" customWidth="1"/>
    <col min="9321" max="9321" width="10.125" style="714" bestFit="1" customWidth="1"/>
    <col min="9322" max="9322" width="7.375" style="714" bestFit="1" customWidth="1"/>
    <col min="9323" max="9323" width="7.625" style="714" bestFit="1" customWidth="1"/>
    <col min="9324" max="9324" width="8.75" style="714" bestFit="1" customWidth="1"/>
    <col min="9325" max="9326" width="7.875" style="714" bestFit="1" customWidth="1"/>
    <col min="9327" max="9327" width="8.25" style="714" bestFit="1" customWidth="1"/>
    <col min="9328" max="9328" width="7" style="714" bestFit="1" customWidth="1"/>
    <col min="9329" max="9330" width="8.125" style="714" bestFit="1" customWidth="1"/>
    <col min="9331" max="9331" width="9.75" style="714" bestFit="1" customWidth="1"/>
    <col min="9332" max="9332" width="10.875" style="714" bestFit="1" customWidth="1"/>
    <col min="9333" max="9333" width="10.125" style="714" bestFit="1" customWidth="1"/>
    <col min="9334" max="9334" width="7.375" style="714" bestFit="1" customWidth="1"/>
    <col min="9335" max="9335" width="7.625" style="714" bestFit="1" customWidth="1"/>
    <col min="9336" max="9336" width="8.75" style="714" bestFit="1" customWidth="1"/>
    <col min="9337" max="9338" width="7.875" style="714" bestFit="1" customWidth="1"/>
    <col min="9339" max="9339" width="8.25" style="714" bestFit="1" customWidth="1"/>
    <col min="9340" max="9340" width="7" style="714" bestFit="1" customWidth="1"/>
    <col min="9341" max="9342" width="8.125" style="714" bestFit="1" customWidth="1"/>
    <col min="9343" max="9343" width="9.75" style="714" bestFit="1" customWidth="1"/>
    <col min="9344" max="9344" width="10.875" style="714" bestFit="1" customWidth="1"/>
    <col min="9345" max="9345" width="10.125" style="714" bestFit="1" customWidth="1"/>
    <col min="9346" max="9346" width="7.375" style="714" bestFit="1" customWidth="1"/>
    <col min="9347" max="9347" width="7.625" style="714" bestFit="1" customWidth="1"/>
    <col min="9348" max="9348" width="8.75" style="714" bestFit="1" customWidth="1"/>
    <col min="9349" max="9350" width="7.875" style="714" bestFit="1" customWidth="1"/>
    <col min="9351" max="9351" width="8.25" style="714" bestFit="1" customWidth="1"/>
    <col min="9352" max="9352" width="7" style="714" bestFit="1" customWidth="1"/>
    <col min="9353" max="9354" width="8.125" style="714" bestFit="1" customWidth="1"/>
    <col min="9355" max="9355" width="9.75" style="714" bestFit="1" customWidth="1"/>
    <col min="9356" max="9356" width="10.875" style="714" bestFit="1" customWidth="1"/>
    <col min="9357" max="9357" width="10.125" style="714" bestFit="1" customWidth="1"/>
    <col min="9358" max="9358" width="7.375" style="714" bestFit="1" customWidth="1"/>
    <col min="9359" max="9359" width="7.625" style="714" bestFit="1" customWidth="1"/>
    <col min="9360" max="9360" width="8.75" style="714" bestFit="1" customWidth="1"/>
    <col min="9361" max="9362" width="7.875" style="714" bestFit="1" customWidth="1"/>
    <col min="9363" max="9363" width="8.25" style="714" bestFit="1" customWidth="1"/>
    <col min="9364" max="9364" width="7" style="714" bestFit="1" customWidth="1"/>
    <col min="9365" max="9366" width="8.125" style="714" bestFit="1" customWidth="1"/>
    <col min="9367" max="9367" width="9.75" style="714" bestFit="1" customWidth="1"/>
    <col min="9368" max="9368" width="10.875" style="714" bestFit="1" customWidth="1"/>
    <col min="9369" max="9369" width="10.125" style="714" bestFit="1" customWidth="1"/>
    <col min="9370" max="9370" width="7.375" style="714" bestFit="1" customWidth="1"/>
    <col min="9371" max="9371" width="7.625" style="714" bestFit="1" customWidth="1"/>
    <col min="9372" max="9372" width="8.75" style="714" bestFit="1" customWidth="1"/>
    <col min="9373" max="9374" width="7.875" style="714" bestFit="1" customWidth="1"/>
    <col min="9375" max="9375" width="8.25" style="714" bestFit="1" customWidth="1"/>
    <col min="9376" max="9376" width="7" style="714" bestFit="1" customWidth="1"/>
    <col min="9377" max="9378" width="8.125" style="714" bestFit="1" customWidth="1"/>
    <col min="9379" max="9379" width="9.75" style="714" bestFit="1" customWidth="1"/>
    <col min="9380" max="9380" width="10.875" style="714" bestFit="1" customWidth="1"/>
    <col min="9381" max="9381" width="10.125" style="714" bestFit="1" customWidth="1"/>
    <col min="9382" max="9382" width="7.375" style="714" bestFit="1" customWidth="1"/>
    <col min="9383" max="9383" width="7.625" style="714" bestFit="1" customWidth="1"/>
    <col min="9384" max="9384" width="8.75" style="714" bestFit="1" customWidth="1"/>
    <col min="9385" max="9386" width="7.875" style="714" bestFit="1" customWidth="1"/>
    <col min="9387" max="9387" width="8.25" style="714" bestFit="1" customWidth="1"/>
    <col min="9388" max="9388" width="7" style="714" bestFit="1" customWidth="1"/>
    <col min="9389" max="9390" width="8.125" style="714" bestFit="1" customWidth="1"/>
    <col min="9391" max="9391" width="9.75" style="714" bestFit="1" customWidth="1"/>
    <col min="9392" max="9392" width="10.875" style="714" bestFit="1" customWidth="1"/>
    <col min="9393" max="9393" width="10.125" style="714" bestFit="1" customWidth="1"/>
    <col min="9394" max="9394" width="7.375" style="714" bestFit="1" customWidth="1"/>
    <col min="9395" max="9472" width="9" style="714"/>
    <col min="9473" max="9473" width="47.875" style="714" bestFit="1" customWidth="1"/>
    <col min="9474" max="9474" width="7.875" style="714" bestFit="1" customWidth="1"/>
    <col min="9475" max="9475" width="8.25" style="714" bestFit="1" customWidth="1"/>
    <col min="9476" max="9476" width="7" style="714" bestFit="1" customWidth="1"/>
    <col min="9477" max="9478" width="8.125" style="714" bestFit="1" customWidth="1"/>
    <col min="9479" max="9479" width="9.75" style="714" bestFit="1" customWidth="1"/>
    <col min="9480" max="9480" width="10.875" style="714" bestFit="1" customWidth="1"/>
    <col min="9481" max="9481" width="10.125" style="714" bestFit="1" customWidth="1"/>
    <col min="9482" max="9482" width="7.375" style="714" bestFit="1" customWidth="1"/>
    <col min="9483" max="9483" width="7.625" style="714" bestFit="1" customWidth="1"/>
    <col min="9484" max="9484" width="8.75" style="714" bestFit="1" customWidth="1"/>
    <col min="9485" max="9486" width="7.875" style="714" bestFit="1" customWidth="1"/>
    <col min="9487" max="9487" width="8.25" style="714" bestFit="1" customWidth="1"/>
    <col min="9488" max="9488" width="7" style="714" bestFit="1" customWidth="1"/>
    <col min="9489" max="9490" width="8.125" style="714" bestFit="1" customWidth="1"/>
    <col min="9491" max="9491" width="9.75" style="714" bestFit="1" customWidth="1"/>
    <col min="9492" max="9492" width="10.875" style="714" bestFit="1" customWidth="1"/>
    <col min="9493" max="9493" width="10.125" style="714" bestFit="1" customWidth="1"/>
    <col min="9494" max="9494" width="7.375" style="714" bestFit="1" customWidth="1"/>
    <col min="9495" max="9495" width="7.625" style="714" bestFit="1" customWidth="1"/>
    <col min="9496" max="9496" width="8.75" style="714" bestFit="1" customWidth="1"/>
    <col min="9497" max="9498" width="7.875" style="714" bestFit="1" customWidth="1"/>
    <col min="9499" max="9499" width="8.25" style="714" bestFit="1" customWidth="1"/>
    <col min="9500" max="9500" width="7" style="714" bestFit="1" customWidth="1"/>
    <col min="9501" max="9502" width="8.125" style="714" bestFit="1" customWidth="1"/>
    <col min="9503" max="9503" width="9.75" style="714" bestFit="1" customWidth="1"/>
    <col min="9504" max="9504" width="10.875" style="714" bestFit="1" customWidth="1"/>
    <col min="9505" max="9505" width="10.125" style="714" bestFit="1" customWidth="1"/>
    <col min="9506" max="9506" width="7.375" style="714" bestFit="1" customWidth="1"/>
    <col min="9507" max="9507" width="7.625" style="714" bestFit="1" customWidth="1"/>
    <col min="9508" max="9508" width="8.75" style="714" bestFit="1" customWidth="1"/>
    <col min="9509" max="9510" width="7.875" style="714" bestFit="1" customWidth="1"/>
    <col min="9511" max="9511" width="8.25" style="714" bestFit="1" customWidth="1"/>
    <col min="9512" max="9512" width="7" style="714" bestFit="1" customWidth="1"/>
    <col min="9513" max="9514" width="8.125" style="714" bestFit="1" customWidth="1"/>
    <col min="9515" max="9515" width="9.75" style="714" bestFit="1" customWidth="1"/>
    <col min="9516" max="9516" width="10.875" style="714" bestFit="1" customWidth="1"/>
    <col min="9517" max="9517" width="10.125" style="714" bestFit="1" customWidth="1"/>
    <col min="9518" max="9518" width="7.375" style="714" bestFit="1" customWidth="1"/>
    <col min="9519" max="9519" width="7.625" style="714" bestFit="1" customWidth="1"/>
    <col min="9520" max="9520" width="8.75" style="714" bestFit="1" customWidth="1"/>
    <col min="9521" max="9522" width="7.875" style="714" bestFit="1" customWidth="1"/>
    <col min="9523" max="9523" width="8.25" style="714" bestFit="1" customWidth="1"/>
    <col min="9524" max="9524" width="7" style="714" bestFit="1" customWidth="1"/>
    <col min="9525" max="9526" width="8.125" style="714" bestFit="1" customWidth="1"/>
    <col min="9527" max="9527" width="9.75" style="714" bestFit="1" customWidth="1"/>
    <col min="9528" max="9528" width="10.875" style="714" bestFit="1" customWidth="1"/>
    <col min="9529" max="9529" width="10.125" style="714" bestFit="1" customWidth="1"/>
    <col min="9530" max="9530" width="7.375" style="714" bestFit="1" customWidth="1"/>
    <col min="9531" max="9531" width="7.625" style="714" bestFit="1" customWidth="1"/>
    <col min="9532" max="9532" width="8.75" style="714" bestFit="1" customWidth="1"/>
    <col min="9533" max="9534" width="7.875" style="714" bestFit="1" customWidth="1"/>
    <col min="9535" max="9535" width="8.25" style="714" bestFit="1" customWidth="1"/>
    <col min="9536" max="9536" width="7" style="714" bestFit="1" customWidth="1"/>
    <col min="9537" max="9538" width="8.125" style="714" bestFit="1" customWidth="1"/>
    <col min="9539" max="9539" width="9.75" style="714" bestFit="1" customWidth="1"/>
    <col min="9540" max="9540" width="10.875" style="714" bestFit="1" customWidth="1"/>
    <col min="9541" max="9541" width="10.125" style="714" bestFit="1" customWidth="1"/>
    <col min="9542" max="9542" width="7.375" style="714" bestFit="1" customWidth="1"/>
    <col min="9543" max="9543" width="7.625" style="714" bestFit="1" customWidth="1"/>
    <col min="9544" max="9544" width="8.75" style="714" bestFit="1" customWidth="1"/>
    <col min="9545" max="9546" width="7.875" style="714" bestFit="1" customWidth="1"/>
    <col min="9547" max="9547" width="8.25" style="714" bestFit="1" customWidth="1"/>
    <col min="9548" max="9548" width="7" style="714" bestFit="1" customWidth="1"/>
    <col min="9549" max="9550" width="8.125" style="714" bestFit="1" customWidth="1"/>
    <col min="9551" max="9551" width="9.75" style="714" bestFit="1" customWidth="1"/>
    <col min="9552" max="9552" width="10.875" style="714" bestFit="1" customWidth="1"/>
    <col min="9553" max="9553" width="10.125" style="714" bestFit="1" customWidth="1"/>
    <col min="9554" max="9554" width="7.375" style="714" bestFit="1" customWidth="1"/>
    <col min="9555" max="9555" width="7.625" style="714" bestFit="1" customWidth="1"/>
    <col min="9556" max="9556" width="8.75" style="714" bestFit="1" customWidth="1"/>
    <col min="9557" max="9558" width="7.875" style="714" bestFit="1" customWidth="1"/>
    <col min="9559" max="9559" width="8.25" style="714" bestFit="1" customWidth="1"/>
    <col min="9560" max="9560" width="7" style="714" bestFit="1" customWidth="1"/>
    <col min="9561" max="9562" width="8.125" style="714" bestFit="1" customWidth="1"/>
    <col min="9563" max="9563" width="9.75" style="714" bestFit="1" customWidth="1"/>
    <col min="9564" max="9564" width="10.875" style="714" bestFit="1" customWidth="1"/>
    <col min="9565" max="9565" width="10.125" style="714" bestFit="1" customWidth="1"/>
    <col min="9566" max="9566" width="7.375" style="714" bestFit="1" customWidth="1"/>
    <col min="9567" max="9567" width="7.625" style="714" bestFit="1" customWidth="1"/>
    <col min="9568" max="9568" width="8.75" style="714" bestFit="1" customWidth="1"/>
    <col min="9569" max="9570" width="7.875" style="714" bestFit="1" customWidth="1"/>
    <col min="9571" max="9571" width="8.25" style="714" bestFit="1" customWidth="1"/>
    <col min="9572" max="9572" width="7" style="714" bestFit="1" customWidth="1"/>
    <col min="9573" max="9574" width="8.125" style="714" bestFit="1" customWidth="1"/>
    <col min="9575" max="9575" width="9.75" style="714" bestFit="1" customWidth="1"/>
    <col min="9576" max="9576" width="10.875" style="714" bestFit="1" customWidth="1"/>
    <col min="9577" max="9577" width="10.125" style="714" bestFit="1" customWidth="1"/>
    <col min="9578" max="9578" width="7.375" style="714" bestFit="1" customWidth="1"/>
    <col min="9579" max="9579" width="7.625" style="714" bestFit="1" customWidth="1"/>
    <col min="9580" max="9580" width="8.75" style="714" bestFit="1" customWidth="1"/>
    <col min="9581" max="9582" width="7.875" style="714" bestFit="1" customWidth="1"/>
    <col min="9583" max="9583" width="8.25" style="714" bestFit="1" customWidth="1"/>
    <col min="9584" max="9584" width="7" style="714" bestFit="1" customWidth="1"/>
    <col min="9585" max="9586" width="8.125" style="714" bestFit="1" customWidth="1"/>
    <col min="9587" max="9587" width="9.75" style="714" bestFit="1" customWidth="1"/>
    <col min="9588" max="9588" width="10.875" style="714" bestFit="1" customWidth="1"/>
    <col min="9589" max="9589" width="10.125" style="714" bestFit="1" customWidth="1"/>
    <col min="9590" max="9590" width="7.375" style="714" bestFit="1" customWidth="1"/>
    <col min="9591" max="9591" width="7.625" style="714" bestFit="1" customWidth="1"/>
    <col min="9592" max="9592" width="8.75" style="714" bestFit="1" customWidth="1"/>
    <col min="9593" max="9594" width="7.875" style="714" bestFit="1" customWidth="1"/>
    <col min="9595" max="9595" width="8.25" style="714" bestFit="1" customWidth="1"/>
    <col min="9596" max="9596" width="7" style="714" bestFit="1" customWidth="1"/>
    <col min="9597" max="9598" width="8.125" style="714" bestFit="1" customWidth="1"/>
    <col min="9599" max="9599" width="9.75" style="714" bestFit="1" customWidth="1"/>
    <col min="9600" max="9600" width="10.875" style="714" bestFit="1" customWidth="1"/>
    <col min="9601" max="9601" width="10.125" style="714" bestFit="1" customWidth="1"/>
    <col min="9602" max="9602" width="7.375" style="714" bestFit="1" customWidth="1"/>
    <col min="9603" max="9603" width="7.625" style="714" bestFit="1" customWidth="1"/>
    <col min="9604" max="9604" width="8.75" style="714" bestFit="1" customWidth="1"/>
    <col min="9605" max="9606" width="7.875" style="714" bestFit="1" customWidth="1"/>
    <col min="9607" max="9607" width="8.25" style="714" bestFit="1" customWidth="1"/>
    <col min="9608" max="9608" width="7" style="714" bestFit="1" customWidth="1"/>
    <col min="9609" max="9610" width="8.125" style="714" bestFit="1" customWidth="1"/>
    <col min="9611" max="9611" width="9.75" style="714" bestFit="1" customWidth="1"/>
    <col min="9612" max="9612" width="10.875" style="714" bestFit="1" customWidth="1"/>
    <col min="9613" max="9613" width="10.125" style="714" bestFit="1" customWidth="1"/>
    <col min="9614" max="9614" width="7.375" style="714" bestFit="1" customWidth="1"/>
    <col min="9615" max="9615" width="7.625" style="714" bestFit="1" customWidth="1"/>
    <col min="9616" max="9616" width="8.75" style="714" bestFit="1" customWidth="1"/>
    <col min="9617" max="9618" width="7.875" style="714" bestFit="1" customWidth="1"/>
    <col min="9619" max="9619" width="8.25" style="714" bestFit="1" customWidth="1"/>
    <col min="9620" max="9620" width="7" style="714" bestFit="1" customWidth="1"/>
    <col min="9621" max="9622" width="8.125" style="714" bestFit="1" customWidth="1"/>
    <col min="9623" max="9623" width="9.75" style="714" bestFit="1" customWidth="1"/>
    <col min="9624" max="9624" width="10.875" style="714" bestFit="1" customWidth="1"/>
    <col min="9625" max="9625" width="10.125" style="714" bestFit="1" customWidth="1"/>
    <col min="9626" max="9626" width="7.375" style="714" bestFit="1" customWidth="1"/>
    <col min="9627" max="9627" width="7.625" style="714" bestFit="1" customWidth="1"/>
    <col min="9628" max="9628" width="8.75" style="714" bestFit="1" customWidth="1"/>
    <col min="9629" max="9630" width="7.875" style="714" bestFit="1" customWidth="1"/>
    <col min="9631" max="9631" width="8.25" style="714" bestFit="1" customWidth="1"/>
    <col min="9632" max="9632" width="7" style="714" bestFit="1" customWidth="1"/>
    <col min="9633" max="9634" width="8.125" style="714" bestFit="1" customWidth="1"/>
    <col min="9635" max="9635" width="9.75" style="714" bestFit="1" customWidth="1"/>
    <col min="9636" max="9636" width="10.875" style="714" bestFit="1" customWidth="1"/>
    <col min="9637" max="9637" width="10.125" style="714" bestFit="1" customWidth="1"/>
    <col min="9638" max="9638" width="7.375" style="714" bestFit="1" customWidth="1"/>
    <col min="9639" max="9639" width="7.625" style="714" bestFit="1" customWidth="1"/>
    <col min="9640" max="9640" width="8.75" style="714" bestFit="1" customWidth="1"/>
    <col min="9641" max="9642" width="7.875" style="714" bestFit="1" customWidth="1"/>
    <col min="9643" max="9643" width="8.25" style="714" bestFit="1" customWidth="1"/>
    <col min="9644" max="9644" width="7" style="714" bestFit="1" customWidth="1"/>
    <col min="9645" max="9646" width="8.125" style="714" bestFit="1" customWidth="1"/>
    <col min="9647" max="9647" width="9.75" style="714" bestFit="1" customWidth="1"/>
    <col min="9648" max="9648" width="10.875" style="714" bestFit="1" customWidth="1"/>
    <col min="9649" max="9649" width="10.125" style="714" bestFit="1" customWidth="1"/>
    <col min="9650" max="9650" width="7.375" style="714" bestFit="1" customWidth="1"/>
    <col min="9651" max="9728" width="9" style="714"/>
    <col min="9729" max="9729" width="47.875" style="714" bestFit="1" customWidth="1"/>
    <col min="9730" max="9730" width="7.875" style="714" bestFit="1" customWidth="1"/>
    <col min="9731" max="9731" width="8.25" style="714" bestFit="1" customWidth="1"/>
    <col min="9732" max="9732" width="7" style="714" bestFit="1" customWidth="1"/>
    <col min="9733" max="9734" width="8.125" style="714" bestFit="1" customWidth="1"/>
    <col min="9735" max="9735" width="9.75" style="714" bestFit="1" customWidth="1"/>
    <col min="9736" max="9736" width="10.875" style="714" bestFit="1" customWidth="1"/>
    <col min="9737" max="9737" width="10.125" style="714" bestFit="1" customWidth="1"/>
    <col min="9738" max="9738" width="7.375" style="714" bestFit="1" customWidth="1"/>
    <col min="9739" max="9739" width="7.625" style="714" bestFit="1" customWidth="1"/>
    <col min="9740" max="9740" width="8.75" style="714" bestFit="1" customWidth="1"/>
    <col min="9741" max="9742" width="7.875" style="714" bestFit="1" customWidth="1"/>
    <col min="9743" max="9743" width="8.25" style="714" bestFit="1" customWidth="1"/>
    <col min="9744" max="9744" width="7" style="714" bestFit="1" customWidth="1"/>
    <col min="9745" max="9746" width="8.125" style="714" bestFit="1" customWidth="1"/>
    <col min="9747" max="9747" width="9.75" style="714" bestFit="1" customWidth="1"/>
    <col min="9748" max="9748" width="10.875" style="714" bestFit="1" customWidth="1"/>
    <col min="9749" max="9749" width="10.125" style="714" bestFit="1" customWidth="1"/>
    <col min="9750" max="9750" width="7.375" style="714" bestFit="1" customWidth="1"/>
    <col min="9751" max="9751" width="7.625" style="714" bestFit="1" customWidth="1"/>
    <col min="9752" max="9752" width="8.75" style="714" bestFit="1" customWidth="1"/>
    <col min="9753" max="9754" width="7.875" style="714" bestFit="1" customWidth="1"/>
    <col min="9755" max="9755" width="8.25" style="714" bestFit="1" customWidth="1"/>
    <col min="9756" max="9756" width="7" style="714" bestFit="1" customWidth="1"/>
    <col min="9757" max="9758" width="8.125" style="714" bestFit="1" customWidth="1"/>
    <col min="9759" max="9759" width="9.75" style="714" bestFit="1" customWidth="1"/>
    <col min="9760" max="9760" width="10.875" style="714" bestFit="1" customWidth="1"/>
    <col min="9761" max="9761" width="10.125" style="714" bestFit="1" customWidth="1"/>
    <col min="9762" max="9762" width="7.375" style="714" bestFit="1" customWidth="1"/>
    <col min="9763" max="9763" width="7.625" style="714" bestFit="1" customWidth="1"/>
    <col min="9764" max="9764" width="8.75" style="714" bestFit="1" customWidth="1"/>
    <col min="9765" max="9766" width="7.875" style="714" bestFit="1" customWidth="1"/>
    <col min="9767" max="9767" width="8.25" style="714" bestFit="1" customWidth="1"/>
    <col min="9768" max="9768" width="7" style="714" bestFit="1" customWidth="1"/>
    <col min="9769" max="9770" width="8.125" style="714" bestFit="1" customWidth="1"/>
    <col min="9771" max="9771" width="9.75" style="714" bestFit="1" customWidth="1"/>
    <col min="9772" max="9772" width="10.875" style="714" bestFit="1" customWidth="1"/>
    <col min="9773" max="9773" width="10.125" style="714" bestFit="1" customWidth="1"/>
    <col min="9774" max="9774" width="7.375" style="714" bestFit="1" customWidth="1"/>
    <col min="9775" max="9775" width="7.625" style="714" bestFit="1" customWidth="1"/>
    <col min="9776" max="9776" width="8.75" style="714" bestFit="1" customWidth="1"/>
    <col min="9777" max="9778" width="7.875" style="714" bestFit="1" customWidth="1"/>
    <col min="9779" max="9779" width="8.25" style="714" bestFit="1" customWidth="1"/>
    <col min="9780" max="9780" width="7" style="714" bestFit="1" customWidth="1"/>
    <col min="9781" max="9782" width="8.125" style="714" bestFit="1" customWidth="1"/>
    <col min="9783" max="9783" width="9.75" style="714" bestFit="1" customWidth="1"/>
    <col min="9784" max="9784" width="10.875" style="714" bestFit="1" customWidth="1"/>
    <col min="9785" max="9785" width="10.125" style="714" bestFit="1" customWidth="1"/>
    <col min="9786" max="9786" width="7.375" style="714" bestFit="1" customWidth="1"/>
    <col min="9787" max="9787" width="7.625" style="714" bestFit="1" customWidth="1"/>
    <col min="9788" max="9788" width="8.75" style="714" bestFit="1" customWidth="1"/>
    <col min="9789" max="9790" width="7.875" style="714" bestFit="1" customWidth="1"/>
    <col min="9791" max="9791" width="8.25" style="714" bestFit="1" customWidth="1"/>
    <col min="9792" max="9792" width="7" style="714" bestFit="1" customWidth="1"/>
    <col min="9793" max="9794" width="8.125" style="714" bestFit="1" customWidth="1"/>
    <col min="9795" max="9795" width="9.75" style="714" bestFit="1" customWidth="1"/>
    <col min="9796" max="9796" width="10.875" style="714" bestFit="1" customWidth="1"/>
    <col min="9797" max="9797" width="10.125" style="714" bestFit="1" customWidth="1"/>
    <col min="9798" max="9798" width="7.375" style="714" bestFit="1" customWidth="1"/>
    <col min="9799" max="9799" width="7.625" style="714" bestFit="1" customWidth="1"/>
    <col min="9800" max="9800" width="8.75" style="714" bestFit="1" customWidth="1"/>
    <col min="9801" max="9802" width="7.875" style="714" bestFit="1" customWidth="1"/>
    <col min="9803" max="9803" width="8.25" style="714" bestFit="1" customWidth="1"/>
    <col min="9804" max="9804" width="7" style="714" bestFit="1" customWidth="1"/>
    <col min="9805" max="9806" width="8.125" style="714" bestFit="1" customWidth="1"/>
    <col min="9807" max="9807" width="9.75" style="714" bestFit="1" customWidth="1"/>
    <col min="9808" max="9808" width="10.875" style="714" bestFit="1" customWidth="1"/>
    <col min="9809" max="9809" width="10.125" style="714" bestFit="1" customWidth="1"/>
    <col min="9810" max="9810" width="7.375" style="714" bestFit="1" customWidth="1"/>
    <col min="9811" max="9811" width="7.625" style="714" bestFit="1" customWidth="1"/>
    <col min="9812" max="9812" width="8.75" style="714" bestFit="1" customWidth="1"/>
    <col min="9813" max="9814" width="7.875" style="714" bestFit="1" customWidth="1"/>
    <col min="9815" max="9815" width="8.25" style="714" bestFit="1" customWidth="1"/>
    <col min="9816" max="9816" width="7" style="714" bestFit="1" customWidth="1"/>
    <col min="9817" max="9818" width="8.125" style="714" bestFit="1" customWidth="1"/>
    <col min="9819" max="9819" width="9.75" style="714" bestFit="1" customWidth="1"/>
    <col min="9820" max="9820" width="10.875" style="714" bestFit="1" customWidth="1"/>
    <col min="9821" max="9821" width="10.125" style="714" bestFit="1" customWidth="1"/>
    <col min="9822" max="9822" width="7.375" style="714" bestFit="1" customWidth="1"/>
    <col min="9823" max="9823" width="7.625" style="714" bestFit="1" customWidth="1"/>
    <col min="9824" max="9824" width="8.75" style="714" bestFit="1" customWidth="1"/>
    <col min="9825" max="9826" width="7.875" style="714" bestFit="1" customWidth="1"/>
    <col min="9827" max="9827" width="8.25" style="714" bestFit="1" customWidth="1"/>
    <col min="9828" max="9828" width="7" style="714" bestFit="1" customWidth="1"/>
    <col min="9829" max="9830" width="8.125" style="714" bestFit="1" customWidth="1"/>
    <col min="9831" max="9831" width="9.75" style="714" bestFit="1" customWidth="1"/>
    <col min="9832" max="9832" width="10.875" style="714" bestFit="1" customWidth="1"/>
    <col min="9833" max="9833" width="10.125" style="714" bestFit="1" customWidth="1"/>
    <col min="9834" max="9834" width="7.375" style="714" bestFit="1" customWidth="1"/>
    <col min="9835" max="9835" width="7.625" style="714" bestFit="1" customWidth="1"/>
    <col min="9836" max="9836" width="8.75" style="714" bestFit="1" customWidth="1"/>
    <col min="9837" max="9838" width="7.875" style="714" bestFit="1" customWidth="1"/>
    <col min="9839" max="9839" width="8.25" style="714" bestFit="1" customWidth="1"/>
    <col min="9840" max="9840" width="7" style="714" bestFit="1" customWidth="1"/>
    <col min="9841" max="9842" width="8.125" style="714" bestFit="1" customWidth="1"/>
    <col min="9843" max="9843" width="9.75" style="714" bestFit="1" customWidth="1"/>
    <col min="9844" max="9844" width="10.875" style="714" bestFit="1" customWidth="1"/>
    <col min="9845" max="9845" width="10.125" style="714" bestFit="1" customWidth="1"/>
    <col min="9846" max="9846" width="7.375" style="714" bestFit="1" customWidth="1"/>
    <col min="9847" max="9847" width="7.625" style="714" bestFit="1" customWidth="1"/>
    <col min="9848" max="9848" width="8.75" style="714" bestFit="1" customWidth="1"/>
    <col min="9849" max="9850" width="7.875" style="714" bestFit="1" customWidth="1"/>
    <col min="9851" max="9851" width="8.25" style="714" bestFit="1" customWidth="1"/>
    <col min="9852" max="9852" width="7" style="714" bestFit="1" customWidth="1"/>
    <col min="9853" max="9854" width="8.125" style="714" bestFit="1" customWidth="1"/>
    <col min="9855" max="9855" width="9.75" style="714" bestFit="1" customWidth="1"/>
    <col min="9856" max="9856" width="10.875" style="714" bestFit="1" customWidth="1"/>
    <col min="9857" max="9857" width="10.125" style="714" bestFit="1" customWidth="1"/>
    <col min="9858" max="9858" width="7.375" style="714" bestFit="1" customWidth="1"/>
    <col min="9859" max="9859" width="7.625" style="714" bestFit="1" customWidth="1"/>
    <col min="9860" max="9860" width="8.75" style="714" bestFit="1" customWidth="1"/>
    <col min="9861" max="9862" width="7.875" style="714" bestFit="1" customWidth="1"/>
    <col min="9863" max="9863" width="8.25" style="714" bestFit="1" customWidth="1"/>
    <col min="9864" max="9864" width="7" style="714" bestFit="1" customWidth="1"/>
    <col min="9865" max="9866" width="8.125" style="714" bestFit="1" customWidth="1"/>
    <col min="9867" max="9867" width="9.75" style="714" bestFit="1" customWidth="1"/>
    <col min="9868" max="9868" width="10.875" style="714" bestFit="1" customWidth="1"/>
    <col min="9869" max="9869" width="10.125" style="714" bestFit="1" customWidth="1"/>
    <col min="9870" max="9870" width="7.375" style="714" bestFit="1" customWidth="1"/>
    <col min="9871" max="9871" width="7.625" style="714" bestFit="1" customWidth="1"/>
    <col min="9872" max="9872" width="8.75" style="714" bestFit="1" customWidth="1"/>
    <col min="9873" max="9874" width="7.875" style="714" bestFit="1" customWidth="1"/>
    <col min="9875" max="9875" width="8.25" style="714" bestFit="1" customWidth="1"/>
    <col min="9876" max="9876" width="7" style="714" bestFit="1" customWidth="1"/>
    <col min="9877" max="9878" width="8.125" style="714" bestFit="1" customWidth="1"/>
    <col min="9879" max="9879" width="9.75" style="714" bestFit="1" customWidth="1"/>
    <col min="9880" max="9880" width="10.875" style="714" bestFit="1" customWidth="1"/>
    <col min="9881" max="9881" width="10.125" style="714" bestFit="1" customWidth="1"/>
    <col min="9882" max="9882" width="7.375" style="714" bestFit="1" customWidth="1"/>
    <col min="9883" max="9883" width="7.625" style="714" bestFit="1" customWidth="1"/>
    <col min="9884" max="9884" width="8.75" style="714" bestFit="1" customWidth="1"/>
    <col min="9885" max="9886" width="7.875" style="714" bestFit="1" customWidth="1"/>
    <col min="9887" max="9887" width="8.25" style="714" bestFit="1" customWidth="1"/>
    <col min="9888" max="9888" width="7" style="714" bestFit="1" customWidth="1"/>
    <col min="9889" max="9890" width="8.125" style="714" bestFit="1" customWidth="1"/>
    <col min="9891" max="9891" width="9.75" style="714" bestFit="1" customWidth="1"/>
    <col min="9892" max="9892" width="10.875" style="714" bestFit="1" customWidth="1"/>
    <col min="9893" max="9893" width="10.125" style="714" bestFit="1" customWidth="1"/>
    <col min="9894" max="9894" width="7.375" style="714" bestFit="1" customWidth="1"/>
    <col min="9895" max="9895" width="7.625" style="714" bestFit="1" customWidth="1"/>
    <col min="9896" max="9896" width="8.75" style="714" bestFit="1" customWidth="1"/>
    <col min="9897" max="9898" width="7.875" style="714" bestFit="1" customWidth="1"/>
    <col min="9899" max="9899" width="8.25" style="714" bestFit="1" customWidth="1"/>
    <col min="9900" max="9900" width="7" style="714" bestFit="1" customWidth="1"/>
    <col min="9901" max="9902" width="8.125" style="714" bestFit="1" customWidth="1"/>
    <col min="9903" max="9903" width="9.75" style="714" bestFit="1" customWidth="1"/>
    <col min="9904" max="9904" width="10.875" style="714" bestFit="1" customWidth="1"/>
    <col min="9905" max="9905" width="10.125" style="714" bestFit="1" customWidth="1"/>
    <col min="9906" max="9906" width="7.375" style="714" bestFit="1" customWidth="1"/>
    <col min="9907" max="9984" width="9" style="714"/>
    <col min="9985" max="9985" width="47.875" style="714" bestFit="1" customWidth="1"/>
    <col min="9986" max="9986" width="7.875" style="714" bestFit="1" customWidth="1"/>
    <col min="9987" max="9987" width="8.25" style="714" bestFit="1" customWidth="1"/>
    <col min="9988" max="9988" width="7" style="714" bestFit="1" customWidth="1"/>
    <col min="9989" max="9990" width="8.125" style="714" bestFit="1" customWidth="1"/>
    <col min="9991" max="9991" width="9.75" style="714" bestFit="1" customWidth="1"/>
    <col min="9992" max="9992" width="10.875" style="714" bestFit="1" customWidth="1"/>
    <col min="9993" max="9993" width="10.125" style="714" bestFit="1" customWidth="1"/>
    <col min="9994" max="9994" width="7.375" style="714" bestFit="1" customWidth="1"/>
    <col min="9995" max="9995" width="7.625" style="714" bestFit="1" customWidth="1"/>
    <col min="9996" max="9996" width="8.75" style="714" bestFit="1" customWidth="1"/>
    <col min="9997" max="9998" width="7.875" style="714" bestFit="1" customWidth="1"/>
    <col min="9999" max="9999" width="8.25" style="714" bestFit="1" customWidth="1"/>
    <col min="10000" max="10000" width="7" style="714" bestFit="1" customWidth="1"/>
    <col min="10001" max="10002" width="8.125" style="714" bestFit="1" customWidth="1"/>
    <col min="10003" max="10003" width="9.75" style="714" bestFit="1" customWidth="1"/>
    <col min="10004" max="10004" width="10.875" style="714" bestFit="1" customWidth="1"/>
    <col min="10005" max="10005" width="10.125" style="714" bestFit="1" customWidth="1"/>
    <col min="10006" max="10006" width="7.375" style="714" bestFit="1" customWidth="1"/>
    <col min="10007" max="10007" width="7.625" style="714" bestFit="1" customWidth="1"/>
    <col min="10008" max="10008" width="8.75" style="714" bestFit="1" customWidth="1"/>
    <col min="10009" max="10010" width="7.875" style="714" bestFit="1" customWidth="1"/>
    <col min="10011" max="10011" width="8.25" style="714" bestFit="1" customWidth="1"/>
    <col min="10012" max="10012" width="7" style="714" bestFit="1" customWidth="1"/>
    <col min="10013" max="10014" width="8.125" style="714" bestFit="1" customWidth="1"/>
    <col min="10015" max="10015" width="9.75" style="714" bestFit="1" customWidth="1"/>
    <col min="10016" max="10016" width="10.875" style="714" bestFit="1" customWidth="1"/>
    <col min="10017" max="10017" width="10.125" style="714" bestFit="1" customWidth="1"/>
    <col min="10018" max="10018" width="7.375" style="714" bestFit="1" customWidth="1"/>
    <col min="10019" max="10019" width="7.625" style="714" bestFit="1" customWidth="1"/>
    <col min="10020" max="10020" width="8.75" style="714" bestFit="1" customWidth="1"/>
    <col min="10021" max="10022" width="7.875" style="714" bestFit="1" customWidth="1"/>
    <col min="10023" max="10023" width="8.25" style="714" bestFit="1" customWidth="1"/>
    <col min="10024" max="10024" width="7" style="714" bestFit="1" customWidth="1"/>
    <col min="10025" max="10026" width="8.125" style="714" bestFit="1" customWidth="1"/>
    <col min="10027" max="10027" width="9.75" style="714" bestFit="1" customWidth="1"/>
    <col min="10028" max="10028" width="10.875" style="714" bestFit="1" customWidth="1"/>
    <col min="10029" max="10029" width="10.125" style="714" bestFit="1" customWidth="1"/>
    <col min="10030" max="10030" width="7.375" style="714" bestFit="1" customWidth="1"/>
    <col min="10031" max="10031" width="7.625" style="714" bestFit="1" customWidth="1"/>
    <col min="10032" max="10032" width="8.75" style="714" bestFit="1" customWidth="1"/>
    <col min="10033" max="10034" width="7.875" style="714" bestFit="1" customWidth="1"/>
    <col min="10035" max="10035" width="8.25" style="714" bestFit="1" customWidth="1"/>
    <col min="10036" max="10036" width="7" style="714" bestFit="1" customWidth="1"/>
    <col min="10037" max="10038" width="8.125" style="714" bestFit="1" customWidth="1"/>
    <col min="10039" max="10039" width="9.75" style="714" bestFit="1" customWidth="1"/>
    <col min="10040" max="10040" width="10.875" style="714" bestFit="1" customWidth="1"/>
    <col min="10041" max="10041" width="10.125" style="714" bestFit="1" customWidth="1"/>
    <col min="10042" max="10042" width="7.375" style="714" bestFit="1" customWidth="1"/>
    <col min="10043" max="10043" width="7.625" style="714" bestFit="1" customWidth="1"/>
    <col min="10044" max="10044" width="8.75" style="714" bestFit="1" customWidth="1"/>
    <col min="10045" max="10046" width="7.875" style="714" bestFit="1" customWidth="1"/>
    <col min="10047" max="10047" width="8.25" style="714" bestFit="1" customWidth="1"/>
    <col min="10048" max="10048" width="7" style="714" bestFit="1" customWidth="1"/>
    <col min="10049" max="10050" width="8.125" style="714" bestFit="1" customWidth="1"/>
    <col min="10051" max="10051" width="9.75" style="714" bestFit="1" customWidth="1"/>
    <col min="10052" max="10052" width="10.875" style="714" bestFit="1" customWidth="1"/>
    <col min="10053" max="10053" width="10.125" style="714" bestFit="1" customWidth="1"/>
    <col min="10054" max="10054" width="7.375" style="714" bestFit="1" customWidth="1"/>
    <col min="10055" max="10055" width="7.625" style="714" bestFit="1" customWidth="1"/>
    <col min="10056" max="10056" width="8.75" style="714" bestFit="1" customWidth="1"/>
    <col min="10057" max="10058" width="7.875" style="714" bestFit="1" customWidth="1"/>
    <col min="10059" max="10059" width="8.25" style="714" bestFit="1" customWidth="1"/>
    <col min="10060" max="10060" width="7" style="714" bestFit="1" customWidth="1"/>
    <col min="10061" max="10062" width="8.125" style="714" bestFit="1" customWidth="1"/>
    <col min="10063" max="10063" width="9.75" style="714" bestFit="1" customWidth="1"/>
    <col min="10064" max="10064" width="10.875" style="714" bestFit="1" customWidth="1"/>
    <col min="10065" max="10065" width="10.125" style="714" bestFit="1" customWidth="1"/>
    <col min="10066" max="10066" width="7.375" style="714" bestFit="1" customWidth="1"/>
    <col min="10067" max="10067" width="7.625" style="714" bestFit="1" customWidth="1"/>
    <col min="10068" max="10068" width="8.75" style="714" bestFit="1" customWidth="1"/>
    <col min="10069" max="10070" width="7.875" style="714" bestFit="1" customWidth="1"/>
    <col min="10071" max="10071" width="8.25" style="714" bestFit="1" customWidth="1"/>
    <col min="10072" max="10072" width="7" style="714" bestFit="1" customWidth="1"/>
    <col min="10073" max="10074" width="8.125" style="714" bestFit="1" customWidth="1"/>
    <col min="10075" max="10075" width="9.75" style="714" bestFit="1" customWidth="1"/>
    <col min="10076" max="10076" width="10.875" style="714" bestFit="1" customWidth="1"/>
    <col min="10077" max="10077" width="10.125" style="714" bestFit="1" customWidth="1"/>
    <col min="10078" max="10078" width="7.375" style="714" bestFit="1" customWidth="1"/>
    <col min="10079" max="10079" width="7.625" style="714" bestFit="1" customWidth="1"/>
    <col min="10080" max="10080" width="8.75" style="714" bestFit="1" customWidth="1"/>
    <col min="10081" max="10082" width="7.875" style="714" bestFit="1" customWidth="1"/>
    <col min="10083" max="10083" width="8.25" style="714" bestFit="1" customWidth="1"/>
    <col min="10084" max="10084" width="7" style="714" bestFit="1" customWidth="1"/>
    <col min="10085" max="10086" width="8.125" style="714" bestFit="1" customWidth="1"/>
    <col min="10087" max="10087" width="9.75" style="714" bestFit="1" customWidth="1"/>
    <col min="10088" max="10088" width="10.875" style="714" bestFit="1" customWidth="1"/>
    <col min="10089" max="10089" width="10.125" style="714" bestFit="1" customWidth="1"/>
    <col min="10090" max="10090" width="7.375" style="714" bestFit="1" customWidth="1"/>
    <col min="10091" max="10091" width="7.625" style="714" bestFit="1" customWidth="1"/>
    <col min="10092" max="10092" width="8.75" style="714" bestFit="1" customWidth="1"/>
    <col min="10093" max="10094" width="7.875" style="714" bestFit="1" customWidth="1"/>
    <col min="10095" max="10095" width="8.25" style="714" bestFit="1" customWidth="1"/>
    <col min="10096" max="10096" width="7" style="714" bestFit="1" customWidth="1"/>
    <col min="10097" max="10098" width="8.125" style="714" bestFit="1" customWidth="1"/>
    <col min="10099" max="10099" width="9.75" style="714" bestFit="1" customWidth="1"/>
    <col min="10100" max="10100" width="10.875" style="714" bestFit="1" customWidth="1"/>
    <col min="10101" max="10101" width="10.125" style="714" bestFit="1" customWidth="1"/>
    <col min="10102" max="10102" width="7.375" style="714" bestFit="1" customWidth="1"/>
    <col min="10103" max="10103" width="7.625" style="714" bestFit="1" customWidth="1"/>
    <col min="10104" max="10104" width="8.75" style="714" bestFit="1" customWidth="1"/>
    <col min="10105" max="10106" width="7.875" style="714" bestFit="1" customWidth="1"/>
    <col min="10107" max="10107" width="8.25" style="714" bestFit="1" customWidth="1"/>
    <col min="10108" max="10108" width="7" style="714" bestFit="1" customWidth="1"/>
    <col min="10109" max="10110" width="8.125" style="714" bestFit="1" customWidth="1"/>
    <col min="10111" max="10111" width="9.75" style="714" bestFit="1" customWidth="1"/>
    <col min="10112" max="10112" width="10.875" style="714" bestFit="1" customWidth="1"/>
    <col min="10113" max="10113" width="10.125" style="714" bestFit="1" customWidth="1"/>
    <col min="10114" max="10114" width="7.375" style="714" bestFit="1" customWidth="1"/>
    <col min="10115" max="10115" width="7.625" style="714" bestFit="1" customWidth="1"/>
    <col min="10116" max="10116" width="8.75" style="714" bestFit="1" customWidth="1"/>
    <col min="10117" max="10118" width="7.875" style="714" bestFit="1" customWidth="1"/>
    <col min="10119" max="10119" width="8.25" style="714" bestFit="1" customWidth="1"/>
    <col min="10120" max="10120" width="7" style="714" bestFit="1" customWidth="1"/>
    <col min="10121" max="10122" width="8.125" style="714" bestFit="1" customWidth="1"/>
    <col min="10123" max="10123" width="9.75" style="714" bestFit="1" customWidth="1"/>
    <col min="10124" max="10124" width="10.875" style="714" bestFit="1" customWidth="1"/>
    <col min="10125" max="10125" width="10.125" style="714" bestFit="1" customWidth="1"/>
    <col min="10126" max="10126" width="7.375" style="714" bestFit="1" customWidth="1"/>
    <col min="10127" max="10127" width="7.625" style="714" bestFit="1" customWidth="1"/>
    <col min="10128" max="10128" width="8.75" style="714" bestFit="1" customWidth="1"/>
    <col min="10129" max="10130" width="7.875" style="714" bestFit="1" customWidth="1"/>
    <col min="10131" max="10131" width="8.25" style="714" bestFit="1" customWidth="1"/>
    <col min="10132" max="10132" width="7" style="714" bestFit="1" customWidth="1"/>
    <col min="10133" max="10134" width="8.125" style="714" bestFit="1" customWidth="1"/>
    <col min="10135" max="10135" width="9.75" style="714" bestFit="1" customWidth="1"/>
    <col min="10136" max="10136" width="10.875" style="714" bestFit="1" customWidth="1"/>
    <col min="10137" max="10137" width="10.125" style="714" bestFit="1" customWidth="1"/>
    <col min="10138" max="10138" width="7.375" style="714" bestFit="1" customWidth="1"/>
    <col min="10139" max="10139" width="7.625" style="714" bestFit="1" customWidth="1"/>
    <col min="10140" max="10140" width="8.75" style="714" bestFit="1" customWidth="1"/>
    <col min="10141" max="10142" width="7.875" style="714" bestFit="1" customWidth="1"/>
    <col min="10143" max="10143" width="8.25" style="714" bestFit="1" customWidth="1"/>
    <col min="10144" max="10144" width="7" style="714" bestFit="1" customWidth="1"/>
    <col min="10145" max="10146" width="8.125" style="714" bestFit="1" customWidth="1"/>
    <col min="10147" max="10147" width="9.75" style="714" bestFit="1" customWidth="1"/>
    <col min="10148" max="10148" width="10.875" style="714" bestFit="1" customWidth="1"/>
    <col min="10149" max="10149" width="10.125" style="714" bestFit="1" customWidth="1"/>
    <col min="10150" max="10150" width="7.375" style="714" bestFit="1" customWidth="1"/>
    <col min="10151" max="10151" width="7.625" style="714" bestFit="1" customWidth="1"/>
    <col min="10152" max="10152" width="8.75" style="714" bestFit="1" customWidth="1"/>
    <col min="10153" max="10154" width="7.875" style="714" bestFit="1" customWidth="1"/>
    <col min="10155" max="10155" width="8.25" style="714" bestFit="1" customWidth="1"/>
    <col min="10156" max="10156" width="7" style="714" bestFit="1" customWidth="1"/>
    <col min="10157" max="10158" width="8.125" style="714" bestFit="1" customWidth="1"/>
    <col min="10159" max="10159" width="9.75" style="714" bestFit="1" customWidth="1"/>
    <col min="10160" max="10160" width="10.875" style="714" bestFit="1" customWidth="1"/>
    <col min="10161" max="10161" width="10.125" style="714" bestFit="1" customWidth="1"/>
    <col min="10162" max="10162" width="7.375" style="714" bestFit="1" customWidth="1"/>
    <col min="10163" max="10240" width="9" style="714"/>
    <col min="10241" max="10241" width="47.875" style="714" bestFit="1" customWidth="1"/>
    <col min="10242" max="10242" width="7.875" style="714" bestFit="1" customWidth="1"/>
    <col min="10243" max="10243" width="8.25" style="714" bestFit="1" customWidth="1"/>
    <col min="10244" max="10244" width="7" style="714" bestFit="1" customWidth="1"/>
    <col min="10245" max="10246" width="8.125" style="714" bestFit="1" customWidth="1"/>
    <col min="10247" max="10247" width="9.75" style="714" bestFit="1" customWidth="1"/>
    <col min="10248" max="10248" width="10.875" style="714" bestFit="1" customWidth="1"/>
    <col min="10249" max="10249" width="10.125" style="714" bestFit="1" customWidth="1"/>
    <col min="10250" max="10250" width="7.375" style="714" bestFit="1" customWidth="1"/>
    <col min="10251" max="10251" width="7.625" style="714" bestFit="1" customWidth="1"/>
    <col min="10252" max="10252" width="8.75" style="714" bestFit="1" customWidth="1"/>
    <col min="10253" max="10254" width="7.875" style="714" bestFit="1" customWidth="1"/>
    <col min="10255" max="10255" width="8.25" style="714" bestFit="1" customWidth="1"/>
    <col min="10256" max="10256" width="7" style="714" bestFit="1" customWidth="1"/>
    <col min="10257" max="10258" width="8.125" style="714" bestFit="1" customWidth="1"/>
    <col min="10259" max="10259" width="9.75" style="714" bestFit="1" customWidth="1"/>
    <col min="10260" max="10260" width="10.875" style="714" bestFit="1" customWidth="1"/>
    <col min="10261" max="10261" width="10.125" style="714" bestFit="1" customWidth="1"/>
    <col min="10262" max="10262" width="7.375" style="714" bestFit="1" customWidth="1"/>
    <col min="10263" max="10263" width="7.625" style="714" bestFit="1" customWidth="1"/>
    <col min="10264" max="10264" width="8.75" style="714" bestFit="1" customWidth="1"/>
    <col min="10265" max="10266" width="7.875" style="714" bestFit="1" customWidth="1"/>
    <col min="10267" max="10267" width="8.25" style="714" bestFit="1" customWidth="1"/>
    <col min="10268" max="10268" width="7" style="714" bestFit="1" customWidth="1"/>
    <col min="10269" max="10270" width="8.125" style="714" bestFit="1" customWidth="1"/>
    <col min="10271" max="10271" width="9.75" style="714" bestFit="1" customWidth="1"/>
    <col min="10272" max="10272" width="10.875" style="714" bestFit="1" customWidth="1"/>
    <col min="10273" max="10273" width="10.125" style="714" bestFit="1" customWidth="1"/>
    <col min="10274" max="10274" width="7.375" style="714" bestFit="1" customWidth="1"/>
    <col min="10275" max="10275" width="7.625" style="714" bestFit="1" customWidth="1"/>
    <col min="10276" max="10276" width="8.75" style="714" bestFit="1" customWidth="1"/>
    <col min="10277" max="10278" width="7.875" style="714" bestFit="1" customWidth="1"/>
    <col min="10279" max="10279" width="8.25" style="714" bestFit="1" customWidth="1"/>
    <col min="10280" max="10280" width="7" style="714" bestFit="1" customWidth="1"/>
    <col min="10281" max="10282" width="8.125" style="714" bestFit="1" customWidth="1"/>
    <col min="10283" max="10283" width="9.75" style="714" bestFit="1" customWidth="1"/>
    <col min="10284" max="10284" width="10.875" style="714" bestFit="1" customWidth="1"/>
    <col min="10285" max="10285" width="10.125" style="714" bestFit="1" customWidth="1"/>
    <col min="10286" max="10286" width="7.375" style="714" bestFit="1" customWidth="1"/>
    <col min="10287" max="10287" width="7.625" style="714" bestFit="1" customWidth="1"/>
    <col min="10288" max="10288" width="8.75" style="714" bestFit="1" customWidth="1"/>
    <col min="10289" max="10290" width="7.875" style="714" bestFit="1" customWidth="1"/>
    <col min="10291" max="10291" width="8.25" style="714" bestFit="1" customWidth="1"/>
    <col min="10292" max="10292" width="7" style="714" bestFit="1" customWidth="1"/>
    <col min="10293" max="10294" width="8.125" style="714" bestFit="1" customWidth="1"/>
    <col min="10295" max="10295" width="9.75" style="714" bestFit="1" customWidth="1"/>
    <col min="10296" max="10296" width="10.875" style="714" bestFit="1" customWidth="1"/>
    <col min="10297" max="10297" width="10.125" style="714" bestFit="1" customWidth="1"/>
    <col min="10298" max="10298" width="7.375" style="714" bestFit="1" customWidth="1"/>
    <col min="10299" max="10299" width="7.625" style="714" bestFit="1" customWidth="1"/>
    <col min="10300" max="10300" width="8.75" style="714" bestFit="1" customWidth="1"/>
    <col min="10301" max="10302" width="7.875" style="714" bestFit="1" customWidth="1"/>
    <col min="10303" max="10303" width="8.25" style="714" bestFit="1" customWidth="1"/>
    <col min="10304" max="10304" width="7" style="714" bestFit="1" customWidth="1"/>
    <col min="10305" max="10306" width="8.125" style="714" bestFit="1" customWidth="1"/>
    <col min="10307" max="10307" width="9.75" style="714" bestFit="1" customWidth="1"/>
    <col min="10308" max="10308" width="10.875" style="714" bestFit="1" customWidth="1"/>
    <col min="10309" max="10309" width="10.125" style="714" bestFit="1" customWidth="1"/>
    <col min="10310" max="10310" width="7.375" style="714" bestFit="1" customWidth="1"/>
    <col min="10311" max="10311" width="7.625" style="714" bestFit="1" customWidth="1"/>
    <col min="10312" max="10312" width="8.75" style="714" bestFit="1" customWidth="1"/>
    <col min="10313" max="10314" width="7.875" style="714" bestFit="1" customWidth="1"/>
    <col min="10315" max="10315" width="8.25" style="714" bestFit="1" customWidth="1"/>
    <col min="10316" max="10316" width="7" style="714" bestFit="1" customWidth="1"/>
    <col min="10317" max="10318" width="8.125" style="714" bestFit="1" customWidth="1"/>
    <col min="10319" max="10319" width="9.75" style="714" bestFit="1" customWidth="1"/>
    <col min="10320" max="10320" width="10.875" style="714" bestFit="1" customWidth="1"/>
    <col min="10321" max="10321" width="10.125" style="714" bestFit="1" customWidth="1"/>
    <col min="10322" max="10322" width="7.375" style="714" bestFit="1" customWidth="1"/>
    <col min="10323" max="10323" width="7.625" style="714" bestFit="1" customWidth="1"/>
    <col min="10324" max="10324" width="8.75" style="714" bestFit="1" customWidth="1"/>
    <col min="10325" max="10326" width="7.875" style="714" bestFit="1" customWidth="1"/>
    <col min="10327" max="10327" width="8.25" style="714" bestFit="1" customWidth="1"/>
    <col min="10328" max="10328" width="7" style="714" bestFit="1" customWidth="1"/>
    <col min="10329" max="10330" width="8.125" style="714" bestFit="1" customWidth="1"/>
    <col min="10331" max="10331" width="9.75" style="714" bestFit="1" customWidth="1"/>
    <col min="10332" max="10332" width="10.875" style="714" bestFit="1" customWidth="1"/>
    <col min="10333" max="10333" width="10.125" style="714" bestFit="1" customWidth="1"/>
    <col min="10334" max="10334" width="7.375" style="714" bestFit="1" customWidth="1"/>
    <col min="10335" max="10335" width="7.625" style="714" bestFit="1" customWidth="1"/>
    <col min="10336" max="10336" width="8.75" style="714" bestFit="1" customWidth="1"/>
    <col min="10337" max="10338" width="7.875" style="714" bestFit="1" customWidth="1"/>
    <col min="10339" max="10339" width="8.25" style="714" bestFit="1" customWidth="1"/>
    <col min="10340" max="10340" width="7" style="714" bestFit="1" customWidth="1"/>
    <col min="10341" max="10342" width="8.125" style="714" bestFit="1" customWidth="1"/>
    <col min="10343" max="10343" width="9.75" style="714" bestFit="1" customWidth="1"/>
    <col min="10344" max="10344" width="10.875" style="714" bestFit="1" customWidth="1"/>
    <col min="10345" max="10345" width="10.125" style="714" bestFit="1" customWidth="1"/>
    <col min="10346" max="10346" width="7.375" style="714" bestFit="1" customWidth="1"/>
    <col min="10347" max="10347" width="7.625" style="714" bestFit="1" customWidth="1"/>
    <col min="10348" max="10348" width="8.75" style="714" bestFit="1" customWidth="1"/>
    <col min="10349" max="10350" width="7.875" style="714" bestFit="1" customWidth="1"/>
    <col min="10351" max="10351" width="8.25" style="714" bestFit="1" customWidth="1"/>
    <col min="10352" max="10352" width="7" style="714" bestFit="1" customWidth="1"/>
    <col min="10353" max="10354" width="8.125" style="714" bestFit="1" customWidth="1"/>
    <col min="10355" max="10355" width="9.75" style="714" bestFit="1" customWidth="1"/>
    <col min="10356" max="10356" width="10.875" style="714" bestFit="1" customWidth="1"/>
    <col min="10357" max="10357" width="10.125" style="714" bestFit="1" customWidth="1"/>
    <col min="10358" max="10358" width="7.375" style="714" bestFit="1" customWidth="1"/>
    <col min="10359" max="10359" width="7.625" style="714" bestFit="1" customWidth="1"/>
    <col min="10360" max="10360" width="8.75" style="714" bestFit="1" customWidth="1"/>
    <col min="10361" max="10362" width="7.875" style="714" bestFit="1" customWidth="1"/>
    <col min="10363" max="10363" width="8.25" style="714" bestFit="1" customWidth="1"/>
    <col min="10364" max="10364" width="7" style="714" bestFit="1" customWidth="1"/>
    <col min="10365" max="10366" width="8.125" style="714" bestFit="1" customWidth="1"/>
    <col min="10367" max="10367" width="9.75" style="714" bestFit="1" customWidth="1"/>
    <col min="10368" max="10368" width="10.875" style="714" bestFit="1" customWidth="1"/>
    <col min="10369" max="10369" width="10.125" style="714" bestFit="1" customWidth="1"/>
    <col min="10370" max="10370" width="7.375" style="714" bestFit="1" customWidth="1"/>
    <col min="10371" max="10371" width="7.625" style="714" bestFit="1" customWidth="1"/>
    <col min="10372" max="10372" width="8.75" style="714" bestFit="1" customWidth="1"/>
    <col min="10373" max="10374" width="7.875" style="714" bestFit="1" customWidth="1"/>
    <col min="10375" max="10375" width="8.25" style="714" bestFit="1" customWidth="1"/>
    <col min="10376" max="10376" width="7" style="714" bestFit="1" customWidth="1"/>
    <col min="10377" max="10378" width="8.125" style="714" bestFit="1" customWidth="1"/>
    <col min="10379" max="10379" width="9.75" style="714" bestFit="1" customWidth="1"/>
    <col min="10380" max="10380" width="10.875" style="714" bestFit="1" customWidth="1"/>
    <col min="10381" max="10381" width="10.125" style="714" bestFit="1" customWidth="1"/>
    <col min="10382" max="10382" width="7.375" style="714" bestFit="1" customWidth="1"/>
    <col min="10383" max="10383" width="7.625" style="714" bestFit="1" customWidth="1"/>
    <col min="10384" max="10384" width="8.75" style="714" bestFit="1" customWidth="1"/>
    <col min="10385" max="10386" width="7.875" style="714" bestFit="1" customWidth="1"/>
    <col min="10387" max="10387" width="8.25" style="714" bestFit="1" customWidth="1"/>
    <col min="10388" max="10388" width="7" style="714" bestFit="1" customWidth="1"/>
    <col min="10389" max="10390" width="8.125" style="714" bestFit="1" customWidth="1"/>
    <col min="10391" max="10391" width="9.75" style="714" bestFit="1" customWidth="1"/>
    <col min="10392" max="10392" width="10.875" style="714" bestFit="1" customWidth="1"/>
    <col min="10393" max="10393" width="10.125" style="714" bestFit="1" customWidth="1"/>
    <col min="10394" max="10394" width="7.375" style="714" bestFit="1" customWidth="1"/>
    <col min="10395" max="10395" width="7.625" style="714" bestFit="1" customWidth="1"/>
    <col min="10396" max="10396" width="8.75" style="714" bestFit="1" customWidth="1"/>
    <col min="10397" max="10398" width="7.875" style="714" bestFit="1" customWidth="1"/>
    <col min="10399" max="10399" width="8.25" style="714" bestFit="1" customWidth="1"/>
    <col min="10400" max="10400" width="7" style="714" bestFit="1" customWidth="1"/>
    <col min="10401" max="10402" width="8.125" style="714" bestFit="1" customWidth="1"/>
    <col min="10403" max="10403" width="9.75" style="714" bestFit="1" customWidth="1"/>
    <col min="10404" max="10404" width="10.875" style="714" bestFit="1" customWidth="1"/>
    <col min="10405" max="10405" width="10.125" style="714" bestFit="1" customWidth="1"/>
    <col min="10406" max="10406" width="7.375" style="714" bestFit="1" customWidth="1"/>
    <col min="10407" max="10407" width="7.625" style="714" bestFit="1" customWidth="1"/>
    <col min="10408" max="10408" width="8.75" style="714" bestFit="1" customWidth="1"/>
    <col min="10409" max="10410" width="7.875" style="714" bestFit="1" customWidth="1"/>
    <col min="10411" max="10411" width="8.25" style="714" bestFit="1" customWidth="1"/>
    <col min="10412" max="10412" width="7" style="714" bestFit="1" customWidth="1"/>
    <col min="10413" max="10414" width="8.125" style="714" bestFit="1" customWidth="1"/>
    <col min="10415" max="10415" width="9.75" style="714" bestFit="1" customWidth="1"/>
    <col min="10416" max="10416" width="10.875" style="714" bestFit="1" customWidth="1"/>
    <col min="10417" max="10417" width="10.125" style="714" bestFit="1" customWidth="1"/>
    <col min="10418" max="10418" width="7.375" style="714" bestFit="1" customWidth="1"/>
    <col min="10419" max="10496" width="9" style="714"/>
    <col min="10497" max="10497" width="47.875" style="714" bestFit="1" customWidth="1"/>
    <col min="10498" max="10498" width="7.875" style="714" bestFit="1" customWidth="1"/>
    <col min="10499" max="10499" width="8.25" style="714" bestFit="1" customWidth="1"/>
    <col min="10500" max="10500" width="7" style="714" bestFit="1" customWidth="1"/>
    <col min="10501" max="10502" width="8.125" style="714" bestFit="1" customWidth="1"/>
    <col min="10503" max="10503" width="9.75" style="714" bestFit="1" customWidth="1"/>
    <col min="10504" max="10504" width="10.875" style="714" bestFit="1" customWidth="1"/>
    <col min="10505" max="10505" width="10.125" style="714" bestFit="1" customWidth="1"/>
    <col min="10506" max="10506" width="7.375" style="714" bestFit="1" customWidth="1"/>
    <col min="10507" max="10507" width="7.625" style="714" bestFit="1" customWidth="1"/>
    <col min="10508" max="10508" width="8.75" style="714" bestFit="1" customWidth="1"/>
    <col min="10509" max="10510" width="7.875" style="714" bestFit="1" customWidth="1"/>
    <col min="10511" max="10511" width="8.25" style="714" bestFit="1" customWidth="1"/>
    <col min="10512" max="10512" width="7" style="714" bestFit="1" customWidth="1"/>
    <col min="10513" max="10514" width="8.125" style="714" bestFit="1" customWidth="1"/>
    <col min="10515" max="10515" width="9.75" style="714" bestFit="1" customWidth="1"/>
    <col min="10516" max="10516" width="10.875" style="714" bestFit="1" customWidth="1"/>
    <col min="10517" max="10517" width="10.125" style="714" bestFit="1" customWidth="1"/>
    <col min="10518" max="10518" width="7.375" style="714" bestFit="1" customWidth="1"/>
    <col min="10519" max="10519" width="7.625" style="714" bestFit="1" customWidth="1"/>
    <col min="10520" max="10520" width="8.75" style="714" bestFit="1" customWidth="1"/>
    <col min="10521" max="10522" width="7.875" style="714" bestFit="1" customWidth="1"/>
    <col min="10523" max="10523" width="8.25" style="714" bestFit="1" customWidth="1"/>
    <col min="10524" max="10524" width="7" style="714" bestFit="1" customWidth="1"/>
    <col min="10525" max="10526" width="8.125" style="714" bestFit="1" customWidth="1"/>
    <col min="10527" max="10527" width="9.75" style="714" bestFit="1" customWidth="1"/>
    <col min="10528" max="10528" width="10.875" style="714" bestFit="1" customWidth="1"/>
    <col min="10529" max="10529" width="10.125" style="714" bestFit="1" customWidth="1"/>
    <col min="10530" max="10530" width="7.375" style="714" bestFit="1" customWidth="1"/>
    <col min="10531" max="10531" width="7.625" style="714" bestFit="1" customWidth="1"/>
    <col min="10532" max="10532" width="8.75" style="714" bestFit="1" customWidth="1"/>
    <col min="10533" max="10534" width="7.875" style="714" bestFit="1" customWidth="1"/>
    <col min="10535" max="10535" width="8.25" style="714" bestFit="1" customWidth="1"/>
    <col min="10536" max="10536" width="7" style="714" bestFit="1" customWidth="1"/>
    <col min="10537" max="10538" width="8.125" style="714" bestFit="1" customWidth="1"/>
    <col min="10539" max="10539" width="9.75" style="714" bestFit="1" customWidth="1"/>
    <col min="10540" max="10540" width="10.875" style="714" bestFit="1" customWidth="1"/>
    <col min="10541" max="10541" width="10.125" style="714" bestFit="1" customWidth="1"/>
    <col min="10542" max="10542" width="7.375" style="714" bestFit="1" customWidth="1"/>
    <col min="10543" max="10543" width="7.625" style="714" bestFit="1" customWidth="1"/>
    <col min="10544" max="10544" width="8.75" style="714" bestFit="1" customWidth="1"/>
    <col min="10545" max="10546" width="7.875" style="714" bestFit="1" customWidth="1"/>
    <col min="10547" max="10547" width="8.25" style="714" bestFit="1" customWidth="1"/>
    <col min="10548" max="10548" width="7" style="714" bestFit="1" customWidth="1"/>
    <col min="10549" max="10550" width="8.125" style="714" bestFit="1" customWidth="1"/>
    <col min="10551" max="10551" width="9.75" style="714" bestFit="1" customWidth="1"/>
    <col min="10552" max="10552" width="10.875" style="714" bestFit="1" customWidth="1"/>
    <col min="10553" max="10553" width="10.125" style="714" bestFit="1" customWidth="1"/>
    <col min="10554" max="10554" width="7.375" style="714" bestFit="1" customWidth="1"/>
    <col min="10555" max="10555" width="7.625" style="714" bestFit="1" customWidth="1"/>
    <col min="10556" max="10556" width="8.75" style="714" bestFit="1" customWidth="1"/>
    <col min="10557" max="10558" width="7.875" style="714" bestFit="1" customWidth="1"/>
    <col min="10559" max="10559" width="8.25" style="714" bestFit="1" customWidth="1"/>
    <col min="10560" max="10560" width="7" style="714" bestFit="1" customWidth="1"/>
    <col min="10561" max="10562" width="8.125" style="714" bestFit="1" customWidth="1"/>
    <col min="10563" max="10563" width="9.75" style="714" bestFit="1" customWidth="1"/>
    <col min="10564" max="10564" width="10.875" style="714" bestFit="1" customWidth="1"/>
    <col min="10565" max="10565" width="10.125" style="714" bestFit="1" customWidth="1"/>
    <col min="10566" max="10566" width="7.375" style="714" bestFit="1" customWidth="1"/>
    <col min="10567" max="10567" width="7.625" style="714" bestFit="1" customWidth="1"/>
    <col min="10568" max="10568" width="8.75" style="714" bestFit="1" customWidth="1"/>
    <col min="10569" max="10570" width="7.875" style="714" bestFit="1" customWidth="1"/>
    <col min="10571" max="10571" width="8.25" style="714" bestFit="1" customWidth="1"/>
    <col min="10572" max="10572" width="7" style="714" bestFit="1" customWidth="1"/>
    <col min="10573" max="10574" width="8.125" style="714" bestFit="1" customWidth="1"/>
    <col min="10575" max="10575" width="9.75" style="714" bestFit="1" customWidth="1"/>
    <col min="10576" max="10576" width="10.875" style="714" bestFit="1" customWidth="1"/>
    <col min="10577" max="10577" width="10.125" style="714" bestFit="1" customWidth="1"/>
    <col min="10578" max="10578" width="7.375" style="714" bestFit="1" customWidth="1"/>
    <col min="10579" max="10579" width="7.625" style="714" bestFit="1" customWidth="1"/>
    <col min="10580" max="10580" width="8.75" style="714" bestFit="1" customWidth="1"/>
    <col min="10581" max="10582" width="7.875" style="714" bestFit="1" customWidth="1"/>
    <col min="10583" max="10583" width="8.25" style="714" bestFit="1" customWidth="1"/>
    <col min="10584" max="10584" width="7" style="714" bestFit="1" customWidth="1"/>
    <col min="10585" max="10586" width="8.125" style="714" bestFit="1" customWidth="1"/>
    <col min="10587" max="10587" width="9.75" style="714" bestFit="1" customWidth="1"/>
    <col min="10588" max="10588" width="10.875" style="714" bestFit="1" customWidth="1"/>
    <col min="10589" max="10589" width="10.125" style="714" bestFit="1" customWidth="1"/>
    <col min="10590" max="10590" width="7.375" style="714" bestFit="1" customWidth="1"/>
    <col min="10591" max="10591" width="7.625" style="714" bestFit="1" customWidth="1"/>
    <col min="10592" max="10592" width="8.75" style="714" bestFit="1" customWidth="1"/>
    <col min="10593" max="10594" width="7.875" style="714" bestFit="1" customWidth="1"/>
    <col min="10595" max="10595" width="8.25" style="714" bestFit="1" customWidth="1"/>
    <col min="10596" max="10596" width="7" style="714" bestFit="1" customWidth="1"/>
    <col min="10597" max="10598" width="8.125" style="714" bestFit="1" customWidth="1"/>
    <col min="10599" max="10599" width="9.75" style="714" bestFit="1" customWidth="1"/>
    <col min="10600" max="10600" width="10.875" style="714" bestFit="1" customWidth="1"/>
    <col min="10601" max="10601" width="10.125" style="714" bestFit="1" customWidth="1"/>
    <col min="10602" max="10602" width="7.375" style="714" bestFit="1" customWidth="1"/>
    <col min="10603" max="10603" width="7.625" style="714" bestFit="1" customWidth="1"/>
    <col min="10604" max="10604" width="8.75" style="714" bestFit="1" customWidth="1"/>
    <col min="10605" max="10606" width="7.875" style="714" bestFit="1" customWidth="1"/>
    <col min="10607" max="10607" width="8.25" style="714" bestFit="1" customWidth="1"/>
    <col min="10608" max="10608" width="7" style="714" bestFit="1" customWidth="1"/>
    <col min="10609" max="10610" width="8.125" style="714" bestFit="1" customWidth="1"/>
    <col min="10611" max="10611" width="9.75" style="714" bestFit="1" customWidth="1"/>
    <col min="10612" max="10612" width="10.875" style="714" bestFit="1" customWidth="1"/>
    <col min="10613" max="10613" width="10.125" style="714" bestFit="1" customWidth="1"/>
    <col min="10614" max="10614" width="7.375" style="714" bestFit="1" customWidth="1"/>
    <col min="10615" max="10615" width="7.625" style="714" bestFit="1" customWidth="1"/>
    <col min="10616" max="10616" width="8.75" style="714" bestFit="1" customWidth="1"/>
    <col min="10617" max="10618" width="7.875" style="714" bestFit="1" customWidth="1"/>
    <col min="10619" max="10619" width="8.25" style="714" bestFit="1" customWidth="1"/>
    <col min="10620" max="10620" width="7" style="714" bestFit="1" customWidth="1"/>
    <col min="10621" max="10622" width="8.125" style="714" bestFit="1" customWidth="1"/>
    <col min="10623" max="10623" width="9.75" style="714" bestFit="1" customWidth="1"/>
    <col min="10624" max="10624" width="10.875" style="714" bestFit="1" customWidth="1"/>
    <col min="10625" max="10625" width="10.125" style="714" bestFit="1" customWidth="1"/>
    <col min="10626" max="10626" width="7.375" style="714" bestFit="1" customWidth="1"/>
    <col min="10627" max="10627" width="7.625" style="714" bestFit="1" customWidth="1"/>
    <col min="10628" max="10628" width="8.75" style="714" bestFit="1" customWidth="1"/>
    <col min="10629" max="10630" width="7.875" style="714" bestFit="1" customWidth="1"/>
    <col min="10631" max="10631" width="8.25" style="714" bestFit="1" customWidth="1"/>
    <col min="10632" max="10632" width="7" style="714" bestFit="1" customWidth="1"/>
    <col min="10633" max="10634" width="8.125" style="714" bestFit="1" customWidth="1"/>
    <col min="10635" max="10635" width="9.75" style="714" bestFit="1" customWidth="1"/>
    <col min="10636" max="10636" width="10.875" style="714" bestFit="1" customWidth="1"/>
    <col min="10637" max="10637" width="10.125" style="714" bestFit="1" customWidth="1"/>
    <col min="10638" max="10638" width="7.375" style="714" bestFit="1" customWidth="1"/>
    <col min="10639" max="10639" width="7.625" style="714" bestFit="1" customWidth="1"/>
    <col min="10640" max="10640" width="8.75" style="714" bestFit="1" customWidth="1"/>
    <col min="10641" max="10642" width="7.875" style="714" bestFit="1" customWidth="1"/>
    <col min="10643" max="10643" width="8.25" style="714" bestFit="1" customWidth="1"/>
    <col min="10644" max="10644" width="7" style="714" bestFit="1" customWidth="1"/>
    <col min="10645" max="10646" width="8.125" style="714" bestFit="1" customWidth="1"/>
    <col min="10647" max="10647" width="9.75" style="714" bestFit="1" customWidth="1"/>
    <col min="10648" max="10648" width="10.875" style="714" bestFit="1" customWidth="1"/>
    <col min="10649" max="10649" width="10.125" style="714" bestFit="1" customWidth="1"/>
    <col min="10650" max="10650" width="7.375" style="714" bestFit="1" customWidth="1"/>
    <col min="10651" max="10651" width="7.625" style="714" bestFit="1" customWidth="1"/>
    <col min="10652" max="10652" width="8.75" style="714" bestFit="1" customWidth="1"/>
    <col min="10653" max="10654" width="7.875" style="714" bestFit="1" customWidth="1"/>
    <col min="10655" max="10655" width="8.25" style="714" bestFit="1" customWidth="1"/>
    <col min="10656" max="10656" width="7" style="714" bestFit="1" customWidth="1"/>
    <col min="10657" max="10658" width="8.125" style="714" bestFit="1" customWidth="1"/>
    <col min="10659" max="10659" width="9.75" style="714" bestFit="1" customWidth="1"/>
    <col min="10660" max="10660" width="10.875" style="714" bestFit="1" customWidth="1"/>
    <col min="10661" max="10661" width="10.125" style="714" bestFit="1" customWidth="1"/>
    <col min="10662" max="10662" width="7.375" style="714" bestFit="1" customWidth="1"/>
    <col min="10663" max="10663" width="7.625" style="714" bestFit="1" customWidth="1"/>
    <col min="10664" max="10664" width="8.75" style="714" bestFit="1" customWidth="1"/>
    <col min="10665" max="10666" width="7.875" style="714" bestFit="1" customWidth="1"/>
    <col min="10667" max="10667" width="8.25" style="714" bestFit="1" customWidth="1"/>
    <col min="10668" max="10668" width="7" style="714" bestFit="1" customWidth="1"/>
    <col min="10669" max="10670" width="8.125" style="714" bestFit="1" customWidth="1"/>
    <col min="10671" max="10671" width="9.75" style="714" bestFit="1" customWidth="1"/>
    <col min="10672" max="10672" width="10.875" style="714" bestFit="1" customWidth="1"/>
    <col min="10673" max="10673" width="10.125" style="714" bestFit="1" customWidth="1"/>
    <col min="10674" max="10674" width="7.375" style="714" bestFit="1" customWidth="1"/>
    <col min="10675" max="10752" width="9" style="714"/>
    <col min="10753" max="10753" width="47.875" style="714" bestFit="1" customWidth="1"/>
    <col min="10754" max="10754" width="7.875" style="714" bestFit="1" customWidth="1"/>
    <col min="10755" max="10755" width="8.25" style="714" bestFit="1" customWidth="1"/>
    <col min="10756" max="10756" width="7" style="714" bestFit="1" customWidth="1"/>
    <col min="10757" max="10758" width="8.125" style="714" bestFit="1" customWidth="1"/>
    <col min="10759" max="10759" width="9.75" style="714" bestFit="1" customWidth="1"/>
    <col min="10760" max="10760" width="10.875" style="714" bestFit="1" customWidth="1"/>
    <col min="10761" max="10761" width="10.125" style="714" bestFit="1" customWidth="1"/>
    <col min="10762" max="10762" width="7.375" style="714" bestFit="1" customWidth="1"/>
    <col min="10763" max="10763" width="7.625" style="714" bestFit="1" customWidth="1"/>
    <col min="10764" max="10764" width="8.75" style="714" bestFit="1" customWidth="1"/>
    <col min="10765" max="10766" width="7.875" style="714" bestFit="1" customWidth="1"/>
    <col min="10767" max="10767" width="8.25" style="714" bestFit="1" customWidth="1"/>
    <col min="10768" max="10768" width="7" style="714" bestFit="1" customWidth="1"/>
    <col min="10769" max="10770" width="8.125" style="714" bestFit="1" customWidth="1"/>
    <col min="10771" max="10771" width="9.75" style="714" bestFit="1" customWidth="1"/>
    <col min="10772" max="10772" width="10.875" style="714" bestFit="1" customWidth="1"/>
    <col min="10773" max="10773" width="10.125" style="714" bestFit="1" customWidth="1"/>
    <col min="10774" max="10774" width="7.375" style="714" bestFit="1" customWidth="1"/>
    <col min="10775" max="10775" width="7.625" style="714" bestFit="1" customWidth="1"/>
    <col min="10776" max="10776" width="8.75" style="714" bestFit="1" customWidth="1"/>
    <col min="10777" max="10778" width="7.875" style="714" bestFit="1" customWidth="1"/>
    <col min="10779" max="10779" width="8.25" style="714" bestFit="1" customWidth="1"/>
    <col min="10780" max="10780" width="7" style="714" bestFit="1" customWidth="1"/>
    <col min="10781" max="10782" width="8.125" style="714" bestFit="1" customWidth="1"/>
    <col min="10783" max="10783" width="9.75" style="714" bestFit="1" customWidth="1"/>
    <col min="10784" max="10784" width="10.875" style="714" bestFit="1" customWidth="1"/>
    <col min="10785" max="10785" width="10.125" style="714" bestFit="1" customWidth="1"/>
    <col min="10786" max="10786" width="7.375" style="714" bestFit="1" customWidth="1"/>
    <col min="10787" max="10787" width="7.625" style="714" bestFit="1" customWidth="1"/>
    <col min="10788" max="10788" width="8.75" style="714" bestFit="1" customWidth="1"/>
    <col min="10789" max="10790" width="7.875" style="714" bestFit="1" customWidth="1"/>
    <col min="10791" max="10791" width="8.25" style="714" bestFit="1" customWidth="1"/>
    <col min="10792" max="10792" width="7" style="714" bestFit="1" customWidth="1"/>
    <col min="10793" max="10794" width="8.125" style="714" bestFit="1" customWidth="1"/>
    <col min="10795" max="10795" width="9.75" style="714" bestFit="1" customWidth="1"/>
    <col min="10796" max="10796" width="10.875" style="714" bestFit="1" customWidth="1"/>
    <col min="10797" max="10797" width="10.125" style="714" bestFit="1" customWidth="1"/>
    <col min="10798" max="10798" width="7.375" style="714" bestFit="1" customWidth="1"/>
    <col min="10799" max="10799" width="7.625" style="714" bestFit="1" customWidth="1"/>
    <col min="10800" max="10800" width="8.75" style="714" bestFit="1" customWidth="1"/>
    <col min="10801" max="10802" width="7.875" style="714" bestFit="1" customWidth="1"/>
    <col min="10803" max="10803" width="8.25" style="714" bestFit="1" customWidth="1"/>
    <col min="10804" max="10804" width="7" style="714" bestFit="1" customWidth="1"/>
    <col min="10805" max="10806" width="8.125" style="714" bestFit="1" customWidth="1"/>
    <col min="10807" max="10807" width="9.75" style="714" bestFit="1" customWidth="1"/>
    <col min="10808" max="10808" width="10.875" style="714" bestFit="1" customWidth="1"/>
    <col min="10809" max="10809" width="10.125" style="714" bestFit="1" customWidth="1"/>
    <col min="10810" max="10810" width="7.375" style="714" bestFit="1" customWidth="1"/>
    <col min="10811" max="10811" width="7.625" style="714" bestFit="1" customWidth="1"/>
    <col min="10812" max="10812" width="8.75" style="714" bestFit="1" customWidth="1"/>
    <col min="10813" max="10814" width="7.875" style="714" bestFit="1" customWidth="1"/>
    <col min="10815" max="10815" width="8.25" style="714" bestFit="1" customWidth="1"/>
    <col min="10816" max="10816" width="7" style="714" bestFit="1" customWidth="1"/>
    <col min="10817" max="10818" width="8.125" style="714" bestFit="1" customWidth="1"/>
    <col min="10819" max="10819" width="9.75" style="714" bestFit="1" customWidth="1"/>
    <col min="10820" max="10820" width="10.875" style="714" bestFit="1" customWidth="1"/>
    <col min="10821" max="10821" width="10.125" style="714" bestFit="1" customWidth="1"/>
    <col min="10822" max="10822" width="7.375" style="714" bestFit="1" customWidth="1"/>
    <col min="10823" max="10823" width="7.625" style="714" bestFit="1" customWidth="1"/>
    <col min="10824" max="10824" width="8.75" style="714" bestFit="1" customWidth="1"/>
    <col min="10825" max="10826" width="7.875" style="714" bestFit="1" customWidth="1"/>
    <col min="10827" max="10827" width="8.25" style="714" bestFit="1" customWidth="1"/>
    <col min="10828" max="10828" width="7" style="714" bestFit="1" customWidth="1"/>
    <col min="10829" max="10830" width="8.125" style="714" bestFit="1" customWidth="1"/>
    <col min="10831" max="10831" width="9.75" style="714" bestFit="1" customWidth="1"/>
    <col min="10832" max="10832" width="10.875" style="714" bestFit="1" customWidth="1"/>
    <col min="10833" max="10833" width="10.125" style="714" bestFit="1" customWidth="1"/>
    <col min="10834" max="10834" width="7.375" style="714" bestFit="1" customWidth="1"/>
    <col min="10835" max="10835" width="7.625" style="714" bestFit="1" customWidth="1"/>
    <col min="10836" max="10836" width="8.75" style="714" bestFit="1" customWidth="1"/>
    <col min="10837" max="10838" width="7.875" style="714" bestFit="1" customWidth="1"/>
    <col min="10839" max="10839" width="8.25" style="714" bestFit="1" customWidth="1"/>
    <col min="10840" max="10840" width="7" style="714" bestFit="1" customWidth="1"/>
    <col min="10841" max="10842" width="8.125" style="714" bestFit="1" customWidth="1"/>
    <col min="10843" max="10843" width="9.75" style="714" bestFit="1" customWidth="1"/>
    <col min="10844" max="10844" width="10.875" style="714" bestFit="1" customWidth="1"/>
    <col min="10845" max="10845" width="10.125" style="714" bestFit="1" customWidth="1"/>
    <col min="10846" max="10846" width="7.375" style="714" bestFit="1" customWidth="1"/>
    <col min="10847" max="10847" width="7.625" style="714" bestFit="1" customWidth="1"/>
    <col min="10848" max="10848" width="8.75" style="714" bestFit="1" customWidth="1"/>
    <col min="10849" max="10850" width="7.875" style="714" bestFit="1" customWidth="1"/>
    <col min="10851" max="10851" width="8.25" style="714" bestFit="1" customWidth="1"/>
    <col min="10852" max="10852" width="7" style="714" bestFit="1" customWidth="1"/>
    <col min="10853" max="10854" width="8.125" style="714" bestFit="1" customWidth="1"/>
    <col min="10855" max="10855" width="9.75" style="714" bestFit="1" customWidth="1"/>
    <col min="10856" max="10856" width="10.875" style="714" bestFit="1" customWidth="1"/>
    <col min="10857" max="10857" width="10.125" style="714" bestFit="1" customWidth="1"/>
    <col min="10858" max="10858" width="7.375" style="714" bestFit="1" customWidth="1"/>
    <col min="10859" max="10859" width="7.625" style="714" bestFit="1" customWidth="1"/>
    <col min="10860" max="10860" width="8.75" style="714" bestFit="1" customWidth="1"/>
    <col min="10861" max="10862" width="7.875" style="714" bestFit="1" customWidth="1"/>
    <col min="10863" max="10863" width="8.25" style="714" bestFit="1" customWidth="1"/>
    <col min="10864" max="10864" width="7" style="714" bestFit="1" customWidth="1"/>
    <col min="10865" max="10866" width="8.125" style="714" bestFit="1" customWidth="1"/>
    <col min="10867" max="10867" width="9.75" style="714" bestFit="1" customWidth="1"/>
    <col min="10868" max="10868" width="10.875" style="714" bestFit="1" customWidth="1"/>
    <col min="10869" max="10869" width="10.125" style="714" bestFit="1" customWidth="1"/>
    <col min="10870" max="10870" width="7.375" style="714" bestFit="1" customWidth="1"/>
    <col min="10871" max="10871" width="7.625" style="714" bestFit="1" customWidth="1"/>
    <col min="10872" max="10872" width="8.75" style="714" bestFit="1" customWidth="1"/>
    <col min="10873" max="10874" width="7.875" style="714" bestFit="1" customWidth="1"/>
    <col min="10875" max="10875" width="8.25" style="714" bestFit="1" customWidth="1"/>
    <col min="10876" max="10876" width="7" style="714" bestFit="1" customWidth="1"/>
    <col min="10877" max="10878" width="8.125" style="714" bestFit="1" customWidth="1"/>
    <col min="10879" max="10879" width="9.75" style="714" bestFit="1" customWidth="1"/>
    <col min="10880" max="10880" width="10.875" style="714" bestFit="1" customWidth="1"/>
    <col min="10881" max="10881" width="10.125" style="714" bestFit="1" customWidth="1"/>
    <col min="10882" max="10882" width="7.375" style="714" bestFit="1" customWidth="1"/>
    <col min="10883" max="10883" width="7.625" style="714" bestFit="1" customWidth="1"/>
    <col min="10884" max="10884" width="8.75" style="714" bestFit="1" customWidth="1"/>
    <col min="10885" max="10886" width="7.875" style="714" bestFit="1" customWidth="1"/>
    <col min="10887" max="10887" width="8.25" style="714" bestFit="1" customWidth="1"/>
    <col min="10888" max="10888" width="7" style="714" bestFit="1" customWidth="1"/>
    <col min="10889" max="10890" width="8.125" style="714" bestFit="1" customWidth="1"/>
    <col min="10891" max="10891" width="9.75" style="714" bestFit="1" customWidth="1"/>
    <col min="10892" max="10892" width="10.875" style="714" bestFit="1" customWidth="1"/>
    <col min="10893" max="10893" width="10.125" style="714" bestFit="1" customWidth="1"/>
    <col min="10894" max="10894" width="7.375" style="714" bestFit="1" customWidth="1"/>
    <col min="10895" max="10895" width="7.625" style="714" bestFit="1" customWidth="1"/>
    <col min="10896" max="10896" width="8.75" style="714" bestFit="1" customWidth="1"/>
    <col min="10897" max="10898" width="7.875" style="714" bestFit="1" customWidth="1"/>
    <col min="10899" max="10899" width="8.25" style="714" bestFit="1" customWidth="1"/>
    <col min="10900" max="10900" width="7" style="714" bestFit="1" customWidth="1"/>
    <col min="10901" max="10902" width="8.125" style="714" bestFit="1" customWidth="1"/>
    <col min="10903" max="10903" width="9.75" style="714" bestFit="1" customWidth="1"/>
    <col min="10904" max="10904" width="10.875" style="714" bestFit="1" customWidth="1"/>
    <col min="10905" max="10905" width="10.125" style="714" bestFit="1" customWidth="1"/>
    <col min="10906" max="10906" width="7.375" style="714" bestFit="1" customWidth="1"/>
    <col min="10907" max="10907" width="7.625" style="714" bestFit="1" customWidth="1"/>
    <col min="10908" max="10908" width="8.75" style="714" bestFit="1" customWidth="1"/>
    <col min="10909" max="10910" width="7.875" style="714" bestFit="1" customWidth="1"/>
    <col min="10911" max="10911" width="8.25" style="714" bestFit="1" customWidth="1"/>
    <col min="10912" max="10912" width="7" style="714" bestFit="1" customWidth="1"/>
    <col min="10913" max="10914" width="8.125" style="714" bestFit="1" customWidth="1"/>
    <col min="10915" max="10915" width="9.75" style="714" bestFit="1" customWidth="1"/>
    <col min="10916" max="10916" width="10.875" style="714" bestFit="1" customWidth="1"/>
    <col min="10917" max="10917" width="10.125" style="714" bestFit="1" customWidth="1"/>
    <col min="10918" max="10918" width="7.375" style="714" bestFit="1" customWidth="1"/>
    <col min="10919" max="10919" width="7.625" style="714" bestFit="1" customWidth="1"/>
    <col min="10920" max="10920" width="8.75" style="714" bestFit="1" customWidth="1"/>
    <col min="10921" max="10922" width="7.875" style="714" bestFit="1" customWidth="1"/>
    <col min="10923" max="10923" width="8.25" style="714" bestFit="1" customWidth="1"/>
    <col min="10924" max="10924" width="7" style="714" bestFit="1" customWidth="1"/>
    <col min="10925" max="10926" width="8.125" style="714" bestFit="1" customWidth="1"/>
    <col min="10927" max="10927" width="9.75" style="714" bestFit="1" customWidth="1"/>
    <col min="10928" max="10928" width="10.875" style="714" bestFit="1" customWidth="1"/>
    <col min="10929" max="10929" width="10.125" style="714" bestFit="1" customWidth="1"/>
    <col min="10930" max="10930" width="7.375" style="714" bestFit="1" customWidth="1"/>
    <col min="10931" max="11008" width="9" style="714"/>
    <col min="11009" max="11009" width="47.875" style="714" bestFit="1" customWidth="1"/>
    <col min="11010" max="11010" width="7.875" style="714" bestFit="1" customWidth="1"/>
    <col min="11011" max="11011" width="8.25" style="714" bestFit="1" customWidth="1"/>
    <col min="11012" max="11012" width="7" style="714" bestFit="1" customWidth="1"/>
    <col min="11013" max="11014" width="8.125" style="714" bestFit="1" customWidth="1"/>
    <col min="11015" max="11015" width="9.75" style="714" bestFit="1" customWidth="1"/>
    <col min="11016" max="11016" width="10.875" style="714" bestFit="1" customWidth="1"/>
    <col min="11017" max="11017" width="10.125" style="714" bestFit="1" customWidth="1"/>
    <col min="11018" max="11018" width="7.375" style="714" bestFit="1" customWidth="1"/>
    <col min="11019" max="11019" width="7.625" style="714" bestFit="1" customWidth="1"/>
    <col min="11020" max="11020" width="8.75" style="714" bestFit="1" customWidth="1"/>
    <col min="11021" max="11022" width="7.875" style="714" bestFit="1" customWidth="1"/>
    <col min="11023" max="11023" width="8.25" style="714" bestFit="1" customWidth="1"/>
    <col min="11024" max="11024" width="7" style="714" bestFit="1" customWidth="1"/>
    <col min="11025" max="11026" width="8.125" style="714" bestFit="1" customWidth="1"/>
    <col min="11027" max="11027" width="9.75" style="714" bestFit="1" customWidth="1"/>
    <col min="11028" max="11028" width="10.875" style="714" bestFit="1" customWidth="1"/>
    <col min="11029" max="11029" width="10.125" style="714" bestFit="1" customWidth="1"/>
    <col min="11030" max="11030" width="7.375" style="714" bestFit="1" customWidth="1"/>
    <col min="11031" max="11031" width="7.625" style="714" bestFit="1" customWidth="1"/>
    <col min="11032" max="11032" width="8.75" style="714" bestFit="1" customWidth="1"/>
    <col min="11033" max="11034" width="7.875" style="714" bestFit="1" customWidth="1"/>
    <col min="11035" max="11035" width="8.25" style="714" bestFit="1" customWidth="1"/>
    <col min="11036" max="11036" width="7" style="714" bestFit="1" customWidth="1"/>
    <col min="11037" max="11038" width="8.125" style="714" bestFit="1" customWidth="1"/>
    <col min="11039" max="11039" width="9.75" style="714" bestFit="1" customWidth="1"/>
    <col min="11040" max="11040" width="10.875" style="714" bestFit="1" customWidth="1"/>
    <col min="11041" max="11041" width="10.125" style="714" bestFit="1" customWidth="1"/>
    <col min="11042" max="11042" width="7.375" style="714" bestFit="1" customWidth="1"/>
    <col min="11043" max="11043" width="7.625" style="714" bestFit="1" customWidth="1"/>
    <col min="11044" max="11044" width="8.75" style="714" bestFit="1" customWidth="1"/>
    <col min="11045" max="11046" width="7.875" style="714" bestFit="1" customWidth="1"/>
    <col min="11047" max="11047" width="8.25" style="714" bestFit="1" customWidth="1"/>
    <col min="11048" max="11048" width="7" style="714" bestFit="1" customWidth="1"/>
    <col min="11049" max="11050" width="8.125" style="714" bestFit="1" customWidth="1"/>
    <col min="11051" max="11051" width="9.75" style="714" bestFit="1" customWidth="1"/>
    <col min="11052" max="11052" width="10.875" style="714" bestFit="1" customWidth="1"/>
    <col min="11053" max="11053" width="10.125" style="714" bestFit="1" customWidth="1"/>
    <col min="11054" max="11054" width="7.375" style="714" bestFit="1" customWidth="1"/>
    <col min="11055" max="11055" width="7.625" style="714" bestFit="1" customWidth="1"/>
    <col min="11056" max="11056" width="8.75" style="714" bestFit="1" customWidth="1"/>
    <col min="11057" max="11058" width="7.875" style="714" bestFit="1" customWidth="1"/>
    <col min="11059" max="11059" width="8.25" style="714" bestFit="1" customWidth="1"/>
    <col min="11060" max="11060" width="7" style="714" bestFit="1" customWidth="1"/>
    <col min="11061" max="11062" width="8.125" style="714" bestFit="1" customWidth="1"/>
    <col min="11063" max="11063" width="9.75" style="714" bestFit="1" customWidth="1"/>
    <col min="11064" max="11064" width="10.875" style="714" bestFit="1" customWidth="1"/>
    <col min="11065" max="11065" width="10.125" style="714" bestFit="1" customWidth="1"/>
    <col min="11066" max="11066" width="7.375" style="714" bestFit="1" customWidth="1"/>
    <col min="11067" max="11067" width="7.625" style="714" bestFit="1" customWidth="1"/>
    <col min="11068" max="11068" width="8.75" style="714" bestFit="1" customWidth="1"/>
    <col min="11069" max="11070" width="7.875" style="714" bestFit="1" customWidth="1"/>
    <col min="11071" max="11071" width="8.25" style="714" bestFit="1" customWidth="1"/>
    <col min="11072" max="11072" width="7" style="714" bestFit="1" customWidth="1"/>
    <col min="11073" max="11074" width="8.125" style="714" bestFit="1" customWidth="1"/>
    <col min="11075" max="11075" width="9.75" style="714" bestFit="1" customWidth="1"/>
    <col min="11076" max="11076" width="10.875" style="714" bestFit="1" customWidth="1"/>
    <col min="11077" max="11077" width="10.125" style="714" bestFit="1" customWidth="1"/>
    <col min="11078" max="11078" width="7.375" style="714" bestFit="1" customWidth="1"/>
    <col min="11079" max="11079" width="7.625" style="714" bestFit="1" customWidth="1"/>
    <col min="11080" max="11080" width="8.75" style="714" bestFit="1" customWidth="1"/>
    <col min="11081" max="11082" width="7.875" style="714" bestFit="1" customWidth="1"/>
    <col min="11083" max="11083" width="8.25" style="714" bestFit="1" customWidth="1"/>
    <col min="11084" max="11084" width="7" style="714" bestFit="1" customWidth="1"/>
    <col min="11085" max="11086" width="8.125" style="714" bestFit="1" customWidth="1"/>
    <col min="11087" max="11087" width="9.75" style="714" bestFit="1" customWidth="1"/>
    <col min="11088" max="11088" width="10.875" style="714" bestFit="1" customWidth="1"/>
    <col min="11089" max="11089" width="10.125" style="714" bestFit="1" customWidth="1"/>
    <col min="11090" max="11090" width="7.375" style="714" bestFit="1" customWidth="1"/>
    <col min="11091" max="11091" width="7.625" style="714" bestFit="1" customWidth="1"/>
    <col min="11092" max="11092" width="8.75" style="714" bestFit="1" customWidth="1"/>
    <col min="11093" max="11094" width="7.875" style="714" bestFit="1" customWidth="1"/>
    <col min="11095" max="11095" width="8.25" style="714" bestFit="1" customWidth="1"/>
    <col min="11096" max="11096" width="7" style="714" bestFit="1" customWidth="1"/>
    <col min="11097" max="11098" width="8.125" style="714" bestFit="1" customWidth="1"/>
    <col min="11099" max="11099" width="9.75" style="714" bestFit="1" customWidth="1"/>
    <col min="11100" max="11100" width="10.875" style="714" bestFit="1" customWidth="1"/>
    <col min="11101" max="11101" width="10.125" style="714" bestFit="1" customWidth="1"/>
    <col min="11102" max="11102" width="7.375" style="714" bestFit="1" customWidth="1"/>
    <col min="11103" max="11103" width="7.625" style="714" bestFit="1" customWidth="1"/>
    <col min="11104" max="11104" width="8.75" style="714" bestFit="1" customWidth="1"/>
    <col min="11105" max="11106" width="7.875" style="714" bestFit="1" customWidth="1"/>
    <col min="11107" max="11107" width="8.25" style="714" bestFit="1" customWidth="1"/>
    <col min="11108" max="11108" width="7" style="714" bestFit="1" customWidth="1"/>
    <col min="11109" max="11110" width="8.125" style="714" bestFit="1" customWidth="1"/>
    <col min="11111" max="11111" width="9.75" style="714" bestFit="1" customWidth="1"/>
    <col min="11112" max="11112" width="10.875" style="714" bestFit="1" customWidth="1"/>
    <col min="11113" max="11113" width="10.125" style="714" bestFit="1" customWidth="1"/>
    <col min="11114" max="11114" width="7.375" style="714" bestFit="1" customWidth="1"/>
    <col min="11115" max="11115" width="7.625" style="714" bestFit="1" customWidth="1"/>
    <col min="11116" max="11116" width="8.75" style="714" bestFit="1" customWidth="1"/>
    <col min="11117" max="11118" width="7.875" style="714" bestFit="1" customWidth="1"/>
    <col min="11119" max="11119" width="8.25" style="714" bestFit="1" customWidth="1"/>
    <col min="11120" max="11120" width="7" style="714" bestFit="1" customWidth="1"/>
    <col min="11121" max="11122" width="8.125" style="714" bestFit="1" customWidth="1"/>
    <col min="11123" max="11123" width="9.75" style="714" bestFit="1" customWidth="1"/>
    <col min="11124" max="11124" width="10.875" style="714" bestFit="1" customWidth="1"/>
    <col min="11125" max="11125" width="10.125" style="714" bestFit="1" customWidth="1"/>
    <col min="11126" max="11126" width="7.375" style="714" bestFit="1" customWidth="1"/>
    <col min="11127" max="11127" width="7.625" style="714" bestFit="1" customWidth="1"/>
    <col min="11128" max="11128" width="8.75" style="714" bestFit="1" customWidth="1"/>
    <col min="11129" max="11130" width="7.875" style="714" bestFit="1" customWidth="1"/>
    <col min="11131" max="11131" width="8.25" style="714" bestFit="1" customWidth="1"/>
    <col min="11132" max="11132" width="7" style="714" bestFit="1" customWidth="1"/>
    <col min="11133" max="11134" width="8.125" style="714" bestFit="1" customWidth="1"/>
    <col min="11135" max="11135" width="9.75" style="714" bestFit="1" customWidth="1"/>
    <col min="11136" max="11136" width="10.875" style="714" bestFit="1" customWidth="1"/>
    <col min="11137" max="11137" width="10.125" style="714" bestFit="1" customWidth="1"/>
    <col min="11138" max="11138" width="7.375" style="714" bestFit="1" customWidth="1"/>
    <col min="11139" max="11139" width="7.625" style="714" bestFit="1" customWidth="1"/>
    <col min="11140" max="11140" width="8.75" style="714" bestFit="1" customWidth="1"/>
    <col min="11141" max="11142" width="7.875" style="714" bestFit="1" customWidth="1"/>
    <col min="11143" max="11143" width="8.25" style="714" bestFit="1" customWidth="1"/>
    <col min="11144" max="11144" width="7" style="714" bestFit="1" customWidth="1"/>
    <col min="11145" max="11146" width="8.125" style="714" bestFit="1" customWidth="1"/>
    <col min="11147" max="11147" width="9.75" style="714" bestFit="1" customWidth="1"/>
    <col min="11148" max="11148" width="10.875" style="714" bestFit="1" customWidth="1"/>
    <col min="11149" max="11149" width="10.125" style="714" bestFit="1" customWidth="1"/>
    <col min="11150" max="11150" width="7.375" style="714" bestFit="1" customWidth="1"/>
    <col min="11151" max="11151" width="7.625" style="714" bestFit="1" customWidth="1"/>
    <col min="11152" max="11152" width="8.75" style="714" bestFit="1" customWidth="1"/>
    <col min="11153" max="11154" width="7.875" style="714" bestFit="1" customWidth="1"/>
    <col min="11155" max="11155" width="8.25" style="714" bestFit="1" customWidth="1"/>
    <col min="11156" max="11156" width="7" style="714" bestFit="1" customWidth="1"/>
    <col min="11157" max="11158" width="8.125" style="714" bestFit="1" customWidth="1"/>
    <col min="11159" max="11159" width="9.75" style="714" bestFit="1" customWidth="1"/>
    <col min="11160" max="11160" width="10.875" style="714" bestFit="1" customWidth="1"/>
    <col min="11161" max="11161" width="10.125" style="714" bestFit="1" customWidth="1"/>
    <col min="11162" max="11162" width="7.375" style="714" bestFit="1" customWidth="1"/>
    <col min="11163" max="11163" width="7.625" style="714" bestFit="1" customWidth="1"/>
    <col min="11164" max="11164" width="8.75" style="714" bestFit="1" customWidth="1"/>
    <col min="11165" max="11166" width="7.875" style="714" bestFit="1" customWidth="1"/>
    <col min="11167" max="11167" width="8.25" style="714" bestFit="1" customWidth="1"/>
    <col min="11168" max="11168" width="7" style="714" bestFit="1" customWidth="1"/>
    <col min="11169" max="11170" width="8.125" style="714" bestFit="1" customWidth="1"/>
    <col min="11171" max="11171" width="9.75" style="714" bestFit="1" customWidth="1"/>
    <col min="11172" max="11172" width="10.875" style="714" bestFit="1" customWidth="1"/>
    <col min="11173" max="11173" width="10.125" style="714" bestFit="1" customWidth="1"/>
    <col min="11174" max="11174" width="7.375" style="714" bestFit="1" customWidth="1"/>
    <col min="11175" max="11175" width="7.625" style="714" bestFit="1" customWidth="1"/>
    <col min="11176" max="11176" width="8.75" style="714" bestFit="1" customWidth="1"/>
    <col min="11177" max="11178" width="7.875" style="714" bestFit="1" customWidth="1"/>
    <col min="11179" max="11179" width="8.25" style="714" bestFit="1" customWidth="1"/>
    <col min="11180" max="11180" width="7" style="714" bestFit="1" customWidth="1"/>
    <col min="11181" max="11182" width="8.125" style="714" bestFit="1" customWidth="1"/>
    <col min="11183" max="11183" width="9.75" style="714" bestFit="1" customWidth="1"/>
    <col min="11184" max="11184" width="10.875" style="714" bestFit="1" customWidth="1"/>
    <col min="11185" max="11185" width="10.125" style="714" bestFit="1" customWidth="1"/>
    <col min="11186" max="11186" width="7.375" style="714" bestFit="1" customWidth="1"/>
    <col min="11187" max="11264" width="9" style="714"/>
    <col min="11265" max="11265" width="47.875" style="714" bestFit="1" customWidth="1"/>
    <col min="11266" max="11266" width="7.875" style="714" bestFit="1" customWidth="1"/>
    <col min="11267" max="11267" width="8.25" style="714" bestFit="1" customWidth="1"/>
    <col min="11268" max="11268" width="7" style="714" bestFit="1" customWidth="1"/>
    <col min="11269" max="11270" width="8.125" style="714" bestFit="1" customWidth="1"/>
    <col min="11271" max="11271" width="9.75" style="714" bestFit="1" customWidth="1"/>
    <col min="11272" max="11272" width="10.875" style="714" bestFit="1" customWidth="1"/>
    <col min="11273" max="11273" width="10.125" style="714" bestFit="1" customWidth="1"/>
    <col min="11274" max="11274" width="7.375" style="714" bestFit="1" customWidth="1"/>
    <col min="11275" max="11275" width="7.625" style="714" bestFit="1" customWidth="1"/>
    <col min="11276" max="11276" width="8.75" style="714" bestFit="1" customWidth="1"/>
    <col min="11277" max="11278" width="7.875" style="714" bestFit="1" customWidth="1"/>
    <col min="11279" max="11279" width="8.25" style="714" bestFit="1" customWidth="1"/>
    <col min="11280" max="11280" width="7" style="714" bestFit="1" customWidth="1"/>
    <col min="11281" max="11282" width="8.125" style="714" bestFit="1" customWidth="1"/>
    <col min="11283" max="11283" width="9.75" style="714" bestFit="1" customWidth="1"/>
    <col min="11284" max="11284" width="10.875" style="714" bestFit="1" customWidth="1"/>
    <col min="11285" max="11285" width="10.125" style="714" bestFit="1" customWidth="1"/>
    <col min="11286" max="11286" width="7.375" style="714" bestFit="1" customWidth="1"/>
    <col min="11287" max="11287" width="7.625" style="714" bestFit="1" customWidth="1"/>
    <col min="11288" max="11288" width="8.75" style="714" bestFit="1" customWidth="1"/>
    <col min="11289" max="11290" width="7.875" style="714" bestFit="1" customWidth="1"/>
    <col min="11291" max="11291" width="8.25" style="714" bestFit="1" customWidth="1"/>
    <col min="11292" max="11292" width="7" style="714" bestFit="1" customWidth="1"/>
    <col min="11293" max="11294" width="8.125" style="714" bestFit="1" customWidth="1"/>
    <col min="11295" max="11295" width="9.75" style="714" bestFit="1" customWidth="1"/>
    <col min="11296" max="11296" width="10.875" style="714" bestFit="1" customWidth="1"/>
    <col min="11297" max="11297" width="10.125" style="714" bestFit="1" customWidth="1"/>
    <col min="11298" max="11298" width="7.375" style="714" bestFit="1" customWidth="1"/>
    <col min="11299" max="11299" width="7.625" style="714" bestFit="1" customWidth="1"/>
    <col min="11300" max="11300" width="8.75" style="714" bestFit="1" customWidth="1"/>
    <col min="11301" max="11302" width="7.875" style="714" bestFit="1" customWidth="1"/>
    <col min="11303" max="11303" width="8.25" style="714" bestFit="1" customWidth="1"/>
    <col min="11304" max="11304" width="7" style="714" bestFit="1" customWidth="1"/>
    <col min="11305" max="11306" width="8.125" style="714" bestFit="1" customWidth="1"/>
    <col min="11307" max="11307" width="9.75" style="714" bestFit="1" customWidth="1"/>
    <col min="11308" max="11308" width="10.875" style="714" bestFit="1" customWidth="1"/>
    <col min="11309" max="11309" width="10.125" style="714" bestFit="1" customWidth="1"/>
    <col min="11310" max="11310" width="7.375" style="714" bestFit="1" customWidth="1"/>
    <col min="11311" max="11311" width="7.625" style="714" bestFit="1" customWidth="1"/>
    <col min="11312" max="11312" width="8.75" style="714" bestFit="1" customWidth="1"/>
    <col min="11313" max="11314" width="7.875" style="714" bestFit="1" customWidth="1"/>
    <col min="11315" max="11315" width="8.25" style="714" bestFit="1" customWidth="1"/>
    <col min="11316" max="11316" width="7" style="714" bestFit="1" customWidth="1"/>
    <col min="11317" max="11318" width="8.125" style="714" bestFit="1" customWidth="1"/>
    <col min="11319" max="11319" width="9.75" style="714" bestFit="1" customWidth="1"/>
    <col min="11320" max="11320" width="10.875" style="714" bestFit="1" customWidth="1"/>
    <col min="11321" max="11321" width="10.125" style="714" bestFit="1" customWidth="1"/>
    <col min="11322" max="11322" width="7.375" style="714" bestFit="1" customWidth="1"/>
    <col min="11323" max="11323" width="7.625" style="714" bestFit="1" customWidth="1"/>
    <col min="11324" max="11324" width="8.75" style="714" bestFit="1" customWidth="1"/>
    <col min="11325" max="11326" width="7.875" style="714" bestFit="1" customWidth="1"/>
    <col min="11327" max="11327" width="8.25" style="714" bestFit="1" customWidth="1"/>
    <col min="11328" max="11328" width="7" style="714" bestFit="1" customWidth="1"/>
    <col min="11329" max="11330" width="8.125" style="714" bestFit="1" customWidth="1"/>
    <col min="11331" max="11331" width="9.75" style="714" bestFit="1" customWidth="1"/>
    <col min="11332" max="11332" width="10.875" style="714" bestFit="1" customWidth="1"/>
    <col min="11333" max="11333" width="10.125" style="714" bestFit="1" customWidth="1"/>
    <col min="11334" max="11334" width="7.375" style="714" bestFit="1" customWidth="1"/>
    <col min="11335" max="11335" width="7.625" style="714" bestFit="1" customWidth="1"/>
    <col min="11336" max="11336" width="8.75" style="714" bestFit="1" customWidth="1"/>
    <col min="11337" max="11338" width="7.875" style="714" bestFit="1" customWidth="1"/>
    <col min="11339" max="11339" width="8.25" style="714" bestFit="1" customWidth="1"/>
    <col min="11340" max="11340" width="7" style="714" bestFit="1" customWidth="1"/>
    <col min="11341" max="11342" width="8.125" style="714" bestFit="1" customWidth="1"/>
    <col min="11343" max="11343" width="9.75" style="714" bestFit="1" customWidth="1"/>
    <col min="11344" max="11344" width="10.875" style="714" bestFit="1" customWidth="1"/>
    <col min="11345" max="11345" width="10.125" style="714" bestFit="1" customWidth="1"/>
    <col min="11346" max="11346" width="7.375" style="714" bestFit="1" customWidth="1"/>
    <col min="11347" max="11347" width="7.625" style="714" bestFit="1" customWidth="1"/>
    <col min="11348" max="11348" width="8.75" style="714" bestFit="1" customWidth="1"/>
    <col min="11349" max="11350" width="7.875" style="714" bestFit="1" customWidth="1"/>
    <col min="11351" max="11351" width="8.25" style="714" bestFit="1" customWidth="1"/>
    <col min="11352" max="11352" width="7" style="714" bestFit="1" customWidth="1"/>
    <col min="11353" max="11354" width="8.125" style="714" bestFit="1" customWidth="1"/>
    <col min="11355" max="11355" width="9.75" style="714" bestFit="1" customWidth="1"/>
    <col min="11356" max="11356" width="10.875" style="714" bestFit="1" customWidth="1"/>
    <col min="11357" max="11357" width="10.125" style="714" bestFit="1" customWidth="1"/>
    <col min="11358" max="11358" width="7.375" style="714" bestFit="1" customWidth="1"/>
    <col min="11359" max="11359" width="7.625" style="714" bestFit="1" customWidth="1"/>
    <col min="11360" max="11360" width="8.75" style="714" bestFit="1" customWidth="1"/>
    <col min="11361" max="11362" width="7.875" style="714" bestFit="1" customWidth="1"/>
    <col min="11363" max="11363" width="8.25" style="714" bestFit="1" customWidth="1"/>
    <col min="11364" max="11364" width="7" style="714" bestFit="1" customWidth="1"/>
    <col min="11365" max="11366" width="8.125" style="714" bestFit="1" customWidth="1"/>
    <col min="11367" max="11367" width="9.75" style="714" bestFit="1" customWidth="1"/>
    <col min="11368" max="11368" width="10.875" style="714" bestFit="1" customWidth="1"/>
    <col min="11369" max="11369" width="10.125" style="714" bestFit="1" customWidth="1"/>
    <col min="11370" max="11370" width="7.375" style="714" bestFit="1" customWidth="1"/>
    <col min="11371" max="11371" width="7.625" style="714" bestFit="1" customWidth="1"/>
    <col min="11372" max="11372" width="8.75" style="714" bestFit="1" customWidth="1"/>
    <col min="11373" max="11374" width="7.875" style="714" bestFit="1" customWidth="1"/>
    <col min="11375" max="11375" width="8.25" style="714" bestFit="1" customWidth="1"/>
    <col min="11376" max="11376" width="7" style="714" bestFit="1" customWidth="1"/>
    <col min="11377" max="11378" width="8.125" style="714" bestFit="1" customWidth="1"/>
    <col min="11379" max="11379" width="9.75" style="714" bestFit="1" customWidth="1"/>
    <col min="11380" max="11380" width="10.875" style="714" bestFit="1" customWidth="1"/>
    <col min="11381" max="11381" width="10.125" style="714" bestFit="1" customWidth="1"/>
    <col min="11382" max="11382" width="7.375" style="714" bestFit="1" customWidth="1"/>
    <col min="11383" max="11383" width="7.625" style="714" bestFit="1" customWidth="1"/>
    <col min="11384" max="11384" width="8.75" style="714" bestFit="1" customWidth="1"/>
    <col min="11385" max="11386" width="7.875" style="714" bestFit="1" customWidth="1"/>
    <col min="11387" max="11387" width="8.25" style="714" bestFit="1" customWidth="1"/>
    <col min="11388" max="11388" width="7" style="714" bestFit="1" customWidth="1"/>
    <col min="11389" max="11390" width="8.125" style="714" bestFit="1" customWidth="1"/>
    <col min="11391" max="11391" width="9.75" style="714" bestFit="1" customWidth="1"/>
    <col min="11392" max="11392" width="10.875" style="714" bestFit="1" customWidth="1"/>
    <col min="11393" max="11393" width="10.125" style="714" bestFit="1" customWidth="1"/>
    <col min="11394" max="11394" width="7.375" style="714" bestFit="1" customWidth="1"/>
    <col min="11395" max="11395" width="7.625" style="714" bestFit="1" customWidth="1"/>
    <col min="11396" max="11396" width="8.75" style="714" bestFit="1" customWidth="1"/>
    <col min="11397" max="11398" width="7.875" style="714" bestFit="1" customWidth="1"/>
    <col min="11399" max="11399" width="8.25" style="714" bestFit="1" customWidth="1"/>
    <col min="11400" max="11400" width="7" style="714" bestFit="1" customWidth="1"/>
    <col min="11401" max="11402" width="8.125" style="714" bestFit="1" customWidth="1"/>
    <col min="11403" max="11403" width="9.75" style="714" bestFit="1" customWidth="1"/>
    <col min="11404" max="11404" width="10.875" style="714" bestFit="1" customWidth="1"/>
    <col min="11405" max="11405" width="10.125" style="714" bestFit="1" customWidth="1"/>
    <col min="11406" max="11406" width="7.375" style="714" bestFit="1" customWidth="1"/>
    <col min="11407" max="11407" width="7.625" style="714" bestFit="1" customWidth="1"/>
    <col min="11408" max="11408" width="8.75" style="714" bestFit="1" customWidth="1"/>
    <col min="11409" max="11410" width="7.875" style="714" bestFit="1" customWidth="1"/>
    <col min="11411" max="11411" width="8.25" style="714" bestFit="1" customWidth="1"/>
    <col min="11412" max="11412" width="7" style="714" bestFit="1" customWidth="1"/>
    <col min="11413" max="11414" width="8.125" style="714" bestFit="1" customWidth="1"/>
    <col min="11415" max="11415" width="9.75" style="714" bestFit="1" customWidth="1"/>
    <col min="11416" max="11416" width="10.875" style="714" bestFit="1" customWidth="1"/>
    <col min="11417" max="11417" width="10.125" style="714" bestFit="1" customWidth="1"/>
    <col min="11418" max="11418" width="7.375" style="714" bestFit="1" customWidth="1"/>
    <col min="11419" max="11419" width="7.625" style="714" bestFit="1" customWidth="1"/>
    <col min="11420" max="11420" width="8.75" style="714" bestFit="1" customWidth="1"/>
    <col min="11421" max="11422" width="7.875" style="714" bestFit="1" customWidth="1"/>
    <col min="11423" max="11423" width="8.25" style="714" bestFit="1" customWidth="1"/>
    <col min="11424" max="11424" width="7" style="714" bestFit="1" customWidth="1"/>
    <col min="11425" max="11426" width="8.125" style="714" bestFit="1" customWidth="1"/>
    <col min="11427" max="11427" width="9.75" style="714" bestFit="1" customWidth="1"/>
    <col min="11428" max="11428" width="10.875" style="714" bestFit="1" customWidth="1"/>
    <col min="11429" max="11429" width="10.125" style="714" bestFit="1" customWidth="1"/>
    <col min="11430" max="11430" width="7.375" style="714" bestFit="1" customWidth="1"/>
    <col min="11431" max="11431" width="7.625" style="714" bestFit="1" customWidth="1"/>
    <col min="11432" max="11432" width="8.75" style="714" bestFit="1" customWidth="1"/>
    <col min="11433" max="11434" width="7.875" style="714" bestFit="1" customWidth="1"/>
    <col min="11435" max="11435" width="8.25" style="714" bestFit="1" customWidth="1"/>
    <col min="11436" max="11436" width="7" style="714" bestFit="1" customWidth="1"/>
    <col min="11437" max="11438" width="8.125" style="714" bestFit="1" customWidth="1"/>
    <col min="11439" max="11439" width="9.75" style="714" bestFit="1" customWidth="1"/>
    <col min="11440" max="11440" width="10.875" style="714" bestFit="1" customWidth="1"/>
    <col min="11441" max="11441" width="10.125" style="714" bestFit="1" customWidth="1"/>
    <col min="11442" max="11442" width="7.375" style="714" bestFit="1" customWidth="1"/>
    <col min="11443" max="11520" width="9" style="714"/>
    <col min="11521" max="11521" width="47.875" style="714" bestFit="1" customWidth="1"/>
    <col min="11522" max="11522" width="7.875" style="714" bestFit="1" customWidth="1"/>
    <col min="11523" max="11523" width="8.25" style="714" bestFit="1" customWidth="1"/>
    <col min="11524" max="11524" width="7" style="714" bestFit="1" customWidth="1"/>
    <col min="11525" max="11526" width="8.125" style="714" bestFit="1" customWidth="1"/>
    <col min="11527" max="11527" width="9.75" style="714" bestFit="1" customWidth="1"/>
    <col min="11528" max="11528" width="10.875" style="714" bestFit="1" customWidth="1"/>
    <col min="11529" max="11529" width="10.125" style="714" bestFit="1" customWidth="1"/>
    <col min="11530" max="11530" width="7.375" style="714" bestFit="1" customWidth="1"/>
    <col min="11531" max="11531" width="7.625" style="714" bestFit="1" customWidth="1"/>
    <col min="11532" max="11532" width="8.75" style="714" bestFit="1" customWidth="1"/>
    <col min="11533" max="11534" width="7.875" style="714" bestFit="1" customWidth="1"/>
    <col min="11535" max="11535" width="8.25" style="714" bestFit="1" customWidth="1"/>
    <col min="11536" max="11536" width="7" style="714" bestFit="1" customWidth="1"/>
    <col min="11537" max="11538" width="8.125" style="714" bestFit="1" customWidth="1"/>
    <col min="11539" max="11539" width="9.75" style="714" bestFit="1" customWidth="1"/>
    <col min="11540" max="11540" width="10.875" style="714" bestFit="1" customWidth="1"/>
    <col min="11541" max="11541" width="10.125" style="714" bestFit="1" customWidth="1"/>
    <col min="11542" max="11542" width="7.375" style="714" bestFit="1" customWidth="1"/>
    <col min="11543" max="11543" width="7.625" style="714" bestFit="1" customWidth="1"/>
    <col min="11544" max="11544" width="8.75" style="714" bestFit="1" customWidth="1"/>
    <col min="11545" max="11546" width="7.875" style="714" bestFit="1" customWidth="1"/>
    <col min="11547" max="11547" width="8.25" style="714" bestFit="1" customWidth="1"/>
    <col min="11548" max="11548" width="7" style="714" bestFit="1" customWidth="1"/>
    <col min="11549" max="11550" width="8.125" style="714" bestFit="1" customWidth="1"/>
    <col min="11551" max="11551" width="9.75" style="714" bestFit="1" customWidth="1"/>
    <col min="11552" max="11552" width="10.875" style="714" bestFit="1" customWidth="1"/>
    <col min="11553" max="11553" width="10.125" style="714" bestFit="1" customWidth="1"/>
    <col min="11554" max="11554" width="7.375" style="714" bestFit="1" customWidth="1"/>
    <col min="11555" max="11555" width="7.625" style="714" bestFit="1" customWidth="1"/>
    <col min="11556" max="11556" width="8.75" style="714" bestFit="1" customWidth="1"/>
    <col min="11557" max="11558" width="7.875" style="714" bestFit="1" customWidth="1"/>
    <col min="11559" max="11559" width="8.25" style="714" bestFit="1" customWidth="1"/>
    <col min="11560" max="11560" width="7" style="714" bestFit="1" customWidth="1"/>
    <col min="11561" max="11562" width="8.125" style="714" bestFit="1" customWidth="1"/>
    <col min="11563" max="11563" width="9.75" style="714" bestFit="1" customWidth="1"/>
    <col min="11564" max="11564" width="10.875" style="714" bestFit="1" customWidth="1"/>
    <col min="11565" max="11565" width="10.125" style="714" bestFit="1" customWidth="1"/>
    <col min="11566" max="11566" width="7.375" style="714" bestFit="1" customWidth="1"/>
    <col min="11567" max="11567" width="7.625" style="714" bestFit="1" customWidth="1"/>
    <col min="11568" max="11568" width="8.75" style="714" bestFit="1" customWidth="1"/>
    <col min="11569" max="11570" width="7.875" style="714" bestFit="1" customWidth="1"/>
    <col min="11571" max="11571" width="8.25" style="714" bestFit="1" customWidth="1"/>
    <col min="11572" max="11572" width="7" style="714" bestFit="1" customWidth="1"/>
    <col min="11573" max="11574" width="8.125" style="714" bestFit="1" customWidth="1"/>
    <col min="11575" max="11575" width="9.75" style="714" bestFit="1" customWidth="1"/>
    <col min="11576" max="11576" width="10.875" style="714" bestFit="1" customWidth="1"/>
    <col min="11577" max="11577" width="10.125" style="714" bestFit="1" customWidth="1"/>
    <col min="11578" max="11578" width="7.375" style="714" bestFit="1" customWidth="1"/>
    <col min="11579" max="11579" width="7.625" style="714" bestFit="1" customWidth="1"/>
    <col min="11580" max="11580" width="8.75" style="714" bestFit="1" customWidth="1"/>
    <col min="11581" max="11582" width="7.875" style="714" bestFit="1" customWidth="1"/>
    <col min="11583" max="11583" width="8.25" style="714" bestFit="1" customWidth="1"/>
    <col min="11584" max="11584" width="7" style="714" bestFit="1" customWidth="1"/>
    <col min="11585" max="11586" width="8.125" style="714" bestFit="1" customWidth="1"/>
    <col min="11587" max="11587" width="9.75" style="714" bestFit="1" customWidth="1"/>
    <col min="11588" max="11588" width="10.875" style="714" bestFit="1" customWidth="1"/>
    <col min="11589" max="11589" width="10.125" style="714" bestFit="1" customWidth="1"/>
    <col min="11590" max="11590" width="7.375" style="714" bestFit="1" customWidth="1"/>
    <col min="11591" max="11591" width="7.625" style="714" bestFit="1" customWidth="1"/>
    <col min="11592" max="11592" width="8.75" style="714" bestFit="1" customWidth="1"/>
    <col min="11593" max="11594" width="7.875" style="714" bestFit="1" customWidth="1"/>
    <col min="11595" max="11595" width="8.25" style="714" bestFit="1" customWidth="1"/>
    <col min="11596" max="11596" width="7" style="714" bestFit="1" customWidth="1"/>
    <col min="11597" max="11598" width="8.125" style="714" bestFit="1" customWidth="1"/>
    <col min="11599" max="11599" width="9.75" style="714" bestFit="1" customWidth="1"/>
    <col min="11600" max="11600" width="10.875" style="714" bestFit="1" customWidth="1"/>
    <col min="11601" max="11601" width="10.125" style="714" bestFit="1" customWidth="1"/>
    <col min="11602" max="11602" width="7.375" style="714" bestFit="1" customWidth="1"/>
    <col min="11603" max="11603" width="7.625" style="714" bestFit="1" customWidth="1"/>
    <col min="11604" max="11604" width="8.75" style="714" bestFit="1" customWidth="1"/>
    <col min="11605" max="11606" width="7.875" style="714" bestFit="1" customWidth="1"/>
    <col min="11607" max="11607" width="8.25" style="714" bestFit="1" customWidth="1"/>
    <col min="11608" max="11608" width="7" style="714" bestFit="1" customWidth="1"/>
    <col min="11609" max="11610" width="8.125" style="714" bestFit="1" customWidth="1"/>
    <col min="11611" max="11611" width="9.75" style="714" bestFit="1" customWidth="1"/>
    <col min="11612" max="11612" width="10.875" style="714" bestFit="1" customWidth="1"/>
    <col min="11613" max="11613" width="10.125" style="714" bestFit="1" customWidth="1"/>
    <col min="11614" max="11614" width="7.375" style="714" bestFit="1" customWidth="1"/>
    <col min="11615" max="11615" width="7.625" style="714" bestFit="1" customWidth="1"/>
    <col min="11616" max="11616" width="8.75" style="714" bestFit="1" customWidth="1"/>
    <col min="11617" max="11618" width="7.875" style="714" bestFit="1" customWidth="1"/>
    <col min="11619" max="11619" width="8.25" style="714" bestFit="1" customWidth="1"/>
    <col min="11620" max="11620" width="7" style="714" bestFit="1" customWidth="1"/>
    <col min="11621" max="11622" width="8.125" style="714" bestFit="1" customWidth="1"/>
    <col min="11623" max="11623" width="9.75" style="714" bestFit="1" customWidth="1"/>
    <col min="11624" max="11624" width="10.875" style="714" bestFit="1" customWidth="1"/>
    <col min="11625" max="11625" width="10.125" style="714" bestFit="1" customWidth="1"/>
    <col min="11626" max="11626" width="7.375" style="714" bestFit="1" customWidth="1"/>
    <col min="11627" max="11627" width="7.625" style="714" bestFit="1" customWidth="1"/>
    <col min="11628" max="11628" width="8.75" style="714" bestFit="1" customWidth="1"/>
    <col min="11629" max="11630" width="7.875" style="714" bestFit="1" customWidth="1"/>
    <col min="11631" max="11631" width="8.25" style="714" bestFit="1" customWidth="1"/>
    <col min="11632" max="11632" width="7" style="714" bestFit="1" customWidth="1"/>
    <col min="11633" max="11634" width="8.125" style="714" bestFit="1" customWidth="1"/>
    <col min="11635" max="11635" width="9.75" style="714" bestFit="1" customWidth="1"/>
    <col min="11636" max="11636" width="10.875" style="714" bestFit="1" customWidth="1"/>
    <col min="11637" max="11637" width="10.125" style="714" bestFit="1" customWidth="1"/>
    <col min="11638" max="11638" width="7.375" style="714" bestFit="1" customWidth="1"/>
    <col min="11639" max="11639" width="7.625" style="714" bestFit="1" customWidth="1"/>
    <col min="11640" max="11640" width="8.75" style="714" bestFit="1" customWidth="1"/>
    <col min="11641" max="11642" width="7.875" style="714" bestFit="1" customWidth="1"/>
    <col min="11643" max="11643" width="8.25" style="714" bestFit="1" customWidth="1"/>
    <col min="11644" max="11644" width="7" style="714" bestFit="1" customWidth="1"/>
    <col min="11645" max="11646" width="8.125" style="714" bestFit="1" customWidth="1"/>
    <col min="11647" max="11647" width="9.75" style="714" bestFit="1" customWidth="1"/>
    <col min="11648" max="11648" width="10.875" style="714" bestFit="1" customWidth="1"/>
    <col min="11649" max="11649" width="10.125" style="714" bestFit="1" customWidth="1"/>
    <col min="11650" max="11650" width="7.375" style="714" bestFit="1" customWidth="1"/>
    <col min="11651" max="11651" width="7.625" style="714" bestFit="1" customWidth="1"/>
    <col min="11652" max="11652" width="8.75" style="714" bestFit="1" customWidth="1"/>
    <col min="11653" max="11654" width="7.875" style="714" bestFit="1" customWidth="1"/>
    <col min="11655" max="11655" width="8.25" style="714" bestFit="1" customWidth="1"/>
    <col min="11656" max="11656" width="7" style="714" bestFit="1" customWidth="1"/>
    <col min="11657" max="11658" width="8.125" style="714" bestFit="1" customWidth="1"/>
    <col min="11659" max="11659" width="9.75" style="714" bestFit="1" customWidth="1"/>
    <col min="11660" max="11660" width="10.875" style="714" bestFit="1" customWidth="1"/>
    <col min="11661" max="11661" width="10.125" style="714" bestFit="1" customWidth="1"/>
    <col min="11662" max="11662" width="7.375" style="714" bestFit="1" customWidth="1"/>
    <col min="11663" max="11663" width="7.625" style="714" bestFit="1" customWidth="1"/>
    <col min="11664" max="11664" width="8.75" style="714" bestFit="1" customWidth="1"/>
    <col min="11665" max="11666" width="7.875" style="714" bestFit="1" customWidth="1"/>
    <col min="11667" max="11667" width="8.25" style="714" bestFit="1" customWidth="1"/>
    <col min="11668" max="11668" width="7" style="714" bestFit="1" customWidth="1"/>
    <col min="11669" max="11670" width="8.125" style="714" bestFit="1" customWidth="1"/>
    <col min="11671" max="11671" width="9.75" style="714" bestFit="1" customWidth="1"/>
    <col min="11672" max="11672" width="10.875" style="714" bestFit="1" customWidth="1"/>
    <col min="11673" max="11673" width="10.125" style="714" bestFit="1" customWidth="1"/>
    <col min="11674" max="11674" width="7.375" style="714" bestFit="1" customWidth="1"/>
    <col min="11675" max="11675" width="7.625" style="714" bestFit="1" customWidth="1"/>
    <col min="11676" max="11676" width="8.75" style="714" bestFit="1" customWidth="1"/>
    <col min="11677" max="11678" width="7.875" style="714" bestFit="1" customWidth="1"/>
    <col min="11679" max="11679" width="8.25" style="714" bestFit="1" customWidth="1"/>
    <col min="11680" max="11680" width="7" style="714" bestFit="1" customWidth="1"/>
    <col min="11681" max="11682" width="8.125" style="714" bestFit="1" customWidth="1"/>
    <col min="11683" max="11683" width="9.75" style="714" bestFit="1" customWidth="1"/>
    <col min="11684" max="11684" width="10.875" style="714" bestFit="1" customWidth="1"/>
    <col min="11685" max="11685" width="10.125" style="714" bestFit="1" customWidth="1"/>
    <col min="11686" max="11686" width="7.375" style="714" bestFit="1" customWidth="1"/>
    <col min="11687" max="11687" width="7.625" style="714" bestFit="1" customWidth="1"/>
    <col min="11688" max="11688" width="8.75" style="714" bestFit="1" customWidth="1"/>
    <col min="11689" max="11690" width="7.875" style="714" bestFit="1" customWidth="1"/>
    <col min="11691" max="11691" width="8.25" style="714" bestFit="1" customWidth="1"/>
    <col min="11692" max="11692" width="7" style="714" bestFit="1" customWidth="1"/>
    <col min="11693" max="11694" width="8.125" style="714" bestFit="1" customWidth="1"/>
    <col min="11695" max="11695" width="9.75" style="714" bestFit="1" customWidth="1"/>
    <col min="11696" max="11696" width="10.875" style="714" bestFit="1" customWidth="1"/>
    <col min="11697" max="11697" width="10.125" style="714" bestFit="1" customWidth="1"/>
    <col min="11698" max="11698" width="7.375" style="714" bestFit="1" customWidth="1"/>
    <col min="11699" max="11776" width="9" style="714"/>
    <col min="11777" max="11777" width="47.875" style="714" bestFit="1" customWidth="1"/>
    <col min="11778" max="11778" width="7.875" style="714" bestFit="1" customWidth="1"/>
    <col min="11779" max="11779" width="8.25" style="714" bestFit="1" customWidth="1"/>
    <col min="11780" max="11780" width="7" style="714" bestFit="1" customWidth="1"/>
    <col min="11781" max="11782" width="8.125" style="714" bestFit="1" customWidth="1"/>
    <col min="11783" max="11783" width="9.75" style="714" bestFit="1" customWidth="1"/>
    <col min="11784" max="11784" width="10.875" style="714" bestFit="1" customWidth="1"/>
    <col min="11785" max="11785" width="10.125" style="714" bestFit="1" customWidth="1"/>
    <col min="11786" max="11786" width="7.375" style="714" bestFit="1" customWidth="1"/>
    <col min="11787" max="11787" width="7.625" style="714" bestFit="1" customWidth="1"/>
    <col min="11788" max="11788" width="8.75" style="714" bestFit="1" customWidth="1"/>
    <col min="11789" max="11790" width="7.875" style="714" bestFit="1" customWidth="1"/>
    <col min="11791" max="11791" width="8.25" style="714" bestFit="1" customWidth="1"/>
    <col min="11792" max="11792" width="7" style="714" bestFit="1" customWidth="1"/>
    <col min="11793" max="11794" width="8.125" style="714" bestFit="1" customWidth="1"/>
    <col min="11795" max="11795" width="9.75" style="714" bestFit="1" customWidth="1"/>
    <col min="11796" max="11796" width="10.875" style="714" bestFit="1" customWidth="1"/>
    <col min="11797" max="11797" width="10.125" style="714" bestFit="1" customWidth="1"/>
    <col min="11798" max="11798" width="7.375" style="714" bestFit="1" customWidth="1"/>
    <col min="11799" max="11799" width="7.625" style="714" bestFit="1" customWidth="1"/>
    <col min="11800" max="11800" width="8.75" style="714" bestFit="1" customWidth="1"/>
    <col min="11801" max="11802" width="7.875" style="714" bestFit="1" customWidth="1"/>
    <col min="11803" max="11803" width="8.25" style="714" bestFit="1" customWidth="1"/>
    <col min="11804" max="11804" width="7" style="714" bestFit="1" customWidth="1"/>
    <col min="11805" max="11806" width="8.125" style="714" bestFit="1" customWidth="1"/>
    <col min="11807" max="11807" width="9.75" style="714" bestFit="1" customWidth="1"/>
    <col min="11808" max="11808" width="10.875" style="714" bestFit="1" customWidth="1"/>
    <col min="11809" max="11809" width="10.125" style="714" bestFit="1" customWidth="1"/>
    <col min="11810" max="11810" width="7.375" style="714" bestFit="1" customWidth="1"/>
    <col min="11811" max="11811" width="7.625" style="714" bestFit="1" customWidth="1"/>
    <col min="11812" max="11812" width="8.75" style="714" bestFit="1" customWidth="1"/>
    <col min="11813" max="11814" width="7.875" style="714" bestFit="1" customWidth="1"/>
    <col min="11815" max="11815" width="8.25" style="714" bestFit="1" customWidth="1"/>
    <col min="11816" max="11816" width="7" style="714" bestFit="1" customWidth="1"/>
    <col min="11817" max="11818" width="8.125" style="714" bestFit="1" customWidth="1"/>
    <col min="11819" max="11819" width="9.75" style="714" bestFit="1" customWidth="1"/>
    <col min="11820" max="11820" width="10.875" style="714" bestFit="1" customWidth="1"/>
    <col min="11821" max="11821" width="10.125" style="714" bestFit="1" customWidth="1"/>
    <col min="11822" max="11822" width="7.375" style="714" bestFit="1" customWidth="1"/>
    <col min="11823" max="11823" width="7.625" style="714" bestFit="1" customWidth="1"/>
    <col min="11824" max="11824" width="8.75" style="714" bestFit="1" customWidth="1"/>
    <col min="11825" max="11826" width="7.875" style="714" bestFit="1" customWidth="1"/>
    <col min="11827" max="11827" width="8.25" style="714" bestFit="1" customWidth="1"/>
    <col min="11828" max="11828" width="7" style="714" bestFit="1" customWidth="1"/>
    <col min="11829" max="11830" width="8.125" style="714" bestFit="1" customWidth="1"/>
    <col min="11831" max="11831" width="9.75" style="714" bestFit="1" customWidth="1"/>
    <col min="11832" max="11832" width="10.875" style="714" bestFit="1" customWidth="1"/>
    <col min="11833" max="11833" width="10.125" style="714" bestFit="1" customWidth="1"/>
    <col min="11834" max="11834" width="7.375" style="714" bestFit="1" customWidth="1"/>
    <col min="11835" max="11835" width="7.625" style="714" bestFit="1" customWidth="1"/>
    <col min="11836" max="11836" width="8.75" style="714" bestFit="1" customWidth="1"/>
    <col min="11837" max="11838" width="7.875" style="714" bestFit="1" customWidth="1"/>
    <col min="11839" max="11839" width="8.25" style="714" bestFit="1" customWidth="1"/>
    <col min="11840" max="11840" width="7" style="714" bestFit="1" customWidth="1"/>
    <col min="11841" max="11842" width="8.125" style="714" bestFit="1" customWidth="1"/>
    <col min="11843" max="11843" width="9.75" style="714" bestFit="1" customWidth="1"/>
    <col min="11844" max="11844" width="10.875" style="714" bestFit="1" customWidth="1"/>
    <col min="11845" max="11845" width="10.125" style="714" bestFit="1" customWidth="1"/>
    <col min="11846" max="11846" width="7.375" style="714" bestFit="1" customWidth="1"/>
    <col min="11847" max="11847" width="7.625" style="714" bestFit="1" customWidth="1"/>
    <col min="11848" max="11848" width="8.75" style="714" bestFit="1" customWidth="1"/>
    <col min="11849" max="11850" width="7.875" style="714" bestFit="1" customWidth="1"/>
    <col min="11851" max="11851" width="8.25" style="714" bestFit="1" customWidth="1"/>
    <col min="11852" max="11852" width="7" style="714" bestFit="1" customWidth="1"/>
    <col min="11853" max="11854" width="8.125" style="714" bestFit="1" customWidth="1"/>
    <col min="11855" max="11855" width="9.75" style="714" bestFit="1" customWidth="1"/>
    <col min="11856" max="11856" width="10.875" style="714" bestFit="1" customWidth="1"/>
    <col min="11857" max="11857" width="10.125" style="714" bestFit="1" customWidth="1"/>
    <col min="11858" max="11858" width="7.375" style="714" bestFit="1" customWidth="1"/>
    <col min="11859" max="11859" width="7.625" style="714" bestFit="1" customWidth="1"/>
    <col min="11860" max="11860" width="8.75" style="714" bestFit="1" customWidth="1"/>
    <col min="11861" max="11862" width="7.875" style="714" bestFit="1" customWidth="1"/>
    <col min="11863" max="11863" width="8.25" style="714" bestFit="1" customWidth="1"/>
    <col min="11864" max="11864" width="7" style="714" bestFit="1" customWidth="1"/>
    <col min="11865" max="11866" width="8.125" style="714" bestFit="1" customWidth="1"/>
    <col min="11867" max="11867" width="9.75" style="714" bestFit="1" customWidth="1"/>
    <col min="11868" max="11868" width="10.875" style="714" bestFit="1" customWidth="1"/>
    <col min="11869" max="11869" width="10.125" style="714" bestFit="1" customWidth="1"/>
    <col min="11870" max="11870" width="7.375" style="714" bestFit="1" customWidth="1"/>
    <col min="11871" max="11871" width="7.625" style="714" bestFit="1" customWidth="1"/>
    <col min="11872" max="11872" width="8.75" style="714" bestFit="1" customWidth="1"/>
    <col min="11873" max="11874" width="7.875" style="714" bestFit="1" customWidth="1"/>
    <col min="11875" max="11875" width="8.25" style="714" bestFit="1" customWidth="1"/>
    <col min="11876" max="11876" width="7" style="714" bestFit="1" customWidth="1"/>
    <col min="11877" max="11878" width="8.125" style="714" bestFit="1" customWidth="1"/>
    <col min="11879" max="11879" width="9.75" style="714" bestFit="1" customWidth="1"/>
    <col min="11880" max="11880" width="10.875" style="714" bestFit="1" customWidth="1"/>
    <col min="11881" max="11881" width="10.125" style="714" bestFit="1" customWidth="1"/>
    <col min="11882" max="11882" width="7.375" style="714" bestFit="1" customWidth="1"/>
    <col min="11883" max="11883" width="7.625" style="714" bestFit="1" customWidth="1"/>
    <col min="11884" max="11884" width="8.75" style="714" bestFit="1" customWidth="1"/>
    <col min="11885" max="11886" width="7.875" style="714" bestFit="1" customWidth="1"/>
    <col min="11887" max="11887" width="8.25" style="714" bestFit="1" customWidth="1"/>
    <col min="11888" max="11888" width="7" style="714" bestFit="1" customWidth="1"/>
    <col min="11889" max="11890" width="8.125" style="714" bestFit="1" customWidth="1"/>
    <col min="11891" max="11891" width="9.75" style="714" bestFit="1" customWidth="1"/>
    <col min="11892" max="11892" width="10.875" style="714" bestFit="1" customWidth="1"/>
    <col min="11893" max="11893" width="10.125" style="714" bestFit="1" customWidth="1"/>
    <col min="11894" max="11894" width="7.375" style="714" bestFit="1" customWidth="1"/>
    <col min="11895" max="11895" width="7.625" style="714" bestFit="1" customWidth="1"/>
    <col min="11896" max="11896" width="8.75" style="714" bestFit="1" customWidth="1"/>
    <col min="11897" max="11898" width="7.875" style="714" bestFit="1" customWidth="1"/>
    <col min="11899" max="11899" width="8.25" style="714" bestFit="1" customWidth="1"/>
    <col min="11900" max="11900" width="7" style="714" bestFit="1" customWidth="1"/>
    <col min="11901" max="11902" width="8.125" style="714" bestFit="1" customWidth="1"/>
    <col min="11903" max="11903" width="9.75" style="714" bestFit="1" customWidth="1"/>
    <col min="11904" max="11904" width="10.875" style="714" bestFit="1" customWidth="1"/>
    <col min="11905" max="11905" width="10.125" style="714" bestFit="1" customWidth="1"/>
    <col min="11906" max="11906" width="7.375" style="714" bestFit="1" customWidth="1"/>
    <col min="11907" max="11907" width="7.625" style="714" bestFit="1" customWidth="1"/>
    <col min="11908" max="11908" width="8.75" style="714" bestFit="1" customWidth="1"/>
    <col min="11909" max="11910" width="7.875" style="714" bestFit="1" customWidth="1"/>
    <col min="11911" max="11911" width="8.25" style="714" bestFit="1" customWidth="1"/>
    <col min="11912" max="11912" width="7" style="714" bestFit="1" customWidth="1"/>
    <col min="11913" max="11914" width="8.125" style="714" bestFit="1" customWidth="1"/>
    <col min="11915" max="11915" width="9.75" style="714" bestFit="1" customWidth="1"/>
    <col min="11916" max="11916" width="10.875" style="714" bestFit="1" customWidth="1"/>
    <col min="11917" max="11917" width="10.125" style="714" bestFit="1" customWidth="1"/>
    <col min="11918" max="11918" width="7.375" style="714" bestFit="1" customWidth="1"/>
    <col min="11919" max="11919" width="7.625" style="714" bestFit="1" customWidth="1"/>
    <col min="11920" max="11920" width="8.75" style="714" bestFit="1" customWidth="1"/>
    <col min="11921" max="11922" width="7.875" style="714" bestFit="1" customWidth="1"/>
    <col min="11923" max="11923" width="8.25" style="714" bestFit="1" customWidth="1"/>
    <col min="11924" max="11924" width="7" style="714" bestFit="1" customWidth="1"/>
    <col min="11925" max="11926" width="8.125" style="714" bestFit="1" customWidth="1"/>
    <col min="11927" max="11927" width="9.75" style="714" bestFit="1" customWidth="1"/>
    <col min="11928" max="11928" width="10.875" style="714" bestFit="1" customWidth="1"/>
    <col min="11929" max="11929" width="10.125" style="714" bestFit="1" customWidth="1"/>
    <col min="11930" max="11930" width="7.375" style="714" bestFit="1" customWidth="1"/>
    <col min="11931" max="11931" width="7.625" style="714" bestFit="1" customWidth="1"/>
    <col min="11932" max="11932" width="8.75" style="714" bestFit="1" customWidth="1"/>
    <col min="11933" max="11934" width="7.875" style="714" bestFit="1" customWidth="1"/>
    <col min="11935" max="11935" width="8.25" style="714" bestFit="1" customWidth="1"/>
    <col min="11936" max="11936" width="7" style="714" bestFit="1" customWidth="1"/>
    <col min="11937" max="11938" width="8.125" style="714" bestFit="1" customWidth="1"/>
    <col min="11939" max="11939" width="9.75" style="714" bestFit="1" customWidth="1"/>
    <col min="11940" max="11940" width="10.875" style="714" bestFit="1" customWidth="1"/>
    <col min="11941" max="11941" width="10.125" style="714" bestFit="1" customWidth="1"/>
    <col min="11942" max="11942" width="7.375" style="714" bestFit="1" customWidth="1"/>
    <col min="11943" max="11943" width="7.625" style="714" bestFit="1" customWidth="1"/>
    <col min="11944" max="11944" width="8.75" style="714" bestFit="1" customWidth="1"/>
    <col min="11945" max="11946" width="7.875" style="714" bestFit="1" customWidth="1"/>
    <col min="11947" max="11947" width="8.25" style="714" bestFit="1" customWidth="1"/>
    <col min="11948" max="11948" width="7" style="714" bestFit="1" customWidth="1"/>
    <col min="11949" max="11950" width="8.125" style="714" bestFit="1" customWidth="1"/>
    <col min="11951" max="11951" width="9.75" style="714" bestFit="1" customWidth="1"/>
    <col min="11952" max="11952" width="10.875" style="714" bestFit="1" customWidth="1"/>
    <col min="11953" max="11953" width="10.125" style="714" bestFit="1" customWidth="1"/>
    <col min="11954" max="11954" width="7.375" style="714" bestFit="1" customWidth="1"/>
    <col min="11955" max="12032" width="9" style="714"/>
    <col min="12033" max="12033" width="47.875" style="714" bestFit="1" customWidth="1"/>
    <col min="12034" max="12034" width="7.875" style="714" bestFit="1" customWidth="1"/>
    <col min="12035" max="12035" width="8.25" style="714" bestFit="1" customWidth="1"/>
    <col min="12036" max="12036" width="7" style="714" bestFit="1" customWidth="1"/>
    <col min="12037" max="12038" width="8.125" style="714" bestFit="1" customWidth="1"/>
    <col min="12039" max="12039" width="9.75" style="714" bestFit="1" customWidth="1"/>
    <col min="12040" max="12040" width="10.875" style="714" bestFit="1" customWidth="1"/>
    <col min="12041" max="12041" width="10.125" style="714" bestFit="1" customWidth="1"/>
    <col min="12042" max="12042" width="7.375" style="714" bestFit="1" customWidth="1"/>
    <col min="12043" max="12043" width="7.625" style="714" bestFit="1" customWidth="1"/>
    <col min="12044" max="12044" width="8.75" style="714" bestFit="1" customWidth="1"/>
    <col min="12045" max="12046" width="7.875" style="714" bestFit="1" customWidth="1"/>
    <col min="12047" max="12047" width="8.25" style="714" bestFit="1" customWidth="1"/>
    <col min="12048" max="12048" width="7" style="714" bestFit="1" customWidth="1"/>
    <col min="12049" max="12050" width="8.125" style="714" bestFit="1" customWidth="1"/>
    <col min="12051" max="12051" width="9.75" style="714" bestFit="1" customWidth="1"/>
    <col min="12052" max="12052" width="10.875" style="714" bestFit="1" customWidth="1"/>
    <col min="12053" max="12053" width="10.125" style="714" bestFit="1" customWidth="1"/>
    <col min="12054" max="12054" width="7.375" style="714" bestFit="1" customWidth="1"/>
    <col min="12055" max="12055" width="7.625" style="714" bestFit="1" customWidth="1"/>
    <col min="12056" max="12056" width="8.75" style="714" bestFit="1" customWidth="1"/>
    <col min="12057" max="12058" width="7.875" style="714" bestFit="1" customWidth="1"/>
    <col min="12059" max="12059" width="8.25" style="714" bestFit="1" customWidth="1"/>
    <col min="12060" max="12060" width="7" style="714" bestFit="1" customWidth="1"/>
    <col min="12061" max="12062" width="8.125" style="714" bestFit="1" customWidth="1"/>
    <col min="12063" max="12063" width="9.75" style="714" bestFit="1" customWidth="1"/>
    <col min="12064" max="12064" width="10.875" style="714" bestFit="1" customWidth="1"/>
    <col min="12065" max="12065" width="10.125" style="714" bestFit="1" customWidth="1"/>
    <col min="12066" max="12066" width="7.375" style="714" bestFit="1" customWidth="1"/>
    <col min="12067" max="12067" width="7.625" style="714" bestFit="1" customWidth="1"/>
    <col min="12068" max="12068" width="8.75" style="714" bestFit="1" customWidth="1"/>
    <col min="12069" max="12070" width="7.875" style="714" bestFit="1" customWidth="1"/>
    <col min="12071" max="12071" width="8.25" style="714" bestFit="1" customWidth="1"/>
    <col min="12072" max="12072" width="7" style="714" bestFit="1" customWidth="1"/>
    <col min="12073" max="12074" width="8.125" style="714" bestFit="1" customWidth="1"/>
    <col min="12075" max="12075" width="9.75" style="714" bestFit="1" customWidth="1"/>
    <col min="12076" max="12076" width="10.875" style="714" bestFit="1" customWidth="1"/>
    <col min="12077" max="12077" width="10.125" style="714" bestFit="1" customWidth="1"/>
    <col min="12078" max="12078" width="7.375" style="714" bestFit="1" customWidth="1"/>
    <col min="12079" max="12079" width="7.625" style="714" bestFit="1" customWidth="1"/>
    <col min="12080" max="12080" width="8.75" style="714" bestFit="1" customWidth="1"/>
    <col min="12081" max="12082" width="7.875" style="714" bestFit="1" customWidth="1"/>
    <col min="12083" max="12083" width="8.25" style="714" bestFit="1" customWidth="1"/>
    <col min="12084" max="12084" width="7" style="714" bestFit="1" customWidth="1"/>
    <col min="12085" max="12086" width="8.125" style="714" bestFit="1" customWidth="1"/>
    <col min="12087" max="12087" width="9.75" style="714" bestFit="1" customWidth="1"/>
    <col min="12088" max="12088" width="10.875" style="714" bestFit="1" customWidth="1"/>
    <col min="12089" max="12089" width="10.125" style="714" bestFit="1" customWidth="1"/>
    <col min="12090" max="12090" width="7.375" style="714" bestFit="1" customWidth="1"/>
    <col min="12091" max="12091" width="7.625" style="714" bestFit="1" customWidth="1"/>
    <col min="12092" max="12092" width="8.75" style="714" bestFit="1" customWidth="1"/>
    <col min="12093" max="12094" width="7.875" style="714" bestFit="1" customWidth="1"/>
    <col min="12095" max="12095" width="8.25" style="714" bestFit="1" customWidth="1"/>
    <col min="12096" max="12096" width="7" style="714" bestFit="1" customWidth="1"/>
    <col min="12097" max="12098" width="8.125" style="714" bestFit="1" customWidth="1"/>
    <col min="12099" max="12099" width="9.75" style="714" bestFit="1" customWidth="1"/>
    <col min="12100" max="12100" width="10.875" style="714" bestFit="1" customWidth="1"/>
    <col min="12101" max="12101" width="10.125" style="714" bestFit="1" customWidth="1"/>
    <col min="12102" max="12102" width="7.375" style="714" bestFit="1" customWidth="1"/>
    <col min="12103" max="12103" width="7.625" style="714" bestFit="1" customWidth="1"/>
    <col min="12104" max="12104" width="8.75" style="714" bestFit="1" customWidth="1"/>
    <col min="12105" max="12106" width="7.875" style="714" bestFit="1" customWidth="1"/>
    <col min="12107" max="12107" width="8.25" style="714" bestFit="1" customWidth="1"/>
    <col min="12108" max="12108" width="7" style="714" bestFit="1" customWidth="1"/>
    <col min="12109" max="12110" width="8.125" style="714" bestFit="1" customWidth="1"/>
    <col min="12111" max="12111" width="9.75" style="714" bestFit="1" customWidth="1"/>
    <col min="12112" max="12112" width="10.875" style="714" bestFit="1" customWidth="1"/>
    <col min="12113" max="12113" width="10.125" style="714" bestFit="1" customWidth="1"/>
    <col min="12114" max="12114" width="7.375" style="714" bestFit="1" customWidth="1"/>
    <col min="12115" max="12115" width="7.625" style="714" bestFit="1" customWidth="1"/>
    <col min="12116" max="12116" width="8.75" style="714" bestFit="1" customWidth="1"/>
    <col min="12117" max="12118" width="7.875" style="714" bestFit="1" customWidth="1"/>
    <col min="12119" max="12119" width="8.25" style="714" bestFit="1" customWidth="1"/>
    <col min="12120" max="12120" width="7" style="714" bestFit="1" customWidth="1"/>
    <col min="12121" max="12122" width="8.125" style="714" bestFit="1" customWidth="1"/>
    <col min="12123" max="12123" width="9.75" style="714" bestFit="1" customWidth="1"/>
    <col min="12124" max="12124" width="10.875" style="714" bestFit="1" customWidth="1"/>
    <col min="12125" max="12125" width="10.125" style="714" bestFit="1" customWidth="1"/>
    <col min="12126" max="12126" width="7.375" style="714" bestFit="1" customWidth="1"/>
    <col min="12127" max="12127" width="7.625" style="714" bestFit="1" customWidth="1"/>
    <col min="12128" max="12128" width="8.75" style="714" bestFit="1" customWidth="1"/>
    <col min="12129" max="12130" width="7.875" style="714" bestFit="1" customWidth="1"/>
    <col min="12131" max="12131" width="8.25" style="714" bestFit="1" customWidth="1"/>
    <col min="12132" max="12132" width="7" style="714" bestFit="1" customWidth="1"/>
    <col min="12133" max="12134" width="8.125" style="714" bestFit="1" customWidth="1"/>
    <col min="12135" max="12135" width="9.75" style="714" bestFit="1" customWidth="1"/>
    <col min="12136" max="12136" width="10.875" style="714" bestFit="1" customWidth="1"/>
    <col min="12137" max="12137" width="10.125" style="714" bestFit="1" customWidth="1"/>
    <col min="12138" max="12138" width="7.375" style="714" bestFit="1" customWidth="1"/>
    <col min="12139" max="12139" width="7.625" style="714" bestFit="1" customWidth="1"/>
    <col min="12140" max="12140" width="8.75" style="714" bestFit="1" customWidth="1"/>
    <col min="12141" max="12142" width="7.875" style="714" bestFit="1" customWidth="1"/>
    <col min="12143" max="12143" width="8.25" style="714" bestFit="1" customWidth="1"/>
    <col min="12144" max="12144" width="7" style="714" bestFit="1" customWidth="1"/>
    <col min="12145" max="12146" width="8.125" style="714" bestFit="1" customWidth="1"/>
    <col min="12147" max="12147" width="9.75" style="714" bestFit="1" customWidth="1"/>
    <col min="12148" max="12148" width="10.875" style="714" bestFit="1" customWidth="1"/>
    <col min="12149" max="12149" width="10.125" style="714" bestFit="1" customWidth="1"/>
    <col min="12150" max="12150" width="7.375" style="714" bestFit="1" customWidth="1"/>
    <col min="12151" max="12151" width="7.625" style="714" bestFit="1" customWidth="1"/>
    <col min="12152" max="12152" width="8.75" style="714" bestFit="1" customWidth="1"/>
    <col min="12153" max="12154" width="7.875" style="714" bestFit="1" customWidth="1"/>
    <col min="12155" max="12155" width="8.25" style="714" bestFit="1" customWidth="1"/>
    <col min="12156" max="12156" width="7" style="714" bestFit="1" customWidth="1"/>
    <col min="12157" max="12158" width="8.125" style="714" bestFit="1" customWidth="1"/>
    <col min="12159" max="12159" width="9.75" style="714" bestFit="1" customWidth="1"/>
    <col min="12160" max="12160" width="10.875" style="714" bestFit="1" customWidth="1"/>
    <col min="12161" max="12161" width="10.125" style="714" bestFit="1" customWidth="1"/>
    <col min="12162" max="12162" width="7.375" style="714" bestFit="1" customWidth="1"/>
    <col min="12163" max="12163" width="7.625" style="714" bestFit="1" customWidth="1"/>
    <col min="12164" max="12164" width="8.75" style="714" bestFit="1" customWidth="1"/>
    <col min="12165" max="12166" width="7.875" style="714" bestFit="1" customWidth="1"/>
    <col min="12167" max="12167" width="8.25" style="714" bestFit="1" customWidth="1"/>
    <col min="12168" max="12168" width="7" style="714" bestFit="1" customWidth="1"/>
    <col min="12169" max="12170" width="8.125" style="714" bestFit="1" customWidth="1"/>
    <col min="12171" max="12171" width="9.75" style="714" bestFit="1" customWidth="1"/>
    <col min="12172" max="12172" width="10.875" style="714" bestFit="1" customWidth="1"/>
    <col min="12173" max="12173" width="10.125" style="714" bestFit="1" customWidth="1"/>
    <col min="12174" max="12174" width="7.375" style="714" bestFit="1" customWidth="1"/>
    <col min="12175" max="12175" width="7.625" style="714" bestFit="1" customWidth="1"/>
    <col min="12176" max="12176" width="8.75" style="714" bestFit="1" customWidth="1"/>
    <col min="12177" max="12178" width="7.875" style="714" bestFit="1" customWidth="1"/>
    <col min="12179" max="12179" width="8.25" style="714" bestFit="1" customWidth="1"/>
    <col min="12180" max="12180" width="7" style="714" bestFit="1" customWidth="1"/>
    <col min="12181" max="12182" width="8.125" style="714" bestFit="1" customWidth="1"/>
    <col min="12183" max="12183" width="9.75" style="714" bestFit="1" customWidth="1"/>
    <col min="12184" max="12184" width="10.875" style="714" bestFit="1" customWidth="1"/>
    <col min="12185" max="12185" width="10.125" style="714" bestFit="1" customWidth="1"/>
    <col min="12186" max="12186" width="7.375" style="714" bestFit="1" customWidth="1"/>
    <col min="12187" max="12187" width="7.625" style="714" bestFit="1" customWidth="1"/>
    <col min="12188" max="12188" width="8.75" style="714" bestFit="1" customWidth="1"/>
    <col min="12189" max="12190" width="7.875" style="714" bestFit="1" customWidth="1"/>
    <col min="12191" max="12191" width="8.25" style="714" bestFit="1" customWidth="1"/>
    <col min="12192" max="12192" width="7" style="714" bestFit="1" customWidth="1"/>
    <col min="12193" max="12194" width="8.125" style="714" bestFit="1" customWidth="1"/>
    <col min="12195" max="12195" width="9.75" style="714" bestFit="1" customWidth="1"/>
    <col min="12196" max="12196" width="10.875" style="714" bestFit="1" customWidth="1"/>
    <col min="12197" max="12197" width="10.125" style="714" bestFit="1" customWidth="1"/>
    <col min="12198" max="12198" width="7.375" style="714" bestFit="1" customWidth="1"/>
    <col min="12199" max="12199" width="7.625" style="714" bestFit="1" customWidth="1"/>
    <col min="12200" max="12200" width="8.75" style="714" bestFit="1" customWidth="1"/>
    <col min="12201" max="12202" width="7.875" style="714" bestFit="1" customWidth="1"/>
    <col min="12203" max="12203" width="8.25" style="714" bestFit="1" customWidth="1"/>
    <col min="12204" max="12204" width="7" style="714" bestFit="1" customWidth="1"/>
    <col min="12205" max="12206" width="8.125" style="714" bestFit="1" customWidth="1"/>
    <col min="12207" max="12207" width="9.75" style="714" bestFit="1" customWidth="1"/>
    <col min="12208" max="12208" width="10.875" style="714" bestFit="1" customWidth="1"/>
    <col min="12209" max="12209" width="10.125" style="714" bestFit="1" customWidth="1"/>
    <col min="12210" max="12210" width="7.375" style="714" bestFit="1" customWidth="1"/>
    <col min="12211" max="12288" width="9" style="714"/>
    <col min="12289" max="12289" width="47.875" style="714" bestFit="1" customWidth="1"/>
    <col min="12290" max="12290" width="7.875" style="714" bestFit="1" customWidth="1"/>
    <col min="12291" max="12291" width="8.25" style="714" bestFit="1" customWidth="1"/>
    <col min="12292" max="12292" width="7" style="714" bestFit="1" customWidth="1"/>
    <col min="12293" max="12294" width="8.125" style="714" bestFit="1" customWidth="1"/>
    <col min="12295" max="12295" width="9.75" style="714" bestFit="1" customWidth="1"/>
    <col min="12296" max="12296" width="10.875" style="714" bestFit="1" customWidth="1"/>
    <col min="12297" max="12297" width="10.125" style="714" bestFit="1" customWidth="1"/>
    <col min="12298" max="12298" width="7.375" style="714" bestFit="1" customWidth="1"/>
    <col min="12299" max="12299" width="7.625" style="714" bestFit="1" customWidth="1"/>
    <col min="12300" max="12300" width="8.75" style="714" bestFit="1" customWidth="1"/>
    <col min="12301" max="12302" width="7.875" style="714" bestFit="1" customWidth="1"/>
    <col min="12303" max="12303" width="8.25" style="714" bestFit="1" customWidth="1"/>
    <col min="12304" max="12304" width="7" style="714" bestFit="1" customWidth="1"/>
    <col min="12305" max="12306" width="8.125" style="714" bestFit="1" customWidth="1"/>
    <col min="12307" max="12307" width="9.75" style="714" bestFit="1" customWidth="1"/>
    <col min="12308" max="12308" width="10.875" style="714" bestFit="1" customWidth="1"/>
    <col min="12309" max="12309" width="10.125" style="714" bestFit="1" customWidth="1"/>
    <col min="12310" max="12310" width="7.375" style="714" bestFit="1" customWidth="1"/>
    <col min="12311" max="12311" width="7.625" style="714" bestFit="1" customWidth="1"/>
    <col min="12312" max="12312" width="8.75" style="714" bestFit="1" customWidth="1"/>
    <col min="12313" max="12314" width="7.875" style="714" bestFit="1" customWidth="1"/>
    <col min="12315" max="12315" width="8.25" style="714" bestFit="1" customWidth="1"/>
    <col min="12316" max="12316" width="7" style="714" bestFit="1" customWidth="1"/>
    <col min="12317" max="12318" width="8.125" style="714" bestFit="1" customWidth="1"/>
    <col min="12319" max="12319" width="9.75" style="714" bestFit="1" customWidth="1"/>
    <col min="12320" max="12320" width="10.875" style="714" bestFit="1" customWidth="1"/>
    <col min="12321" max="12321" width="10.125" style="714" bestFit="1" customWidth="1"/>
    <col min="12322" max="12322" width="7.375" style="714" bestFit="1" customWidth="1"/>
    <col min="12323" max="12323" width="7.625" style="714" bestFit="1" customWidth="1"/>
    <col min="12324" max="12324" width="8.75" style="714" bestFit="1" customWidth="1"/>
    <col min="12325" max="12326" width="7.875" style="714" bestFit="1" customWidth="1"/>
    <col min="12327" max="12327" width="8.25" style="714" bestFit="1" customWidth="1"/>
    <col min="12328" max="12328" width="7" style="714" bestFit="1" customWidth="1"/>
    <col min="12329" max="12330" width="8.125" style="714" bestFit="1" customWidth="1"/>
    <col min="12331" max="12331" width="9.75" style="714" bestFit="1" customWidth="1"/>
    <col min="12332" max="12332" width="10.875" style="714" bestFit="1" customWidth="1"/>
    <col min="12333" max="12333" width="10.125" style="714" bestFit="1" customWidth="1"/>
    <col min="12334" max="12334" width="7.375" style="714" bestFit="1" customWidth="1"/>
    <col min="12335" max="12335" width="7.625" style="714" bestFit="1" customWidth="1"/>
    <col min="12336" max="12336" width="8.75" style="714" bestFit="1" customWidth="1"/>
    <col min="12337" max="12338" width="7.875" style="714" bestFit="1" customWidth="1"/>
    <col min="12339" max="12339" width="8.25" style="714" bestFit="1" customWidth="1"/>
    <col min="12340" max="12340" width="7" style="714" bestFit="1" customWidth="1"/>
    <col min="12341" max="12342" width="8.125" style="714" bestFit="1" customWidth="1"/>
    <col min="12343" max="12343" width="9.75" style="714" bestFit="1" customWidth="1"/>
    <col min="12344" max="12344" width="10.875" style="714" bestFit="1" customWidth="1"/>
    <col min="12345" max="12345" width="10.125" style="714" bestFit="1" customWidth="1"/>
    <col min="12346" max="12346" width="7.375" style="714" bestFit="1" customWidth="1"/>
    <col min="12347" max="12347" width="7.625" style="714" bestFit="1" customWidth="1"/>
    <col min="12348" max="12348" width="8.75" style="714" bestFit="1" customWidth="1"/>
    <col min="12349" max="12350" width="7.875" style="714" bestFit="1" customWidth="1"/>
    <col min="12351" max="12351" width="8.25" style="714" bestFit="1" customWidth="1"/>
    <col min="12352" max="12352" width="7" style="714" bestFit="1" customWidth="1"/>
    <col min="12353" max="12354" width="8.125" style="714" bestFit="1" customWidth="1"/>
    <col min="12355" max="12355" width="9.75" style="714" bestFit="1" customWidth="1"/>
    <col min="12356" max="12356" width="10.875" style="714" bestFit="1" customWidth="1"/>
    <col min="12357" max="12357" width="10.125" style="714" bestFit="1" customWidth="1"/>
    <col min="12358" max="12358" width="7.375" style="714" bestFit="1" customWidth="1"/>
    <col min="12359" max="12359" width="7.625" style="714" bestFit="1" customWidth="1"/>
    <col min="12360" max="12360" width="8.75" style="714" bestFit="1" customWidth="1"/>
    <col min="12361" max="12362" width="7.875" style="714" bestFit="1" customWidth="1"/>
    <col min="12363" max="12363" width="8.25" style="714" bestFit="1" customWidth="1"/>
    <col min="12364" max="12364" width="7" style="714" bestFit="1" customWidth="1"/>
    <col min="12365" max="12366" width="8.125" style="714" bestFit="1" customWidth="1"/>
    <col min="12367" max="12367" width="9.75" style="714" bestFit="1" customWidth="1"/>
    <col min="12368" max="12368" width="10.875" style="714" bestFit="1" customWidth="1"/>
    <col min="12369" max="12369" width="10.125" style="714" bestFit="1" customWidth="1"/>
    <col min="12370" max="12370" width="7.375" style="714" bestFit="1" customWidth="1"/>
    <col min="12371" max="12371" width="7.625" style="714" bestFit="1" customWidth="1"/>
    <col min="12372" max="12372" width="8.75" style="714" bestFit="1" customWidth="1"/>
    <col min="12373" max="12374" width="7.875" style="714" bestFit="1" customWidth="1"/>
    <col min="12375" max="12375" width="8.25" style="714" bestFit="1" customWidth="1"/>
    <col min="12376" max="12376" width="7" style="714" bestFit="1" customWidth="1"/>
    <col min="12377" max="12378" width="8.125" style="714" bestFit="1" customWidth="1"/>
    <col min="12379" max="12379" width="9.75" style="714" bestFit="1" customWidth="1"/>
    <col min="12380" max="12380" width="10.875" style="714" bestFit="1" customWidth="1"/>
    <col min="12381" max="12381" width="10.125" style="714" bestFit="1" customWidth="1"/>
    <col min="12382" max="12382" width="7.375" style="714" bestFit="1" customWidth="1"/>
    <col min="12383" max="12383" width="7.625" style="714" bestFit="1" customWidth="1"/>
    <col min="12384" max="12384" width="8.75" style="714" bestFit="1" customWidth="1"/>
    <col min="12385" max="12386" width="7.875" style="714" bestFit="1" customWidth="1"/>
    <col min="12387" max="12387" width="8.25" style="714" bestFit="1" customWidth="1"/>
    <col min="12388" max="12388" width="7" style="714" bestFit="1" customWidth="1"/>
    <col min="12389" max="12390" width="8.125" style="714" bestFit="1" customWidth="1"/>
    <col min="12391" max="12391" width="9.75" style="714" bestFit="1" customWidth="1"/>
    <col min="12392" max="12392" width="10.875" style="714" bestFit="1" customWidth="1"/>
    <col min="12393" max="12393" width="10.125" style="714" bestFit="1" customWidth="1"/>
    <col min="12394" max="12394" width="7.375" style="714" bestFit="1" customWidth="1"/>
    <col min="12395" max="12395" width="7.625" style="714" bestFit="1" customWidth="1"/>
    <col min="12396" max="12396" width="8.75" style="714" bestFit="1" customWidth="1"/>
    <col min="12397" max="12398" width="7.875" style="714" bestFit="1" customWidth="1"/>
    <col min="12399" max="12399" width="8.25" style="714" bestFit="1" customWidth="1"/>
    <col min="12400" max="12400" width="7" style="714" bestFit="1" customWidth="1"/>
    <col min="12401" max="12402" width="8.125" style="714" bestFit="1" customWidth="1"/>
    <col min="12403" max="12403" width="9.75" style="714" bestFit="1" customWidth="1"/>
    <col min="12404" max="12404" width="10.875" style="714" bestFit="1" customWidth="1"/>
    <col min="12405" max="12405" width="10.125" style="714" bestFit="1" customWidth="1"/>
    <col min="12406" max="12406" width="7.375" style="714" bestFit="1" customWidth="1"/>
    <col min="12407" max="12407" width="7.625" style="714" bestFit="1" customWidth="1"/>
    <col min="12408" max="12408" width="8.75" style="714" bestFit="1" customWidth="1"/>
    <col min="12409" max="12410" width="7.875" style="714" bestFit="1" customWidth="1"/>
    <col min="12411" max="12411" width="8.25" style="714" bestFit="1" customWidth="1"/>
    <col min="12412" max="12412" width="7" style="714" bestFit="1" customWidth="1"/>
    <col min="12413" max="12414" width="8.125" style="714" bestFit="1" customWidth="1"/>
    <col min="12415" max="12415" width="9.75" style="714" bestFit="1" customWidth="1"/>
    <col min="12416" max="12416" width="10.875" style="714" bestFit="1" customWidth="1"/>
    <col min="12417" max="12417" width="10.125" style="714" bestFit="1" customWidth="1"/>
    <col min="12418" max="12418" width="7.375" style="714" bestFit="1" customWidth="1"/>
    <col min="12419" max="12419" width="7.625" style="714" bestFit="1" customWidth="1"/>
    <col min="12420" max="12420" width="8.75" style="714" bestFit="1" customWidth="1"/>
    <col min="12421" max="12422" width="7.875" style="714" bestFit="1" customWidth="1"/>
    <col min="12423" max="12423" width="8.25" style="714" bestFit="1" customWidth="1"/>
    <col min="12424" max="12424" width="7" style="714" bestFit="1" customWidth="1"/>
    <col min="12425" max="12426" width="8.125" style="714" bestFit="1" customWidth="1"/>
    <col min="12427" max="12427" width="9.75" style="714" bestFit="1" customWidth="1"/>
    <col min="12428" max="12428" width="10.875" style="714" bestFit="1" customWidth="1"/>
    <col min="12429" max="12429" width="10.125" style="714" bestFit="1" customWidth="1"/>
    <col min="12430" max="12430" width="7.375" style="714" bestFit="1" customWidth="1"/>
    <col min="12431" max="12431" width="7.625" style="714" bestFit="1" customWidth="1"/>
    <col min="12432" max="12432" width="8.75" style="714" bestFit="1" customWidth="1"/>
    <col min="12433" max="12434" width="7.875" style="714" bestFit="1" customWidth="1"/>
    <col min="12435" max="12435" width="8.25" style="714" bestFit="1" customWidth="1"/>
    <col min="12436" max="12436" width="7" style="714" bestFit="1" customWidth="1"/>
    <col min="12437" max="12438" width="8.125" style="714" bestFit="1" customWidth="1"/>
    <col min="12439" max="12439" width="9.75" style="714" bestFit="1" customWidth="1"/>
    <col min="12440" max="12440" width="10.875" style="714" bestFit="1" customWidth="1"/>
    <col min="12441" max="12441" width="10.125" style="714" bestFit="1" customWidth="1"/>
    <col min="12442" max="12442" width="7.375" style="714" bestFit="1" customWidth="1"/>
    <col min="12443" max="12443" width="7.625" style="714" bestFit="1" customWidth="1"/>
    <col min="12444" max="12444" width="8.75" style="714" bestFit="1" customWidth="1"/>
    <col min="12445" max="12446" width="7.875" style="714" bestFit="1" customWidth="1"/>
    <col min="12447" max="12447" width="8.25" style="714" bestFit="1" customWidth="1"/>
    <col min="12448" max="12448" width="7" style="714" bestFit="1" customWidth="1"/>
    <col min="12449" max="12450" width="8.125" style="714" bestFit="1" customWidth="1"/>
    <col min="12451" max="12451" width="9.75" style="714" bestFit="1" customWidth="1"/>
    <col min="12452" max="12452" width="10.875" style="714" bestFit="1" customWidth="1"/>
    <col min="12453" max="12453" width="10.125" style="714" bestFit="1" customWidth="1"/>
    <col min="12454" max="12454" width="7.375" style="714" bestFit="1" customWidth="1"/>
    <col min="12455" max="12455" width="7.625" style="714" bestFit="1" customWidth="1"/>
    <col min="12456" max="12456" width="8.75" style="714" bestFit="1" customWidth="1"/>
    <col min="12457" max="12458" width="7.875" style="714" bestFit="1" customWidth="1"/>
    <col min="12459" max="12459" width="8.25" style="714" bestFit="1" customWidth="1"/>
    <col min="12460" max="12460" width="7" style="714" bestFit="1" customWidth="1"/>
    <col min="12461" max="12462" width="8.125" style="714" bestFit="1" customWidth="1"/>
    <col min="12463" max="12463" width="9.75" style="714" bestFit="1" customWidth="1"/>
    <col min="12464" max="12464" width="10.875" style="714" bestFit="1" customWidth="1"/>
    <col min="12465" max="12465" width="10.125" style="714" bestFit="1" customWidth="1"/>
    <col min="12466" max="12466" width="7.375" style="714" bestFit="1" customWidth="1"/>
    <col min="12467" max="12544" width="9" style="714"/>
    <col min="12545" max="12545" width="47.875" style="714" bestFit="1" customWidth="1"/>
    <col min="12546" max="12546" width="7.875" style="714" bestFit="1" customWidth="1"/>
    <col min="12547" max="12547" width="8.25" style="714" bestFit="1" customWidth="1"/>
    <col min="12548" max="12548" width="7" style="714" bestFit="1" customWidth="1"/>
    <col min="12549" max="12550" width="8.125" style="714" bestFit="1" customWidth="1"/>
    <col min="12551" max="12551" width="9.75" style="714" bestFit="1" customWidth="1"/>
    <col min="12552" max="12552" width="10.875" style="714" bestFit="1" customWidth="1"/>
    <col min="12553" max="12553" width="10.125" style="714" bestFit="1" customWidth="1"/>
    <col min="12554" max="12554" width="7.375" style="714" bestFit="1" customWidth="1"/>
    <col min="12555" max="12555" width="7.625" style="714" bestFit="1" customWidth="1"/>
    <col min="12556" max="12556" width="8.75" style="714" bestFit="1" customWidth="1"/>
    <col min="12557" max="12558" width="7.875" style="714" bestFit="1" customWidth="1"/>
    <col min="12559" max="12559" width="8.25" style="714" bestFit="1" customWidth="1"/>
    <col min="12560" max="12560" width="7" style="714" bestFit="1" customWidth="1"/>
    <col min="12561" max="12562" width="8.125" style="714" bestFit="1" customWidth="1"/>
    <col min="12563" max="12563" width="9.75" style="714" bestFit="1" customWidth="1"/>
    <col min="12564" max="12564" width="10.875" style="714" bestFit="1" customWidth="1"/>
    <col min="12565" max="12565" width="10.125" style="714" bestFit="1" customWidth="1"/>
    <col min="12566" max="12566" width="7.375" style="714" bestFit="1" customWidth="1"/>
    <col min="12567" max="12567" width="7.625" style="714" bestFit="1" customWidth="1"/>
    <col min="12568" max="12568" width="8.75" style="714" bestFit="1" customWidth="1"/>
    <col min="12569" max="12570" width="7.875" style="714" bestFit="1" customWidth="1"/>
    <col min="12571" max="12571" width="8.25" style="714" bestFit="1" customWidth="1"/>
    <col min="12572" max="12572" width="7" style="714" bestFit="1" customWidth="1"/>
    <col min="12573" max="12574" width="8.125" style="714" bestFit="1" customWidth="1"/>
    <col min="12575" max="12575" width="9.75" style="714" bestFit="1" customWidth="1"/>
    <col min="12576" max="12576" width="10.875" style="714" bestFit="1" customWidth="1"/>
    <col min="12577" max="12577" width="10.125" style="714" bestFit="1" customWidth="1"/>
    <col min="12578" max="12578" width="7.375" style="714" bestFit="1" customWidth="1"/>
    <col min="12579" max="12579" width="7.625" style="714" bestFit="1" customWidth="1"/>
    <col min="12580" max="12580" width="8.75" style="714" bestFit="1" customWidth="1"/>
    <col min="12581" max="12582" width="7.875" style="714" bestFit="1" customWidth="1"/>
    <col min="12583" max="12583" width="8.25" style="714" bestFit="1" customWidth="1"/>
    <col min="12584" max="12584" width="7" style="714" bestFit="1" customWidth="1"/>
    <col min="12585" max="12586" width="8.125" style="714" bestFit="1" customWidth="1"/>
    <col min="12587" max="12587" width="9.75" style="714" bestFit="1" customWidth="1"/>
    <col min="12588" max="12588" width="10.875" style="714" bestFit="1" customWidth="1"/>
    <col min="12589" max="12589" width="10.125" style="714" bestFit="1" customWidth="1"/>
    <col min="12590" max="12590" width="7.375" style="714" bestFit="1" customWidth="1"/>
    <col min="12591" max="12591" width="7.625" style="714" bestFit="1" customWidth="1"/>
    <col min="12592" max="12592" width="8.75" style="714" bestFit="1" customWidth="1"/>
    <col min="12593" max="12594" width="7.875" style="714" bestFit="1" customWidth="1"/>
    <col min="12595" max="12595" width="8.25" style="714" bestFit="1" customWidth="1"/>
    <col min="12596" max="12596" width="7" style="714" bestFit="1" customWidth="1"/>
    <col min="12597" max="12598" width="8.125" style="714" bestFit="1" customWidth="1"/>
    <col min="12599" max="12599" width="9.75" style="714" bestFit="1" customWidth="1"/>
    <col min="12600" max="12600" width="10.875" style="714" bestFit="1" customWidth="1"/>
    <col min="12601" max="12601" width="10.125" style="714" bestFit="1" customWidth="1"/>
    <col min="12602" max="12602" width="7.375" style="714" bestFit="1" customWidth="1"/>
    <col min="12603" max="12603" width="7.625" style="714" bestFit="1" customWidth="1"/>
    <col min="12604" max="12604" width="8.75" style="714" bestFit="1" customWidth="1"/>
    <col min="12605" max="12606" width="7.875" style="714" bestFit="1" customWidth="1"/>
    <col min="12607" max="12607" width="8.25" style="714" bestFit="1" customWidth="1"/>
    <col min="12608" max="12608" width="7" style="714" bestFit="1" customWidth="1"/>
    <col min="12609" max="12610" width="8.125" style="714" bestFit="1" customWidth="1"/>
    <col min="12611" max="12611" width="9.75" style="714" bestFit="1" customWidth="1"/>
    <col min="12612" max="12612" width="10.875" style="714" bestFit="1" customWidth="1"/>
    <col min="12613" max="12613" width="10.125" style="714" bestFit="1" customWidth="1"/>
    <col min="12614" max="12614" width="7.375" style="714" bestFit="1" customWidth="1"/>
    <col min="12615" max="12615" width="7.625" style="714" bestFit="1" customWidth="1"/>
    <col min="12616" max="12616" width="8.75" style="714" bestFit="1" customWidth="1"/>
    <col min="12617" max="12618" width="7.875" style="714" bestFit="1" customWidth="1"/>
    <col min="12619" max="12619" width="8.25" style="714" bestFit="1" customWidth="1"/>
    <col min="12620" max="12620" width="7" style="714" bestFit="1" customWidth="1"/>
    <col min="12621" max="12622" width="8.125" style="714" bestFit="1" customWidth="1"/>
    <col min="12623" max="12623" width="9.75" style="714" bestFit="1" customWidth="1"/>
    <col min="12624" max="12624" width="10.875" style="714" bestFit="1" customWidth="1"/>
    <col min="12625" max="12625" width="10.125" style="714" bestFit="1" customWidth="1"/>
    <col min="12626" max="12626" width="7.375" style="714" bestFit="1" customWidth="1"/>
    <col min="12627" max="12627" width="7.625" style="714" bestFit="1" customWidth="1"/>
    <col min="12628" max="12628" width="8.75" style="714" bestFit="1" customWidth="1"/>
    <col min="12629" max="12630" width="7.875" style="714" bestFit="1" customWidth="1"/>
    <col min="12631" max="12631" width="8.25" style="714" bestFit="1" customWidth="1"/>
    <col min="12632" max="12632" width="7" style="714" bestFit="1" customWidth="1"/>
    <col min="12633" max="12634" width="8.125" style="714" bestFit="1" customWidth="1"/>
    <col min="12635" max="12635" width="9.75" style="714" bestFit="1" customWidth="1"/>
    <col min="12636" max="12636" width="10.875" style="714" bestFit="1" customWidth="1"/>
    <col min="12637" max="12637" width="10.125" style="714" bestFit="1" customWidth="1"/>
    <col min="12638" max="12638" width="7.375" style="714" bestFit="1" customWidth="1"/>
    <col min="12639" max="12639" width="7.625" style="714" bestFit="1" customWidth="1"/>
    <col min="12640" max="12640" width="8.75" style="714" bestFit="1" customWidth="1"/>
    <col min="12641" max="12642" width="7.875" style="714" bestFit="1" customWidth="1"/>
    <col min="12643" max="12643" width="8.25" style="714" bestFit="1" customWidth="1"/>
    <col min="12644" max="12644" width="7" style="714" bestFit="1" customWidth="1"/>
    <col min="12645" max="12646" width="8.125" style="714" bestFit="1" customWidth="1"/>
    <col min="12647" max="12647" width="9.75" style="714" bestFit="1" customWidth="1"/>
    <col min="12648" max="12648" width="10.875" style="714" bestFit="1" customWidth="1"/>
    <col min="12649" max="12649" width="10.125" style="714" bestFit="1" customWidth="1"/>
    <col min="12650" max="12650" width="7.375" style="714" bestFit="1" customWidth="1"/>
    <col min="12651" max="12651" width="7.625" style="714" bestFit="1" customWidth="1"/>
    <col min="12652" max="12652" width="8.75" style="714" bestFit="1" customWidth="1"/>
    <col min="12653" max="12654" width="7.875" style="714" bestFit="1" customWidth="1"/>
    <col min="12655" max="12655" width="8.25" style="714" bestFit="1" customWidth="1"/>
    <col min="12656" max="12656" width="7" style="714" bestFit="1" customWidth="1"/>
    <col min="12657" max="12658" width="8.125" style="714" bestFit="1" customWidth="1"/>
    <col min="12659" max="12659" width="9.75" style="714" bestFit="1" customWidth="1"/>
    <col min="12660" max="12660" width="10.875" style="714" bestFit="1" customWidth="1"/>
    <col min="12661" max="12661" width="10.125" style="714" bestFit="1" customWidth="1"/>
    <col min="12662" max="12662" width="7.375" style="714" bestFit="1" customWidth="1"/>
    <col min="12663" max="12663" width="7.625" style="714" bestFit="1" customWidth="1"/>
    <col min="12664" max="12664" width="8.75" style="714" bestFit="1" customWidth="1"/>
    <col min="12665" max="12666" width="7.875" style="714" bestFit="1" customWidth="1"/>
    <col min="12667" max="12667" width="8.25" style="714" bestFit="1" customWidth="1"/>
    <col min="12668" max="12668" width="7" style="714" bestFit="1" customWidth="1"/>
    <col min="12669" max="12670" width="8.125" style="714" bestFit="1" customWidth="1"/>
    <col min="12671" max="12671" width="9.75" style="714" bestFit="1" customWidth="1"/>
    <col min="12672" max="12672" width="10.875" style="714" bestFit="1" customWidth="1"/>
    <col min="12673" max="12673" width="10.125" style="714" bestFit="1" customWidth="1"/>
    <col min="12674" max="12674" width="7.375" style="714" bestFit="1" customWidth="1"/>
    <col min="12675" max="12675" width="7.625" style="714" bestFit="1" customWidth="1"/>
    <col min="12676" max="12676" width="8.75" style="714" bestFit="1" customWidth="1"/>
    <col min="12677" max="12678" width="7.875" style="714" bestFit="1" customWidth="1"/>
    <col min="12679" max="12679" width="8.25" style="714" bestFit="1" customWidth="1"/>
    <col min="12680" max="12680" width="7" style="714" bestFit="1" customWidth="1"/>
    <col min="12681" max="12682" width="8.125" style="714" bestFit="1" customWidth="1"/>
    <col min="12683" max="12683" width="9.75" style="714" bestFit="1" customWidth="1"/>
    <col min="12684" max="12684" width="10.875" style="714" bestFit="1" customWidth="1"/>
    <col min="12685" max="12685" width="10.125" style="714" bestFit="1" customWidth="1"/>
    <col min="12686" max="12686" width="7.375" style="714" bestFit="1" customWidth="1"/>
    <col min="12687" max="12687" width="7.625" style="714" bestFit="1" customWidth="1"/>
    <col min="12688" max="12688" width="8.75" style="714" bestFit="1" customWidth="1"/>
    <col min="12689" max="12690" width="7.875" style="714" bestFit="1" customWidth="1"/>
    <col min="12691" max="12691" width="8.25" style="714" bestFit="1" customWidth="1"/>
    <col min="12692" max="12692" width="7" style="714" bestFit="1" customWidth="1"/>
    <col min="12693" max="12694" width="8.125" style="714" bestFit="1" customWidth="1"/>
    <col min="12695" max="12695" width="9.75" style="714" bestFit="1" customWidth="1"/>
    <col min="12696" max="12696" width="10.875" style="714" bestFit="1" customWidth="1"/>
    <col min="12697" max="12697" width="10.125" style="714" bestFit="1" customWidth="1"/>
    <col min="12698" max="12698" width="7.375" style="714" bestFit="1" customWidth="1"/>
    <col min="12699" max="12699" width="7.625" style="714" bestFit="1" customWidth="1"/>
    <col min="12700" max="12700" width="8.75" style="714" bestFit="1" customWidth="1"/>
    <col min="12701" max="12702" width="7.875" style="714" bestFit="1" customWidth="1"/>
    <col min="12703" max="12703" width="8.25" style="714" bestFit="1" customWidth="1"/>
    <col min="12704" max="12704" width="7" style="714" bestFit="1" customWidth="1"/>
    <col min="12705" max="12706" width="8.125" style="714" bestFit="1" customWidth="1"/>
    <col min="12707" max="12707" width="9.75" style="714" bestFit="1" customWidth="1"/>
    <col min="12708" max="12708" width="10.875" style="714" bestFit="1" customWidth="1"/>
    <col min="12709" max="12709" width="10.125" style="714" bestFit="1" customWidth="1"/>
    <col min="12710" max="12710" width="7.375" style="714" bestFit="1" customWidth="1"/>
    <col min="12711" max="12711" width="7.625" style="714" bestFit="1" customWidth="1"/>
    <col min="12712" max="12712" width="8.75" style="714" bestFit="1" customWidth="1"/>
    <col min="12713" max="12714" width="7.875" style="714" bestFit="1" customWidth="1"/>
    <col min="12715" max="12715" width="8.25" style="714" bestFit="1" customWidth="1"/>
    <col min="12716" max="12716" width="7" style="714" bestFit="1" customWidth="1"/>
    <col min="12717" max="12718" width="8.125" style="714" bestFit="1" customWidth="1"/>
    <col min="12719" max="12719" width="9.75" style="714" bestFit="1" customWidth="1"/>
    <col min="12720" max="12720" width="10.875" style="714" bestFit="1" customWidth="1"/>
    <col min="12721" max="12721" width="10.125" style="714" bestFit="1" customWidth="1"/>
    <col min="12722" max="12722" width="7.375" style="714" bestFit="1" customWidth="1"/>
    <col min="12723" max="12800" width="9" style="714"/>
    <col min="12801" max="12801" width="47.875" style="714" bestFit="1" customWidth="1"/>
    <col min="12802" max="12802" width="7.875" style="714" bestFit="1" customWidth="1"/>
    <col min="12803" max="12803" width="8.25" style="714" bestFit="1" customWidth="1"/>
    <col min="12804" max="12804" width="7" style="714" bestFit="1" customWidth="1"/>
    <col min="12805" max="12806" width="8.125" style="714" bestFit="1" customWidth="1"/>
    <col min="12807" max="12807" width="9.75" style="714" bestFit="1" customWidth="1"/>
    <col min="12808" max="12808" width="10.875" style="714" bestFit="1" customWidth="1"/>
    <col min="12809" max="12809" width="10.125" style="714" bestFit="1" customWidth="1"/>
    <col min="12810" max="12810" width="7.375" style="714" bestFit="1" customWidth="1"/>
    <col min="12811" max="12811" width="7.625" style="714" bestFit="1" customWidth="1"/>
    <col min="12812" max="12812" width="8.75" style="714" bestFit="1" customWidth="1"/>
    <col min="12813" max="12814" width="7.875" style="714" bestFit="1" customWidth="1"/>
    <col min="12815" max="12815" width="8.25" style="714" bestFit="1" customWidth="1"/>
    <col min="12816" max="12816" width="7" style="714" bestFit="1" customWidth="1"/>
    <col min="12817" max="12818" width="8.125" style="714" bestFit="1" customWidth="1"/>
    <col min="12819" max="12819" width="9.75" style="714" bestFit="1" customWidth="1"/>
    <col min="12820" max="12820" width="10.875" style="714" bestFit="1" customWidth="1"/>
    <col min="12821" max="12821" width="10.125" style="714" bestFit="1" customWidth="1"/>
    <col min="12822" max="12822" width="7.375" style="714" bestFit="1" customWidth="1"/>
    <col min="12823" max="12823" width="7.625" style="714" bestFit="1" customWidth="1"/>
    <col min="12824" max="12824" width="8.75" style="714" bestFit="1" customWidth="1"/>
    <col min="12825" max="12826" width="7.875" style="714" bestFit="1" customWidth="1"/>
    <col min="12827" max="12827" width="8.25" style="714" bestFit="1" customWidth="1"/>
    <col min="12828" max="12828" width="7" style="714" bestFit="1" customWidth="1"/>
    <col min="12829" max="12830" width="8.125" style="714" bestFit="1" customWidth="1"/>
    <col min="12831" max="12831" width="9.75" style="714" bestFit="1" customWidth="1"/>
    <col min="12832" max="12832" width="10.875" style="714" bestFit="1" customWidth="1"/>
    <col min="12833" max="12833" width="10.125" style="714" bestFit="1" customWidth="1"/>
    <col min="12834" max="12834" width="7.375" style="714" bestFit="1" customWidth="1"/>
    <col min="12835" max="12835" width="7.625" style="714" bestFit="1" customWidth="1"/>
    <col min="12836" max="12836" width="8.75" style="714" bestFit="1" customWidth="1"/>
    <col min="12837" max="12838" width="7.875" style="714" bestFit="1" customWidth="1"/>
    <col min="12839" max="12839" width="8.25" style="714" bestFit="1" customWidth="1"/>
    <col min="12840" max="12840" width="7" style="714" bestFit="1" customWidth="1"/>
    <col min="12841" max="12842" width="8.125" style="714" bestFit="1" customWidth="1"/>
    <col min="12843" max="12843" width="9.75" style="714" bestFit="1" customWidth="1"/>
    <col min="12844" max="12844" width="10.875" style="714" bestFit="1" customWidth="1"/>
    <col min="12845" max="12845" width="10.125" style="714" bestFit="1" customWidth="1"/>
    <col min="12846" max="12846" width="7.375" style="714" bestFit="1" customWidth="1"/>
    <col min="12847" max="12847" width="7.625" style="714" bestFit="1" customWidth="1"/>
    <col min="12848" max="12848" width="8.75" style="714" bestFit="1" customWidth="1"/>
    <col min="12849" max="12850" width="7.875" style="714" bestFit="1" customWidth="1"/>
    <col min="12851" max="12851" width="8.25" style="714" bestFit="1" customWidth="1"/>
    <col min="12852" max="12852" width="7" style="714" bestFit="1" customWidth="1"/>
    <col min="12853" max="12854" width="8.125" style="714" bestFit="1" customWidth="1"/>
    <col min="12855" max="12855" width="9.75" style="714" bestFit="1" customWidth="1"/>
    <col min="12856" max="12856" width="10.875" style="714" bestFit="1" customWidth="1"/>
    <col min="12857" max="12857" width="10.125" style="714" bestFit="1" customWidth="1"/>
    <col min="12858" max="12858" width="7.375" style="714" bestFit="1" customWidth="1"/>
    <col min="12859" max="12859" width="7.625" style="714" bestFit="1" customWidth="1"/>
    <col min="12860" max="12860" width="8.75" style="714" bestFit="1" customWidth="1"/>
    <col min="12861" max="12862" width="7.875" style="714" bestFit="1" customWidth="1"/>
    <col min="12863" max="12863" width="8.25" style="714" bestFit="1" customWidth="1"/>
    <col min="12864" max="12864" width="7" style="714" bestFit="1" customWidth="1"/>
    <col min="12865" max="12866" width="8.125" style="714" bestFit="1" customWidth="1"/>
    <col min="12867" max="12867" width="9.75" style="714" bestFit="1" customWidth="1"/>
    <col min="12868" max="12868" width="10.875" style="714" bestFit="1" customWidth="1"/>
    <col min="12869" max="12869" width="10.125" style="714" bestFit="1" customWidth="1"/>
    <col min="12870" max="12870" width="7.375" style="714" bestFit="1" customWidth="1"/>
    <col min="12871" max="12871" width="7.625" style="714" bestFit="1" customWidth="1"/>
    <col min="12872" max="12872" width="8.75" style="714" bestFit="1" customWidth="1"/>
    <col min="12873" max="12874" width="7.875" style="714" bestFit="1" customWidth="1"/>
    <col min="12875" max="12875" width="8.25" style="714" bestFit="1" customWidth="1"/>
    <col min="12876" max="12876" width="7" style="714" bestFit="1" customWidth="1"/>
    <col min="12877" max="12878" width="8.125" style="714" bestFit="1" customWidth="1"/>
    <col min="12879" max="12879" width="9.75" style="714" bestFit="1" customWidth="1"/>
    <col min="12880" max="12880" width="10.875" style="714" bestFit="1" customWidth="1"/>
    <col min="12881" max="12881" width="10.125" style="714" bestFit="1" customWidth="1"/>
    <col min="12882" max="12882" width="7.375" style="714" bestFit="1" customWidth="1"/>
    <col min="12883" max="12883" width="7.625" style="714" bestFit="1" customWidth="1"/>
    <col min="12884" max="12884" width="8.75" style="714" bestFit="1" customWidth="1"/>
    <col min="12885" max="12886" width="7.875" style="714" bestFit="1" customWidth="1"/>
    <col min="12887" max="12887" width="8.25" style="714" bestFit="1" customWidth="1"/>
    <col min="12888" max="12888" width="7" style="714" bestFit="1" customWidth="1"/>
    <col min="12889" max="12890" width="8.125" style="714" bestFit="1" customWidth="1"/>
    <col min="12891" max="12891" width="9.75" style="714" bestFit="1" customWidth="1"/>
    <col min="12892" max="12892" width="10.875" style="714" bestFit="1" customWidth="1"/>
    <col min="12893" max="12893" width="10.125" style="714" bestFit="1" customWidth="1"/>
    <col min="12894" max="12894" width="7.375" style="714" bestFit="1" customWidth="1"/>
    <col min="12895" max="12895" width="7.625" style="714" bestFit="1" customWidth="1"/>
    <col min="12896" max="12896" width="8.75" style="714" bestFit="1" customWidth="1"/>
    <col min="12897" max="12898" width="7.875" style="714" bestFit="1" customWidth="1"/>
    <col min="12899" max="12899" width="8.25" style="714" bestFit="1" customWidth="1"/>
    <col min="12900" max="12900" width="7" style="714" bestFit="1" customWidth="1"/>
    <col min="12901" max="12902" width="8.125" style="714" bestFit="1" customWidth="1"/>
    <col min="12903" max="12903" width="9.75" style="714" bestFit="1" customWidth="1"/>
    <col min="12904" max="12904" width="10.875" style="714" bestFit="1" customWidth="1"/>
    <col min="12905" max="12905" width="10.125" style="714" bestFit="1" customWidth="1"/>
    <col min="12906" max="12906" width="7.375" style="714" bestFit="1" customWidth="1"/>
    <col min="12907" max="12907" width="7.625" style="714" bestFit="1" customWidth="1"/>
    <col min="12908" max="12908" width="8.75" style="714" bestFit="1" customWidth="1"/>
    <col min="12909" max="12910" width="7.875" style="714" bestFit="1" customWidth="1"/>
    <col min="12911" max="12911" width="8.25" style="714" bestFit="1" customWidth="1"/>
    <col min="12912" max="12912" width="7" style="714" bestFit="1" customWidth="1"/>
    <col min="12913" max="12914" width="8.125" style="714" bestFit="1" customWidth="1"/>
    <col min="12915" max="12915" width="9.75" style="714" bestFit="1" customWidth="1"/>
    <col min="12916" max="12916" width="10.875" style="714" bestFit="1" customWidth="1"/>
    <col min="12917" max="12917" width="10.125" style="714" bestFit="1" customWidth="1"/>
    <col min="12918" max="12918" width="7.375" style="714" bestFit="1" customWidth="1"/>
    <col min="12919" max="12919" width="7.625" style="714" bestFit="1" customWidth="1"/>
    <col min="12920" max="12920" width="8.75" style="714" bestFit="1" customWidth="1"/>
    <col min="12921" max="12922" width="7.875" style="714" bestFit="1" customWidth="1"/>
    <col min="12923" max="12923" width="8.25" style="714" bestFit="1" customWidth="1"/>
    <col min="12924" max="12924" width="7" style="714" bestFit="1" customWidth="1"/>
    <col min="12925" max="12926" width="8.125" style="714" bestFit="1" customWidth="1"/>
    <col min="12927" max="12927" width="9.75" style="714" bestFit="1" customWidth="1"/>
    <col min="12928" max="12928" width="10.875" style="714" bestFit="1" customWidth="1"/>
    <col min="12929" max="12929" width="10.125" style="714" bestFit="1" customWidth="1"/>
    <col min="12930" max="12930" width="7.375" style="714" bestFit="1" customWidth="1"/>
    <col min="12931" max="12931" width="7.625" style="714" bestFit="1" customWidth="1"/>
    <col min="12932" max="12932" width="8.75" style="714" bestFit="1" customWidth="1"/>
    <col min="12933" max="12934" width="7.875" style="714" bestFit="1" customWidth="1"/>
    <col min="12935" max="12935" width="8.25" style="714" bestFit="1" customWidth="1"/>
    <col min="12936" max="12936" width="7" style="714" bestFit="1" customWidth="1"/>
    <col min="12937" max="12938" width="8.125" style="714" bestFit="1" customWidth="1"/>
    <col min="12939" max="12939" width="9.75" style="714" bestFit="1" customWidth="1"/>
    <col min="12940" max="12940" width="10.875" style="714" bestFit="1" customWidth="1"/>
    <col min="12941" max="12941" width="10.125" style="714" bestFit="1" customWidth="1"/>
    <col min="12942" max="12942" width="7.375" style="714" bestFit="1" customWidth="1"/>
    <col min="12943" max="12943" width="7.625" style="714" bestFit="1" customWidth="1"/>
    <col min="12944" max="12944" width="8.75" style="714" bestFit="1" customWidth="1"/>
    <col min="12945" max="12946" width="7.875" style="714" bestFit="1" customWidth="1"/>
    <col min="12947" max="12947" width="8.25" style="714" bestFit="1" customWidth="1"/>
    <col min="12948" max="12948" width="7" style="714" bestFit="1" customWidth="1"/>
    <col min="12949" max="12950" width="8.125" style="714" bestFit="1" customWidth="1"/>
    <col min="12951" max="12951" width="9.75" style="714" bestFit="1" customWidth="1"/>
    <col min="12952" max="12952" width="10.875" style="714" bestFit="1" customWidth="1"/>
    <col min="12953" max="12953" width="10.125" style="714" bestFit="1" customWidth="1"/>
    <col min="12954" max="12954" width="7.375" style="714" bestFit="1" customWidth="1"/>
    <col min="12955" max="12955" width="7.625" style="714" bestFit="1" customWidth="1"/>
    <col min="12956" max="12956" width="8.75" style="714" bestFit="1" customWidth="1"/>
    <col min="12957" max="12958" width="7.875" style="714" bestFit="1" customWidth="1"/>
    <col min="12959" max="12959" width="8.25" style="714" bestFit="1" customWidth="1"/>
    <col min="12960" max="12960" width="7" style="714" bestFit="1" customWidth="1"/>
    <col min="12961" max="12962" width="8.125" style="714" bestFit="1" customWidth="1"/>
    <col min="12963" max="12963" width="9.75" style="714" bestFit="1" customWidth="1"/>
    <col min="12964" max="12964" width="10.875" style="714" bestFit="1" customWidth="1"/>
    <col min="12965" max="12965" width="10.125" style="714" bestFit="1" customWidth="1"/>
    <col min="12966" max="12966" width="7.375" style="714" bestFit="1" customWidth="1"/>
    <col min="12967" max="12967" width="7.625" style="714" bestFit="1" customWidth="1"/>
    <col min="12968" max="12968" width="8.75" style="714" bestFit="1" customWidth="1"/>
    <col min="12969" max="12970" width="7.875" style="714" bestFit="1" customWidth="1"/>
    <col min="12971" max="12971" width="8.25" style="714" bestFit="1" customWidth="1"/>
    <col min="12972" max="12972" width="7" style="714" bestFit="1" customWidth="1"/>
    <col min="12973" max="12974" width="8.125" style="714" bestFit="1" customWidth="1"/>
    <col min="12975" max="12975" width="9.75" style="714" bestFit="1" customWidth="1"/>
    <col min="12976" max="12976" width="10.875" style="714" bestFit="1" customWidth="1"/>
    <col min="12977" max="12977" width="10.125" style="714" bestFit="1" customWidth="1"/>
    <col min="12978" max="12978" width="7.375" style="714" bestFit="1" customWidth="1"/>
    <col min="12979" max="13056" width="9" style="714"/>
    <col min="13057" max="13057" width="47.875" style="714" bestFit="1" customWidth="1"/>
    <col min="13058" max="13058" width="7.875" style="714" bestFit="1" customWidth="1"/>
    <col min="13059" max="13059" width="8.25" style="714" bestFit="1" customWidth="1"/>
    <col min="13060" max="13060" width="7" style="714" bestFit="1" customWidth="1"/>
    <col min="13061" max="13062" width="8.125" style="714" bestFit="1" customWidth="1"/>
    <col min="13063" max="13063" width="9.75" style="714" bestFit="1" customWidth="1"/>
    <col min="13064" max="13064" width="10.875" style="714" bestFit="1" customWidth="1"/>
    <col min="13065" max="13065" width="10.125" style="714" bestFit="1" customWidth="1"/>
    <col min="13066" max="13066" width="7.375" style="714" bestFit="1" customWidth="1"/>
    <col min="13067" max="13067" width="7.625" style="714" bestFit="1" customWidth="1"/>
    <col min="13068" max="13068" width="8.75" style="714" bestFit="1" customWidth="1"/>
    <col min="13069" max="13070" width="7.875" style="714" bestFit="1" customWidth="1"/>
    <col min="13071" max="13071" width="8.25" style="714" bestFit="1" customWidth="1"/>
    <col min="13072" max="13072" width="7" style="714" bestFit="1" customWidth="1"/>
    <col min="13073" max="13074" width="8.125" style="714" bestFit="1" customWidth="1"/>
    <col min="13075" max="13075" width="9.75" style="714" bestFit="1" customWidth="1"/>
    <col min="13076" max="13076" width="10.875" style="714" bestFit="1" customWidth="1"/>
    <col min="13077" max="13077" width="10.125" style="714" bestFit="1" customWidth="1"/>
    <col min="13078" max="13078" width="7.375" style="714" bestFit="1" customWidth="1"/>
    <col min="13079" max="13079" width="7.625" style="714" bestFit="1" customWidth="1"/>
    <col min="13080" max="13080" width="8.75" style="714" bestFit="1" customWidth="1"/>
    <col min="13081" max="13082" width="7.875" style="714" bestFit="1" customWidth="1"/>
    <col min="13083" max="13083" width="8.25" style="714" bestFit="1" customWidth="1"/>
    <col min="13084" max="13084" width="7" style="714" bestFit="1" customWidth="1"/>
    <col min="13085" max="13086" width="8.125" style="714" bestFit="1" customWidth="1"/>
    <col min="13087" max="13087" width="9.75" style="714" bestFit="1" customWidth="1"/>
    <col min="13088" max="13088" width="10.875" style="714" bestFit="1" customWidth="1"/>
    <col min="13089" max="13089" width="10.125" style="714" bestFit="1" customWidth="1"/>
    <col min="13090" max="13090" width="7.375" style="714" bestFit="1" customWidth="1"/>
    <col min="13091" max="13091" width="7.625" style="714" bestFit="1" customWidth="1"/>
    <col min="13092" max="13092" width="8.75" style="714" bestFit="1" customWidth="1"/>
    <col min="13093" max="13094" width="7.875" style="714" bestFit="1" customWidth="1"/>
    <col min="13095" max="13095" width="8.25" style="714" bestFit="1" customWidth="1"/>
    <col min="13096" max="13096" width="7" style="714" bestFit="1" customWidth="1"/>
    <col min="13097" max="13098" width="8.125" style="714" bestFit="1" customWidth="1"/>
    <col min="13099" max="13099" width="9.75" style="714" bestFit="1" customWidth="1"/>
    <col min="13100" max="13100" width="10.875" style="714" bestFit="1" customWidth="1"/>
    <col min="13101" max="13101" width="10.125" style="714" bestFit="1" customWidth="1"/>
    <col min="13102" max="13102" width="7.375" style="714" bestFit="1" customWidth="1"/>
    <col min="13103" max="13103" width="7.625" style="714" bestFit="1" customWidth="1"/>
    <col min="13104" max="13104" width="8.75" style="714" bestFit="1" customWidth="1"/>
    <col min="13105" max="13106" width="7.875" style="714" bestFit="1" customWidth="1"/>
    <col min="13107" max="13107" width="8.25" style="714" bestFit="1" customWidth="1"/>
    <col min="13108" max="13108" width="7" style="714" bestFit="1" customWidth="1"/>
    <col min="13109" max="13110" width="8.125" style="714" bestFit="1" customWidth="1"/>
    <col min="13111" max="13111" width="9.75" style="714" bestFit="1" customWidth="1"/>
    <col min="13112" max="13112" width="10.875" style="714" bestFit="1" customWidth="1"/>
    <col min="13113" max="13113" width="10.125" style="714" bestFit="1" customWidth="1"/>
    <col min="13114" max="13114" width="7.375" style="714" bestFit="1" customWidth="1"/>
    <col min="13115" max="13115" width="7.625" style="714" bestFit="1" customWidth="1"/>
    <col min="13116" max="13116" width="8.75" style="714" bestFit="1" customWidth="1"/>
    <col min="13117" max="13118" width="7.875" style="714" bestFit="1" customWidth="1"/>
    <col min="13119" max="13119" width="8.25" style="714" bestFit="1" customWidth="1"/>
    <col min="13120" max="13120" width="7" style="714" bestFit="1" customWidth="1"/>
    <col min="13121" max="13122" width="8.125" style="714" bestFit="1" customWidth="1"/>
    <col min="13123" max="13123" width="9.75" style="714" bestFit="1" customWidth="1"/>
    <col min="13124" max="13124" width="10.875" style="714" bestFit="1" customWidth="1"/>
    <col min="13125" max="13125" width="10.125" style="714" bestFit="1" customWidth="1"/>
    <col min="13126" max="13126" width="7.375" style="714" bestFit="1" customWidth="1"/>
    <col min="13127" max="13127" width="7.625" style="714" bestFit="1" customWidth="1"/>
    <col min="13128" max="13128" width="8.75" style="714" bestFit="1" customWidth="1"/>
    <col min="13129" max="13130" width="7.875" style="714" bestFit="1" customWidth="1"/>
    <col min="13131" max="13131" width="8.25" style="714" bestFit="1" customWidth="1"/>
    <col min="13132" max="13132" width="7" style="714" bestFit="1" customWidth="1"/>
    <col min="13133" max="13134" width="8.125" style="714" bestFit="1" customWidth="1"/>
    <col min="13135" max="13135" width="9.75" style="714" bestFit="1" customWidth="1"/>
    <col min="13136" max="13136" width="10.875" style="714" bestFit="1" customWidth="1"/>
    <col min="13137" max="13137" width="10.125" style="714" bestFit="1" customWidth="1"/>
    <col min="13138" max="13138" width="7.375" style="714" bestFit="1" customWidth="1"/>
    <col min="13139" max="13139" width="7.625" style="714" bestFit="1" customWidth="1"/>
    <col min="13140" max="13140" width="8.75" style="714" bestFit="1" customWidth="1"/>
    <col min="13141" max="13142" width="7.875" style="714" bestFit="1" customWidth="1"/>
    <col min="13143" max="13143" width="8.25" style="714" bestFit="1" customWidth="1"/>
    <col min="13144" max="13144" width="7" style="714" bestFit="1" customWidth="1"/>
    <col min="13145" max="13146" width="8.125" style="714" bestFit="1" customWidth="1"/>
    <col min="13147" max="13147" width="9.75" style="714" bestFit="1" customWidth="1"/>
    <col min="13148" max="13148" width="10.875" style="714" bestFit="1" customWidth="1"/>
    <col min="13149" max="13149" width="10.125" style="714" bestFit="1" customWidth="1"/>
    <col min="13150" max="13150" width="7.375" style="714" bestFit="1" customWidth="1"/>
    <col min="13151" max="13151" width="7.625" style="714" bestFit="1" customWidth="1"/>
    <col min="13152" max="13152" width="8.75" style="714" bestFit="1" customWidth="1"/>
    <col min="13153" max="13154" width="7.875" style="714" bestFit="1" customWidth="1"/>
    <col min="13155" max="13155" width="8.25" style="714" bestFit="1" customWidth="1"/>
    <col min="13156" max="13156" width="7" style="714" bestFit="1" customWidth="1"/>
    <col min="13157" max="13158" width="8.125" style="714" bestFit="1" customWidth="1"/>
    <col min="13159" max="13159" width="9.75" style="714" bestFit="1" customWidth="1"/>
    <col min="13160" max="13160" width="10.875" style="714" bestFit="1" customWidth="1"/>
    <col min="13161" max="13161" width="10.125" style="714" bestFit="1" customWidth="1"/>
    <col min="13162" max="13162" width="7.375" style="714" bestFit="1" customWidth="1"/>
    <col min="13163" max="13163" width="7.625" style="714" bestFit="1" customWidth="1"/>
    <col min="13164" max="13164" width="8.75" style="714" bestFit="1" customWidth="1"/>
    <col min="13165" max="13166" width="7.875" style="714" bestFit="1" customWidth="1"/>
    <col min="13167" max="13167" width="8.25" style="714" bestFit="1" customWidth="1"/>
    <col min="13168" max="13168" width="7" style="714" bestFit="1" customWidth="1"/>
    <col min="13169" max="13170" width="8.125" style="714" bestFit="1" customWidth="1"/>
    <col min="13171" max="13171" width="9.75" style="714" bestFit="1" customWidth="1"/>
    <col min="13172" max="13172" width="10.875" style="714" bestFit="1" customWidth="1"/>
    <col min="13173" max="13173" width="10.125" style="714" bestFit="1" customWidth="1"/>
    <col min="13174" max="13174" width="7.375" style="714" bestFit="1" customWidth="1"/>
    <col min="13175" max="13175" width="7.625" style="714" bestFit="1" customWidth="1"/>
    <col min="13176" max="13176" width="8.75" style="714" bestFit="1" customWidth="1"/>
    <col min="13177" max="13178" width="7.875" style="714" bestFit="1" customWidth="1"/>
    <col min="13179" max="13179" width="8.25" style="714" bestFit="1" customWidth="1"/>
    <col min="13180" max="13180" width="7" style="714" bestFit="1" customWidth="1"/>
    <col min="13181" max="13182" width="8.125" style="714" bestFit="1" customWidth="1"/>
    <col min="13183" max="13183" width="9.75" style="714" bestFit="1" customWidth="1"/>
    <col min="13184" max="13184" width="10.875" style="714" bestFit="1" customWidth="1"/>
    <col min="13185" max="13185" width="10.125" style="714" bestFit="1" customWidth="1"/>
    <col min="13186" max="13186" width="7.375" style="714" bestFit="1" customWidth="1"/>
    <col min="13187" max="13187" width="7.625" style="714" bestFit="1" customWidth="1"/>
    <col min="13188" max="13188" width="8.75" style="714" bestFit="1" customWidth="1"/>
    <col min="13189" max="13190" width="7.875" style="714" bestFit="1" customWidth="1"/>
    <col min="13191" max="13191" width="8.25" style="714" bestFit="1" customWidth="1"/>
    <col min="13192" max="13192" width="7" style="714" bestFit="1" customWidth="1"/>
    <col min="13193" max="13194" width="8.125" style="714" bestFit="1" customWidth="1"/>
    <col min="13195" max="13195" width="9.75" style="714" bestFit="1" customWidth="1"/>
    <col min="13196" max="13196" width="10.875" style="714" bestFit="1" customWidth="1"/>
    <col min="13197" max="13197" width="10.125" style="714" bestFit="1" customWidth="1"/>
    <col min="13198" max="13198" width="7.375" style="714" bestFit="1" customWidth="1"/>
    <col min="13199" max="13199" width="7.625" style="714" bestFit="1" customWidth="1"/>
    <col min="13200" max="13200" width="8.75" style="714" bestFit="1" customWidth="1"/>
    <col min="13201" max="13202" width="7.875" style="714" bestFit="1" customWidth="1"/>
    <col min="13203" max="13203" width="8.25" style="714" bestFit="1" customWidth="1"/>
    <col min="13204" max="13204" width="7" style="714" bestFit="1" customWidth="1"/>
    <col min="13205" max="13206" width="8.125" style="714" bestFit="1" customWidth="1"/>
    <col min="13207" max="13207" width="9.75" style="714" bestFit="1" customWidth="1"/>
    <col min="13208" max="13208" width="10.875" style="714" bestFit="1" customWidth="1"/>
    <col min="13209" max="13209" width="10.125" style="714" bestFit="1" customWidth="1"/>
    <col min="13210" max="13210" width="7.375" style="714" bestFit="1" customWidth="1"/>
    <col min="13211" max="13211" width="7.625" style="714" bestFit="1" customWidth="1"/>
    <col min="13212" max="13212" width="8.75" style="714" bestFit="1" customWidth="1"/>
    <col min="13213" max="13214" width="7.875" style="714" bestFit="1" customWidth="1"/>
    <col min="13215" max="13215" width="8.25" style="714" bestFit="1" customWidth="1"/>
    <col min="13216" max="13216" width="7" style="714" bestFit="1" customWidth="1"/>
    <col min="13217" max="13218" width="8.125" style="714" bestFit="1" customWidth="1"/>
    <col min="13219" max="13219" width="9.75" style="714" bestFit="1" customWidth="1"/>
    <col min="13220" max="13220" width="10.875" style="714" bestFit="1" customWidth="1"/>
    <col min="13221" max="13221" width="10.125" style="714" bestFit="1" customWidth="1"/>
    <col min="13222" max="13222" width="7.375" style="714" bestFit="1" customWidth="1"/>
    <col min="13223" max="13223" width="7.625" style="714" bestFit="1" customWidth="1"/>
    <col min="13224" max="13224" width="8.75" style="714" bestFit="1" customWidth="1"/>
    <col min="13225" max="13226" width="7.875" style="714" bestFit="1" customWidth="1"/>
    <col min="13227" max="13227" width="8.25" style="714" bestFit="1" customWidth="1"/>
    <col min="13228" max="13228" width="7" style="714" bestFit="1" customWidth="1"/>
    <col min="13229" max="13230" width="8.125" style="714" bestFit="1" customWidth="1"/>
    <col min="13231" max="13231" width="9.75" style="714" bestFit="1" customWidth="1"/>
    <col min="13232" max="13232" width="10.875" style="714" bestFit="1" customWidth="1"/>
    <col min="13233" max="13233" width="10.125" style="714" bestFit="1" customWidth="1"/>
    <col min="13234" max="13234" width="7.375" style="714" bestFit="1" customWidth="1"/>
    <col min="13235" max="13312" width="9" style="714"/>
    <col min="13313" max="13313" width="47.875" style="714" bestFit="1" customWidth="1"/>
    <col min="13314" max="13314" width="7.875" style="714" bestFit="1" customWidth="1"/>
    <col min="13315" max="13315" width="8.25" style="714" bestFit="1" customWidth="1"/>
    <col min="13316" max="13316" width="7" style="714" bestFit="1" customWidth="1"/>
    <col min="13317" max="13318" width="8.125" style="714" bestFit="1" customWidth="1"/>
    <col min="13319" max="13319" width="9.75" style="714" bestFit="1" customWidth="1"/>
    <col min="13320" max="13320" width="10.875" style="714" bestFit="1" customWidth="1"/>
    <col min="13321" max="13321" width="10.125" style="714" bestFit="1" customWidth="1"/>
    <col min="13322" max="13322" width="7.375" style="714" bestFit="1" customWidth="1"/>
    <col min="13323" max="13323" width="7.625" style="714" bestFit="1" customWidth="1"/>
    <col min="13324" max="13324" width="8.75" style="714" bestFit="1" customWidth="1"/>
    <col min="13325" max="13326" width="7.875" style="714" bestFit="1" customWidth="1"/>
    <col min="13327" max="13327" width="8.25" style="714" bestFit="1" customWidth="1"/>
    <col min="13328" max="13328" width="7" style="714" bestFit="1" customWidth="1"/>
    <col min="13329" max="13330" width="8.125" style="714" bestFit="1" customWidth="1"/>
    <col min="13331" max="13331" width="9.75" style="714" bestFit="1" customWidth="1"/>
    <col min="13332" max="13332" width="10.875" style="714" bestFit="1" customWidth="1"/>
    <col min="13333" max="13333" width="10.125" style="714" bestFit="1" customWidth="1"/>
    <col min="13334" max="13334" width="7.375" style="714" bestFit="1" customWidth="1"/>
    <col min="13335" max="13335" width="7.625" style="714" bestFit="1" customWidth="1"/>
    <col min="13336" max="13336" width="8.75" style="714" bestFit="1" customWidth="1"/>
    <col min="13337" max="13338" width="7.875" style="714" bestFit="1" customWidth="1"/>
    <col min="13339" max="13339" width="8.25" style="714" bestFit="1" customWidth="1"/>
    <col min="13340" max="13340" width="7" style="714" bestFit="1" customWidth="1"/>
    <col min="13341" max="13342" width="8.125" style="714" bestFit="1" customWidth="1"/>
    <col min="13343" max="13343" width="9.75" style="714" bestFit="1" customWidth="1"/>
    <col min="13344" max="13344" width="10.875" style="714" bestFit="1" customWidth="1"/>
    <col min="13345" max="13345" width="10.125" style="714" bestFit="1" customWidth="1"/>
    <col min="13346" max="13346" width="7.375" style="714" bestFit="1" customWidth="1"/>
    <col min="13347" max="13347" width="7.625" style="714" bestFit="1" customWidth="1"/>
    <col min="13348" max="13348" width="8.75" style="714" bestFit="1" customWidth="1"/>
    <col min="13349" max="13350" width="7.875" style="714" bestFit="1" customWidth="1"/>
    <col min="13351" max="13351" width="8.25" style="714" bestFit="1" customWidth="1"/>
    <col min="13352" max="13352" width="7" style="714" bestFit="1" customWidth="1"/>
    <col min="13353" max="13354" width="8.125" style="714" bestFit="1" customWidth="1"/>
    <col min="13355" max="13355" width="9.75" style="714" bestFit="1" customWidth="1"/>
    <col min="13356" max="13356" width="10.875" style="714" bestFit="1" customWidth="1"/>
    <col min="13357" max="13357" width="10.125" style="714" bestFit="1" customWidth="1"/>
    <col min="13358" max="13358" width="7.375" style="714" bestFit="1" customWidth="1"/>
    <col min="13359" max="13359" width="7.625" style="714" bestFit="1" customWidth="1"/>
    <col min="13360" max="13360" width="8.75" style="714" bestFit="1" customWidth="1"/>
    <col min="13361" max="13362" width="7.875" style="714" bestFit="1" customWidth="1"/>
    <col min="13363" max="13363" width="8.25" style="714" bestFit="1" customWidth="1"/>
    <col min="13364" max="13364" width="7" style="714" bestFit="1" customWidth="1"/>
    <col min="13365" max="13366" width="8.125" style="714" bestFit="1" customWidth="1"/>
    <col min="13367" max="13367" width="9.75" style="714" bestFit="1" customWidth="1"/>
    <col min="13368" max="13368" width="10.875" style="714" bestFit="1" customWidth="1"/>
    <col min="13369" max="13369" width="10.125" style="714" bestFit="1" customWidth="1"/>
    <col min="13370" max="13370" width="7.375" style="714" bestFit="1" customWidth="1"/>
    <col min="13371" max="13371" width="7.625" style="714" bestFit="1" customWidth="1"/>
    <col min="13372" max="13372" width="8.75" style="714" bestFit="1" customWidth="1"/>
    <col min="13373" max="13374" width="7.875" style="714" bestFit="1" customWidth="1"/>
    <col min="13375" max="13375" width="8.25" style="714" bestFit="1" customWidth="1"/>
    <col min="13376" max="13376" width="7" style="714" bestFit="1" customWidth="1"/>
    <col min="13377" max="13378" width="8.125" style="714" bestFit="1" customWidth="1"/>
    <col min="13379" max="13379" width="9.75" style="714" bestFit="1" customWidth="1"/>
    <col min="13380" max="13380" width="10.875" style="714" bestFit="1" customWidth="1"/>
    <col min="13381" max="13381" width="10.125" style="714" bestFit="1" customWidth="1"/>
    <col min="13382" max="13382" width="7.375" style="714" bestFit="1" customWidth="1"/>
    <col min="13383" max="13383" width="7.625" style="714" bestFit="1" customWidth="1"/>
    <col min="13384" max="13384" width="8.75" style="714" bestFit="1" customWidth="1"/>
    <col min="13385" max="13386" width="7.875" style="714" bestFit="1" customWidth="1"/>
    <col min="13387" max="13387" width="8.25" style="714" bestFit="1" customWidth="1"/>
    <col min="13388" max="13388" width="7" style="714" bestFit="1" customWidth="1"/>
    <col min="13389" max="13390" width="8.125" style="714" bestFit="1" customWidth="1"/>
    <col min="13391" max="13391" width="9.75" style="714" bestFit="1" customWidth="1"/>
    <col min="13392" max="13392" width="10.875" style="714" bestFit="1" customWidth="1"/>
    <col min="13393" max="13393" width="10.125" style="714" bestFit="1" customWidth="1"/>
    <col min="13394" max="13394" width="7.375" style="714" bestFit="1" customWidth="1"/>
    <col min="13395" max="13395" width="7.625" style="714" bestFit="1" customWidth="1"/>
    <col min="13396" max="13396" width="8.75" style="714" bestFit="1" customWidth="1"/>
    <col min="13397" max="13398" width="7.875" style="714" bestFit="1" customWidth="1"/>
    <col min="13399" max="13399" width="8.25" style="714" bestFit="1" customWidth="1"/>
    <col min="13400" max="13400" width="7" style="714" bestFit="1" customWidth="1"/>
    <col min="13401" max="13402" width="8.125" style="714" bestFit="1" customWidth="1"/>
    <col min="13403" max="13403" width="9.75" style="714" bestFit="1" customWidth="1"/>
    <col min="13404" max="13404" width="10.875" style="714" bestFit="1" customWidth="1"/>
    <col min="13405" max="13405" width="10.125" style="714" bestFit="1" customWidth="1"/>
    <col min="13406" max="13406" width="7.375" style="714" bestFit="1" customWidth="1"/>
    <col min="13407" max="13407" width="7.625" style="714" bestFit="1" customWidth="1"/>
    <col min="13408" max="13408" width="8.75" style="714" bestFit="1" customWidth="1"/>
    <col min="13409" max="13410" width="7.875" style="714" bestFit="1" customWidth="1"/>
    <col min="13411" max="13411" width="8.25" style="714" bestFit="1" customWidth="1"/>
    <col min="13412" max="13412" width="7" style="714" bestFit="1" customWidth="1"/>
    <col min="13413" max="13414" width="8.125" style="714" bestFit="1" customWidth="1"/>
    <col min="13415" max="13415" width="9.75" style="714" bestFit="1" customWidth="1"/>
    <col min="13416" max="13416" width="10.875" style="714" bestFit="1" customWidth="1"/>
    <col min="13417" max="13417" width="10.125" style="714" bestFit="1" customWidth="1"/>
    <col min="13418" max="13418" width="7.375" style="714" bestFit="1" customWidth="1"/>
    <col min="13419" max="13419" width="7.625" style="714" bestFit="1" customWidth="1"/>
    <col min="13420" max="13420" width="8.75" style="714" bestFit="1" customWidth="1"/>
    <col min="13421" max="13422" width="7.875" style="714" bestFit="1" customWidth="1"/>
    <col min="13423" max="13423" width="8.25" style="714" bestFit="1" customWidth="1"/>
    <col min="13424" max="13424" width="7" style="714" bestFit="1" customWidth="1"/>
    <col min="13425" max="13426" width="8.125" style="714" bestFit="1" customWidth="1"/>
    <col min="13427" max="13427" width="9.75" style="714" bestFit="1" customWidth="1"/>
    <col min="13428" max="13428" width="10.875" style="714" bestFit="1" customWidth="1"/>
    <col min="13429" max="13429" width="10.125" style="714" bestFit="1" customWidth="1"/>
    <col min="13430" max="13430" width="7.375" style="714" bestFit="1" customWidth="1"/>
    <col min="13431" max="13431" width="7.625" style="714" bestFit="1" customWidth="1"/>
    <col min="13432" max="13432" width="8.75" style="714" bestFit="1" customWidth="1"/>
    <col min="13433" max="13434" width="7.875" style="714" bestFit="1" customWidth="1"/>
    <col min="13435" max="13435" width="8.25" style="714" bestFit="1" customWidth="1"/>
    <col min="13436" max="13436" width="7" style="714" bestFit="1" customWidth="1"/>
    <col min="13437" max="13438" width="8.125" style="714" bestFit="1" customWidth="1"/>
    <col min="13439" max="13439" width="9.75" style="714" bestFit="1" customWidth="1"/>
    <col min="13440" max="13440" width="10.875" style="714" bestFit="1" customWidth="1"/>
    <col min="13441" max="13441" width="10.125" style="714" bestFit="1" customWidth="1"/>
    <col min="13442" max="13442" width="7.375" style="714" bestFit="1" customWidth="1"/>
    <col min="13443" max="13443" width="7.625" style="714" bestFit="1" customWidth="1"/>
    <col min="13444" max="13444" width="8.75" style="714" bestFit="1" customWidth="1"/>
    <col min="13445" max="13446" width="7.875" style="714" bestFit="1" customWidth="1"/>
    <col min="13447" max="13447" width="8.25" style="714" bestFit="1" customWidth="1"/>
    <col min="13448" max="13448" width="7" style="714" bestFit="1" customWidth="1"/>
    <col min="13449" max="13450" width="8.125" style="714" bestFit="1" customWidth="1"/>
    <col min="13451" max="13451" width="9.75" style="714" bestFit="1" customWidth="1"/>
    <col min="13452" max="13452" width="10.875" style="714" bestFit="1" customWidth="1"/>
    <col min="13453" max="13453" width="10.125" style="714" bestFit="1" customWidth="1"/>
    <col min="13454" max="13454" width="7.375" style="714" bestFit="1" customWidth="1"/>
    <col min="13455" max="13455" width="7.625" style="714" bestFit="1" customWidth="1"/>
    <col min="13456" max="13456" width="8.75" style="714" bestFit="1" customWidth="1"/>
    <col min="13457" max="13458" width="7.875" style="714" bestFit="1" customWidth="1"/>
    <col min="13459" max="13459" width="8.25" style="714" bestFit="1" customWidth="1"/>
    <col min="13460" max="13460" width="7" style="714" bestFit="1" customWidth="1"/>
    <col min="13461" max="13462" width="8.125" style="714" bestFit="1" customWidth="1"/>
    <col min="13463" max="13463" width="9.75" style="714" bestFit="1" customWidth="1"/>
    <col min="13464" max="13464" width="10.875" style="714" bestFit="1" customWidth="1"/>
    <col min="13465" max="13465" width="10.125" style="714" bestFit="1" customWidth="1"/>
    <col min="13466" max="13466" width="7.375" style="714" bestFit="1" customWidth="1"/>
    <col min="13467" max="13467" width="7.625" style="714" bestFit="1" customWidth="1"/>
    <col min="13468" max="13468" width="8.75" style="714" bestFit="1" customWidth="1"/>
    <col min="13469" max="13470" width="7.875" style="714" bestFit="1" customWidth="1"/>
    <col min="13471" max="13471" width="8.25" style="714" bestFit="1" customWidth="1"/>
    <col min="13472" max="13472" width="7" style="714" bestFit="1" customWidth="1"/>
    <col min="13473" max="13474" width="8.125" style="714" bestFit="1" customWidth="1"/>
    <col min="13475" max="13475" width="9.75" style="714" bestFit="1" customWidth="1"/>
    <col min="13476" max="13476" width="10.875" style="714" bestFit="1" customWidth="1"/>
    <col min="13477" max="13477" width="10.125" style="714" bestFit="1" customWidth="1"/>
    <col min="13478" max="13478" width="7.375" style="714" bestFit="1" customWidth="1"/>
    <col min="13479" max="13479" width="7.625" style="714" bestFit="1" customWidth="1"/>
    <col min="13480" max="13480" width="8.75" style="714" bestFit="1" customWidth="1"/>
    <col min="13481" max="13482" width="7.875" style="714" bestFit="1" customWidth="1"/>
    <col min="13483" max="13483" width="8.25" style="714" bestFit="1" customWidth="1"/>
    <col min="13484" max="13484" width="7" style="714" bestFit="1" customWidth="1"/>
    <col min="13485" max="13486" width="8.125" style="714" bestFit="1" customWidth="1"/>
    <col min="13487" max="13487" width="9.75" style="714" bestFit="1" customWidth="1"/>
    <col min="13488" max="13488" width="10.875" style="714" bestFit="1" customWidth="1"/>
    <col min="13489" max="13489" width="10.125" style="714" bestFit="1" customWidth="1"/>
    <col min="13490" max="13490" width="7.375" style="714" bestFit="1" customWidth="1"/>
    <col min="13491" max="13568" width="9" style="714"/>
    <col min="13569" max="13569" width="47.875" style="714" bestFit="1" customWidth="1"/>
    <col min="13570" max="13570" width="7.875" style="714" bestFit="1" customWidth="1"/>
    <col min="13571" max="13571" width="8.25" style="714" bestFit="1" customWidth="1"/>
    <col min="13572" max="13572" width="7" style="714" bestFit="1" customWidth="1"/>
    <col min="13573" max="13574" width="8.125" style="714" bestFit="1" customWidth="1"/>
    <col min="13575" max="13575" width="9.75" style="714" bestFit="1" customWidth="1"/>
    <col min="13576" max="13576" width="10.875" style="714" bestFit="1" customWidth="1"/>
    <col min="13577" max="13577" width="10.125" style="714" bestFit="1" customWidth="1"/>
    <col min="13578" max="13578" width="7.375" style="714" bestFit="1" customWidth="1"/>
    <col min="13579" max="13579" width="7.625" style="714" bestFit="1" customWidth="1"/>
    <col min="13580" max="13580" width="8.75" style="714" bestFit="1" customWidth="1"/>
    <col min="13581" max="13582" width="7.875" style="714" bestFit="1" customWidth="1"/>
    <col min="13583" max="13583" width="8.25" style="714" bestFit="1" customWidth="1"/>
    <col min="13584" max="13584" width="7" style="714" bestFit="1" customWidth="1"/>
    <col min="13585" max="13586" width="8.125" style="714" bestFit="1" customWidth="1"/>
    <col min="13587" max="13587" width="9.75" style="714" bestFit="1" customWidth="1"/>
    <col min="13588" max="13588" width="10.875" style="714" bestFit="1" customWidth="1"/>
    <col min="13589" max="13589" width="10.125" style="714" bestFit="1" customWidth="1"/>
    <col min="13590" max="13590" width="7.375" style="714" bestFit="1" customWidth="1"/>
    <col min="13591" max="13591" width="7.625" style="714" bestFit="1" customWidth="1"/>
    <col min="13592" max="13592" width="8.75" style="714" bestFit="1" customWidth="1"/>
    <col min="13593" max="13594" width="7.875" style="714" bestFit="1" customWidth="1"/>
    <col min="13595" max="13595" width="8.25" style="714" bestFit="1" customWidth="1"/>
    <col min="13596" max="13596" width="7" style="714" bestFit="1" customWidth="1"/>
    <col min="13597" max="13598" width="8.125" style="714" bestFit="1" customWidth="1"/>
    <col min="13599" max="13599" width="9.75" style="714" bestFit="1" customWidth="1"/>
    <col min="13600" max="13600" width="10.875" style="714" bestFit="1" customWidth="1"/>
    <col min="13601" max="13601" width="10.125" style="714" bestFit="1" customWidth="1"/>
    <col min="13602" max="13602" width="7.375" style="714" bestFit="1" customWidth="1"/>
    <col min="13603" max="13603" width="7.625" style="714" bestFit="1" customWidth="1"/>
    <col min="13604" max="13604" width="8.75" style="714" bestFit="1" customWidth="1"/>
    <col min="13605" max="13606" width="7.875" style="714" bestFit="1" customWidth="1"/>
    <col min="13607" max="13607" width="8.25" style="714" bestFit="1" customWidth="1"/>
    <col min="13608" max="13608" width="7" style="714" bestFit="1" customWidth="1"/>
    <col min="13609" max="13610" width="8.125" style="714" bestFit="1" customWidth="1"/>
    <col min="13611" max="13611" width="9.75" style="714" bestFit="1" customWidth="1"/>
    <col min="13612" max="13612" width="10.875" style="714" bestFit="1" customWidth="1"/>
    <col min="13613" max="13613" width="10.125" style="714" bestFit="1" customWidth="1"/>
    <col min="13614" max="13614" width="7.375" style="714" bestFit="1" customWidth="1"/>
    <col min="13615" max="13615" width="7.625" style="714" bestFit="1" customWidth="1"/>
    <col min="13616" max="13616" width="8.75" style="714" bestFit="1" customWidth="1"/>
    <col min="13617" max="13618" width="7.875" style="714" bestFit="1" customWidth="1"/>
    <col min="13619" max="13619" width="8.25" style="714" bestFit="1" customWidth="1"/>
    <col min="13620" max="13620" width="7" style="714" bestFit="1" customWidth="1"/>
    <col min="13621" max="13622" width="8.125" style="714" bestFit="1" customWidth="1"/>
    <col min="13623" max="13623" width="9.75" style="714" bestFit="1" customWidth="1"/>
    <col min="13624" max="13624" width="10.875" style="714" bestFit="1" customWidth="1"/>
    <col min="13625" max="13625" width="10.125" style="714" bestFit="1" customWidth="1"/>
    <col min="13626" max="13626" width="7.375" style="714" bestFit="1" customWidth="1"/>
    <col min="13627" max="13627" width="7.625" style="714" bestFit="1" customWidth="1"/>
    <col min="13628" max="13628" width="8.75" style="714" bestFit="1" customWidth="1"/>
    <col min="13629" max="13630" width="7.875" style="714" bestFit="1" customWidth="1"/>
    <col min="13631" max="13631" width="8.25" style="714" bestFit="1" customWidth="1"/>
    <col min="13632" max="13632" width="7" style="714" bestFit="1" customWidth="1"/>
    <col min="13633" max="13634" width="8.125" style="714" bestFit="1" customWidth="1"/>
    <col min="13635" max="13635" width="9.75" style="714" bestFit="1" customWidth="1"/>
    <col min="13636" max="13636" width="10.875" style="714" bestFit="1" customWidth="1"/>
    <col min="13637" max="13637" width="10.125" style="714" bestFit="1" customWidth="1"/>
    <col min="13638" max="13638" width="7.375" style="714" bestFit="1" customWidth="1"/>
    <col min="13639" max="13639" width="7.625" style="714" bestFit="1" customWidth="1"/>
    <col min="13640" max="13640" width="8.75" style="714" bestFit="1" customWidth="1"/>
    <col min="13641" max="13642" width="7.875" style="714" bestFit="1" customWidth="1"/>
    <col min="13643" max="13643" width="8.25" style="714" bestFit="1" customWidth="1"/>
    <col min="13644" max="13644" width="7" style="714" bestFit="1" customWidth="1"/>
    <col min="13645" max="13646" width="8.125" style="714" bestFit="1" customWidth="1"/>
    <col min="13647" max="13647" width="9.75" style="714" bestFit="1" customWidth="1"/>
    <col min="13648" max="13648" width="10.875" style="714" bestFit="1" customWidth="1"/>
    <col min="13649" max="13649" width="10.125" style="714" bestFit="1" customWidth="1"/>
    <col min="13650" max="13650" width="7.375" style="714" bestFit="1" customWidth="1"/>
    <col min="13651" max="13651" width="7.625" style="714" bestFit="1" customWidth="1"/>
    <col min="13652" max="13652" width="8.75" style="714" bestFit="1" customWidth="1"/>
    <col min="13653" max="13654" width="7.875" style="714" bestFit="1" customWidth="1"/>
    <col min="13655" max="13655" width="8.25" style="714" bestFit="1" customWidth="1"/>
    <col min="13656" max="13656" width="7" style="714" bestFit="1" customWidth="1"/>
    <col min="13657" max="13658" width="8.125" style="714" bestFit="1" customWidth="1"/>
    <col min="13659" max="13659" width="9.75" style="714" bestFit="1" customWidth="1"/>
    <col min="13660" max="13660" width="10.875" style="714" bestFit="1" customWidth="1"/>
    <col min="13661" max="13661" width="10.125" style="714" bestFit="1" customWidth="1"/>
    <col min="13662" max="13662" width="7.375" style="714" bestFit="1" customWidth="1"/>
    <col min="13663" max="13663" width="7.625" style="714" bestFit="1" customWidth="1"/>
    <col min="13664" max="13664" width="8.75" style="714" bestFit="1" customWidth="1"/>
    <col min="13665" max="13666" width="7.875" style="714" bestFit="1" customWidth="1"/>
    <col min="13667" max="13667" width="8.25" style="714" bestFit="1" customWidth="1"/>
    <col min="13668" max="13668" width="7" style="714" bestFit="1" customWidth="1"/>
    <col min="13669" max="13670" width="8.125" style="714" bestFit="1" customWidth="1"/>
    <col min="13671" max="13671" width="9.75" style="714" bestFit="1" customWidth="1"/>
    <col min="13672" max="13672" width="10.875" style="714" bestFit="1" customWidth="1"/>
    <col min="13673" max="13673" width="10.125" style="714" bestFit="1" customWidth="1"/>
    <col min="13674" max="13674" width="7.375" style="714" bestFit="1" customWidth="1"/>
    <col min="13675" max="13675" width="7.625" style="714" bestFit="1" customWidth="1"/>
    <col min="13676" max="13676" width="8.75" style="714" bestFit="1" customWidth="1"/>
    <col min="13677" max="13678" width="7.875" style="714" bestFit="1" customWidth="1"/>
    <col min="13679" max="13679" width="8.25" style="714" bestFit="1" customWidth="1"/>
    <col min="13680" max="13680" width="7" style="714" bestFit="1" customWidth="1"/>
    <col min="13681" max="13682" width="8.125" style="714" bestFit="1" customWidth="1"/>
    <col min="13683" max="13683" width="9.75" style="714" bestFit="1" customWidth="1"/>
    <col min="13684" max="13684" width="10.875" style="714" bestFit="1" customWidth="1"/>
    <col min="13685" max="13685" width="10.125" style="714" bestFit="1" customWidth="1"/>
    <col min="13686" max="13686" width="7.375" style="714" bestFit="1" customWidth="1"/>
    <col min="13687" max="13687" width="7.625" style="714" bestFit="1" customWidth="1"/>
    <col min="13688" max="13688" width="8.75" style="714" bestFit="1" customWidth="1"/>
    <col min="13689" max="13690" width="7.875" style="714" bestFit="1" customWidth="1"/>
    <col min="13691" max="13691" width="8.25" style="714" bestFit="1" customWidth="1"/>
    <col min="13692" max="13692" width="7" style="714" bestFit="1" customWidth="1"/>
    <col min="13693" max="13694" width="8.125" style="714" bestFit="1" customWidth="1"/>
    <col min="13695" max="13695" width="9.75" style="714" bestFit="1" customWidth="1"/>
    <col min="13696" max="13696" width="10.875" style="714" bestFit="1" customWidth="1"/>
    <col min="13697" max="13697" width="10.125" style="714" bestFit="1" customWidth="1"/>
    <col min="13698" max="13698" width="7.375" style="714" bestFit="1" customWidth="1"/>
    <col min="13699" max="13699" width="7.625" style="714" bestFit="1" customWidth="1"/>
    <col min="13700" max="13700" width="8.75" style="714" bestFit="1" customWidth="1"/>
    <col min="13701" max="13702" width="7.875" style="714" bestFit="1" customWidth="1"/>
    <col min="13703" max="13703" width="8.25" style="714" bestFit="1" customWidth="1"/>
    <col min="13704" max="13704" width="7" style="714" bestFit="1" customWidth="1"/>
    <col min="13705" max="13706" width="8.125" style="714" bestFit="1" customWidth="1"/>
    <col min="13707" max="13707" width="9.75" style="714" bestFit="1" customWidth="1"/>
    <col min="13708" max="13708" width="10.875" style="714" bestFit="1" customWidth="1"/>
    <col min="13709" max="13709" width="10.125" style="714" bestFit="1" customWidth="1"/>
    <col min="13710" max="13710" width="7.375" style="714" bestFit="1" customWidth="1"/>
    <col min="13711" max="13711" width="7.625" style="714" bestFit="1" customWidth="1"/>
    <col min="13712" max="13712" width="8.75" style="714" bestFit="1" customWidth="1"/>
    <col min="13713" max="13714" width="7.875" style="714" bestFit="1" customWidth="1"/>
    <col min="13715" max="13715" width="8.25" style="714" bestFit="1" customWidth="1"/>
    <col min="13716" max="13716" width="7" style="714" bestFit="1" customWidth="1"/>
    <col min="13717" max="13718" width="8.125" style="714" bestFit="1" customWidth="1"/>
    <col min="13719" max="13719" width="9.75" style="714" bestFit="1" customWidth="1"/>
    <col min="13720" max="13720" width="10.875" style="714" bestFit="1" customWidth="1"/>
    <col min="13721" max="13721" width="10.125" style="714" bestFit="1" customWidth="1"/>
    <col min="13722" max="13722" width="7.375" style="714" bestFit="1" customWidth="1"/>
    <col min="13723" max="13723" width="7.625" style="714" bestFit="1" customWidth="1"/>
    <col min="13724" max="13724" width="8.75" style="714" bestFit="1" customWidth="1"/>
    <col min="13725" max="13726" width="7.875" style="714" bestFit="1" customWidth="1"/>
    <col min="13727" max="13727" width="8.25" style="714" bestFit="1" customWidth="1"/>
    <col min="13728" max="13728" width="7" style="714" bestFit="1" customWidth="1"/>
    <col min="13729" max="13730" width="8.125" style="714" bestFit="1" customWidth="1"/>
    <col min="13731" max="13731" width="9.75" style="714" bestFit="1" customWidth="1"/>
    <col min="13732" max="13732" width="10.875" style="714" bestFit="1" customWidth="1"/>
    <col min="13733" max="13733" width="10.125" style="714" bestFit="1" customWidth="1"/>
    <col min="13734" max="13734" width="7.375" style="714" bestFit="1" customWidth="1"/>
    <col min="13735" max="13735" width="7.625" style="714" bestFit="1" customWidth="1"/>
    <col min="13736" max="13736" width="8.75" style="714" bestFit="1" customWidth="1"/>
    <col min="13737" max="13738" width="7.875" style="714" bestFit="1" customWidth="1"/>
    <col min="13739" max="13739" width="8.25" style="714" bestFit="1" customWidth="1"/>
    <col min="13740" max="13740" width="7" style="714" bestFit="1" customWidth="1"/>
    <col min="13741" max="13742" width="8.125" style="714" bestFit="1" customWidth="1"/>
    <col min="13743" max="13743" width="9.75" style="714" bestFit="1" customWidth="1"/>
    <col min="13744" max="13744" width="10.875" style="714" bestFit="1" customWidth="1"/>
    <col min="13745" max="13745" width="10.125" style="714" bestFit="1" customWidth="1"/>
    <col min="13746" max="13746" width="7.375" style="714" bestFit="1" customWidth="1"/>
    <col min="13747" max="13824" width="9" style="714"/>
    <col min="13825" max="13825" width="47.875" style="714" bestFit="1" customWidth="1"/>
    <col min="13826" max="13826" width="7.875" style="714" bestFit="1" customWidth="1"/>
    <col min="13827" max="13827" width="8.25" style="714" bestFit="1" customWidth="1"/>
    <col min="13828" max="13828" width="7" style="714" bestFit="1" customWidth="1"/>
    <col min="13829" max="13830" width="8.125" style="714" bestFit="1" customWidth="1"/>
    <col min="13831" max="13831" width="9.75" style="714" bestFit="1" customWidth="1"/>
    <col min="13832" max="13832" width="10.875" style="714" bestFit="1" customWidth="1"/>
    <col min="13833" max="13833" width="10.125" style="714" bestFit="1" customWidth="1"/>
    <col min="13834" max="13834" width="7.375" style="714" bestFit="1" customWidth="1"/>
    <col min="13835" max="13835" width="7.625" style="714" bestFit="1" customWidth="1"/>
    <col min="13836" max="13836" width="8.75" style="714" bestFit="1" customWidth="1"/>
    <col min="13837" max="13838" width="7.875" style="714" bestFit="1" customWidth="1"/>
    <col min="13839" max="13839" width="8.25" style="714" bestFit="1" customWidth="1"/>
    <col min="13840" max="13840" width="7" style="714" bestFit="1" customWidth="1"/>
    <col min="13841" max="13842" width="8.125" style="714" bestFit="1" customWidth="1"/>
    <col min="13843" max="13843" width="9.75" style="714" bestFit="1" customWidth="1"/>
    <col min="13844" max="13844" width="10.875" style="714" bestFit="1" customWidth="1"/>
    <col min="13845" max="13845" width="10.125" style="714" bestFit="1" customWidth="1"/>
    <col min="13846" max="13846" width="7.375" style="714" bestFit="1" customWidth="1"/>
    <col min="13847" max="13847" width="7.625" style="714" bestFit="1" customWidth="1"/>
    <col min="13848" max="13848" width="8.75" style="714" bestFit="1" customWidth="1"/>
    <col min="13849" max="13850" width="7.875" style="714" bestFit="1" customWidth="1"/>
    <col min="13851" max="13851" width="8.25" style="714" bestFit="1" customWidth="1"/>
    <col min="13852" max="13852" width="7" style="714" bestFit="1" customWidth="1"/>
    <col min="13853" max="13854" width="8.125" style="714" bestFit="1" customWidth="1"/>
    <col min="13855" max="13855" width="9.75" style="714" bestFit="1" customWidth="1"/>
    <col min="13856" max="13856" width="10.875" style="714" bestFit="1" customWidth="1"/>
    <col min="13857" max="13857" width="10.125" style="714" bestFit="1" customWidth="1"/>
    <col min="13858" max="13858" width="7.375" style="714" bestFit="1" customWidth="1"/>
    <col min="13859" max="13859" width="7.625" style="714" bestFit="1" customWidth="1"/>
    <col min="13860" max="13860" width="8.75" style="714" bestFit="1" customWidth="1"/>
    <col min="13861" max="13862" width="7.875" style="714" bestFit="1" customWidth="1"/>
    <col min="13863" max="13863" width="8.25" style="714" bestFit="1" customWidth="1"/>
    <col min="13864" max="13864" width="7" style="714" bestFit="1" customWidth="1"/>
    <col min="13865" max="13866" width="8.125" style="714" bestFit="1" customWidth="1"/>
    <col min="13867" max="13867" width="9.75" style="714" bestFit="1" customWidth="1"/>
    <col min="13868" max="13868" width="10.875" style="714" bestFit="1" customWidth="1"/>
    <col min="13869" max="13869" width="10.125" style="714" bestFit="1" customWidth="1"/>
    <col min="13870" max="13870" width="7.375" style="714" bestFit="1" customWidth="1"/>
    <col min="13871" max="13871" width="7.625" style="714" bestFit="1" customWidth="1"/>
    <col min="13872" max="13872" width="8.75" style="714" bestFit="1" customWidth="1"/>
    <col min="13873" max="13874" width="7.875" style="714" bestFit="1" customWidth="1"/>
    <col min="13875" max="13875" width="8.25" style="714" bestFit="1" customWidth="1"/>
    <col min="13876" max="13876" width="7" style="714" bestFit="1" customWidth="1"/>
    <col min="13877" max="13878" width="8.125" style="714" bestFit="1" customWidth="1"/>
    <col min="13879" max="13879" width="9.75" style="714" bestFit="1" customWidth="1"/>
    <col min="13880" max="13880" width="10.875" style="714" bestFit="1" customWidth="1"/>
    <col min="13881" max="13881" width="10.125" style="714" bestFit="1" customWidth="1"/>
    <col min="13882" max="13882" width="7.375" style="714" bestFit="1" customWidth="1"/>
    <col min="13883" max="13883" width="7.625" style="714" bestFit="1" customWidth="1"/>
    <col min="13884" max="13884" width="8.75" style="714" bestFit="1" customWidth="1"/>
    <col min="13885" max="13886" width="7.875" style="714" bestFit="1" customWidth="1"/>
    <col min="13887" max="13887" width="8.25" style="714" bestFit="1" customWidth="1"/>
    <col min="13888" max="13888" width="7" style="714" bestFit="1" customWidth="1"/>
    <col min="13889" max="13890" width="8.125" style="714" bestFit="1" customWidth="1"/>
    <col min="13891" max="13891" width="9.75" style="714" bestFit="1" customWidth="1"/>
    <col min="13892" max="13892" width="10.875" style="714" bestFit="1" customWidth="1"/>
    <col min="13893" max="13893" width="10.125" style="714" bestFit="1" customWidth="1"/>
    <col min="13894" max="13894" width="7.375" style="714" bestFit="1" customWidth="1"/>
    <col min="13895" max="13895" width="7.625" style="714" bestFit="1" customWidth="1"/>
    <col min="13896" max="13896" width="8.75" style="714" bestFit="1" customWidth="1"/>
    <col min="13897" max="13898" width="7.875" style="714" bestFit="1" customWidth="1"/>
    <col min="13899" max="13899" width="8.25" style="714" bestFit="1" customWidth="1"/>
    <col min="13900" max="13900" width="7" style="714" bestFit="1" customWidth="1"/>
    <col min="13901" max="13902" width="8.125" style="714" bestFit="1" customWidth="1"/>
    <col min="13903" max="13903" width="9.75" style="714" bestFit="1" customWidth="1"/>
    <col min="13904" max="13904" width="10.875" style="714" bestFit="1" customWidth="1"/>
    <col min="13905" max="13905" width="10.125" style="714" bestFit="1" customWidth="1"/>
    <col min="13906" max="13906" width="7.375" style="714" bestFit="1" customWidth="1"/>
    <col min="13907" max="13907" width="7.625" style="714" bestFit="1" customWidth="1"/>
    <col min="13908" max="13908" width="8.75" style="714" bestFit="1" customWidth="1"/>
    <col min="13909" max="13910" width="7.875" style="714" bestFit="1" customWidth="1"/>
    <col min="13911" max="13911" width="8.25" style="714" bestFit="1" customWidth="1"/>
    <col min="13912" max="13912" width="7" style="714" bestFit="1" customWidth="1"/>
    <col min="13913" max="13914" width="8.125" style="714" bestFit="1" customWidth="1"/>
    <col min="13915" max="13915" width="9.75" style="714" bestFit="1" customWidth="1"/>
    <col min="13916" max="13916" width="10.875" style="714" bestFit="1" customWidth="1"/>
    <col min="13917" max="13917" width="10.125" style="714" bestFit="1" customWidth="1"/>
    <col min="13918" max="13918" width="7.375" style="714" bestFit="1" customWidth="1"/>
    <col min="13919" max="13919" width="7.625" style="714" bestFit="1" customWidth="1"/>
    <col min="13920" max="13920" width="8.75" style="714" bestFit="1" customWidth="1"/>
    <col min="13921" max="13922" width="7.875" style="714" bestFit="1" customWidth="1"/>
    <col min="13923" max="13923" width="8.25" style="714" bestFit="1" customWidth="1"/>
    <col min="13924" max="13924" width="7" style="714" bestFit="1" customWidth="1"/>
    <col min="13925" max="13926" width="8.125" style="714" bestFit="1" customWidth="1"/>
    <col min="13927" max="13927" width="9.75" style="714" bestFit="1" customWidth="1"/>
    <col min="13928" max="13928" width="10.875" style="714" bestFit="1" customWidth="1"/>
    <col min="13929" max="13929" width="10.125" style="714" bestFit="1" customWidth="1"/>
    <col min="13930" max="13930" width="7.375" style="714" bestFit="1" customWidth="1"/>
    <col min="13931" max="13931" width="7.625" style="714" bestFit="1" customWidth="1"/>
    <col min="13932" max="13932" width="8.75" style="714" bestFit="1" customWidth="1"/>
    <col min="13933" max="13934" width="7.875" style="714" bestFit="1" customWidth="1"/>
    <col min="13935" max="13935" width="8.25" style="714" bestFit="1" customWidth="1"/>
    <col min="13936" max="13936" width="7" style="714" bestFit="1" customWidth="1"/>
    <col min="13937" max="13938" width="8.125" style="714" bestFit="1" customWidth="1"/>
    <col min="13939" max="13939" width="9.75" style="714" bestFit="1" customWidth="1"/>
    <col min="13940" max="13940" width="10.875" style="714" bestFit="1" customWidth="1"/>
    <col min="13941" max="13941" width="10.125" style="714" bestFit="1" customWidth="1"/>
    <col min="13942" max="13942" width="7.375" style="714" bestFit="1" customWidth="1"/>
    <col min="13943" max="13943" width="7.625" style="714" bestFit="1" customWidth="1"/>
    <col min="13944" max="13944" width="8.75" style="714" bestFit="1" customWidth="1"/>
    <col min="13945" max="13946" width="7.875" style="714" bestFit="1" customWidth="1"/>
    <col min="13947" max="13947" width="8.25" style="714" bestFit="1" customWidth="1"/>
    <col min="13948" max="13948" width="7" style="714" bestFit="1" customWidth="1"/>
    <col min="13949" max="13950" width="8.125" style="714" bestFit="1" customWidth="1"/>
    <col min="13951" max="13951" width="9.75" style="714" bestFit="1" customWidth="1"/>
    <col min="13952" max="13952" width="10.875" style="714" bestFit="1" customWidth="1"/>
    <col min="13953" max="13953" width="10.125" style="714" bestFit="1" customWidth="1"/>
    <col min="13954" max="13954" width="7.375" style="714" bestFit="1" customWidth="1"/>
    <col min="13955" max="13955" width="7.625" style="714" bestFit="1" customWidth="1"/>
    <col min="13956" max="13956" width="8.75" style="714" bestFit="1" customWidth="1"/>
    <col min="13957" max="13958" width="7.875" style="714" bestFit="1" customWidth="1"/>
    <col min="13959" max="13959" width="8.25" style="714" bestFit="1" customWidth="1"/>
    <col min="13960" max="13960" width="7" style="714" bestFit="1" customWidth="1"/>
    <col min="13961" max="13962" width="8.125" style="714" bestFit="1" customWidth="1"/>
    <col min="13963" max="13963" width="9.75" style="714" bestFit="1" customWidth="1"/>
    <col min="13964" max="13964" width="10.875" style="714" bestFit="1" customWidth="1"/>
    <col min="13965" max="13965" width="10.125" style="714" bestFit="1" customWidth="1"/>
    <col min="13966" max="13966" width="7.375" style="714" bestFit="1" customWidth="1"/>
    <col min="13967" max="13967" width="7.625" style="714" bestFit="1" customWidth="1"/>
    <col min="13968" max="13968" width="8.75" style="714" bestFit="1" customWidth="1"/>
    <col min="13969" max="13970" width="7.875" style="714" bestFit="1" customWidth="1"/>
    <col min="13971" max="13971" width="8.25" style="714" bestFit="1" customWidth="1"/>
    <col min="13972" max="13972" width="7" style="714" bestFit="1" customWidth="1"/>
    <col min="13973" max="13974" width="8.125" style="714" bestFit="1" customWidth="1"/>
    <col min="13975" max="13975" width="9.75" style="714" bestFit="1" customWidth="1"/>
    <col min="13976" max="13976" width="10.875" style="714" bestFit="1" customWidth="1"/>
    <col min="13977" max="13977" width="10.125" style="714" bestFit="1" customWidth="1"/>
    <col min="13978" max="13978" width="7.375" style="714" bestFit="1" customWidth="1"/>
    <col min="13979" max="13979" width="7.625" style="714" bestFit="1" customWidth="1"/>
    <col min="13980" max="13980" width="8.75" style="714" bestFit="1" customWidth="1"/>
    <col min="13981" max="13982" width="7.875" style="714" bestFit="1" customWidth="1"/>
    <col min="13983" max="13983" width="8.25" style="714" bestFit="1" customWidth="1"/>
    <col min="13984" max="13984" width="7" style="714" bestFit="1" customWidth="1"/>
    <col min="13985" max="13986" width="8.125" style="714" bestFit="1" customWidth="1"/>
    <col min="13987" max="13987" width="9.75" style="714" bestFit="1" customWidth="1"/>
    <col min="13988" max="13988" width="10.875" style="714" bestFit="1" customWidth="1"/>
    <col min="13989" max="13989" width="10.125" style="714" bestFit="1" customWidth="1"/>
    <col min="13990" max="13990" width="7.375" style="714" bestFit="1" customWidth="1"/>
    <col min="13991" max="13991" width="7.625" style="714" bestFit="1" customWidth="1"/>
    <col min="13992" max="13992" width="8.75" style="714" bestFit="1" customWidth="1"/>
    <col min="13993" max="13994" width="7.875" style="714" bestFit="1" customWidth="1"/>
    <col min="13995" max="13995" width="8.25" style="714" bestFit="1" customWidth="1"/>
    <col min="13996" max="13996" width="7" style="714" bestFit="1" customWidth="1"/>
    <col min="13997" max="13998" width="8.125" style="714" bestFit="1" customWidth="1"/>
    <col min="13999" max="13999" width="9.75" style="714" bestFit="1" customWidth="1"/>
    <col min="14000" max="14000" width="10.875" style="714" bestFit="1" customWidth="1"/>
    <col min="14001" max="14001" width="10.125" style="714" bestFit="1" customWidth="1"/>
    <col min="14002" max="14002" width="7.375" style="714" bestFit="1" customWidth="1"/>
    <col min="14003" max="14080" width="9" style="714"/>
    <col min="14081" max="14081" width="47.875" style="714" bestFit="1" customWidth="1"/>
    <col min="14082" max="14082" width="7.875" style="714" bestFit="1" customWidth="1"/>
    <col min="14083" max="14083" width="8.25" style="714" bestFit="1" customWidth="1"/>
    <col min="14084" max="14084" width="7" style="714" bestFit="1" customWidth="1"/>
    <col min="14085" max="14086" width="8.125" style="714" bestFit="1" customWidth="1"/>
    <col min="14087" max="14087" width="9.75" style="714" bestFit="1" customWidth="1"/>
    <col min="14088" max="14088" width="10.875" style="714" bestFit="1" customWidth="1"/>
    <col min="14089" max="14089" width="10.125" style="714" bestFit="1" customWidth="1"/>
    <col min="14090" max="14090" width="7.375" style="714" bestFit="1" customWidth="1"/>
    <col min="14091" max="14091" width="7.625" style="714" bestFit="1" customWidth="1"/>
    <col min="14092" max="14092" width="8.75" style="714" bestFit="1" customWidth="1"/>
    <col min="14093" max="14094" width="7.875" style="714" bestFit="1" customWidth="1"/>
    <col min="14095" max="14095" width="8.25" style="714" bestFit="1" customWidth="1"/>
    <col min="14096" max="14096" width="7" style="714" bestFit="1" customWidth="1"/>
    <col min="14097" max="14098" width="8.125" style="714" bestFit="1" customWidth="1"/>
    <col min="14099" max="14099" width="9.75" style="714" bestFit="1" customWidth="1"/>
    <col min="14100" max="14100" width="10.875" style="714" bestFit="1" customWidth="1"/>
    <col min="14101" max="14101" width="10.125" style="714" bestFit="1" customWidth="1"/>
    <col min="14102" max="14102" width="7.375" style="714" bestFit="1" customWidth="1"/>
    <col min="14103" max="14103" width="7.625" style="714" bestFit="1" customWidth="1"/>
    <col min="14104" max="14104" width="8.75" style="714" bestFit="1" customWidth="1"/>
    <col min="14105" max="14106" width="7.875" style="714" bestFit="1" customWidth="1"/>
    <col min="14107" max="14107" width="8.25" style="714" bestFit="1" customWidth="1"/>
    <col min="14108" max="14108" width="7" style="714" bestFit="1" customWidth="1"/>
    <col min="14109" max="14110" width="8.125" style="714" bestFit="1" customWidth="1"/>
    <col min="14111" max="14111" width="9.75" style="714" bestFit="1" customWidth="1"/>
    <col min="14112" max="14112" width="10.875" style="714" bestFit="1" customWidth="1"/>
    <col min="14113" max="14113" width="10.125" style="714" bestFit="1" customWidth="1"/>
    <col min="14114" max="14114" width="7.375" style="714" bestFit="1" customWidth="1"/>
    <col min="14115" max="14115" width="7.625" style="714" bestFit="1" customWidth="1"/>
    <col min="14116" max="14116" width="8.75" style="714" bestFit="1" customWidth="1"/>
    <col min="14117" max="14118" width="7.875" style="714" bestFit="1" customWidth="1"/>
    <col min="14119" max="14119" width="8.25" style="714" bestFit="1" customWidth="1"/>
    <col min="14120" max="14120" width="7" style="714" bestFit="1" customWidth="1"/>
    <col min="14121" max="14122" width="8.125" style="714" bestFit="1" customWidth="1"/>
    <col min="14123" max="14123" width="9.75" style="714" bestFit="1" customWidth="1"/>
    <col min="14124" max="14124" width="10.875" style="714" bestFit="1" customWidth="1"/>
    <col min="14125" max="14125" width="10.125" style="714" bestFit="1" customWidth="1"/>
    <col min="14126" max="14126" width="7.375" style="714" bestFit="1" customWidth="1"/>
    <col min="14127" max="14127" width="7.625" style="714" bestFit="1" customWidth="1"/>
    <col min="14128" max="14128" width="8.75" style="714" bestFit="1" customWidth="1"/>
    <col min="14129" max="14130" width="7.875" style="714" bestFit="1" customWidth="1"/>
    <col min="14131" max="14131" width="8.25" style="714" bestFit="1" customWidth="1"/>
    <col min="14132" max="14132" width="7" style="714" bestFit="1" customWidth="1"/>
    <col min="14133" max="14134" width="8.125" style="714" bestFit="1" customWidth="1"/>
    <col min="14135" max="14135" width="9.75" style="714" bestFit="1" customWidth="1"/>
    <col min="14136" max="14136" width="10.875" style="714" bestFit="1" customWidth="1"/>
    <col min="14137" max="14137" width="10.125" style="714" bestFit="1" customWidth="1"/>
    <col min="14138" max="14138" width="7.375" style="714" bestFit="1" customWidth="1"/>
    <col min="14139" max="14139" width="7.625" style="714" bestFit="1" customWidth="1"/>
    <col min="14140" max="14140" width="8.75" style="714" bestFit="1" customWidth="1"/>
    <col min="14141" max="14142" width="7.875" style="714" bestFit="1" customWidth="1"/>
    <col min="14143" max="14143" width="8.25" style="714" bestFit="1" customWidth="1"/>
    <col min="14144" max="14144" width="7" style="714" bestFit="1" customWidth="1"/>
    <col min="14145" max="14146" width="8.125" style="714" bestFit="1" customWidth="1"/>
    <col min="14147" max="14147" width="9.75" style="714" bestFit="1" customWidth="1"/>
    <col min="14148" max="14148" width="10.875" style="714" bestFit="1" customWidth="1"/>
    <col min="14149" max="14149" width="10.125" style="714" bestFit="1" customWidth="1"/>
    <col min="14150" max="14150" width="7.375" style="714" bestFit="1" customWidth="1"/>
    <col min="14151" max="14151" width="7.625" style="714" bestFit="1" customWidth="1"/>
    <col min="14152" max="14152" width="8.75" style="714" bestFit="1" customWidth="1"/>
    <col min="14153" max="14154" width="7.875" style="714" bestFit="1" customWidth="1"/>
    <col min="14155" max="14155" width="8.25" style="714" bestFit="1" customWidth="1"/>
    <col min="14156" max="14156" width="7" style="714" bestFit="1" customWidth="1"/>
    <col min="14157" max="14158" width="8.125" style="714" bestFit="1" customWidth="1"/>
    <col min="14159" max="14159" width="9.75" style="714" bestFit="1" customWidth="1"/>
    <col min="14160" max="14160" width="10.875" style="714" bestFit="1" customWidth="1"/>
    <col min="14161" max="14161" width="10.125" style="714" bestFit="1" customWidth="1"/>
    <col min="14162" max="14162" width="7.375" style="714" bestFit="1" customWidth="1"/>
    <col min="14163" max="14163" width="7.625" style="714" bestFit="1" customWidth="1"/>
    <col min="14164" max="14164" width="8.75" style="714" bestFit="1" customWidth="1"/>
    <col min="14165" max="14166" width="7.875" style="714" bestFit="1" customWidth="1"/>
    <col min="14167" max="14167" width="8.25" style="714" bestFit="1" customWidth="1"/>
    <col min="14168" max="14168" width="7" style="714" bestFit="1" customWidth="1"/>
    <col min="14169" max="14170" width="8.125" style="714" bestFit="1" customWidth="1"/>
    <col min="14171" max="14171" width="9.75" style="714" bestFit="1" customWidth="1"/>
    <col min="14172" max="14172" width="10.875" style="714" bestFit="1" customWidth="1"/>
    <col min="14173" max="14173" width="10.125" style="714" bestFit="1" customWidth="1"/>
    <col min="14174" max="14174" width="7.375" style="714" bestFit="1" customWidth="1"/>
    <col min="14175" max="14175" width="7.625" style="714" bestFit="1" customWidth="1"/>
    <col min="14176" max="14176" width="8.75" style="714" bestFit="1" customWidth="1"/>
    <col min="14177" max="14178" width="7.875" style="714" bestFit="1" customWidth="1"/>
    <col min="14179" max="14179" width="8.25" style="714" bestFit="1" customWidth="1"/>
    <col min="14180" max="14180" width="7" style="714" bestFit="1" customWidth="1"/>
    <col min="14181" max="14182" width="8.125" style="714" bestFit="1" customWidth="1"/>
    <col min="14183" max="14183" width="9.75" style="714" bestFit="1" customWidth="1"/>
    <col min="14184" max="14184" width="10.875" style="714" bestFit="1" customWidth="1"/>
    <col min="14185" max="14185" width="10.125" style="714" bestFit="1" customWidth="1"/>
    <col min="14186" max="14186" width="7.375" style="714" bestFit="1" customWidth="1"/>
    <col min="14187" max="14187" width="7.625" style="714" bestFit="1" customWidth="1"/>
    <col min="14188" max="14188" width="8.75" style="714" bestFit="1" customWidth="1"/>
    <col min="14189" max="14190" width="7.875" style="714" bestFit="1" customWidth="1"/>
    <col min="14191" max="14191" width="8.25" style="714" bestFit="1" customWidth="1"/>
    <col min="14192" max="14192" width="7" style="714" bestFit="1" customWidth="1"/>
    <col min="14193" max="14194" width="8.125" style="714" bestFit="1" customWidth="1"/>
    <col min="14195" max="14195" width="9.75" style="714" bestFit="1" customWidth="1"/>
    <col min="14196" max="14196" width="10.875" style="714" bestFit="1" customWidth="1"/>
    <col min="14197" max="14197" width="10.125" style="714" bestFit="1" customWidth="1"/>
    <col min="14198" max="14198" width="7.375" style="714" bestFit="1" customWidth="1"/>
    <col min="14199" max="14199" width="7.625" style="714" bestFit="1" customWidth="1"/>
    <col min="14200" max="14200" width="8.75" style="714" bestFit="1" customWidth="1"/>
    <col min="14201" max="14202" width="7.875" style="714" bestFit="1" customWidth="1"/>
    <col min="14203" max="14203" width="8.25" style="714" bestFit="1" customWidth="1"/>
    <col min="14204" max="14204" width="7" style="714" bestFit="1" customWidth="1"/>
    <col min="14205" max="14206" width="8.125" style="714" bestFit="1" customWidth="1"/>
    <col min="14207" max="14207" width="9.75" style="714" bestFit="1" customWidth="1"/>
    <col min="14208" max="14208" width="10.875" style="714" bestFit="1" customWidth="1"/>
    <col min="14209" max="14209" width="10.125" style="714" bestFit="1" customWidth="1"/>
    <col min="14210" max="14210" width="7.375" style="714" bestFit="1" customWidth="1"/>
    <col min="14211" max="14211" width="7.625" style="714" bestFit="1" customWidth="1"/>
    <col min="14212" max="14212" width="8.75" style="714" bestFit="1" customWidth="1"/>
    <col min="14213" max="14214" width="7.875" style="714" bestFit="1" customWidth="1"/>
    <col min="14215" max="14215" width="8.25" style="714" bestFit="1" customWidth="1"/>
    <col min="14216" max="14216" width="7" style="714" bestFit="1" customWidth="1"/>
    <col min="14217" max="14218" width="8.125" style="714" bestFit="1" customWidth="1"/>
    <col min="14219" max="14219" width="9.75" style="714" bestFit="1" customWidth="1"/>
    <col min="14220" max="14220" width="10.875" style="714" bestFit="1" customWidth="1"/>
    <col min="14221" max="14221" width="10.125" style="714" bestFit="1" customWidth="1"/>
    <col min="14222" max="14222" width="7.375" style="714" bestFit="1" customWidth="1"/>
    <col min="14223" max="14223" width="7.625" style="714" bestFit="1" customWidth="1"/>
    <col min="14224" max="14224" width="8.75" style="714" bestFit="1" customWidth="1"/>
    <col min="14225" max="14226" width="7.875" style="714" bestFit="1" customWidth="1"/>
    <col min="14227" max="14227" width="8.25" style="714" bestFit="1" customWidth="1"/>
    <col min="14228" max="14228" width="7" style="714" bestFit="1" customWidth="1"/>
    <col min="14229" max="14230" width="8.125" style="714" bestFit="1" customWidth="1"/>
    <col min="14231" max="14231" width="9.75" style="714" bestFit="1" customWidth="1"/>
    <col min="14232" max="14232" width="10.875" style="714" bestFit="1" customWidth="1"/>
    <col min="14233" max="14233" width="10.125" style="714" bestFit="1" customWidth="1"/>
    <col min="14234" max="14234" width="7.375" style="714" bestFit="1" customWidth="1"/>
    <col min="14235" max="14235" width="7.625" style="714" bestFit="1" customWidth="1"/>
    <col min="14236" max="14236" width="8.75" style="714" bestFit="1" customWidth="1"/>
    <col min="14237" max="14238" width="7.875" style="714" bestFit="1" customWidth="1"/>
    <col min="14239" max="14239" width="8.25" style="714" bestFit="1" customWidth="1"/>
    <col min="14240" max="14240" width="7" style="714" bestFit="1" customWidth="1"/>
    <col min="14241" max="14242" width="8.125" style="714" bestFit="1" customWidth="1"/>
    <col min="14243" max="14243" width="9.75" style="714" bestFit="1" customWidth="1"/>
    <col min="14244" max="14244" width="10.875" style="714" bestFit="1" customWidth="1"/>
    <col min="14245" max="14245" width="10.125" style="714" bestFit="1" customWidth="1"/>
    <col min="14246" max="14246" width="7.375" style="714" bestFit="1" customWidth="1"/>
    <col min="14247" max="14247" width="7.625" style="714" bestFit="1" customWidth="1"/>
    <col min="14248" max="14248" width="8.75" style="714" bestFit="1" customWidth="1"/>
    <col min="14249" max="14250" width="7.875" style="714" bestFit="1" customWidth="1"/>
    <col min="14251" max="14251" width="8.25" style="714" bestFit="1" customWidth="1"/>
    <col min="14252" max="14252" width="7" style="714" bestFit="1" customWidth="1"/>
    <col min="14253" max="14254" width="8.125" style="714" bestFit="1" customWidth="1"/>
    <col min="14255" max="14255" width="9.75" style="714" bestFit="1" customWidth="1"/>
    <col min="14256" max="14256" width="10.875" style="714" bestFit="1" customWidth="1"/>
    <col min="14257" max="14257" width="10.125" style="714" bestFit="1" customWidth="1"/>
    <col min="14258" max="14258" width="7.375" style="714" bestFit="1" customWidth="1"/>
    <col min="14259" max="14336" width="9" style="714"/>
    <col min="14337" max="14337" width="47.875" style="714" bestFit="1" customWidth="1"/>
    <col min="14338" max="14338" width="7.875" style="714" bestFit="1" customWidth="1"/>
    <col min="14339" max="14339" width="8.25" style="714" bestFit="1" customWidth="1"/>
    <col min="14340" max="14340" width="7" style="714" bestFit="1" customWidth="1"/>
    <col min="14341" max="14342" width="8.125" style="714" bestFit="1" customWidth="1"/>
    <col min="14343" max="14343" width="9.75" style="714" bestFit="1" customWidth="1"/>
    <col min="14344" max="14344" width="10.875" style="714" bestFit="1" customWidth="1"/>
    <col min="14345" max="14345" width="10.125" style="714" bestFit="1" customWidth="1"/>
    <col min="14346" max="14346" width="7.375" style="714" bestFit="1" customWidth="1"/>
    <col min="14347" max="14347" width="7.625" style="714" bestFit="1" customWidth="1"/>
    <col min="14348" max="14348" width="8.75" style="714" bestFit="1" customWidth="1"/>
    <col min="14349" max="14350" width="7.875" style="714" bestFit="1" customWidth="1"/>
    <col min="14351" max="14351" width="8.25" style="714" bestFit="1" customWidth="1"/>
    <col min="14352" max="14352" width="7" style="714" bestFit="1" customWidth="1"/>
    <col min="14353" max="14354" width="8.125" style="714" bestFit="1" customWidth="1"/>
    <col min="14355" max="14355" width="9.75" style="714" bestFit="1" customWidth="1"/>
    <col min="14356" max="14356" width="10.875" style="714" bestFit="1" customWidth="1"/>
    <col min="14357" max="14357" width="10.125" style="714" bestFit="1" customWidth="1"/>
    <col min="14358" max="14358" width="7.375" style="714" bestFit="1" customWidth="1"/>
    <col min="14359" max="14359" width="7.625" style="714" bestFit="1" customWidth="1"/>
    <col min="14360" max="14360" width="8.75" style="714" bestFit="1" customWidth="1"/>
    <col min="14361" max="14362" width="7.875" style="714" bestFit="1" customWidth="1"/>
    <col min="14363" max="14363" width="8.25" style="714" bestFit="1" customWidth="1"/>
    <col min="14364" max="14364" width="7" style="714" bestFit="1" customWidth="1"/>
    <col min="14365" max="14366" width="8.125" style="714" bestFit="1" customWidth="1"/>
    <col min="14367" max="14367" width="9.75" style="714" bestFit="1" customWidth="1"/>
    <col min="14368" max="14368" width="10.875" style="714" bestFit="1" customWidth="1"/>
    <col min="14369" max="14369" width="10.125" style="714" bestFit="1" customWidth="1"/>
    <col min="14370" max="14370" width="7.375" style="714" bestFit="1" customWidth="1"/>
    <col min="14371" max="14371" width="7.625" style="714" bestFit="1" customWidth="1"/>
    <col min="14372" max="14372" width="8.75" style="714" bestFit="1" customWidth="1"/>
    <col min="14373" max="14374" width="7.875" style="714" bestFit="1" customWidth="1"/>
    <col min="14375" max="14375" width="8.25" style="714" bestFit="1" customWidth="1"/>
    <col min="14376" max="14376" width="7" style="714" bestFit="1" customWidth="1"/>
    <col min="14377" max="14378" width="8.125" style="714" bestFit="1" customWidth="1"/>
    <col min="14379" max="14379" width="9.75" style="714" bestFit="1" customWidth="1"/>
    <col min="14380" max="14380" width="10.875" style="714" bestFit="1" customWidth="1"/>
    <col min="14381" max="14381" width="10.125" style="714" bestFit="1" customWidth="1"/>
    <col min="14382" max="14382" width="7.375" style="714" bestFit="1" customWidth="1"/>
    <col min="14383" max="14383" width="7.625" style="714" bestFit="1" customWidth="1"/>
    <col min="14384" max="14384" width="8.75" style="714" bestFit="1" customWidth="1"/>
    <col min="14385" max="14386" width="7.875" style="714" bestFit="1" customWidth="1"/>
    <col min="14387" max="14387" width="8.25" style="714" bestFit="1" customWidth="1"/>
    <col min="14388" max="14388" width="7" style="714" bestFit="1" customWidth="1"/>
    <col min="14389" max="14390" width="8.125" style="714" bestFit="1" customWidth="1"/>
    <col min="14391" max="14391" width="9.75" style="714" bestFit="1" customWidth="1"/>
    <col min="14392" max="14392" width="10.875" style="714" bestFit="1" customWidth="1"/>
    <col min="14393" max="14393" width="10.125" style="714" bestFit="1" customWidth="1"/>
    <col min="14394" max="14394" width="7.375" style="714" bestFit="1" customWidth="1"/>
    <col min="14395" max="14395" width="7.625" style="714" bestFit="1" customWidth="1"/>
    <col min="14396" max="14396" width="8.75" style="714" bestFit="1" customWidth="1"/>
    <col min="14397" max="14398" width="7.875" style="714" bestFit="1" customWidth="1"/>
    <col min="14399" max="14399" width="8.25" style="714" bestFit="1" customWidth="1"/>
    <col min="14400" max="14400" width="7" style="714" bestFit="1" customWidth="1"/>
    <col min="14401" max="14402" width="8.125" style="714" bestFit="1" customWidth="1"/>
    <col min="14403" max="14403" width="9.75" style="714" bestFit="1" customWidth="1"/>
    <col min="14404" max="14404" width="10.875" style="714" bestFit="1" customWidth="1"/>
    <col min="14405" max="14405" width="10.125" style="714" bestFit="1" customWidth="1"/>
    <col min="14406" max="14406" width="7.375" style="714" bestFit="1" customWidth="1"/>
    <col min="14407" max="14407" width="7.625" style="714" bestFit="1" customWidth="1"/>
    <col min="14408" max="14408" width="8.75" style="714" bestFit="1" customWidth="1"/>
    <col min="14409" max="14410" width="7.875" style="714" bestFit="1" customWidth="1"/>
    <col min="14411" max="14411" width="8.25" style="714" bestFit="1" customWidth="1"/>
    <col min="14412" max="14412" width="7" style="714" bestFit="1" customWidth="1"/>
    <col min="14413" max="14414" width="8.125" style="714" bestFit="1" customWidth="1"/>
    <col min="14415" max="14415" width="9.75" style="714" bestFit="1" customWidth="1"/>
    <col min="14416" max="14416" width="10.875" style="714" bestFit="1" customWidth="1"/>
    <col min="14417" max="14417" width="10.125" style="714" bestFit="1" customWidth="1"/>
    <col min="14418" max="14418" width="7.375" style="714" bestFit="1" customWidth="1"/>
    <col min="14419" max="14419" width="7.625" style="714" bestFit="1" customWidth="1"/>
    <col min="14420" max="14420" width="8.75" style="714" bestFit="1" customWidth="1"/>
    <col min="14421" max="14422" width="7.875" style="714" bestFit="1" customWidth="1"/>
    <col min="14423" max="14423" width="8.25" style="714" bestFit="1" customWidth="1"/>
    <col min="14424" max="14424" width="7" style="714" bestFit="1" customWidth="1"/>
    <col min="14425" max="14426" width="8.125" style="714" bestFit="1" customWidth="1"/>
    <col min="14427" max="14427" width="9.75" style="714" bestFit="1" customWidth="1"/>
    <col min="14428" max="14428" width="10.875" style="714" bestFit="1" customWidth="1"/>
    <col min="14429" max="14429" width="10.125" style="714" bestFit="1" customWidth="1"/>
    <col min="14430" max="14430" width="7.375" style="714" bestFit="1" customWidth="1"/>
    <col min="14431" max="14431" width="7.625" style="714" bestFit="1" customWidth="1"/>
    <col min="14432" max="14432" width="8.75" style="714" bestFit="1" customWidth="1"/>
    <col min="14433" max="14434" width="7.875" style="714" bestFit="1" customWidth="1"/>
    <col min="14435" max="14435" width="8.25" style="714" bestFit="1" customWidth="1"/>
    <col min="14436" max="14436" width="7" style="714" bestFit="1" customWidth="1"/>
    <col min="14437" max="14438" width="8.125" style="714" bestFit="1" customWidth="1"/>
    <col min="14439" max="14439" width="9.75" style="714" bestFit="1" customWidth="1"/>
    <col min="14440" max="14440" width="10.875" style="714" bestFit="1" customWidth="1"/>
    <col min="14441" max="14441" width="10.125" style="714" bestFit="1" customWidth="1"/>
    <col min="14442" max="14442" width="7.375" style="714" bestFit="1" customWidth="1"/>
    <col min="14443" max="14443" width="7.625" style="714" bestFit="1" customWidth="1"/>
    <col min="14444" max="14444" width="8.75" style="714" bestFit="1" customWidth="1"/>
    <col min="14445" max="14446" width="7.875" style="714" bestFit="1" customWidth="1"/>
    <col min="14447" max="14447" width="8.25" style="714" bestFit="1" customWidth="1"/>
    <col min="14448" max="14448" width="7" style="714" bestFit="1" customWidth="1"/>
    <col min="14449" max="14450" width="8.125" style="714" bestFit="1" customWidth="1"/>
    <col min="14451" max="14451" width="9.75" style="714" bestFit="1" customWidth="1"/>
    <col min="14452" max="14452" width="10.875" style="714" bestFit="1" customWidth="1"/>
    <col min="14453" max="14453" width="10.125" style="714" bestFit="1" customWidth="1"/>
    <col min="14454" max="14454" width="7.375" style="714" bestFit="1" customWidth="1"/>
    <col min="14455" max="14455" width="7.625" style="714" bestFit="1" customWidth="1"/>
    <col min="14456" max="14456" width="8.75" style="714" bestFit="1" customWidth="1"/>
    <col min="14457" max="14458" width="7.875" style="714" bestFit="1" customWidth="1"/>
    <col min="14459" max="14459" width="8.25" style="714" bestFit="1" customWidth="1"/>
    <col min="14460" max="14460" width="7" style="714" bestFit="1" customWidth="1"/>
    <col min="14461" max="14462" width="8.125" style="714" bestFit="1" customWidth="1"/>
    <col min="14463" max="14463" width="9.75" style="714" bestFit="1" customWidth="1"/>
    <col min="14464" max="14464" width="10.875" style="714" bestFit="1" customWidth="1"/>
    <col min="14465" max="14465" width="10.125" style="714" bestFit="1" customWidth="1"/>
    <col min="14466" max="14466" width="7.375" style="714" bestFit="1" customWidth="1"/>
    <col min="14467" max="14467" width="7.625" style="714" bestFit="1" customWidth="1"/>
    <col min="14468" max="14468" width="8.75" style="714" bestFit="1" customWidth="1"/>
    <col min="14469" max="14470" width="7.875" style="714" bestFit="1" customWidth="1"/>
    <col min="14471" max="14471" width="8.25" style="714" bestFit="1" customWidth="1"/>
    <col min="14472" max="14472" width="7" style="714" bestFit="1" customWidth="1"/>
    <col min="14473" max="14474" width="8.125" style="714" bestFit="1" customWidth="1"/>
    <col min="14475" max="14475" width="9.75" style="714" bestFit="1" customWidth="1"/>
    <col min="14476" max="14476" width="10.875" style="714" bestFit="1" customWidth="1"/>
    <col min="14477" max="14477" width="10.125" style="714" bestFit="1" customWidth="1"/>
    <col min="14478" max="14478" width="7.375" style="714" bestFit="1" customWidth="1"/>
    <col min="14479" max="14479" width="7.625" style="714" bestFit="1" customWidth="1"/>
    <col min="14480" max="14480" width="8.75" style="714" bestFit="1" customWidth="1"/>
    <col min="14481" max="14482" width="7.875" style="714" bestFit="1" customWidth="1"/>
    <col min="14483" max="14483" width="8.25" style="714" bestFit="1" customWidth="1"/>
    <col min="14484" max="14484" width="7" style="714" bestFit="1" customWidth="1"/>
    <col min="14485" max="14486" width="8.125" style="714" bestFit="1" customWidth="1"/>
    <col min="14487" max="14487" width="9.75" style="714" bestFit="1" customWidth="1"/>
    <col min="14488" max="14488" width="10.875" style="714" bestFit="1" customWidth="1"/>
    <col min="14489" max="14489" width="10.125" style="714" bestFit="1" customWidth="1"/>
    <col min="14490" max="14490" width="7.375" style="714" bestFit="1" customWidth="1"/>
    <col min="14491" max="14491" width="7.625" style="714" bestFit="1" customWidth="1"/>
    <col min="14492" max="14492" width="8.75" style="714" bestFit="1" customWidth="1"/>
    <col min="14493" max="14494" width="7.875" style="714" bestFit="1" customWidth="1"/>
    <col min="14495" max="14495" width="8.25" style="714" bestFit="1" customWidth="1"/>
    <col min="14496" max="14496" width="7" style="714" bestFit="1" customWidth="1"/>
    <col min="14497" max="14498" width="8.125" style="714" bestFit="1" customWidth="1"/>
    <col min="14499" max="14499" width="9.75" style="714" bestFit="1" customWidth="1"/>
    <col min="14500" max="14500" width="10.875" style="714" bestFit="1" customWidth="1"/>
    <col min="14501" max="14501" width="10.125" style="714" bestFit="1" customWidth="1"/>
    <col min="14502" max="14502" width="7.375" style="714" bestFit="1" customWidth="1"/>
    <col min="14503" max="14503" width="7.625" style="714" bestFit="1" customWidth="1"/>
    <col min="14504" max="14504" width="8.75" style="714" bestFit="1" customWidth="1"/>
    <col min="14505" max="14506" width="7.875" style="714" bestFit="1" customWidth="1"/>
    <col min="14507" max="14507" width="8.25" style="714" bestFit="1" customWidth="1"/>
    <col min="14508" max="14508" width="7" style="714" bestFit="1" customWidth="1"/>
    <col min="14509" max="14510" width="8.125" style="714" bestFit="1" customWidth="1"/>
    <col min="14511" max="14511" width="9.75" style="714" bestFit="1" customWidth="1"/>
    <col min="14512" max="14512" width="10.875" style="714" bestFit="1" customWidth="1"/>
    <col min="14513" max="14513" width="10.125" style="714" bestFit="1" customWidth="1"/>
    <col min="14514" max="14514" width="7.375" style="714" bestFit="1" customWidth="1"/>
    <col min="14515" max="14592" width="9" style="714"/>
    <col min="14593" max="14593" width="47.875" style="714" bestFit="1" customWidth="1"/>
    <col min="14594" max="14594" width="7.875" style="714" bestFit="1" customWidth="1"/>
    <col min="14595" max="14595" width="8.25" style="714" bestFit="1" customWidth="1"/>
    <col min="14596" max="14596" width="7" style="714" bestFit="1" customWidth="1"/>
    <col min="14597" max="14598" width="8.125" style="714" bestFit="1" customWidth="1"/>
    <col min="14599" max="14599" width="9.75" style="714" bestFit="1" customWidth="1"/>
    <col min="14600" max="14600" width="10.875" style="714" bestFit="1" customWidth="1"/>
    <col min="14601" max="14601" width="10.125" style="714" bestFit="1" customWidth="1"/>
    <col min="14602" max="14602" width="7.375" style="714" bestFit="1" customWidth="1"/>
    <col min="14603" max="14603" width="7.625" style="714" bestFit="1" customWidth="1"/>
    <col min="14604" max="14604" width="8.75" style="714" bestFit="1" customWidth="1"/>
    <col min="14605" max="14606" width="7.875" style="714" bestFit="1" customWidth="1"/>
    <col min="14607" max="14607" width="8.25" style="714" bestFit="1" customWidth="1"/>
    <col min="14608" max="14608" width="7" style="714" bestFit="1" customWidth="1"/>
    <col min="14609" max="14610" width="8.125" style="714" bestFit="1" customWidth="1"/>
    <col min="14611" max="14611" width="9.75" style="714" bestFit="1" customWidth="1"/>
    <col min="14612" max="14612" width="10.875" style="714" bestFit="1" customWidth="1"/>
    <col min="14613" max="14613" width="10.125" style="714" bestFit="1" customWidth="1"/>
    <col min="14614" max="14614" width="7.375" style="714" bestFit="1" customWidth="1"/>
    <col min="14615" max="14615" width="7.625" style="714" bestFit="1" customWidth="1"/>
    <col min="14616" max="14616" width="8.75" style="714" bestFit="1" customWidth="1"/>
    <col min="14617" max="14618" width="7.875" style="714" bestFit="1" customWidth="1"/>
    <col min="14619" max="14619" width="8.25" style="714" bestFit="1" customWidth="1"/>
    <col min="14620" max="14620" width="7" style="714" bestFit="1" customWidth="1"/>
    <col min="14621" max="14622" width="8.125" style="714" bestFit="1" customWidth="1"/>
    <col min="14623" max="14623" width="9.75" style="714" bestFit="1" customWidth="1"/>
    <col min="14624" max="14624" width="10.875" style="714" bestFit="1" customWidth="1"/>
    <col min="14625" max="14625" width="10.125" style="714" bestFit="1" customWidth="1"/>
    <col min="14626" max="14626" width="7.375" style="714" bestFit="1" customWidth="1"/>
    <col min="14627" max="14627" width="7.625" style="714" bestFit="1" customWidth="1"/>
    <col min="14628" max="14628" width="8.75" style="714" bestFit="1" customWidth="1"/>
    <col min="14629" max="14630" width="7.875" style="714" bestFit="1" customWidth="1"/>
    <col min="14631" max="14631" width="8.25" style="714" bestFit="1" customWidth="1"/>
    <col min="14632" max="14632" width="7" style="714" bestFit="1" customWidth="1"/>
    <col min="14633" max="14634" width="8.125" style="714" bestFit="1" customWidth="1"/>
    <col min="14635" max="14635" width="9.75" style="714" bestFit="1" customWidth="1"/>
    <col min="14636" max="14636" width="10.875" style="714" bestFit="1" customWidth="1"/>
    <col min="14637" max="14637" width="10.125" style="714" bestFit="1" customWidth="1"/>
    <col min="14638" max="14638" width="7.375" style="714" bestFit="1" customWidth="1"/>
    <col min="14639" max="14639" width="7.625" style="714" bestFit="1" customWidth="1"/>
    <col min="14640" max="14640" width="8.75" style="714" bestFit="1" customWidth="1"/>
    <col min="14641" max="14642" width="7.875" style="714" bestFit="1" customWidth="1"/>
    <col min="14643" max="14643" width="8.25" style="714" bestFit="1" customWidth="1"/>
    <col min="14644" max="14644" width="7" style="714" bestFit="1" customWidth="1"/>
    <col min="14645" max="14646" width="8.125" style="714" bestFit="1" customWidth="1"/>
    <col min="14647" max="14647" width="9.75" style="714" bestFit="1" customWidth="1"/>
    <col min="14648" max="14648" width="10.875" style="714" bestFit="1" customWidth="1"/>
    <col min="14649" max="14649" width="10.125" style="714" bestFit="1" customWidth="1"/>
    <col min="14650" max="14650" width="7.375" style="714" bestFit="1" customWidth="1"/>
    <col min="14651" max="14651" width="7.625" style="714" bestFit="1" customWidth="1"/>
    <col min="14652" max="14652" width="8.75" style="714" bestFit="1" customWidth="1"/>
    <col min="14653" max="14654" width="7.875" style="714" bestFit="1" customWidth="1"/>
    <col min="14655" max="14655" width="8.25" style="714" bestFit="1" customWidth="1"/>
    <col min="14656" max="14656" width="7" style="714" bestFit="1" customWidth="1"/>
    <col min="14657" max="14658" width="8.125" style="714" bestFit="1" customWidth="1"/>
    <col min="14659" max="14659" width="9.75" style="714" bestFit="1" customWidth="1"/>
    <col min="14660" max="14660" width="10.875" style="714" bestFit="1" customWidth="1"/>
    <col min="14661" max="14661" width="10.125" style="714" bestFit="1" customWidth="1"/>
    <col min="14662" max="14662" width="7.375" style="714" bestFit="1" customWidth="1"/>
    <col min="14663" max="14663" width="7.625" style="714" bestFit="1" customWidth="1"/>
    <col min="14664" max="14664" width="8.75" style="714" bestFit="1" customWidth="1"/>
    <col min="14665" max="14666" width="7.875" style="714" bestFit="1" customWidth="1"/>
    <col min="14667" max="14667" width="8.25" style="714" bestFit="1" customWidth="1"/>
    <col min="14668" max="14668" width="7" style="714" bestFit="1" customWidth="1"/>
    <col min="14669" max="14670" width="8.125" style="714" bestFit="1" customWidth="1"/>
    <col min="14671" max="14671" width="9.75" style="714" bestFit="1" customWidth="1"/>
    <col min="14672" max="14672" width="10.875" style="714" bestFit="1" customWidth="1"/>
    <col min="14673" max="14673" width="10.125" style="714" bestFit="1" customWidth="1"/>
    <col min="14674" max="14674" width="7.375" style="714" bestFit="1" customWidth="1"/>
    <col min="14675" max="14675" width="7.625" style="714" bestFit="1" customWidth="1"/>
    <col min="14676" max="14676" width="8.75" style="714" bestFit="1" customWidth="1"/>
    <col min="14677" max="14678" width="7.875" style="714" bestFit="1" customWidth="1"/>
    <col min="14679" max="14679" width="8.25" style="714" bestFit="1" customWidth="1"/>
    <col min="14680" max="14680" width="7" style="714" bestFit="1" customWidth="1"/>
    <col min="14681" max="14682" width="8.125" style="714" bestFit="1" customWidth="1"/>
    <col min="14683" max="14683" width="9.75" style="714" bestFit="1" customWidth="1"/>
    <col min="14684" max="14684" width="10.875" style="714" bestFit="1" customWidth="1"/>
    <col min="14685" max="14685" width="10.125" style="714" bestFit="1" customWidth="1"/>
    <col min="14686" max="14686" width="7.375" style="714" bestFit="1" customWidth="1"/>
    <col min="14687" max="14687" width="7.625" style="714" bestFit="1" customWidth="1"/>
    <col min="14688" max="14688" width="8.75" style="714" bestFit="1" customWidth="1"/>
    <col min="14689" max="14690" width="7.875" style="714" bestFit="1" customWidth="1"/>
    <col min="14691" max="14691" width="8.25" style="714" bestFit="1" customWidth="1"/>
    <col min="14692" max="14692" width="7" style="714" bestFit="1" customWidth="1"/>
    <col min="14693" max="14694" width="8.125" style="714" bestFit="1" customWidth="1"/>
    <col min="14695" max="14695" width="9.75" style="714" bestFit="1" customWidth="1"/>
    <col min="14696" max="14696" width="10.875" style="714" bestFit="1" customWidth="1"/>
    <col min="14697" max="14697" width="10.125" style="714" bestFit="1" customWidth="1"/>
    <col min="14698" max="14698" width="7.375" style="714" bestFit="1" customWidth="1"/>
    <col min="14699" max="14699" width="7.625" style="714" bestFit="1" customWidth="1"/>
    <col min="14700" max="14700" width="8.75" style="714" bestFit="1" customWidth="1"/>
    <col min="14701" max="14702" width="7.875" style="714" bestFit="1" customWidth="1"/>
    <col min="14703" max="14703" width="8.25" style="714" bestFit="1" customWidth="1"/>
    <col min="14704" max="14704" width="7" style="714" bestFit="1" customWidth="1"/>
    <col min="14705" max="14706" width="8.125" style="714" bestFit="1" customWidth="1"/>
    <col min="14707" max="14707" width="9.75" style="714" bestFit="1" customWidth="1"/>
    <col min="14708" max="14708" width="10.875" style="714" bestFit="1" customWidth="1"/>
    <col min="14709" max="14709" width="10.125" style="714" bestFit="1" customWidth="1"/>
    <col min="14710" max="14710" width="7.375" style="714" bestFit="1" customWidth="1"/>
    <col min="14711" max="14711" width="7.625" style="714" bestFit="1" customWidth="1"/>
    <col min="14712" max="14712" width="8.75" style="714" bestFit="1" customWidth="1"/>
    <col min="14713" max="14714" width="7.875" style="714" bestFit="1" customWidth="1"/>
    <col min="14715" max="14715" width="8.25" style="714" bestFit="1" customWidth="1"/>
    <col min="14716" max="14716" width="7" style="714" bestFit="1" customWidth="1"/>
    <col min="14717" max="14718" width="8.125" style="714" bestFit="1" customWidth="1"/>
    <col min="14719" max="14719" width="9.75" style="714" bestFit="1" customWidth="1"/>
    <col min="14720" max="14720" width="10.875" style="714" bestFit="1" customWidth="1"/>
    <col min="14721" max="14721" width="10.125" style="714" bestFit="1" customWidth="1"/>
    <col min="14722" max="14722" width="7.375" style="714" bestFit="1" customWidth="1"/>
    <col min="14723" max="14723" width="7.625" style="714" bestFit="1" customWidth="1"/>
    <col min="14724" max="14724" width="8.75" style="714" bestFit="1" customWidth="1"/>
    <col min="14725" max="14726" width="7.875" style="714" bestFit="1" customWidth="1"/>
    <col min="14727" max="14727" width="8.25" style="714" bestFit="1" customWidth="1"/>
    <col min="14728" max="14728" width="7" style="714" bestFit="1" customWidth="1"/>
    <col min="14729" max="14730" width="8.125" style="714" bestFit="1" customWidth="1"/>
    <col min="14731" max="14731" width="9.75" style="714" bestFit="1" customWidth="1"/>
    <col min="14732" max="14732" width="10.875" style="714" bestFit="1" customWidth="1"/>
    <col min="14733" max="14733" width="10.125" style="714" bestFit="1" customWidth="1"/>
    <col min="14734" max="14734" width="7.375" style="714" bestFit="1" customWidth="1"/>
    <col min="14735" max="14735" width="7.625" style="714" bestFit="1" customWidth="1"/>
    <col min="14736" max="14736" width="8.75" style="714" bestFit="1" customWidth="1"/>
    <col min="14737" max="14738" width="7.875" style="714" bestFit="1" customWidth="1"/>
    <col min="14739" max="14739" width="8.25" style="714" bestFit="1" customWidth="1"/>
    <col min="14740" max="14740" width="7" style="714" bestFit="1" customWidth="1"/>
    <col min="14741" max="14742" width="8.125" style="714" bestFit="1" customWidth="1"/>
    <col min="14743" max="14743" width="9.75" style="714" bestFit="1" customWidth="1"/>
    <col min="14744" max="14744" width="10.875" style="714" bestFit="1" customWidth="1"/>
    <col min="14745" max="14745" width="10.125" style="714" bestFit="1" customWidth="1"/>
    <col min="14746" max="14746" width="7.375" style="714" bestFit="1" customWidth="1"/>
    <col min="14747" max="14747" width="7.625" style="714" bestFit="1" customWidth="1"/>
    <col min="14748" max="14748" width="8.75" style="714" bestFit="1" customWidth="1"/>
    <col min="14749" max="14750" width="7.875" style="714" bestFit="1" customWidth="1"/>
    <col min="14751" max="14751" width="8.25" style="714" bestFit="1" customWidth="1"/>
    <col min="14752" max="14752" width="7" style="714" bestFit="1" customWidth="1"/>
    <col min="14753" max="14754" width="8.125" style="714" bestFit="1" customWidth="1"/>
    <col min="14755" max="14755" width="9.75" style="714" bestFit="1" customWidth="1"/>
    <col min="14756" max="14756" width="10.875" style="714" bestFit="1" customWidth="1"/>
    <col min="14757" max="14757" width="10.125" style="714" bestFit="1" customWidth="1"/>
    <col min="14758" max="14758" width="7.375" style="714" bestFit="1" customWidth="1"/>
    <col min="14759" max="14759" width="7.625" style="714" bestFit="1" customWidth="1"/>
    <col min="14760" max="14760" width="8.75" style="714" bestFit="1" customWidth="1"/>
    <col min="14761" max="14762" width="7.875" style="714" bestFit="1" customWidth="1"/>
    <col min="14763" max="14763" width="8.25" style="714" bestFit="1" customWidth="1"/>
    <col min="14764" max="14764" width="7" style="714" bestFit="1" customWidth="1"/>
    <col min="14765" max="14766" width="8.125" style="714" bestFit="1" customWidth="1"/>
    <col min="14767" max="14767" width="9.75" style="714" bestFit="1" customWidth="1"/>
    <col min="14768" max="14768" width="10.875" style="714" bestFit="1" customWidth="1"/>
    <col min="14769" max="14769" width="10.125" style="714" bestFit="1" customWidth="1"/>
    <col min="14770" max="14770" width="7.375" style="714" bestFit="1" customWidth="1"/>
    <col min="14771" max="14848" width="9" style="714"/>
    <col min="14849" max="14849" width="47.875" style="714" bestFit="1" customWidth="1"/>
    <col min="14850" max="14850" width="7.875" style="714" bestFit="1" customWidth="1"/>
    <col min="14851" max="14851" width="8.25" style="714" bestFit="1" customWidth="1"/>
    <col min="14852" max="14852" width="7" style="714" bestFit="1" customWidth="1"/>
    <col min="14853" max="14854" width="8.125" style="714" bestFit="1" customWidth="1"/>
    <col min="14855" max="14855" width="9.75" style="714" bestFit="1" customWidth="1"/>
    <col min="14856" max="14856" width="10.875" style="714" bestFit="1" customWidth="1"/>
    <col min="14857" max="14857" width="10.125" style="714" bestFit="1" customWidth="1"/>
    <col min="14858" max="14858" width="7.375" style="714" bestFit="1" customWidth="1"/>
    <col min="14859" max="14859" width="7.625" style="714" bestFit="1" customWidth="1"/>
    <col min="14860" max="14860" width="8.75" style="714" bestFit="1" customWidth="1"/>
    <col min="14861" max="14862" width="7.875" style="714" bestFit="1" customWidth="1"/>
    <col min="14863" max="14863" width="8.25" style="714" bestFit="1" customWidth="1"/>
    <col min="14864" max="14864" width="7" style="714" bestFit="1" customWidth="1"/>
    <col min="14865" max="14866" width="8.125" style="714" bestFit="1" customWidth="1"/>
    <col min="14867" max="14867" width="9.75" style="714" bestFit="1" customWidth="1"/>
    <col min="14868" max="14868" width="10.875" style="714" bestFit="1" customWidth="1"/>
    <col min="14869" max="14869" width="10.125" style="714" bestFit="1" customWidth="1"/>
    <col min="14870" max="14870" width="7.375" style="714" bestFit="1" customWidth="1"/>
    <col min="14871" max="14871" width="7.625" style="714" bestFit="1" customWidth="1"/>
    <col min="14872" max="14872" width="8.75" style="714" bestFit="1" customWidth="1"/>
    <col min="14873" max="14874" width="7.875" style="714" bestFit="1" customWidth="1"/>
    <col min="14875" max="14875" width="8.25" style="714" bestFit="1" customWidth="1"/>
    <col min="14876" max="14876" width="7" style="714" bestFit="1" customWidth="1"/>
    <col min="14877" max="14878" width="8.125" style="714" bestFit="1" customWidth="1"/>
    <col min="14879" max="14879" width="9.75" style="714" bestFit="1" customWidth="1"/>
    <col min="14880" max="14880" width="10.875" style="714" bestFit="1" customWidth="1"/>
    <col min="14881" max="14881" width="10.125" style="714" bestFit="1" customWidth="1"/>
    <col min="14882" max="14882" width="7.375" style="714" bestFit="1" customWidth="1"/>
    <col min="14883" max="14883" width="7.625" style="714" bestFit="1" customWidth="1"/>
    <col min="14884" max="14884" width="8.75" style="714" bestFit="1" customWidth="1"/>
    <col min="14885" max="14886" width="7.875" style="714" bestFit="1" customWidth="1"/>
    <col min="14887" max="14887" width="8.25" style="714" bestFit="1" customWidth="1"/>
    <col min="14888" max="14888" width="7" style="714" bestFit="1" customWidth="1"/>
    <col min="14889" max="14890" width="8.125" style="714" bestFit="1" customWidth="1"/>
    <col min="14891" max="14891" width="9.75" style="714" bestFit="1" customWidth="1"/>
    <col min="14892" max="14892" width="10.875" style="714" bestFit="1" customWidth="1"/>
    <col min="14893" max="14893" width="10.125" style="714" bestFit="1" customWidth="1"/>
    <col min="14894" max="14894" width="7.375" style="714" bestFit="1" customWidth="1"/>
    <col min="14895" max="14895" width="7.625" style="714" bestFit="1" customWidth="1"/>
    <col min="14896" max="14896" width="8.75" style="714" bestFit="1" customWidth="1"/>
    <col min="14897" max="14898" width="7.875" style="714" bestFit="1" customWidth="1"/>
    <col min="14899" max="14899" width="8.25" style="714" bestFit="1" customWidth="1"/>
    <col min="14900" max="14900" width="7" style="714" bestFit="1" customWidth="1"/>
    <col min="14901" max="14902" width="8.125" style="714" bestFit="1" customWidth="1"/>
    <col min="14903" max="14903" width="9.75" style="714" bestFit="1" customWidth="1"/>
    <col min="14904" max="14904" width="10.875" style="714" bestFit="1" customWidth="1"/>
    <col min="14905" max="14905" width="10.125" style="714" bestFit="1" customWidth="1"/>
    <col min="14906" max="14906" width="7.375" style="714" bestFit="1" customWidth="1"/>
    <col min="14907" max="14907" width="7.625" style="714" bestFit="1" customWidth="1"/>
    <col min="14908" max="14908" width="8.75" style="714" bestFit="1" customWidth="1"/>
    <col min="14909" max="14910" width="7.875" style="714" bestFit="1" customWidth="1"/>
    <col min="14911" max="14911" width="8.25" style="714" bestFit="1" customWidth="1"/>
    <col min="14912" max="14912" width="7" style="714" bestFit="1" customWidth="1"/>
    <col min="14913" max="14914" width="8.125" style="714" bestFit="1" customWidth="1"/>
    <col min="14915" max="14915" width="9.75" style="714" bestFit="1" customWidth="1"/>
    <col min="14916" max="14916" width="10.875" style="714" bestFit="1" customWidth="1"/>
    <col min="14917" max="14917" width="10.125" style="714" bestFit="1" customWidth="1"/>
    <col min="14918" max="14918" width="7.375" style="714" bestFit="1" customWidth="1"/>
    <col min="14919" max="14919" width="7.625" style="714" bestFit="1" customWidth="1"/>
    <col min="14920" max="14920" width="8.75" style="714" bestFit="1" customWidth="1"/>
    <col min="14921" max="14922" width="7.875" style="714" bestFit="1" customWidth="1"/>
    <col min="14923" max="14923" width="8.25" style="714" bestFit="1" customWidth="1"/>
    <col min="14924" max="14924" width="7" style="714" bestFit="1" customWidth="1"/>
    <col min="14925" max="14926" width="8.125" style="714" bestFit="1" customWidth="1"/>
    <col min="14927" max="14927" width="9.75" style="714" bestFit="1" customWidth="1"/>
    <col min="14928" max="14928" width="10.875" style="714" bestFit="1" customWidth="1"/>
    <col min="14929" max="14929" width="10.125" style="714" bestFit="1" customWidth="1"/>
    <col min="14930" max="14930" width="7.375" style="714" bestFit="1" customWidth="1"/>
    <col min="14931" max="14931" width="7.625" style="714" bestFit="1" customWidth="1"/>
    <col min="14932" max="14932" width="8.75" style="714" bestFit="1" customWidth="1"/>
    <col min="14933" max="14934" width="7.875" style="714" bestFit="1" customWidth="1"/>
    <col min="14935" max="14935" width="8.25" style="714" bestFit="1" customWidth="1"/>
    <col min="14936" max="14936" width="7" style="714" bestFit="1" customWidth="1"/>
    <col min="14937" max="14938" width="8.125" style="714" bestFit="1" customWidth="1"/>
    <col min="14939" max="14939" width="9.75" style="714" bestFit="1" customWidth="1"/>
    <col min="14940" max="14940" width="10.875" style="714" bestFit="1" customWidth="1"/>
    <col min="14941" max="14941" width="10.125" style="714" bestFit="1" customWidth="1"/>
    <col min="14942" max="14942" width="7.375" style="714" bestFit="1" customWidth="1"/>
    <col min="14943" max="14943" width="7.625" style="714" bestFit="1" customWidth="1"/>
    <col min="14944" max="14944" width="8.75" style="714" bestFit="1" customWidth="1"/>
    <col min="14945" max="14946" width="7.875" style="714" bestFit="1" customWidth="1"/>
    <col min="14947" max="14947" width="8.25" style="714" bestFit="1" customWidth="1"/>
    <col min="14948" max="14948" width="7" style="714" bestFit="1" customWidth="1"/>
    <col min="14949" max="14950" width="8.125" style="714" bestFit="1" customWidth="1"/>
    <col min="14951" max="14951" width="9.75" style="714" bestFit="1" customWidth="1"/>
    <col min="14952" max="14952" width="10.875" style="714" bestFit="1" customWidth="1"/>
    <col min="14953" max="14953" width="10.125" style="714" bestFit="1" customWidth="1"/>
    <col min="14954" max="14954" width="7.375" style="714" bestFit="1" customWidth="1"/>
    <col min="14955" max="14955" width="7.625" style="714" bestFit="1" customWidth="1"/>
    <col min="14956" max="14956" width="8.75" style="714" bestFit="1" customWidth="1"/>
    <col min="14957" max="14958" width="7.875" style="714" bestFit="1" customWidth="1"/>
    <col min="14959" max="14959" width="8.25" style="714" bestFit="1" customWidth="1"/>
    <col min="14960" max="14960" width="7" style="714" bestFit="1" customWidth="1"/>
    <col min="14961" max="14962" width="8.125" style="714" bestFit="1" customWidth="1"/>
    <col min="14963" max="14963" width="9.75" style="714" bestFit="1" customWidth="1"/>
    <col min="14964" max="14964" width="10.875" style="714" bestFit="1" customWidth="1"/>
    <col min="14965" max="14965" width="10.125" style="714" bestFit="1" customWidth="1"/>
    <col min="14966" max="14966" width="7.375" style="714" bestFit="1" customWidth="1"/>
    <col min="14967" max="14967" width="7.625" style="714" bestFit="1" customWidth="1"/>
    <col min="14968" max="14968" width="8.75" style="714" bestFit="1" customWidth="1"/>
    <col min="14969" max="14970" width="7.875" style="714" bestFit="1" customWidth="1"/>
    <col min="14971" max="14971" width="8.25" style="714" bestFit="1" customWidth="1"/>
    <col min="14972" max="14972" width="7" style="714" bestFit="1" customWidth="1"/>
    <col min="14973" max="14974" width="8.125" style="714" bestFit="1" customWidth="1"/>
    <col min="14975" max="14975" width="9.75" style="714" bestFit="1" customWidth="1"/>
    <col min="14976" max="14976" width="10.875" style="714" bestFit="1" customWidth="1"/>
    <col min="14977" max="14977" width="10.125" style="714" bestFit="1" customWidth="1"/>
    <col min="14978" max="14978" width="7.375" style="714" bestFit="1" customWidth="1"/>
    <col min="14979" max="14979" width="7.625" style="714" bestFit="1" customWidth="1"/>
    <col min="14980" max="14980" width="8.75" style="714" bestFit="1" customWidth="1"/>
    <col min="14981" max="14982" width="7.875" style="714" bestFit="1" customWidth="1"/>
    <col min="14983" max="14983" width="8.25" style="714" bestFit="1" customWidth="1"/>
    <col min="14984" max="14984" width="7" style="714" bestFit="1" customWidth="1"/>
    <col min="14985" max="14986" width="8.125" style="714" bestFit="1" customWidth="1"/>
    <col min="14987" max="14987" width="9.75" style="714" bestFit="1" customWidth="1"/>
    <col min="14988" max="14988" width="10.875" style="714" bestFit="1" customWidth="1"/>
    <col min="14989" max="14989" width="10.125" style="714" bestFit="1" customWidth="1"/>
    <col min="14990" max="14990" width="7.375" style="714" bestFit="1" customWidth="1"/>
    <col min="14991" max="14991" width="7.625" style="714" bestFit="1" customWidth="1"/>
    <col min="14992" max="14992" width="8.75" style="714" bestFit="1" customWidth="1"/>
    <col min="14993" max="14994" width="7.875" style="714" bestFit="1" customWidth="1"/>
    <col min="14995" max="14995" width="8.25" style="714" bestFit="1" customWidth="1"/>
    <col min="14996" max="14996" width="7" style="714" bestFit="1" customWidth="1"/>
    <col min="14997" max="14998" width="8.125" style="714" bestFit="1" customWidth="1"/>
    <col min="14999" max="14999" width="9.75" style="714" bestFit="1" customWidth="1"/>
    <col min="15000" max="15000" width="10.875" style="714" bestFit="1" customWidth="1"/>
    <col min="15001" max="15001" width="10.125" style="714" bestFit="1" customWidth="1"/>
    <col min="15002" max="15002" width="7.375" style="714" bestFit="1" customWidth="1"/>
    <col min="15003" max="15003" width="7.625" style="714" bestFit="1" customWidth="1"/>
    <col min="15004" max="15004" width="8.75" style="714" bestFit="1" customWidth="1"/>
    <col min="15005" max="15006" width="7.875" style="714" bestFit="1" customWidth="1"/>
    <col min="15007" max="15007" width="8.25" style="714" bestFit="1" customWidth="1"/>
    <col min="15008" max="15008" width="7" style="714" bestFit="1" customWidth="1"/>
    <col min="15009" max="15010" width="8.125" style="714" bestFit="1" customWidth="1"/>
    <col min="15011" max="15011" width="9.75" style="714" bestFit="1" customWidth="1"/>
    <col min="15012" max="15012" width="10.875" style="714" bestFit="1" customWidth="1"/>
    <col min="15013" max="15013" width="10.125" style="714" bestFit="1" customWidth="1"/>
    <col min="15014" max="15014" width="7.375" style="714" bestFit="1" customWidth="1"/>
    <col min="15015" max="15015" width="7.625" style="714" bestFit="1" customWidth="1"/>
    <col min="15016" max="15016" width="8.75" style="714" bestFit="1" customWidth="1"/>
    <col min="15017" max="15018" width="7.875" style="714" bestFit="1" customWidth="1"/>
    <col min="15019" max="15019" width="8.25" style="714" bestFit="1" customWidth="1"/>
    <col min="15020" max="15020" width="7" style="714" bestFit="1" customWidth="1"/>
    <col min="15021" max="15022" width="8.125" style="714" bestFit="1" customWidth="1"/>
    <col min="15023" max="15023" width="9.75" style="714" bestFit="1" customWidth="1"/>
    <col min="15024" max="15024" width="10.875" style="714" bestFit="1" customWidth="1"/>
    <col min="15025" max="15025" width="10.125" style="714" bestFit="1" customWidth="1"/>
    <col min="15026" max="15026" width="7.375" style="714" bestFit="1" customWidth="1"/>
    <col min="15027" max="15104" width="9" style="714"/>
    <col min="15105" max="15105" width="47.875" style="714" bestFit="1" customWidth="1"/>
    <col min="15106" max="15106" width="7.875" style="714" bestFit="1" customWidth="1"/>
    <col min="15107" max="15107" width="8.25" style="714" bestFit="1" customWidth="1"/>
    <col min="15108" max="15108" width="7" style="714" bestFit="1" customWidth="1"/>
    <col min="15109" max="15110" width="8.125" style="714" bestFit="1" customWidth="1"/>
    <col min="15111" max="15111" width="9.75" style="714" bestFit="1" customWidth="1"/>
    <col min="15112" max="15112" width="10.875" style="714" bestFit="1" customWidth="1"/>
    <col min="15113" max="15113" width="10.125" style="714" bestFit="1" customWidth="1"/>
    <col min="15114" max="15114" width="7.375" style="714" bestFit="1" customWidth="1"/>
    <col min="15115" max="15115" width="7.625" style="714" bestFit="1" customWidth="1"/>
    <col min="15116" max="15116" width="8.75" style="714" bestFit="1" customWidth="1"/>
    <col min="15117" max="15118" width="7.875" style="714" bestFit="1" customWidth="1"/>
    <col min="15119" max="15119" width="8.25" style="714" bestFit="1" customWidth="1"/>
    <col min="15120" max="15120" width="7" style="714" bestFit="1" customWidth="1"/>
    <col min="15121" max="15122" width="8.125" style="714" bestFit="1" customWidth="1"/>
    <col min="15123" max="15123" width="9.75" style="714" bestFit="1" customWidth="1"/>
    <col min="15124" max="15124" width="10.875" style="714" bestFit="1" customWidth="1"/>
    <col min="15125" max="15125" width="10.125" style="714" bestFit="1" customWidth="1"/>
    <col min="15126" max="15126" width="7.375" style="714" bestFit="1" customWidth="1"/>
    <col min="15127" max="15127" width="7.625" style="714" bestFit="1" customWidth="1"/>
    <col min="15128" max="15128" width="8.75" style="714" bestFit="1" customWidth="1"/>
    <col min="15129" max="15130" width="7.875" style="714" bestFit="1" customWidth="1"/>
    <col min="15131" max="15131" width="8.25" style="714" bestFit="1" customWidth="1"/>
    <col min="15132" max="15132" width="7" style="714" bestFit="1" customWidth="1"/>
    <col min="15133" max="15134" width="8.125" style="714" bestFit="1" customWidth="1"/>
    <col min="15135" max="15135" width="9.75" style="714" bestFit="1" customWidth="1"/>
    <col min="15136" max="15136" width="10.875" style="714" bestFit="1" customWidth="1"/>
    <col min="15137" max="15137" width="10.125" style="714" bestFit="1" customWidth="1"/>
    <col min="15138" max="15138" width="7.375" style="714" bestFit="1" customWidth="1"/>
    <col min="15139" max="15139" width="7.625" style="714" bestFit="1" customWidth="1"/>
    <col min="15140" max="15140" width="8.75" style="714" bestFit="1" customWidth="1"/>
    <col min="15141" max="15142" width="7.875" style="714" bestFit="1" customWidth="1"/>
    <col min="15143" max="15143" width="8.25" style="714" bestFit="1" customWidth="1"/>
    <col min="15144" max="15144" width="7" style="714" bestFit="1" customWidth="1"/>
    <col min="15145" max="15146" width="8.125" style="714" bestFit="1" customWidth="1"/>
    <col min="15147" max="15147" width="9.75" style="714" bestFit="1" customWidth="1"/>
    <col min="15148" max="15148" width="10.875" style="714" bestFit="1" customWidth="1"/>
    <col min="15149" max="15149" width="10.125" style="714" bestFit="1" customWidth="1"/>
    <col min="15150" max="15150" width="7.375" style="714" bestFit="1" customWidth="1"/>
    <col min="15151" max="15151" width="7.625" style="714" bestFit="1" customWidth="1"/>
    <col min="15152" max="15152" width="8.75" style="714" bestFit="1" customWidth="1"/>
    <col min="15153" max="15154" width="7.875" style="714" bestFit="1" customWidth="1"/>
    <col min="15155" max="15155" width="8.25" style="714" bestFit="1" customWidth="1"/>
    <col min="15156" max="15156" width="7" style="714" bestFit="1" customWidth="1"/>
    <col min="15157" max="15158" width="8.125" style="714" bestFit="1" customWidth="1"/>
    <col min="15159" max="15159" width="9.75" style="714" bestFit="1" customWidth="1"/>
    <col min="15160" max="15160" width="10.875" style="714" bestFit="1" customWidth="1"/>
    <col min="15161" max="15161" width="10.125" style="714" bestFit="1" customWidth="1"/>
    <col min="15162" max="15162" width="7.375" style="714" bestFit="1" customWidth="1"/>
    <col min="15163" max="15163" width="7.625" style="714" bestFit="1" customWidth="1"/>
    <col min="15164" max="15164" width="8.75" style="714" bestFit="1" customWidth="1"/>
    <col min="15165" max="15166" width="7.875" style="714" bestFit="1" customWidth="1"/>
    <col min="15167" max="15167" width="8.25" style="714" bestFit="1" customWidth="1"/>
    <col min="15168" max="15168" width="7" style="714" bestFit="1" customWidth="1"/>
    <col min="15169" max="15170" width="8.125" style="714" bestFit="1" customWidth="1"/>
    <col min="15171" max="15171" width="9.75" style="714" bestFit="1" customWidth="1"/>
    <col min="15172" max="15172" width="10.875" style="714" bestFit="1" customWidth="1"/>
    <col min="15173" max="15173" width="10.125" style="714" bestFit="1" customWidth="1"/>
    <col min="15174" max="15174" width="7.375" style="714" bestFit="1" customWidth="1"/>
    <col min="15175" max="15175" width="7.625" style="714" bestFit="1" customWidth="1"/>
    <col min="15176" max="15176" width="8.75" style="714" bestFit="1" customWidth="1"/>
    <col min="15177" max="15178" width="7.875" style="714" bestFit="1" customWidth="1"/>
    <col min="15179" max="15179" width="8.25" style="714" bestFit="1" customWidth="1"/>
    <col min="15180" max="15180" width="7" style="714" bestFit="1" customWidth="1"/>
    <col min="15181" max="15182" width="8.125" style="714" bestFit="1" customWidth="1"/>
    <col min="15183" max="15183" width="9.75" style="714" bestFit="1" customWidth="1"/>
    <col min="15184" max="15184" width="10.875" style="714" bestFit="1" customWidth="1"/>
    <col min="15185" max="15185" width="10.125" style="714" bestFit="1" customWidth="1"/>
    <col min="15186" max="15186" width="7.375" style="714" bestFit="1" customWidth="1"/>
    <col min="15187" max="15187" width="7.625" style="714" bestFit="1" customWidth="1"/>
    <col min="15188" max="15188" width="8.75" style="714" bestFit="1" customWidth="1"/>
    <col min="15189" max="15190" width="7.875" style="714" bestFit="1" customWidth="1"/>
    <col min="15191" max="15191" width="8.25" style="714" bestFit="1" customWidth="1"/>
    <col min="15192" max="15192" width="7" style="714" bestFit="1" customWidth="1"/>
    <col min="15193" max="15194" width="8.125" style="714" bestFit="1" customWidth="1"/>
    <col min="15195" max="15195" width="9.75" style="714" bestFit="1" customWidth="1"/>
    <col min="15196" max="15196" width="10.875" style="714" bestFit="1" customWidth="1"/>
    <col min="15197" max="15197" width="10.125" style="714" bestFit="1" customWidth="1"/>
    <col min="15198" max="15198" width="7.375" style="714" bestFit="1" customWidth="1"/>
    <col min="15199" max="15199" width="7.625" style="714" bestFit="1" customWidth="1"/>
    <col min="15200" max="15200" width="8.75" style="714" bestFit="1" customWidth="1"/>
    <col min="15201" max="15202" width="7.875" style="714" bestFit="1" customWidth="1"/>
    <col min="15203" max="15203" width="8.25" style="714" bestFit="1" customWidth="1"/>
    <col min="15204" max="15204" width="7" style="714" bestFit="1" customWidth="1"/>
    <col min="15205" max="15206" width="8.125" style="714" bestFit="1" customWidth="1"/>
    <col min="15207" max="15207" width="9.75" style="714" bestFit="1" customWidth="1"/>
    <col min="15208" max="15208" width="10.875" style="714" bestFit="1" customWidth="1"/>
    <col min="15209" max="15209" width="10.125" style="714" bestFit="1" customWidth="1"/>
    <col min="15210" max="15210" width="7.375" style="714" bestFit="1" customWidth="1"/>
    <col min="15211" max="15211" width="7.625" style="714" bestFit="1" customWidth="1"/>
    <col min="15212" max="15212" width="8.75" style="714" bestFit="1" customWidth="1"/>
    <col min="15213" max="15214" width="7.875" style="714" bestFit="1" customWidth="1"/>
    <col min="15215" max="15215" width="8.25" style="714" bestFit="1" customWidth="1"/>
    <col min="15216" max="15216" width="7" style="714" bestFit="1" customWidth="1"/>
    <col min="15217" max="15218" width="8.125" style="714" bestFit="1" customWidth="1"/>
    <col min="15219" max="15219" width="9.75" style="714" bestFit="1" customWidth="1"/>
    <col min="15220" max="15220" width="10.875" style="714" bestFit="1" customWidth="1"/>
    <col min="15221" max="15221" width="10.125" style="714" bestFit="1" customWidth="1"/>
    <col min="15222" max="15222" width="7.375" style="714" bestFit="1" customWidth="1"/>
    <col min="15223" max="15223" width="7.625" style="714" bestFit="1" customWidth="1"/>
    <col min="15224" max="15224" width="8.75" style="714" bestFit="1" customWidth="1"/>
    <col min="15225" max="15226" width="7.875" style="714" bestFit="1" customWidth="1"/>
    <col min="15227" max="15227" width="8.25" style="714" bestFit="1" customWidth="1"/>
    <col min="15228" max="15228" width="7" style="714" bestFit="1" customWidth="1"/>
    <col min="15229" max="15230" width="8.125" style="714" bestFit="1" customWidth="1"/>
    <col min="15231" max="15231" width="9.75" style="714" bestFit="1" customWidth="1"/>
    <col min="15232" max="15232" width="10.875" style="714" bestFit="1" customWidth="1"/>
    <col min="15233" max="15233" width="10.125" style="714" bestFit="1" customWidth="1"/>
    <col min="15234" max="15234" width="7.375" style="714" bestFit="1" customWidth="1"/>
    <col min="15235" max="15235" width="7.625" style="714" bestFit="1" customWidth="1"/>
    <col min="15236" max="15236" width="8.75" style="714" bestFit="1" customWidth="1"/>
    <col min="15237" max="15238" width="7.875" style="714" bestFit="1" customWidth="1"/>
    <col min="15239" max="15239" width="8.25" style="714" bestFit="1" customWidth="1"/>
    <col min="15240" max="15240" width="7" style="714" bestFit="1" customWidth="1"/>
    <col min="15241" max="15242" width="8.125" style="714" bestFit="1" customWidth="1"/>
    <col min="15243" max="15243" width="9.75" style="714" bestFit="1" customWidth="1"/>
    <col min="15244" max="15244" width="10.875" style="714" bestFit="1" customWidth="1"/>
    <col min="15245" max="15245" width="10.125" style="714" bestFit="1" customWidth="1"/>
    <col min="15246" max="15246" width="7.375" style="714" bestFit="1" customWidth="1"/>
    <col min="15247" max="15247" width="7.625" style="714" bestFit="1" customWidth="1"/>
    <col min="15248" max="15248" width="8.75" style="714" bestFit="1" customWidth="1"/>
    <col min="15249" max="15250" width="7.875" style="714" bestFit="1" customWidth="1"/>
    <col min="15251" max="15251" width="8.25" style="714" bestFit="1" customWidth="1"/>
    <col min="15252" max="15252" width="7" style="714" bestFit="1" customWidth="1"/>
    <col min="15253" max="15254" width="8.125" style="714" bestFit="1" customWidth="1"/>
    <col min="15255" max="15255" width="9.75" style="714" bestFit="1" customWidth="1"/>
    <col min="15256" max="15256" width="10.875" style="714" bestFit="1" customWidth="1"/>
    <col min="15257" max="15257" width="10.125" style="714" bestFit="1" customWidth="1"/>
    <col min="15258" max="15258" width="7.375" style="714" bestFit="1" customWidth="1"/>
    <col min="15259" max="15259" width="7.625" style="714" bestFit="1" customWidth="1"/>
    <col min="15260" max="15260" width="8.75" style="714" bestFit="1" customWidth="1"/>
    <col min="15261" max="15262" width="7.875" style="714" bestFit="1" customWidth="1"/>
    <col min="15263" max="15263" width="8.25" style="714" bestFit="1" customWidth="1"/>
    <col min="15264" max="15264" width="7" style="714" bestFit="1" customWidth="1"/>
    <col min="15265" max="15266" width="8.125" style="714" bestFit="1" customWidth="1"/>
    <col min="15267" max="15267" width="9.75" style="714" bestFit="1" customWidth="1"/>
    <col min="15268" max="15268" width="10.875" style="714" bestFit="1" customWidth="1"/>
    <col min="15269" max="15269" width="10.125" style="714" bestFit="1" customWidth="1"/>
    <col min="15270" max="15270" width="7.375" style="714" bestFit="1" customWidth="1"/>
    <col min="15271" max="15271" width="7.625" style="714" bestFit="1" customWidth="1"/>
    <col min="15272" max="15272" width="8.75" style="714" bestFit="1" customWidth="1"/>
    <col min="15273" max="15274" width="7.875" style="714" bestFit="1" customWidth="1"/>
    <col min="15275" max="15275" width="8.25" style="714" bestFit="1" customWidth="1"/>
    <col min="15276" max="15276" width="7" style="714" bestFit="1" customWidth="1"/>
    <col min="15277" max="15278" width="8.125" style="714" bestFit="1" customWidth="1"/>
    <col min="15279" max="15279" width="9.75" style="714" bestFit="1" customWidth="1"/>
    <col min="15280" max="15280" width="10.875" style="714" bestFit="1" customWidth="1"/>
    <col min="15281" max="15281" width="10.125" style="714" bestFit="1" customWidth="1"/>
    <col min="15282" max="15282" width="7.375" style="714" bestFit="1" customWidth="1"/>
    <col min="15283" max="15360" width="9" style="714"/>
    <col min="15361" max="15361" width="47.875" style="714" bestFit="1" customWidth="1"/>
    <col min="15362" max="15362" width="7.875" style="714" bestFit="1" customWidth="1"/>
    <col min="15363" max="15363" width="8.25" style="714" bestFit="1" customWidth="1"/>
    <col min="15364" max="15364" width="7" style="714" bestFit="1" customWidth="1"/>
    <col min="15365" max="15366" width="8.125" style="714" bestFit="1" customWidth="1"/>
    <col min="15367" max="15367" width="9.75" style="714" bestFit="1" customWidth="1"/>
    <col min="15368" max="15368" width="10.875" style="714" bestFit="1" customWidth="1"/>
    <col min="15369" max="15369" width="10.125" style="714" bestFit="1" customWidth="1"/>
    <col min="15370" max="15370" width="7.375" style="714" bestFit="1" customWidth="1"/>
    <col min="15371" max="15371" width="7.625" style="714" bestFit="1" customWidth="1"/>
    <col min="15372" max="15372" width="8.75" style="714" bestFit="1" customWidth="1"/>
    <col min="15373" max="15374" width="7.875" style="714" bestFit="1" customWidth="1"/>
    <col min="15375" max="15375" width="8.25" style="714" bestFit="1" customWidth="1"/>
    <col min="15376" max="15376" width="7" style="714" bestFit="1" customWidth="1"/>
    <col min="15377" max="15378" width="8.125" style="714" bestFit="1" customWidth="1"/>
    <col min="15379" max="15379" width="9.75" style="714" bestFit="1" customWidth="1"/>
    <col min="15380" max="15380" width="10.875" style="714" bestFit="1" customWidth="1"/>
    <col min="15381" max="15381" width="10.125" style="714" bestFit="1" customWidth="1"/>
    <col min="15382" max="15382" width="7.375" style="714" bestFit="1" customWidth="1"/>
    <col min="15383" max="15383" width="7.625" style="714" bestFit="1" customWidth="1"/>
    <col min="15384" max="15384" width="8.75" style="714" bestFit="1" customWidth="1"/>
    <col min="15385" max="15386" width="7.875" style="714" bestFit="1" customWidth="1"/>
    <col min="15387" max="15387" width="8.25" style="714" bestFit="1" customWidth="1"/>
    <col min="15388" max="15388" width="7" style="714" bestFit="1" customWidth="1"/>
    <col min="15389" max="15390" width="8.125" style="714" bestFit="1" customWidth="1"/>
    <col min="15391" max="15391" width="9.75" style="714" bestFit="1" customWidth="1"/>
    <col min="15392" max="15392" width="10.875" style="714" bestFit="1" customWidth="1"/>
    <col min="15393" max="15393" width="10.125" style="714" bestFit="1" customWidth="1"/>
    <col min="15394" max="15394" width="7.375" style="714" bestFit="1" customWidth="1"/>
    <col min="15395" max="15395" width="7.625" style="714" bestFit="1" customWidth="1"/>
    <col min="15396" max="15396" width="8.75" style="714" bestFit="1" customWidth="1"/>
    <col min="15397" max="15398" width="7.875" style="714" bestFit="1" customWidth="1"/>
    <col min="15399" max="15399" width="8.25" style="714" bestFit="1" customWidth="1"/>
    <col min="15400" max="15400" width="7" style="714" bestFit="1" customWidth="1"/>
    <col min="15401" max="15402" width="8.125" style="714" bestFit="1" customWidth="1"/>
    <col min="15403" max="15403" width="9.75" style="714" bestFit="1" customWidth="1"/>
    <col min="15404" max="15404" width="10.875" style="714" bestFit="1" customWidth="1"/>
    <col min="15405" max="15405" width="10.125" style="714" bestFit="1" customWidth="1"/>
    <col min="15406" max="15406" width="7.375" style="714" bestFit="1" customWidth="1"/>
    <col min="15407" max="15407" width="7.625" style="714" bestFit="1" customWidth="1"/>
    <col min="15408" max="15408" width="8.75" style="714" bestFit="1" customWidth="1"/>
    <col min="15409" max="15410" width="7.875" style="714" bestFit="1" customWidth="1"/>
    <col min="15411" max="15411" width="8.25" style="714" bestFit="1" customWidth="1"/>
    <col min="15412" max="15412" width="7" style="714" bestFit="1" customWidth="1"/>
    <col min="15413" max="15414" width="8.125" style="714" bestFit="1" customWidth="1"/>
    <col min="15415" max="15415" width="9.75" style="714" bestFit="1" customWidth="1"/>
    <col min="15416" max="15416" width="10.875" style="714" bestFit="1" customWidth="1"/>
    <col min="15417" max="15417" width="10.125" style="714" bestFit="1" customWidth="1"/>
    <col min="15418" max="15418" width="7.375" style="714" bestFit="1" customWidth="1"/>
    <col min="15419" max="15419" width="7.625" style="714" bestFit="1" customWidth="1"/>
    <col min="15420" max="15420" width="8.75" style="714" bestFit="1" customWidth="1"/>
    <col min="15421" max="15422" width="7.875" style="714" bestFit="1" customWidth="1"/>
    <col min="15423" max="15423" width="8.25" style="714" bestFit="1" customWidth="1"/>
    <col min="15424" max="15424" width="7" style="714" bestFit="1" customWidth="1"/>
    <col min="15425" max="15426" width="8.125" style="714" bestFit="1" customWidth="1"/>
    <col min="15427" max="15427" width="9.75" style="714" bestFit="1" customWidth="1"/>
    <col min="15428" max="15428" width="10.875" style="714" bestFit="1" customWidth="1"/>
    <col min="15429" max="15429" width="10.125" style="714" bestFit="1" customWidth="1"/>
    <col min="15430" max="15430" width="7.375" style="714" bestFit="1" customWidth="1"/>
    <col min="15431" max="15431" width="7.625" style="714" bestFit="1" customWidth="1"/>
    <col min="15432" max="15432" width="8.75" style="714" bestFit="1" customWidth="1"/>
    <col min="15433" max="15434" width="7.875" style="714" bestFit="1" customWidth="1"/>
    <col min="15435" max="15435" width="8.25" style="714" bestFit="1" customWidth="1"/>
    <col min="15436" max="15436" width="7" style="714" bestFit="1" customWidth="1"/>
    <col min="15437" max="15438" width="8.125" style="714" bestFit="1" customWidth="1"/>
    <col min="15439" max="15439" width="9.75" style="714" bestFit="1" customWidth="1"/>
    <col min="15440" max="15440" width="10.875" style="714" bestFit="1" customWidth="1"/>
    <col min="15441" max="15441" width="10.125" style="714" bestFit="1" customWidth="1"/>
    <col min="15442" max="15442" width="7.375" style="714" bestFit="1" customWidth="1"/>
    <col min="15443" max="15443" width="7.625" style="714" bestFit="1" customWidth="1"/>
    <col min="15444" max="15444" width="8.75" style="714" bestFit="1" customWidth="1"/>
    <col min="15445" max="15446" width="7.875" style="714" bestFit="1" customWidth="1"/>
    <col min="15447" max="15447" width="8.25" style="714" bestFit="1" customWidth="1"/>
    <col min="15448" max="15448" width="7" style="714" bestFit="1" customWidth="1"/>
    <col min="15449" max="15450" width="8.125" style="714" bestFit="1" customWidth="1"/>
    <col min="15451" max="15451" width="9.75" style="714" bestFit="1" customWidth="1"/>
    <col min="15452" max="15452" width="10.875" style="714" bestFit="1" customWidth="1"/>
    <col min="15453" max="15453" width="10.125" style="714" bestFit="1" customWidth="1"/>
    <col min="15454" max="15454" width="7.375" style="714" bestFit="1" customWidth="1"/>
    <col min="15455" max="15455" width="7.625" style="714" bestFit="1" customWidth="1"/>
    <col min="15456" max="15456" width="8.75" style="714" bestFit="1" customWidth="1"/>
    <col min="15457" max="15458" width="7.875" style="714" bestFit="1" customWidth="1"/>
    <col min="15459" max="15459" width="8.25" style="714" bestFit="1" customWidth="1"/>
    <col min="15460" max="15460" width="7" style="714" bestFit="1" customWidth="1"/>
    <col min="15461" max="15462" width="8.125" style="714" bestFit="1" customWidth="1"/>
    <col min="15463" max="15463" width="9.75" style="714" bestFit="1" customWidth="1"/>
    <col min="15464" max="15464" width="10.875" style="714" bestFit="1" customWidth="1"/>
    <col min="15465" max="15465" width="10.125" style="714" bestFit="1" customWidth="1"/>
    <col min="15466" max="15466" width="7.375" style="714" bestFit="1" customWidth="1"/>
    <col min="15467" max="15467" width="7.625" style="714" bestFit="1" customWidth="1"/>
    <col min="15468" max="15468" width="8.75" style="714" bestFit="1" customWidth="1"/>
    <col min="15469" max="15470" width="7.875" style="714" bestFit="1" customWidth="1"/>
    <col min="15471" max="15471" width="8.25" style="714" bestFit="1" customWidth="1"/>
    <col min="15472" max="15472" width="7" style="714" bestFit="1" customWidth="1"/>
    <col min="15473" max="15474" width="8.125" style="714" bestFit="1" customWidth="1"/>
    <col min="15475" max="15475" width="9.75" style="714" bestFit="1" customWidth="1"/>
    <col min="15476" max="15476" width="10.875" style="714" bestFit="1" customWidth="1"/>
    <col min="15477" max="15477" width="10.125" style="714" bestFit="1" customWidth="1"/>
    <col min="15478" max="15478" width="7.375" style="714" bestFit="1" customWidth="1"/>
    <col min="15479" max="15479" width="7.625" style="714" bestFit="1" customWidth="1"/>
    <col min="15480" max="15480" width="8.75" style="714" bestFit="1" customWidth="1"/>
    <col min="15481" max="15482" width="7.875" style="714" bestFit="1" customWidth="1"/>
    <col min="15483" max="15483" width="8.25" style="714" bestFit="1" customWidth="1"/>
    <col min="15484" max="15484" width="7" style="714" bestFit="1" customWidth="1"/>
    <col min="15485" max="15486" width="8.125" style="714" bestFit="1" customWidth="1"/>
    <col min="15487" max="15487" width="9.75" style="714" bestFit="1" customWidth="1"/>
    <col min="15488" max="15488" width="10.875" style="714" bestFit="1" customWidth="1"/>
    <col min="15489" max="15489" width="10.125" style="714" bestFit="1" customWidth="1"/>
    <col min="15490" max="15490" width="7.375" style="714" bestFit="1" customWidth="1"/>
    <col min="15491" max="15491" width="7.625" style="714" bestFit="1" customWidth="1"/>
    <col min="15492" max="15492" width="8.75" style="714" bestFit="1" customWidth="1"/>
    <col min="15493" max="15494" width="7.875" style="714" bestFit="1" customWidth="1"/>
    <col min="15495" max="15495" width="8.25" style="714" bestFit="1" customWidth="1"/>
    <col min="15496" max="15496" width="7" style="714" bestFit="1" customWidth="1"/>
    <col min="15497" max="15498" width="8.125" style="714" bestFit="1" customWidth="1"/>
    <col min="15499" max="15499" width="9.75" style="714" bestFit="1" customWidth="1"/>
    <col min="15500" max="15500" width="10.875" style="714" bestFit="1" customWidth="1"/>
    <col min="15501" max="15501" width="10.125" style="714" bestFit="1" customWidth="1"/>
    <col min="15502" max="15502" width="7.375" style="714" bestFit="1" customWidth="1"/>
    <col min="15503" max="15503" width="7.625" style="714" bestFit="1" customWidth="1"/>
    <col min="15504" max="15504" width="8.75" style="714" bestFit="1" customWidth="1"/>
    <col min="15505" max="15506" width="7.875" style="714" bestFit="1" customWidth="1"/>
    <col min="15507" max="15507" width="8.25" style="714" bestFit="1" customWidth="1"/>
    <col min="15508" max="15508" width="7" style="714" bestFit="1" customWidth="1"/>
    <col min="15509" max="15510" width="8.125" style="714" bestFit="1" customWidth="1"/>
    <col min="15511" max="15511" width="9.75" style="714" bestFit="1" customWidth="1"/>
    <col min="15512" max="15512" width="10.875" style="714" bestFit="1" customWidth="1"/>
    <col min="15513" max="15513" width="10.125" style="714" bestFit="1" customWidth="1"/>
    <col min="15514" max="15514" width="7.375" style="714" bestFit="1" customWidth="1"/>
    <col min="15515" max="15515" width="7.625" style="714" bestFit="1" customWidth="1"/>
    <col min="15516" max="15516" width="8.75" style="714" bestFit="1" customWidth="1"/>
    <col min="15517" max="15518" width="7.875" style="714" bestFit="1" customWidth="1"/>
    <col min="15519" max="15519" width="8.25" style="714" bestFit="1" customWidth="1"/>
    <col min="15520" max="15520" width="7" style="714" bestFit="1" customWidth="1"/>
    <col min="15521" max="15522" width="8.125" style="714" bestFit="1" customWidth="1"/>
    <col min="15523" max="15523" width="9.75" style="714" bestFit="1" customWidth="1"/>
    <col min="15524" max="15524" width="10.875" style="714" bestFit="1" customWidth="1"/>
    <col min="15525" max="15525" width="10.125" style="714" bestFit="1" customWidth="1"/>
    <col min="15526" max="15526" width="7.375" style="714" bestFit="1" customWidth="1"/>
    <col min="15527" max="15527" width="7.625" style="714" bestFit="1" customWidth="1"/>
    <col min="15528" max="15528" width="8.75" style="714" bestFit="1" customWidth="1"/>
    <col min="15529" max="15530" width="7.875" style="714" bestFit="1" customWidth="1"/>
    <col min="15531" max="15531" width="8.25" style="714" bestFit="1" customWidth="1"/>
    <col min="15532" max="15532" width="7" style="714" bestFit="1" customWidth="1"/>
    <col min="15533" max="15534" width="8.125" style="714" bestFit="1" customWidth="1"/>
    <col min="15535" max="15535" width="9.75" style="714" bestFit="1" customWidth="1"/>
    <col min="15536" max="15536" width="10.875" style="714" bestFit="1" customWidth="1"/>
    <col min="15537" max="15537" width="10.125" style="714" bestFit="1" customWidth="1"/>
    <col min="15538" max="15538" width="7.375" style="714" bestFit="1" customWidth="1"/>
    <col min="15539" max="15616" width="9" style="714"/>
    <col min="15617" max="15617" width="47.875" style="714" bestFit="1" customWidth="1"/>
    <col min="15618" max="15618" width="7.875" style="714" bestFit="1" customWidth="1"/>
    <col min="15619" max="15619" width="8.25" style="714" bestFit="1" customWidth="1"/>
    <col min="15620" max="15620" width="7" style="714" bestFit="1" customWidth="1"/>
    <col min="15621" max="15622" width="8.125" style="714" bestFit="1" customWidth="1"/>
    <col min="15623" max="15623" width="9.75" style="714" bestFit="1" customWidth="1"/>
    <col min="15624" max="15624" width="10.875" style="714" bestFit="1" customWidth="1"/>
    <col min="15625" max="15625" width="10.125" style="714" bestFit="1" customWidth="1"/>
    <col min="15626" max="15626" width="7.375" style="714" bestFit="1" customWidth="1"/>
    <col min="15627" max="15627" width="7.625" style="714" bestFit="1" customWidth="1"/>
    <col min="15628" max="15628" width="8.75" style="714" bestFit="1" customWidth="1"/>
    <col min="15629" max="15630" width="7.875" style="714" bestFit="1" customWidth="1"/>
    <col min="15631" max="15631" width="8.25" style="714" bestFit="1" customWidth="1"/>
    <col min="15632" max="15632" width="7" style="714" bestFit="1" customWidth="1"/>
    <col min="15633" max="15634" width="8.125" style="714" bestFit="1" customWidth="1"/>
    <col min="15635" max="15635" width="9.75" style="714" bestFit="1" customWidth="1"/>
    <col min="15636" max="15636" width="10.875" style="714" bestFit="1" customWidth="1"/>
    <col min="15637" max="15637" width="10.125" style="714" bestFit="1" customWidth="1"/>
    <col min="15638" max="15638" width="7.375" style="714" bestFit="1" customWidth="1"/>
    <col min="15639" max="15639" width="7.625" style="714" bestFit="1" customWidth="1"/>
    <col min="15640" max="15640" width="8.75" style="714" bestFit="1" customWidth="1"/>
    <col min="15641" max="15642" width="7.875" style="714" bestFit="1" customWidth="1"/>
    <col min="15643" max="15643" width="8.25" style="714" bestFit="1" customWidth="1"/>
    <col min="15644" max="15644" width="7" style="714" bestFit="1" customWidth="1"/>
    <col min="15645" max="15646" width="8.125" style="714" bestFit="1" customWidth="1"/>
    <col min="15647" max="15647" width="9.75" style="714" bestFit="1" customWidth="1"/>
    <col min="15648" max="15648" width="10.875" style="714" bestFit="1" customWidth="1"/>
    <col min="15649" max="15649" width="10.125" style="714" bestFit="1" customWidth="1"/>
    <col min="15650" max="15650" width="7.375" style="714" bestFit="1" customWidth="1"/>
    <col min="15651" max="15651" width="7.625" style="714" bestFit="1" customWidth="1"/>
    <col min="15652" max="15652" width="8.75" style="714" bestFit="1" customWidth="1"/>
    <col min="15653" max="15654" width="7.875" style="714" bestFit="1" customWidth="1"/>
    <col min="15655" max="15655" width="8.25" style="714" bestFit="1" customWidth="1"/>
    <col min="15656" max="15656" width="7" style="714" bestFit="1" customWidth="1"/>
    <col min="15657" max="15658" width="8.125" style="714" bestFit="1" customWidth="1"/>
    <col min="15659" max="15659" width="9.75" style="714" bestFit="1" customWidth="1"/>
    <col min="15660" max="15660" width="10.875" style="714" bestFit="1" customWidth="1"/>
    <col min="15661" max="15661" width="10.125" style="714" bestFit="1" customWidth="1"/>
    <col min="15662" max="15662" width="7.375" style="714" bestFit="1" customWidth="1"/>
    <col min="15663" max="15663" width="7.625" style="714" bestFit="1" customWidth="1"/>
    <col min="15664" max="15664" width="8.75" style="714" bestFit="1" customWidth="1"/>
    <col min="15665" max="15666" width="7.875" style="714" bestFit="1" customWidth="1"/>
    <col min="15667" max="15667" width="8.25" style="714" bestFit="1" customWidth="1"/>
    <col min="15668" max="15668" width="7" style="714" bestFit="1" customWidth="1"/>
    <col min="15669" max="15670" width="8.125" style="714" bestFit="1" customWidth="1"/>
    <col min="15671" max="15671" width="9.75" style="714" bestFit="1" customWidth="1"/>
    <col min="15672" max="15672" width="10.875" style="714" bestFit="1" customWidth="1"/>
    <col min="15673" max="15673" width="10.125" style="714" bestFit="1" customWidth="1"/>
    <col min="15674" max="15674" width="7.375" style="714" bestFit="1" customWidth="1"/>
    <col min="15675" max="15675" width="7.625" style="714" bestFit="1" customWidth="1"/>
    <col min="15676" max="15676" width="8.75" style="714" bestFit="1" customWidth="1"/>
    <col min="15677" max="15678" width="7.875" style="714" bestFit="1" customWidth="1"/>
    <col min="15679" max="15679" width="8.25" style="714" bestFit="1" customWidth="1"/>
    <col min="15680" max="15680" width="7" style="714" bestFit="1" customWidth="1"/>
    <col min="15681" max="15682" width="8.125" style="714" bestFit="1" customWidth="1"/>
    <col min="15683" max="15683" width="9.75" style="714" bestFit="1" customWidth="1"/>
    <col min="15684" max="15684" width="10.875" style="714" bestFit="1" customWidth="1"/>
    <col min="15685" max="15685" width="10.125" style="714" bestFit="1" customWidth="1"/>
    <col min="15686" max="15686" width="7.375" style="714" bestFit="1" customWidth="1"/>
    <col min="15687" max="15687" width="7.625" style="714" bestFit="1" customWidth="1"/>
    <col min="15688" max="15688" width="8.75" style="714" bestFit="1" customWidth="1"/>
    <col min="15689" max="15690" width="7.875" style="714" bestFit="1" customWidth="1"/>
    <col min="15691" max="15691" width="8.25" style="714" bestFit="1" customWidth="1"/>
    <col min="15692" max="15692" width="7" style="714" bestFit="1" customWidth="1"/>
    <col min="15693" max="15694" width="8.125" style="714" bestFit="1" customWidth="1"/>
    <col min="15695" max="15695" width="9.75" style="714" bestFit="1" customWidth="1"/>
    <col min="15696" max="15696" width="10.875" style="714" bestFit="1" customWidth="1"/>
    <col min="15697" max="15697" width="10.125" style="714" bestFit="1" customWidth="1"/>
    <col min="15698" max="15698" width="7.375" style="714" bestFit="1" customWidth="1"/>
    <col min="15699" max="15699" width="7.625" style="714" bestFit="1" customWidth="1"/>
    <col min="15700" max="15700" width="8.75" style="714" bestFit="1" customWidth="1"/>
    <col min="15701" max="15702" width="7.875" style="714" bestFit="1" customWidth="1"/>
    <col min="15703" max="15703" width="8.25" style="714" bestFit="1" customWidth="1"/>
    <col min="15704" max="15704" width="7" style="714" bestFit="1" customWidth="1"/>
    <col min="15705" max="15706" width="8.125" style="714" bestFit="1" customWidth="1"/>
    <col min="15707" max="15707" width="9.75" style="714" bestFit="1" customWidth="1"/>
    <col min="15708" max="15708" width="10.875" style="714" bestFit="1" customWidth="1"/>
    <col min="15709" max="15709" width="10.125" style="714" bestFit="1" customWidth="1"/>
    <col min="15710" max="15710" width="7.375" style="714" bestFit="1" customWidth="1"/>
    <col min="15711" max="15711" width="7.625" style="714" bestFit="1" customWidth="1"/>
    <col min="15712" max="15712" width="8.75" style="714" bestFit="1" customWidth="1"/>
    <col min="15713" max="15714" width="7.875" style="714" bestFit="1" customWidth="1"/>
    <col min="15715" max="15715" width="8.25" style="714" bestFit="1" customWidth="1"/>
    <col min="15716" max="15716" width="7" style="714" bestFit="1" customWidth="1"/>
    <col min="15717" max="15718" width="8.125" style="714" bestFit="1" customWidth="1"/>
    <col min="15719" max="15719" width="9.75" style="714" bestFit="1" customWidth="1"/>
    <col min="15720" max="15720" width="10.875" style="714" bestFit="1" customWidth="1"/>
    <col min="15721" max="15721" width="10.125" style="714" bestFit="1" customWidth="1"/>
    <col min="15722" max="15722" width="7.375" style="714" bestFit="1" customWidth="1"/>
    <col min="15723" max="15723" width="7.625" style="714" bestFit="1" customWidth="1"/>
    <col min="15724" max="15724" width="8.75" style="714" bestFit="1" customWidth="1"/>
    <col min="15725" max="15726" width="7.875" style="714" bestFit="1" customWidth="1"/>
    <col min="15727" max="15727" width="8.25" style="714" bestFit="1" customWidth="1"/>
    <col min="15728" max="15728" width="7" style="714" bestFit="1" customWidth="1"/>
    <col min="15729" max="15730" width="8.125" style="714" bestFit="1" customWidth="1"/>
    <col min="15731" max="15731" width="9.75" style="714" bestFit="1" customWidth="1"/>
    <col min="15732" max="15732" width="10.875" style="714" bestFit="1" customWidth="1"/>
    <col min="15733" max="15733" width="10.125" style="714" bestFit="1" customWidth="1"/>
    <col min="15734" max="15734" width="7.375" style="714" bestFit="1" customWidth="1"/>
    <col min="15735" max="15735" width="7.625" style="714" bestFit="1" customWidth="1"/>
    <col min="15736" max="15736" width="8.75" style="714" bestFit="1" customWidth="1"/>
    <col min="15737" max="15738" width="7.875" style="714" bestFit="1" customWidth="1"/>
    <col min="15739" max="15739" width="8.25" style="714" bestFit="1" customWidth="1"/>
    <col min="15740" max="15740" width="7" style="714" bestFit="1" customWidth="1"/>
    <col min="15741" max="15742" width="8.125" style="714" bestFit="1" customWidth="1"/>
    <col min="15743" max="15743" width="9.75" style="714" bestFit="1" customWidth="1"/>
    <col min="15744" max="15744" width="10.875" style="714" bestFit="1" customWidth="1"/>
    <col min="15745" max="15745" width="10.125" style="714" bestFit="1" customWidth="1"/>
    <col min="15746" max="15746" width="7.375" style="714" bestFit="1" customWidth="1"/>
    <col min="15747" max="15747" width="7.625" style="714" bestFit="1" customWidth="1"/>
    <col min="15748" max="15748" width="8.75" style="714" bestFit="1" customWidth="1"/>
    <col min="15749" max="15750" width="7.875" style="714" bestFit="1" customWidth="1"/>
    <col min="15751" max="15751" width="8.25" style="714" bestFit="1" customWidth="1"/>
    <col min="15752" max="15752" width="7" style="714" bestFit="1" customWidth="1"/>
    <col min="15753" max="15754" width="8.125" style="714" bestFit="1" customWidth="1"/>
    <col min="15755" max="15755" width="9.75" style="714" bestFit="1" customWidth="1"/>
    <col min="15756" max="15756" width="10.875" style="714" bestFit="1" customWidth="1"/>
    <col min="15757" max="15757" width="10.125" style="714" bestFit="1" customWidth="1"/>
    <col min="15758" max="15758" width="7.375" style="714" bestFit="1" customWidth="1"/>
    <col min="15759" max="15759" width="7.625" style="714" bestFit="1" customWidth="1"/>
    <col min="15760" max="15760" width="8.75" style="714" bestFit="1" customWidth="1"/>
    <col min="15761" max="15762" width="7.875" style="714" bestFit="1" customWidth="1"/>
    <col min="15763" max="15763" width="8.25" style="714" bestFit="1" customWidth="1"/>
    <col min="15764" max="15764" width="7" style="714" bestFit="1" customWidth="1"/>
    <col min="15765" max="15766" width="8.125" style="714" bestFit="1" customWidth="1"/>
    <col min="15767" max="15767" width="9.75" style="714" bestFit="1" customWidth="1"/>
    <col min="15768" max="15768" width="10.875" style="714" bestFit="1" customWidth="1"/>
    <col min="15769" max="15769" width="10.125" style="714" bestFit="1" customWidth="1"/>
    <col min="15770" max="15770" width="7.375" style="714" bestFit="1" customWidth="1"/>
    <col min="15771" max="15771" width="7.625" style="714" bestFit="1" customWidth="1"/>
    <col min="15772" max="15772" width="8.75" style="714" bestFit="1" customWidth="1"/>
    <col min="15773" max="15774" width="7.875" style="714" bestFit="1" customWidth="1"/>
    <col min="15775" max="15775" width="8.25" style="714" bestFit="1" customWidth="1"/>
    <col min="15776" max="15776" width="7" style="714" bestFit="1" customWidth="1"/>
    <col min="15777" max="15778" width="8.125" style="714" bestFit="1" customWidth="1"/>
    <col min="15779" max="15779" width="9.75" style="714" bestFit="1" customWidth="1"/>
    <col min="15780" max="15780" width="10.875" style="714" bestFit="1" customWidth="1"/>
    <col min="15781" max="15781" width="10.125" style="714" bestFit="1" customWidth="1"/>
    <col min="15782" max="15782" width="7.375" style="714" bestFit="1" customWidth="1"/>
    <col min="15783" max="15783" width="7.625" style="714" bestFit="1" customWidth="1"/>
    <col min="15784" max="15784" width="8.75" style="714" bestFit="1" customWidth="1"/>
    <col min="15785" max="15786" width="7.875" style="714" bestFit="1" customWidth="1"/>
    <col min="15787" max="15787" width="8.25" style="714" bestFit="1" customWidth="1"/>
    <col min="15788" max="15788" width="7" style="714" bestFit="1" customWidth="1"/>
    <col min="15789" max="15790" width="8.125" style="714" bestFit="1" customWidth="1"/>
    <col min="15791" max="15791" width="9.75" style="714" bestFit="1" customWidth="1"/>
    <col min="15792" max="15792" width="10.875" style="714" bestFit="1" customWidth="1"/>
    <col min="15793" max="15793" width="10.125" style="714" bestFit="1" customWidth="1"/>
    <col min="15794" max="15794" width="7.375" style="714" bestFit="1" customWidth="1"/>
    <col min="15795" max="15872" width="9" style="714"/>
    <col min="15873" max="15873" width="47.875" style="714" bestFit="1" customWidth="1"/>
    <col min="15874" max="15874" width="7.875" style="714" bestFit="1" customWidth="1"/>
    <col min="15875" max="15875" width="8.25" style="714" bestFit="1" customWidth="1"/>
    <col min="15876" max="15876" width="7" style="714" bestFit="1" customWidth="1"/>
    <col min="15877" max="15878" width="8.125" style="714" bestFit="1" customWidth="1"/>
    <col min="15879" max="15879" width="9.75" style="714" bestFit="1" customWidth="1"/>
    <col min="15880" max="15880" width="10.875" style="714" bestFit="1" customWidth="1"/>
    <col min="15881" max="15881" width="10.125" style="714" bestFit="1" customWidth="1"/>
    <col min="15882" max="15882" width="7.375" style="714" bestFit="1" customWidth="1"/>
    <col min="15883" max="15883" width="7.625" style="714" bestFit="1" customWidth="1"/>
    <col min="15884" max="15884" width="8.75" style="714" bestFit="1" customWidth="1"/>
    <col min="15885" max="15886" width="7.875" style="714" bestFit="1" customWidth="1"/>
    <col min="15887" max="15887" width="8.25" style="714" bestFit="1" customWidth="1"/>
    <col min="15888" max="15888" width="7" style="714" bestFit="1" customWidth="1"/>
    <col min="15889" max="15890" width="8.125" style="714" bestFit="1" customWidth="1"/>
    <col min="15891" max="15891" width="9.75" style="714" bestFit="1" customWidth="1"/>
    <col min="15892" max="15892" width="10.875" style="714" bestFit="1" customWidth="1"/>
    <col min="15893" max="15893" width="10.125" style="714" bestFit="1" customWidth="1"/>
    <col min="15894" max="15894" width="7.375" style="714" bestFit="1" customWidth="1"/>
    <col min="15895" max="15895" width="7.625" style="714" bestFit="1" customWidth="1"/>
    <col min="15896" max="15896" width="8.75" style="714" bestFit="1" customWidth="1"/>
    <col min="15897" max="15898" width="7.875" style="714" bestFit="1" customWidth="1"/>
    <col min="15899" max="15899" width="8.25" style="714" bestFit="1" customWidth="1"/>
    <col min="15900" max="15900" width="7" style="714" bestFit="1" customWidth="1"/>
    <col min="15901" max="15902" width="8.125" style="714" bestFit="1" customWidth="1"/>
    <col min="15903" max="15903" width="9.75" style="714" bestFit="1" customWidth="1"/>
    <col min="15904" max="15904" width="10.875" style="714" bestFit="1" customWidth="1"/>
    <col min="15905" max="15905" width="10.125" style="714" bestFit="1" customWidth="1"/>
    <col min="15906" max="15906" width="7.375" style="714" bestFit="1" customWidth="1"/>
    <col min="15907" max="15907" width="7.625" style="714" bestFit="1" customWidth="1"/>
    <col min="15908" max="15908" width="8.75" style="714" bestFit="1" customWidth="1"/>
    <col min="15909" max="15910" width="7.875" style="714" bestFit="1" customWidth="1"/>
    <col min="15911" max="15911" width="8.25" style="714" bestFit="1" customWidth="1"/>
    <col min="15912" max="15912" width="7" style="714" bestFit="1" customWidth="1"/>
    <col min="15913" max="15914" width="8.125" style="714" bestFit="1" customWidth="1"/>
    <col min="15915" max="15915" width="9.75" style="714" bestFit="1" customWidth="1"/>
    <col min="15916" max="15916" width="10.875" style="714" bestFit="1" customWidth="1"/>
    <col min="15917" max="15917" width="10.125" style="714" bestFit="1" customWidth="1"/>
    <col min="15918" max="15918" width="7.375" style="714" bestFit="1" customWidth="1"/>
    <col min="15919" max="15919" width="7.625" style="714" bestFit="1" customWidth="1"/>
    <col min="15920" max="15920" width="8.75" style="714" bestFit="1" customWidth="1"/>
    <col min="15921" max="15922" width="7.875" style="714" bestFit="1" customWidth="1"/>
    <col min="15923" max="15923" width="8.25" style="714" bestFit="1" customWidth="1"/>
    <col min="15924" max="15924" width="7" style="714" bestFit="1" customWidth="1"/>
    <col min="15925" max="15926" width="8.125" style="714" bestFit="1" customWidth="1"/>
    <col min="15927" max="15927" width="9.75" style="714" bestFit="1" customWidth="1"/>
    <col min="15928" max="15928" width="10.875" style="714" bestFit="1" customWidth="1"/>
    <col min="15929" max="15929" width="10.125" style="714" bestFit="1" customWidth="1"/>
    <col min="15930" max="15930" width="7.375" style="714" bestFit="1" customWidth="1"/>
    <col min="15931" max="15931" width="7.625" style="714" bestFit="1" customWidth="1"/>
    <col min="15932" max="15932" width="8.75" style="714" bestFit="1" customWidth="1"/>
    <col min="15933" max="15934" width="7.875" style="714" bestFit="1" customWidth="1"/>
    <col min="15935" max="15935" width="8.25" style="714" bestFit="1" customWidth="1"/>
    <col min="15936" max="15936" width="7" style="714" bestFit="1" customWidth="1"/>
    <col min="15937" max="15938" width="8.125" style="714" bestFit="1" customWidth="1"/>
    <col min="15939" max="15939" width="9.75" style="714" bestFit="1" customWidth="1"/>
    <col min="15940" max="15940" width="10.875" style="714" bestFit="1" customWidth="1"/>
    <col min="15941" max="15941" width="10.125" style="714" bestFit="1" customWidth="1"/>
    <col min="15942" max="15942" width="7.375" style="714" bestFit="1" customWidth="1"/>
    <col min="15943" max="15943" width="7.625" style="714" bestFit="1" customWidth="1"/>
    <col min="15944" max="15944" width="8.75" style="714" bestFit="1" customWidth="1"/>
    <col min="15945" max="15946" width="7.875" style="714" bestFit="1" customWidth="1"/>
    <col min="15947" max="15947" width="8.25" style="714" bestFit="1" customWidth="1"/>
    <col min="15948" max="15948" width="7" style="714" bestFit="1" customWidth="1"/>
    <col min="15949" max="15950" width="8.125" style="714" bestFit="1" customWidth="1"/>
    <col min="15951" max="15951" width="9.75" style="714" bestFit="1" customWidth="1"/>
    <col min="15952" max="15952" width="10.875" style="714" bestFit="1" customWidth="1"/>
    <col min="15953" max="15953" width="10.125" style="714" bestFit="1" customWidth="1"/>
    <col min="15954" max="15954" width="7.375" style="714" bestFit="1" customWidth="1"/>
    <col min="15955" max="15955" width="7.625" style="714" bestFit="1" customWidth="1"/>
    <col min="15956" max="15956" width="8.75" style="714" bestFit="1" customWidth="1"/>
    <col min="15957" max="15958" width="7.875" style="714" bestFit="1" customWidth="1"/>
    <col min="15959" max="15959" width="8.25" style="714" bestFit="1" customWidth="1"/>
    <col min="15960" max="15960" width="7" style="714" bestFit="1" customWidth="1"/>
    <col min="15961" max="15962" width="8.125" style="714" bestFit="1" customWidth="1"/>
    <col min="15963" max="15963" width="9.75" style="714" bestFit="1" customWidth="1"/>
    <col min="15964" max="15964" width="10.875" style="714" bestFit="1" customWidth="1"/>
    <col min="15965" max="15965" width="10.125" style="714" bestFit="1" customWidth="1"/>
    <col min="15966" max="15966" width="7.375" style="714" bestFit="1" customWidth="1"/>
    <col min="15967" max="15967" width="7.625" style="714" bestFit="1" customWidth="1"/>
    <col min="15968" max="15968" width="8.75" style="714" bestFit="1" customWidth="1"/>
    <col min="15969" max="15970" width="7.875" style="714" bestFit="1" customWidth="1"/>
    <col min="15971" max="15971" width="8.25" style="714" bestFit="1" customWidth="1"/>
    <col min="15972" max="15972" width="7" style="714" bestFit="1" customWidth="1"/>
    <col min="15973" max="15974" width="8.125" style="714" bestFit="1" customWidth="1"/>
    <col min="15975" max="15975" width="9.75" style="714" bestFit="1" customWidth="1"/>
    <col min="15976" max="15976" width="10.875" style="714" bestFit="1" customWidth="1"/>
    <col min="15977" max="15977" width="10.125" style="714" bestFit="1" customWidth="1"/>
    <col min="15978" max="15978" width="7.375" style="714" bestFit="1" customWidth="1"/>
    <col min="15979" max="15979" width="7.625" style="714" bestFit="1" customWidth="1"/>
    <col min="15980" max="15980" width="8.75" style="714" bestFit="1" customWidth="1"/>
    <col min="15981" max="15982" width="7.875" style="714" bestFit="1" customWidth="1"/>
    <col min="15983" max="15983" width="8.25" style="714" bestFit="1" customWidth="1"/>
    <col min="15984" max="15984" width="7" style="714" bestFit="1" customWidth="1"/>
    <col min="15985" max="15986" width="8.125" style="714" bestFit="1" customWidth="1"/>
    <col min="15987" max="15987" width="9.75" style="714" bestFit="1" customWidth="1"/>
    <col min="15988" max="15988" width="10.875" style="714" bestFit="1" customWidth="1"/>
    <col min="15989" max="15989" width="10.125" style="714" bestFit="1" customWidth="1"/>
    <col min="15990" max="15990" width="7.375" style="714" bestFit="1" customWidth="1"/>
    <col min="15991" max="15991" width="7.625" style="714" bestFit="1" customWidth="1"/>
    <col min="15992" max="15992" width="8.75" style="714" bestFit="1" customWidth="1"/>
    <col min="15993" max="15994" width="7.875" style="714" bestFit="1" customWidth="1"/>
    <col min="15995" max="15995" width="8.25" style="714" bestFit="1" customWidth="1"/>
    <col min="15996" max="15996" width="7" style="714" bestFit="1" customWidth="1"/>
    <col min="15997" max="15998" width="8.125" style="714" bestFit="1" customWidth="1"/>
    <col min="15999" max="15999" width="9.75" style="714" bestFit="1" customWidth="1"/>
    <col min="16000" max="16000" width="10.875" style="714" bestFit="1" customWidth="1"/>
    <col min="16001" max="16001" width="10.125" style="714" bestFit="1" customWidth="1"/>
    <col min="16002" max="16002" width="7.375" style="714" bestFit="1" customWidth="1"/>
    <col min="16003" max="16003" width="7.625" style="714" bestFit="1" customWidth="1"/>
    <col min="16004" max="16004" width="8.75" style="714" bestFit="1" customWidth="1"/>
    <col min="16005" max="16006" width="7.875" style="714" bestFit="1" customWidth="1"/>
    <col min="16007" max="16007" width="8.25" style="714" bestFit="1" customWidth="1"/>
    <col min="16008" max="16008" width="7" style="714" bestFit="1" customWidth="1"/>
    <col min="16009" max="16010" width="8.125" style="714" bestFit="1" customWidth="1"/>
    <col min="16011" max="16011" width="9.75" style="714" bestFit="1" customWidth="1"/>
    <col min="16012" max="16012" width="10.875" style="714" bestFit="1" customWidth="1"/>
    <col min="16013" max="16013" width="10.125" style="714" bestFit="1" customWidth="1"/>
    <col min="16014" max="16014" width="7.375" style="714" bestFit="1" customWidth="1"/>
    <col min="16015" max="16015" width="7.625" style="714" bestFit="1" customWidth="1"/>
    <col min="16016" max="16016" width="8.75" style="714" bestFit="1" customWidth="1"/>
    <col min="16017" max="16018" width="7.875" style="714" bestFit="1" customWidth="1"/>
    <col min="16019" max="16019" width="8.25" style="714" bestFit="1" customWidth="1"/>
    <col min="16020" max="16020" width="7" style="714" bestFit="1" customWidth="1"/>
    <col min="16021" max="16022" width="8.125" style="714" bestFit="1" customWidth="1"/>
    <col min="16023" max="16023" width="9.75" style="714" bestFit="1" customWidth="1"/>
    <col min="16024" max="16024" width="10.875" style="714" bestFit="1" customWidth="1"/>
    <col min="16025" max="16025" width="10.125" style="714" bestFit="1" customWidth="1"/>
    <col min="16026" max="16026" width="7.375" style="714" bestFit="1" customWidth="1"/>
    <col min="16027" max="16027" width="7.625" style="714" bestFit="1" customWidth="1"/>
    <col min="16028" max="16028" width="8.75" style="714" bestFit="1" customWidth="1"/>
    <col min="16029" max="16030" width="7.875" style="714" bestFit="1" customWidth="1"/>
    <col min="16031" max="16031" width="8.25" style="714" bestFit="1" customWidth="1"/>
    <col min="16032" max="16032" width="7" style="714" bestFit="1" customWidth="1"/>
    <col min="16033" max="16034" width="8.125" style="714" bestFit="1" customWidth="1"/>
    <col min="16035" max="16035" width="9.75" style="714" bestFit="1" customWidth="1"/>
    <col min="16036" max="16036" width="10.875" style="714" bestFit="1" customWidth="1"/>
    <col min="16037" max="16037" width="10.125" style="714" bestFit="1" customWidth="1"/>
    <col min="16038" max="16038" width="7.375" style="714" bestFit="1" customWidth="1"/>
    <col min="16039" max="16039" width="7.625" style="714" bestFit="1" customWidth="1"/>
    <col min="16040" max="16040" width="8.75" style="714" bestFit="1" customWidth="1"/>
    <col min="16041" max="16042" width="7.875" style="714" bestFit="1" customWidth="1"/>
    <col min="16043" max="16043" width="8.25" style="714" bestFit="1" customWidth="1"/>
    <col min="16044" max="16044" width="7" style="714" bestFit="1" customWidth="1"/>
    <col min="16045" max="16046" width="8.125" style="714" bestFit="1" customWidth="1"/>
    <col min="16047" max="16047" width="9.75" style="714" bestFit="1" customWidth="1"/>
    <col min="16048" max="16048" width="10.875" style="714" bestFit="1" customWidth="1"/>
    <col min="16049" max="16049" width="10.125" style="714" bestFit="1" customWidth="1"/>
    <col min="16050" max="16050" width="7.375" style="714" bestFit="1" customWidth="1"/>
    <col min="16051" max="16128" width="9" style="714"/>
    <col min="16129" max="16129" width="47.875" style="714" bestFit="1" customWidth="1"/>
    <col min="16130" max="16130" width="7.875" style="714" bestFit="1" customWidth="1"/>
    <col min="16131" max="16131" width="8.25" style="714" bestFit="1" customWidth="1"/>
    <col min="16132" max="16132" width="7" style="714" bestFit="1" customWidth="1"/>
    <col min="16133" max="16134" width="8.125" style="714" bestFit="1" customWidth="1"/>
    <col min="16135" max="16135" width="9.75" style="714" bestFit="1" customWidth="1"/>
    <col min="16136" max="16136" width="10.875" style="714" bestFit="1" customWidth="1"/>
    <col min="16137" max="16137" width="10.125" style="714" bestFit="1" customWidth="1"/>
    <col min="16138" max="16138" width="7.375" style="714" bestFit="1" customWidth="1"/>
    <col min="16139" max="16139" width="7.625" style="714" bestFit="1" customWidth="1"/>
    <col min="16140" max="16140" width="8.75" style="714" bestFit="1" customWidth="1"/>
    <col min="16141" max="16142" width="7.875" style="714" bestFit="1" customWidth="1"/>
    <col min="16143" max="16143" width="8.25" style="714" bestFit="1" customWidth="1"/>
    <col min="16144" max="16144" width="7" style="714" bestFit="1" customWidth="1"/>
    <col min="16145" max="16146" width="8.125" style="714" bestFit="1" customWidth="1"/>
    <col min="16147" max="16147" width="9.75" style="714" bestFit="1" customWidth="1"/>
    <col min="16148" max="16148" width="10.875" style="714" bestFit="1" customWidth="1"/>
    <col min="16149" max="16149" width="10.125" style="714" bestFit="1" customWidth="1"/>
    <col min="16150" max="16150" width="7.375" style="714" bestFit="1" customWidth="1"/>
    <col min="16151" max="16151" width="7.625" style="714" bestFit="1" customWidth="1"/>
    <col min="16152" max="16152" width="8.75" style="714" bestFit="1" customWidth="1"/>
    <col min="16153" max="16154" width="7.875" style="714" bestFit="1" customWidth="1"/>
    <col min="16155" max="16155" width="8.25" style="714" bestFit="1" customWidth="1"/>
    <col min="16156" max="16156" width="7" style="714" bestFit="1" customWidth="1"/>
    <col min="16157" max="16158" width="8.125" style="714" bestFit="1" customWidth="1"/>
    <col min="16159" max="16159" width="9.75" style="714" bestFit="1" customWidth="1"/>
    <col min="16160" max="16160" width="10.875" style="714" bestFit="1" customWidth="1"/>
    <col min="16161" max="16161" width="10.125" style="714" bestFit="1" customWidth="1"/>
    <col min="16162" max="16162" width="7.375" style="714" bestFit="1" customWidth="1"/>
    <col min="16163" max="16163" width="7.625" style="714" bestFit="1" customWidth="1"/>
    <col min="16164" max="16164" width="8.75" style="714" bestFit="1" customWidth="1"/>
    <col min="16165" max="16166" width="7.875" style="714" bestFit="1" customWidth="1"/>
    <col min="16167" max="16167" width="8.25" style="714" bestFit="1" customWidth="1"/>
    <col min="16168" max="16168" width="7" style="714" bestFit="1" customWidth="1"/>
    <col min="16169" max="16170" width="8.125" style="714" bestFit="1" customWidth="1"/>
    <col min="16171" max="16171" width="9.75" style="714" bestFit="1" customWidth="1"/>
    <col min="16172" max="16172" width="10.875" style="714" bestFit="1" customWidth="1"/>
    <col min="16173" max="16173" width="10.125" style="714" bestFit="1" customWidth="1"/>
    <col min="16174" max="16174" width="7.375" style="714" bestFit="1" customWidth="1"/>
    <col min="16175" max="16175" width="7.625" style="714" bestFit="1" customWidth="1"/>
    <col min="16176" max="16176" width="8.75" style="714" bestFit="1" customWidth="1"/>
    <col min="16177" max="16178" width="7.875" style="714" bestFit="1" customWidth="1"/>
    <col min="16179" max="16179" width="8.25" style="714" bestFit="1" customWidth="1"/>
    <col min="16180" max="16180" width="7" style="714" bestFit="1" customWidth="1"/>
    <col min="16181" max="16182" width="8.125" style="714" bestFit="1" customWidth="1"/>
    <col min="16183" max="16183" width="9.75" style="714" bestFit="1" customWidth="1"/>
    <col min="16184" max="16184" width="10.875" style="714" bestFit="1" customWidth="1"/>
    <col min="16185" max="16185" width="10.125" style="714" bestFit="1" customWidth="1"/>
    <col min="16186" max="16186" width="7.375" style="714" bestFit="1" customWidth="1"/>
    <col min="16187" max="16187" width="7.625" style="714" bestFit="1" customWidth="1"/>
    <col min="16188" max="16188" width="8.75" style="714" bestFit="1" customWidth="1"/>
    <col min="16189" max="16190" width="7.875" style="714" bestFit="1" customWidth="1"/>
    <col min="16191" max="16191" width="8.25" style="714" bestFit="1" customWidth="1"/>
    <col min="16192" max="16192" width="7" style="714" bestFit="1" customWidth="1"/>
    <col min="16193" max="16194" width="8.125" style="714" bestFit="1" customWidth="1"/>
    <col min="16195" max="16195" width="9.75" style="714" bestFit="1" customWidth="1"/>
    <col min="16196" max="16196" width="10.875" style="714" bestFit="1" customWidth="1"/>
    <col min="16197" max="16197" width="10.125" style="714" bestFit="1" customWidth="1"/>
    <col min="16198" max="16198" width="7.375" style="714" bestFit="1" customWidth="1"/>
    <col min="16199" max="16199" width="7.625" style="714" bestFit="1" customWidth="1"/>
    <col min="16200" max="16200" width="8.75" style="714" bestFit="1" customWidth="1"/>
    <col min="16201" max="16202" width="7.875" style="714" bestFit="1" customWidth="1"/>
    <col min="16203" max="16203" width="8.25" style="714" bestFit="1" customWidth="1"/>
    <col min="16204" max="16204" width="7" style="714" bestFit="1" customWidth="1"/>
    <col min="16205" max="16206" width="8.125" style="714" bestFit="1" customWidth="1"/>
    <col min="16207" max="16207" width="9.75" style="714" bestFit="1" customWidth="1"/>
    <col min="16208" max="16208" width="10.875" style="714" bestFit="1" customWidth="1"/>
    <col min="16209" max="16209" width="10.125" style="714" bestFit="1" customWidth="1"/>
    <col min="16210" max="16210" width="7.375" style="714" bestFit="1" customWidth="1"/>
    <col min="16211" max="16211" width="7.625" style="714" bestFit="1" customWidth="1"/>
    <col min="16212" max="16212" width="8.75" style="714" bestFit="1" customWidth="1"/>
    <col min="16213" max="16214" width="7.875" style="714" bestFit="1" customWidth="1"/>
    <col min="16215" max="16215" width="8.25" style="714" bestFit="1" customWidth="1"/>
    <col min="16216" max="16216" width="7" style="714" bestFit="1" customWidth="1"/>
    <col min="16217" max="16218" width="8.125" style="714" bestFit="1" customWidth="1"/>
    <col min="16219" max="16219" width="9.75" style="714" bestFit="1" customWidth="1"/>
    <col min="16220" max="16220" width="10.875" style="714" bestFit="1" customWidth="1"/>
    <col min="16221" max="16221" width="10.125" style="714" bestFit="1" customWidth="1"/>
    <col min="16222" max="16222" width="7.375" style="714" bestFit="1" customWidth="1"/>
    <col min="16223" max="16223" width="7.625" style="714" bestFit="1" customWidth="1"/>
    <col min="16224" max="16224" width="8.75" style="714" bestFit="1" customWidth="1"/>
    <col min="16225" max="16226" width="7.875" style="714" bestFit="1" customWidth="1"/>
    <col min="16227" max="16227" width="8.25" style="714" bestFit="1" customWidth="1"/>
    <col min="16228" max="16228" width="7" style="714" bestFit="1" customWidth="1"/>
    <col min="16229" max="16230" width="8.125" style="714" bestFit="1" customWidth="1"/>
    <col min="16231" max="16231" width="9.75" style="714" bestFit="1" customWidth="1"/>
    <col min="16232" max="16232" width="10.875" style="714" bestFit="1" customWidth="1"/>
    <col min="16233" max="16233" width="10.125" style="714" bestFit="1" customWidth="1"/>
    <col min="16234" max="16234" width="7.375" style="714" bestFit="1" customWidth="1"/>
    <col min="16235" max="16235" width="7.625" style="714" bestFit="1" customWidth="1"/>
    <col min="16236" max="16236" width="8.75" style="714" bestFit="1" customWidth="1"/>
    <col min="16237" max="16238" width="7.875" style="714" bestFit="1" customWidth="1"/>
    <col min="16239" max="16239" width="8.25" style="714" bestFit="1" customWidth="1"/>
    <col min="16240" max="16240" width="7" style="714" bestFit="1" customWidth="1"/>
    <col min="16241" max="16242" width="8.125" style="714" bestFit="1" customWidth="1"/>
    <col min="16243" max="16243" width="9.75" style="714" bestFit="1" customWidth="1"/>
    <col min="16244" max="16244" width="10.875" style="714" bestFit="1" customWidth="1"/>
    <col min="16245" max="16245" width="10.125" style="714" bestFit="1" customWidth="1"/>
    <col min="16246" max="16246" width="7.375" style="714" bestFit="1" customWidth="1"/>
    <col min="16247" max="16247" width="7.625" style="714" bestFit="1" customWidth="1"/>
    <col min="16248" max="16248" width="8.75" style="714" bestFit="1" customWidth="1"/>
    <col min="16249" max="16250" width="7.875" style="714" bestFit="1" customWidth="1"/>
    <col min="16251" max="16251" width="8.25" style="714" bestFit="1" customWidth="1"/>
    <col min="16252" max="16252" width="7" style="714" bestFit="1" customWidth="1"/>
    <col min="16253" max="16254" width="8.125" style="714" bestFit="1" customWidth="1"/>
    <col min="16255" max="16255" width="9.75" style="714" bestFit="1" customWidth="1"/>
    <col min="16256" max="16256" width="10.875" style="714" bestFit="1" customWidth="1"/>
    <col min="16257" max="16257" width="10.125" style="714" bestFit="1" customWidth="1"/>
    <col min="16258" max="16258" width="7.375" style="714" bestFit="1" customWidth="1"/>
    <col min="16259" max="16259" width="7.625" style="714" bestFit="1" customWidth="1"/>
    <col min="16260" max="16260" width="8.75" style="714" bestFit="1" customWidth="1"/>
    <col min="16261" max="16262" width="7.875" style="714" bestFit="1" customWidth="1"/>
    <col min="16263" max="16263" width="8.25" style="714" bestFit="1" customWidth="1"/>
    <col min="16264" max="16264" width="7" style="714" bestFit="1" customWidth="1"/>
    <col min="16265" max="16266" width="8.125" style="714" bestFit="1" customWidth="1"/>
    <col min="16267" max="16267" width="9.75" style="714" bestFit="1" customWidth="1"/>
    <col min="16268" max="16268" width="10.875" style="714" bestFit="1" customWidth="1"/>
    <col min="16269" max="16269" width="10.125" style="714" bestFit="1" customWidth="1"/>
    <col min="16270" max="16270" width="7.375" style="714" bestFit="1" customWidth="1"/>
    <col min="16271" max="16271" width="7.625" style="714" bestFit="1" customWidth="1"/>
    <col min="16272" max="16272" width="8.75" style="714" bestFit="1" customWidth="1"/>
    <col min="16273" max="16274" width="7.875" style="714" bestFit="1" customWidth="1"/>
    <col min="16275" max="16275" width="8.25" style="714" bestFit="1" customWidth="1"/>
    <col min="16276" max="16276" width="7" style="714" bestFit="1" customWidth="1"/>
    <col min="16277" max="16278" width="8.125" style="714" bestFit="1" customWidth="1"/>
    <col min="16279" max="16279" width="9.75" style="714" bestFit="1" customWidth="1"/>
    <col min="16280" max="16280" width="10.875" style="714" bestFit="1" customWidth="1"/>
    <col min="16281" max="16281" width="10.125" style="714" bestFit="1" customWidth="1"/>
    <col min="16282" max="16282" width="7.375" style="714" bestFit="1" customWidth="1"/>
    <col min="16283" max="16283" width="7.625" style="714" bestFit="1" customWidth="1"/>
    <col min="16284" max="16284" width="8.75" style="714" bestFit="1" customWidth="1"/>
    <col min="16285" max="16286" width="7.875" style="714" bestFit="1" customWidth="1"/>
    <col min="16287" max="16287" width="8.25" style="714" bestFit="1" customWidth="1"/>
    <col min="16288" max="16288" width="7" style="714" bestFit="1" customWidth="1"/>
    <col min="16289" max="16290" width="8.125" style="714" bestFit="1" customWidth="1"/>
    <col min="16291" max="16291" width="9.75" style="714" bestFit="1" customWidth="1"/>
    <col min="16292" max="16292" width="10.875" style="714" bestFit="1" customWidth="1"/>
    <col min="16293" max="16293" width="10.125" style="714" bestFit="1" customWidth="1"/>
    <col min="16294" max="16294" width="7.375" style="714" bestFit="1" customWidth="1"/>
    <col min="16295" max="16295" width="7.625" style="714" bestFit="1" customWidth="1"/>
    <col min="16296" max="16296" width="8.75" style="714" bestFit="1" customWidth="1"/>
    <col min="16297" max="16298" width="7.875" style="714" bestFit="1" customWidth="1"/>
    <col min="16299" max="16299" width="8.25" style="714" bestFit="1" customWidth="1"/>
    <col min="16300" max="16300" width="7" style="714" bestFit="1" customWidth="1"/>
    <col min="16301" max="16302" width="8.125" style="714" bestFit="1" customWidth="1"/>
    <col min="16303" max="16303" width="9.75" style="714" bestFit="1" customWidth="1"/>
    <col min="16304" max="16304" width="10.875" style="714" bestFit="1" customWidth="1"/>
    <col min="16305" max="16305" width="10.125" style="714" bestFit="1" customWidth="1"/>
    <col min="16306" max="16306" width="7.375" style="714" bestFit="1" customWidth="1"/>
    <col min="16307" max="16384" width="9" style="714"/>
  </cols>
  <sheetData>
    <row r="1" spans="1:183">
      <c r="A1" s="714" t="s">
        <v>793</v>
      </c>
      <c r="B1" s="723" t="s">
        <v>4435</v>
      </c>
    </row>
    <row r="3" spans="1:183">
      <c r="B3" s="714" t="s">
        <v>4436</v>
      </c>
    </row>
    <row r="4" spans="1:183" ht="15">
      <c r="B4" s="1013">
        <v>2005</v>
      </c>
      <c r="C4" s="1014"/>
      <c r="D4" s="1014"/>
      <c r="E4" s="1014"/>
      <c r="F4" s="1014"/>
      <c r="G4" s="1014"/>
      <c r="H4" s="1014"/>
      <c r="I4" s="1014"/>
      <c r="J4" s="1014"/>
      <c r="K4" s="1014"/>
      <c r="L4" s="1014"/>
      <c r="M4" s="1014"/>
      <c r="N4" s="1013">
        <v>2006</v>
      </c>
      <c r="O4" s="1014"/>
      <c r="P4" s="1014"/>
      <c r="Q4" s="1014"/>
      <c r="R4" s="1014"/>
      <c r="S4" s="1014"/>
      <c r="T4" s="1014"/>
      <c r="U4" s="1014"/>
      <c r="V4" s="1014"/>
      <c r="W4" s="1014"/>
      <c r="X4" s="1014"/>
      <c r="Y4" s="1014"/>
      <c r="Z4" s="1013">
        <v>2007</v>
      </c>
      <c r="AA4" s="1014"/>
      <c r="AB4" s="1014"/>
      <c r="AC4" s="1014"/>
      <c r="AD4" s="1014"/>
      <c r="AE4" s="1014"/>
      <c r="AF4" s="1014"/>
      <c r="AG4" s="1014"/>
      <c r="AH4" s="1014"/>
      <c r="AI4" s="1014"/>
      <c r="AJ4" s="1014"/>
      <c r="AK4" s="1014"/>
      <c r="AL4" s="1013">
        <v>2008</v>
      </c>
      <c r="AM4" s="1014"/>
      <c r="AN4" s="1014"/>
      <c r="AO4" s="1014"/>
      <c r="AP4" s="1014"/>
      <c r="AQ4" s="1014"/>
      <c r="AR4" s="1014"/>
      <c r="AS4" s="1014"/>
      <c r="AT4" s="1014"/>
      <c r="AU4" s="1014"/>
      <c r="AV4" s="1014"/>
      <c r="AW4" s="1014"/>
      <c r="AX4" s="1013">
        <v>2009</v>
      </c>
      <c r="AY4" s="1014"/>
      <c r="AZ4" s="1014"/>
      <c r="BA4" s="1014"/>
      <c r="BB4" s="1014"/>
      <c r="BC4" s="1014"/>
      <c r="BD4" s="1014"/>
      <c r="BE4" s="1014"/>
      <c r="BF4" s="1014"/>
      <c r="BG4" s="1014"/>
      <c r="BH4" s="1014"/>
      <c r="BI4" s="1014"/>
      <c r="BJ4" s="1013">
        <v>2010</v>
      </c>
      <c r="BK4" s="1014"/>
      <c r="BL4" s="1014"/>
      <c r="BM4" s="1014"/>
      <c r="BN4" s="1014"/>
      <c r="BO4" s="1014"/>
      <c r="BP4" s="1014"/>
      <c r="BQ4" s="1014"/>
      <c r="BR4" s="1014"/>
      <c r="BS4" s="1014"/>
      <c r="BT4" s="1014"/>
      <c r="BU4" s="1014"/>
      <c r="BV4" s="1013">
        <v>2011</v>
      </c>
      <c r="BW4" s="1014"/>
      <c r="BX4" s="1014"/>
      <c r="BY4" s="1014"/>
      <c r="BZ4" s="1014"/>
      <c r="CA4" s="1014"/>
      <c r="CB4" s="1014"/>
      <c r="CC4" s="1014"/>
      <c r="CD4" s="1014"/>
      <c r="CE4" s="1014"/>
      <c r="CF4" s="1014"/>
      <c r="CG4" s="1014"/>
      <c r="CH4" s="1013">
        <v>2012</v>
      </c>
      <c r="CI4" s="1014"/>
      <c r="CJ4" s="1014"/>
      <c r="CK4" s="1014"/>
      <c r="CL4" s="1014"/>
      <c r="CM4" s="1014"/>
      <c r="CN4" s="1014"/>
      <c r="CO4" s="1014"/>
      <c r="CP4" s="1014"/>
      <c r="CQ4" s="1014"/>
      <c r="CR4" s="1014"/>
      <c r="CS4" s="1014"/>
      <c r="CT4" s="1013">
        <v>2013</v>
      </c>
      <c r="CU4" s="1014"/>
      <c r="CV4" s="1014"/>
      <c r="CW4" s="1014"/>
      <c r="CX4" s="1014"/>
      <c r="CY4" s="1014"/>
      <c r="CZ4" s="1014"/>
      <c r="DA4" s="1014"/>
      <c r="DB4" s="1014"/>
      <c r="DC4" s="1014"/>
      <c r="DD4" s="1014"/>
      <c r="DE4" s="1014"/>
      <c r="DF4" s="1013">
        <v>2014</v>
      </c>
      <c r="DG4" s="1014"/>
      <c r="DH4" s="1014"/>
      <c r="DI4" s="1014"/>
      <c r="DJ4" s="1014"/>
      <c r="DK4" s="1014"/>
      <c r="DL4" s="1014"/>
      <c r="DM4" s="1014"/>
      <c r="DN4" s="1014"/>
      <c r="DO4" s="1014"/>
      <c r="DP4" s="1014"/>
      <c r="DQ4" s="1014"/>
      <c r="DR4" s="1013">
        <v>2015</v>
      </c>
      <c r="DS4" s="1014"/>
      <c r="DT4" s="1014"/>
      <c r="DU4" s="1014"/>
      <c r="DV4" s="1014"/>
      <c r="DW4" s="1014"/>
      <c r="DX4" s="1014"/>
      <c r="DY4" s="1014"/>
      <c r="DZ4" s="1014"/>
      <c r="EA4" s="1014"/>
      <c r="EB4" s="1014"/>
      <c r="EC4" s="1014"/>
      <c r="ED4" s="1013">
        <v>2016</v>
      </c>
      <c r="EE4" s="1014"/>
      <c r="EF4" s="1014"/>
      <c r="EG4" s="1014"/>
      <c r="EH4" s="1014"/>
      <c r="EI4" s="1014"/>
      <c r="EJ4" s="1014"/>
      <c r="EK4" s="1014"/>
      <c r="EL4" s="1014"/>
      <c r="EM4" s="1014"/>
      <c r="EN4" s="1014"/>
      <c r="EO4" s="1014"/>
      <c r="EP4" s="1013">
        <v>2017</v>
      </c>
      <c r="EQ4" s="1014"/>
      <c r="ER4" s="1014"/>
      <c r="ES4" s="1014"/>
      <c r="ET4" s="1014"/>
      <c r="EU4" s="1014"/>
      <c r="EV4" s="1014"/>
      <c r="EW4" s="1014"/>
      <c r="EX4" s="1014"/>
      <c r="EY4" s="1014"/>
      <c r="EZ4" s="1014"/>
      <c r="FA4" s="1014"/>
      <c r="FB4" s="1013">
        <v>2018</v>
      </c>
      <c r="FC4" s="1014"/>
      <c r="FD4" s="1014"/>
      <c r="FE4" s="1014"/>
      <c r="FF4" s="1014"/>
      <c r="FG4" s="1014"/>
      <c r="FH4" s="1014"/>
      <c r="FI4" s="1014"/>
      <c r="FJ4" s="1014"/>
      <c r="FK4" s="1014"/>
      <c r="FL4" s="1014"/>
      <c r="FM4" s="1014"/>
      <c r="FN4" s="1013">
        <v>2019</v>
      </c>
      <c r="FO4" s="1014"/>
      <c r="FP4" s="1014"/>
      <c r="FQ4" s="1014"/>
      <c r="FR4" s="1014"/>
      <c r="FS4" s="1014"/>
      <c r="FT4" s="1014"/>
      <c r="FU4" s="1014"/>
      <c r="FV4" s="1014"/>
    </row>
    <row r="5" spans="1:183" ht="15" thickBot="1">
      <c r="B5" s="724" t="s">
        <v>4437</v>
      </c>
      <c r="C5" s="724" t="s">
        <v>4438</v>
      </c>
      <c r="D5" s="724" t="s">
        <v>4439</v>
      </c>
      <c r="E5" s="724" t="s">
        <v>4440</v>
      </c>
      <c r="F5" s="724" t="s">
        <v>4441</v>
      </c>
      <c r="G5" s="724" t="s">
        <v>4442</v>
      </c>
      <c r="H5" s="724" t="s">
        <v>4443</v>
      </c>
      <c r="I5" s="724" t="s">
        <v>4444</v>
      </c>
      <c r="J5" s="724" t="s">
        <v>4445</v>
      </c>
      <c r="K5" s="724" t="s">
        <v>4446</v>
      </c>
      <c r="L5" s="724" t="s">
        <v>4447</v>
      </c>
      <c r="M5" s="724" t="s">
        <v>4448</v>
      </c>
      <c r="N5" s="724" t="s">
        <v>4437</v>
      </c>
      <c r="O5" s="724" t="s">
        <v>4438</v>
      </c>
      <c r="P5" s="724" t="s">
        <v>4439</v>
      </c>
      <c r="Q5" s="724" t="s">
        <v>4440</v>
      </c>
      <c r="R5" s="724" t="s">
        <v>4441</v>
      </c>
      <c r="S5" s="724" t="s">
        <v>4442</v>
      </c>
      <c r="T5" s="724" t="s">
        <v>4443</v>
      </c>
      <c r="U5" s="724" t="s">
        <v>4444</v>
      </c>
      <c r="V5" s="724" t="s">
        <v>4445</v>
      </c>
      <c r="W5" s="724" t="s">
        <v>4446</v>
      </c>
      <c r="X5" s="724" t="s">
        <v>4447</v>
      </c>
      <c r="Y5" s="724" t="s">
        <v>4448</v>
      </c>
      <c r="Z5" s="724" t="s">
        <v>4437</v>
      </c>
      <c r="AA5" s="724" t="s">
        <v>4438</v>
      </c>
      <c r="AB5" s="724" t="s">
        <v>4439</v>
      </c>
      <c r="AC5" s="724" t="s">
        <v>4440</v>
      </c>
      <c r="AD5" s="724" t="s">
        <v>4441</v>
      </c>
      <c r="AE5" s="724" t="s">
        <v>4442</v>
      </c>
      <c r="AF5" s="724" t="s">
        <v>4443</v>
      </c>
      <c r="AG5" s="724" t="s">
        <v>4444</v>
      </c>
      <c r="AH5" s="724" t="s">
        <v>4445</v>
      </c>
      <c r="AI5" s="724" t="s">
        <v>4446</v>
      </c>
      <c r="AJ5" s="724" t="s">
        <v>4447</v>
      </c>
      <c r="AK5" s="724" t="s">
        <v>4448</v>
      </c>
      <c r="AL5" s="724" t="s">
        <v>4437</v>
      </c>
      <c r="AM5" s="724" t="s">
        <v>4438</v>
      </c>
      <c r="AN5" s="724" t="s">
        <v>4439</v>
      </c>
      <c r="AO5" s="724" t="s">
        <v>4440</v>
      </c>
      <c r="AP5" s="724" t="s">
        <v>4441</v>
      </c>
      <c r="AQ5" s="724" t="s">
        <v>4442</v>
      </c>
      <c r="AR5" s="724" t="s">
        <v>4443</v>
      </c>
      <c r="AS5" s="724" t="s">
        <v>4444</v>
      </c>
      <c r="AT5" s="724" t="s">
        <v>4445</v>
      </c>
      <c r="AU5" s="724" t="s">
        <v>4446</v>
      </c>
      <c r="AV5" s="724" t="s">
        <v>4447</v>
      </c>
      <c r="AW5" s="724" t="s">
        <v>4448</v>
      </c>
      <c r="AX5" s="724" t="s">
        <v>4437</v>
      </c>
      <c r="AY5" s="724" t="s">
        <v>4438</v>
      </c>
      <c r="AZ5" s="724" t="s">
        <v>4439</v>
      </c>
      <c r="BA5" s="724" t="s">
        <v>4440</v>
      </c>
      <c r="BB5" s="724" t="s">
        <v>4441</v>
      </c>
      <c r="BC5" s="724" t="s">
        <v>4442</v>
      </c>
      <c r="BD5" s="724" t="s">
        <v>4443</v>
      </c>
      <c r="BE5" s="724" t="s">
        <v>4444</v>
      </c>
      <c r="BF5" s="724" t="s">
        <v>4445</v>
      </c>
      <c r="BG5" s="724" t="s">
        <v>4446</v>
      </c>
      <c r="BH5" s="724" t="s">
        <v>4447</v>
      </c>
      <c r="BI5" s="724" t="s">
        <v>4448</v>
      </c>
      <c r="BJ5" s="724" t="s">
        <v>4437</v>
      </c>
      <c r="BK5" s="724" t="s">
        <v>4438</v>
      </c>
      <c r="BL5" s="724" t="s">
        <v>4439</v>
      </c>
      <c r="BM5" s="724" t="s">
        <v>4440</v>
      </c>
      <c r="BN5" s="724" t="s">
        <v>4441</v>
      </c>
      <c r="BO5" s="724" t="s">
        <v>4442</v>
      </c>
      <c r="BP5" s="724" t="s">
        <v>4443</v>
      </c>
      <c r="BQ5" s="724" t="s">
        <v>4444</v>
      </c>
      <c r="BR5" s="724" t="s">
        <v>4445</v>
      </c>
      <c r="BS5" s="724" t="s">
        <v>4446</v>
      </c>
      <c r="BT5" s="724" t="s">
        <v>4447</v>
      </c>
      <c r="BU5" s="724" t="s">
        <v>4448</v>
      </c>
      <c r="BV5" s="724" t="s">
        <v>4437</v>
      </c>
      <c r="BW5" s="724" t="s">
        <v>4438</v>
      </c>
      <c r="BX5" s="724" t="s">
        <v>4439</v>
      </c>
      <c r="BY5" s="724" t="s">
        <v>4440</v>
      </c>
      <c r="BZ5" s="724" t="s">
        <v>4441</v>
      </c>
      <c r="CA5" s="724" t="s">
        <v>4442</v>
      </c>
      <c r="CB5" s="724" t="s">
        <v>4443</v>
      </c>
      <c r="CC5" s="724" t="s">
        <v>4444</v>
      </c>
      <c r="CD5" s="724" t="s">
        <v>4445</v>
      </c>
      <c r="CE5" s="724" t="s">
        <v>4446</v>
      </c>
      <c r="CF5" s="724" t="s">
        <v>4447</v>
      </c>
      <c r="CG5" s="724" t="s">
        <v>4448</v>
      </c>
      <c r="CH5" s="724" t="s">
        <v>4437</v>
      </c>
      <c r="CI5" s="724" t="s">
        <v>4438</v>
      </c>
      <c r="CJ5" s="724" t="s">
        <v>4439</v>
      </c>
      <c r="CK5" s="724" t="s">
        <v>4440</v>
      </c>
      <c r="CL5" s="724" t="s">
        <v>4441</v>
      </c>
      <c r="CM5" s="724" t="s">
        <v>4442</v>
      </c>
      <c r="CN5" s="724" t="s">
        <v>4443</v>
      </c>
      <c r="CO5" s="724" t="s">
        <v>4444</v>
      </c>
      <c r="CP5" s="724" t="s">
        <v>4445</v>
      </c>
      <c r="CQ5" s="724" t="s">
        <v>4446</v>
      </c>
      <c r="CR5" s="724" t="s">
        <v>4447</v>
      </c>
      <c r="CS5" s="724" t="s">
        <v>4448</v>
      </c>
      <c r="CT5" s="724" t="s">
        <v>4437</v>
      </c>
      <c r="CU5" s="724" t="s">
        <v>4438</v>
      </c>
      <c r="CV5" s="724" t="s">
        <v>4439</v>
      </c>
      <c r="CW5" s="724" t="s">
        <v>4440</v>
      </c>
      <c r="CX5" s="724" t="s">
        <v>4441</v>
      </c>
      <c r="CY5" s="724" t="s">
        <v>4442</v>
      </c>
      <c r="CZ5" s="724" t="s">
        <v>4443</v>
      </c>
      <c r="DA5" s="724" t="s">
        <v>4444</v>
      </c>
      <c r="DB5" s="724" t="s">
        <v>4445</v>
      </c>
      <c r="DC5" s="724" t="s">
        <v>4446</v>
      </c>
      <c r="DD5" s="724" t="s">
        <v>4447</v>
      </c>
      <c r="DE5" s="724" t="s">
        <v>4448</v>
      </c>
      <c r="DF5" s="724" t="s">
        <v>4437</v>
      </c>
      <c r="DG5" s="724" t="s">
        <v>4438</v>
      </c>
      <c r="DH5" s="724" t="s">
        <v>4439</v>
      </c>
      <c r="DI5" s="724" t="s">
        <v>4440</v>
      </c>
      <c r="DJ5" s="724" t="s">
        <v>4441</v>
      </c>
      <c r="DK5" s="724" t="s">
        <v>4442</v>
      </c>
      <c r="DL5" s="724" t="s">
        <v>4443</v>
      </c>
      <c r="DM5" s="724" t="s">
        <v>4444</v>
      </c>
      <c r="DN5" s="724" t="s">
        <v>4445</v>
      </c>
      <c r="DO5" s="724" t="s">
        <v>4446</v>
      </c>
      <c r="DP5" s="724" t="s">
        <v>4447</v>
      </c>
      <c r="DQ5" s="724" t="s">
        <v>4448</v>
      </c>
      <c r="DR5" s="724" t="s">
        <v>4437</v>
      </c>
      <c r="DS5" s="724" t="s">
        <v>4438</v>
      </c>
      <c r="DT5" s="724" t="s">
        <v>4439</v>
      </c>
      <c r="DU5" s="724" t="s">
        <v>4440</v>
      </c>
      <c r="DV5" s="724" t="s">
        <v>4441</v>
      </c>
      <c r="DW5" s="724" t="s">
        <v>4442</v>
      </c>
      <c r="DX5" s="724" t="s">
        <v>4443</v>
      </c>
      <c r="DY5" s="724" t="s">
        <v>4444</v>
      </c>
      <c r="DZ5" s="724" t="s">
        <v>4445</v>
      </c>
      <c r="EA5" s="724" t="s">
        <v>4446</v>
      </c>
      <c r="EB5" s="724" t="s">
        <v>4447</v>
      </c>
      <c r="EC5" s="724" t="s">
        <v>4448</v>
      </c>
      <c r="ED5" s="724" t="s">
        <v>4437</v>
      </c>
      <c r="EE5" s="724" t="s">
        <v>4438</v>
      </c>
      <c r="EF5" s="724" t="s">
        <v>4439</v>
      </c>
      <c r="EG5" s="724" t="s">
        <v>4440</v>
      </c>
      <c r="EH5" s="724" t="s">
        <v>4441</v>
      </c>
      <c r="EI5" s="724" t="s">
        <v>4442</v>
      </c>
      <c r="EJ5" s="724" t="s">
        <v>4443</v>
      </c>
      <c r="EK5" s="724" t="s">
        <v>4444</v>
      </c>
      <c r="EL5" s="724" t="s">
        <v>4445</v>
      </c>
      <c r="EM5" s="724" t="s">
        <v>4446</v>
      </c>
      <c r="EN5" s="724" t="s">
        <v>4447</v>
      </c>
      <c r="EO5" s="724" t="s">
        <v>4448</v>
      </c>
      <c r="EP5" s="724" t="s">
        <v>4437</v>
      </c>
      <c r="EQ5" s="724" t="s">
        <v>4438</v>
      </c>
      <c r="ER5" s="724" t="s">
        <v>4439</v>
      </c>
      <c r="ES5" s="724" t="s">
        <v>4440</v>
      </c>
      <c r="ET5" s="724" t="s">
        <v>4441</v>
      </c>
      <c r="EU5" s="724" t="s">
        <v>4442</v>
      </c>
      <c r="EV5" s="724" t="s">
        <v>4443</v>
      </c>
      <c r="EW5" s="724" t="s">
        <v>4444</v>
      </c>
      <c r="EX5" s="724" t="s">
        <v>4445</v>
      </c>
      <c r="EY5" s="724" t="s">
        <v>4446</v>
      </c>
      <c r="EZ5" s="724" t="s">
        <v>4447</v>
      </c>
      <c r="FA5" s="724" t="s">
        <v>4448</v>
      </c>
      <c r="FB5" s="724" t="s">
        <v>4437</v>
      </c>
      <c r="FC5" s="724" t="s">
        <v>4438</v>
      </c>
      <c r="FD5" s="724" t="s">
        <v>4439</v>
      </c>
      <c r="FE5" s="724" t="s">
        <v>4440</v>
      </c>
      <c r="FF5" s="724" t="s">
        <v>4441</v>
      </c>
      <c r="FG5" s="724" t="s">
        <v>4442</v>
      </c>
      <c r="FH5" s="724" t="s">
        <v>4443</v>
      </c>
      <c r="FI5" s="724" t="s">
        <v>4444</v>
      </c>
      <c r="FJ5" s="724" t="s">
        <v>4445</v>
      </c>
      <c r="FK5" s="724" t="s">
        <v>4446</v>
      </c>
      <c r="FL5" s="724" t="s">
        <v>4447</v>
      </c>
      <c r="FM5" s="724" t="s">
        <v>4448</v>
      </c>
      <c r="FN5" s="724" t="s">
        <v>4437</v>
      </c>
      <c r="FO5" s="724" t="s">
        <v>4438</v>
      </c>
      <c r="FP5" s="724" t="s">
        <v>4439</v>
      </c>
      <c r="FQ5" s="724" t="s">
        <v>4440</v>
      </c>
      <c r="FR5" s="724" t="s">
        <v>4441</v>
      </c>
      <c r="FS5" s="724" t="s">
        <v>4442</v>
      </c>
      <c r="FT5" s="724" t="s">
        <v>4443</v>
      </c>
      <c r="FU5" s="724" t="s">
        <v>4444</v>
      </c>
      <c r="FV5" s="724" t="s">
        <v>4445</v>
      </c>
      <c r="FY5" s="714" t="s">
        <v>401</v>
      </c>
      <c r="FZ5" s="714">
        <v>450.19</v>
      </c>
    </row>
    <row r="6" spans="1:183" ht="15" thickTop="1">
      <c r="A6" s="714" t="s">
        <v>4449</v>
      </c>
      <c r="B6" s="714">
        <v>113.49</v>
      </c>
      <c r="C6" s="714">
        <v>113.76</v>
      </c>
      <c r="D6" s="714">
        <v>114.15</v>
      </c>
      <c r="E6" s="714">
        <v>115.09</v>
      </c>
      <c r="F6" s="714">
        <v>116.01</v>
      </c>
      <c r="G6" s="714">
        <v>115.94</v>
      </c>
      <c r="H6" s="714">
        <v>114.97</v>
      </c>
      <c r="I6" s="714">
        <v>116.75</v>
      </c>
      <c r="J6" s="714">
        <v>117.82</v>
      </c>
      <c r="K6" s="714">
        <v>119.82</v>
      </c>
      <c r="L6" s="714">
        <v>121.02</v>
      </c>
      <c r="M6" s="714">
        <v>121.25</v>
      </c>
      <c r="N6" s="714">
        <v>122.31</v>
      </c>
      <c r="O6" s="714">
        <v>122.97</v>
      </c>
      <c r="P6" s="714">
        <v>123.54</v>
      </c>
      <c r="Q6" s="714">
        <v>125.76</v>
      </c>
      <c r="R6" s="714">
        <v>127.33</v>
      </c>
      <c r="S6" s="714">
        <v>126.71</v>
      </c>
      <c r="T6" s="714">
        <v>127.25</v>
      </c>
      <c r="U6" s="714">
        <v>127.51</v>
      </c>
      <c r="V6" s="714">
        <v>129.41</v>
      </c>
      <c r="W6" s="714">
        <v>130.9</v>
      </c>
      <c r="X6" s="714">
        <v>132.61000000000001</v>
      </c>
      <c r="Y6" s="714">
        <v>133.13999999999999</v>
      </c>
      <c r="Z6" s="714">
        <v>135.49</v>
      </c>
      <c r="AA6" s="714">
        <v>136.38</v>
      </c>
      <c r="AB6" s="714">
        <v>138.22999999999999</v>
      </c>
      <c r="AC6" s="714">
        <v>140.37</v>
      </c>
      <c r="AD6" s="714">
        <v>140.93</v>
      </c>
      <c r="AE6" s="714">
        <v>140.13</v>
      </c>
      <c r="AF6" s="714">
        <v>138.63</v>
      </c>
      <c r="AG6" s="714">
        <v>140.26</v>
      </c>
      <c r="AH6" s="714">
        <v>140.94</v>
      </c>
      <c r="AI6" s="714">
        <v>142.52000000000001</v>
      </c>
      <c r="AJ6" s="714">
        <v>144.81</v>
      </c>
      <c r="AK6" s="714">
        <v>145.03</v>
      </c>
      <c r="AL6" s="714">
        <v>146.09</v>
      </c>
      <c r="AM6" s="714">
        <v>148.77000000000001</v>
      </c>
      <c r="AN6" s="714">
        <v>150.13</v>
      </c>
      <c r="AO6" s="714">
        <v>152.74</v>
      </c>
      <c r="AP6" s="714">
        <v>156</v>
      </c>
      <c r="AQ6" s="714">
        <v>154.22</v>
      </c>
      <c r="AR6" s="714">
        <v>155.41</v>
      </c>
      <c r="AS6" s="714">
        <v>155.13</v>
      </c>
      <c r="AT6" s="714">
        <v>155.69</v>
      </c>
      <c r="AU6" s="714">
        <v>159.68</v>
      </c>
      <c r="AV6" s="714">
        <v>160.35</v>
      </c>
      <c r="AW6" s="714">
        <v>159.25</v>
      </c>
      <c r="AX6" s="714">
        <v>159.83000000000001</v>
      </c>
      <c r="AY6" s="714">
        <v>159.78</v>
      </c>
      <c r="AZ6" s="714">
        <v>161.88999999999999</v>
      </c>
      <c r="BA6" s="714">
        <v>163.19</v>
      </c>
      <c r="BB6" s="714">
        <v>164.98</v>
      </c>
      <c r="BC6" s="714">
        <v>164.33</v>
      </c>
      <c r="BD6" s="714">
        <v>165.16</v>
      </c>
      <c r="BE6" s="714">
        <v>165.57</v>
      </c>
      <c r="BF6" s="714">
        <v>166.24</v>
      </c>
      <c r="BG6" s="714">
        <v>169.53</v>
      </c>
      <c r="BH6" s="714">
        <v>171.55</v>
      </c>
      <c r="BI6" s="714">
        <v>172.86</v>
      </c>
      <c r="BJ6" s="714">
        <v>175.74</v>
      </c>
      <c r="BK6" s="714">
        <v>179.39</v>
      </c>
      <c r="BL6" s="714">
        <v>179.6</v>
      </c>
      <c r="BM6" s="714">
        <v>181.6</v>
      </c>
      <c r="BN6" s="714">
        <v>180.22</v>
      </c>
      <c r="BO6" s="714">
        <v>178.18</v>
      </c>
      <c r="BP6" s="714">
        <v>177.32</v>
      </c>
      <c r="BQ6" s="714">
        <v>179</v>
      </c>
      <c r="BR6" s="714">
        <v>182.1</v>
      </c>
      <c r="BS6" s="714">
        <v>186.45</v>
      </c>
      <c r="BT6" s="714">
        <v>185.7</v>
      </c>
      <c r="BU6" s="714">
        <v>185.19</v>
      </c>
      <c r="BV6" s="714">
        <v>185.95</v>
      </c>
      <c r="BW6" s="714">
        <v>187.35</v>
      </c>
      <c r="BX6" s="714">
        <v>187.24</v>
      </c>
      <c r="BY6" s="714">
        <v>189.64</v>
      </c>
      <c r="BZ6" s="714">
        <v>191.72</v>
      </c>
      <c r="CA6" s="714">
        <v>190.88</v>
      </c>
      <c r="CB6" s="714">
        <v>190.29</v>
      </c>
      <c r="CC6" s="714">
        <v>192.8</v>
      </c>
      <c r="CD6" s="714">
        <v>194.17</v>
      </c>
      <c r="CE6" s="714">
        <v>199.96</v>
      </c>
      <c r="CF6" s="714">
        <v>203.47</v>
      </c>
      <c r="CG6" s="714">
        <v>205.6</v>
      </c>
      <c r="CH6" s="714">
        <v>206.67</v>
      </c>
      <c r="CI6" s="714">
        <v>207.52</v>
      </c>
      <c r="CJ6" s="714">
        <v>208.15</v>
      </c>
      <c r="CK6" s="714">
        <v>211.72</v>
      </c>
      <c r="CL6" s="714">
        <v>211.28</v>
      </c>
      <c r="CM6" s="714">
        <v>208.37</v>
      </c>
      <c r="CN6" s="714">
        <v>208.7</v>
      </c>
      <c r="CO6" s="714">
        <v>210.84</v>
      </c>
      <c r="CP6" s="714">
        <v>211.96</v>
      </c>
      <c r="CQ6" s="714">
        <v>215.58</v>
      </c>
      <c r="CR6" s="714">
        <v>216.54</v>
      </c>
      <c r="CS6" s="714">
        <v>217.57</v>
      </c>
      <c r="CT6" s="714">
        <v>221.92</v>
      </c>
      <c r="CU6" s="714">
        <v>222.35</v>
      </c>
      <c r="CV6" s="714">
        <v>224.04</v>
      </c>
      <c r="CW6" s="714">
        <v>225.36</v>
      </c>
      <c r="CX6" s="714">
        <v>225.66</v>
      </c>
      <c r="CY6" s="714">
        <v>226.54</v>
      </c>
      <c r="CZ6" s="714">
        <v>228.3</v>
      </c>
      <c r="DA6" s="714">
        <v>228.37</v>
      </c>
      <c r="DB6" s="714">
        <v>228.22</v>
      </c>
      <c r="DC6" s="714">
        <v>232.72</v>
      </c>
      <c r="DD6" s="714">
        <v>233.3</v>
      </c>
      <c r="DE6" s="714">
        <v>233.77</v>
      </c>
      <c r="DF6" s="714">
        <v>238.7</v>
      </c>
      <c r="DG6" s="714">
        <v>238.68</v>
      </c>
      <c r="DH6" s="714">
        <v>240.94</v>
      </c>
      <c r="DI6" s="714">
        <v>244.7</v>
      </c>
      <c r="DJ6" s="714">
        <v>244.37</v>
      </c>
      <c r="DK6" s="714">
        <v>244.77</v>
      </c>
      <c r="DL6" s="714">
        <v>245.7</v>
      </c>
      <c r="DM6" s="714">
        <v>245.78</v>
      </c>
      <c r="DN6" s="714">
        <v>246.67</v>
      </c>
      <c r="DO6" s="714">
        <v>251.51</v>
      </c>
      <c r="DP6" s="714">
        <v>252.02</v>
      </c>
      <c r="DQ6" s="714">
        <v>250.98</v>
      </c>
      <c r="DR6" s="714">
        <v>253.63</v>
      </c>
      <c r="DS6" s="714">
        <v>255.57</v>
      </c>
      <c r="DT6" s="714">
        <v>258.32</v>
      </c>
      <c r="DU6" s="714">
        <v>262.52999999999997</v>
      </c>
      <c r="DV6" s="714">
        <v>263.77999999999997</v>
      </c>
      <c r="DW6" s="714">
        <v>262.07</v>
      </c>
      <c r="DX6" s="714">
        <v>263.27</v>
      </c>
      <c r="DY6" s="714">
        <v>264.64</v>
      </c>
      <c r="DZ6" s="714">
        <v>265.81</v>
      </c>
      <c r="EA6" s="714">
        <v>270.26</v>
      </c>
      <c r="EB6" s="714">
        <v>272.73</v>
      </c>
      <c r="EC6" s="714">
        <v>274.76</v>
      </c>
      <c r="ED6" s="714">
        <v>280.7</v>
      </c>
      <c r="EE6" s="714">
        <v>280.67</v>
      </c>
      <c r="EF6" s="714">
        <v>280.7</v>
      </c>
      <c r="EG6" s="714">
        <v>283.72000000000003</v>
      </c>
      <c r="EH6" s="714">
        <v>285.02</v>
      </c>
      <c r="EI6" s="714">
        <v>286.88</v>
      </c>
      <c r="EJ6" s="714">
        <v>291.01</v>
      </c>
      <c r="EK6" s="714">
        <v>290.01</v>
      </c>
      <c r="EL6" s="714">
        <v>290.7</v>
      </c>
      <c r="EM6" s="714">
        <v>294.89999999999998</v>
      </c>
      <c r="EN6" s="714">
        <v>296.25</v>
      </c>
      <c r="EO6" s="714">
        <v>301.83999999999997</v>
      </c>
      <c r="EP6" s="714">
        <v>309.85000000000002</v>
      </c>
      <c r="EQ6" s="714">
        <v>312.52999999999997</v>
      </c>
      <c r="ER6" s="714">
        <v>315.38</v>
      </c>
      <c r="ES6" s="714">
        <v>320.77</v>
      </c>
      <c r="ET6" s="714">
        <v>320.66000000000003</v>
      </c>
      <c r="EU6" s="714">
        <v>320.5</v>
      </c>
      <c r="EV6" s="714">
        <v>320.76</v>
      </c>
      <c r="EW6" s="714">
        <v>322.99</v>
      </c>
      <c r="EX6" s="714">
        <v>325.16000000000003</v>
      </c>
      <c r="EY6" s="714">
        <v>330.52</v>
      </c>
      <c r="EZ6" s="714">
        <v>336.19</v>
      </c>
      <c r="FA6" s="714">
        <v>338.66</v>
      </c>
      <c r="FB6" s="714">
        <v>343.88</v>
      </c>
      <c r="FC6" s="714">
        <v>347.37</v>
      </c>
      <c r="FD6" s="714">
        <v>350.53</v>
      </c>
      <c r="FE6" s="714">
        <v>356.98</v>
      </c>
      <c r="FF6" s="714">
        <v>362.39</v>
      </c>
      <c r="FG6" s="714">
        <v>372.5</v>
      </c>
      <c r="FH6" s="714">
        <v>375.15</v>
      </c>
      <c r="FI6" s="714">
        <v>382.56</v>
      </c>
      <c r="FJ6" s="714">
        <v>407.7</v>
      </c>
      <c r="FK6" s="714">
        <v>418.35</v>
      </c>
      <c r="FL6" s="714">
        <v>413.7</v>
      </c>
      <c r="FM6" s="714">
        <v>412.97</v>
      </c>
      <c r="FN6" s="714">
        <v>420.08</v>
      </c>
      <c r="FO6" s="714">
        <v>423.25</v>
      </c>
      <c r="FP6" s="714">
        <v>426.97</v>
      </c>
      <c r="FQ6" s="714">
        <v>433.81</v>
      </c>
      <c r="FR6" s="714">
        <v>438.69</v>
      </c>
      <c r="FS6" s="714">
        <v>436.76</v>
      </c>
      <c r="FT6" s="714">
        <v>441.2</v>
      </c>
      <c r="FU6" s="714">
        <v>446.26</v>
      </c>
      <c r="FV6" s="714">
        <v>450.19</v>
      </c>
      <c r="FY6" s="714" t="s">
        <v>424</v>
      </c>
      <c r="FZ6" s="714">
        <v>442.73</v>
      </c>
      <c r="GA6" s="870"/>
    </row>
    <row r="7" spans="1:183">
      <c r="A7" s="714" t="s">
        <v>4450</v>
      </c>
      <c r="B7" s="714">
        <v>114.7</v>
      </c>
      <c r="C7" s="714">
        <v>115.21</v>
      </c>
      <c r="D7" s="714">
        <v>114.99</v>
      </c>
      <c r="E7" s="714">
        <v>115.25</v>
      </c>
      <c r="F7" s="714">
        <v>116.69</v>
      </c>
      <c r="G7" s="714">
        <v>116.44</v>
      </c>
      <c r="H7" s="714">
        <v>116.13</v>
      </c>
      <c r="I7" s="714">
        <v>116.91</v>
      </c>
      <c r="J7" s="714">
        <v>117.69</v>
      </c>
      <c r="K7" s="714">
        <v>119.03</v>
      </c>
      <c r="L7" s="714">
        <v>120.89</v>
      </c>
      <c r="M7" s="714">
        <v>121.92</v>
      </c>
      <c r="N7" s="714">
        <v>123.53</v>
      </c>
      <c r="O7" s="714">
        <v>123.59</v>
      </c>
      <c r="P7" s="714">
        <v>124.75</v>
      </c>
      <c r="Q7" s="714">
        <v>125.36</v>
      </c>
      <c r="R7" s="714">
        <v>126.58</v>
      </c>
      <c r="S7" s="714">
        <v>126.37</v>
      </c>
      <c r="T7" s="714">
        <v>127.65</v>
      </c>
      <c r="U7" s="714">
        <v>126.91</v>
      </c>
      <c r="V7" s="714">
        <v>129.07</v>
      </c>
      <c r="W7" s="714">
        <v>129.66999999999999</v>
      </c>
      <c r="X7" s="714">
        <v>131.53</v>
      </c>
      <c r="Y7" s="714">
        <v>132.28</v>
      </c>
      <c r="Z7" s="714">
        <v>134.12</v>
      </c>
      <c r="AA7" s="714">
        <v>134.87</v>
      </c>
      <c r="AB7" s="714">
        <v>136.54</v>
      </c>
      <c r="AC7" s="714">
        <v>137.44999999999999</v>
      </c>
      <c r="AD7" s="714">
        <v>138.47999999999999</v>
      </c>
      <c r="AE7" s="714">
        <v>138.27000000000001</v>
      </c>
      <c r="AF7" s="714">
        <v>137.71</v>
      </c>
      <c r="AG7" s="714">
        <v>138.36000000000001</v>
      </c>
      <c r="AH7" s="714">
        <v>140.80000000000001</v>
      </c>
      <c r="AI7" s="714">
        <v>142.31</v>
      </c>
      <c r="AJ7" s="714">
        <v>144.77000000000001</v>
      </c>
      <c r="AK7" s="714">
        <v>145.16999999999999</v>
      </c>
      <c r="AL7" s="714">
        <v>146.97</v>
      </c>
      <c r="AM7" s="714">
        <v>149.35</v>
      </c>
      <c r="AN7" s="714">
        <v>150.77000000000001</v>
      </c>
      <c r="AO7" s="714">
        <v>152.56</v>
      </c>
      <c r="AP7" s="714">
        <v>154.41999999999999</v>
      </c>
      <c r="AQ7" s="714">
        <v>154.93</v>
      </c>
      <c r="AR7" s="714">
        <v>157.24</v>
      </c>
      <c r="AS7" s="714">
        <v>157.83000000000001</v>
      </c>
      <c r="AT7" s="714">
        <v>158.57</v>
      </c>
      <c r="AU7" s="714">
        <v>161.63</v>
      </c>
      <c r="AV7" s="714">
        <v>163.19999999999999</v>
      </c>
      <c r="AW7" s="714">
        <v>162.87</v>
      </c>
      <c r="AX7" s="714">
        <v>162.41</v>
      </c>
      <c r="AY7" s="714">
        <v>162.07</v>
      </c>
      <c r="AZ7" s="714">
        <v>163.77000000000001</v>
      </c>
      <c r="BA7" s="714">
        <v>163.26</v>
      </c>
      <c r="BB7" s="714">
        <v>163.22</v>
      </c>
      <c r="BC7" s="714">
        <v>163.63</v>
      </c>
      <c r="BD7" s="714">
        <v>165.13</v>
      </c>
      <c r="BE7" s="714">
        <v>165.34</v>
      </c>
      <c r="BF7" s="714">
        <v>166.11</v>
      </c>
      <c r="BG7" s="714">
        <v>168.98</v>
      </c>
      <c r="BH7" s="714">
        <v>170.11</v>
      </c>
      <c r="BI7" s="714">
        <v>171.94</v>
      </c>
      <c r="BJ7" s="714">
        <v>176.44</v>
      </c>
      <c r="BK7" s="714">
        <v>179.68</v>
      </c>
      <c r="BL7" s="714">
        <v>181.3</v>
      </c>
      <c r="BM7" s="714">
        <v>182.91</v>
      </c>
      <c r="BN7" s="714">
        <v>182.44</v>
      </c>
      <c r="BO7" s="714">
        <v>183.07</v>
      </c>
      <c r="BP7" s="714">
        <v>182.52</v>
      </c>
      <c r="BQ7" s="714">
        <v>182.55</v>
      </c>
      <c r="BR7" s="714">
        <v>183.84</v>
      </c>
      <c r="BS7" s="714">
        <v>186.5</v>
      </c>
      <c r="BT7" s="714">
        <v>187.65</v>
      </c>
      <c r="BU7" s="714">
        <v>187.13</v>
      </c>
      <c r="BV7" s="714">
        <v>188.77</v>
      </c>
      <c r="BW7" s="714">
        <v>190.55</v>
      </c>
      <c r="BX7" s="714">
        <v>191.63</v>
      </c>
      <c r="BY7" s="714">
        <v>192.9</v>
      </c>
      <c r="BZ7" s="714">
        <v>195.52</v>
      </c>
      <c r="CA7" s="714">
        <v>194.24</v>
      </c>
      <c r="CB7" s="714">
        <v>194.15</v>
      </c>
      <c r="CC7" s="714">
        <v>196.23</v>
      </c>
      <c r="CD7" s="714">
        <v>199.09</v>
      </c>
      <c r="CE7" s="714">
        <v>205.53</v>
      </c>
      <c r="CF7" s="714">
        <v>207.97</v>
      </c>
      <c r="CG7" s="714">
        <v>209.19</v>
      </c>
      <c r="CH7" s="714">
        <v>209.41</v>
      </c>
      <c r="CI7" s="714">
        <v>211.59</v>
      </c>
      <c r="CJ7" s="714">
        <v>213.47</v>
      </c>
      <c r="CK7" s="714">
        <v>216.01</v>
      </c>
      <c r="CL7" s="714">
        <v>214.92</v>
      </c>
      <c r="CM7" s="714">
        <v>212.93</v>
      </c>
      <c r="CN7" s="714">
        <v>213.68</v>
      </c>
      <c r="CO7" s="714">
        <v>214.6</v>
      </c>
      <c r="CP7" s="714">
        <v>217.83</v>
      </c>
      <c r="CQ7" s="714">
        <v>220.54</v>
      </c>
      <c r="CR7" s="714">
        <v>221.66</v>
      </c>
      <c r="CS7" s="714">
        <v>222.11</v>
      </c>
      <c r="CT7" s="714">
        <v>226.21</v>
      </c>
      <c r="CU7" s="714">
        <v>227.46</v>
      </c>
      <c r="CV7" s="714">
        <v>228.6</v>
      </c>
      <c r="CW7" s="714">
        <v>228.81</v>
      </c>
      <c r="CX7" s="714">
        <v>229.51</v>
      </c>
      <c r="CY7" s="714">
        <v>230.48</v>
      </c>
      <c r="CZ7" s="714">
        <v>230.82</v>
      </c>
      <c r="DA7" s="714">
        <v>231.29</v>
      </c>
      <c r="DB7" s="714">
        <v>232.54</v>
      </c>
      <c r="DC7" s="714">
        <v>235.55</v>
      </c>
      <c r="DD7" s="714">
        <v>235.65</v>
      </c>
      <c r="DE7" s="714">
        <v>236.83</v>
      </c>
      <c r="DF7" s="714">
        <v>243.15</v>
      </c>
      <c r="DG7" s="714">
        <v>245.72</v>
      </c>
      <c r="DH7" s="714">
        <v>248.17</v>
      </c>
      <c r="DI7" s="714">
        <v>250</v>
      </c>
      <c r="DJ7" s="714">
        <v>249.78</v>
      </c>
      <c r="DK7" s="714">
        <v>249.98</v>
      </c>
      <c r="DL7" s="714">
        <v>251.49</v>
      </c>
      <c r="DM7" s="714">
        <v>251.77</v>
      </c>
      <c r="DN7" s="714">
        <v>252.62</v>
      </c>
      <c r="DO7" s="714">
        <v>256.76</v>
      </c>
      <c r="DP7" s="714">
        <v>257.42</v>
      </c>
      <c r="DQ7" s="714">
        <v>257.12</v>
      </c>
      <c r="DR7" s="714">
        <v>260.12</v>
      </c>
      <c r="DS7" s="714">
        <v>262.66000000000003</v>
      </c>
      <c r="DT7" s="714">
        <v>264.76</v>
      </c>
      <c r="DU7" s="714">
        <v>266.57</v>
      </c>
      <c r="DV7" s="714">
        <v>267.69</v>
      </c>
      <c r="DW7" s="714">
        <v>265.89</v>
      </c>
      <c r="DX7" s="714">
        <v>267.74</v>
      </c>
      <c r="DY7" s="714">
        <v>268.83999999999997</v>
      </c>
      <c r="DZ7" s="714">
        <v>271.49</v>
      </c>
      <c r="EA7" s="714">
        <v>273.64999999999998</v>
      </c>
      <c r="EB7" s="714">
        <v>275.63</v>
      </c>
      <c r="EC7" s="714">
        <v>276.47000000000003</v>
      </c>
      <c r="ED7" s="714">
        <v>282.79000000000002</v>
      </c>
      <c r="EE7" s="714">
        <v>284.43</v>
      </c>
      <c r="EF7" s="714">
        <v>283.81</v>
      </c>
      <c r="EG7" s="714">
        <v>283.91000000000003</v>
      </c>
      <c r="EH7" s="714">
        <v>284.52999999999997</v>
      </c>
      <c r="EI7" s="714">
        <v>286.35000000000002</v>
      </c>
      <c r="EJ7" s="714">
        <v>291.86</v>
      </c>
      <c r="EK7" s="714">
        <v>291.48</v>
      </c>
      <c r="EL7" s="714">
        <v>292.13</v>
      </c>
      <c r="EM7" s="714">
        <v>294.54000000000002</v>
      </c>
      <c r="EN7" s="714">
        <v>296.85000000000002</v>
      </c>
      <c r="EO7" s="714">
        <v>303.54000000000002</v>
      </c>
      <c r="EP7" s="714">
        <v>312.89999999999998</v>
      </c>
      <c r="EQ7" s="714">
        <v>316.66000000000003</v>
      </c>
      <c r="ER7" s="714">
        <v>319.19</v>
      </c>
      <c r="ES7" s="714">
        <v>322.14</v>
      </c>
      <c r="ET7" s="714">
        <v>322.89</v>
      </c>
      <c r="EU7" s="714">
        <v>321.89</v>
      </c>
      <c r="EV7" s="714">
        <v>323.02</v>
      </c>
      <c r="EW7" s="714">
        <v>324.33999999999997</v>
      </c>
      <c r="EX7" s="714">
        <v>325.47000000000003</v>
      </c>
      <c r="EY7" s="714">
        <v>329.8</v>
      </c>
      <c r="EZ7" s="714">
        <v>334.92</v>
      </c>
      <c r="FA7" s="714">
        <v>338.15</v>
      </c>
      <c r="FB7" s="714">
        <v>342.29</v>
      </c>
      <c r="FC7" s="714">
        <v>345.66</v>
      </c>
      <c r="FD7" s="714">
        <v>347.27</v>
      </c>
      <c r="FE7" s="714">
        <v>352.28</v>
      </c>
      <c r="FF7" s="714">
        <v>360.14</v>
      </c>
      <c r="FG7" s="714">
        <v>371.77</v>
      </c>
      <c r="FH7" s="714">
        <v>373.45</v>
      </c>
      <c r="FI7" s="714">
        <v>382.12</v>
      </c>
      <c r="FJ7" s="714">
        <v>411.14</v>
      </c>
      <c r="FK7" s="714">
        <v>421.86</v>
      </c>
      <c r="FL7" s="714">
        <v>417.91</v>
      </c>
      <c r="FM7" s="714">
        <v>417.7</v>
      </c>
      <c r="FN7" s="714">
        <v>421.38</v>
      </c>
      <c r="FO7" s="714">
        <v>423.56</v>
      </c>
      <c r="FP7" s="714">
        <v>428.02</v>
      </c>
      <c r="FQ7" s="714">
        <v>435.35</v>
      </c>
      <c r="FR7" s="714">
        <v>440.86</v>
      </c>
      <c r="FS7" s="714">
        <v>442.35</v>
      </c>
      <c r="FT7" s="714">
        <v>448.01</v>
      </c>
      <c r="FU7" s="714">
        <v>450.91</v>
      </c>
      <c r="FV7" s="714">
        <v>451.69</v>
      </c>
      <c r="FY7" s="714" t="s">
        <v>1878</v>
      </c>
      <c r="FZ7" s="714">
        <v>431.43</v>
      </c>
      <c r="GA7" s="870"/>
    </row>
    <row r="8" spans="1:183">
      <c r="A8" s="714" t="s">
        <v>4451</v>
      </c>
      <c r="B8" s="714">
        <v>114.2</v>
      </c>
      <c r="C8" s="714">
        <v>113.92</v>
      </c>
      <c r="D8" s="714">
        <v>114.56</v>
      </c>
      <c r="E8" s="714">
        <v>116.78</v>
      </c>
      <c r="F8" s="714">
        <v>118.8</v>
      </c>
      <c r="G8" s="714">
        <v>119.55</v>
      </c>
      <c r="H8" s="714">
        <v>119.27</v>
      </c>
      <c r="I8" s="714">
        <v>119.76</v>
      </c>
      <c r="J8" s="714">
        <v>120.67</v>
      </c>
      <c r="K8" s="714">
        <v>122.91</v>
      </c>
      <c r="L8" s="714">
        <v>124.82</v>
      </c>
      <c r="M8" s="714">
        <v>125.44</v>
      </c>
      <c r="N8" s="714">
        <v>125.93</v>
      </c>
      <c r="O8" s="714">
        <v>126.7</v>
      </c>
      <c r="P8" s="714">
        <v>126.87</v>
      </c>
      <c r="Q8" s="714">
        <v>128.99</v>
      </c>
      <c r="R8" s="714">
        <v>131.83000000000001</v>
      </c>
      <c r="S8" s="714">
        <v>132.83000000000001</v>
      </c>
      <c r="T8" s="714">
        <v>134.68</v>
      </c>
      <c r="U8" s="714">
        <v>135.09</v>
      </c>
      <c r="V8" s="714">
        <v>135.94999999999999</v>
      </c>
      <c r="W8" s="714">
        <v>137.53</v>
      </c>
      <c r="X8" s="714">
        <v>139.46</v>
      </c>
      <c r="Y8" s="714">
        <v>139.22999999999999</v>
      </c>
      <c r="Z8" s="714">
        <v>140.21</v>
      </c>
      <c r="AA8" s="714">
        <v>140.4</v>
      </c>
      <c r="AB8" s="714">
        <v>140.99</v>
      </c>
      <c r="AC8" s="714">
        <v>142.69999999999999</v>
      </c>
      <c r="AD8" s="714">
        <v>142.94</v>
      </c>
      <c r="AE8" s="714">
        <v>143.30000000000001</v>
      </c>
      <c r="AF8" s="714">
        <v>142.80000000000001</v>
      </c>
      <c r="AG8" s="714">
        <v>142.76</v>
      </c>
      <c r="AH8" s="714">
        <v>143.97</v>
      </c>
      <c r="AI8" s="714">
        <v>146.56</v>
      </c>
      <c r="AJ8" s="714">
        <v>148.51</v>
      </c>
      <c r="AK8" s="714">
        <v>148.59</v>
      </c>
      <c r="AL8" s="714">
        <v>150.57</v>
      </c>
      <c r="AM8" s="714">
        <v>152.41</v>
      </c>
      <c r="AN8" s="714">
        <v>153.78</v>
      </c>
      <c r="AO8" s="714">
        <v>155.69999999999999</v>
      </c>
      <c r="AP8" s="714">
        <v>158.41</v>
      </c>
      <c r="AQ8" s="714">
        <v>157.34</v>
      </c>
      <c r="AR8" s="714">
        <v>158.97</v>
      </c>
      <c r="AS8" s="714">
        <v>158.94</v>
      </c>
      <c r="AT8" s="714">
        <v>159.36000000000001</v>
      </c>
      <c r="AU8" s="714">
        <v>164.17</v>
      </c>
      <c r="AV8" s="714">
        <v>166.76</v>
      </c>
      <c r="AW8" s="714">
        <v>166.11</v>
      </c>
      <c r="AX8" s="714">
        <v>167.06</v>
      </c>
      <c r="AY8" s="714">
        <v>165.46</v>
      </c>
      <c r="AZ8" s="714">
        <v>167.16</v>
      </c>
      <c r="BA8" s="714">
        <v>168.28</v>
      </c>
      <c r="BB8" s="714">
        <v>168.99</v>
      </c>
      <c r="BC8" s="714">
        <v>168.42</v>
      </c>
      <c r="BD8" s="714">
        <v>168.58</v>
      </c>
      <c r="BE8" s="714">
        <v>169.19</v>
      </c>
      <c r="BF8" s="714">
        <v>170.3</v>
      </c>
      <c r="BG8" s="714">
        <v>173.88</v>
      </c>
      <c r="BH8" s="714">
        <v>175.24</v>
      </c>
      <c r="BI8" s="714">
        <v>176.09</v>
      </c>
      <c r="BJ8" s="714">
        <v>179.01</v>
      </c>
      <c r="BK8" s="714">
        <v>181.68</v>
      </c>
      <c r="BL8" s="714">
        <v>183.17</v>
      </c>
      <c r="BM8" s="714">
        <v>185.35</v>
      </c>
      <c r="BN8" s="714">
        <v>185.07</v>
      </c>
      <c r="BO8" s="714">
        <v>184.34</v>
      </c>
      <c r="BP8" s="714">
        <v>183.4</v>
      </c>
      <c r="BQ8" s="714">
        <v>183.09</v>
      </c>
      <c r="BR8" s="714">
        <v>184.39</v>
      </c>
      <c r="BS8" s="714">
        <v>187.65</v>
      </c>
      <c r="BT8" s="714">
        <v>187.61</v>
      </c>
      <c r="BU8" s="714">
        <v>187.17</v>
      </c>
      <c r="BV8" s="714">
        <v>188.23</v>
      </c>
      <c r="BW8" s="714">
        <v>190.11</v>
      </c>
      <c r="BX8" s="714">
        <v>191.27</v>
      </c>
      <c r="BY8" s="714">
        <v>193.13</v>
      </c>
      <c r="BZ8" s="714">
        <v>197.46</v>
      </c>
      <c r="CA8" s="714">
        <v>195.58</v>
      </c>
      <c r="CB8" s="714">
        <v>194.2</v>
      </c>
      <c r="CC8" s="714">
        <v>195.03</v>
      </c>
      <c r="CD8" s="714">
        <v>195.41</v>
      </c>
      <c r="CE8" s="714">
        <v>202.35</v>
      </c>
      <c r="CF8" s="714">
        <v>206.23</v>
      </c>
      <c r="CG8" s="714">
        <v>207.11</v>
      </c>
      <c r="CH8" s="714">
        <v>207.78</v>
      </c>
      <c r="CI8" s="714">
        <v>209.31</v>
      </c>
      <c r="CJ8" s="714">
        <v>210.28</v>
      </c>
      <c r="CK8" s="714">
        <v>213.71</v>
      </c>
      <c r="CL8" s="714">
        <v>213.72</v>
      </c>
      <c r="CM8" s="714">
        <v>210.79</v>
      </c>
      <c r="CN8" s="714">
        <v>210.69</v>
      </c>
      <c r="CO8" s="714">
        <v>211.13</v>
      </c>
      <c r="CP8" s="714">
        <v>213.18</v>
      </c>
      <c r="CQ8" s="714">
        <v>218.04</v>
      </c>
      <c r="CR8" s="714">
        <v>218.83</v>
      </c>
      <c r="CS8" s="714">
        <v>220.26</v>
      </c>
      <c r="CT8" s="714">
        <v>224.01</v>
      </c>
      <c r="CU8" s="714">
        <v>224.52</v>
      </c>
      <c r="CV8" s="714">
        <v>225.61</v>
      </c>
      <c r="CW8" s="714">
        <v>227.16</v>
      </c>
      <c r="CX8" s="714">
        <v>228.17</v>
      </c>
      <c r="CY8" s="714">
        <v>228.98</v>
      </c>
      <c r="CZ8" s="714">
        <v>229.97</v>
      </c>
      <c r="DA8" s="714">
        <v>229.17</v>
      </c>
      <c r="DB8" s="714">
        <v>230.69</v>
      </c>
      <c r="DC8" s="714">
        <v>235.2</v>
      </c>
      <c r="DD8" s="714">
        <v>235.42</v>
      </c>
      <c r="DE8" s="714">
        <v>236.86</v>
      </c>
      <c r="DF8" s="714">
        <v>241.72</v>
      </c>
      <c r="DG8" s="714">
        <v>242.15</v>
      </c>
      <c r="DH8" s="714">
        <v>244.47</v>
      </c>
      <c r="DI8" s="714">
        <v>248.23</v>
      </c>
      <c r="DJ8" s="714">
        <v>250.63</v>
      </c>
      <c r="DK8" s="714">
        <v>251.86</v>
      </c>
      <c r="DL8" s="714">
        <v>253.42</v>
      </c>
      <c r="DM8" s="714">
        <v>252.87</v>
      </c>
      <c r="DN8" s="714">
        <v>252.75</v>
      </c>
      <c r="DO8" s="714">
        <v>257.77999999999997</v>
      </c>
      <c r="DP8" s="714">
        <v>259.44</v>
      </c>
      <c r="DQ8" s="714">
        <v>257.48</v>
      </c>
      <c r="DR8" s="714">
        <v>260.3</v>
      </c>
      <c r="DS8" s="714">
        <v>261.94</v>
      </c>
      <c r="DT8" s="714">
        <v>265.04000000000002</v>
      </c>
      <c r="DU8" s="714">
        <v>269.12</v>
      </c>
      <c r="DV8" s="714">
        <v>271.07</v>
      </c>
      <c r="DW8" s="714">
        <v>269.91000000000003</v>
      </c>
      <c r="DX8" s="714">
        <v>269.99</v>
      </c>
      <c r="DY8" s="714">
        <v>271.38</v>
      </c>
      <c r="DZ8" s="714">
        <v>272.66000000000003</v>
      </c>
      <c r="EA8" s="714">
        <v>277.37</v>
      </c>
      <c r="EB8" s="714">
        <v>279.58999999999997</v>
      </c>
      <c r="EC8" s="714">
        <v>279.64</v>
      </c>
      <c r="ED8" s="714">
        <v>285.54000000000002</v>
      </c>
      <c r="EE8" s="714">
        <v>285.88</v>
      </c>
      <c r="EF8" s="714">
        <v>285.81</v>
      </c>
      <c r="EG8" s="714">
        <v>288.76</v>
      </c>
      <c r="EH8" s="714">
        <v>291.36</v>
      </c>
      <c r="EI8" s="714">
        <v>292.26</v>
      </c>
      <c r="EJ8" s="714">
        <v>295.45</v>
      </c>
      <c r="EK8" s="714">
        <v>294.32</v>
      </c>
      <c r="EL8" s="714">
        <v>294.60000000000002</v>
      </c>
      <c r="EM8" s="714">
        <v>298.75</v>
      </c>
      <c r="EN8" s="714">
        <v>300.19</v>
      </c>
      <c r="EO8" s="714">
        <v>304.02</v>
      </c>
      <c r="EP8" s="714">
        <v>312.16000000000003</v>
      </c>
      <c r="EQ8" s="714">
        <v>315.58999999999997</v>
      </c>
      <c r="ER8" s="714">
        <v>318.14999999999998</v>
      </c>
      <c r="ES8" s="714">
        <v>321.67</v>
      </c>
      <c r="ET8" s="714">
        <v>323.06</v>
      </c>
      <c r="EU8" s="714">
        <v>321.58999999999997</v>
      </c>
      <c r="EV8" s="714">
        <v>321.8</v>
      </c>
      <c r="EW8" s="714">
        <v>323.56</v>
      </c>
      <c r="EX8" s="714">
        <v>325.97000000000003</v>
      </c>
      <c r="EY8" s="714">
        <v>331.48</v>
      </c>
      <c r="EZ8" s="714">
        <v>335.43</v>
      </c>
      <c r="FA8" s="714">
        <v>337.77</v>
      </c>
      <c r="FB8" s="714">
        <v>342.08</v>
      </c>
      <c r="FC8" s="714">
        <v>344.44</v>
      </c>
      <c r="FD8" s="714">
        <v>347.11</v>
      </c>
      <c r="FE8" s="714">
        <v>353.99</v>
      </c>
      <c r="FF8" s="714">
        <v>359.73</v>
      </c>
      <c r="FG8" s="714">
        <v>367.8</v>
      </c>
      <c r="FH8" s="714">
        <v>369.01</v>
      </c>
      <c r="FI8" s="714">
        <v>376.62</v>
      </c>
      <c r="FJ8" s="714">
        <v>397.95</v>
      </c>
      <c r="FK8" s="714">
        <v>408.62</v>
      </c>
      <c r="FL8" s="714">
        <v>402.07</v>
      </c>
      <c r="FM8" s="714">
        <v>399.34</v>
      </c>
      <c r="FN8" s="714">
        <v>401.18</v>
      </c>
      <c r="FO8" s="714">
        <v>398.78</v>
      </c>
      <c r="FP8" s="714">
        <v>401.86</v>
      </c>
      <c r="FQ8" s="714">
        <v>409.15</v>
      </c>
      <c r="FR8" s="714">
        <v>413.9</v>
      </c>
      <c r="FS8" s="714">
        <v>414.26</v>
      </c>
      <c r="FT8" s="714">
        <v>418.97</v>
      </c>
      <c r="FU8" s="714">
        <v>423.04</v>
      </c>
      <c r="FV8" s="714">
        <v>428.27</v>
      </c>
      <c r="FY8" s="714" t="s">
        <v>713</v>
      </c>
      <c r="FZ8" s="714">
        <v>451.69</v>
      </c>
      <c r="GA8" s="870"/>
    </row>
    <row r="9" spans="1:183">
      <c r="A9" s="714" t="s">
        <v>4452</v>
      </c>
      <c r="B9" s="714">
        <v>113.94</v>
      </c>
      <c r="C9" s="714">
        <v>114.41</v>
      </c>
      <c r="D9" s="714">
        <v>114.94</v>
      </c>
      <c r="E9" s="714">
        <v>115.57</v>
      </c>
      <c r="F9" s="714">
        <v>117.07</v>
      </c>
      <c r="G9" s="714">
        <v>117.58</v>
      </c>
      <c r="H9" s="714">
        <v>116.92</v>
      </c>
      <c r="I9" s="714">
        <v>117.76</v>
      </c>
      <c r="J9" s="714">
        <v>118.85</v>
      </c>
      <c r="K9" s="714">
        <v>120.8</v>
      </c>
      <c r="L9" s="714">
        <v>122.28</v>
      </c>
      <c r="M9" s="714">
        <v>122.52</v>
      </c>
      <c r="N9" s="714">
        <v>123.7</v>
      </c>
      <c r="O9" s="714">
        <v>123.65</v>
      </c>
      <c r="P9" s="714">
        <v>123.73</v>
      </c>
      <c r="Q9" s="714">
        <v>126.03</v>
      </c>
      <c r="R9" s="714">
        <v>128.94</v>
      </c>
      <c r="S9" s="714">
        <v>129.27000000000001</v>
      </c>
      <c r="T9" s="714">
        <v>130.1</v>
      </c>
      <c r="U9" s="714">
        <v>130.16999999999999</v>
      </c>
      <c r="V9" s="714">
        <v>131.46</v>
      </c>
      <c r="W9" s="714">
        <v>132.09</v>
      </c>
      <c r="X9" s="714">
        <v>133.87</v>
      </c>
      <c r="Y9" s="714">
        <v>133.37</v>
      </c>
      <c r="Z9" s="714">
        <v>134.86000000000001</v>
      </c>
      <c r="AA9" s="714">
        <v>135.61000000000001</v>
      </c>
      <c r="AB9" s="714">
        <v>136.87</v>
      </c>
      <c r="AC9" s="714">
        <v>139.62</v>
      </c>
      <c r="AD9" s="714">
        <v>140.97999999999999</v>
      </c>
      <c r="AE9" s="714">
        <v>140.56</v>
      </c>
      <c r="AF9" s="714">
        <v>139.72</v>
      </c>
      <c r="AG9" s="714">
        <v>139.49</v>
      </c>
      <c r="AH9" s="714">
        <v>140.22999999999999</v>
      </c>
      <c r="AI9" s="714">
        <v>141.5</v>
      </c>
      <c r="AJ9" s="714">
        <v>143.81</v>
      </c>
      <c r="AK9" s="714">
        <v>143.43</v>
      </c>
      <c r="AL9" s="714">
        <v>144.33000000000001</v>
      </c>
      <c r="AM9" s="714">
        <v>146.38</v>
      </c>
      <c r="AN9" s="714">
        <v>148.41</v>
      </c>
      <c r="AO9" s="714">
        <v>151.27000000000001</v>
      </c>
      <c r="AP9" s="714">
        <v>154.41</v>
      </c>
      <c r="AQ9" s="714">
        <v>153.47</v>
      </c>
      <c r="AR9" s="714">
        <v>153.96</v>
      </c>
      <c r="AS9" s="714">
        <v>152.57</v>
      </c>
      <c r="AT9" s="714">
        <v>153.29</v>
      </c>
      <c r="AU9" s="714">
        <v>156.78</v>
      </c>
      <c r="AV9" s="714">
        <v>157.09</v>
      </c>
      <c r="AW9" s="714">
        <v>156.07</v>
      </c>
      <c r="AX9" s="714">
        <v>156.47</v>
      </c>
      <c r="AY9" s="714">
        <v>156.75</v>
      </c>
      <c r="AZ9" s="714">
        <v>158.31</v>
      </c>
      <c r="BA9" s="714">
        <v>158.62</v>
      </c>
      <c r="BB9" s="714">
        <v>161.08000000000001</v>
      </c>
      <c r="BC9" s="714">
        <v>160.91999999999999</v>
      </c>
      <c r="BD9" s="714">
        <v>160.97</v>
      </c>
      <c r="BE9" s="714">
        <v>160.55000000000001</v>
      </c>
      <c r="BF9" s="714">
        <v>161.62</v>
      </c>
      <c r="BG9" s="714">
        <v>165.13</v>
      </c>
      <c r="BH9" s="714">
        <v>166.68</v>
      </c>
      <c r="BI9" s="714">
        <v>167</v>
      </c>
      <c r="BJ9" s="714">
        <v>169.25</v>
      </c>
      <c r="BK9" s="714">
        <v>171.44</v>
      </c>
      <c r="BL9" s="714">
        <v>172.65</v>
      </c>
      <c r="BM9" s="714">
        <v>174.43</v>
      </c>
      <c r="BN9" s="714">
        <v>174.67</v>
      </c>
      <c r="BO9" s="714">
        <v>173.83</v>
      </c>
      <c r="BP9" s="714">
        <v>173.02</v>
      </c>
      <c r="BQ9" s="714">
        <v>173.42</v>
      </c>
      <c r="BR9" s="714">
        <v>175.19</v>
      </c>
      <c r="BS9" s="714">
        <v>177.88</v>
      </c>
      <c r="BT9" s="714">
        <v>178.05</v>
      </c>
      <c r="BU9" s="714">
        <v>177.2</v>
      </c>
      <c r="BV9" s="714">
        <v>178.01</v>
      </c>
      <c r="BW9" s="714">
        <v>179.17</v>
      </c>
      <c r="BX9" s="714">
        <v>180.41</v>
      </c>
      <c r="BY9" s="714">
        <v>183.13</v>
      </c>
      <c r="BZ9" s="714">
        <v>187.01</v>
      </c>
      <c r="CA9" s="714">
        <v>185.34</v>
      </c>
      <c r="CB9" s="714">
        <v>184.6</v>
      </c>
      <c r="CC9" s="714">
        <v>185.65</v>
      </c>
      <c r="CD9" s="714">
        <v>187.12</v>
      </c>
      <c r="CE9" s="714">
        <v>192.13</v>
      </c>
      <c r="CF9" s="714">
        <v>194.65</v>
      </c>
      <c r="CG9" s="714">
        <v>194.84</v>
      </c>
      <c r="CH9" s="714">
        <v>195.83</v>
      </c>
      <c r="CI9" s="714">
        <v>196.6</v>
      </c>
      <c r="CJ9" s="714">
        <v>198.19</v>
      </c>
      <c r="CK9" s="714">
        <v>201.94</v>
      </c>
      <c r="CL9" s="714">
        <v>202</v>
      </c>
      <c r="CM9" s="714">
        <v>200.1</v>
      </c>
      <c r="CN9" s="714">
        <v>199.43</v>
      </c>
      <c r="CO9" s="714">
        <v>200.41</v>
      </c>
      <c r="CP9" s="714">
        <v>202.81</v>
      </c>
      <c r="CQ9" s="714">
        <v>206.48</v>
      </c>
      <c r="CR9" s="714">
        <v>206.94</v>
      </c>
      <c r="CS9" s="714">
        <v>206.83</v>
      </c>
      <c r="CT9" s="714">
        <v>209.41</v>
      </c>
      <c r="CU9" s="714">
        <v>210.26</v>
      </c>
      <c r="CV9" s="714">
        <v>211.41</v>
      </c>
      <c r="CW9" s="714">
        <v>213.89</v>
      </c>
      <c r="CX9" s="714">
        <v>214.26</v>
      </c>
      <c r="CY9" s="714">
        <v>216.06</v>
      </c>
      <c r="CZ9" s="714">
        <v>217.01</v>
      </c>
      <c r="DA9" s="714">
        <v>216.24</v>
      </c>
      <c r="DB9" s="714">
        <v>218.19</v>
      </c>
      <c r="DC9" s="714">
        <v>221.84</v>
      </c>
      <c r="DD9" s="714">
        <v>221.45</v>
      </c>
      <c r="DE9" s="714">
        <v>222.65</v>
      </c>
      <c r="DF9" s="714">
        <v>226.34</v>
      </c>
      <c r="DG9" s="714">
        <v>227.47</v>
      </c>
      <c r="DH9" s="714">
        <v>229.99</v>
      </c>
      <c r="DI9" s="714">
        <v>233.46</v>
      </c>
      <c r="DJ9" s="714">
        <v>235.31</v>
      </c>
      <c r="DK9" s="714">
        <v>235.98</v>
      </c>
      <c r="DL9" s="714">
        <v>236.89</v>
      </c>
      <c r="DM9" s="714">
        <v>237.29</v>
      </c>
      <c r="DN9" s="714">
        <v>237.46</v>
      </c>
      <c r="DO9" s="714">
        <v>241.3</v>
      </c>
      <c r="DP9" s="714">
        <v>241.14</v>
      </c>
      <c r="DQ9" s="714">
        <v>239.52</v>
      </c>
      <c r="DR9" s="714">
        <v>241.22</v>
      </c>
      <c r="DS9" s="714">
        <v>243.44</v>
      </c>
      <c r="DT9" s="714">
        <v>246.46</v>
      </c>
      <c r="DU9" s="714">
        <v>251.36</v>
      </c>
      <c r="DV9" s="714">
        <v>253.61</v>
      </c>
      <c r="DW9" s="714">
        <v>252.4</v>
      </c>
      <c r="DX9" s="714">
        <v>251.97</v>
      </c>
      <c r="DY9" s="714">
        <v>251.93</v>
      </c>
      <c r="DZ9" s="714">
        <v>254.14</v>
      </c>
      <c r="EA9" s="714">
        <v>258.69</v>
      </c>
      <c r="EB9" s="714">
        <v>260.22000000000003</v>
      </c>
      <c r="EC9" s="714">
        <v>260.69</v>
      </c>
      <c r="ED9" s="714">
        <v>264.62</v>
      </c>
      <c r="EE9" s="714">
        <v>265.14</v>
      </c>
      <c r="EF9" s="714">
        <v>265.19</v>
      </c>
      <c r="EG9" s="714">
        <v>268.29000000000002</v>
      </c>
      <c r="EH9" s="714">
        <v>270.14</v>
      </c>
      <c r="EI9" s="714">
        <v>270.83</v>
      </c>
      <c r="EJ9" s="714">
        <v>274.05</v>
      </c>
      <c r="EK9" s="714">
        <v>273.10000000000002</v>
      </c>
      <c r="EL9" s="714">
        <v>273.18</v>
      </c>
      <c r="EM9" s="714">
        <v>277.94</v>
      </c>
      <c r="EN9" s="714">
        <v>279.54000000000002</v>
      </c>
      <c r="EO9" s="714">
        <v>283.13</v>
      </c>
      <c r="EP9" s="714">
        <v>290.23</v>
      </c>
      <c r="EQ9" s="714">
        <v>292.57</v>
      </c>
      <c r="ER9" s="714">
        <v>296.06</v>
      </c>
      <c r="ES9" s="714">
        <v>300.06</v>
      </c>
      <c r="ET9" s="714">
        <v>300.49</v>
      </c>
      <c r="EU9" s="714">
        <v>299.27</v>
      </c>
      <c r="EV9" s="714">
        <v>299.47000000000003</v>
      </c>
      <c r="EW9" s="714">
        <v>302.60000000000002</v>
      </c>
      <c r="EX9" s="714">
        <v>304.75</v>
      </c>
      <c r="EY9" s="714">
        <v>310.76</v>
      </c>
      <c r="EZ9" s="714">
        <v>315.83</v>
      </c>
      <c r="FA9" s="714">
        <v>317.16000000000003</v>
      </c>
      <c r="FB9" s="714">
        <v>321.75</v>
      </c>
      <c r="FC9" s="714">
        <v>324.17</v>
      </c>
      <c r="FD9" s="714">
        <v>328.46</v>
      </c>
      <c r="FE9" s="714">
        <v>336.2</v>
      </c>
      <c r="FF9" s="714">
        <v>341.79</v>
      </c>
      <c r="FG9" s="714">
        <v>349.42</v>
      </c>
      <c r="FH9" s="714">
        <v>352.45</v>
      </c>
      <c r="FI9" s="714">
        <v>359.46</v>
      </c>
      <c r="FJ9" s="714">
        <v>384.14</v>
      </c>
      <c r="FK9" s="714">
        <v>392.96</v>
      </c>
      <c r="FL9" s="714">
        <v>387.56</v>
      </c>
      <c r="FM9" s="714">
        <v>385.07</v>
      </c>
      <c r="FN9" s="714">
        <v>389.85</v>
      </c>
      <c r="FO9" s="714">
        <v>391.86</v>
      </c>
      <c r="FP9" s="714">
        <v>396.03</v>
      </c>
      <c r="FQ9" s="714">
        <v>401.76</v>
      </c>
      <c r="FR9" s="714">
        <v>406.94</v>
      </c>
      <c r="FS9" s="714">
        <v>407.87</v>
      </c>
      <c r="FT9" s="714">
        <v>413.88</v>
      </c>
      <c r="FU9" s="714">
        <v>416.33</v>
      </c>
      <c r="FV9" s="714">
        <v>421.02</v>
      </c>
      <c r="FY9" s="714" t="s">
        <v>429</v>
      </c>
      <c r="FZ9" s="714">
        <v>438.54</v>
      </c>
      <c r="GA9" s="870"/>
    </row>
    <row r="10" spans="1:183">
      <c r="A10" s="714" t="s">
        <v>4453</v>
      </c>
      <c r="B10" s="714">
        <v>116.88</v>
      </c>
      <c r="C10" s="714">
        <v>117.25</v>
      </c>
      <c r="D10" s="714">
        <v>117.53</v>
      </c>
      <c r="E10" s="714">
        <v>118.71</v>
      </c>
      <c r="F10" s="714">
        <v>120.68</v>
      </c>
      <c r="G10" s="714">
        <v>121.23</v>
      </c>
      <c r="H10" s="714">
        <v>120.34</v>
      </c>
      <c r="I10" s="714">
        <v>121.35</v>
      </c>
      <c r="J10" s="714">
        <v>122.47</v>
      </c>
      <c r="K10" s="714">
        <v>123.95</v>
      </c>
      <c r="L10" s="714">
        <v>125.48</v>
      </c>
      <c r="M10" s="714">
        <v>125.52</v>
      </c>
      <c r="N10" s="714">
        <v>127.14</v>
      </c>
      <c r="O10" s="714">
        <v>127.57</v>
      </c>
      <c r="P10" s="714">
        <v>127.91</v>
      </c>
      <c r="Q10" s="714">
        <v>128.97</v>
      </c>
      <c r="R10" s="714">
        <v>130.44</v>
      </c>
      <c r="S10" s="714">
        <v>130.27000000000001</v>
      </c>
      <c r="T10" s="714">
        <v>131.51</v>
      </c>
      <c r="U10" s="714">
        <v>131.69</v>
      </c>
      <c r="V10" s="714">
        <v>133.33000000000001</v>
      </c>
      <c r="W10" s="714">
        <v>134.63999999999999</v>
      </c>
      <c r="X10" s="714">
        <v>136.22</v>
      </c>
      <c r="Y10" s="714">
        <v>136.41</v>
      </c>
      <c r="Z10" s="714">
        <v>138.44</v>
      </c>
      <c r="AA10" s="714">
        <v>139.74</v>
      </c>
      <c r="AB10" s="714">
        <v>140.68</v>
      </c>
      <c r="AC10" s="714">
        <v>141.38999999999999</v>
      </c>
      <c r="AD10" s="714">
        <v>141.36000000000001</v>
      </c>
      <c r="AE10" s="714">
        <v>140.71</v>
      </c>
      <c r="AF10" s="714">
        <v>141.25</v>
      </c>
      <c r="AG10" s="714">
        <v>142.66</v>
      </c>
      <c r="AH10" s="714">
        <v>143.30000000000001</v>
      </c>
      <c r="AI10" s="714">
        <v>145.93</v>
      </c>
      <c r="AJ10" s="714">
        <v>147.79</v>
      </c>
      <c r="AK10" s="714">
        <v>148.27000000000001</v>
      </c>
      <c r="AL10" s="714">
        <v>150.04</v>
      </c>
      <c r="AM10" s="714">
        <v>152.57</v>
      </c>
      <c r="AN10" s="714">
        <v>154.02000000000001</v>
      </c>
      <c r="AO10" s="714">
        <v>156.19</v>
      </c>
      <c r="AP10" s="714">
        <v>157.01</v>
      </c>
      <c r="AQ10" s="714">
        <v>156.13999999999999</v>
      </c>
      <c r="AR10" s="714">
        <v>157.57</v>
      </c>
      <c r="AS10" s="714">
        <v>156.19999999999999</v>
      </c>
      <c r="AT10" s="714">
        <v>157.15</v>
      </c>
      <c r="AU10" s="714">
        <v>160.58000000000001</v>
      </c>
      <c r="AV10" s="714">
        <v>160.66</v>
      </c>
      <c r="AW10" s="714">
        <v>160.43</v>
      </c>
      <c r="AX10" s="714">
        <v>161.09</v>
      </c>
      <c r="AY10" s="714">
        <v>161.86000000000001</v>
      </c>
      <c r="AZ10" s="714">
        <v>163.31</v>
      </c>
      <c r="BA10" s="714">
        <v>162.19</v>
      </c>
      <c r="BB10" s="714">
        <v>163.38999999999999</v>
      </c>
      <c r="BC10" s="714">
        <v>164.08</v>
      </c>
      <c r="BD10" s="714">
        <v>165.51</v>
      </c>
      <c r="BE10" s="714">
        <v>165.05</v>
      </c>
      <c r="BF10" s="714">
        <v>166.41</v>
      </c>
      <c r="BG10" s="714">
        <v>170.52</v>
      </c>
      <c r="BH10" s="714">
        <v>171.82</v>
      </c>
      <c r="BI10" s="714">
        <v>172.2</v>
      </c>
      <c r="BJ10" s="714">
        <v>175.5</v>
      </c>
      <c r="BK10" s="714">
        <v>178.11</v>
      </c>
      <c r="BL10" s="714">
        <v>179.33</v>
      </c>
      <c r="BM10" s="714">
        <v>180.04</v>
      </c>
      <c r="BN10" s="714">
        <v>178.44</v>
      </c>
      <c r="BO10" s="714">
        <v>177.33</v>
      </c>
      <c r="BP10" s="714">
        <v>178.22</v>
      </c>
      <c r="BQ10" s="714">
        <v>179.89</v>
      </c>
      <c r="BR10" s="714">
        <v>182.78</v>
      </c>
      <c r="BS10" s="714">
        <v>184.73</v>
      </c>
      <c r="BT10" s="714">
        <v>184.87</v>
      </c>
      <c r="BU10" s="714">
        <v>184.24</v>
      </c>
      <c r="BV10" s="714">
        <v>185.75</v>
      </c>
      <c r="BW10" s="714">
        <v>187.48</v>
      </c>
      <c r="BX10" s="714">
        <v>188.45</v>
      </c>
      <c r="BY10" s="714">
        <v>189.54</v>
      </c>
      <c r="BZ10" s="714">
        <v>191.53</v>
      </c>
      <c r="CA10" s="714">
        <v>190.34</v>
      </c>
      <c r="CB10" s="714">
        <v>191.25</v>
      </c>
      <c r="CC10" s="714">
        <v>193.04</v>
      </c>
      <c r="CD10" s="714">
        <v>194.27</v>
      </c>
      <c r="CE10" s="714">
        <v>199.57</v>
      </c>
      <c r="CF10" s="714">
        <v>203.49</v>
      </c>
      <c r="CG10" s="714">
        <v>204.26</v>
      </c>
      <c r="CH10" s="714">
        <v>205.57</v>
      </c>
      <c r="CI10" s="714">
        <v>206.35</v>
      </c>
      <c r="CJ10" s="714">
        <v>206.7</v>
      </c>
      <c r="CK10" s="714">
        <v>208.27</v>
      </c>
      <c r="CL10" s="714">
        <v>208.12</v>
      </c>
      <c r="CM10" s="714">
        <v>205.62</v>
      </c>
      <c r="CN10" s="714">
        <v>205.91</v>
      </c>
      <c r="CO10" s="714">
        <v>207.89</v>
      </c>
      <c r="CP10" s="714">
        <v>210.51</v>
      </c>
      <c r="CQ10" s="714">
        <v>213.84</v>
      </c>
      <c r="CR10" s="714">
        <v>214.08</v>
      </c>
      <c r="CS10" s="714">
        <v>214.67</v>
      </c>
      <c r="CT10" s="714">
        <v>218.13</v>
      </c>
      <c r="CU10" s="714">
        <v>219.53</v>
      </c>
      <c r="CV10" s="714">
        <v>220.75</v>
      </c>
      <c r="CW10" s="714">
        <v>220.4</v>
      </c>
      <c r="CX10" s="714">
        <v>219.97</v>
      </c>
      <c r="CY10" s="714">
        <v>221.89</v>
      </c>
      <c r="CZ10" s="714">
        <v>223.2</v>
      </c>
      <c r="DA10" s="714">
        <v>223.24</v>
      </c>
      <c r="DB10" s="714">
        <v>225.36</v>
      </c>
      <c r="DC10" s="714">
        <v>228.86</v>
      </c>
      <c r="DD10" s="714">
        <v>229.29</v>
      </c>
      <c r="DE10" s="714">
        <v>230.31</v>
      </c>
      <c r="DF10" s="714">
        <v>235.1</v>
      </c>
      <c r="DG10" s="714">
        <v>236.31</v>
      </c>
      <c r="DH10" s="714">
        <v>238.5</v>
      </c>
      <c r="DI10" s="714">
        <v>241</v>
      </c>
      <c r="DJ10" s="714">
        <v>241.8</v>
      </c>
      <c r="DK10" s="714">
        <v>242.72</v>
      </c>
      <c r="DL10" s="714">
        <v>245.32</v>
      </c>
      <c r="DM10" s="714">
        <v>246</v>
      </c>
      <c r="DN10" s="714">
        <v>245.79</v>
      </c>
      <c r="DO10" s="714">
        <v>249.05</v>
      </c>
      <c r="DP10" s="714">
        <v>248.25</v>
      </c>
      <c r="DQ10" s="714">
        <v>248.07</v>
      </c>
      <c r="DR10" s="714">
        <v>253.19</v>
      </c>
      <c r="DS10" s="714">
        <v>255.57</v>
      </c>
      <c r="DT10" s="714">
        <v>257.77999999999997</v>
      </c>
      <c r="DU10" s="714">
        <v>260.75</v>
      </c>
      <c r="DV10" s="714">
        <v>262.02999999999997</v>
      </c>
      <c r="DW10" s="714">
        <v>261.43</v>
      </c>
      <c r="DX10" s="714">
        <v>262.26</v>
      </c>
      <c r="DY10" s="714">
        <v>263.95</v>
      </c>
      <c r="DZ10" s="714">
        <v>266.79000000000002</v>
      </c>
      <c r="EA10" s="714">
        <v>269.60000000000002</v>
      </c>
      <c r="EB10" s="714">
        <v>270.58999999999997</v>
      </c>
      <c r="EC10" s="714">
        <v>271.61</v>
      </c>
      <c r="ED10" s="714">
        <v>277.8</v>
      </c>
      <c r="EE10" s="714">
        <v>278.11</v>
      </c>
      <c r="EF10" s="714">
        <v>278.08</v>
      </c>
      <c r="EG10" s="714">
        <v>278.72000000000003</v>
      </c>
      <c r="EH10" s="714">
        <v>280.39</v>
      </c>
      <c r="EI10" s="714">
        <v>281.43</v>
      </c>
      <c r="EJ10" s="714">
        <v>285.42</v>
      </c>
      <c r="EK10" s="714">
        <v>285.22000000000003</v>
      </c>
      <c r="EL10" s="714">
        <v>287.05</v>
      </c>
      <c r="EM10" s="714">
        <v>290.64</v>
      </c>
      <c r="EN10" s="714">
        <v>291.95999999999998</v>
      </c>
      <c r="EO10" s="714">
        <v>296.89</v>
      </c>
      <c r="EP10" s="714">
        <v>305.14</v>
      </c>
      <c r="EQ10" s="714">
        <v>307.95</v>
      </c>
      <c r="ER10" s="714">
        <v>310.56</v>
      </c>
      <c r="ES10" s="714">
        <v>314.57</v>
      </c>
      <c r="ET10" s="714">
        <v>315.87</v>
      </c>
      <c r="EU10" s="714">
        <v>315.20999999999998</v>
      </c>
      <c r="EV10" s="714">
        <v>315.98</v>
      </c>
      <c r="EW10" s="714">
        <v>318.81</v>
      </c>
      <c r="EX10" s="714">
        <v>321.08999999999997</v>
      </c>
      <c r="EY10" s="714">
        <v>326.12</v>
      </c>
      <c r="EZ10" s="714">
        <v>331.67</v>
      </c>
      <c r="FA10" s="714">
        <v>333.89</v>
      </c>
      <c r="FB10" s="714">
        <v>338.54</v>
      </c>
      <c r="FC10" s="714">
        <v>339.88</v>
      </c>
      <c r="FD10" s="714">
        <v>343.87</v>
      </c>
      <c r="FE10" s="714">
        <v>352.76</v>
      </c>
      <c r="FF10" s="714">
        <v>358.79</v>
      </c>
      <c r="FG10" s="714">
        <v>368.68</v>
      </c>
      <c r="FH10" s="714">
        <v>372.25</v>
      </c>
      <c r="FI10" s="714">
        <v>380.67</v>
      </c>
      <c r="FJ10" s="714">
        <v>406.3</v>
      </c>
      <c r="FK10" s="714">
        <v>417.65</v>
      </c>
      <c r="FL10" s="714">
        <v>410.56</v>
      </c>
      <c r="FM10" s="714">
        <v>408.73</v>
      </c>
      <c r="FN10" s="714">
        <v>413.33</v>
      </c>
      <c r="FO10" s="714">
        <v>415.29</v>
      </c>
      <c r="FP10" s="714">
        <v>419.25</v>
      </c>
      <c r="FQ10" s="714">
        <v>427.58</v>
      </c>
      <c r="FR10" s="714">
        <v>433.44</v>
      </c>
      <c r="FS10" s="714">
        <v>435.47</v>
      </c>
      <c r="FT10" s="714">
        <v>442.53</v>
      </c>
      <c r="FU10" s="714">
        <v>445.19</v>
      </c>
      <c r="FV10" s="714">
        <v>447.43</v>
      </c>
      <c r="FY10" s="714" t="s">
        <v>430</v>
      </c>
      <c r="FZ10" s="714">
        <v>432.46</v>
      </c>
      <c r="GA10" s="870"/>
    </row>
    <row r="11" spans="1:183">
      <c r="A11" s="714" t="s">
        <v>4454</v>
      </c>
      <c r="B11" s="714">
        <v>116.25</v>
      </c>
      <c r="C11" s="714">
        <v>116.35</v>
      </c>
      <c r="D11" s="714">
        <v>116.43</v>
      </c>
      <c r="E11" s="714">
        <v>117.42</v>
      </c>
      <c r="F11" s="714">
        <v>117.64</v>
      </c>
      <c r="G11" s="714">
        <v>118.96</v>
      </c>
      <c r="H11" s="714">
        <v>118.62</v>
      </c>
      <c r="I11" s="714">
        <v>119.45</v>
      </c>
      <c r="J11" s="714">
        <v>120.4</v>
      </c>
      <c r="K11" s="714">
        <v>122.33</v>
      </c>
      <c r="L11" s="714">
        <v>124.1</v>
      </c>
      <c r="M11" s="714">
        <v>125.31</v>
      </c>
      <c r="N11" s="714">
        <v>126.49</v>
      </c>
      <c r="O11" s="714">
        <v>126.38</v>
      </c>
      <c r="P11" s="714">
        <v>126.42</v>
      </c>
      <c r="Q11" s="714">
        <v>127.6</v>
      </c>
      <c r="R11" s="714">
        <v>129.59</v>
      </c>
      <c r="S11" s="714">
        <v>130.81</v>
      </c>
      <c r="T11" s="714">
        <v>131.91</v>
      </c>
      <c r="U11" s="714">
        <v>131.54</v>
      </c>
      <c r="V11" s="714">
        <v>132.86000000000001</v>
      </c>
      <c r="W11" s="714">
        <v>134.37</v>
      </c>
      <c r="X11" s="714">
        <v>135.97</v>
      </c>
      <c r="Y11" s="714">
        <v>136.52000000000001</v>
      </c>
      <c r="Z11" s="714">
        <v>137.41999999999999</v>
      </c>
      <c r="AA11" s="714">
        <v>138.16</v>
      </c>
      <c r="AB11" s="714">
        <v>139.47999999999999</v>
      </c>
      <c r="AC11" s="714">
        <v>140.94</v>
      </c>
      <c r="AD11" s="714">
        <v>141.96</v>
      </c>
      <c r="AE11" s="714">
        <v>141.71</v>
      </c>
      <c r="AF11" s="714">
        <v>141.13999999999999</v>
      </c>
      <c r="AG11" s="714">
        <v>140.66</v>
      </c>
      <c r="AH11" s="714">
        <v>142.16999999999999</v>
      </c>
      <c r="AI11" s="714">
        <v>145.84</v>
      </c>
      <c r="AJ11" s="714">
        <v>148.19999999999999</v>
      </c>
      <c r="AK11" s="714">
        <v>148.91</v>
      </c>
      <c r="AL11" s="714">
        <v>150.4</v>
      </c>
      <c r="AM11" s="714">
        <v>152.37</v>
      </c>
      <c r="AN11" s="714">
        <v>153.35</v>
      </c>
      <c r="AO11" s="714">
        <v>155.65</v>
      </c>
      <c r="AP11" s="714">
        <v>158.74</v>
      </c>
      <c r="AQ11" s="714">
        <v>158.47999999999999</v>
      </c>
      <c r="AR11" s="714">
        <v>159.91</v>
      </c>
      <c r="AS11" s="714">
        <v>158.66</v>
      </c>
      <c r="AT11" s="714">
        <v>158.75</v>
      </c>
      <c r="AU11" s="714">
        <v>163.28</v>
      </c>
      <c r="AV11" s="714">
        <v>164.12</v>
      </c>
      <c r="AW11" s="714">
        <v>163.16</v>
      </c>
      <c r="AX11" s="714">
        <v>163.53</v>
      </c>
      <c r="AY11" s="714">
        <v>163.04</v>
      </c>
      <c r="AZ11" s="714">
        <v>165.2</v>
      </c>
      <c r="BA11" s="714">
        <v>164.86</v>
      </c>
      <c r="BB11" s="714">
        <v>166.54</v>
      </c>
      <c r="BC11" s="714">
        <v>167.46</v>
      </c>
      <c r="BD11" s="714">
        <v>168.3</v>
      </c>
      <c r="BE11" s="714">
        <v>167.04</v>
      </c>
      <c r="BF11" s="714">
        <v>167.89</v>
      </c>
      <c r="BG11" s="714">
        <v>171.43</v>
      </c>
      <c r="BH11" s="714">
        <v>173.41</v>
      </c>
      <c r="BI11" s="714">
        <v>174.69</v>
      </c>
      <c r="BJ11" s="714">
        <v>179.02</v>
      </c>
      <c r="BK11" s="714">
        <v>182.3</v>
      </c>
      <c r="BL11" s="714">
        <v>182.67</v>
      </c>
      <c r="BM11" s="714">
        <v>183.79</v>
      </c>
      <c r="BN11" s="714">
        <v>184.42</v>
      </c>
      <c r="BO11" s="714">
        <v>183.92</v>
      </c>
      <c r="BP11" s="714">
        <v>182.44</v>
      </c>
      <c r="BQ11" s="714">
        <v>182.98</v>
      </c>
      <c r="BR11" s="714">
        <v>185.37</v>
      </c>
      <c r="BS11" s="714">
        <v>187.72</v>
      </c>
      <c r="BT11" s="714">
        <v>188.49</v>
      </c>
      <c r="BU11" s="714">
        <v>188.03</v>
      </c>
      <c r="BV11" s="714">
        <v>188.3</v>
      </c>
      <c r="BW11" s="714">
        <v>189.51</v>
      </c>
      <c r="BX11" s="714">
        <v>190.25</v>
      </c>
      <c r="BY11" s="714">
        <v>191.59</v>
      </c>
      <c r="BZ11" s="714">
        <v>198.7</v>
      </c>
      <c r="CA11" s="714">
        <v>194.6</v>
      </c>
      <c r="CB11" s="714">
        <v>193.88</v>
      </c>
      <c r="CC11" s="714">
        <v>194.46</v>
      </c>
      <c r="CD11" s="714">
        <v>196.17</v>
      </c>
      <c r="CE11" s="714">
        <v>203.88</v>
      </c>
      <c r="CF11" s="714">
        <v>207.58</v>
      </c>
      <c r="CG11" s="714">
        <v>207.99</v>
      </c>
      <c r="CH11" s="714">
        <v>208.43</v>
      </c>
      <c r="CI11" s="714">
        <v>209.85</v>
      </c>
      <c r="CJ11" s="714">
        <v>209.87</v>
      </c>
      <c r="CK11" s="714">
        <v>212.76</v>
      </c>
      <c r="CL11" s="714">
        <v>213.49</v>
      </c>
      <c r="CM11" s="714">
        <v>210.95</v>
      </c>
      <c r="CN11" s="714">
        <v>210.43</v>
      </c>
      <c r="CO11" s="714">
        <v>212.21</v>
      </c>
      <c r="CP11" s="714">
        <v>213.97</v>
      </c>
      <c r="CQ11" s="714">
        <v>219.08</v>
      </c>
      <c r="CR11" s="714">
        <v>219.99</v>
      </c>
      <c r="CS11" s="714">
        <v>220.78</v>
      </c>
      <c r="CT11" s="714">
        <v>224.15</v>
      </c>
      <c r="CU11" s="714">
        <v>224.83</v>
      </c>
      <c r="CV11" s="714">
        <v>225.63</v>
      </c>
      <c r="CW11" s="714">
        <v>226.79</v>
      </c>
      <c r="CX11" s="714">
        <v>227.78</v>
      </c>
      <c r="CY11" s="714">
        <v>229.91</v>
      </c>
      <c r="CZ11" s="714">
        <v>231.39</v>
      </c>
      <c r="DA11" s="714">
        <v>230.17</v>
      </c>
      <c r="DB11" s="714">
        <v>232.45</v>
      </c>
      <c r="DC11" s="714">
        <v>236.69</v>
      </c>
      <c r="DD11" s="714">
        <v>236.19</v>
      </c>
      <c r="DE11" s="714">
        <v>237.25</v>
      </c>
      <c r="DF11" s="714">
        <v>242.02</v>
      </c>
      <c r="DG11" s="714">
        <v>244.32</v>
      </c>
      <c r="DH11" s="714">
        <v>246.61</v>
      </c>
      <c r="DI11" s="714">
        <v>250.75</v>
      </c>
      <c r="DJ11" s="714">
        <v>253.1</v>
      </c>
      <c r="DK11" s="714">
        <v>252.84</v>
      </c>
      <c r="DL11" s="714">
        <v>253.8</v>
      </c>
      <c r="DM11" s="714">
        <v>252.49</v>
      </c>
      <c r="DN11" s="714">
        <v>253.09</v>
      </c>
      <c r="DO11" s="714">
        <v>260.42</v>
      </c>
      <c r="DP11" s="714">
        <v>260.10000000000002</v>
      </c>
      <c r="DQ11" s="714">
        <v>257.69</v>
      </c>
      <c r="DR11" s="714">
        <v>260.92</v>
      </c>
      <c r="DS11" s="714">
        <v>263.61</v>
      </c>
      <c r="DT11" s="714">
        <v>266.63</v>
      </c>
      <c r="DU11" s="714">
        <v>271.5</v>
      </c>
      <c r="DV11" s="714">
        <v>273.37</v>
      </c>
      <c r="DW11" s="714">
        <v>272.26</v>
      </c>
      <c r="DX11" s="714">
        <v>273.11</v>
      </c>
      <c r="DY11" s="714">
        <v>273.07</v>
      </c>
      <c r="DZ11" s="714">
        <v>274.85000000000002</v>
      </c>
      <c r="EA11" s="714">
        <v>281.04000000000002</v>
      </c>
      <c r="EB11" s="714">
        <v>282.05</v>
      </c>
      <c r="EC11" s="714">
        <v>281.75</v>
      </c>
      <c r="ED11" s="714">
        <v>287.88</v>
      </c>
      <c r="EE11" s="714">
        <v>288.19</v>
      </c>
      <c r="EF11" s="714">
        <v>287.77</v>
      </c>
      <c r="EG11" s="714">
        <v>290.92</v>
      </c>
      <c r="EH11" s="714">
        <v>292.33999999999997</v>
      </c>
      <c r="EI11" s="714">
        <v>294</v>
      </c>
      <c r="EJ11" s="714">
        <v>297.43</v>
      </c>
      <c r="EK11" s="714">
        <v>295.83</v>
      </c>
      <c r="EL11" s="714">
        <v>296.01</v>
      </c>
      <c r="EM11" s="714">
        <v>301.57</v>
      </c>
      <c r="EN11" s="714">
        <v>304.74</v>
      </c>
      <c r="EO11" s="714">
        <v>309.18</v>
      </c>
      <c r="EP11" s="714">
        <v>319.33</v>
      </c>
      <c r="EQ11" s="714">
        <v>321.06</v>
      </c>
      <c r="ER11" s="714">
        <v>323.45</v>
      </c>
      <c r="ES11" s="714">
        <v>327.02999999999997</v>
      </c>
      <c r="ET11" s="714">
        <v>330.7</v>
      </c>
      <c r="EU11" s="714">
        <v>327.92</v>
      </c>
      <c r="EV11" s="714">
        <v>327.05</v>
      </c>
      <c r="EW11" s="714">
        <v>327.95</v>
      </c>
      <c r="EX11" s="714">
        <v>329.38</v>
      </c>
      <c r="EY11" s="714">
        <v>338.52</v>
      </c>
      <c r="EZ11" s="714">
        <v>343.49</v>
      </c>
      <c r="FA11" s="714">
        <v>344.45</v>
      </c>
      <c r="FB11" s="714">
        <v>349.64</v>
      </c>
      <c r="FC11" s="714">
        <v>352.27</v>
      </c>
      <c r="FD11" s="714">
        <v>355.62</v>
      </c>
      <c r="FE11" s="714">
        <v>360.47</v>
      </c>
      <c r="FF11" s="714">
        <v>365.09</v>
      </c>
      <c r="FG11" s="714">
        <v>373.78</v>
      </c>
      <c r="FH11" s="714">
        <v>375.09</v>
      </c>
      <c r="FI11" s="714">
        <v>382.84</v>
      </c>
      <c r="FJ11" s="714">
        <v>406.84</v>
      </c>
      <c r="FK11" s="714">
        <v>419.31</v>
      </c>
      <c r="FL11" s="714">
        <v>414.45</v>
      </c>
      <c r="FM11" s="714">
        <v>413.02</v>
      </c>
      <c r="FN11" s="714">
        <v>418.95</v>
      </c>
      <c r="FO11" s="714">
        <v>421.13</v>
      </c>
      <c r="FP11" s="714">
        <v>425.87</v>
      </c>
      <c r="FQ11" s="714">
        <v>431.33</v>
      </c>
      <c r="FR11" s="714">
        <v>436.12</v>
      </c>
      <c r="FS11" s="714">
        <v>435.1</v>
      </c>
      <c r="FT11" s="714">
        <v>439.43</v>
      </c>
      <c r="FU11" s="714">
        <v>445.28</v>
      </c>
      <c r="FV11" s="714">
        <v>450.44</v>
      </c>
      <c r="FY11" s="714" t="s">
        <v>432</v>
      </c>
      <c r="FZ11" s="714">
        <v>428.27</v>
      </c>
    </row>
    <row r="12" spans="1:183">
      <c r="A12" s="714" t="s">
        <v>4455</v>
      </c>
      <c r="B12" s="714">
        <v>115.57</v>
      </c>
      <c r="C12" s="714">
        <v>116.26</v>
      </c>
      <c r="D12" s="714">
        <v>116.54</v>
      </c>
      <c r="E12" s="714">
        <v>117.53</v>
      </c>
      <c r="F12" s="714">
        <v>118.36</v>
      </c>
      <c r="G12" s="714">
        <v>118.96</v>
      </c>
      <c r="H12" s="714">
        <v>118.43</v>
      </c>
      <c r="I12" s="714">
        <v>119.39</v>
      </c>
      <c r="J12" s="714">
        <v>120.83</v>
      </c>
      <c r="K12" s="714">
        <v>123.07</v>
      </c>
      <c r="L12" s="714">
        <v>124.42</v>
      </c>
      <c r="M12" s="714">
        <v>125.18</v>
      </c>
      <c r="N12" s="714">
        <v>126.71</v>
      </c>
      <c r="O12" s="714">
        <v>126.7</v>
      </c>
      <c r="P12" s="714">
        <v>126.88</v>
      </c>
      <c r="Q12" s="714">
        <v>128.63</v>
      </c>
      <c r="R12" s="714">
        <v>130.94</v>
      </c>
      <c r="S12" s="714">
        <v>132.72999999999999</v>
      </c>
      <c r="T12" s="714">
        <v>133.86000000000001</v>
      </c>
      <c r="U12" s="714">
        <v>133.07</v>
      </c>
      <c r="V12" s="714">
        <v>134.41999999999999</v>
      </c>
      <c r="W12" s="714">
        <v>136.03</v>
      </c>
      <c r="X12" s="714">
        <v>137.82</v>
      </c>
      <c r="Y12" s="714">
        <v>137.96</v>
      </c>
      <c r="Z12" s="714">
        <v>139.27000000000001</v>
      </c>
      <c r="AA12" s="714">
        <v>139.91999999999999</v>
      </c>
      <c r="AB12" s="714">
        <v>140.54</v>
      </c>
      <c r="AC12" s="714">
        <v>141.83000000000001</v>
      </c>
      <c r="AD12" s="714">
        <v>144.16999999999999</v>
      </c>
      <c r="AE12" s="714">
        <v>143.27000000000001</v>
      </c>
      <c r="AF12" s="714">
        <v>142.13</v>
      </c>
      <c r="AG12" s="714">
        <v>142.12</v>
      </c>
      <c r="AH12" s="714">
        <v>143.85</v>
      </c>
      <c r="AI12" s="714">
        <v>145.9</v>
      </c>
      <c r="AJ12" s="714">
        <v>148.02000000000001</v>
      </c>
      <c r="AK12" s="714">
        <v>148.57</v>
      </c>
      <c r="AL12" s="714">
        <v>150.1</v>
      </c>
      <c r="AM12" s="714">
        <v>151.47999999999999</v>
      </c>
      <c r="AN12" s="714">
        <v>152.5</v>
      </c>
      <c r="AO12" s="714">
        <v>155.76</v>
      </c>
      <c r="AP12" s="714">
        <v>158.07</v>
      </c>
      <c r="AQ12" s="714">
        <v>157.68</v>
      </c>
      <c r="AR12" s="714">
        <v>158.22</v>
      </c>
      <c r="AS12" s="714">
        <v>157.46</v>
      </c>
      <c r="AT12" s="714">
        <v>158.63</v>
      </c>
      <c r="AU12" s="714">
        <v>162.79</v>
      </c>
      <c r="AV12" s="714">
        <v>164.52</v>
      </c>
      <c r="AW12" s="714">
        <v>163.77000000000001</v>
      </c>
      <c r="AX12" s="714">
        <v>163.59</v>
      </c>
      <c r="AY12" s="714">
        <v>162.51</v>
      </c>
      <c r="AZ12" s="714">
        <v>163.87</v>
      </c>
      <c r="BA12" s="714">
        <v>164.05</v>
      </c>
      <c r="BB12" s="714">
        <v>164.84</v>
      </c>
      <c r="BC12" s="714">
        <v>165.04</v>
      </c>
      <c r="BD12" s="714">
        <v>165.58</v>
      </c>
      <c r="BE12" s="714">
        <v>164.33</v>
      </c>
      <c r="BF12" s="714">
        <v>165.57</v>
      </c>
      <c r="BG12" s="714">
        <v>169.07</v>
      </c>
      <c r="BH12" s="714">
        <v>171.25</v>
      </c>
      <c r="BI12" s="714">
        <v>171.71</v>
      </c>
      <c r="BJ12" s="714">
        <v>175.28</v>
      </c>
      <c r="BK12" s="714">
        <v>176.89</v>
      </c>
      <c r="BL12" s="714">
        <v>178.08</v>
      </c>
      <c r="BM12" s="714">
        <v>179.56</v>
      </c>
      <c r="BN12" s="714">
        <v>179.74</v>
      </c>
      <c r="BO12" s="714">
        <v>179.15</v>
      </c>
      <c r="BP12" s="714">
        <v>178.14</v>
      </c>
      <c r="BQ12" s="714">
        <v>178.48</v>
      </c>
      <c r="BR12" s="714">
        <v>180.16</v>
      </c>
      <c r="BS12" s="714">
        <v>183.16</v>
      </c>
      <c r="BT12" s="714">
        <v>182.98</v>
      </c>
      <c r="BU12" s="714">
        <v>182.86</v>
      </c>
      <c r="BV12" s="714">
        <v>183.72</v>
      </c>
      <c r="BW12" s="714">
        <v>184.94</v>
      </c>
      <c r="BX12" s="714">
        <v>185.87</v>
      </c>
      <c r="BY12" s="714">
        <v>187.33</v>
      </c>
      <c r="BZ12" s="714">
        <v>192.37</v>
      </c>
      <c r="CA12" s="714">
        <v>189.87</v>
      </c>
      <c r="CB12" s="714">
        <v>188.66</v>
      </c>
      <c r="CC12" s="714">
        <v>189.6</v>
      </c>
      <c r="CD12" s="714">
        <v>191.08</v>
      </c>
      <c r="CE12" s="714">
        <v>197.44</v>
      </c>
      <c r="CF12" s="714">
        <v>199.83</v>
      </c>
      <c r="CG12" s="714">
        <v>200.93</v>
      </c>
      <c r="CH12" s="714">
        <v>202.62</v>
      </c>
      <c r="CI12" s="714">
        <v>203.54</v>
      </c>
      <c r="CJ12" s="714">
        <v>204.01</v>
      </c>
      <c r="CK12" s="714">
        <v>207.22</v>
      </c>
      <c r="CL12" s="714">
        <v>207.27</v>
      </c>
      <c r="CM12" s="714">
        <v>205.78</v>
      </c>
      <c r="CN12" s="714">
        <v>205.3</v>
      </c>
      <c r="CO12" s="714">
        <v>206.06</v>
      </c>
      <c r="CP12" s="714">
        <v>207.49</v>
      </c>
      <c r="CQ12" s="714">
        <v>212.41</v>
      </c>
      <c r="CR12" s="714">
        <v>213.05</v>
      </c>
      <c r="CS12" s="714">
        <v>213.5</v>
      </c>
      <c r="CT12" s="714">
        <v>216.85</v>
      </c>
      <c r="CU12" s="714">
        <v>217.26</v>
      </c>
      <c r="CV12" s="714">
        <v>218.42</v>
      </c>
      <c r="CW12" s="714">
        <v>220.01</v>
      </c>
      <c r="CX12" s="714">
        <v>220.56</v>
      </c>
      <c r="CY12" s="714">
        <v>222.43</v>
      </c>
      <c r="CZ12" s="714">
        <v>223.44</v>
      </c>
      <c r="DA12" s="714">
        <v>223.51</v>
      </c>
      <c r="DB12" s="714">
        <v>224.35</v>
      </c>
      <c r="DC12" s="714">
        <v>228.99</v>
      </c>
      <c r="DD12" s="714">
        <v>229.04</v>
      </c>
      <c r="DE12" s="714">
        <v>229.77</v>
      </c>
      <c r="DF12" s="714">
        <v>234.22</v>
      </c>
      <c r="DG12" s="714">
        <v>235.38</v>
      </c>
      <c r="DH12" s="714">
        <v>237.17</v>
      </c>
      <c r="DI12" s="714">
        <v>239.8</v>
      </c>
      <c r="DJ12" s="714">
        <v>241.33</v>
      </c>
      <c r="DK12" s="714">
        <v>242.48</v>
      </c>
      <c r="DL12" s="714">
        <v>243.23</v>
      </c>
      <c r="DM12" s="714">
        <v>243.15</v>
      </c>
      <c r="DN12" s="714">
        <v>242.92</v>
      </c>
      <c r="DO12" s="714">
        <v>248.06</v>
      </c>
      <c r="DP12" s="714">
        <v>248.07</v>
      </c>
      <c r="DQ12" s="714">
        <v>246.9</v>
      </c>
      <c r="DR12" s="714">
        <v>250.28</v>
      </c>
      <c r="DS12" s="714">
        <v>251.79</v>
      </c>
      <c r="DT12" s="714">
        <v>254.33</v>
      </c>
      <c r="DU12" s="714">
        <v>258.07</v>
      </c>
      <c r="DV12" s="714">
        <v>260.29000000000002</v>
      </c>
      <c r="DW12" s="714">
        <v>258.94</v>
      </c>
      <c r="DX12" s="714">
        <v>259.58999999999997</v>
      </c>
      <c r="DY12" s="714">
        <v>260.54000000000002</v>
      </c>
      <c r="DZ12" s="714">
        <v>263.05</v>
      </c>
      <c r="EA12" s="714">
        <v>268.62</v>
      </c>
      <c r="EB12" s="714">
        <v>269.72000000000003</v>
      </c>
      <c r="EC12" s="714">
        <v>269.81</v>
      </c>
      <c r="ED12" s="714">
        <v>275.23</v>
      </c>
      <c r="EE12" s="714">
        <v>274.95999999999998</v>
      </c>
      <c r="EF12" s="714">
        <v>274.87</v>
      </c>
      <c r="EG12" s="714">
        <v>277.61</v>
      </c>
      <c r="EH12" s="714">
        <v>278.55</v>
      </c>
      <c r="EI12" s="714">
        <v>280.58</v>
      </c>
      <c r="EJ12" s="714">
        <v>283.58</v>
      </c>
      <c r="EK12" s="714">
        <v>282.83</v>
      </c>
      <c r="EL12" s="714">
        <v>283.19</v>
      </c>
      <c r="EM12" s="714">
        <v>286.85000000000002</v>
      </c>
      <c r="EN12" s="714">
        <v>288.75</v>
      </c>
      <c r="EO12" s="714">
        <v>293.54000000000002</v>
      </c>
      <c r="EP12" s="714">
        <v>300.24</v>
      </c>
      <c r="EQ12" s="714">
        <v>302.49</v>
      </c>
      <c r="ER12" s="714">
        <v>304.67</v>
      </c>
      <c r="ES12" s="714">
        <v>308.18</v>
      </c>
      <c r="ET12" s="714">
        <v>310.29000000000002</v>
      </c>
      <c r="EU12" s="714">
        <v>309.95</v>
      </c>
      <c r="EV12" s="714">
        <v>310.43</v>
      </c>
      <c r="EW12" s="714">
        <v>312.45999999999998</v>
      </c>
      <c r="EX12" s="714">
        <v>314.07</v>
      </c>
      <c r="EY12" s="714">
        <v>319.95</v>
      </c>
      <c r="EZ12" s="714">
        <v>325.31</v>
      </c>
      <c r="FA12" s="714">
        <v>327.35000000000002</v>
      </c>
      <c r="FB12" s="714">
        <v>330.55</v>
      </c>
      <c r="FC12" s="714">
        <v>333.15</v>
      </c>
      <c r="FD12" s="714">
        <v>335.55</v>
      </c>
      <c r="FE12" s="714">
        <v>340.07</v>
      </c>
      <c r="FF12" s="714">
        <v>346.98</v>
      </c>
      <c r="FG12" s="714">
        <v>355.4</v>
      </c>
      <c r="FH12" s="714">
        <v>358.29</v>
      </c>
      <c r="FI12" s="714">
        <v>366.8</v>
      </c>
      <c r="FJ12" s="714">
        <v>389.11</v>
      </c>
      <c r="FK12" s="714">
        <v>399.87</v>
      </c>
      <c r="FL12" s="714">
        <v>394.56</v>
      </c>
      <c r="FM12" s="714">
        <v>393.29</v>
      </c>
      <c r="FN12" s="714">
        <v>396.55</v>
      </c>
      <c r="FO12" s="714">
        <v>396.79</v>
      </c>
      <c r="FP12" s="714">
        <v>400.38</v>
      </c>
      <c r="FQ12" s="714">
        <v>407.61</v>
      </c>
      <c r="FR12" s="714">
        <v>412.78</v>
      </c>
      <c r="FS12" s="714">
        <v>414.77</v>
      </c>
      <c r="FT12" s="714">
        <v>419.47</v>
      </c>
      <c r="FU12" s="714">
        <v>424.55</v>
      </c>
      <c r="FV12" s="714">
        <v>428.19</v>
      </c>
      <c r="FY12" s="714" t="s">
        <v>434</v>
      </c>
      <c r="FZ12" s="714">
        <v>421.02</v>
      </c>
    </row>
    <row r="13" spans="1:183">
      <c r="A13" s="714" t="s">
        <v>4456</v>
      </c>
      <c r="B13" s="714">
        <v>113.12</v>
      </c>
      <c r="C13" s="714">
        <v>113.63</v>
      </c>
      <c r="D13" s="714">
        <v>113.44</v>
      </c>
      <c r="E13" s="714">
        <v>113.96</v>
      </c>
      <c r="F13" s="714">
        <v>114.11</v>
      </c>
      <c r="G13" s="714">
        <v>115.2</v>
      </c>
      <c r="H13" s="714">
        <v>115.47</v>
      </c>
      <c r="I13" s="714">
        <v>117.5</v>
      </c>
      <c r="J13" s="714">
        <v>118.62</v>
      </c>
      <c r="K13" s="714">
        <v>120.39</v>
      </c>
      <c r="L13" s="714">
        <v>121.68</v>
      </c>
      <c r="M13" s="714">
        <v>122.1</v>
      </c>
      <c r="N13" s="714">
        <v>123.44</v>
      </c>
      <c r="O13" s="714">
        <v>123.53</v>
      </c>
      <c r="P13" s="714">
        <v>123.23</v>
      </c>
      <c r="Q13" s="714">
        <v>124.21</v>
      </c>
      <c r="R13" s="714">
        <v>125.7</v>
      </c>
      <c r="S13" s="714">
        <v>126.02</v>
      </c>
      <c r="T13" s="714">
        <v>127.76</v>
      </c>
      <c r="U13" s="714">
        <v>127.62</v>
      </c>
      <c r="V13" s="714">
        <v>129.03</v>
      </c>
      <c r="W13" s="714">
        <v>131.18</v>
      </c>
      <c r="X13" s="714">
        <v>132.91</v>
      </c>
      <c r="Y13" s="714">
        <v>133.86000000000001</v>
      </c>
      <c r="Z13" s="714">
        <v>135.69999999999999</v>
      </c>
      <c r="AA13" s="714">
        <v>135.77000000000001</v>
      </c>
      <c r="AB13" s="714">
        <v>137.1</v>
      </c>
      <c r="AC13" s="714">
        <v>137.74</v>
      </c>
      <c r="AD13" s="714">
        <v>138.30000000000001</v>
      </c>
      <c r="AE13" s="714">
        <v>139.07</v>
      </c>
      <c r="AF13" s="714">
        <v>139.53</v>
      </c>
      <c r="AG13" s="714">
        <v>139.91999999999999</v>
      </c>
      <c r="AH13" s="714">
        <v>140.9</v>
      </c>
      <c r="AI13" s="714">
        <v>143.30000000000001</v>
      </c>
      <c r="AJ13" s="714">
        <v>145.01</v>
      </c>
      <c r="AK13" s="714">
        <v>145.30000000000001</v>
      </c>
      <c r="AL13" s="714">
        <v>147.5</v>
      </c>
      <c r="AM13" s="714">
        <v>149.09</v>
      </c>
      <c r="AN13" s="714">
        <v>149.59</v>
      </c>
      <c r="AO13" s="714">
        <v>151.68</v>
      </c>
      <c r="AP13" s="714">
        <v>154.19</v>
      </c>
      <c r="AQ13" s="714">
        <v>155.71</v>
      </c>
      <c r="AR13" s="714">
        <v>157.87</v>
      </c>
      <c r="AS13" s="714">
        <v>158.18</v>
      </c>
      <c r="AT13" s="714">
        <v>159.44999999999999</v>
      </c>
      <c r="AU13" s="714">
        <v>163.69</v>
      </c>
      <c r="AV13" s="714">
        <v>164.03</v>
      </c>
      <c r="AW13" s="714">
        <v>162.76</v>
      </c>
      <c r="AX13" s="714">
        <v>162.1</v>
      </c>
      <c r="AY13" s="714">
        <v>162.07</v>
      </c>
      <c r="AZ13" s="714">
        <v>162.78</v>
      </c>
      <c r="BA13" s="714">
        <v>162.08000000000001</v>
      </c>
      <c r="BB13" s="714">
        <v>163.44</v>
      </c>
      <c r="BC13" s="714">
        <v>164.25</v>
      </c>
      <c r="BD13" s="714">
        <v>165.32</v>
      </c>
      <c r="BE13" s="714">
        <v>163.69</v>
      </c>
      <c r="BF13" s="714">
        <v>163.63</v>
      </c>
      <c r="BG13" s="714">
        <v>167.73</v>
      </c>
      <c r="BH13" s="714">
        <v>169.54</v>
      </c>
      <c r="BI13" s="714">
        <v>170.18</v>
      </c>
      <c r="BJ13" s="714">
        <v>172.15</v>
      </c>
      <c r="BK13" s="714">
        <v>174.48</v>
      </c>
      <c r="BL13" s="714">
        <v>176.57</v>
      </c>
      <c r="BM13" s="714">
        <v>178.59</v>
      </c>
      <c r="BN13" s="714">
        <v>178.77</v>
      </c>
      <c r="BO13" s="714">
        <v>178.82</v>
      </c>
      <c r="BP13" s="714">
        <v>179.15</v>
      </c>
      <c r="BQ13" s="714">
        <v>179.09</v>
      </c>
      <c r="BR13" s="714">
        <v>181.1</v>
      </c>
      <c r="BS13" s="714">
        <v>183.42</v>
      </c>
      <c r="BT13" s="714">
        <v>183.81</v>
      </c>
      <c r="BU13" s="714">
        <v>184.08</v>
      </c>
      <c r="BV13" s="714">
        <v>184.83</v>
      </c>
      <c r="BW13" s="714">
        <v>186.46</v>
      </c>
      <c r="BX13" s="714">
        <v>187.65</v>
      </c>
      <c r="BY13" s="714">
        <v>189.59</v>
      </c>
      <c r="BZ13" s="714">
        <v>192.39</v>
      </c>
      <c r="CA13" s="714">
        <v>192.32</v>
      </c>
      <c r="CB13" s="714">
        <v>192.21</v>
      </c>
      <c r="CC13" s="714">
        <v>194.07</v>
      </c>
      <c r="CD13" s="714">
        <v>196.47</v>
      </c>
      <c r="CE13" s="714">
        <v>202.57</v>
      </c>
      <c r="CF13" s="714">
        <v>205.36</v>
      </c>
      <c r="CG13" s="714">
        <v>206.3</v>
      </c>
      <c r="CH13" s="714">
        <v>206.2</v>
      </c>
      <c r="CI13" s="714">
        <v>207.33</v>
      </c>
      <c r="CJ13" s="714">
        <v>208.71</v>
      </c>
      <c r="CK13" s="714">
        <v>211.6</v>
      </c>
      <c r="CL13" s="714">
        <v>211.47</v>
      </c>
      <c r="CM13" s="714">
        <v>209.93</v>
      </c>
      <c r="CN13" s="714">
        <v>209.8</v>
      </c>
      <c r="CO13" s="714">
        <v>211.64</v>
      </c>
      <c r="CP13" s="714">
        <v>213.82</v>
      </c>
      <c r="CQ13" s="714">
        <v>218.03</v>
      </c>
      <c r="CR13" s="714">
        <v>217.89</v>
      </c>
      <c r="CS13" s="714">
        <v>217.84</v>
      </c>
      <c r="CT13" s="714">
        <v>222.33</v>
      </c>
      <c r="CU13" s="714">
        <v>222.35</v>
      </c>
      <c r="CV13" s="714">
        <v>223.5</v>
      </c>
      <c r="CW13" s="714">
        <v>225.08</v>
      </c>
      <c r="CX13" s="714">
        <v>225.93</v>
      </c>
      <c r="CY13" s="714">
        <v>228.33</v>
      </c>
      <c r="CZ13" s="714">
        <v>229.55</v>
      </c>
      <c r="DA13" s="714">
        <v>229.23</v>
      </c>
      <c r="DB13" s="714">
        <v>230.03</v>
      </c>
      <c r="DC13" s="714">
        <v>233.86</v>
      </c>
      <c r="DD13" s="714">
        <v>233.85</v>
      </c>
      <c r="DE13" s="714">
        <v>235.36</v>
      </c>
      <c r="DF13" s="714">
        <v>241.54</v>
      </c>
      <c r="DG13" s="714">
        <v>244.17</v>
      </c>
      <c r="DH13" s="714">
        <v>244.81</v>
      </c>
      <c r="DI13" s="714">
        <v>247.15</v>
      </c>
      <c r="DJ13" s="714">
        <v>247.58</v>
      </c>
      <c r="DK13" s="714">
        <v>248.9</v>
      </c>
      <c r="DL13" s="714">
        <v>250.6</v>
      </c>
      <c r="DM13" s="714">
        <v>250.43</v>
      </c>
      <c r="DN13" s="714">
        <v>250.12</v>
      </c>
      <c r="DO13" s="714">
        <v>253.28</v>
      </c>
      <c r="DP13" s="714">
        <v>253.26</v>
      </c>
      <c r="DQ13" s="714">
        <v>251.54</v>
      </c>
      <c r="DR13" s="714">
        <v>253.21</v>
      </c>
      <c r="DS13" s="714">
        <v>254.17</v>
      </c>
      <c r="DT13" s="714">
        <v>257.14999999999998</v>
      </c>
      <c r="DU13" s="714">
        <v>260.95999999999998</v>
      </c>
      <c r="DV13" s="714">
        <v>263.77</v>
      </c>
      <c r="DW13" s="714">
        <v>262.74</v>
      </c>
      <c r="DX13" s="714">
        <v>263.86</v>
      </c>
      <c r="DY13" s="714">
        <v>264.52999999999997</v>
      </c>
      <c r="DZ13" s="714">
        <v>265.7</v>
      </c>
      <c r="EA13" s="714">
        <v>268.76</v>
      </c>
      <c r="EB13" s="714">
        <v>271.27</v>
      </c>
      <c r="EC13" s="714">
        <v>271.08999999999997</v>
      </c>
      <c r="ED13" s="714">
        <v>275.70999999999998</v>
      </c>
      <c r="EE13" s="714">
        <v>275.79000000000002</v>
      </c>
      <c r="EF13" s="714">
        <v>276.14999999999998</v>
      </c>
      <c r="EG13" s="714">
        <v>277.5</v>
      </c>
      <c r="EH13" s="714">
        <v>279.44</v>
      </c>
      <c r="EI13" s="714">
        <v>281.02</v>
      </c>
      <c r="EJ13" s="714">
        <v>284.44</v>
      </c>
      <c r="EK13" s="714">
        <v>283.57</v>
      </c>
      <c r="EL13" s="714">
        <v>284.08999999999997</v>
      </c>
      <c r="EM13" s="714">
        <v>287.67</v>
      </c>
      <c r="EN13" s="714">
        <v>290.08</v>
      </c>
      <c r="EO13" s="714">
        <v>295.81</v>
      </c>
      <c r="EP13" s="714">
        <v>302.37</v>
      </c>
      <c r="EQ13" s="714">
        <v>305.38</v>
      </c>
      <c r="ER13" s="714">
        <v>308.13</v>
      </c>
      <c r="ES13" s="714">
        <v>312.08999999999997</v>
      </c>
      <c r="ET13" s="714">
        <v>313.10000000000002</v>
      </c>
      <c r="EU13" s="714">
        <v>311.94</v>
      </c>
      <c r="EV13" s="714">
        <v>311.99</v>
      </c>
      <c r="EW13" s="714">
        <v>313.60000000000002</v>
      </c>
      <c r="EX13" s="714">
        <v>316.47000000000003</v>
      </c>
      <c r="EY13" s="714">
        <v>323.08999999999997</v>
      </c>
      <c r="EZ13" s="714">
        <v>329.28</v>
      </c>
      <c r="FA13" s="714">
        <v>331.81</v>
      </c>
      <c r="FB13" s="714">
        <v>334.39</v>
      </c>
      <c r="FC13" s="714">
        <v>337.98</v>
      </c>
      <c r="FD13" s="714">
        <v>339.45</v>
      </c>
      <c r="FE13" s="714">
        <v>346.76</v>
      </c>
      <c r="FF13" s="714">
        <v>353.45</v>
      </c>
      <c r="FG13" s="714">
        <v>363.08</v>
      </c>
      <c r="FH13" s="714">
        <v>363.43</v>
      </c>
      <c r="FI13" s="714">
        <v>373.44</v>
      </c>
      <c r="FJ13" s="714">
        <v>397.91</v>
      </c>
      <c r="FK13" s="714">
        <v>407.69</v>
      </c>
      <c r="FL13" s="714">
        <v>402.24</v>
      </c>
      <c r="FM13" s="714">
        <v>399.49</v>
      </c>
      <c r="FN13" s="714">
        <v>403.44</v>
      </c>
      <c r="FO13" s="714">
        <v>403.79</v>
      </c>
      <c r="FP13" s="714">
        <v>407.43</v>
      </c>
      <c r="FQ13" s="714">
        <v>415.75</v>
      </c>
      <c r="FR13" s="714">
        <v>423.92</v>
      </c>
      <c r="FS13" s="714">
        <v>425.31</v>
      </c>
      <c r="FT13" s="714">
        <v>432.39</v>
      </c>
      <c r="FU13" s="714">
        <v>435.56</v>
      </c>
      <c r="FV13" s="714">
        <v>438.1</v>
      </c>
      <c r="FY13" s="714" t="s">
        <v>436</v>
      </c>
      <c r="FZ13" s="714">
        <v>451.69</v>
      </c>
    </row>
    <row r="14" spans="1:183">
      <c r="A14" s="714" t="s">
        <v>4457</v>
      </c>
      <c r="B14" s="714">
        <v>111.68</v>
      </c>
      <c r="C14" s="714">
        <v>111.8</v>
      </c>
      <c r="D14" s="714">
        <v>111.85</v>
      </c>
      <c r="E14" s="714">
        <v>112.05</v>
      </c>
      <c r="F14" s="714">
        <v>112.9</v>
      </c>
      <c r="G14" s="714">
        <v>112.49</v>
      </c>
      <c r="H14" s="714">
        <v>110.72</v>
      </c>
      <c r="I14" s="714">
        <v>111.99</v>
      </c>
      <c r="J14" s="714">
        <v>112.76</v>
      </c>
      <c r="K14" s="714">
        <v>115.14</v>
      </c>
      <c r="L14" s="714">
        <v>116.74</v>
      </c>
      <c r="M14" s="714">
        <v>117.21</v>
      </c>
      <c r="N14" s="714">
        <v>118.15</v>
      </c>
      <c r="O14" s="714">
        <v>117.94</v>
      </c>
      <c r="P14" s="714">
        <v>118.01</v>
      </c>
      <c r="Q14" s="714">
        <v>120.13</v>
      </c>
      <c r="R14" s="714">
        <v>121.71</v>
      </c>
      <c r="S14" s="714">
        <v>121.27</v>
      </c>
      <c r="T14" s="714">
        <v>122.23</v>
      </c>
      <c r="U14" s="714">
        <v>121.92</v>
      </c>
      <c r="V14" s="714">
        <v>123.94</v>
      </c>
      <c r="W14" s="714">
        <v>126.46</v>
      </c>
      <c r="X14" s="714">
        <v>127.99</v>
      </c>
      <c r="Y14" s="714">
        <v>129.19999999999999</v>
      </c>
      <c r="Z14" s="714">
        <v>130.91</v>
      </c>
      <c r="AA14" s="714">
        <v>131.6</v>
      </c>
      <c r="AB14" s="714">
        <v>132.52000000000001</v>
      </c>
      <c r="AC14" s="714">
        <v>133.79</v>
      </c>
      <c r="AD14" s="714">
        <v>132.86000000000001</v>
      </c>
      <c r="AE14" s="714">
        <v>132.69</v>
      </c>
      <c r="AF14" s="714">
        <v>131.79</v>
      </c>
      <c r="AG14" s="714">
        <v>132.83000000000001</v>
      </c>
      <c r="AH14" s="714">
        <v>134.72999999999999</v>
      </c>
      <c r="AI14" s="714">
        <v>138.01</v>
      </c>
      <c r="AJ14" s="714">
        <v>140.44999999999999</v>
      </c>
      <c r="AK14" s="714">
        <v>141.18</v>
      </c>
      <c r="AL14" s="714">
        <v>142.07</v>
      </c>
      <c r="AM14" s="714">
        <v>145.09</v>
      </c>
      <c r="AN14" s="714">
        <v>146.07</v>
      </c>
      <c r="AO14" s="714">
        <v>148.33000000000001</v>
      </c>
      <c r="AP14" s="714">
        <v>148.79</v>
      </c>
      <c r="AQ14" s="714">
        <v>147.63999999999999</v>
      </c>
      <c r="AR14" s="714">
        <v>149.93</v>
      </c>
      <c r="AS14" s="714">
        <v>149.57</v>
      </c>
      <c r="AT14" s="714">
        <v>150.19</v>
      </c>
      <c r="AU14" s="714">
        <v>155.13999999999999</v>
      </c>
      <c r="AV14" s="714">
        <v>157.34</v>
      </c>
      <c r="AW14" s="714">
        <v>157.02000000000001</v>
      </c>
      <c r="AX14" s="714">
        <v>156.72</v>
      </c>
      <c r="AY14" s="714">
        <v>157.63999999999999</v>
      </c>
      <c r="AZ14" s="714">
        <v>160.53</v>
      </c>
      <c r="BA14" s="714">
        <v>160.01</v>
      </c>
      <c r="BB14" s="714">
        <v>159.5</v>
      </c>
      <c r="BC14" s="714">
        <v>158.88999999999999</v>
      </c>
      <c r="BD14" s="714">
        <v>159.33000000000001</v>
      </c>
      <c r="BE14" s="714">
        <v>159.19999999999999</v>
      </c>
      <c r="BF14" s="714">
        <v>160.46</v>
      </c>
      <c r="BG14" s="714">
        <v>164.34</v>
      </c>
      <c r="BH14" s="714">
        <v>166.97</v>
      </c>
      <c r="BI14" s="714">
        <v>169.76</v>
      </c>
      <c r="BJ14" s="714">
        <v>172.17</v>
      </c>
      <c r="BK14" s="714">
        <v>175.71</v>
      </c>
      <c r="BL14" s="714">
        <v>176.94</v>
      </c>
      <c r="BM14" s="714">
        <v>177.59</v>
      </c>
      <c r="BN14" s="714">
        <v>173.22</v>
      </c>
      <c r="BO14" s="714">
        <v>172.27</v>
      </c>
      <c r="BP14" s="714">
        <v>172.45</v>
      </c>
      <c r="BQ14" s="714">
        <v>176.23</v>
      </c>
      <c r="BR14" s="714">
        <v>177.9</v>
      </c>
      <c r="BS14" s="714">
        <v>181.79</v>
      </c>
      <c r="BT14" s="714">
        <v>181.32</v>
      </c>
      <c r="BU14" s="714">
        <v>181.38</v>
      </c>
      <c r="BV14" s="714">
        <v>182.47</v>
      </c>
      <c r="BW14" s="714">
        <v>184.51</v>
      </c>
      <c r="BX14" s="714">
        <v>184.86</v>
      </c>
      <c r="BY14" s="714">
        <v>185.59</v>
      </c>
      <c r="BZ14" s="714">
        <v>187.08</v>
      </c>
      <c r="CA14" s="714">
        <v>186.56</v>
      </c>
      <c r="CB14" s="714">
        <v>186.51</v>
      </c>
      <c r="CC14" s="714">
        <v>189.24</v>
      </c>
      <c r="CD14" s="714">
        <v>190.87</v>
      </c>
      <c r="CE14" s="714">
        <v>196.92</v>
      </c>
      <c r="CF14" s="714">
        <v>201.71</v>
      </c>
      <c r="CG14" s="714">
        <v>202.57</v>
      </c>
      <c r="CH14" s="714">
        <v>204.54</v>
      </c>
      <c r="CI14" s="714">
        <v>205.18</v>
      </c>
      <c r="CJ14" s="714">
        <v>205.41</v>
      </c>
      <c r="CK14" s="714">
        <v>207.09</v>
      </c>
      <c r="CL14" s="714">
        <v>205.25</v>
      </c>
      <c r="CM14" s="714">
        <v>202.91</v>
      </c>
      <c r="CN14" s="714">
        <v>203.48</v>
      </c>
      <c r="CO14" s="714">
        <v>204.95</v>
      </c>
      <c r="CP14" s="714">
        <v>206.61</v>
      </c>
      <c r="CQ14" s="714">
        <v>209.09</v>
      </c>
      <c r="CR14" s="714">
        <v>212.3</v>
      </c>
      <c r="CS14" s="714">
        <v>215.21</v>
      </c>
      <c r="CT14" s="714">
        <v>218.93</v>
      </c>
      <c r="CU14" s="714">
        <v>221.04</v>
      </c>
      <c r="CV14" s="714">
        <v>223.39</v>
      </c>
      <c r="CW14" s="714">
        <v>222.68</v>
      </c>
      <c r="CX14" s="714">
        <v>222.05</v>
      </c>
      <c r="CY14" s="714">
        <v>224.19</v>
      </c>
      <c r="CZ14" s="714">
        <v>225.27</v>
      </c>
      <c r="DA14" s="714">
        <v>225.72</v>
      </c>
      <c r="DB14" s="714">
        <v>227.27</v>
      </c>
      <c r="DC14" s="714">
        <v>231.24</v>
      </c>
      <c r="DD14" s="714">
        <v>232.01</v>
      </c>
      <c r="DE14" s="714">
        <v>233.52</v>
      </c>
      <c r="DF14" s="714">
        <v>239.07</v>
      </c>
      <c r="DG14" s="714">
        <v>239.74</v>
      </c>
      <c r="DH14" s="714">
        <v>242.46</v>
      </c>
      <c r="DI14" s="714">
        <v>244.03</v>
      </c>
      <c r="DJ14" s="714">
        <v>243.58</v>
      </c>
      <c r="DK14" s="714">
        <v>244.49</v>
      </c>
      <c r="DL14" s="714">
        <v>245.89</v>
      </c>
      <c r="DM14" s="714">
        <v>246.92</v>
      </c>
      <c r="DN14" s="714">
        <v>247.28</v>
      </c>
      <c r="DO14" s="714">
        <v>252.14</v>
      </c>
      <c r="DP14" s="714">
        <v>254.62</v>
      </c>
      <c r="DQ14" s="714">
        <v>253.96</v>
      </c>
      <c r="DR14" s="714">
        <v>256.48</v>
      </c>
      <c r="DS14" s="714">
        <v>258.63</v>
      </c>
      <c r="DT14" s="714">
        <v>263.45999999999998</v>
      </c>
      <c r="DU14" s="714">
        <v>266.29000000000002</v>
      </c>
      <c r="DV14" s="714">
        <v>266.52</v>
      </c>
      <c r="DW14" s="714">
        <v>263.20999999999998</v>
      </c>
      <c r="DX14" s="714">
        <v>262.39999999999998</v>
      </c>
      <c r="DY14" s="714">
        <v>265.23</v>
      </c>
      <c r="DZ14" s="714">
        <v>268.37</v>
      </c>
      <c r="EA14" s="714">
        <v>271.69</v>
      </c>
      <c r="EB14" s="714">
        <v>276.07</v>
      </c>
      <c r="EC14" s="714">
        <v>277.77</v>
      </c>
      <c r="ED14" s="714">
        <v>283.83999999999997</v>
      </c>
      <c r="EE14" s="714">
        <v>283.23</v>
      </c>
      <c r="EF14" s="714">
        <v>282.2</v>
      </c>
      <c r="EG14" s="714">
        <v>281.57</v>
      </c>
      <c r="EH14" s="714">
        <v>282.33999999999997</v>
      </c>
      <c r="EI14" s="714">
        <v>284.14</v>
      </c>
      <c r="EJ14" s="714">
        <v>288.05</v>
      </c>
      <c r="EK14" s="714">
        <v>287.05</v>
      </c>
      <c r="EL14" s="714">
        <v>286.98</v>
      </c>
      <c r="EM14" s="714">
        <v>291.23</v>
      </c>
      <c r="EN14" s="714">
        <v>294.16000000000003</v>
      </c>
      <c r="EO14" s="714">
        <v>300.39999999999998</v>
      </c>
      <c r="EP14" s="714">
        <v>310.35000000000002</v>
      </c>
      <c r="EQ14" s="714">
        <v>313.75</v>
      </c>
      <c r="ER14" s="714">
        <v>318.88</v>
      </c>
      <c r="ES14" s="714">
        <v>322.63</v>
      </c>
      <c r="ET14" s="714">
        <v>323.55</v>
      </c>
      <c r="EU14" s="714">
        <v>322.27</v>
      </c>
      <c r="EV14" s="714">
        <v>321.7</v>
      </c>
      <c r="EW14" s="714">
        <v>324.05</v>
      </c>
      <c r="EX14" s="714">
        <v>323.95999999999998</v>
      </c>
      <c r="EY14" s="714">
        <v>330.02</v>
      </c>
      <c r="EZ14" s="714">
        <v>335.52</v>
      </c>
      <c r="FA14" s="714">
        <v>339.11</v>
      </c>
      <c r="FB14" s="714">
        <v>342.07</v>
      </c>
      <c r="FC14" s="714">
        <v>344.42</v>
      </c>
      <c r="FD14" s="714">
        <v>348.49</v>
      </c>
      <c r="FE14" s="714">
        <v>354.74</v>
      </c>
      <c r="FF14" s="714">
        <v>361.3</v>
      </c>
      <c r="FG14" s="714">
        <v>373.65</v>
      </c>
      <c r="FH14" s="714">
        <v>373.56</v>
      </c>
      <c r="FI14" s="714">
        <v>381.64</v>
      </c>
      <c r="FJ14" s="714">
        <v>412.64</v>
      </c>
      <c r="FK14" s="714">
        <v>423.88</v>
      </c>
      <c r="FL14" s="714">
        <v>415.92</v>
      </c>
      <c r="FM14" s="714">
        <v>415.83</v>
      </c>
      <c r="FN14" s="714">
        <v>424.25</v>
      </c>
      <c r="FO14" s="714">
        <v>425.27</v>
      </c>
      <c r="FP14" s="714">
        <v>429.52</v>
      </c>
      <c r="FQ14" s="714">
        <v>433.96</v>
      </c>
      <c r="FR14" s="714">
        <v>436.26</v>
      </c>
      <c r="FS14" s="714">
        <v>431.28</v>
      </c>
      <c r="FT14" s="714">
        <v>435.48</v>
      </c>
      <c r="FU14" s="714">
        <v>439.2</v>
      </c>
      <c r="FV14" s="714">
        <v>442.73</v>
      </c>
      <c r="FY14" s="714" t="s">
        <v>712</v>
      </c>
      <c r="FZ14" s="714">
        <v>437.1</v>
      </c>
    </row>
    <row r="15" spans="1:183">
      <c r="A15" s="714" t="s">
        <v>4458</v>
      </c>
      <c r="B15" s="714">
        <v>113.83</v>
      </c>
      <c r="C15" s="714">
        <v>114.23</v>
      </c>
      <c r="D15" s="714">
        <v>113.97</v>
      </c>
      <c r="E15" s="714">
        <v>115.28</v>
      </c>
      <c r="F15" s="714">
        <v>116.06</v>
      </c>
      <c r="G15" s="714">
        <v>116.2</v>
      </c>
      <c r="H15" s="714">
        <v>114.95</v>
      </c>
      <c r="I15" s="714">
        <v>116.18</v>
      </c>
      <c r="J15" s="714">
        <v>117.33</v>
      </c>
      <c r="K15" s="714">
        <v>118.8</v>
      </c>
      <c r="L15" s="714">
        <v>120.44</v>
      </c>
      <c r="M15" s="714">
        <v>121.17</v>
      </c>
      <c r="N15" s="714">
        <v>121.8</v>
      </c>
      <c r="O15" s="714">
        <v>121.72</v>
      </c>
      <c r="P15" s="714">
        <v>122.08</v>
      </c>
      <c r="Q15" s="714">
        <v>124.02</v>
      </c>
      <c r="R15" s="714">
        <v>125.86</v>
      </c>
      <c r="S15" s="714">
        <v>125.54</v>
      </c>
      <c r="T15" s="714">
        <v>125.99</v>
      </c>
      <c r="U15" s="714">
        <v>125.08</v>
      </c>
      <c r="V15" s="714">
        <v>126.08</v>
      </c>
      <c r="W15" s="714">
        <v>128.52000000000001</v>
      </c>
      <c r="X15" s="714">
        <v>130.82</v>
      </c>
      <c r="Y15" s="714">
        <v>131.55000000000001</v>
      </c>
      <c r="Z15" s="714">
        <v>133.94</v>
      </c>
      <c r="AA15" s="714">
        <v>134.05000000000001</v>
      </c>
      <c r="AB15" s="714">
        <v>135.13999999999999</v>
      </c>
      <c r="AC15" s="714">
        <v>137.35</v>
      </c>
      <c r="AD15" s="714">
        <v>137.83000000000001</v>
      </c>
      <c r="AE15" s="714">
        <v>137.09</v>
      </c>
      <c r="AF15" s="714">
        <v>136.26</v>
      </c>
      <c r="AG15" s="714">
        <v>137</v>
      </c>
      <c r="AH15" s="714">
        <v>138.19999999999999</v>
      </c>
      <c r="AI15" s="714">
        <v>140.47999999999999</v>
      </c>
      <c r="AJ15" s="714">
        <v>142.81</v>
      </c>
      <c r="AK15" s="714">
        <v>142.66</v>
      </c>
      <c r="AL15" s="714">
        <v>143.35</v>
      </c>
      <c r="AM15" s="714">
        <v>146.38</v>
      </c>
      <c r="AN15" s="714">
        <v>146.91999999999999</v>
      </c>
      <c r="AO15" s="714">
        <v>149.81</v>
      </c>
      <c r="AP15" s="714">
        <v>152.56</v>
      </c>
      <c r="AQ15" s="714">
        <v>151.86000000000001</v>
      </c>
      <c r="AR15" s="714">
        <v>153.13999999999999</v>
      </c>
      <c r="AS15" s="714">
        <v>152.94999999999999</v>
      </c>
      <c r="AT15" s="714">
        <v>153.19</v>
      </c>
      <c r="AU15" s="714">
        <v>157.1</v>
      </c>
      <c r="AV15" s="714">
        <v>159.06</v>
      </c>
      <c r="AW15" s="714">
        <v>158.77000000000001</v>
      </c>
      <c r="AX15" s="714">
        <v>158.21</v>
      </c>
      <c r="AY15" s="714">
        <v>157.91999999999999</v>
      </c>
      <c r="AZ15" s="714">
        <v>159.82</v>
      </c>
      <c r="BA15" s="714">
        <v>161.05000000000001</v>
      </c>
      <c r="BB15" s="714">
        <v>162.62</v>
      </c>
      <c r="BC15" s="714">
        <v>162.24</v>
      </c>
      <c r="BD15" s="714">
        <v>162.35</v>
      </c>
      <c r="BE15" s="714">
        <v>161.63999999999999</v>
      </c>
      <c r="BF15" s="714">
        <v>161.47</v>
      </c>
      <c r="BG15" s="714">
        <v>165.05</v>
      </c>
      <c r="BH15" s="714">
        <v>167.65</v>
      </c>
      <c r="BI15" s="714">
        <v>169.47</v>
      </c>
      <c r="BJ15" s="714">
        <v>171.89</v>
      </c>
      <c r="BK15" s="714">
        <v>174.79</v>
      </c>
      <c r="BL15" s="714">
        <v>175.45</v>
      </c>
      <c r="BM15" s="714">
        <v>176.79</v>
      </c>
      <c r="BN15" s="714">
        <v>175.5</v>
      </c>
      <c r="BO15" s="714">
        <v>174.05</v>
      </c>
      <c r="BP15" s="714">
        <v>173.4</v>
      </c>
      <c r="BQ15" s="714">
        <v>175.31</v>
      </c>
      <c r="BR15" s="714">
        <v>176.97</v>
      </c>
      <c r="BS15" s="714">
        <v>181.37</v>
      </c>
      <c r="BT15" s="714">
        <v>182.28</v>
      </c>
      <c r="BU15" s="714">
        <v>181.51</v>
      </c>
      <c r="BV15" s="714">
        <v>181.92</v>
      </c>
      <c r="BW15" s="714">
        <v>183.34</v>
      </c>
      <c r="BX15" s="714">
        <v>184.05</v>
      </c>
      <c r="BY15" s="714">
        <v>185.46</v>
      </c>
      <c r="BZ15" s="714">
        <v>189.02</v>
      </c>
      <c r="CA15" s="714">
        <v>187.99</v>
      </c>
      <c r="CB15" s="714">
        <v>186.57</v>
      </c>
      <c r="CC15" s="714">
        <v>189.08</v>
      </c>
      <c r="CD15" s="714">
        <v>190.46</v>
      </c>
      <c r="CE15" s="714">
        <v>196.39</v>
      </c>
      <c r="CF15" s="714">
        <v>201.09</v>
      </c>
      <c r="CG15" s="714">
        <v>202.11</v>
      </c>
      <c r="CH15" s="714">
        <v>204.28</v>
      </c>
      <c r="CI15" s="714">
        <v>205.24</v>
      </c>
      <c r="CJ15" s="714">
        <v>205.34</v>
      </c>
      <c r="CK15" s="714">
        <v>208.91</v>
      </c>
      <c r="CL15" s="714">
        <v>208.06</v>
      </c>
      <c r="CM15" s="714">
        <v>204.8</v>
      </c>
      <c r="CN15" s="714">
        <v>204.08</v>
      </c>
      <c r="CO15" s="714">
        <v>204.76</v>
      </c>
      <c r="CP15" s="714">
        <v>207.4</v>
      </c>
      <c r="CQ15" s="714">
        <v>211.73</v>
      </c>
      <c r="CR15" s="714">
        <v>212.52</v>
      </c>
      <c r="CS15" s="714">
        <v>213.15</v>
      </c>
      <c r="CT15" s="714">
        <v>216.33</v>
      </c>
      <c r="CU15" s="714">
        <v>217.66</v>
      </c>
      <c r="CV15" s="714">
        <v>219.29</v>
      </c>
      <c r="CW15" s="714">
        <v>219.96</v>
      </c>
      <c r="CX15" s="714">
        <v>219.38</v>
      </c>
      <c r="CY15" s="714">
        <v>220.76</v>
      </c>
      <c r="CZ15" s="714">
        <v>221.88</v>
      </c>
      <c r="DA15" s="714">
        <v>221.1</v>
      </c>
      <c r="DB15" s="714">
        <v>222.13</v>
      </c>
      <c r="DC15" s="714">
        <v>227.28</v>
      </c>
      <c r="DD15" s="714">
        <v>228.05</v>
      </c>
      <c r="DE15" s="714">
        <v>228.83</v>
      </c>
      <c r="DF15" s="714">
        <v>233.46</v>
      </c>
      <c r="DG15" s="714">
        <v>234.58</v>
      </c>
      <c r="DH15" s="714">
        <v>237.37</v>
      </c>
      <c r="DI15" s="714">
        <v>241.2</v>
      </c>
      <c r="DJ15" s="714">
        <v>240.62</v>
      </c>
      <c r="DK15" s="714">
        <v>240.49</v>
      </c>
      <c r="DL15" s="714">
        <v>241.07</v>
      </c>
      <c r="DM15" s="714">
        <v>241.04</v>
      </c>
      <c r="DN15" s="714">
        <v>241.14</v>
      </c>
      <c r="DO15" s="714">
        <v>246.2</v>
      </c>
      <c r="DP15" s="714">
        <v>246.53</v>
      </c>
      <c r="DQ15" s="714">
        <v>245.38</v>
      </c>
      <c r="DR15" s="714">
        <v>247.99</v>
      </c>
      <c r="DS15" s="714">
        <v>250.72</v>
      </c>
      <c r="DT15" s="714">
        <v>254.34</v>
      </c>
      <c r="DU15" s="714">
        <v>259.48</v>
      </c>
      <c r="DV15" s="714">
        <v>260.52</v>
      </c>
      <c r="DW15" s="714">
        <v>257.12</v>
      </c>
      <c r="DX15" s="714">
        <v>255.79</v>
      </c>
      <c r="DY15" s="714">
        <v>256.20999999999998</v>
      </c>
      <c r="DZ15" s="714">
        <v>258.94</v>
      </c>
      <c r="EA15" s="714">
        <v>263.89</v>
      </c>
      <c r="EB15" s="714">
        <v>266.89999999999998</v>
      </c>
      <c r="EC15" s="714">
        <v>267.37</v>
      </c>
      <c r="ED15" s="714">
        <v>271.56</v>
      </c>
      <c r="EE15" s="714">
        <v>271.60000000000002</v>
      </c>
      <c r="EF15" s="714">
        <v>271.3</v>
      </c>
      <c r="EG15" s="714">
        <v>275.35000000000002</v>
      </c>
      <c r="EH15" s="714">
        <v>275.33999999999997</v>
      </c>
      <c r="EI15" s="714">
        <v>276.12</v>
      </c>
      <c r="EJ15" s="714">
        <v>278.89</v>
      </c>
      <c r="EK15" s="714">
        <v>277.63</v>
      </c>
      <c r="EL15" s="714">
        <v>277.8</v>
      </c>
      <c r="EM15" s="714">
        <v>283.44</v>
      </c>
      <c r="EN15" s="714">
        <v>285.79000000000002</v>
      </c>
      <c r="EO15" s="714">
        <v>290.79000000000002</v>
      </c>
      <c r="EP15" s="714">
        <v>297.13</v>
      </c>
      <c r="EQ15" s="714">
        <v>300.10000000000002</v>
      </c>
      <c r="ER15" s="714">
        <v>304.01</v>
      </c>
      <c r="ES15" s="714">
        <v>310.02999999999997</v>
      </c>
      <c r="ET15" s="714">
        <v>309.85000000000002</v>
      </c>
      <c r="EU15" s="714">
        <v>308.08</v>
      </c>
      <c r="EV15" s="714">
        <v>307.45</v>
      </c>
      <c r="EW15" s="714">
        <v>309.14</v>
      </c>
      <c r="EX15" s="714">
        <v>311.68</v>
      </c>
      <c r="EY15" s="714">
        <v>320.02999999999997</v>
      </c>
      <c r="EZ15" s="714">
        <v>326.64999999999998</v>
      </c>
      <c r="FA15" s="714">
        <v>328.25</v>
      </c>
      <c r="FB15" s="714">
        <v>331.45</v>
      </c>
      <c r="FC15" s="714">
        <v>333.45</v>
      </c>
      <c r="FD15" s="714">
        <v>336.62</v>
      </c>
      <c r="FE15" s="714">
        <v>347.37</v>
      </c>
      <c r="FF15" s="714">
        <v>353.2</v>
      </c>
      <c r="FG15" s="714">
        <v>361.61</v>
      </c>
      <c r="FH15" s="714">
        <v>362.06</v>
      </c>
      <c r="FI15" s="714">
        <v>372.59</v>
      </c>
      <c r="FJ15" s="714">
        <v>398.57</v>
      </c>
      <c r="FK15" s="714">
        <v>411.66</v>
      </c>
      <c r="FL15" s="714">
        <v>404.76</v>
      </c>
      <c r="FM15" s="714">
        <v>400.75</v>
      </c>
      <c r="FN15" s="714">
        <v>405.62</v>
      </c>
      <c r="FO15" s="714">
        <v>408.08</v>
      </c>
      <c r="FP15" s="714">
        <v>411.46</v>
      </c>
      <c r="FQ15" s="714">
        <v>419.08</v>
      </c>
      <c r="FR15" s="714">
        <v>421.71</v>
      </c>
      <c r="FS15" s="714">
        <v>419.8</v>
      </c>
      <c r="FT15" s="714">
        <v>423.82</v>
      </c>
      <c r="FU15" s="714">
        <v>424.8</v>
      </c>
      <c r="FV15" s="714">
        <v>427.78</v>
      </c>
      <c r="FY15" s="714" t="s">
        <v>440</v>
      </c>
      <c r="FZ15" s="714">
        <v>447.43</v>
      </c>
    </row>
    <row r="16" spans="1:183">
      <c r="A16" s="714" t="s">
        <v>4459</v>
      </c>
      <c r="B16" s="714">
        <v>116.72</v>
      </c>
      <c r="C16" s="714">
        <v>116.83</v>
      </c>
      <c r="D16" s="714">
        <v>117.06</v>
      </c>
      <c r="E16" s="714">
        <v>117.78</v>
      </c>
      <c r="F16" s="714">
        <v>118.98</v>
      </c>
      <c r="G16" s="714">
        <v>119.35</v>
      </c>
      <c r="H16" s="714">
        <v>118.7</v>
      </c>
      <c r="I16" s="714">
        <v>119.27</v>
      </c>
      <c r="J16" s="714">
        <v>120.4</v>
      </c>
      <c r="K16" s="714">
        <v>122.72</v>
      </c>
      <c r="L16" s="714">
        <v>124.34</v>
      </c>
      <c r="M16" s="714">
        <v>124.91</v>
      </c>
      <c r="N16" s="714">
        <v>125.7</v>
      </c>
      <c r="O16" s="714">
        <v>126.2</v>
      </c>
      <c r="P16" s="714">
        <v>126.63</v>
      </c>
      <c r="Q16" s="714">
        <v>128.63</v>
      </c>
      <c r="R16" s="714">
        <v>131.35</v>
      </c>
      <c r="S16" s="714">
        <v>132.22</v>
      </c>
      <c r="T16" s="714">
        <v>133.41</v>
      </c>
      <c r="U16" s="714">
        <v>132.58000000000001</v>
      </c>
      <c r="V16" s="714">
        <v>134.35</v>
      </c>
      <c r="W16" s="714">
        <v>136.11000000000001</v>
      </c>
      <c r="X16" s="714">
        <v>137.6</v>
      </c>
      <c r="Y16" s="714">
        <v>138.13999999999999</v>
      </c>
      <c r="Z16" s="714">
        <v>139.16999999999999</v>
      </c>
      <c r="AA16" s="714">
        <v>139.88</v>
      </c>
      <c r="AB16" s="714">
        <v>141.21</v>
      </c>
      <c r="AC16" s="714">
        <v>143.13999999999999</v>
      </c>
      <c r="AD16" s="714">
        <v>144.27000000000001</v>
      </c>
      <c r="AE16" s="714">
        <v>143.94999999999999</v>
      </c>
      <c r="AF16" s="714">
        <v>142.38999999999999</v>
      </c>
      <c r="AG16" s="714">
        <v>142.05000000000001</v>
      </c>
      <c r="AH16" s="714">
        <v>144.06</v>
      </c>
      <c r="AI16" s="714">
        <v>146.69999999999999</v>
      </c>
      <c r="AJ16" s="714">
        <v>150.35</v>
      </c>
      <c r="AK16" s="714">
        <v>150.99</v>
      </c>
      <c r="AL16" s="714">
        <v>152.15</v>
      </c>
      <c r="AM16" s="714">
        <v>154.22999999999999</v>
      </c>
      <c r="AN16" s="714">
        <v>155.87</v>
      </c>
      <c r="AO16" s="714">
        <v>158.18</v>
      </c>
      <c r="AP16" s="714">
        <v>160.35</v>
      </c>
      <c r="AQ16" s="714">
        <v>160.06</v>
      </c>
      <c r="AR16" s="714">
        <v>159.72999999999999</v>
      </c>
      <c r="AS16" s="714">
        <v>160.09</v>
      </c>
      <c r="AT16" s="714">
        <v>161.77000000000001</v>
      </c>
      <c r="AU16" s="714">
        <v>165.53</v>
      </c>
      <c r="AV16" s="714">
        <v>167.5</v>
      </c>
      <c r="AW16" s="714">
        <v>167.1</v>
      </c>
      <c r="AX16" s="714">
        <v>167.39</v>
      </c>
      <c r="AY16" s="714">
        <v>166.03</v>
      </c>
      <c r="AZ16" s="714">
        <v>167.78</v>
      </c>
      <c r="BA16" s="714">
        <v>168.24</v>
      </c>
      <c r="BB16" s="714">
        <v>168.32</v>
      </c>
      <c r="BC16" s="714">
        <v>168.14</v>
      </c>
      <c r="BD16" s="714">
        <v>167.51</v>
      </c>
      <c r="BE16" s="714">
        <v>167.39</v>
      </c>
      <c r="BF16" s="714">
        <v>168.69</v>
      </c>
      <c r="BG16" s="714">
        <v>172.8</v>
      </c>
      <c r="BH16" s="714">
        <v>174.99</v>
      </c>
      <c r="BI16" s="714">
        <v>175.79</v>
      </c>
      <c r="BJ16" s="714">
        <v>178.87</v>
      </c>
      <c r="BK16" s="714">
        <v>181.08</v>
      </c>
      <c r="BL16" s="714">
        <v>182.12</v>
      </c>
      <c r="BM16" s="714">
        <v>183.39</v>
      </c>
      <c r="BN16" s="714">
        <v>182.74</v>
      </c>
      <c r="BO16" s="714">
        <v>181.46</v>
      </c>
      <c r="BP16" s="714">
        <v>180.19</v>
      </c>
      <c r="BQ16" s="714">
        <v>180.46</v>
      </c>
      <c r="BR16" s="714">
        <v>182.69</v>
      </c>
      <c r="BS16" s="714">
        <v>186.2</v>
      </c>
      <c r="BT16" s="714">
        <v>185.77</v>
      </c>
      <c r="BU16" s="714">
        <v>185.22</v>
      </c>
      <c r="BV16" s="714">
        <v>185.88</v>
      </c>
      <c r="BW16" s="714">
        <v>187.39</v>
      </c>
      <c r="BX16" s="714">
        <v>188.12</v>
      </c>
      <c r="BY16" s="714">
        <v>189.25</v>
      </c>
      <c r="BZ16" s="714">
        <v>193.4</v>
      </c>
      <c r="CA16" s="714">
        <v>190.82</v>
      </c>
      <c r="CB16" s="714">
        <v>189.63</v>
      </c>
      <c r="CC16" s="714">
        <v>190.83</v>
      </c>
      <c r="CD16" s="714">
        <v>192.41</v>
      </c>
      <c r="CE16" s="714">
        <v>198.51</v>
      </c>
      <c r="CF16" s="714">
        <v>202.05</v>
      </c>
      <c r="CG16" s="714">
        <v>203.39</v>
      </c>
      <c r="CH16" s="714">
        <v>204.48</v>
      </c>
      <c r="CI16" s="714">
        <v>205.81</v>
      </c>
      <c r="CJ16" s="714">
        <v>206.92</v>
      </c>
      <c r="CK16" s="714">
        <v>210.75</v>
      </c>
      <c r="CL16" s="714">
        <v>209.95</v>
      </c>
      <c r="CM16" s="714">
        <v>208.24</v>
      </c>
      <c r="CN16" s="714">
        <v>207.96</v>
      </c>
      <c r="CO16" s="714">
        <v>209</v>
      </c>
      <c r="CP16" s="714">
        <v>211.21</v>
      </c>
      <c r="CQ16" s="714">
        <v>215.63</v>
      </c>
      <c r="CR16" s="714">
        <v>216.17</v>
      </c>
      <c r="CS16" s="714">
        <v>217.19</v>
      </c>
      <c r="CT16" s="714">
        <v>220.87</v>
      </c>
      <c r="CU16" s="714">
        <v>221.43</v>
      </c>
      <c r="CV16" s="714">
        <v>223.05</v>
      </c>
      <c r="CW16" s="714">
        <v>224.36</v>
      </c>
      <c r="CX16" s="714">
        <v>224.97</v>
      </c>
      <c r="CY16" s="714">
        <v>226.5</v>
      </c>
      <c r="CZ16" s="714">
        <v>226.5</v>
      </c>
      <c r="DA16" s="714">
        <v>226.55</v>
      </c>
      <c r="DB16" s="714">
        <v>229.01</v>
      </c>
      <c r="DC16" s="714">
        <v>233.02</v>
      </c>
      <c r="DD16" s="714">
        <v>232.67</v>
      </c>
      <c r="DE16" s="714">
        <v>233.44</v>
      </c>
      <c r="DF16" s="714">
        <v>237.39</v>
      </c>
      <c r="DG16" s="714">
        <v>238.96</v>
      </c>
      <c r="DH16" s="714">
        <v>242.49</v>
      </c>
      <c r="DI16" s="714">
        <v>246</v>
      </c>
      <c r="DJ16" s="714">
        <v>246.99</v>
      </c>
      <c r="DK16" s="714">
        <v>247.68</v>
      </c>
      <c r="DL16" s="714">
        <v>248.27</v>
      </c>
      <c r="DM16" s="714">
        <v>248.98</v>
      </c>
      <c r="DN16" s="714">
        <v>249.92</v>
      </c>
      <c r="DO16" s="714">
        <v>254.74</v>
      </c>
      <c r="DP16" s="714">
        <v>255.41</v>
      </c>
      <c r="DQ16" s="714">
        <v>254.24</v>
      </c>
      <c r="DR16" s="714">
        <v>257.19</v>
      </c>
      <c r="DS16" s="714">
        <v>258.61</v>
      </c>
      <c r="DT16" s="714">
        <v>261.48</v>
      </c>
      <c r="DU16" s="714">
        <v>266.37</v>
      </c>
      <c r="DV16" s="714">
        <v>267.97000000000003</v>
      </c>
      <c r="DW16" s="714">
        <v>266.58999999999997</v>
      </c>
      <c r="DX16" s="714">
        <v>266.47000000000003</v>
      </c>
      <c r="DY16" s="714">
        <v>267.52</v>
      </c>
      <c r="DZ16" s="714">
        <v>270.72000000000003</v>
      </c>
      <c r="EA16" s="714">
        <v>274.93</v>
      </c>
      <c r="EB16" s="714">
        <v>276.52</v>
      </c>
      <c r="EC16" s="714">
        <v>276.54000000000002</v>
      </c>
      <c r="ED16" s="714">
        <v>280.29000000000002</v>
      </c>
      <c r="EE16" s="714">
        <v>280.33</v>
      </c>
      <c r="EF16" s="714">
        <v>280.22000000000003</v>
      </c>
      <c r="EG16" s="714">
        <v>283.18</v>
      </c>
      <c r="EH16" s="714">
        <v>284.83</v>
      </c>
      <c r="EI16" s="714">
        <v>285.68</v>
      </c>
      <c r="EJ16" s="714">
        <v>287.81</v>
      </c>
      <c r="EK16" s="714">
        <v>287.44</v>
      </c>
      <c r="EL16" s="714">
        <v>288.76</v>
      </c>
      <c r="EM16" s="714">
        <v>292.83</v>
      </c>
      <c r="EN16" s="714">
        <v>294.10000000000002</v>
      </c>
      <c r="EO16" s="714">
        <v>298.67</v>
      </c>
      <c r="EP16" s="714">
        <v>304.44</v>
      </c>
      <c r="EQ16" s="714">
        <v>306.82</v>
      </c>
      <c r="ER16" s="714">
        <v>310.08</v>
      </c>
      <c r="ES16" s="714">
        <v>314.67</v>
      </c>
      <c r="ET16" s="714">
        <v>316.52</v>
      </c>
      <c r="EU16" s="714">
        <v>315.73</v>
      </c>
      <c r="EV16" s="714">
        <v>316.81</v>
      </c>
      <c r="EW16" s="714">
        <v>318</v>
      </c>
      <c r="EX16" s="714">
        <v>320.06</v>
      </c>
      <c r="EY16" s="714">
        <v>326.75</v>
      </c>
      <c r="EZ16" s="714">
        <v>330.96</v>
      </c>
      <c r="FA16" s="714">
        <v>333.2</v>
      </c>
      <c r="FB16" s="714">
        <v>335.44</v>
      </c>
      <c r="FC16" s="714">
        <v>337.89</v>
      </c>
      <c r="FD16" s="714">
        <v>341.98</v>
      </c>
      <c r="FE16" s="714">
        <v>348.23</v>
      </c>
      <c r="FF16" s="714">
        <v>353.13</v>
      </c>
      <c r="FG16" s="714">
        <v>361.6</v>
      </c>
      <c r="FH16" s="714">
        <v>364.07</v>
      </c>
      <c r="FI16" s="714">
        <v>372.39</v>
      </c>
      <c r="FJ16" s="714">
        <v>393.7</v>
      </c>
      <c r="FK16" s="714">
        <v>403.67</v>
      </c>
      <c r="FL16" s="714">
        <v>397.45</v>
      </c>
      <c r="FM16" s="714">
        <v>396.37</v>
      </c>
      <c r="FN16" s="714">
        <v>399.24</v>
      </c>
      <c r="FO16" s="714">
        <v>399.71</v>
      </c>
      <c r="FP16" s="714">
        <v>403.99</v>
      </c>
      <c r="FQ16" s="714">
        <v>411.76</v>
      </c>
      <c r="FR16" s="714">
        <v>415.1</v>
      </c>
      <c r="FS16" s="714">
        <v>415.28</v>
      </c>
      <c r="FT16" s="714">
        <v>421.77</v>
      </c>
      <c r="FU16" s="714">
        <v>425.79</v>
      </c>
      <c r="FV16" s="714">
        <v>431.12</v>
      </c>
      <c r="FY16" s="714" t="s">
        <v>665</v>
      </c>
      <c r="FZ16" s="714">
        <v>450.44</v>
      </c>
    </row>
    <row r="17" spans="1:182">
      <c r="A17" s="714" t="s">
        <v>4460</v>
      </c>
      <c r="B17" s="714">
        <v>116.47</v>
      </c>
      <c r="C17" s="714">
        <v>117.45</v>
      </c>
      <c r="D17" s="714">
        <v>117.97</v>
      </c>
      <c r="E17" s="714">
        <v>119.03</v>
      </c>
      <c r="F17" s="714">
        <v>120.76</v>
      </c>
      <c r="G17" s="714">
        <v>121.04</v>
      </c>
      <c r="H17" s="714">
        <v>119.81</v>
      </c>
      <c r="I17" s="714">
        <v>120.87</v>
      </c>
      <c r="J17" s="714">
        <v>122.5</v>
      </c>
      <c r="K17" s="714">
        <v>124.64</v>
      </c>
      <c r="L17" s="714">
        <v>125.77</v>
      </c>
      <c r="M17" s="714">
        <v>126.28</v>
      </c>
      <c r="N17" s="714">
        <v>127</v>
      </c>
      <c r="O17" s="714">
        <v>126.83</v>
      </c>
      <c r="P17" s="714">
        <v>128.01</v>
      </c>
      <c r="Q17" s="714">
        <v>129.49</v>
      </c>
      <c r="R17" s="714">
        <v>131.44</v>
      </c>
      <c r="S17" s="714">
        <v>132.54</v>
      </c>
      <c r="T17" s="714">
        <v>133.37</v>
      </c>
      <c r="U17" s="714">
        <v>132.65</v>
      </c>
      <c r="V17" s="714">
        <v>134.71</v>
      </c>
      <c r="W17" s="714">
        <v>135.74</v>
      </c>
      <c r="X17" s="714">
        <v>137.06</v>
      </c>
      <c r="Y17" s="714">
        <v>137.19</v>
      </c>
      <c r="Z17" s="714">
        <v>137.94</v>
      </c>
      <c r="AA17" s="714">
        <v>138.53</v>
      </c>
      <c r="AB17" s="714">
        <v>139.85</v>
      </c>
      <c r="AC17" s="714">
        <v>141.74</v>
      </c>
      <c r="AD17" s="714">
        <v>142.86000000000001</v>
      </c>
      <c r="AE17" s="714">
        <v>143.33000000000001</v>
      </c>
      <c r="AF17" s="714">
        <v>142.66</v>
      </c>
      <c r="AG17" s="714">
        <v>142.93</v>
      </c>
      <c r="AH17" s="714">
        <v>143.78</v>
      </c>
      <c r="AI17" s="714">
        <v>146.01</v>
      </c>
      <c r="AJ17" s="714">
        <v>148.19999999999999</v>
      </c>
      <c r="AK17" s="714">
        <v>148.28</v>
      </c>
      <c r="AL17" s="714">
        <v>148.66</v>
      </c>
      <c r="AM17" s="714">
        <v>149.59</v>
      </c>
      <c r="AN17" s="714">
        <v>150.97999999999999</v>
      </c>
      <c r="AO17" s="714">
        <v>153.31</v>
      </c>
      <c r="AP17" s="714">
        <v>155.44999999999999</v>
      </c>
      <c r="AQ17" s="714">
        <v>155.59</v>
      </c>
      <c r="AR17" s="714">
        <v>156.11000000000001</v>
      </c>
      <c r="AS17" s="714">
        <v>156.06</v>
      </c>
      <c r="AT17" s="714">
        <v>153.6</v>
      </c>
      <c r="AU17" s="714">
        <v>157.75</v>
      </c>
      <c r="AV17" s="714">
        <v>157.97999999999999</v>
      </c>
      <c r="AW17" s="714">
        <v>156.94</v>
      </c>
      <c r="AX17" s="714">
        <v>160.52000000000001</v>
      </c>
      <c r="AY17" s="714">
        <v>160.47999999999999</v>
      </c>
      <c r="AZ17" s="714">
        <v>161.24</v>
      </c>
      <c r="BA17" s="714">
        <v>161.11000000000001</v>
      </c>
      <c r="BB17" s="714">
        <v>162.66</v>
      </c>
      <c r="BC17" s="714">
        <v>163.95</v>
      </c>
      <c r="BD17" s="714">
        <v>164.59</v>
      </c>
      <c r="BE17" s="714">
        <v>164.3</v>
      </c>
      <c r="BF17" s="714">
        <v>165.05</v>
      </c>
      <c r="BG17" s="714">
        <v>169.34</v>
      </c>
      <c r="BH17" s="714">
        <v>170.61</v>
      </c>
      <c r="BI17" s="714">
        <v>170.93</v>
      </c>
      <c r="BJ17" s="714">
        <v>174.14</v>
      </c>
      <c r="BK17" s="714">
        <v>176.56</v>
      </c>
      <c r="BL17" s="714">
        <v>177.69</v>
      </c>
      <c r="BM17" s="714">
        <v>179.12</v>
      </c>
      <c r="BN17" s="714">
        <v>179.15</v>
      </c>
      <c r="BO17" s="714">
        <v>178.59</v>
      </c>
      <c r="BP17" s="714">
        <v>177.22</v>
      </c>
      <c r="BQ17" s="714">
        <v>178.37</v>
      </c>
      <c r="BR17" s="714">
        <v>180.35</v>
      </c>
      <c r="BS17" s="714">
        <v>183.5</v>
      </c>
      <c r="BT17" s="714">
        <v>183.52</v>
      </c>
      <c r="BU17" s="714">
        <v>183.32</v>
      </c>
      <c r="BV17" s="714">
        <v>184.32</v>
      </c>
      <c r="BW17" s="714">
        <v>185.32</v>
      </c>
      <c r="BX17" s="714">
        <v>186.14</v>
      </c>
      <c r="BY17" s="714">
        <v>188.13</v>
      </c>
      <c r="BZ17" s="714">
        <v>193.89</v>
      </c>
      <c r="CA17" s="714">
        <v>189.39</v>
      </c>
      <c r="CB17" s="714">
        <v>188.14</v>
      </c>
      <c r="CC17" s="714">
        <v>189.32</v>
      </c>
      <c r="CD17" s="714">
        <v>191.03</v>
      </c>
      <c r="CE17" s="714">
        <v>197.78</v>
      </c>
      <c r="CF17" s="714">
        <v>200.76</v>
      </c>
      <c r="CG17" s="714">
        <v>201.92</v>
      </c>
      <c r="CH17" s="714">
        <v>203.25</v>
      </c>
      <c r="CI17" s="714">
        <v>204.19</v>
      </c>
      <c r="CJ17" s="714">
        <v>204.52</v>
      </c>
      <c r="CK17" s="714">
        <v>207.86</v>
      </c>
      <c r="CL17" s="714">
        <v>208.26</v>
      </c>
      <c r="CM17" s="714">
        <v>208.91</v>
      </c>
      <c r="CN17" s="714">
        <v>205.43</v>
      </c>
      <c r="CO17" s="714">
        <v>206.32</v>
      </c>
      <c r="CP17" s="714">
        <v>209.32</v>
      </c>
      <c r="CQ17" s="714">
        <v>213.09</v>
      </c>
      <c r="CR17" s="714">
        <v>213.61</v>
      </c>
      <c r="CS17" s="714">
        <v>214.1</v>
      </c>
      <c r="CT17" s="714">
        <v>217.53</v>
      </c>
      <c r="CU17" s="714">
        <v>218.38</v>
      </c>
      <c r="CV17" s="714">
        <v>219.81</v>
      </c>
      <c r="CW17" s="714">
        <v>220.84</v>
      </c>
      <c r="CX17" s="714">
        <v>220.68</v>
      </c>
      <c r="CY17" s="714">
        <v>222.94</v>
      </c>
      <c r="CZ17" s="714">
        <v>222.38</v>
      </c>
      <c r="DA17" s="714">
        <v>222.34</v>
      </c>
      <c r="DB17" s="714">
        <v>224.67</v>
      </c>
      <c r="DC17" s="714">
        <v>229.52</v>
      </c>
      <c r="DD17" s="714">
        <v>230.27</v>
      </c>
      <c r="DE17" s="714">
        <v>231.1</v>
      </c>
      <c r="DF17" s="714">
        <v>236.04</v>
      </c>
      <c r="DG17" s="714">
        <v>237.18</v>
      </c>
      <c r="DH17" s="714">
        <v>239.41</v>
      </c>
      <c r="DI17" s="714">
        <v>243.3</v>
      </c>
      <c r="DJ17" s="714">
        <v>243.39</v>
      </c>
      <c r="DK17" s="714">
        <v>244.36</v>
      </c>
      <c r="DL17" s="714">
        <v>245.88</v>
      </c>
      <c r="DM17" s="714">
        <v>246.15</v>
      </c>
      <c r="DN17" s="714">
        <v>246.55</v>
      </c>
      <c r="DO17" s="714">
        <v>251.26</v>
      </c>
      <c r="DP17" s="714">
        <v>252</v>
      </c>
      <c r="DQ17" s="714">
        <v>250.83</v>
      </c>
      <c r="DR17" s="714">
        <v>253.87</v>
      </c>
      <c r="DS17" s="714">
        <v>256.14</v>
      </c>
      <c r="DT17" s="714">
        <v>259</v>
      </c>
      <c r="DU17" s="714">
        <v>263.43</v>
      </c>
      <c r="DV17" s="714">
        <v>264.77999999999997</v>
      </c>
      <c r="DW17" s="714">
        <v>264.44</v>
      </c>
      <c r="DX17" s="714">
        <v>264.12</v>
      </c>
      <c r="DY17" s="714">
        <v>265.32</v>
      </c>
      <c r="DZ17" s="714">
        <v>267.77</v>
      </c>
      <c r="EA17" s="714">
        <v>271.79000000000002</v>
      </c>
      <c r="EB17" s="714">
        <v>274.35000000000002</v>
      </c>
      <c r="EC17" s="714">
        <v>275.48</v>
      </c>
      <c r="ED17" s="714">
        <v>280.49</v>
      </c>
      <c r="EE17" s="714">
        <v>280.49</v>
      </c>
      <c r="EF17" s="714">
        <v>280.2</v>
      </c>
      <c r="EG17" s="714">
        <v>282.26</v>
      </c>
      <c r="EH17" s="714">
        <v>284.66000000000003</v>
      </c>
      <c r="EI17" s="714">
        <v>286.36</v>
      </c>
      <c r="EJ17" s="714">
        <v>289.27999999999997</v>
      </c>
      <c r="EK17" s="714">
        <v>287.88</v>
      </c>
      <c r="EL17" s="714">
        <v>288.82</v>
      </c>
      <c r="EM17" s="714">
        <v>293.75</v>
      </c>
      <c r="EN17" s="714">
        <v>295.17</v>
      </c>
      <c r="EO17" s="714">
        <v>300.08999999999997</v>
      </c>
      <c r="EP17" s="714">
        <v>307.44</v>
      </c>
      <c r="EQ17" s="714">
        <v>309.73</v>
      </c>
      <c r="ER17" s="714">
        <v>313.2</v>
      </c>
      <c r="ES17" s="714">
        <v>318.44</v>
      </c>
      <c r="ET17" s="714">
        <v>319.52</v>
      </c>
      <c r="EU17" s="714">
        <v>318.83</v>
      </c>
      <c r="EV17" s="714">
        <v>319.58</v>
      </c>
      <c r="EW17" s="714">
        <v>320.79000000000002</v>
      </c>
      <c r="EX17" s="714">
        <v>324.24</v>
      </c>
      <c r="EY17" s="714">
        <v>331.96</v>
      </c>
      <c r="EZ17" s="714">
        <v>336.49</v>
      </c>
      <c r="FA17" s="714">
        <v>339.35</v>
      </c>
      <c r="FB17" s="714">
        <v>342.87</v>
      </c>
      <c r="FC17" s="714">
        <v>345.49</v>
      </c>
      <c r="FD17" s="714">
        <v>348.78</v>
      </c>
      <c r="FE17" s="714">
        <v>354.46</v>
      </c>
      <c r="FF17" s="714">
        <v>360.92</v>
      </c>
      <c r="FG17" s="714">
        <v>369.52</v>
      </c>
      <c r="FH17" s="714">
        <v>371.4</v>
      </c>
      <c r="FI17" s="714">
        <v>379.61</v>
      </c>
      <c r="FJ17" s="714">
        <v>402.52</v>
      </c>
      <c r="FK17" s="714">
        <v>415.3</v>
      </c>
      <c r="FL17" s="714">
        <v>409.99</v>
      </c>
      <c r="FM17" s="714">
        <v>408.73</v>
      </c>
      <c r="FN17" s="714">
        <v>413.75</v>
      </c>
      <c r="FO17" s="714">
        <v>414.21</v>
      </c>
      <c r="FP17" s="714">
        <v>417.84</v>
      </c>
      <c r="FQ17" s="714">
        <v>426.23</v>
      </c>
      <c r="FR17" s="714">
        <v>430.1</v>
      </c>
      <c r="FS17" s="714">
        <v>430.87</v>
      </c>
      <c r="FT17" s="714">
        <v>436.61</v>
      </c>
      <c r="FU17" s="714">
        <v>441.06</v>
      </c>
      <c r="FV17" s="714">
        <v>446.73</v>
      </c>
      <c r="FY17" s="714" t="s">
        <v>444</v>
      </c>
      <c r="FZ17" s="714">
        <v>428.6</v>
      </c>
    </row>
    <row r="18" spans="1:182">
      <c r="A18" s="714" t="s">
        <v>4461</v>
      </c>
      <c r="B18" s="714">
        <v>112.69</v>
      </c>
      <c r="C18" s="714">
        <v>113.78</v>
      </c>
      <c r="D18" s="714">
        <v>113.44</v>
      </c>
      <c r="E18" s="714">
        <v>114.41</v>
      </c>
      <c r="F18" s="714">
        <v>114.6</v>
      </c>
      <c r="G18" s="714">
        <v>113.91</v>
      </c>
      <c r="H18" s="714">
        <v>114.32</v>
      </c>
      <c r="I18" s="714">
        <v>115.62</v>
      </c>
      <c r="J18" s="714">
        <v>116.29</v>
      </c>
      <c r="K18" s="714">
        <v>118.69</v>
      </c>
      <c r="L18" s="714">
        <v>119.57</v>
      </c>
      <c r="M18" s="714">
        <v>120.02</v>
      </c>
      <c r="N18" s="714">
        <v>121.24</v>
      </c>
      <c r="O18" s="714">
        <v>121.99</v>
      </c>
      <c r="P18" s="714">
        <v>121.5</v>
      </c>
      <c r="Q18" s="714">
        <v>122.8</v>
      </c>
      <c r="R18" s="714">
        <v>124.13</v>
      </c>
      <c r="S18" s="714">
        <v>123.41</v>
      </c>
      <c r="T18" s="714">
        <v>125.63</v>
      </c>
      <c r="U18" s="714">
        <v>125.41</v>
      </c>
      <c r="V18" s="714">
        <v>127.45</v>
      </c>
      <c r="W18" s="714">
        <v>129.05000000000001</v>
      </c>
      <c r="X18" s="714">
        <v>129.75</v>
      </c>
      <c r="Y18" s="714">
        <v>130.96</v>
      </c>
      <c r="Z18" s="714">
        <v>133.93</v>
      </c>
      <c r="AA18" s="714">
        <v>134.34</v>
      </c>
      <c r="AB18" s="714">
        <v>136.44</v>
      </c>
      <c r="AC18" s="714">
        <v>136.63999999999999</v>
      </c>
      <c r="AD18" s="714">
        <v>135.58000000000001</v>
      </c>
      <c r="AE18" s="714">
        <v>134.86000000000001</v>
      </c>
      <c r="AF18" s="714">
        <v>134.66999999999999</v>
      </c>
      <c r="AG18" s="714">
        <v>135.30000000000001</v>
      </c>
      <c r="AH18" s="714">
        <v>137.47999999999999</v>
      </c>
      <c r="AI18" s="714">
        <v>139.84</v>
      </c>
      <c r="AJ18" s="714">
        <v>141.66</v>
      </c>
      <c r="AK18" s="714">
        <v>142.78</v>
      </c>
      <c r="AL18" s="714">
        <v>144.19999999999999</v>
      </c>
      <c r="AM18" s="714">
        <v>146.63</v>
      </c>
      <c r="AN18" s="714">
        <v>146.91999999999999</v>
      </c>
      <c r="AO18" s="714">
        <v>148.24</v>
      </c>
      <c r="AP18" s="714">
        <v>150.55000000000001</v>
      </c>
      <c r="AQ18" s="714">
        <v>149.65</v>
      </c>
      <c r="AR18" s="714">
        <v>151.69</v>
      </c>
      <c r="AS18" s="714">
        <v>151.33000000000001</v>
      </c>
      <c r="AT18" s="714">
        <v>152.47999999999999</v>
      </c>
      <c r="AU18" s="714">
        <v>158.22</v>
      </c>
      <c r="AV18" s="714">
        <v>158.82</v>
      </c>
      <c r="AW18" s="714">
        <v>157.91999999999999</v>
      </c>
      <c r="AX18" s="714">
        <v>157.91999999999999</v>
      </c>
      <c r="AY18" s="714">
        <v>156.77000000000001</v>
      </c>
      <c r="AZ18" s="714">
        <v>157.49</v>
      </c>
      <c r="BA18" s="714">
        <v>156.66999999999999</v>
      </c>
      <c r="BB18" s="714">
        <v>158.36000000000001</v>
      </c>
      <c r="BC18" s="714">
        <v>159.61000000000001</v>
      </c>
      <c r="BD18" s="714">
        <v>160.47999999999999</v>
      </c>
      <c r="BE18" s="714">
        <v>160.31</v>
      </c>
      <c r="BF18" s="714">
        <v>159.91</v>
      </c>
      <c r="BG18" s="714">
        <v>162.72</v>
      </c>
      <c r="BH18" s="714">
        <v>164.67</v>
      </c>
      <c r="BI18" s="714">
        <v>165.89</v>
      </c>
      <c r="BJ18" s="714">
        <v>169.41</v>
      </c>
      <c r="BK18" s="714">
        <v>171.59</v>
      </c>
      <c r="BL18" s="714">
        <v>172.03</v>
      </c>
      <c r="BM18" s="714">
        <v>173.8</v>
      </c>
      <c r="BN18" s="714">
        <v>173.43</v>
      </c>
      <c r="BO18" s="714">
        <v>173.58</v>
      </c>
      <c r="BP18" s="714">
        <v>174.72</v>
      </c>
      <c r="BQ18" s="714">
        <v>174.72</v>
      </c>
      <c r="BR18" s="714">
        <v>176</v>
      </c>
      <c r="BS18" s="714">
        <v>178.8</v>
      </c>
      <c r="BT18" s="714">
        <v>178.23</v>
      </c>
      <c r="BU18" s="714">
        <v>178.42</v>
      </c>
      <c r="BV18" s="714">
        <v>179.62</v>
      </c>
      <c r="BW18" s="714">
        <v>180.82</v>
      </c>
      <c r="BX18" s="714">
        <v>181.86</v>
      </c>
      <c r="BY18" s="714">
        <v>182.81</v>
      </c>
      <c r="BZ18" s="714">
        <v>186.52</v>
      </c>
      <c r="CA18" s="714">
        <v>185.72</v>
      </c>
      <c r="CB18" s="714">
        <v>185.12</v>
      </c>
      <c r="CC18" s="714">
        <v>186.81</v>
      </c>
      <c r="CD18" s="714">
        <v>189.1</v>
      </c>
      <c r="CE18" s="714">
        <v>194.76</v>
      </c>
      <c r="CF18" s="714">
        <v>197.18</v>
      </c>
      <c r="CG18" s="714">
        <v>199.03</v>
      </c>
      <c r="CH18" s="714">
        <v>201.1</v>
      </c>
      <c r="CI18" s="714">
        <v>202.56</v>
      </c>
      <c r="CJ18" s="714">
        <v>202.76</v>
      </c>
      <c r="CK18" s="714">
        <v>203.77</v>
      </c>
      <c r="CL18" s="714">
        <v>202.78</v>
      </c>
      <c r="CM18" s="714">
        <v>201.19</v>
      </c>
      <c r="CN18" s="714">
        <v>201.37</v>
      </c>
      <c r="CO18" s="714">
        <v>203</v>
      </c>
      <c r="CP18" s="714">
        <v>205.92</v>
      </c>
      <c r="CQ18" s="714">
        <v>208.86</v>
      </c>
      <c r="CR18" s="714">
        <v>209.63</v>
      </c>
      <c r="CS18" s="714">
        <v>210.2</v>
      </c>
      <c r="CT18" s="714">
        <v>213.75</v>
      </c>
      <c r="CU18" s="714">
        <v>214.1</v>
      </c>
      <c r="CV18" s="714">
        <v>214.47</v>
      </c>
      <c r="CW18" s="714">
        <v>214.2</v>
      </c>
      <c r="CX18" s="714">
        <v>214.17</v>
      </c>
      <c r="CY18" s="714">
        <v>217.42</v>
      </c>
      <c r="CZ18" s="714">
        <v>220.3</v>
      </c>
      <c r="DA18" s="714">
        <v>219.96</v>
      </c>
      <c r="DB18" s="714">
        <v>221.18</v>
      </c>
      <c r="DC18" s="714">
        <v>224.72</v>
      </c>
      <c r="DD18" s="714">
        <v>224.14</v>
      </c>
      <c r="DE18" s="714">
        <v>225.61</v>
      </c>
      <c r="DF18" s="714">
        <v>231.03</v>
      </c>
      <c r="DG18" s="714">
        <v>230.5</v>
      </c>
      <c r="DH18" s="714">
        <v>233.14</v>
      </c>
      <c r="DI18" s="714">
        <v>236.37</v>
      </c>
      <c r="DJ18" s="714">
        <v>236.9</v>
      </c>
      <c r="DK18" s="714">
        <v>238.55</v>
      </c>
      <c r="DL18" s="714">
        <v>239.99</v>
      </c>
      <c r="DM18" s="714">
        <v>240.46</v>
      </c>
      <c r="DN18" s="714">
        <v>239.47</v>
      </c>
      <c r="DO18" s="714">
        <v>244.23</v>
      </c>
      <c r="DP18" s="714">
        <v>244</v>
      </c>
      <c r="DQ18" s="714">
        <v>243.49</v>
      </c>
      <c r="DR18" s="714">
        <v>246.58</v>
      </c>
      <c r="DS18" s="714">
        <v>248.42</v>
      </c>
      <c r="DT18" s="714">
        <v>251.95</v>
      </c>
      <c r="DU18" s="714">
        <v>255.29</v>
      </c>
      <c r="DV18" s="714">
        <v>256.22000000000003</v>
      </c>
      <c r="DW18" s="714">
        <v>254.41</v>
      </c>
      <c r="DX18" s="714">
        <v>255.41</v>
      </c>
      <c r="DY18" s="714">
        <v>255.94</v>
      </c>
      <c r="DZ18" s="714">
        <v>258.14</v>
      </c>
      <c r="EA18" s="714">
        <v>261.14</v>
      </c>
      <c r="EB18" s="714">
        <v>261.45</v>
      </c>
      <c r="EC18" s="714">
        <v>262.93</v>
      </c>
      <c r="ED18" s="714">
        <v>268.77999999999997</v>
      </c>
      <c r="EE18" s="714">
        <v>268.73</v>
      </c>
      <c r="EF18" s="714">
        <v>268.68</v>
      </c>
      <c r="EG18" s="714">
        <v>269.06</v>
      </c>
      <c r="EH18" s="714">
        <v>271.01</v>
      </c>
      <c r="EI18" s="714">
        <v>273.77999999999997</v>
      </c>
      <c r="EJ18" s="714">
        <v>279.02999999999997</v>
      </c>
      <c r="EK18" s="714">
        <v>278.7</v>
      </c>
      <c r="EL18" s="714">
        <v>278.92</v>
      </c>
      <c r="EM18" s="714">
        <v>281.82</v>
      </c>
      <c r="EN18" s="714">
        <v>283.64</v>
      </c>
      <c r="EO18" s="714">
        <v>289.45</v>
      </c>
      <c r="EP18" s="714">
        <v>298.02</v>
      </c>
      <c r="EQ18" s="714">
        <v>299.73</v>
      </c>
      <c r="ER18" s="714">
        <v>301.61</v>
      </c>
      <c r="ES18" s="714">
        <v>303.89999999999998</v>
      </c>
      <c r="ET18" s="714">
        <v>305.43</v>
      </c>
      <c r="EU18" s="714">
        <v>305.60000000000002</v>
      </c>
      <c r="EV18" s="714">
        <v>305.69</v>
      </c>
      <c r="EW18" s="714">
        <v>306.89999999999998</v>
      </c>
      <c r="EX18" s="714">
        <v>308.23</v>
      </c>
      <c r="EY18" s="714">
        <v>314.27999999999997</v>
      </c>
      <c r="EZ18" s="714">
        <v>319.14999999999998</v>
      </c>
      <c r="FA18" s="714">
        <v>321.86</v>
      </c>
      <c r="FB18" s="714">
        <v>326.44</v>
      </c>
      <c r="FC18" s="714">
        <v>327.82</v>
      </c>
      <c r="FD18" s="714">
        <v>329.75</v>
      </c>
      <c r="FE18" s="714">
        <v>334.73</v>
      </c>
      <c r="FF18" s="714">
        <v>341.78</v>
      </c>
      <c r="FG18" s="714">
        <v>352.37</v>
      </c>
      <c r="FH18" s="714">
        <v>353.2</v>
      </c>
      <c r="FI18" s="714">
        <v>363.08</v>
      </c>
      <c r="FJ18" s="714">
        <v>387.93</v>
      </c>
      <c r="FK18" s="714">
        <v>398.25</v>
      </c>
      <c r="FL18" s="714">
        <v>393.75</v>
      </c>
      <c r="FM18" s="714">
        <v>392.04</v>
      </c>
      <c r="FN18" s="714">
        <v>397.04</v>
      </c>
      <c r="FO18" s="714">
        <v>398.77</v>
      </c>
      <c r="FP18" s="714">
        <v>403.12</v>
      </c>
      <c r="FQ18" s="714">
        <v>408.76</v>
      </c>
      <c r="FR18" s="714">
        <v>410.79</v>
      </c>
      <c r="FS18" s="714">
        <v>411.92</v>
      </c>
      <c r="FT18" s="714">
        <v>418.29</v>
      </c>
      <c r="FU18" s="714">
        <v>420.66</v>
      </c>
      <c r="FV18" s="714">
        <v>421.7</v>
      </c>
      <c r="FY18" s="714" t="s">
        <v>445</v>
      </c>
      <c r="FZ18" s="714">
        <v>397.99</v>
      </c>
    </row>
    <row r="19" spans="1:182">
      <c r="A19" s="714" t="s">
        <v>4462</v>
      </c>
      <c r="B19" s="714">
        <v>113.29</v>
      </c>
      <c r="C19" s="714">
        <v>113.12</v>
      </c>
      <c r="D19" s="714">
        <v>113.33</v>
      </c>
      <c r="E19" s="714">
        <v>113.75</v>
      </c>
      <c r="F19" s="714">
        <v>114.74</v>
      </c>
      <c r="G19" s="714">
        <v>114.14</v>
      </c>
      <c r="H19" s="714">
        <v>113.8</v>
      </c>
      <c r="I19" s="714">
        <v>115.45</v>
      </c>
      <c r="J19" s="714">
        <v>117.11</v>
      </c>
      <c r="K19" s="714">
        <v>118.94</v>
      </c>
      <c r="L19" s="714">
        <v>120.56</v>
      </c>
      <c r="M19" s="714">
        <v>119.82</v>
      </c>
      <c r="N19" s="714">
        <v>121.56</v>
      </c>
      <c r="O19" s="714">
        <v>122.34</v>
      </c>
      <c r="P19" s="714">
        <v>122.89</v>
      </c>
      <c r="Q19" s="714">
        <v>124.59</v>
      </c>
      <c r="R19" s="714">
        <v>126.07</v>
      </c>
      <c r="S19" s="714">
        <v>125.71</v>
      </c>
      <c r="T19" s="714">
        <v>128.37</v>
      </c>
      <c r="U19" s="714">
        <v>127.98</v>
      </c>
      <c r="V19" s="714">
        <v>129.66999999999999</v>
      </c>
      <c r="W19" s="714">
        <v>131.11000000000001</v>
      </c>
      <c r="X19" s="714">
        <v>133.63</v>
      </c>
      <c r="Y19" s="714">
        <v>134.44</v>
      </c>
      <c r="Z19" s="714">
        <v>136.63</v>
      </c>
      <c r="AA19" s="714">
        <v>136.93</v>
      </c>
      <c r="AB19" s="714">
        <v>138.4</v>
      </c>
      <c r="AC19" s="714">
        <v>139.97</v>
      </c>
      <c r="AD19" s="714">
        <v>139.68</v>
      </c>
      <c r="AE19" s="714">
        <v>138.5</v>
      </c>
      <c r="AF19" s="714">
        <v>138.33000000000001</v>
      </c>
      <c r="AG19" s="714">
        <v>138.99</v>
      </c>
      <c r="AH19" s="714">
        <v>140.1</v>
      </c>
      <c r="AI19" s="714">
        <v>142.72999999999999</v>
      </c>
      <c r="AJ19" s="714">
        <v>146.15</v>
      </c>
      <c r="AK19" s="714">
        <v>146.13999999999999</v>
      </c>
      <c r="AL19" s="714">
        <v>148.41</v>
      </c>
      <c r="AM19" s="714">
        <v>150.33000000000001</v>
      </c>
      <c r="AN19" s="714">
        <v>150.69999999999999</v>
      </c>
      <c r="AO19" s="714">
        <v>153.04</v>
      </c>
      <c r="AP19" s="714">
        <v>154.88999999999999</v>
      </c>
      <c r="AQ19" s="714">
        <v>153.49</v>
      </c>
      <c r="AR19" s="714">
        <v>156.16999999999999</v>
      </c>
      <c r="AS19" s="714">
        <v>156.21</v>
      </c>
      <c r="AT19" s="714">
        <v>156.72</v>
      </c>
      <c r="AU19" s="714">
        <v>161.19</v>
      </c>
      <c r="AV19" s="714">
        <v>161.94</v>
      </c>
      <c r="AW19" s="714">
        <v>161.72</v>
      </c>
      <c r="AX19" s="714">
        <v>161.63999999999999</v>
      </c>
      <c r="AY19" s="714">
        <v>160.66</v>
      </c>
      <c r="AZ19" s="714">
        <v>162.66999999999999</v>
      </c>
      <c r="BA19" s="714">
        <v>163.53</v>
      </c>
      <c r="BB19" s="714">
        <v>164.82</v>
      </c>
      <c r="BC19" s="714">
        <v>164.77</v>
      </c>
      <c r="BD19" s="714">
        <v>166.46</v>
      </c>
      <c r="BE19" s="714">
        <v>166.1</v>
      </c>
      <c r="BF19" s="714">
        <v>166.12</v>
      </c>
      <c r="BG19" s="714">
        <v>169.78</v>
      </c>
      <c r="BH19" s="714">
        <v>172.13</v>
      </c>
      <c r="BI19" s="714">
        <v>172.54</v>
      </c>
      <c r="BJ19" s="714">
        <v>178.25</v>
      </c>
      <c r="BK19" s="714">
        <v>181.14</v>
      </c>
      <c r="BL19" s="714">
        <v>181.96</v>
      </c>
      <c r="BM19" s="714">
        <v>183.4</v>
      </c>
      <c r="BN19" s="714">
        <v>182.12</v>
      </c>
      <c r="BO19" s="714">
        <v>181.31</v>
      </c>
      <c r="BP19" s="714">
        <v>180.83</v>
      </c>
      <c r="BQ19" s="714">
        <v>181.84</v>
      </c>
      <c r="BR19" s="714">
        <v>184.29</v>
      </c>
      <c r="BS19" s="714">
        <v>187.74</v>
      </c>
      <c r="BT19" s="714">
        <v>186.99</v>
      </c>
      <c r="BU19" s="714">
        <v>185.83</v>
      </c>
      <c r="BV19" s="714">
        <v>186.64</v>
      </c>
      <c r="BW19" s="714">
        <v>188.25</v>
      </c>
      <c r="BX19" s="714">
        <v>188.78</v>
      </c>
      <c r="BY19" s="714">
        <v>191.01</v>
      </c>
      <c r="BZ19" s="714">
        <v>195.02</v>
      </c>
      <c r="CA19" s="714">
        <v>192.95</v>
      </c>
      <c r="CB19" s="714">
        <v>192.08</v>
      </c>
      <c r="CC19" s="714">
        <v>194.67</v>
      </c>
      <c r="CD19" s="714">
        <v>196.48</v>
      </c>
      <c r="CE19" s="714">
        <v>203.06</v>
      </c>
      <c r="CF19" s="714">
        <v>206.35</v>
      </c>
      <c r="CG19" s="714">
        <v>207.64</v>
      </c>
      <c r="CH19" s="714">
        <v>208.76</v>
      </c>
      <c r="CI19" s="714">
        <v>210.31</v>
      </c>
      <c r="CJ19" s="714">
        <v>211.51</v>
      </c>
      <c r="CK19" s="714">
        <v>212.72</v>
      </c>
      <c r="CL19" s="714">
        <v>211.65</v>
      </c>
      <c r="CM19" s="714">
        <v>209.66</v>
      </c>
      <c r="CN19" s="714">
        <v>209.21</v>
      </c>
      <c r="CO19" s="714">
        <v>211.07</v>
      </c>
      <c r="CP19" s="714">
        <v>213.56</v>
      </c>
      <c r="CQ19" s="714">
        <v>217.92</v>
      </c>
      <c r="CR19" s="714">
        <v>218.6</v>
      </c>
      <c r="CS19" s="714">
        <v>219.47</v>
      </c>
      <c r="CT19" s="714">
        <v>222.54</v>
      </c>
      <c r="CU19" s="714">
        <v>223.41</v>
      </c>
      <c r="CV19" s="714">
        <v>225.54</v>
      </c>
      <c r="CW19" s="714">
        <v>225.15</v>
      </c>
      <c r="CX19" s="714">
        <v>225.56</v>
      </c>
      <c r="CY19" s="714">
        <v>227.43</v>
      </c>
      <c r="CZ19" s="714">
        <v>229.27</v>
      </c>
      <c r="DA19" s="714">
        <v>229.3</v>
      </c>
      <c r="DB19" s="714">
        <v>231.58</v>
      </c>
      <c r="DC19" s="714">
        <v>235.25</v>
      </c>
      <c r="DD19" s="714">
        <v>234.08</v>
      </c>
      <c r="DE19" s="714">
        <v>235.71</v>
      </c>
      <c r="DF19" s="714">
        <v>241.07</v>
      </c>
      <c r="DG19" s="714">
        <v>241.41</v>
      </c>
      <c r="DH19" s="714">
        <v>243.86</v>
      </c>
      <c r="DI19" s="714">
        <v>247.19</v>
      </c>
      <c r="DJ19" s="714">
        <v>248.44</v>
      </c>
      <c r="DK19" s="714">
        <v>249.52</v>
      </c>
      <c r="DL19" s="714">
        <v>251.43</v>
      </c>
      <c r="DM19" s="714">
        <v>251.2</v>
      </c>
      <c r="DN19" s="714">
        <v>250.7</v>
      </c>
      <c r="DO19" s="714">
        <v>255.74</v>
      </c>
      <c r="DP19" s="714">
        <v>255.8</v>
      </c>
      <c r="DQ19" s="714">
        <v>255.15</v>
      </c>
      <c r="DR19" s="714">
        <v>257.89</v>
      </c>
      <c r="DS19" s="714">
        <v>260.27999999999997</v>
      </c>
      <c r="DT19" s="714">
        <v>264.11</v>
      </c>
      <c r="DU19" s="714">
        <v>268.57</v>
      </c>
      <c r="DV19" s="714">
        <v>270.08</v>
      </c>
      <c r="DW19" s="714">
        <v>268.51</v>
      </c>
      <c r="DX19" s="714">
        <v>269.77999999999997</v>
      </c>
      <c r="DY19" s="714">
        <v>270.33999999999997</v>
      </c>
      <c r="DZ19" s="714">
        <v>272.77</v>
      </c>
      <c r="EA19" s="714">
        <v>275.95999999999998</v>
      </c>
      <c r="EB19" s="714">
        <v>276.64</v>
      </c>
      <c r="EC19" s="714">
        <v>277.62</v>
      </c>
      <c r="ED19" s="714">
        <v>283.42</v>
      </c>
      <c r="EE19" s="714">
        <v>282.13</v>
      </c>
      <c r="EF19" s="714">
        <v>281.83999999999997</v>
      </c>
      <c r="EG19" s="714">
        <v>283.39</v>
      </c>
      <c r="EH19" s="714">
        <v>284.51</v>
      </c>
      <c r="EI19" s="714">
        <v>286.93</v>
      </c>
      <c r="EJ19" s="714">
        <v>291.74</v>
      </c>
      <c r="EK19" s="714">
        <v>291.29000000000002</v>
      </c>
      <c r="EL19" s="714">
        <v>293.52999999999997</v>
      </c>
      <c r="EM19" s="714">
        <v>297.72000000000003</v>
      </c>
      <c r="EN19" s="714">
        <v>299.05</v>
      </c>
      <c r="EO19" s="714">
        <v>304.64999999999998</v>
      </c>
      <c r="EP19" s="714">
        <v>311.74</v>
      </c>
      <c r="EQ19" s="714">
        <v>315</v>
      </c>
      <c r="ER19" s="714">
        <v>318.27</v>
      </c>
      <c r="ES19" s="714">
        <v>320.92</v>
      </c>
      <c r="ET19" s="714">
        <v>322.49</v>
      </c>
      <c r="EU19" s="714">
        <v>322.16000000000003</v>
      </c>
      <c r="EV19" s="714">
        <v>322.69</v>
      </c>
      <c r="EW19" s="714">
        <v>324.31</v>
      </c>
      <c r="EX19" s="714">
        <v>326.2</v>
      </c>
      <c r="EY19" s="714">
        <v>333.93</v>
      </c>
      <c r="EZ19" s="714">
        <v>338.41</v>
      </c>
      <c r="FA19" s="714">
        <v>340.55</v>
      </c>
      <c r="FB19" s="714">
        <v>343.98</v>
      </c>
      <c r="FC19" s="714">
        <v>345.9</v>
      </c>
      <c r="FD19" s="714">
        <v>349.2</v>
      </c>
      <c r="FE19" s="714">
        <v>354.35</v>
      </c>
      <c r="FF19" s="714">
        <v>361.31</v>
      </c>
      <c r="FG19" s="714">
        <v>372</v>
      </c>
      <c r="FH19" s="714">
        <v>374.02</v>
      </c>
      <c r="FI19" s="714">
        <v>384.44</v>
      </c>
      <c r="FJ19" s="714">
        <v>409.88</v>
      </c>
      <c r="FK19" s="714">
        <v>420.76</v>
      </c>
      <c r="FL19" s="714">
        <v>413.65</v>
      </c>
      <c r="FM19" s="714">
        <v>410.7</v>
      </c>
      <c r="FN19" s="714">
        <v>416.14</v>
      </c>
      <c r="FO19" s="714">
        <v>416.9</v>
      </c>
      <c r="FP19" s="714">
        <v>421.88</v>
      </c>
      <c r="FQ19" s="714">
        <v>426.86</v>
      </c>
      <c r="FR19" s="714">
        <v>433.89</v>
      </c>
      <c r="FS19" s="714">
        <v>433.14</v>
      </c>
      <c r="FT19" s="714">
        <v>438.18</v>
      </c>
      <c r="FU19" s="714">
        <v>443.62</v>
      </c>
      <c r="FV19" s="714">
        <v>446.93</v>
      </c>
      <c r="FY19" s="714" t="s">
        <v>447</v>
      </c>
      <c r="FZ19" s="714">
        <v>438.1</v>
      </c>
    </row>
    <row r="20" spans="1:182">
      <c r="A20" s="714" t="s">
        <v>4463</v>
      </c>
      <c r="B20" s="714">
        <v>112.27</v>
      </c>
      <c r="C20" s="714">
        <v>111.79</v>
      </c>
      <c r="D20" s="714">
        <v>111.77</v>
      </c>
      <c r="E20" s="714">
        <v>112.5</v>
      </c>
      <c r="F20" s="714">
        <v>113.58</v>
      </c>
      <c r="G20" s="714">
        <v>113.48</v>
      </c>
      <c r="H20" s="714">
        <v>113.9</v>
      </c>
      <c r="I20" s="714">
        <v>115.26</v>
      </c>
      <c r="J20" s="714">
        <v>115.69</v>
      </c>
      <c r="K20" s="714">
        <v>117.53</v>
      </c>
      <c r="L20" s="714">
        <v>119</v>
      </c>
      <c r="M20" s="714">
        <v>119.21</v>
      </c>
      <c r="N20" s="714">
        <v>120.37</v>
      </c>
      <c r="O20" s="714">
        <v>120.94</v>
      </c>
      <c r="P20" s="714">
        <v>121.05</v>
      </c>
      <c r="Q20" s="714">
        <v>122.68</v>
      </c>
      <c r="R20" s="714">
        <v>124.93</v>
      </c>
      <c r="S20" s="714">
        <v>124.89</v>
      </c>
      <c r="T20" s="714">
        <v>127.54</v>
      </c>
      <c r="U20" s="714">
        <v>127.11</v>
      </c>
      <c r="V20" s="714">
        <v>128.26</v>
      </c>
      <c r="W20" s="714">
        <v>129.29</v>
      </c>
      <c r="X20" s="714">
        <v>130.75</v>
      </c>
      <c r="Y20" s="714">
        <v>131.30000000000001</v>
      </c>
      <c r="Z20" s="714">
        <v>133.53</v>
      </c>
      <c r="AA20" s="714">
        <v>134.51</v>
      </c>
      <c r="AB20" s="714">
        <v>135.88</v>
      </c>
      <c r="AC20" s="714">
        <v>137.13</v>
      </c>
      <c r="AD20" s="714">
        <v>136.63</v>
      </c>
      <c r="AE20" s="714">
        <v>135.99</v>
      </c>
      <c r="AF20" s="714">
        <v>135.56</v>
      </c>
      <c r="AG20" s="714">
        <v>136.51</v>
      </c>
      <c r="AH20" s="714">
        <v>136.44</v>
      </c>
      <c r="AI20" s="714">
        <v>138.93</v>
      </c>
      <c r="AJ20" s="714">
        <v>141.9</v>
      </c>
      <c r="AK20" s="714">
        <v>142.6</v>
      </c>
      <c r="AL20" s="714">
        <v>144.22</v>
      </c>
      <c r="AM20" s="714">
        <v>147.04</v>
      </c>
      <c r="AN20" s="714">
        <v>148.41999999999999</v>
      </c>
      <c r="AO20" s="714">
        <v>149.6</v>
      </c>
      <c r="AP20" s="714">
        <v>152.04</v>
      </c>
      <c r="AQ20" s="714">
        <v>150.88999999999999</v>
      </c>
      <c r="AR20" s="714">
        <v>153.86000000000001</v>
      </c>
      <c r="AS20" s="714">
        <v>154.01</v>
      </c>
      <c r="AT20" s="714">
        <v>154.34</v>
      </c>
      <c r="AU20" s="714">
        <v>158.16999999999999</v>
      </c>
      <c r="AV20" s="714">
        <v>158.75</v>
      </c>
      <c r="AW20" s="714">
        <v>158.19999999999999</v>
      </c>
      <c r="AX20" s="714">
        <v>158.88999999999999</v>
      </c>
      <c r="AY20" s="714">
        <v>158.85</v>
      </c>
      <c r="AZ20" s="714">
        <v>161.53</v>
      </c>
      <c r="BA20" s="714">
        <v>160.80000000000001</v>
      </c>
      <c r="BB20" s="714">
        <v>161.94999999999999</v>
      </c>
      <c r="BC20" s="714">
        <v>161.86000000000001</v>
      </c>
      <c r="BD20" s="714">
        <v>163.59</v>
      </c>
      <c r="BE20" s="714">
        <v>163.56</v>
      </c>
      <c r="BF20" s="714">
        <v>163.53</v>
      </c>
      <c r="BG20" s="714">
        <v>166.46</v>
      </c>
      <c r="BH20" s="714">
        <v>168.58</v>
      </c>
      <c r="BI20" s="714">
        <v>169.94</v>
      </c>
      <c r="BJ20" s="714">
        <v>174.16</v>
      </c>
      <c r="BK20" s="714">
        <v>177.43</v>
      </c>
      <c r="BL20" s="714">
        <v>178.24</v>
      </c>
      <c r="BM20" s="714">
        <v>178.67</v>
      </c>
      <c r="BN20" s="714">
        <v>177.4</v>
      </c>
      <c r="BO20" s="714">
        <v>176.48</v>
      </c>
      <c r="BP20" s="714">
        <v>176.42</v>
      </c>
      <c r="BQ20" s="714">
        <v>178.4</v>
      </c>
      <c r="BR20" s="714">
        <v>180.93</v>
      </c>
      <c r="BS20" s="714">
        <v>183.81</v>
      </c>
      <c r="BT20" s="714">
        <v>184.15</v>
      </c>
      <c r="BU20" s="714">
        <v>183.29</v>
      </c>
      <c r="BV20" s="714">
        <v>182.85</v>
      </c>
      <c r="BW20" s="714">
        <v>185.82</v>
      </c>
      <c r="BX20" s="714">
        <v>186.19</v>
      </c>
      <c r="BY20" s="714">
        <v>187.48</v>
      </c>
      <c r="BZ20" s="714">
        <v>190.58</v>
      </c>
      <c r="CA20" s="714">
        <v>189.57</v>
      </c>
      <c r="CB20" s="714">
        <v>189.33</v>
      </c>
      <c r="CC20" s="714">
        <v>192.38</v>
      </c>
      <c r="CD20" s="714">
        <v>194.12</v>
      </c>
      <c r="CE20" s="714">
        <v>200.51</v>
      </c>
      <c r="CF20" s="714">
        <v>203.63</v>
      </c>
      <c r="CG20" s="714">
        <v>205.37</v>
      </c>
      <c r="CH20" s="714">
        <v>207.24</v>
      </c>
      <c r="CI20" s="714">
        <v>209.35</v>
      </c>
      <c r="CJ20" s="714">
        <v>210.37</v>
      </c>
      <c r="CK20" s="714">
        <v>211.64</v>
      </c>
      <c r="CL20" s="714">
        <v>210.45</v>
      </c>
      <c r="CM20" s="714">
        <v>208.83</v>
      </c>
      <c r="CN20" s="714">
        <v>208.91</v>
      </c>
      <c r="CO20" s="714">
        <v>210.88</v>
      </c>
      <c r="CP20" s="714">
        <v>212.76</v>
      </c>
      <c r="CQ20" s="714">
        <v>216.1</v>
      </c>
      <c r="CR20" s="714">
        <v>217.37</v>
      </c>
      <c r="CS20" s="714">
        <v>217.41</v>
      </c>
      <c r="CT20" s="714">
        <v>221.21</v>
      </c>
      <c r="CU20" s="714">
        <v>222.56</v>
      </c>
      <c r="CV20" s="714">
        <v>224.86</v>
      </c>
      <c r="CW20" s="714">
        <v>224.63</v>
      </c>
      <c r="CX20" s="714">
        <v>224.09</v>
      </c>
      <c r="CY20" s="714">
        <v>227.39</v>
      </c>
      <c r="CZ20" s="714">
        <v>228.98</v>
      </c>
      <c r="DA20" s="714">
        <v>229.01</v>
      </c>
      <c r="DB20" s="714">
        <v>230.8</v>
      </c>
      <c r="DC20" s="714">
        <v>235.62</v>
      </c>
      <c r="DD20" s="714">
        <v>234.72</v>
      </c>
      <c r="DE20" s="714">
        <v>235.75</v>
      </c>
      <c r="DF20" s="714">
        <v>240.52</v>
      </c>
      <c r="DG20" s="714">
        <v>242.41</v>
      </c>
      <c r="DH20" s="714">
        <v>244.14</v>
      </c>
      <c r="DI20" s="714">
        <v>246.17</v>
      </c>
      <c r="DJ20" s="714">
        <v>247</v>
      </c>
      <c r="DK20" s="714">
        <v>247.91</v>
      </c>
      <c r="DL20" s="714">
        <v>250</v>
      </c>
      <c r="DM20" s="714">
        <v>249.76</v>
      </c>
      <c r="DN20" s="714">
        <v>249.98</v>
      </c>
      <c r="DO20" s="714">
        <v>253.55</v>
      </c>
      <c r="DP20" s="714">
        <v>253.8</v>
      </c>
      <c r="DQ20" s="714">
        <v>252.78</v>
      </c>
      <c r="DR20" s="714">
        <v>255.08</v>
      </c>
      <c r="DS20" s="714">
        <v>256.73</v>
      </c>
      <c r="DT20" s="714">
        <v>260.38</v>
      </c>
      <c r="DU20" s="714">
        <v>262.39</v>
      </c>
      <c r="DV20" s="714">
        <v>263.31</v>
      </c>
      <c r="DW20" s="714">
        <v>262.98</v>
      </c>
      <c r="DX20" s="714">
        <v>264.20999999999998</v>
      </c>
      <c r="DY20" s="714">
        <v>265.85000000000002</v>
      </c>
      <c r="DZ20" s="714">
        <v>268.58</v>
      </c>
      <c r="EA20" s="714">
        <v>271.95999999999998</v>
      </c>
      <c r="EB20" s="714">
        <v>273.70999999999998</v>
      </c>
      <c r="EC20" s="714">
        <v>274.14999999999998</v>
      </c>
      <c r="ED20" s="714">
        <v>279.95</v>
      </c>
      <c r="EE20" s="714">
        <v>279.61</v>
      </c>
      <c r="EF20" s="714">
        <v>279.07</v>
      </c>
      <c r="EG20" s="714">
        <v>279.58999999999997</v>
      </c>
      <c r="EH20" s="714">
        <v>280.2</v>
      </c>
      <c r="EI20" s="714">
        <v>281.98</v>
      </c>
      <c r="EJ20" s="714">
        <v>287.44</v>
      </c>
      <c r="EK20" s="714">
        <v>286.91000000000003</v>
      </c>
      <c r="EL20" s="714">
        <v>286.93</v>
      </c>
      <c r="EM20" s="714">
        <v>289.39</v>
      </c>
      <c r="EN20" s="714">
        <v>291.16000000000003</v>
      </c>
      <c r="EO20" s="714">
        <v>297.95999999999998</v>
      </c>
      <c r="EP20" s="714">
        <v>308.87</v>
      </c>
      <c r="EQ20" s="714">
        <v>310.99</v>
      </c>
      <c r="ER20" s="714">
        <v>313.37</v>
      </c>
      <c r="ES20" s="714">
        <v>315.83</v>
      </c>
      <c r="ET20" s="714">
        <v>316.06</v>
      </c>
      <c r="EU20" s="714">
        <v>316.22000000000003</v>
      </c>
      <c r="EV20" s="714">
        <v>317.32</v>
      </c>
      <c r="EW20" s="714">
        <v>319.05</v>
      </c>
      <c r="EX20" s="714">
        <v>320.62</v>
      </c>
      <c r="EY20" s="714">
        <v>325.42</v>
      </c>
      <c r="EZ20" s="714">
        <v>331.14</v>
      </c>
      <c r="FA20" s="714">
        <v>332.62</v>
      </c>
      <c r="FB20" s="714">
        <v>336.29</v>
      </c>
      <c r="FC20" s="714">
        <v>338.57</v>
      </c>
      <c r="FD20" s="714">
        <v>342.25</v>
      </c>
      <c r="FE20" s="714">
        <v>346.23</v>
      </c>
      <c r="FF20" s="714">
        <v>352.01</v>
      </c>
      <c r="FG20" s="714">
        <v>362.66</v>
      </c>
      <c r="FH20" s="714">
        <v>365.62</v>
      </c>
      <c r="FI20" s="714">
        <v>374.68</v>
      </c>
      <c r="FJ20" s="714">
        <v>397.31</v>
      </c>
      <c r="FK20" s="714">
        <v>409.15</v>
      </c>
      <c r="FL20" s="714">
        <v>404.12</v>
      </c>
      <c r="FM20" s="714">
        <v>401.88</v>
      </c>
      <c r="FN20" s="714">
        <v>407.4</v>
      </c>
      <c r="FO20" s="714">
        <v>408.83</v>
      </c>
      <c r="FP20" s="714">
        <v>412.79</v>
      </c>
      <c r="FQ20" s="714">
        <v>417.34</v>
      </c>
      <c r="FR20" s="714">
        <v>423.26</v>
      </c>
      <c r="FS20" s="714">
        <v>422.61</v>
      </c>
      <c r="FT20" s="714">
        <v>429.29</v>
      </c>
      <c r="FU20" s="714">
        <v>435.29</v>
      </c>
      <c r="FV20" s="714">
        <v>438.54</v>
      </c>
      <c r="FY20" s="714" t="s">
        <v>666</v>
      </c>
      <c r="FZ20" s="714">
        <v>428.19</v>
      </c>
    </row>
    <row r="21" spans="1:182">
      <c r="A21" s="714" t="s">
        <v>4464</v>
      </c>
      <c r="B21" s="714">
        <v>115.08</v>
      </c>
      <c r="C21" s="714">
        <v>114.95</v>
      </c>
      <c r="D21" s="714">
        <v>115.54</v>
      </c>
      <c r="E21" s="714">
        <v>116.54</v>
      </c>
      <c r="F21" s="714">
        <v>118</v>
      </c>
      <c r="G21" s="714">
        <v>117.68</v>
      </c>
      <c r="H21" s="714">
        <v>117.29</v>
      </c>
      <c r="I21" s="714">
        <v>118.12</v>
      </c>
      <c r="J21" s="714">
        <v>119.16</v>
      </c>
      <c r="K21" s="714">
        <v>121.91</v>
      </c>
      <c r="L21" s="714">
        <v>123.9</v>
      </c>
      <c r="M21" s="714">
        <v>125.23</v>
      </c>
      <c r="N21" s="714">
        <v>127</v>
      </c>
      <c r="O21" s="714">
        <v>126.73</v>
      </c>
      <c r="P21" s="714">
        <v>126.89</v>
      </c>
      <c r="Q21" s="714">
        <v>128.83000000000001</v>
      </c>
      <c r="R21" s="714">
        <v>131.16</v>
      </c>
      <c r="S21" s="714">
        <v>131.30000000000001</v>
      </c>
      <c r="T21" s="714">
        <v>132.66</v>
      </c>
      <c r="U21" s="714">
        <v>132.22999999999999</v>
      </c>
      <c r="V21" s="714">
        <v>134.30000000000001</v>
      </c>
      <c r="W21" s="714">
        <v>135.68</v>
      </c>
      <c r="X21" s="714">
        <v>137.91</v>
      </c>
      <c r="Y21" s="714">
        <v>138.35</v>
      </c>
      <c r="Z21" s="714">
        <v>140.4</v>
      </c>
      <c r="AA21" s="714">
        <v>140.94999999999999</v>
      </c>
      <c r="AB21" s="714">
        <v>142.56</v>
      </c>
      <c r="AC21" s="714">
        <v>143.52000000000001</v>
      </c>
      <c r="AD21" s="714">
        <v>144.37</v>
      </c>
      <c r="AE21" s="714">
        <v>144.01</v>
      </c>
      <c r="AF21" s="714">
        <v>143.31</v>
      </c>
      <c r="AG21" s="714">
        <v>142.84</v>
      </c>
      <c r="AH21" s="714">
        <v>143.97999999999999</v>
      </c>
      <c r="AI21" s="714">
        <v>147.31</v>
      </c>
      <c r="AJ21" s="714">
        <v>149.83000000000001</v>
      </c>
      <c r="AK21" s="714">
        <v>151.16999999999999</v>
      </c>
      <c r="AL21" s="714">
        <v>152.97999999999999</v>
      </c>
      <c r="AM21" s="714">
        <v>154.55000000000001</v>
      </c>
      <c r="AN21" s="714">
        <v>155.94</v>
      </c>
      <c r="AO21" s="714">
        <v>158.94999999999999</v>
      </c>
      <c r="AP21" s="714">
        <v>161.07</v>
      </c>
      <c r="AQ21" s="714">
        <v>160.59</v>
      </c>
      <c r="AR21" s="714">
        <v>162.4</v>
      </c>
      <c r="AS21" s="714">
        <v>162.1</v>
      </c>
      <c r="AT21" s="714">
        <v>161.75</v>
      </c>
      <c r="AU21" s="714">
        <v>167.16</v>
      </c>
      <c r="AV21" s="714">
        <v>168.49</v>
      </c>
      <c r="AW21" s="714">
        <v>167.25</v>
      </c>
      <c r="AX21" s="714">
        <v>167.04</v>
      </c>
      <c r="AY21" s="714">
        <v>166.04</v>
      </c>
      <c r="AZ21" s="714">
        <v>167.86</v>
      </c>
      <c r="BA21" s="714">
        <v>168.43</v>
      </c>
      <c r="BB21" s="714">
        <v>170.31</v>
      </c>
      <c r="BC21" s="714">
        <v>170.14</v>
      </c>
      <c r="BD21" s="714">
        <v>170.96</v>
      </c>
      <c r="BE21" s="714">
        <v>169.53</v>
      </c>
      <c r="BF21" s="714">
        <v>169.07</v>
      </c>
      <c r="BG21" s="714">
        <v>173.34</v>
      </c>
      <c r="BH21" s="714">
        <v>174.97</v>
      </c>
      <c r="BI21" s="714">
        <v>175.68</v>
      </c>
      <c r="BJ21" s="714">
        <v>179.92</v>
      </c>
      <c r="BK21" s="714">
        <v>182.39</v>
      </c>
      <c r="BL21" s="714">
        <v>182.74</v>
      </c>
      <c r="BM21" s="714">
        <v>184.5</v>
      </c>
      <c r="BN21" s="714">
        <v>183.81</v>
      </c>
      <c r="BO21" s="714">
        <v>182.02</v>
      </c>
      <c r="BP21" s="714">
        <v>181.07</v>
      </c>
      <c r="BQ21" s="714">
        <v>181.14</v>
      </c>
      <c r="BR21" s="714">
        <v>182.6</v>
      </c>
      <c r="BS21" s="714">
        <v>185.92</v>
      </c>
      <c r="BT21" s="714">
        <v>186.33</v>
      </c>
      <c r="BU21" s="714">
        <v>185.56</v>
      </c>
      <c r="BV21" s="714">
        <v>186.13</v>
      </c>
      <c r="BW21" s="714">
        <v>187.28</v>
      </c>
      <c r="BX21" s="714">
        <v>187.69</v>
      </c>
      <c r="BY21" s="714">
        <v>189.87</v>
      </c>
      <c r="BZ21" s="714">
        <v>197.8</v>
      </c>
      <c r="CA21" s="714">
        <v>193.07</v>
      </c>
      <c r="CB21" s="714">
        <v>192.26</v>
      </c>
      <c r="CC21" s="714">
        <v>193.5</v>
      </c>
      <c r="CD21" s="714">
        <v>194.33</v>
      </c>
      <c r="CE21" s="714">
        <v>201.42</v>
      </c>
      <c r="CF21" s="714">
        <v>204.6</v>
      </c>
      <c r="CG21" s="714">
        <v>205.72</v>
      </c>
      <c r="CH21" s="714">
        <v>206.6</v>
      </c>
      <c r="CI21" s="714">
        <v>207.04</v>
      </c>
      <c r="CJ21" s="714">
        <v>207.66</v>
      </c>
      <c r="CK21" s="714">
        <v>210.7</v>
      </c>
      <c r="CL21" s="714">
        <v>211.29</v>
      </c>
      <c r="CM21" s="714">
        <v>209.93</v>
      </c>
      <c r="CN21" s="714">
        <v>209.15</v>
      </c>
      <c r="CO21" s="714">
        <v>210.67</v>
      </c>
      <c r="CP21" s="714">
        <v>212.01</v>
      </c>
      <c r="CQ21" s="714">
        <v>216.23</v>
      </c>
      <c r="CR21" s="714">
        <v>216.9</v>
      </c>
      <c r="CS21" s="714">
        <v>218.22</v>
      </c>
      <c r="CT21" s="714">
        <v>222.03</v>
      </c>
      <c r="CU21" s="714">
        <v>222.98</v>
      </c>
      <c r="CV21" s="714">
        <v>224.03</v>
      </c>
      <c r="CW21" s="714">
        <v>224.69</v>
      </c>
      <c r="CX21" s="714">
        <v>225.86</v>
      </c>
      <c r="CY21" s="714">
        <v>227.97</v>
      </c>
      <c r="CZ21" s="714">
        <v>228.57</v>
      </c>
      <c r="DA21" s="714">
        <v>228.65</v>
      </c>
      <c r="DB21" s="714">
        <v>229.74</v>
      </c>
      <c r="DC21" s="714">
        <v>234.04</v>
      </c>
      <c r="DD21" s="714">
        <v>234.06</v>
      </c>
      <c r="DE21" s="714">
        <v>235.22</v>
      </c>
      <c r="DF21" s="714">
        <v>239.56</v>
      </c>
      <c r="DG21" s="714">
        <v>240.15</v>
      </c>
      <c r="DH21" s="714">
        <v>241.31</v>
      </c>
      <c r="DI21" s="714">
        <v>244.89</v>
      </c>
      <c r="DJ21" s="714">
        <v>246.05</v>
      </c>
      <c r="DK21" s="714">
        <v>246.67</v>
      </c>
      <c r="DL21" s="714">
        <v>247.62</v>
      </c>
      <c r="DM21" s="714">
        <v>248.08</v>
      </c>
      <c r="DN21" s="714">
        <v>248.94</v>
      </c>
      <c r="DO21" s="714">
        <v>254.19</v>
      </c>
      <c r="DP21" s="714">
        <v>255.22</v>
      </c>
      <c r="DQ21" s="714">
        <v>253.74</v>
      </c>
      <c r="DR21" s="714">
        <v>256.06</v>
      </c>
      <c r="DS21" s="714">
        <v>257.45</v>
      </c>
      <c r="DT21" s="714">
        <v>260.57</v>
      </c>
      <c r="DU21" s="714">
        <v>265.17</v>
      </c>
      <c r="DV21" s="714">
        <v>266.43</v>
      </c>
      <c r="DW21" s="714">
        <v>265.64</v>
      </c>
      <c r="DX21" s="714">
        <v>266.32</v>
      </c>
      <c r="DY21" s="714">
        <v>266.70999999999998</v>
      </c>
      <c r="DZ21" s="714">
        <v>269.10000000000002</v>
      </c>
      <c r="EA21" s="714">
        <v>273.52999999999997</v>
      </c>
      <c r="EB21" s="714">
        <v>275.8</v>
      </c>
      <c r="EC21" s="714">
        <v>276.31</v>
      </c>
      <c r="ED21" s="714">
        <v>280.74</v>
      </c>
      <c r="EE21" s="714">
        <v>280.17</v>
      </c>
      <c r="EF21" s="714">
        <v>280.89999999999998</v>
      </c>
      <c r="EG21" s="714">
        <v>282.95999999999998</v>
      </c>
      <c r="EH21" s="714">
        <v>284.14999999999998</v>
      </c>
      <c r="EI21" s="714">
        <v>285.83</v>
      </c>
      <c r="EJ21" s="714">
        <v>289.19</v>
      </c>
      <c r="EK21" s="714">
        <v>287.18</v>
      </c>
      <c r="EL21" s="714">
        <v>287.38</v>
      </c>
      <c r="EM21" s="714">
        <v>292.18</v>
      </c>
      <c r="EN21" s="714">
        <v>293.58999999999997</v>
      </c>
      <c r="EO21" s="714">
        <v>297.95</v>
      </c>
      <c r="EP21" s="714">
        <v>306.05</v>
      </c>
      <c r="EQ21" s="714">
        <v>307.87</v>
      </c>
      <c r="ER21" s="714">
        <v>311.58999999999997</v>
      </c>
      <c r="ES21" s="714">
        <v>315.36</v>
      </c>
      <c r="ET21" s="714">
        <v>317.16000000000003</v>
      </c>
      <c r="EU21" s="714">
        <v>316.62</v>
      </c>
      <c r="EV21" s="714">
        <v>316.29000000000002</v>
      </c>
      <c r="EW21" s="714">
        <v>317.73</v>
      </c>
      <c r="EX21" s="714">
        <v>320.20999999999998</v>
      </c>
      <c r="EY21" s="714">
        <v>327.8</v>
      </c>
      <c r="EZ21" s="714">
        <v>332.71</v>
      </c>
      <c r="FA21" s="714">
        <v>335.62</v>
      </c>
      <c r="FB21" s="714">
        <v>338.93</v>
      </c>
      <c r="FC21" s="714">
        <v>340.19</v>
      </c>
      <c r="FD21" s="714">
        <v>343.18</v>
      </c>
      <c r="FE21" s="714">
        <v>349.62</v>
      </c>
      <c r="FF21" s="714">
        <v>355.48</v>
      </c>
      <c r="FG21" s="714">
        <v>365.68</v>
      </c>
      <c r="FH21" s="714">
        <v>367.16</v>
      </c>
      <c r="FI21" s="714">
        <v>376.29</v>
      </c>
      <c r="FJ21" s="714">
        <v>401.83</v>
      </c>
      <c r="FK21" s="714">
        <v>411.92</v>
      </c>
      <c r="FL21" s="714">
        <v>404.41</v>
      </c>
      <c r="FM21" s="714">
        <v>402.54</v>
      </c>
      <c r="FN21" s="714">
        <v>406.57</v>
      </c>
      <c r="FO21" s="714">
        <v>406.91</v>
      </c>
      <c r="FP21" s="714">
        <v>410.14</v>
      </c>
      <c r="FQ21" s="714">
        <v>417.23</v>
      </c>
      <c r="FR21" s="714">
        <v>420.77</v>
      </c>
      <c r="FS21" s="714">
        <v>422.03</v>
      </c>
      <c r="FT21" s="714">
        <v>428.87</v>
      </c>
      <c r="FU21" s="714">
        <v>431.29</v>
      </c>
      <c r="FV21" s="714">
        <v>435.69</v>
      </c>
      <c r="FY21" s="714" t="s">
        <v>667</v>
      </c>
      <c r="FZ21" s="714">
        <v>426.1</v>
      </c>
    </row>
    <row r="22" spans="1:182">
      <c r="A22" s="714" t="s">
        <v>4465</v>
      </c>
      <c r="B22" s="714">
        <v>115.25</v>
      </c>
      <c r="C22" s="714">
        <v>115.58</v>
      </c>
      <c r="D22" s="714">
        <v>115.45</v>
      </c>
      <c r="E22" s="714">
        <v>116.38</v>
      </c>
      <c r="F22" s="714">
        <v>116.88</v>
      </c>
      <c r="G22" s="714">
        <v>118.17</v>
      </c>
      <c r="H22" s="714">
        <v>118.51</v>
      </c>
      <c r="I22" s="714">
        <v>120.19</v>
      </c>
      <c r="J22" s="714">
        <v>120.43</v>
      </c>
      <c r="K22" s="714">
        <v>121.66</v>
      </c>
      <c r="L22" s="714">
        <v>123.39</v>
      </c>
      <c r="M22" s="714">
        <v>123.73</v>
      </c>
      <c r="N22" s="714">
        <v>124.79</v>
      </c>
      <c r="O22" s="714">
        <v>125.28</v>
      </c>
      <c r="P22" s="714">
        <v>124.66</v>
      </c>
      <c r="Q22" s="714">
        <v>125.97</v>
      </c>
      <c r="R22" s="714">
        <v>127.87</v>
      </c>
      <c r="S22" s="714">
        <v>128.94</v>
      </c>
      <c r="T22" s="714">
        <v>130.93</v>
      </c>
      <c r="U22" s="714">
        <v>130.88999999999999</v>
      </c>
      <c r="V22" s="714">
        <v>132.26</v>
      </c>
      <c r="W22" s="714">
        <v>133.47999999999999</v>
      </c>
      <c r="X22" s="714">
        <v>134.88</v>
      </c>
      <c r="Y22" s="714">
        <v>135.58000000000001</v>
      </c>
      <c r="Z22" s="714">
        <v>137.84</v>
      </c>
      <c r="AA22" s="714">
        <v>138.63</v>
      </c>
      <c r="AB22" s="714">
        <v>139.09</v>
      </c>
      <c r="AC22" s="714">
        <v>140.80000000000001</v>
      </c>
      <c r="AD22" s="714">
        <v>140.32</v>
      </c>
      <c r="AE22" s="714">
        <v>140.49</v>
      </c>
      <c r="AF22" s="714">
        <v>140.35</v>
      </c>
      <c r="AG22" s="714">
        <v>140.93</v>
      </c>
      <c r="AH22" s="714">
        <v>141.35</v>
      </c>
      <c r="AI22" s="714">
        <v>143.38</v>
      </c>
      <c r="AJ22" s="714">
        <v>146.46</v>
      </c>
      <c r="AK22" s="714">
        <v>146.88999999999999</v>
      </c>
      <c r="AL22" s="714">
        <v>148.55000000000001</v>
      </c>
      <c r="AM22" s="714">
        <v>150.91999999999999</v>
      </c>
      <c r="AN22" s="714">
        <v>151.77000000000001</v>
      </c>
      <c r="AO22" s="714">
        <v>153.21</v>
      </c>
      <c r="AP22" s="714">
        <v>154.93</v>
      </c>
      <c r="AQ22" s="714">
        <v>154.1</v>
      </c>
      <c r="AR22" s="714">
        <v>157.13</v>
      </c>
      <c r="AS22" s="714">
        <v>156.26</v>
      </c>
      <c r="AT22" s="714">
        <v>155.78</v>
      </c>
      <c r="AU22" s="714">
        <v>159.76</v>
      </c>
      <c r="AV22" s="714">
        <v>160.29</v>
      </c>
      <c r="AW22" s="714">
        <v>160</v>
      </c>
      <c r="AX22" s="714">
        <v>160.84</v>
      </c>
      <c r="AY22" s="714">
        <v>160.44</v>
      </c>
      <c r="AZ22" s="714">
        <v>162.43</v>
      </c>
      <c r="BA22" s="714">
        <v>161.36000000000001</v>
      </c>
      <c r="BB22" s="714">
        <v>161.75</v>
      </c>
      <c r="BC22" s="714">
        <v>162.1</v>
      </c>
      <c r="BD22" s="714">
        <v>163.63999999999999</v>
      </c>
      <c r="BE22" s="714">
        <v>162.99</v>
      </c>
      <c r="BF22" s="714">
        <v>163.96</v>
      </c>
      <c r="BG22" s="714">
        <v>167.69</v>
      </c>
      <c r="BH22" s="714">
        <v>169.62</v>
      </c>
      <c r="BI22" s="714">
        <v>170.63</v>
      </c>
      <c r="BJ22" s="714">
        <v>174.74</v>
      </c>
      <c r="BK22" s="714">
        <v>177.09</v>
      </c>
      <c r="BL22" s="714">
        <v>178.32</v>
      </c>
      <c r="BM22" s="714">
        <v>178.29</v>
      </c>
      <c r="BN22" s="714">
        <v>177.83</v>
      </c>
      <c r="BO22" s="714">
        <v>177.6</v>
      </c>
      <c r="BP22" s="714">
        <v>177.8</v>
      </c>
      <c r="BQ22" s="714">
        <v>178.86</v>
      </c>
      <c r="BR22" s="714">
        <v>181.03</v>
      </c>
      <c r="BS22" s="714">
        <v>184.47</v>
      </c>
      <c r="BT22" s="714">
        <v>184.12</v>
      </c>
      <c r="BU22" s="714">
        <v>184.92</v>
      </c>
      <c r="BV22" s="714">
        <v>185.97</v>
      </c>
      <c r="BW22" s="714">
        <v>187.37</v>
      </c>
      <c r="BX22" s="714">
        <v>187.46</v>
      </c>
      <c r="BY22" s="714">
        <v>188.53</v>
      </c>
      <c r="BZ22" s="714">
        <v>191.15</v>
      </c>
      <c r="CA22" s="714">
        <v>189.83</v>
      </c>
      <c r="CB22" s="714">
        <v>189.36</v>
      </c>
      <c r="CC22" s="714">
        <v>191.72</v>
      </c>
      <c r="CD22" s="714">
        <v>192.58</v>
      </c>
      <c r="CE22" s="714">
        <v>198.71</v>
      </c>
      <c r="CF22" s="714">
        <v>201.68</v>
      </c>
      <c r="CG22" s="714">
        <v>203.21</v>
      </c>
      <c r="CH22" s="714">
        <v>205.75</v>
      </c>
      <c r="CI22" s="714">
        <v>206.69</v>
      </c>
      <c r="CJ22" s="714">
        <v>206.92</v>
      </c>
      <c r="CK22" s="714">
        <v>208.81</v>
      </c>
      <c r="CL22" s="714">
        <v>207.87</v>
      </c>
      <c r="CM22" s="714">
        <v>207.02</v>
      </c>
      <c r="CN22" s="714">
        <v>207.42</v>
      </c>
      <c r="CO22" s="714">
        <v>209.13</v>
      </c>
      <c r="CP22" s="714">
        <v>210.61</v>
      </c>
      <c r="CQ22" s="714">
        <v>214.64</v>
      </c>
      <c r="CR22" s="714">
        <v>215.19</v>
      </c>
      <c r="CS22" s="714">
        <v>215.24</v>
      </c>
      <c r="CT22" s="714">
        <v>218.52</v>
      </c>
      <c r="CU22" s="714">
        <v>219.8</v>
      </c>
      <c r="CV22" s="714">
        <v>221.12</v>
      </c>
      <c r="CW22" s="714">
        <v>221.73</v>
      </c>
      <c r="CX22" s="714">
        <v>222.53</v>
      </c>
      <c r="CY22" s="714">
        <v>224.68</v>
      </c>
      <c r="CZ22" s="714">
        <v>226.03</v>
      </c>
      <c r="DA22" s="714">
        <v>225.97</v>
      </c>
      <c r="DB22" s="714">
        <v>227.23</v>
      </c>
      <c r="DC22" s="714">
        <v>231.22</v>
      </c>
      <c r="DD22" s="714">
        <v>231.27</v>
      </c>
      <c r="DE22" s="714">
        <v>232.11</v>
      </c>
      <c r="DF22" s="714">
        <v>236.65</v>
      </c>
      <c r="DG22" s="714">
        <v>237.03</v>
      </c>
      <c r="DH22" s="714">
        <v>239.25</v>
      </c>
      <c r="DI22" s="714">
        <v>241.28</v>
      </c>
      <c r="DJ22" s="714">
        <v>242.05</v>
      </c>
      <c r="DK22" s="714">
        <v>243.57</v>
      </c>
      <c r="DL22" s="714">
        <v>244.87</v>
      </c>
      <c r="DM22" s="714">
        <v>244.56</v>
      </c>
      <c r="DN22" s="714">
        <v>245.02</v>
      </c>
      <c r="DO22" s="714">
        <v>249.14</v>
      </c>
      <c r="DP22" s="714">
        <v>248.95</v>
      </c>
      <c r="DQ22" s="714">
        <v>247.69</v>
      </c>
      <c r="DR22" s="714">
        <v>250.67</v>
      </c>
      <c r="DS22" s="714">
        <v>252.84</v>
      </c>
      <c r="DT22" s="714">
        <v>256.23</v>
      </c>
      <c r="DU22" s="714">
        <v>259.61</v>
      </c>
      <c r="DV22" s="714">
        <v>260.91000000000003</v>
      </c>
      <c r="DW22" s="714">
        <v>259.89999999999998</v>
      </c>
      <c r="DX22" s="714">
        <v>260.89999999999998</v>
      </c>
      <c r="DY22" s="714">
        <v>262.10000000000002</v>
      </c>
      <c r="DZ22" s="714">
        <v>265.12</v>
      </c>
      <c r="EA22" s="714">
        <v>267.83</v>
      </c>
      <c r="EB22" s="714">
        <v>269.36</v>
      </c>
      <c r="EC22" s="714">
        <v>270.42</v>
      </c>
      <c r="ED22" s="714">
        <v>276.16000000000003</v>
      </c>
      <c r="EE22" s="714">
        <v>275.51</v>
      </c>
      <c r="EF22" s="714">
        <v>275.66000000000003</v>
      </c>
      <c r="EG22" s="714">
        <v>275.89999999999998</v>
      </c>
      <c r="EH22" s="714">
        <v>277.49</v>
      </c>
      <c r="EI22" s="714">
        <v>279.66000000000003</v>
      </c>
      <c r="EJ22" s="714">
        <v>284.51</v>
      </c>
      <c r="EK22" s="714">
        <v>282.54000000000002</v>
      </c>
      <c r="EL22" s="714">
        <v>283.22000000000003</v>
      </c>
      <c r="EM22" s="714">
        <v>287.20999999999998</v>
      </c>
      <c r="EN22" s="714">
        <v>288.19</v>
      </c>
      <c r="EO22" s="714">
        <v>293.44</v>
      </c>
      <c r="EP22" s="714">
        <v>302.66000000000003</v>
      </c>
      <c r="EQ22" s="714">
        <v>305.5</v>
      </c>
      <c r="ER22" s="714">
        <v>308.39</v>
      </c>
      <c r="ES22" s="714">
        <v>312.36</v>
      </c>
      <c r="ET22" s="714">
        <v>313.37</v>
      </c>
      <c r="EU22" s="714">
        <v>312.85000000000002</v>
      </c>
      <c r="EV22" s="714">
        <v>313.83</v>
      </c>
      <c r="EW22" s="714">
        <v>316.10000000000002</v>
      </c>
      <c r="EX22" s="714">
        <v>318.33999999999997</v>
      </c>
      <c r="EY22" s="714">
        <v>324.77</v>
      </c>
      <c r="EZ22" s="714">
        <v>329.58</v>
      </c>
      <c r="FA22" s="714">
        <v>332.13</v>
      </c>
      <c r="FB22" s="714">
        <v>336.5</v>
      </c>
      <c r="FC22" s="714">
        <v>338.54</v>
      </c>
      <c r="FD22" s="714">
        <v>341.79</v>
      </c>
      <c r="FE22" s="714">
        <v>346.65</v>
      </c>
      <c r="FF22" s="714">
        <v>352.75</v>
      </c>
      <c r="FG22" s="714">
        <v>363.4</v>
      </c>
      <c r="FH22" s="714">
        <v>365.43</v>
      </c>
      <c r="FI22" s="714">
        <v>375.38</v>
      </c>
      <c r="FJ22" s="714">
        <v>403.21</v>
      </c>
      <c r="FK22" s="714">
        <v>410.52</v>
      </c>
      <c r="FL22" s="714">
        <v>402.12</v>
      </c>
      <c r="FM22" s="714">
        <v>401.55</v>
      </c>
      <c r="FN22" s="714">
        <v>407.33</v>
      </c>
      <c r="FO22" s="714">
        <v>408.16</v>
      </c>
      <c r="FP22" s="714">
        <v>413.96</v>
      </c>
      <c r="FQ22" s="714">
        <v>419.85</v>
      </c>
      <c r="FR22" s="714">
        <v>423.73</v>
      </c>
      <c r="FS22" s="714">
        <v>424.02</v>
      </c>
      <c r="FT22" s="714">
        <v>429.81</v>
      </c>
      <c r="FU22" s="714">
        <v>433.51</v>
      </c>
      <c r="FV22" s="714">
        <v>435.45</v>
      </c>
      <c r="FY22" s="714" t="s">
        <v>668</v>
      </c>
      <c r="FZ22" s="714">
        <v>442.39</v>
      </c>
    </row>
    <row r="23" spans="1:182">
      <c r="A23" s="714" t="s">
        <v>4466</v>
      </c>
      <c r="B23" s="714">
        <v>112.1</v>
      </c>
      <c r="C23" s="714">
        <v>112.02</v>
      </c>
      <c r="D23" s="714">
        <v>112.04</v>
      </c>
      <c r="E23" s="714">
        <v>111.82</v>
      </c>
      <c r="F23" s="714">
        <v>112.65</v>
      </c>
      <c r="G23" s="714">
        <v>113.51</v>
      </c>
      <c r="H23" s="714">
        <v>112.4</v>
      </c>
      <c r="I23" s="714">
        <v>113.21</v>
      </c>
      <c r="J23" s="714">
        <v>115.13</v>
      </c>
      <c r="K23" s="714">
        <v>116.94</v>
      </c>
      <c r="L23" s="714">
        <v>117.85</v>
      </c>
      <c r="M23" s="714">
        <v>118.14</v>
      </c>
      <c r="N23" s="714">
        <v>119.17</v>
      </c>
      <c r="O23" s="714">
        <v>119.12</v>
      </c>
      <c r="P23" s="714">
        <v>119.81</v>
      </c>
      <c r="Q23" s="714">
        <v>121.23</v>
      </c>
      <c r="R23" s="714">
        <v>123.49</v>
      </c>
      <c r="S23" s="714">
        <v>123.8</v>
      </c>
      <c r="T23" s="714">
        <v>124.98</v>
      </c>
      <c r="U23" s="714">
        <v>123.63</v>
      </c>
      <c r="V23" s="714">
        <v>124.6</v>
      </c>
      <c r="W23" s="714">
        <v>126.9</v>
      </c>
      <c r="X23" s="714">
        <v>129.19999999999999</v>
      </c>
      <c r="Y23" s="714">
        <v>130.11000000000001</v>
      </c>
      <c r="Z23" s="714">
        <v>131.47999999999999</v>
      </c>
      <c r="AA23" s="714">
        <v>131.37</v>
      </c>
      <c r="AB23" s="714">
        <v>132.07</v>
      </c>
      <c r="AC23" s="714">
        <v>133.49</v>
      </c>
      <c r="AD23" s="714">
        <v>133.79</v>
      </c>
      <c r="AE23" s="714">
        <v>133.57</v>
      </c>
      <c r="AF23" s="714">
        <v>132.87</v>
      </c>
      <c r="AG23" s="714">
        <v>133.04</v>
      </c>
      <c r="AH23" s="714">
        <v>134.6</v>
      </c>
      <c r="AI23" s="714">
        <v>137.11000000000001</v>
      </c>
      <c r="AJ23" s="714">
        <v>139.65</v>
      </c>
      <c r="AK23" s="714">
        <v>140.01</v>
      </c>
      <c r="AL23" s="714">
        <v>141.63999999999999</v>
      </c>
      <c r="AM23" s="714">
        <v>143.88</v>
      </c>
      <c r="AN23" s="714">
        <v>145.26</v>
      </c>
      <c r="AO23" s="714">
        <v>146.97999999999999</v>
      </c>
      <c r="AP23" s="714">
        <v>148.77000000000001</v>
      </c>
      <c r="AQ23" s="714">
        <v>148.15</v>
      </c>
      <c r="AR23" s="714">
        <v>150.07</v>
      </c>
      <c r="AS23" s="714">
        <v>149.84</v>
      </c>
      <c r="AT23" s="714">
        <v>150.19999999999999</v>
      </c>
      <c r="AU23" s="714">
        <v>155.77000000000001</v>
      </c>
      <c r="AV23" s="714">
        <v>157.13</v>
      </c>
      <c r="AW23" s="714">
        <v>156.25</v>
      </c>
      <c r="AX23" s="714">
        <v>156</v>
      </c>
      <c r="AY23" s="714">
        <v>156.29</v>
      </c>
      <c r="AZ23" s="714">
        <v>158.08000000000001</v>
      </c>
      <c r="BA23" s="714">
        <v>157.84</v>
      </c>
      <c r="BB23" s="714">
        <v>159.77000000000001</v>
      </c>
      <c r="BC23" s="714">
        <v>161.32</v>
      </c>
      <c r="BD23" s="714">
        <v>161.56</v>
      </c>
      <c r="BE23" s="714">
        <v>160.85</v>
      </c>
      <c r="BF23" s="714">
        <v>161.21</v>
      </c>
      <c r="BG23" s="714">
        <v>164.19</v>
      </c>
      <c r="BH23" s="714">
        <v>167.46</v>
      </c>
      <c r="BI23" s="714">
        <v>168.45</v>
      </c>
      <c r="BJ23" s="714">
        <v>170.85</v>
      </c>
      <c r="BK23" s="714">
        <v>173.18</v>
      </c>
      <c r="BL23" s="714">
        <v>174.36</v>
      </c>
      <c r="BM23" s="714">
        <v>175.35</v>
      </c>
      <c r="BN23" s="714">
        <v>175.35</v>
      </c>
      <c r="BO23" s="714">
        <v>175.01</v>
      </c>
      <c r="BP23" s="714">
        <v>173.91</v>
      </c>
      <c r="BQ23" s="714">
        <v>175.09</v>
      </c>
      <c r="BR23" s="714">
        <v>176.6</v>
      </c>
      <c r="BS23" s="714">
        <v>179.98</v>
      </c>
      <c r="BT23" s="714">
        <v>180.48</v>
      </c>
      <c r="BU23" s="714">
        <v>180.15</v>
      </c>
      <c r="BV23" s="714">
        <v>181.32</v>
      </c>
      <c r="BW23" s="714">
        <v>182.6</v>
      </c>
      <c r="BX23" s="714">
        <v>183.27</v>
      </c>
      <c r="BY23" s="714">
        <v>184.45</v>
      </c>
      <c r="BZ23" s="714">
        <v>187.3</v>
      </c>
      <c r="CA23" s="714">
        <v>186.82</v>
      </c>
      <c r="CB23" s="714">
        <v>186.71</v>
      </c>
      <c r="CC23" s="714">
        <v>188.55</v>
      </c>
      <c r="CD23" s="714">
        <v>190</v>
      </c>
      <c r="CE23" s="714">
        <v>195.23</v>
      </c>
      <c r="CF23" s="714">
        <v>199.02</v>
      </c>
      <c r="CG23" s="714">
        <v>200.85</v>
      </c>
      <c r="CH23" s="714">
        <v>202.34</v>
      </c>
      <c r="CI23" s="714">
        <v>203.27</v>
      </c>
      <c r="CJ23" s="714">
        <v>203.37</v>
      </c>
      <c r="CK23" s="714">
        <v>205.41</v>
      </c>
      <c r="CL23" s="714">
        <v>205.09</v>
      </c>
      <c r="CM23" s="714">
        <v>204.96</v>
      </c>
      <c r="CN23" s="714">
        <v>204.42</v>
      </c>
      <c r="CO23" s="714">
        <v>205.11</v>
      </c>
      <c r="CP23" s="714">
        <v>206.94</v>
      </c>
      <c r="CQ23" s="714">
        <v>209.41</v>
      </c>
      <c r="CR23" s="714">
        <v>213.43</v>
      </c>
      <c r="CS23" s="714">
        <v>214.32</v>
      </c>
      <c r="CT23" s="714">
        <v>217.51</v>
      </c>
      <c r="CU23" s="714">
        <v>217.96</v>
      </c>
      <c r="CV23" s="714">
        <v>219.16</v>
      </c>
      <c r="CW23" s="714">
        <v>219.4</v>
      </c>
      <c r="CX23" s="714">
        <v>219.39</v>
      </c>
      <c r="CY23" s="714">
        <v>222.06</v>
      </c>
      <c r="CZ23" s="714">
        <v>222.66</v>
      </c>
      <c r="DA23" s="714">
        <v>222.11</v>
      </c>
      <c r="DB23" s="714">
        <v>223.37</v>
      </c>
      <c r="DC23" s="714">
        <v>227.67</v>
      </c>
      <c r="DD23" s="714">
        <v>228.66</v>
      </c>
      <c r="DE23" s="714">
        <v>230.17</v>
      </c>
      <c r="DF23" s="714">
        <v>235.28</v>
      </c>
      <c r="DG23" s="714">
        <v>234.44</v>
      </c>
      <c r="DH23" s="714">
        <v>236.65</v>
      </c>
      <c r="DI23" s="714">
        <v>240.94</v>
      </c>
      <c r="DJ23" s="714">
        <v>242.5</v>
      </c>
      <c r="DK23" s="714">
        <v>243.88</v>
      </c>
      <c r="DL23" s="714">
        <v>243.64</v>
      </c>
      <c r="DM23" s="714">
        <v>242.95</v>
      </c>
      <c r="DN23" s="714">
        <v>243.15</v>
      </c>
      <c r="DO23" s="714">
        <v>248.7</v>
      </c>
      <c r="DP23" s="714">
        <v>249.1</v>
      </c>
      <c r="DQ23" s="714">
        <v>248.88</v>
      </c>
      <c r="DR23" s="714">
        <v>249.72</v>
      </c>
      <c r="DS23" s="714">
        <v>250.79</v>
      </c>
      <c r="DT23" s="714">
        <v>253.24</v>
      </c>
      <c r="DU23" s="714">
        <v>257.29000000000002</v>
      </c>
      <c r="DV23" s="714">
        <v>257.77999999999997</v>
      </c>
      <c r="DW23" s="714">
        <v>256.14999999999998</v>
      </c>
      <c r="DX23" s="714">
        <v>255.44</v>
      </c>
      <c r="DY23" s="714">
        <v>256.52999999999997</v>
      </c>
      <c r="DZ23" s="714">
        <v>259</v>
      </c>
      <c r="EA23" s="714">
        <v>263.94</v>
      </c>
      <c r="EB23" s="714">
        <v>267.25</v>
      </c>
      <c r="EC23" s="714">
        <v>268.10000000000002</v>
      </c>
      <c r="ED23" s="714">
        <v>272.25</v>
      </c>
      <c r="EE23" s="714">
        <v>271.29000000000002</v>
      </c>
      <c r="EF23" s="714">
        <v>271.16000000000003</v>
      </c>
      <c r="EG23" s="714">
        <v>274.45</v>
      </c>
      <c r="EH23" s="714">
        <v>275.38</v>
      </c>
      <c r="EI23" s="714">
        <v>275.83</v>
      </c>
      <c r="EJ23" s="714">
        <v>280.10000000000002</v>
      </c>
      <c r="EK23" s="714">
        <v>279.92</v>
      </c>
      <c r="EL23" s="714">
        <v>279.58999999999997</v>
      </c>
      <c r="EM23" s="714">
        <v>283.94</v>
      </c>
      <c r="EN23" s="714">
        <v>286.66000000000003</v>
      </c>
      <c r="EO23" s="714">
        <v>291.64</v>
      </c>
      <c r="EP23" s="714">
        <v>298.07</v>
      </c>
      <c r="EQ23" s="714">
        <v>299.58999999999997</v>
      </c>
      <c r="ER23" s="714">
        <v>302.70999999999998</v>
      </c>
      <c r="ES23" s="714">
        <v>305.39999999999998</v>
      </c>
      <c r="ET23" s="714">
        <v>309.18</v>
      </c>
      <c r="EU23" s="714">
        <v>308.52</v>
      </c>
      <c r="EV23" s="714">
        <v>309.10000000000002</v>
      </c>
      <c r="EW23" s="714">
        <v>311.01</v>
      </c>
      <c r="EX23" s="714">
        <v>311.91000000000003</v>
      </c>
      <c r="EY23" s="714">
        <v>319.45</v>
      </c>
      <c r="EZ23" s="714">
        <v>325.29000000000002</v>
      </c>
      <c r="FA23" s="714">
        <v>327.42</v>
      </c>
      <c r="FB23" s="714">
        <v>329.75</v>
      </c>
      <c r="FC23" s="714">
        <v>333.32</v>
      </c>
      <c r="FD23" s="714">
        <v>336.26</v>
      </c>
      <c r="FE23" s="714">
        <v>343.72</v>
      </c>
      <c r="FF23" s="714">
        <v>349.58</v>
      </c>
      <c r="FG23" s="714">
        <v>359.47</v>
      </c>
      <c r="FH23" s="714">
        <v>361.85</v>
      </c>
      <c r="FI23" s="714">
        <v>372.05</v>
      </c>
      <c r="FJ23" s="714">
        <v>395.3</v>
      </c>
      <c r="FK23" s="714">
        <v>404.3</v>
      </c>
      <c r="FL23" s="714">
        <v>398.21</v>
      </c>
      <c r="FM23" s="714">
        <v>396.35</v>
      </c>
      <c r="FN23" s="714">
        <v>402.8</v>
      </c>
      <c r="FO23" s="714">
        <v>402.6</v>
      </c>
      <c r="FP23" s="714">
        <v>406.29</v>
      </c>
      <c r="FQ23" s="714">
        <v>412.32</v>
      </c>
      <c r="FR23" s="714">
        <v>415.58</v>
      </c>
      <c r="FS23" s="714">
        <v>415.06</v>
      </c>
      <c r="FT23" s="714">
        <v>421.13</v>
      </c>
      <c r="FU23" s="714">
        <v>422.5</v>
      </c>
      <c r="FV23" s="714">
        <v>426.1</v>
      </c>
      <c r="FY23" s="714" t="s">
        <v>454</v>
      </c>
      <c r="FZ23" s="714">
        <v>435.69</v>
      </c>
    </row>
    <row r="24" spans="1:182">
      <c r="A24" s="714" t="s">
        <v>4467</v>
      </c>
      <c r="B24" s="714">
        <v>113.73</v>
      </c>
      <c r="C24" s="714">
        <v>114.02</v>
      </c>
      <c r="D24" s="714">
        <v>114.62</v>
      </c>
      <c r="E24" s="714">
        <v>115.25</v>
      </c>
      <c r="F24" s="714">
        <v>115.67</v>
      </c>
      <c r="G24" s="714">
        <v>116.23</v>
      </c>
      <c r="H24" s="714">
        <v>115.28</v>
      </c>
      <c r="I24" s="714">
        <v>116.42</v>
      </c>
      <c r="J24" s="714">
        <v>117.7</v>
      </c>
      <c r="K24" s="714">
        <v>119.54</v>
      </c>
      <c r="L24" s="714">
        <v>120.9</v>
      </c>
      <c r="M24" s="714">
        <v>121.98</v>
      </c>
      <c r="N24" s="714">
        <v>123.55</v>
      </c>
      <c r="O24" s="714">
        <v>124.45</v>
      </c>
      <c r="P24" s="714">
        <v>123.84</v>
      </c>
      <c r="Q24" s="714">
        <v>124.05</v>
      </c>
      <c r="R24" s="714">
        <v>125.13</v>
      </c>
      <c r="S24" s="714">
        <v>126.02</v>
      </c>
      <c r="T24" s="714">
        <v>127.47</v>
      </c>
      <c r="U24" s="714">
        <v>127.41</v>
      </c>
      <c r="V24" s="714">
        <v>128.38</v>
      </c>
      <c r="W24" s="714">
        <v>129.77000000000001</v>
      </c>
      <c r="X24" s="714">
        <v>131.94999999999999</v>
      </c>
      <c r="Y24" s="714">
        <v>132.33000000000001</v>
      </c>
      <c r="Z24" s="714">
        <v>134.18</v>
      </c>
      <c r="AA24" s="714">
        <v>135.41</v>
      </c>
      <c r="AB24" s="714">
        <v>136.88</v>
      </c>
      <c r="AC24" s="714">
        <v>137.15</v>
      </c>
      <c r="AD24" s="714">
        <v>136.91</v>
      </c>
      <c r="AE24" s="714">
        <v>136.47999999999999</v>
      </c>
      <c r="AF24" s="714">
        <v>136.05000000000001</v>
      </c>
      <c r="AG24" s="714">
        <v>137.12</v>
      </c>
      <c r="AH24" s="714">
        <v>138.05000000000001</v>
      </c>
      <c r="AI24" s="714">
        <v>140.25</v>
      </c>
      <c r="AJ24" s="714">
        <v>143.07</v>
      </c>
      <c r="AK24" s="714">
        <v>143.63</v>
      </c>
      <c r="AL24" s="714">
        <v>145.36000000000001</v>
      </c>
      <c r="AM24" s="714">
        <v>147.4</v>
      </c>
      <c r="AN24" s="714">
        <v>148.29</v>
      </c>
      <c r="AO24" s="714">
        <v>149.91</v>
      </c>
      <c r="AP24" s="714">
        <v>151.03</v>
      </c>
      <c r="AQ24" s="714">
        <v>150.78</v>
      </c>
      <c r="AR24" s="714">
        <v>151.87</v>
      </c>
      <c r="AS24" s="714">
        <v>151.18</v>
      </c>
      <c r="AT24" s="714">
        <v>152.06</v>
      </c>
      <c r="AU24" s="714">
        <v>155.27000000000001</v>
      </c>
      <c r="AV24" s="714">
        <v>156.44999999999999</v>
      </c>
      <c r="AW24" s="714">
        <v>156.47999999999999</v>
      </c>
      <c r="AX24" s="714">
        <v>157.87</v>
      </c>
      <c r="AY24" s="714">
        <v>157.82</v>
      </c>
      <c r="AZ24" s="714">
        <v>159.21</v>
      </c>
      <c r="BA24" s="714">
        <v>157.75</v>
      </c>
      <c r="BB24" s="714">
        <v>158.54</v>
      </c>
      <c r="BC24" s="714">
        <v>159.52000000000001</v>
      </c>
      <c r="BD24" s="714">
        <v>160.22</v>
      </c>
      <c r="BE24" s="714">
        <v>159.76</v>
      </c>
      <c r="BF24" s="714">
        <v>160.55000000000001</v>
      </c>
      <c r="BG24" s="714">
        <v>163.85</v>
      </c>
      <c r="BH24" s="714">
        <v>165.91</v>
      </c>
      <c r="BI24" s="714">
        <v>167.13</v>
      </c>
      <c r="BJ24" s="714">
        <v>171.18</v>
      </c>
      <c r="BK24" s="714">
        <v>173.93</v>
      </c>
      <c r="BL24" s="714">
        <v>174.81</v>
      </c>
      <c r="BM24" s="714">
        <v>174.36</v>
      </c>
      <c r="BN24" s="714">
        <v>173.73</v>
      </c>
      <c r="BO24" s="714">
        <v>173.05</v>
      </c>
      <c r="BP24" s="714">
        <v>172.65</v>
      </c>
      <c r="BQ24" s="714">
        <v>174.48</v>
      </c>
      <c r="BR24" s="714">
        <v>176.69</v>
      </c>
      <c r="BS24" s="714">
        <v>178.69</v>
      </c>
      <c r="BT24" s="714">
        <v>179.51</v>
      </c>
      <c r="BU24" s="714">
        <v>179.96</v>
      </c>
      <c r="BV24" s="714">
        <v>181.46</v>
      </c>
      <c r="BW24" s="714">
        <v>183.05</v>
      </c>
      <c r="BX24" s="714">
        <v>183.7</v>
      </c>
      <c r="BY24" s="714">
        <v>184.39</v>
      </c>
      <c r="BZ24" s="714">
        <v>187.38</v>
      </c>
      <c r="CA24" s="714">
        <v>186.14</v>
      </c>
      <c r="CB24" s="714">
        <v>185.95</v>
      </c>
      <c r="CC24" s="714">
        <v>187.35</v>
      </c>
      <c r="CD24" s="714">
        <v>188.18</v>
      </c>
      <c r="CE24" s="714">
        <v>193.57</v>
      </c>
      <c r="CF24" s="714">
        <v>196.99</v>
      </c>
      <c r="CG24" s="714">
        <v>198.31</v>
      </c>
      <c r="CH24" s="714">
        <v>200.41</v>
      </c>
      <c r="CI24" s="714">
        <v>201.55</v>
      </c>
      <c r="CJ24" s="714">
        <v>202.1</v>
      </c>
      <c r="CK24" s="714">
        <v>203.91</v>
      </c>
      <c r="CL24" s="714">
        <v>203.14</v>
      </c>
      <c r="CM24" s="714">
        <v>201.53</v>
      </c>
      <c r="CN24" s="714">
        <v>201.83</v>
      </c>
      <c r="CO24" s="714">
        <v>203.99</v>
      </c>
      <c r="CP24" s="714">
        <v>206.09</v>
      </c>
      <c r="CQ24" s="714">
        <v>210.17</v>
      </c>
      <c r="CR24" s="714">
        <v>211.46</v>
      </c>
      <c r="CS24" s="714">
        <v>212.18</v>
      </c>
      <c r="CT24" s="714">
        <v>215.85</v>
      </c>
      <c r="CU24" s="714">
        <v>216.35</v>
      </c>
      <c r="CV24" s="714">
        <v>217.08</v>
      </c>
      <c r="CW24" s="714">
        <v>216.94</v>
      </c>
      <c r="CX24" s="714">
        <v>216.06</v>
      </c>
      <c r="CY24" s="714">
        <v>218.53</v>
      </c>
      <c r="CZ24" s="714">
        <v>219.47</v>
      </c>
      <c r="DA24" s="714">
        <v>219.35</v>
      </c>
      <c r="DB24" s="714">
        <v>221.13</v>
      </c>
      <c r="DC24" s="714">
        <v>224.4</v>
      </c>
      <c r="DD24" s="714">
        <v>225.39</v>
      </c>
      <c r="DE24" s="714">
        <v>226.98</v>
      </c>
      <c r="DF24" s="714">
        <v>231.84</v>
      </c>
      <c r="DG24" s="714">
        <v>232.34</v>
      </c>
      <c r="DH24" s="714">
        <v>234.15</v>
      </c>
      <c r="DI24" s="714">
        <v>235.45</v>
      </c>
      <c r="DJ24" s="714">
        <v>235.86</v>
      </c>
      <c r="DK24" s="714">
        <v>237.54</v>
      </c>
      <c r="DL24" s="714">
        <v>240.03</v>
      </c>
      <c r="DM24" s="714">
        <v>240.74</v>
      </c>
      <c r="DN24" s="714">
        <v>240.7</v>
      </c>
      <c r="DO24" s="714">
        <v>244.88</v>
      </c>
      <c r="DP24" s="714">
        <v>244.88</v>
      </c>
      <c r="DQ24" s="714">
        <v>244.23</v>
      </c>
      <c r="DR24" s="714">
        <v>248.27</v>
      </c>
      <c r="DS24" s="714">
        <v>251.23</v>
      </c>
      <c r="DT24" s="714">
        <v>254.29</v>
      </c>
      <c r="DU24" s="714">
        <v>256.73</v>
      </c>
      <c r="DV24" s="714">
        <v>257.26</v>
      </c>
      <c r="DW24" s="714">
        <v>256.68</v>
      </c>
      <c r="DX24" s="714">
        <v>256.97000000000003</v>
      </c>
      <c r="DY24" s="714">
        <v>258.81</v>
      </c>
      <c r="DZ24" s="714">
        <v>261.66000000000003</v>
      </c>
      <c r="EA24" s="714">
        <v>264.86</v>
      </c>
      <c r="EB24" s="714">
        <v>266.2</v>
      </c>
      <c r="EC24" s="714">
        <v>266.97000000000003</v>
      </c>
      <c r="ED24" s="714">
        <v>273.32</v>
      </c>
      <c r="EE24" s="714">
        <v>274.07</v>
      </c>
      <c r="EF24" s="714">
        <v>273.47000000000003</v>
      </c>
      <c r="EG24" s="714">
        <v>273.25</v>
      </c>
      <c r="EH24" s="714">
        <v>275.61</v>
      </c>
      <c r="EI24" s="714">
        <v>277.77</v>
      </c>
      <c r="EJ24" s="714">
        <v>281.77</v>
      </c>
      <c r="EK24" s="714">
        <v>281.07</v>
      </c>
      <c r="EL24" s="714">
        <v>282.27999999999997</v>
      </c>
      <c r="EM24" s="714">
        <v>283.95999999999998</v>
      </c>
      <c r="EN24" s="714">
        <v>286.22000000000003</v>
      </c>
      <c r="EO24" s="714">
        <v>290.8</v>
      </c>
      <c r="EP24" s="714">
        <v>299.33999999999997</v>
      </c>
      <c r="EQ24" s="714">
        <v>301.89999999999998</v>
      </c>
      <c r="ER24" s="714">
        <v>304.62</v>
      </c>
      <c r="ES24" s="714">
        <v>306.79000000000002</v>
      </c>
      <c r="ET24" s="714">
        <v>307.66000000000003</v>
      </c>
      <c r="EU24" s="714">
        <v>307.36</v>
      </c>
      <c r="EV24" s="714">
        <v>307.77999999999997</v>
      </c>
      <c r="EW24" s="714">
        <v>309.77999999999997</v>
      </c>
      <c r="EX24" s="714">
        <v>311.42</v>
      </c>
      <c r="EY24" s="714">
        <v>316.85000000000002</v>
      </c>
      <c r="EZ24" s="714">
        <v>322.58</v>
      </c>
      <c r="FA24" s="714">
        <v>325.22000000000003</v>
      </c>
      <c r="FB24" s="714">
        <v>329.7</v>
      </c>
      <c r="FC24" s="714">
        <v>333.08</v>
      </c>
      <c r="FD24" s="714">
        <v>336.36</v>
      </c>
      <c r="FE24" s="714">
        <v>341.04</v>
      </c>
      <c r="FF24" s="714">
        <v>346.66</v>
      </c>
      <c r="FG24" s="714">
        <v>355.11</v>
      </c>
      <c r="FH24" s="714">
        <v>358.05</v>
      </c>
      <c r="FI24" s="714">
        <v>367.05</v>
      </c>
      <c r="FJ24" s="714">
        <v>392.28</v>
      </c>
      <c r="FK24" s="714">
        <v>403.91</v>
      </c>
      <c r="FL24" s="714">
        <v>398.81</v>
      </c>
      <c r="FM24" s="714">
        <v>396.61</v>
      </c>
      <c r="FN24" s="714">
        <v>401.6</v>
      </c>
      <c r="FO24" s="714">
        <v>402.97</v>
      </c>
      <c r="FP24" s="714">
        <v>406.87</v>
      </c>
      <c r="FQ24" s="714">
        <v>413.18</v>
      </c>
      <c r="FR24" s="714">
        <v>417.21</v>
      </c>
      <c r="FS24" s="714">
        <v>418.54</v>
      </c>
      <c r="FT24" s="714">
        <v>423.45</v>
      </c>
      <c r="FU24" s="714">
        <v>426.91</v>
      </c>
      <c r="FV24" s="714">
        <v>431.43</v>
      </c>
      <c r="FY24" s="714" t="s">
        <v>455</v>
      </c>
      <c r="FZ24" s="714">
        <v>421.02</v>
      </c>
    </row>
    <row r="25" spans="1:182">
      <c r="A25" s="714" t="s">
        <v>4468</v>
      </c>
      <c r="B25" s="714">
        <v>109.93</v>
      </c>
      <c r="C25" s="714">
        <v>110.52</v>
      </c>
      <c r="D25" s="714">
        <v>110.28</v>
      </c>
      <c r="E25" s="714">
        <v>110.1</v>
      </c>
      <c r="F25" s="714">
        <v>109.57</v>
      </c>
      <c r="G25" s="714">
        <v>109.52</v>
      </c>
      <c r="H25" s="714">
        <v>109.05</v>
      </c>
      <c r="I25" s="714">
        <v>109.84</v>
      </c>
      <c r="J25" s="714">
        <v>110.75</v>
      </c>
      <c r="K25" s="714">
        <v>112.35</v>
      </c>
      <c r="L25" s="714">
        <v>115.4</v>
      </c>
      <c r="M25" s="714">
        <v>115.49</v>
      </c>
      <c r="N25" s="714">
        <v>116.24</v>
      </c>
      <c r="O25" s="714">
        <v>116.33</v>
      </c>
      <c r="P25" s="714">
        <v>117.38</v>
      </c>
      <c r="Q25" s="714">
        <v>118.43</v>
      </c>
      <c r="R25" s="714">
        <v>119.32</v>
      </c>
      <c r="S25" s="714">
        <v>119.05</v>
      </c>
      <c r="T25" s="714">
        <v>119.65</v>
      </c>
      <c r="U25" s="714">
        <v>118.97</v>
      </c>
      <c r="V25" s="714">
        <v>120.56</v>
      </c>
      <c r="W25" s="714">
        <v>121.31</v>
      </c>
      <c r="X25" s="714">
        <v>122.58</v>
      </c>
      <c r="Y25" s="714">
        <v>124.63</v>
      </c>
      <c r="Z25" s="714">
        <v>128.77000000000001</v>
      </c>
      <c r="AA25" s="714">
        <v>128.38</v>
      </c>
      <c r="AB25" s="714">
        <v>128.13</v>
      </c>
      <c r="AC25" s="714">
        <v>130.31</v>
      </c>
      <c r="AD25" s="714">
        <v>129.06</v>
      </c>
      <c r="AE25" s="714">
        <v>129.06</v>
      </c>
      <c r="AF25" s="714">
        <v>127.85</v>
      </c>
      <c r="AG25" s="714">
        <v>128.4</v>
      </c>
      <c r="AH25" s="714">
        <v>129.81</v>
      </c>
      <c r="AI25" s="714">
        <v>131.77000000000001</v>
      </c>
      <c r="AJ25" s="714">
        <v>134.32</v>
      </c>
      <c r="AK25" s="714">
        <v>135.72999999999999</v>
      </c>
      <c r="AL25" s="714">
        <v>137</v>
      </c>
      <c r="AM25" s="714">
        <v>139.97</v>
      </c>
      <c r="AN25" s="714">
        <v>140.69</v>
      </c>
      <c r="AO25" s="714">
        <v>143.5</v>
      </c>
      <c r="AP25" s="714">
        <v>144.24</v>
      </c>
      <c r="AQ25" s="714">
        <v>141.88999999999999</v>
      </c>
      <c r="AR25" s="714">
        <v>143.06</v>
      </c>
      <c r="AS25" s="714">
        <v>142.62</v>
      </c>
      <c r="AT25" s="714">
        <v>143.93</v>
      </c>
      <c r="AU25" s="714">
        <v>148.31</v>
      </c>
      <c r="AV25" s="714">
        <v>149.88</v>
      </c>
      <c r="AW25" s="714">
        <v>150.47999999999999</v>
      </c>
      <c r="AX25" s="714">
        <v>151.32</v>
      </c>
      <c r="AY25" s="714">
        <v>151.96</v>
      </c>
      <c r="AZ25" s="714">
        <v>156.02000000000001</v>
      </c>
      <c r="BA25" s="714">
        <v>156.91999999999999</v>
      </c>
      <c r="BB25" s="714">
        <v>156.69</v>
      </c>
      <c r="BC25" s="714">
        <v>155.46</v>
      </c>
      <c r="BD25" s="714">
        <v>155.4</v>
      </c>
      <c r="BE25" s="714">
        <v>154.15</v>
      </c>
      <c r="BF25" s="714">
        <v>154.29</v>
      </c>
      <c r="BG25" s="714">
        <v>156.81</v>
      </c>
      <c r="BH25" s="714">
        <v>159.13999999999999</v>
      </c>
      <c r="BI25" s="714">
        <v>161.66999999999999</v>
      </c>
      <c r="BJ25" s="714">
        <v>164.3</v>
      </c>
      <c r="BK25" s="714">
        <v>167.96</v>
      </c>
      <c r="BL25" s="714">
        <v>167.83</v>
      </c>
      <c r="BM25" s="714">
        <v>167.56</v>
      </c>
      <c r="BN25" s="714">
        <v>164.55</v>
      </c>
      <c r="BO25" s="714">
        <v>163.47999999999999</v>
      </c>
      <c r="BP25" s="714">
        <v>161.88</v>
      </c>
      <c r="BQ25" s="714">
        <v>163.5</v>
      </c>
      <c r="BR25" s="714">
        <v>166.57</v>
      </c>
      <c r="BS25" s="714">
        <v>171.8</v>
      </c>
      <c r="BT25" s="714">
        <v>172.3</v>
      </c>
      <c r="BU25" s="714">
        <v>171.12</v>
      </c>
      <c r="BV25" s="714">
        <v>172.24</v>
      </c>
      <c r="BW25" s="714">
        <v>174.49</v>
      </c>
      <c r="BX25" s="714">
        <v>174.65</v>
      </c>
      <c r="BY25" s="714">
        <v>175.8</v>
      </c>
      <c r="BZ25" s="714">
        <v>178.04</v>
      </c>
      <c r="CA25" s="714">
        <v>176.36</v>
      </c>
      <c r="CB25" s="714">
        <v>176.11</v>
      </c>
      <c r="CC25" s="714">
        <v>178.23</v>
      </c>
      <c r="CD25" s="714">
        <v>179.2</v>
      </c>
      <c r="CE25" s="714">
        <v>184.03</v>
      </c>
      <c r="CF25" s="714">
        <v>188.6</v>
      </c>
      <c r="CG25" s="714">
        <v>190.28</v>
      </c>
      <c r="CH25" s="714">
        <v>191.58</v>
      </c>
      <c r="CI25" s="714">
        <v>192.25</v>
      </c>
      <c r="CJ25" s="714">
        <v>192.55</v>
      </c>
      <c r="CK25" s="714">
        <v>194.43</v>
      </c>
      <c r="CL25" s="714">
        <v>193.44</v>
      </c>
      <c r="CM25" s="714">
        <v>190.94</v>
      </c>
      <c r="CN25" s="714">
        <v>191.31</v>
      </c>
      <c r="CO25" s="714">
        <v>192.06</v>
      </c>
      <c r="CP25" s="714">
        <v>193.23</v>
      </c>
      <c r="CQ25" s="714">
        <v>195.6</v>
      </c>
      <c r="CR25" s="714">
        <v>197.95</v>
      </c>
      <c r="CS25" s="714">
        <v>200.33</v>
      </c>
      <c r="CT25" s="714">
        <v>204.72</v>
      </c>
      <c r="CU25" s="714">
        <v>205.49</v>
      </c>
      <c r="CV25" s="714">
        <v>207</v>
      </c>
      <c r="CW25" s="714">
        <v>206.53</v>
      </c>
      <c r="CX25" s="714">
        <v>204.98</v>
      </c>
      <c r="CY25" s="714">
        <v>206.96</v>
      </c>
      <c r="CZ25" s="714">
        <v>208.14</v>
      </c>
      <c r="DA25" s="714">
        <v>207.59</v>
      </c>
      <c r="DB25" s="714">
        <v>206.95</v>
      </c>
      <c r="DC25" s="714">
        <v>209.61</v>
      </c>
      <c r="DD25" s="714">
        <v>211.64</v>
      </c>
      <c r="DE25" s="714">
        <v>213.51</v>
      </c>
      <c r="DF25" s="714">
        <v>217.78</v>
      </c>
      <c r="DG25" s="714">
        <v>218.07</v>
      </c>
      <c r="DH25" s="714">
        <v>219.94</v>
      </c>
      <c r="DI25" s="714">
        <v>221.94</v>
      </c>
      <c r="DJ25" s="714">
        <v>221.87</v>
      </c>
      <c r="DK25" s="714">
        <v>222.66</v>
      </c>
      <c r="DL25" s="714">
        <v>224.11</v>
      </c>
      <c r="DM25" s="714">
        <v>224.66</v>
      </c>
      <c r="DN25" s="714">
        <v>224.22</v>
      </c>
      <c r="DO25" s="714">
        <v>228.09</v>
      </c>
      <c r="DP25" s="714">
        <v>229.67</v>
      </c>
      <c r="DQ25" s="714">
        <v>230.73</v>
      </c>
      <c r="DR25" s="714">
        <v>232.67</v>
      </c>
      <c r="DS25" s="714">
        <v>233.68</v>
      </c>
      <c r="DT25" s="714">
        <v>237.74</v>
      </c>
      <c r="DU25" s="714">
        <v>242.15</v>
      </c>
      <c r="DV25" s="714">
        <v>242.04</v>
      </c>
      <c r="DW25" s="714">
        <v>239.43</v>
      </c>
      <c r="DX25" s="714">
        <v>239.44</v>
      </c>
      <c r="DY25" s="714">
        <v>240.04</v>
      </c>
      <c r="DZ25" s="714">
        <v>241.42</v>
      </c>
      <c r="EA25" s="714">
        <v>242.81</v>
      </c>
      <c r="EB25" s="714">
        <v>246.3</v>
      </c>
      <c r="EC25" s="714">
        <v>249.18</v>
      </c>
      <c r="ED25" s="714">
        <v>254</v>
      </c>
      <c r="EE25" s="714">
        <v>253.03</v>
      </c>
      <c r="EF25" s="714">
        <v>252.19</v>
      </c>
      <c r="EG25" s="714">
        <v>254.74</v>
      </c>
      <c r="EH25" s="714">
        <v>255.82</v>
      </c>
      <c r="EI25" s="714">
        <v>257.12</v>
      </c>
      <c r="EJ25" s="714">
        <v>262.33</v>
      </c>
      <c r="EK25" s="714">
        <v>262.31</v>
      </c>
      <c r="EL25" s="714">
        <v>260.42</v>
      </c>
      <c r="EM25" s="714">
        <v>264.20999999999998</v>
      </c>
      <c r="EN25" s="714">
        <v>266.45</v>
      </c>
      <c r="EO25" s="714">
        <v>271.8</v>
      </c>
      <c r="EP25" s="714">
        <v>279.58</v>
      </c>
      <c r="EQ25" s="714">
        <v>280.25</v>
      </c>
      <c r="ER25" s="714">
        <v>284.47000000000003</v>
      </c>
      <c r="ES25" s="714">
        <v>287.17</v>
      </c>
      <c r="ET25" s="714">
        <v>287.52</v>
      </c>
      <c r="EU25" s="714">
        <v>287.95999999999998</v>
      </c>
      <c r="EV25" s="714">
        <v>288.52</v>
      </c>
      <c r="EW25" s="714">
        <v>290.25</v>
      </c>
      <c r="EX25" s="714">
        <v>289.74</v>
      </c>
      <c r="EY25" s="714">
        <v>293.93</v>
      </c>
      <c r="EZ25" s="714">
        <v>300.44</v>
      </c>
      <c r="FA25" s="714">
        <v>305.01</v>
      </c>
      <c r="FB25" s="714">
        <v>308.14999999999998</v>
      </c>
      <c r="FC25" s="714">
        <v>309.63</v>
      </c>
      <c r="FD25" s="714">
        <v>313.19</v>
      </c>
      <c r="FE25" s="714">
        <v>317.95999999999998</v>
      </c>
      <c r="FF25" s="714">
        <v>323.04000000000002</v>
      </c>
      <c r="FG25" s="714">
        <v>334.69</v>
      </c>
      <c r="FH25" s="714">
        <v>336.33</v>
      </c>
      <c r="FI25" s="714">
        <v>341.24</v>
      </c>
      <c r="FJ25" s="714">
        <v>363.16</v>
      </c>
      <c r="FK25" s="714">
        <v>377.11</v>
      </c>
      <c r="FL25" s="714">
        <v>375.73</v>
      </c>
      <c r="FM25" s="714">
        <v>376.14</v>
      </c>
      <c r="FN25" s="714">
        <v>381.33</v>
      </c>
      <c r="FO25" s="714">
        <v>379.72</v>
      </c>
      <c r="FP25" s="714">
        <v>383.08</v>
      </c>
      <c r="FQ25" s="714">
        <v>387.89</v>
      </c>
      <c r="FR25" s="714">
        <v>391.28</v>
      </c>
      <c r="FS25" s="714">
        <v>390.1</v>
      </c>
      <c r="FT25" s="714">
        <v>393.58</v>
      </c>
      <c r="FU25" s="714">
        <v>396.37</v>
      </c>
      <c r="FV25" s="714">
        <v>397.99</v>
      </c>
      <c r="FY25" s="714" t="s">
        <v>457</v>
      </c>
      <c r="FZ25" s="714">
        <v>428.19</v>
      </c>
    </row>
    <row r="26" spans="1:182">
      <c r="A26" s="714" t="s">
        <v>4469</v>
      </c>
      <c r="B26" s="714">
        <v>113.17</v>
      </c>
      <c r="C26" s="714">
        <v>113.88</v>
      </c>
      <c r="D26" s="714">
        <v>114.47</v>
      </c>
      <c r="E26" s="714">
        <v>114.67</v>
      </c>
      <c r="F26" s="714">
        <v>115.72</v>
      </c>
      <c r="G26" s="714">
        <v>116.21</v>
      </c>
      <c r="H26" s="714">
        <v>115.96</v>
      </c>
      <c r="I26" s="714">
        <v>116.19</v>
      </c>
      <c r="J26" s="714">
        <v>117.27</v>
      </c>
      <c r="K26" s="714">
        <v>119.64</v>
      </c>
      <c r="L26" s="714">
        <v>121.91</v>
      </c>
      <c r="M26" s="714">
        <v>121.98</v>
      </c>
      <c r="N26" s="714">
        <v>122.69</v>
      </c>
      <c r="O26" s="714">
        <v>123.05</v>
      </c>
      <c r="P26" s="714">
        <v>123.31</v>
      </c>
      <c r="Q26" s="714">
        <v>124.74</v>
      </c>
      <c r="R26" s="714">
        <v>127.25</v>
      </c>
      <c r="S26" s="714">
        <v>127.01</v>
      </c>
      <c r="T26" s="714">
        <v>128.97999999999999</v>
      </c>
      <c r="U26" s="714">
        <v>127.23</v>
      </c>
      <c r="V26" s="714">
        <v>129.22999999999999</v>
      </c>
      <c r="W26" s="714">
        <v>132.04</v>
      </c>
      <c r="X26" s="714">
        <v>133.47999999999999</v>
      </c>
      <c r="Y26" s="714">
        <v>133.78</v>
      </c>
      <c r="Z26" s="714">
        <v>136.43</v>
      </c>
      <c r="AA26" s="714">
        <v>136.6</v>
      </c>
      <c r="AB26" s="714">
        <v>137.44999999999999</v>
      </c>
      <c r="AC26" s="714">
        <v>139.03</v>
      </c>
      <c r="AD26" s="714">
        <v>140.13999999999999</v>
      </c>
      <c r="AE26" s="714">
        <v>138.75</v>
      </c>
      <c r="AF26" s="714">
        <v>138.13</v>
      </c>
      <c r="AG26" s="714">
        <v>137.49</v>
      </c>
      <c r="AH26" s="714">
        <v>139.76</v>
      </c>
      <c r="AI26" s="714">
        <v>143.06</v>
      </c>
      <c r="AJ26" s="714">
        <v>145.49</v>
      </c>
      <c r="AK26" s="714">
        <v>145.61000000000001</v>
      </c>
      <c r="AL26" s="714">
        <v>147.01</v>
      </c>
      <c r="AM26" s="714">
        <v>149.96</v>
      </c>
      <c r="AN26" s="714">
        <v>150.37</v>
      </c>
      <c r="AO26" s="714">
        <v>153.04</v>
      </c>
      <c r="AP26" s="714">
        <v>154.88999999999999</v>
      </c>
      <c r="AQ26" s="714">
        <v>152.93</v>
      </c>
      <c r="AR26" s="714">
        <v>154.96</v>
      </c>
      <c r="AS26" s="714">
        <v>154.32</v>
      </c>
      <c r="AT26" s="714">
        <v>155.5</v>
      </c>
      <c r="AU26" s="714">
        <v>160.01</v>
      </c>
      <c r="AV26" s="714">
        <v>161.33000000000001</v>
      </c>
      <c r="AW26" s="714">
        <v>160.29</v>
      </c>
      <c r="AX26" s="714">
        <v>160.75</v>
      </c>
      <c r="AY26" s="714">
        <v>159.77000000000001</v>
      </c>
      <c r="AZ26" s="714">
        <v>161.30000000000001</v>
      </c>
      <c r="BA26" s="714">
        <v>161.51</v>
      </c>
      <c r="BB26" s="714">
        <v>162.69999999999999</v>
      </c>
      <c r="BC26" s="714">
        <v>162.79</v>
      </c>
      <c r="BD26" s="714">
        <v>164.13</v>
      </c>
      <c r="BE26" s="714">
        <v>162.18</v>
      </c>
      <c r="BF26" s="714">
        <v>162.61000000000001</v>
      </c>
      <c r="BG26" s="714">
        <v>166.29</v>
      </c>
      <c r="BH26" s="714">
        <v>168.95</v>
      </c>
      <c r="BI26" s="714">
        <v>170.28</v>
      </c>
      <c r="BJ26" s="714">
        <v>173.69</v>
      </c>
      <c r="BK26" s="714">
        <v>176.12</v>
      </c>
      <c r="BL26" s="714">
        <v>176.93</v>
      </c>
      <c r="BM26" s="714">
        <v>178.21</v>
      </c>
      <c r="BN26" s="714">
        <v>177.69</v>
      </c>
      <c r="BO26" s="714">
        <v>176.45</v>
      </c>
      <c r="BP26" s="714">
        <v>175.21</v>
      </c>
      <c r="BQ26" s="714">
        <v>176</v>
      </c>
      <c r="BR26" s="714">
        <v>178.13</v>
      </c>
      <c r="BS26" s="714">
        <v>181.65</v>
      </c>
      <c r="BT26" s="714">
        <v>182.83</v>
      </c>
      <c r="BU26" s="714">
        <v>181.5</v>
      </c>
      <c r="BV26" s="714">
        <v>182.03</v>
      </c>
      <c r="BW26" s="714">
        <v>183.49</v>
      </c>
      <c r="BX26" s="714">
        <v>184.06</v>
      </c>
      <c r="BY26" s="714">
        <v>185.95</v>
      </c>
      <c r="BZ26" s="714">
        <v>189.76</v>
      </c>
      <c r="CA26" s="714">
        <v>188.47</v>
      </c>
      <c r="CB26" s="714">
        <v>187.04</v>
      </c>
      <c r="CC26" s="714">
        <v>188</v>
      </c>
      <c r="CD26" s="714">
        <v>189.77</v>
      </c>
      <c r="CE26" s="714">
        <v>196</v>
      </c>
      <c r="CF26" s="714">
        <v>199.85</v>
      </c>
      <c r="CG26" s="714">
        <v>201.63</v>
      </c>
      <c r="CH26" s="714">
        <v>202.97</v>
      </c>
      <c r="CI26" s="714">
        <v>203.43</v>
      </c>
      <c r="CJ26" s="714">
        <v>204.18</v>
      </c>
      <c r="CK26" s="714">
        <v>206.62</v>
      </c>
      <c r="CL26" s="714">
        <v>206.26</v>
      </c>
      <c r="CM26" s="714">
        <v>203.43</v>
      </c>
      <c r="CN26" s="714">
        <v>203.58</v>
      </c>
      <c r="CO26" s="714">
        <v>205.73</v>
      </c>
      <c r="CP26" s="714">
        <v>208.49</v>
      </c>
      <c r="CQ26" s="714">
        <v>212.49</v>
      </c>
      <c r="CR26" s="714">
        <v>212.88</v>
      </c>
      <c r="CS26" s="714">
        <v>213.52</v>
      </c>
      <c r="CT26" s="714">
        <v>217.63</v>
      </c>
      <c r="CU26" s="714">
        <v>218.1</v>
      </c>
      <c r="CV26" s="714">
        <v>218.77</v>
      </c>
      <c r="CW26" s="714">
        <v>219.51</v>
      </c>
      <c r="CX26" s="714">
        <v>218.98</v>
      </c>
      <c r="CY26" s="714">
        <v>221.42</v>
      </c>
      <c r="CZ26" s="714">
        <v>222.45</v>
      </c>
      <c r="DA26" s="714">
        <v>221.93</v>
      </c>
      <c r="DB26" s="714">
        <v>223.96</v>
      </c>
      <c r="DC26" s="714">
        <v>227.99</v>
      </c>
      <c r="DD26" s="714">
        <v>227.22</v>
      </c>
      <c r="DE26" s="714">
        <v>229.18</v>
      </c>
      <c r="DF26" s="714">
        <v>235.14</v>
      </c>
      <c r="DG26" s="714">
        <v>235.34</v>
      </c>
      <c r="DH26" s="714">
        <v>237.8</v>
      </c>
      <c r="DI26" s="714">
        <v>240.66</v>
      </c>
      <c r="DJ26" s="714">
        <v>241.71</v>
      </c>
      <c r="DK26" s="714">
        <v>243.12</v>
      </c>
      <c r="DL26" s="714">
        <v>243.86</v>
      </c>
      <c r="DM26" s="714">
        <v>244.28</v>
      </c>
      <c r="DN26" s="714">
        <v>243.63</v>
      </c>
      <c r="DO26" s="714">
        <v>248.47</v>
      </c>
      <c r="DP26" s="714">
        <v>248.11</v>
      </c>
      <c r="DQ26" s="714">
        <v>247.62</v>
      </c>
      <c r="DR26" s="714">
        <v>250.75</v>
      </c>
      <c r="DS26" s="714">
        <v>253.04</v>
      </c>
      <c r="DT26" s="714">
        <v>256.45</v>
      </c>
      <c r="DU26" s="714">
        <v>260.02999999999997</v>
      </c>
      <c r="DV26" s="714">
        <v>261.48</v>
      </c>
      <c r="DW26" s="714">
        <v>259.26</v>
      </c>
      <c r="DX26" s="714">
        <v>260.56</v>
      </c>
      <c r="DY26" s="714">
        <v>260.32</v>
      </c>
      <c r="DZ26" s="714">
        <v>262.92</v>
      </c>
      <c r="EA26" s="714">
        <v>266.91000000000003</v>
      </c>
      <c r="EB26" s="714">
        <v>268.74</v>
      </c>
      <c r="EC26" s="714">
        <v>270.24</v>
      </c>
      <c r="ED26" s="714">
        <v>276.93</v>
      </c>
      <c r="EE26" s="714">
        <v>276.43</v>
      </c>
      <c r="EF26" s="714">
        <v>274.77999999999997</v>
      </c>
      <c r="EG26" s="714">
        <v>275.26</v>
      </c>
      <c r="EH26" s="714">
        <v>276.81</v>
      </c>
      <c r="EI26" s="714">
        <v>279.27999999999997</v>
      </c>
      <c r="EJ26" s="714">
        <v>284.06</v>
      </c>
      <c r="EK26" s="714">
        <v>281.79000000000002</v>
      </c>
      <c r="EL26" s="714">
        <v>281.95</v>
      </c>
      <c r="EM26" s="714">
        <v>285.23</v>
      </c>
      <c r="EN26" s="714">
        <v>286.83</v>
      </c>
      <c r="EO26" s="714">
        <v>292.77999999999997</v>
      </c>
      <c r="EP26" s="714">
        <v>302</v>
      </c>
      <c r="EQ26" s="714">
        <v>304.56</v>
      </c>
      <c r="ER26" s="714">
        <v>307.25</v>
      </c>
      <c r="ES26" s="714">
        <v>311.08999999999997</v>
      </c>
      <c r="ET26" s="714">
        <v>312.64999999999998</v>
      </c>
      <c r="EU26" s="714">
        <v>311.97000000000003</v>
      </c>
      <c r="EV26" s="714">
        <v>311.55</v>
      </c>
      <c r="EW26" s="714">
        <v>312.98</v>
      </c>
      <c r="EX26" s="714">
        <v>314.8</v>
      </c>
      <c r="EY26" s="714">
        <v>321.48</v>
      </c>
      <c r="EZ26" s="714">
        <v>327.35000000000002</v>
      </c>
      <c r="FA26" s="714">
        <v>329.06</v>
      </c>
      <c r="FB26" s="714">
        <v>333.1</v>
      </c>
      <c r="FC26" s="714">
        <v>336.84</v>
      </c>
      <c r="FD26" s="714">
        <v>338.32</v>
      </c>
      <c r="FE26" s="714">
        <v>343.53</v>
      </c>
      <c r="FF26" s="714">
        <v>350.66</v>
      </c>
      <c r="FG26" s="714">
        <v>363.61</v>
      </c>
      <c r="FH26" s="714">
        <v>363.63</v>
      </c>
      <c r="FI26" s="714">
        <v>371.31</v>
      </c>
      <c r="FJ26" s="714">
        <v>400.44</v>
      </c>
      <c r="FK26" s="714">
        <v>409.55</v>
      </c>
      <c r="FL26" s="714">
        <v>404.53</v>
      </c>
      <c r="FM26" s="714">
        <v>402.56</v>
      </c>
      <c r="FN26" s="714">
        <v>409.72</v>
      </c>
      <c r="FO26" s="714">
        <v>409.87</v>
      </c>
      <c r="FP26" s="714">
        <v>414.65</v>
      </c>
      <c r="FQ26" s="714">
        <v>419.6</v>
      </c>
      <c r="FR26" s="714">
        <v>422.29</v>
      </c>
      <c r="FS26" s="714">
        <v>422.69</v>
      </c>
      <c r="FT26" s="714">
        <v>427.61</v>
      </c>
      <c r="FU26" s="714">
        <v>429.28</v>
      </c>
      <c r="FV26" s="714">
        <v>432.46</v>
      </c>
      <c r="FY26" s="714" t="s">
        <v>669</v>
      </c>
      <c r="FZ26" s="714">
        <v>450.44</v>
      </c>
    </row>
    <row r="27" spans="1:182">
      <c r="A27" s="714" t="s">
        <v>4470</v>
      </c>
      <c r="B27" s="714">
        <v>112.92</v>
      </c>
      <c r="C27" s="714">
        <v>112.7</v>
      </c>
      <c r="D27" s="714">
        <v>112.76</v>
      </c>
      <c r="E27" s="714">
        <v>112.53</v>
      </c>
      <c r="F27" s="714">
        <v>112</v>
      </c>
      <c r="G27" s="714">
        <v>111.98</v>
      </c>
      <c r="H27" s="714">
        <v>111.44</v>
      </c>
      <c r="I27" s="714">
        <v>112.02</v>
      </c>
      <c r="J27" s="714">
        <v>113.8</v>
      </c>
      <c r="K27" s="714">
        <v>116.28</v>
      </c>
      <c r="L27" s="714">
        <v>118.55</v>
      </c>
      <c r="M27" s="714">
        <v>118.67</v>
      </c>
      <c r="N27" s="714">
        <v>119.8</v>
      </c>
      <c r="O27" s="714">
        <v>120.44</v>
      </c>
      <c r="P27" s="714">
        <v>120.9</v>
      </c>
      <c r="Q27" s="714">
        <v>122.59</v>
      </c>
      <c r="R27" s="714">
        <v>122.63</v>
      </c>
      <c r="S27" s="714">
        <v>122.02</v>
      </c>
      <c r="T27" s="714">
        <v>123.51</v>
      </c>
      <c r="U27" s="714">
        <v>123.42</v>
      </c>
      <c r="V27" s="714">
        <v>125.42</v>
      </c>
      <c r="W27" s="714">
        <v>127.65</v>
      </c>
      <c r="X27" s="714">
        <v>130.16999999999999</v>
      </c>
      <c r="Y27" s="714">
        <v>130.09</v>
      </c>
      <c r="Z27" s="714">
        <v>133.55000000000001</v>
      </c>
      <c r="AA27" s="714">
        <v>134.44</v>
      </c>
      <c r="AB27" s="714">
        <v>134.77000000000001</v>
      </c>
      <c r="AC27" s="714">
        <v>136.57</v>
      </c>
      <c r="AD27" s="714">
        <v>135.9</v>
      </c>
      <c r="AE27" s="714">
        <v>136.04</v>
      </c>
      <c r="AF27" s="714">
        <v>133.85</v>
      </c>
      <c r="AG27" s="714">
        <v>133.93</v>
      </c>
      <c r="AH27" s="714">
        <v>136.01</v>
      </c>
      <c r="AI27" s="714">
        <v>138.84</v>
      </c>
      <c r="AJ27" s="714">
        <v>141.28</v>
      </c>
      <c r="AK27" s="714">
        <v>141.58000000000001</v>
      </c>
      <c r="AL27" s="714">
        <v>142.31</v>
      </c>
      <c r="AM27" s="714">
        <v>145.94999999999999</v>
      </c>
      <c r="AN27" s="714">
        <v>147.94</v>
      </c>
      <c r="AO27" s="714">
        <v>150.63999999999999</v>
      </c>
      <c r="AP27" s="714">
        <v>152.08000000000001</v>
      </c>
      <c r="AQ27" s="714">
        <v>149.51</v>
      </c>
      <c r="AR27" s="714">
        <v>150.63999999999999</v>
      </c>
      <c r="AS27" s="714">
        <v>150.77000000000001</v>
      </c>
      <c r="AT27" s="714">
        <v>151.54</v>
      </c>
      <c r="AU27" s="714">
        <v>155.57</v>
      </c>
      <c r="AV27" s="714">
        <v>156.52000000000001</v>
      </c>
      <c r="AW27" s="714">
        <v>156.33000000000001</v>
      </c>
      <c r="AX27" s="714">
        <v>157.31</v>
      </c>
      <c r="AY27" s="714">
        <v>157.74</v>
      </c>
      <c r="AZ27" s="714">
        <v>161.4</v>
      </c>
      <c r="BA27" s="714">
        <v>161.27000000000001</v>
      </c>
      <c r="BB27" s="714">
        <v>162.47999999999999</v>
      </c>
      <c r="BC27" s="714">
        <v>162.38999999999999</v>
      </c>
      <c r="BD27" s="714">
        <v>163.13999999999999</v>
      </c>
      <c r="BE27" s="714">
        <v>161.52000000000001</v>
      </c>
      <c r="BF27" s="714">
        <v>162.15</v>
      </c>
      <c r="BG27" s="714">
        <v>165.87</v>
      </c>
      <c r="BH27" s="714">
        <v>168.78</v>
      </c>
      <c r="BI27" s="714">
        <v>170.8</v>
      </c>
      <c r="BJ27" s="714">
        <v>174.59</v>
      </c>
      <c r="BK27" s="714">
        <v>178.5</v>
      </c>
      <c r="BL27" s="714">
        <v>179.51</v>
      </c>
      <c r="BM27" s="714">
        <v>179.7</v>
      </c>
      <c r="BN27" s="714">
        <v>176.99</v>
      </c>
      <c r="BO27" s="714">
        <v>175.18</v>
      </c>
      <c r="BP27" s="714">
        <v>174.07</v>
      </c>
      <c r="BQ27" s="714">
        <v>175.68</v>
      </c>
      <c r="BR27" s="714">
        <v>178.87</v>
      </c>
      <c r="BS27" s="714">
        <v>185.16</v>
      </c>
      <c r="BT27" s="714">
        <v>184.98</v>
      </c>
      <c r="BU27" s="714">
        <v>183.95</v>
      </c>
      <c r="BV27" s="714">
        <v>185.66</v>
      </c>
      <c r="BW27" s="714">
        <v>187.59</v>
      </c>
      <c r="BX27" s="714">
        <v>187.47</v>
      </c>
      <c r="BY27" s="714">
        <v>189.18</v>
      </c>
      <c r="BZ27" s="714">
        <v>190.77</v>
      </c>
      <c r="CA27" s="714">
        <v>188.85</v>
      </c>
      <c r="CB27" s="714">
        <v>188.21</v>
      </c>
      <c r="CC27" s="714">
        <v>190.29</v>
      </c>
      <c r="CD27" s="714">
        <v>191.5</v>
      </c>
      <c r="CE27" s="714">
        <v>197.98</v>
      </c>
      <c r="CF27" s="714">
        <v>202.75</v>
      </c>
      <c r="CG27" s="714">
        <v>205.57</v>
      </c>
      <c r="CH27" s="714">
        <v>206.99</v>
      </c>
      <c r="CI27" s="714">
        <v>207.61</v>
      </c>
      <c r="CJ27" s="714">
        <v>208.26</v>
      </c>
      <c r="CK27" s="714">
        <v>210.2</v>
      </c>
      <c r="CL27" s="714">
        <v>209.05</v>
      </c>
      <c r="CM27" s="714">
        <v>206.33</v>
      </c>
      <c r="CN27" s="714">
        <v>206.33</v>
      </c>
      <c r="CO27" s="714">
        <v>207.54</v>
      </c>
      <c r="CP27" s="714">
        <v>209.46</v>
      </c>
      <c r="CQ27" s="714">
        <v>213.05</v>
      </c>
      <c r="CR27" s="714">
        <v>214.91</v>
      </c>
      <c r="CS27" s="714">
        <v>216.74</v>
      </c>
      <c r="CT27" s="714">
        <v>222.58</v>
      </c>
      <c r="CU27" s="714">
        <v>223.58</v>
      </c>
      <c r="CV27" s="714">
        <v>226.58</v>
      </c>
      <c r="CW27" s="714">
        <v>225.21</v>
      </c>
      <c r="CX27" s="714">
        <v>224.87</v>
      </c>
      <c r="CY27" s="714">
        <v>225.89</v>
      </c>
      <c r="CZ27" s="714">
        <v>226.8</v>
      </c>
      <c r="DA27" s="714">
        <v>225.82</v>
      </c>
      <c r="DB27" s="714">
        <v>224.94</v>
      </c>
      <c r="DC27" s="714">
        <v>229.36</v>
      </c>
      <c r="DD27" s="714">
        <v>231.31</v>
      </c>
      <c r="DE27" s="714">
        <v>233.1</v>
      </c>
      <c r="DF27" s="714">
        <v>239.81</v>
      </c>
      <c r="DG27" s="714">
        <v>241.09</v>
      </c>
      <c r="DH27" s="714">
        <v>243.3</v>
      </c>
      <c r="DI27" s="714">
        <v>244.79</v>
      </c>
      <c r="DJ27" s="714">
        <v>245.44</v>
      </c>
      <c r="DK27" s="714">
        <v>245.07</v>
      </c>
      <c r="DL27" s="714">
        <v>245.85</v>
      </c>
      <c r="DM27" s="714">
        <v>245.4</v>
      </c>
      <c r="DN27" s="714">
        <v>246.42</v>
      </c>
      <c r="DO27" s="714">
        <v>253.02</v>
      </c>
      <c r="DP27" s="714">
        <v>254.82</v>
      </c>
      <c r="DQ27" s="714">
        <v>254.33</v>
      </c>
      <c r="DR27" s="714">
        <v>258.16000000000003</v>
      </c>
      <c r="DS27" s="714">
        <v>259.85000000000002</v>
      </c>
      <c r="DT27" s="714">
        <v>263.66000000000003</v>
      </c>
      <c r="DU27" s="714">
        <v>267.24</v>
      </c>
      <c r="DV27" s="714">
        <v>266.45999999999998</v>
      </c>
      <c r="DW27" s="714">
        <v>264.79000000000002</v>
      </c>
      <c r="DX27" s="714">
        <v>263.13</v>
      </c>
      <c r="DY27" s="714">
        <v>264.64999999999998</v>
      </c>
      <c r="DZ27" s="714">
        <v>267.86</v>
      </c>
      <c r="EA27" s="714">
        <v>270.95</v>
      </c>
      <c r="EB27" s="714">
        <v>273.52999999999997</v>
      </c>
      <c r="EC27" s="714">
        <v>275.51</v>
      </c>
      <c r="ED27" s="714">
        <v>283.25</v>
      </c>
      <c r="EE27" s="714">
        <v>282.52</v>
      </c>
      <c r="EF27" s="714">
        <v>282.48</v>
      </c>
      <c r="EG27" s="714">
        <v>282.89999999999998</v>
      </c>
      <c r="EH27" s="714">
        <v>283.76</v>
      </c>
      <c r="EI27" s="714">
        <v>285.52999999999997</v>
      </c>
      <c r="EJ27" s="714">
        <v>289.05</v>
      </c>
      <c r="EK27" s="714">
        <v>288.51</v>
      </c>
      <c r="EL27" s="714">
        <v>287.74</v>
      </c>
      <c r="EM27" s="714">
        <v>292.22000000000003</v>
      </c>
      <c r="EN27" s="714">
        <v>294.58999999999997</v>
      </c>
      <c r="EO27" s="714">
        <v>301.60000000000002</v>
      </c>
      <c r="EP27" s="714">
        <v>313.32</v>
      </c>
      <c r="EQ27" s="714">
        <v>313.02999999999997</v>
      </c>
      <c r="ER27" s="714">
        <v>315.93</v>
      </c>
      <c r="ES27" s="714">
        <v>319.17</v>
      </c>
      <c r="ET27" s="714">
        <v>319.63</v>
      </c>
      <c r="EU27" s="714">
        <v>318.25</v>
      </c>
      <c r="EV27" s="714">
        <v>317.23</v>
      </c>
      <c r="EW27" s="714">
        <v>318.19</v>
      </c>
      <c r="EX27" s="714">
        <v>320.18</v>
      </c>
      <c r="EY27" s="714">
        <v>326.29000000000002</v>
      </c>
      <c r="EZ27" s="714">
        <v>334.85</v>
      </c>
      <c r="FA27" s="714">
        <v>339.21</v>
      </c>
      <c r="FB27" s="714">
        <v>341.92</v>
      </c>
      <c r="FC27" s="714">
        <v>342.61</v>
      </c>
      <c r="FD27" s="714">
        <v>346.91</v>
      </c>
      <c r="FE27" s="714">
        <v>351.65</v>
      </c>
      <c r="FF27" s="714">
        <v>356.8</v>
      </c>
      <c r="FG27" s="714">
        <v>369.83</v>
      </c>
      <c r="FH27" s="714">
        <v>371.68</v>
      </c>
      <c r="FI27" s="714">
        <v>378.12</v>
      </c>
      <c r="FJ27" s="714">
        <v>402.13</v>
      </c>
      <c r="FK27" s="714">
        <v>414.84</v>
      </c>
      <c r="FL27" s="714">
        <v>415.26</v>
      </c>
      <c r="FM27" s="714">
        <v>417.89</v>
      </c>
      <c r="FN27" s="714">
        <v>427.97</v>
      </c>
      <c r="FO27" s="714">
        <v>427.88</v>
      </c>
      <c r="FP27" s="714">
        <v>434.6</v>
      </c>
      <c r="FQ27" s="714">
        <v>437.04</v>
      </c>
      <c r="FR27" s="714">
        <v>438.91</v>
      </c>
      <c r="FS27" s="714">
        <v>435.51</v>
      </c>
      <c r="FT27" s="714">
        <v>437.71</v>
      </c>
      <c r="FU27" s="714">
        <v>442.29</v>
      </c>
      <c r="FV27" s="714">
        <v>444.74</v>
      </c>
      <c r="FY27" s="714" t="s">
        <v>670</v>
      </c>
      <c r="FZ27" s="714">
        <v>421.7</v>
      </c>
    </row>
    <row r="28" spans="1:182">
      <c r="A28" s="714" t="s">
        <v>4471</v>
      </c>
      <c r="B28" s="714">
        <v>116.17</v>
      </c>
      <c r="C28" s="714">
        <v>116.51</v>
      </c>
      <c r="D28" s="714">
        <v>117.27</v>
      </c>
      <c r="E28" s="714">
        <v>118.14</v>
      </c>
      <c r="F28" s="714">
        <v>118.93</v>
      </c>
      <c r="G28" s="714">
        <v>119.92</v>
      </c>
      <c r="H28" s="714">
        <v>119.13</v>
      </c>
      <c r="I28" s="714">
        <v>119.69</v>
      </c>
      <c r="J28" s="714">
        <v>121.73</v>
      </c>
      <c r="K28" s="714">
        <v>123.8</v>
      </c>
      <c r="L28" s="714">
        <v>125.25</v>
      </c>
      <c r="M28" s="714">
        <v>125.76</v>
      </c>
      <c r="N28" s="714">
        <v>126.75</v>
      </c>
      <c r="O28" s="714">
        <v>127.14</v>
      </c>
      <c r="P28" s="714">
        <v>127.37</v>
      </c>
      <c r="Q28" s="714">
        <v>128.74</v>
      </c>
      <c r="R28" s="714">
        <v>131.30000000000001</v>
      </c>
      <c r="S28" s="714">
        <v>131.68</v>
      </c>
      <c r="T28" s="714">
        <v>132.96</v>
      </c>
      <c r="U28" s="714">
        <v>131.30000000000001</v>
      </c>
      <c r="V28" s="714">
        <v>132.72999999999999</v>
      </c>
      <c r="W28" s="714">
        <v>135.19999999999999</v>
      </c>
      <c r="X28" s="714">
        <v>137.72</v>
      </c>
      <c r="Y28" s="714">
        <v>137.59</v>
      </c>
      <c r="Z28" s="714">
        <v>138.75</v>
      </c>
      <c r="AA28" s="714">
        <v>138.26</v>
      </c>
      <c r="AB28" s="714">
        <v>139.29</v>
      </c>
      <c r="AC28" s="714">
        <v>140.19</v>
      </c>
      <c r="AD28" s="714">
        <v>141.19999999999999</v>
      </c>
      <c r="AE28" s="714">
        <v>141.41999999999999</v>
      </c>
      <c r="AF28" s="714">
        <v>141.07</v>
      </c>
      <c r="AG28" s="714">
        <v>140.22999999999999</v>
      </c>
      <c r="AH28" s="714">
        <v>141.41</v>
      </c>
      <c r="AI28" s="714">
        <v>143.08000000000001</v>
      </c>
      <c r="AJ28" s="714">
        <v>145.94999999999999</v>
      </c>
      <c r="AK28" s="714">
        <v>146.04</v>
      </c>
      <c r="AL28" s="714">
        <v>146.72999999999999</v>
      </c>
      <c r="AM28" s="714">
        <v>148.6</v>
      </c>
      <c r="AN28" s="714">
        <v>150.07</v>
      </c>
      <c r="AO28" s="714">
        <v>152.08000000000001</v>
      </c>
      <c r="AP28" s="714">
        <v>154.97999999999999</v>
      </c>
      <c r="AQ28" s="714">
        <v>155.41999999999999</v>
      </c>
      <c r="AR28" s="714">
        <v>157.19</v>
      </c>
      <c r="AS28" s="714">
        <v>155.91999999999999</v>
      </c>
      <c r="AT28" s="714">
        <v>155.72</v>
      </c>
      <c r="AU28" s="714">
        <v>159.03</v>
      </c>
      <c r="AV28" s="714">
        <v>160.63999999999999</v>
      </c>
      <c r="AW28" s="714">
        <v>159.76</v>
      </c>
      <c r="AX28" s="714">
        <v>159.94</v>
      </c>
      <c r="AY28" s="714">
        <v>159.80000000000001</v>
      </c>
      <c r="AZ28" s="714">
        <v>160.13999999999999</v>
      </c>
      <c r="BA28" s="714">
        <v>159.55000000000001</v>
      </c>
      <c r="BB28" s="714">
        <v>162.49</v>
      </c>
      <c r="BC28" s="714">
        <v>163.03</v>
      </c>
      <c r="BD28" s="714">
        <v>163.27000000000001</v>
      </c>
      <c r="BE28" s="714">
        <v>162.66</v>
      </c>
      <c r="BF28" s="714">
        <v>162.29</v>
      </c>
      <c r="BG28" s="714">
        <v>166.73</v>
      </c>
      <c r="BH28" s="714">
        <v>168.99</v>
      </c>
      <c r="BI28" s="714">
        <v>169.96</v>
      </c>
      <c r="BJ28" s="714">
        <v>174.02</v>
      </c>
      <c r="BK28" s="714">
        <v>175.92</v>
      </c>
      <c r="BL28" s="714">
        <v>175.82</v>
      </c>
      <c r="BM28" s="714">
        <v>177.19</v>
      </c>
      <c r="BN28" s="714">
        <v>178.05</v>
      </c>
      <c r="BO28" s="714">
        <v>177.51</v>
      </c>
      <c r="BP28" s="714">
        <v>176.39</v>
      </c>
      <c r="BQ28" s="714">
        <v>175.93</v>
      </c>
      <c r="BR28" s="714">
        <v>178.15</v>
      </c>
      <c r="BS28" s="714">
        <v>180.85</v>
      </c>
      <c r="BT28" s="714">
        <v>181.77</v>
      </c>
      <c r="BU28" s="714">
        <v>182.05</v>
      </c>
      <c r="BV28" s="714">
        <v>182.16</v>
      </c>
      <c r="BW28" s="714">
        <v>183.31</v>
      </c>
      <c r="BX28" s="714">
        <v>184.59</v>
      </c>
      <c r="BY28" s="714">
        <v>186.32</v>
      </c>
      <c r="BZ28" s="714">
        <v>192.04</v>
      </c>
      <c r="CA28" s="714">
        <v>188.9</v>
      </c>
      <c r="CB28" s="714">
        <v>188.2</v>
      </c>
      <c r="CC28" s="714">
        <v>188.29</v>
      </c>
      <c r="CD28" s="714">
        <v>190.05</v>
      </c>
      <c r="CE28" s="714">
        <v>196.36</v>
      </c>
      <c r="CF28" s="714">
        <v>199.79</v>
      </c>
      <c r="CG28" s="714">
        <v>200.54</v>
      </c>
      <c r="CH28" s="714">
        <v>202.55</v>
      </c>
      <c r="CI28" s="714">
        <v>203.16</v>
      </c>
      <c r="CJ28" s="714">
        <v>204.49</v>
      </c>
      <c r="CK28" s="714">
        <v>207.43</v>
      </c>
      <c r="CL28" s="714">
        <v>207.44</v>
      </c>
      <c r="CM28" s="714">
        <v>205.6</v>
      </c>
      <c r="CN28" s="714">
        <v>205.48</v>
      </c>
      <c r="CO28" s="714">
        <v>205.76</v>
      </c>
      <c r="CP28" s="714">
        <v>207.91</v>
      </c>
      <c r="CQ28" s="714">
        <v>212.49</v>
      </c>
      <c r="CR28" s="714">
        <v>213.31</v>
      </c>
      <c r="CS28" s="714">
        <v>215.03</v>
      </c>
      <c r="CT28" s="714">
        <v>219.02</v>
      </c>
      <c r="CU28" s="714">
        <v>219.4</v>
      </c>
      <c r="CV28" s="714">
        <v>220.85</v>
      </c>
      <c r="CW28" s="714">
        <v>221.53</v>
      </c>
      <c r="CX28" s="714">
        <v>222.93</v>
      </c>
      <c r="CY28" s="714">
        <v>225.88</v>
      </c>
      <c r="CZ28" s="714">
        <v>225.5</v>
      </c>
      <c r="DA28" s="714">
        <v>224.7</v>
      </c>
      <c r="DB28" s="714">
        <v>225.74</v>
      </c>
      <c r="DC28" s="714">
        <v>229.56</v>
      </c>
      <c r="DD28" s="714">
        <v>229.66</v>
      </c>
      <c r="DE28" s="714">
        <v>231.16</v>
      </c>
      <c r="DF28" s="714">
        <v>236.17</v>
      </c>
      <c r="DG28" s="714">
        <v>237.5</v>
      </c>
      <c r="DH28" s="714">
        <v>241.16</v>
      </c>
      <c r="DI28" s="714">
        <v>244.44</v>
      </c>
      <c r="DJ28" s="714">
        <v>245.71</v>
      </c>
      <c r="DK28" s="714">
        <v>245.5</v>
      </c>
      <c r="DL28" s="714">
        <v>246.98</v>
      </c>
      <c r="DM28" s="714">
        <v>247.52</v>
      </c>
      <c r="DN28" s="714">
        <v>247.14</v>
      </c>
      <c r="DO28" s="714">
        <v>251.24</v>
      </c>
      <c r="DP28" s="714">
        <v>251.84</v>
      </c>
      <c r="DQ28" s="714">
        <v>251.05</v>
      </c>
      <c r="DR28" s="714">
        <v>253.35</v>
      </c>
      <c r="DS28" s="714">
        <v>255.07</v>
      </c>
      <c r="DT28" s="714">
        <v>257.70999999999998</v>
      </c>
      <c r="DU28" s="714">
        <v>261.19</v>
      </c>
      <c r="DV28" s="714">
        <v>261.79000000000002</v>
      </c>
      <c r="DW28" s="714">
        <v>261.42</v>
      </c>
      <c r="DX28" s="714">
        <v>261.99</v>
      </c>
      <c r="DY28" s="714">
        <v>262.52</v>
      </c>
      <c r="DZ28" s="714">
        <v>264.7</v>
      </c>
      <c r="EA28" s="714">
        <v>268.77</v>
      </c>
      <c r="EB28" s="714">
        <v>269.95</v>
      </c>
      <c r="EC28" s="714">
        <v>270.37</v>
      </c>
      <c r="ED28" s="714">
        <v>275.14999999999998</v>
      </c>
      <c r="EE28" s="714">
        <v>275.14</v>
      </c>
      <c r="EF28" s="714">
        <v>275.66000000000003</v>
      </c>
      <c r="EG28" s="714">
        <v>277.7</v>
      </c>
      <c r="EH28" s="714">
        <v>279.33999999999997</v>
      </c>
      <c r="EI28" s="714">
        <v>281.69</v>
      </c>
      <c r="EJ28" s="714">
        <v>285.3</v>
      </c>
      <c r="EK28" s="714">
        <v>282.95</v>
      </c>
      <c r="EL28" s="714">
        <v>283.79000000000002</v>
      </c>
      <c r="EM28" s="714">
        <v>288.01</v>
      </c>
      <c r="EN28" s="714">
        <v>288.83</v>
      </c>
      <c r="EO28" s="714">
        <v>293.92</v>
      </c>
      <c r="EP28" s="714">
        <v>300.94</v>
      </c>
      <c r="EQ28" s="714">
        <v>303.11</v>
      </c>
      <c r="ER28" s="714">
        <v>306.55</v>
      </c>
      <c r="ES28" s="714">
        <v>310.92</v>
      </c>
      <c r="ET28" s="714">
        <v>311.20999999999998</v>
      </c>
      <c r="EU28" s="714">
        <v>310.41000000000003</v>
      </c>
      <c r="EV28" s="714">
        <v>310.85000000000002</v>
      </c>
      <c r="EW28" s="714">
        <v>312.14</v>
      </c>
      <c r="EX28" s="714">
        <v>314</v>
      </c>
      <c r="EY28" s="714">
        <v>320.94</v>
      </c>
      <c r="EZ28" s="714">
        <v>325.85000000000002</v>
      </c>
      <c r="FA28" s="714">
        <v>329.16</v>
      </c>
      <c r="FB28" s="714">
        <v>333.29</v>
      </c>
      <c r="FC28" s="714">
        <v>335.14</v>
      </c>
      <c r="FD28" s="714">
        <v>338.32</v>
      </c>
      <c r="FE28" s="714">
        <v>345.06</v>
      </c>
      <c r="FF28" s="714">
        <v>349.65</v>
      </c>
      <c r="FG28" s="714">
        <v>358.31</v>
      </c>
      <c r="FH28" s="714">
        <v>359.98</v>
      </c>
      <c r="FI28" s="714">
        <v>366.15</v>
      </c>
      <c r="FJ28" s="714">
        <v>389.33</v>
      </c>
      <c r="FK28" s="714">
        <v>399.67</v>
      </c>
      <c r="FL28" s="714">
        <v>395.14</v>
      </c>
      <c r="FM28" s="714">
        <v>393.88</v>
      </c>
      <c r="FN28" s="714">
        <v>400.05</v>
      </c>
      <c r="FO28" s="714">
        <v>400.69</v>
      </c>
      <c r="FP28" s="714">
        <v>404.84</v>
      </c>
      <c r="FQ28" s="714">
        <v>411.33</v>
      </c>
      <c r="FR28" s="714">
        <v>415.03</v>
      </c>
      <c r="FS28" s="714">
        <v>414.73</v>
      </c>
      <c r="FT28" s="714">
        <v>420.81</v>
      </c>
      <c r="FU28" s="714">
        <v>424.53</v>
      </c>
      <c r="FV28" s="714">
        <v>428.75</v>
      </c>
      <c r="FY28" s="714" t="s">
        <v>671</v>
      </c>
      <c r="FZ28" s="714">
        <v>432.46</v>
      </c>
    </row>
    <row r="29" spans="1:182">
      <c r="A29" s="714" t="s">
        <v>4472</v>
      </c>
      <c r="B29" s="714">
        <v>111.83</v>
      </c>
      <c r="C29" s="714">
        <v>111.55</v>
      </c>
      <c r="D29" s="714">
        <v>111.96</v>
      </c>
      <c r="E29" s="714">
        <v>112.08</v>
      </c>
      <c r="F29" s="714">
        <v>113.59</v>
      </c>
      <c r="G29" s="714">
        <v>114.12</v>
      </c>
      <c r="H29" s="714">
        <v>113.81</v>
      </c>
      <c r="I29" s="714">
        <v>114.87</v>
      </c>
      <c r="J29" s="714">
        <v>115.64</v>
      </c>
      <c r="K29" s="714">
        <v>118.35</v>
      </c>
      <c r="L29" s="714">
        <v>120.03</v>
      </c>
      <c r="M29" s="714">
        <v>120.61</v>
      </c>
      <c r="N29" s="714">
        <v>121.17</v>
      </c>
      <c r="O29" s="714">
        <v>121.14</v>
      </c>
      <c r="P29" s="714">
        <v>121.76</v>
      </c>
      <c r="Q29" s="714">
        <v>123.56</v>
      </c>
      <c r="R29" s="714">
        <v>126.95</v>
      </c>
      <c r="S29" s="714">
        <v>127.55</v>
      </c>
      <c r="T29" s="714">
        <v>129.49</v>
      </c>
      <c r="U29" s="714">
        <v>128.35</v>
      </c>
      <c r="V29" s="714">
        <v>129.31</v>
      </c>
      <c r="W29" s="714">
        <v>130.66999999999999</v>
      </c>
      <c r="X29" s="714">
        <v>131.88</v>
      </c>
      <c r="Y29" s="714">
        <v>131.6</v>
      </c>
      <c r="Z29" s="714">
        <v>133.15</v>
      </c>
      <c r="AA29" s="714">
        <v>133.93</v>
      </c>
      <c r="AB29" s="714">
        <v>135.35</v>
      </c>
      <c r="AC29" s="714">
        <v>136.78</v>
      </c>
      <c r="AD29" s="714">
        <v>138.4</v>
      </c>
      <c r="AE29" s="714">
        <v>137.87</v>
      </c>
      <c r="AF29" s="714">
        <v>137.38999999999999</v>
      </c>
      <c r="AG29" s="714">
        <v>136.83000000000001</v>
      </c>
      <c r="AH29" s="714">
        <v>138.44</v>
      </c>
      <c r="AI29" s="714">
        <v>141.31</v>
      </c>
      <c r="AJ29" s="714">
        <v>143.04</v>
      </c>
      <c r="AK29" s="714">
        <v>142.91</v>
      </c>
      <c r="AL29" s="714">
        <v>144.15</v>
      </c>
      <c r="AM29" s="714">
        <v>146.58000000000001</v>
      </c>
      <c r="AN29" s="714">
        <v>148.07</v>
      </c>
      <c r="AO29" s="714">
        <v>150.91999999999999</v>
      </c>
      <c r="AP29" s="714">
        <v>153.63</v>
      </c>
      <c r="AQ29" s="714">
        <v>152.84</v>
      </c>
      <c r="AR29" s="714">
        <v>154.58000000000001</v>
      </c>
      <c r="AS29" s="714">
        <v>154.16999999999999</v>
      </c>
      <c r="AT29" s="714">
        <v>155.43</v>
      </c>
      <c r="AU29" s="714">
        <v>159.55000000000001</v>
      </c>
      <c r="AV29" s="714">
        <v>160.41999999999999</v>
      </c>
      <c r="AW29" s="714">
        <v>159.22</v>
      </c>
      <c r="AX29" s="714">
        <v>159.33000000000001</v>
      </c>
      <c r="AY29" s="714">
        <v>158.76</v>
      </c>
      <c r="AZ29" s="714">
        <v>160.43</v>
      </c>
      <c r="BA29" s="714">
        <v>160.22999999999999</v>
      </c>
      <c r="BB29" s="714">
        <v>161.96</v>
      </c>
      <c r="BC29" s="714">
        <v>162.69</v>
      </c>
      <c r="BD29" s="714">
        <v>163.87</v>
      </c>
      <c r="BE29" s="714">
        <v>163.66</v>
      </c>
      <c r="BF29" s="714">
        <v>163.81</v>
      </c>
      <c r="BG29" s="714">
        <v>167.53</v>
      </c>
      <c r="BH29" s="714">
        <v>169.16</v>
      </c>
      <c r="BI29" s="714">
        <v>169.93</v>
      </c>
      <c r="BJ29" s="714">
        <v>172.35</v>
      </c>
      <c r="BK29" s="714">
        <v>174.64</v>
      </c>
      <c r="BL29" s="714">
        <v>176.05</v>
      </c>
      <c r="BM29" s="714">
        <v>177.14</v>
      </c>
      <c r="BN29" s="714">
        <v>177.74</v>
      </c>
      <c r="BO29" s="714">
        <v>177.42</v>
      </c>
      <c r="BP29" s="714">
        <v>176.38</v>
      </c>
      <c r="BQ29" s="714">
        <v>176.36</v>
      </c>
      <c r="BR29" s="714">
        <v>178.81</v>
      </c>
      <c r="BS29" s="714">
        <v>181.89</v>
      </c>
      <c r="BT29" s="714">
        <v>182.24</v>
      </c>
      <c r="BU29" s="714">
        <v>181.83</v>
      </c>
      <c r="BV29" s="714">
        <v>182.5</v>
      </c>
      <c r="BW29" s="714">
        <v>183.14</v>
      </c>
      <c r="BX29" s="714">
        <v>183.88</v>
      </c>
      <c r="BY29" s="714">
        <v>186.13</v>
      </c>
      <c r="BZ29" s="714">
        <v>190.3</v>
      </c>
      <c r="CA29" s="714">
        <v>188.96</v>
      </c>
      <c r="CB29" s="714">
        <v>189.14</v>
      </c>
      <c r="CC29" s="714">
        <v>190.41</v>
      </c>
      <c r="CD29" s="714">
        <v>192.62</v>
      </c>
      <c r="CE29" s="714">
        <v>198.09</v>
      </c>
      <c r="CF29" s="714">
        <v>201.05</v>
      </c>
      <c r="CG29" s="714">
        <v>201.93</v>
      </c>
      <c r="CH29" s="714">
        <v>202.09</v>
      </c>
      <c r="CI29" s="714">
        <v>203.24</v>
      </c>
      <c r="CJ29" s="714">
        <v>204.07</v>
      </c>
      <c r="CK29" s="714">
        <v>207.53</v>
      </c>
      <c r="CL29" s="714">
        <v>206.88</v>
      </c>
      <c r="CM29" s="714">
        <v>206.01</v>
      </c>
      <c r="CN29" s="714">
        <v>205.8</v>
      </c>
      <c r="CO29" s="714">
        <v>206.61</v>
      </c>
      <c r="CP29" s="714">
        <v>209.83</v>
      </c>
      <c r="CQ29" s="714">
        <v>213.97</v>
      </c>
      <c r="CR29" s="714">
        <v>214.2</v>
      </c>
      <c r="CS29" s="714">
        <v>214.4</v>
      </c>
      <c r="CT29" s="714">
        <v>217.66</v>
      </c>
      <c r="CU29" s="714">
        <v>218</v>
      </c>
      <c r="CV29" s="714">
        <v>219.34</v>
      </c>
      <c r="CW29" s="714">
        <v>219.4</v>
      </c>
      <c r="CX29" s="714">
        <v>220.74</v>
      </c>
      <c r="CY29" s="714">
        <v>222.36</v>
      </c>
      <c r="CZ29" s="714">
        <v>224.82</v>
      </c>
      <c r="DA29" s="714">
        <v>224.35</v>
      </c>
      <c r="DB29" s="714">
        <v>226.29</v>
      </c>
      <c r="DC29" s="714">
        <v>229.83</v>
      </c>
      <c r="DD29" s="714">
        <v>229.12</v>
      </c>
      <c r="DE29" s="714">
        <v>230.13</v>
      </c>
      <c r="DF29" s="714">
        <v>234.84</v>
      </c>
      <c r="DG29" s="714">
        <v>235.85</v>
      </c>
      <c r="DH29" s="714">
        <v>238.59</v>
      </c>
      <c r="DI29" s="714">
        <v>241.76</v>
      </c>
      <c r="DJ29" s="714">
        <v>242.68</v>
      </c>
      <c r="DK29" s="714">
        <v>242.38</v>
      </c>
      <c r="DL29" s="714">
        <v>243.16</v>
      </c>
      <c r="DM29" s="714">
        <v>243.79</v>
      </c>
      <c r="DN29" s="714">
        <v>244.54</v>
      </c>
      <c r="DO29" s="714">
        <v>249.29</v>
      </c>
      <c r="DP29" s="714">
        <v>248.51</v>
      </c>
      <c r="DQ29" s="714">
        <v>246.65</v>
      </c>
      <c r="DR29" s="714">
        <v>248.76</v>
      </c>
      <c r="DS29" s="714">
        <v>250.1</v>
      </c>
      <c r="DT29" s="714">
        <v>253.12</v>
      </c>
      <c r="DU29" s="714">
        <v>257.67</v>
      </c>
      <c r="DV29" s="714">
        <v>258.7</v>
      </c>
      <c r="DW29" s="714">
        <v>256.89999999999998</v>
      </c>
      <c r="DX29" s="714">
        <v>258.66000000000003</v>
      </c>
      <c r="DY29" s="714">
        <v>259.63</v>
      </c>
      <c r="DZ29" s="714">
        <v>261.92</v>
      </c>
      <c r="EA29" s="714">
        <v>265.75</v>
      </c>
      <c r="EB29" s="714">
        <v>267.2</v>
      </c>
      <c r="EC29" s="714">
        <v>267.24</v>
      </c>
      <c r="ED29" s="714">
        <v>272.20999999999998</v>
      </c>
      <c r="EE29" s="714">
        <v>272.55</v>
      </c>
      <c r="EF29" s="714">
        <v>273.08</v>
      </c>
      <c r="EG29" s="714">
        <v>275.08999999999997</v>
      </c>
      <c r="EH29" s="714">
        <v>276.44</v>
      </c>
      <c r="EI29" s="714">
        <v>278.75</v>
      </c>
      <c r="EJ29" s="714">
        <v>283.7</v>
      </c>
      <c r="EK29" s="714">
        <v>282.27999999999997</v>
      </c>
      <c r="EL29" s="714">
        <v>281.52999999999997</v>
      </c>
      <c r="EM29" s="714">
        <v>286.33999999999997</v>
      </c>
      <c r="EN29" s="714">
        <v>287.68</v>
      </c>
      <c r="EO29" s="714">
        <v>292.20999999999998</v>
      </c>
      <c r="EP29" s="714">
        <v>299.36</v>
      </c>
      <c r="EQ29" s="714">
        <v>303.38</v>
      </c>
      <c r="ER29" s="714">
        <v>307.26</v>
      </c>
      <c r="ES29" s="714">
        <v>310.27</v>
      </c>
      <c r="ET29" s="714">
        <v>310.83</v>
      </c>
      <c r="EU29" s="714">
        <v>309.5</v>
      </c>
      <c r="EV29" s="714">
        <v>310.72000000000003</v>
      </c>
      <c r="EW29" s="714">
        <v>312.04000000000002</v>
      </c>
      <c r="EX29" s="714">
        <v>314.33999999999997</v>
      </c>
      <c r="EY29" s="714">
        <v>321.42</v>
      </c>
      <c r="EZ29" s="714">
        <v>326.83</v>
      </c>
      <c r="FA29" s="714">
        <v>328.21</v>
      </c>
      <c r="FB29" s="714">
        <v>332.2</v>
      </c>
      <c r="FC29" s="714">
        <v>335.41</v>
      </c>
      <c r="FD29" s="714">
        <v>337.34</v>
      </c>
      <c r="FE29" s="714">
        <v>344.83</v>
      </c>
      <c r="FF29" s="714">
        <v>351.49</v>
      </c>
      <c r="FG29" s="714">
        <v>362.75</v>
      </c>
      <c r="FH29" s="714">
        <v>363.68</v>
      </c>
      <c r="FI29" s="714">
        <v>375.79</v>
      </c>
      <c r="FJ29" s="714">
        <v>403.3</v>
      </c>
      <c r="FK29" s="714">
        <v>410.93</v>
      </c>
      <c r="FL29" s="714">
        <v>403.46</v>
      </c>
      <c r="FM29" s="714">
        <v>401.08</v>
      </c>
      <c r="FN29" s="714">
        <v>405.46</v>
      </c>
      <c r="FO29" s="714">
        <v>407.98</v>
      </c>
      <c r="FP29" s="714">
        <v>414.31</v>
      </c>
      <c r="FQ29" s="714">
        <v>421.66</v>
      </c>
      <c r="FR29" s="714">
        <v>424.7</v>
      </c>
      <c r="FS29" s="714">
        <v>425.87</v>
      </c>
      <c r="FT29" s="714">
        <v>432.63</v>
      </c>
      <c r="FU29" s="714">
        <v>433.03</v>
      </c>
      <c r="FV29" s="714">
        <v>437.1</v>
      </c>
      <c r="FY29" s="714" t="s">
        <v>672</v>
      </c>
      <c r="FZ29" s="714">
        <v>447.43</v>
      </c>
    </row>
    <row r="30" spans="1:182">
      <c r="A30" s="714" t="s">
        <v>4473</v>
      </c>
      <c r="B30" s="714">
        <v>113.5</v>
      </c>
      <c r="C30" s="714">
        <v>113.88</v>
      </c>
      <c r="D30" s="714">
        <v>113.54</v>
      </c>
      <c r="E30" s="714">
        <v>113.46</v>
      </c>
      <c r="F30" s="714">
        <v>113.45</v>
      </c>
      <c r="G30" s="714">
        <v>113.69</v>
      </c>
      <c r="H30" s="714">
        <v>113.73</v>
      </c>
      <c r="I30" s="714">
        <v>114.99</v>
      </c>
      <c r="J30" s="714">
        <v>115.81</v>
      </c>
      <c r="K30" s="714">
        <v>117.88</v>
      </c>
      <c r="L30" s="714">
        <v>119.75</v>
      </c>
      <c r="M30" s="714">
        <v>119.74</v>
      </c>
      <c r="N30" s="714">
        <v>120.82</v>
      </c>
      <c r="O30" s="714">
        <v>121.17</v>
      </c>
      <c r="P30" s="714">
        <v>121.93</v>
      </c>
      <c r="Q30" s="714">
        <v>122.23</v>
      </c>
      <c r="R30" s="714">
        <v>124.76</v>
      </c>
      <c r="S30" s="714">
        <v>125.01</v>
      </c>
      <c r="T30" s="714">
        <v>126.89</v>
      </c>
      <c r="U30" s="714">
        <v>125.24</v>
      </c>
      <c r="V30" s="714">
        <v>126.44</v>
      </c>
      <c r="W30" s="714">
        <v>128.66</v>
      </c>
      <c r="X30" s="714">
        <v>130.47999999999999</v>
      </c>
      <c r="Y30" s="714">
        <v>131.38999999999999</v>
      </c>
      <c r="Z30" s="714">
        <v>133.85</v>
      </c>
      <c r="AA30" s="714">
        <v>134.07</v>
      </c>
      <c r="AB30" s="714">
        <v>134.04</v>
      </c>
      <c r="AC30" s="714">
        <v>135.75</v>
      </c>
      <c r="AD30" s="714">
        <v>136.58000000000001</v>
      </c>
      <c r="AE30" s="714">
        <v>137.41999999999999</v>
      </c>
      <c r="AF30" s="714">
        <v>136.34</v>
      </c>
      <c r="AG30" s="714">
        <v>135.72</v>
      </c>
      <c r="AH30" s="714">
        <v>136.93</v>
      </c>
      <c r="AI30" s="714">
        <v>139.88</v>
      </c>
      <c r="AJ30" s="714">
        <v>143.01</v>
      </c>
      <c r="AK30" s="714">
        <v>143.09</v>
      </c>
      <c r="AL30" s="714">
        <v>144.91999999999999</v>
      </c>
      <c r="AM30" s="714">
        <v>146.77000000000001</v>
      </c>
      <c r="AN30" s="714">
        <v>148.26</v>
      </c>
      <c r="AO30" s="714">
        <v>152.69999999999999</v>
      </c>
      <c r="AP30" s="714">
        <v>155.38999999999999</v>
      </c>
      <c r="AQ30" s="714">
        <v>154.94</v>
      </c>
      <c r="AR30" s="714">
        <v>156.25</v>
      </c>
      <c r="AS30" s="714">
        <v>156.30000000000001</v>
      </c>
      <c r="AT30" s="714">
        <v>156.94</v>
      </c>
      <c r="AU30" s="714">
        <v>160.33000000000001</v>
      </c>
      <c r="AV30" s="714">
        <v>162.06</v>
      </c>
      <c r="AW30" s="714">
        <v>162.33000000000001</v>
      </c>
      <c r="AX30" s="714">
        <v>161.55000000000001</v>
      </c>
      <c r="AY30" s="714">
        <v>161.69999999999999</v>
      </c>
      <c r="AZ30" s="714">
        <v>163.88</v>
      </c>
      <c r="BA30" s="714">
        <v>164.88</v>
      </c>
      <c r="BB30" s="714">
        <v>166.64</v>
      </c>
      <c r="BC30" s="714">
        <v>167.26</v>
      </c>
      <c r="BD30" s="714">
        <v>168.39</v>
      </c>
      <c r="BE30" s="714">
        <v>167.47</v>
      </c>
      <c r="BF30" s="714">
        <v>167.72</v>
      </c>
      <c r="BG30" s="714">
        <v>170.84</v>
      </c>
      <c r="BH30" s="714">
        <v>172.3</v>
      </c>
      <c r="BI30" s="714">
        <v>173.91</v>
      </c>
      <c r="BJ30" s="714">
        <v>176.94</v>
      </c>
      <c r="BK30" s="714">
        <v>178.48</v>
      </c>
      <c r="BL30" s="714">
        <v>179.36</v>
      </c>
      <c r="BM30" s="714">
        <v>179.78</v>
      </c>
      <c r="BN30" s="714">
        <v>180.31</v>
      </c>
      <c r="BO30" s="714">
        <v>179.96</v>
      </c>
      <c r="BP30" s="714">
        <v>179.29</v>
      </c>
      <c r="BQ30" s="714">
        <v>179.88</v>
      </c>
      <c r="BR30" s="714">
        <v>181.88</v>
      </c>
      <c r="BS30" s="714">
        <v>185.48</v>
      </c>
      <c r="BT30" s="714">
        <v>186.01</v>
      </c>
      <c r="BU30" s="714">
        <v>186.19</v>
      </c>
      <c r="BV30" s="714">
        <v>187.67</v>
      </c>
      <c r="BW30" s="714">
        <v>189.04</v>
      </c>
      <c r="BX30" s="714">
        <v>189.06</v>
      </c>
      <c r="BY30" s="714">
        <v>190.3</v>
      </c>
      <c r="BZ30" s="714">
        <v>192.77</v>
      </c>
      <c r="CA30" s="714">
        <v>192.03</v>
      </c>
      <c r="CB30" s="714">
        <v>192.59</v>
      </c>
      <c r="CC30" s="714">
        <v>194.28</v>
      </c>
      <c r="CD30" s="714">
        <v>195.91</v>
      </c>
      <c r="CE30" s="714">
        <v>201.58</v>
      </c>
      <c r="CF30" s="714">
        <v>205.01</v>
      </c>
      <c r="CG30" s="714">
        <v>206.25</v>
      </c>
      <c r="CH30" s="714">
        <v>208.18</v>
      </c>
      <c r="CI30" s="714">
        <v>208.84</v>
      </c>
      <c r="CJ30" s="714">
        <v>210.36</v>
      </c>
      <c r="CK30" s="714">
        <v>211.74</v>
      </c>
      <c r="CL30" s="714">
        <v>212.17</v>
      </c>
      <c r="CM30" s="714">
        <v>210.35</v>
      </c>
      <c r="CN30" s="714">
        <v>210.17</v>
      </c>
      <c r="CO30" s="714">
        <v>210.65</v>
      </c>
      <c r="CP30" s="714">
        <v>212.44</v>
      </c>
      <c r="CQ30" s="714">
        <v>214.58</v>
      </c>
      <c r="CR30" s="714">
        <v>216.76</v>
      </c>
      <c r="CS30" s="714">
        <v>217.94</v>
      </c>
      <c r="CT30" s="714">
        <v>221.58</v>
      </c>
      <c r="CU30" s="714">
        <v>222.54</v>
      </c>
      <c r="CV30" s="714">
        <v>224.53</v>
      </c>
      <c r="CW30" s="714">
        <v>225.17</v>
      </c>
      <c r="CX30" s="714">
        <v>225.01</v>
      </c>
      <c r="CY30" s="714">
        <v>226.73</v>
      </c>
      <c r="CZ30" s="714">
        <v>228.23</v>
      </c>
      <c r="DA30" s="714">
        <v>227.64</v>
      </c>
      <c r="DB30" s="714">
        <v>227.93</v>
      </c>
      <c r="DC30" s="714">
        <v>231.9</v>
      </c>
      <c r="DD30" s="714">
        <v>232.83</v>
      </c>
      <c r="DE30" s="714">
        <v>233.68</v>
      </c>
      <c r="DF30" s="714">
        <v>238.51</v>
      </c>
      <c r="DG30" s="714">
        <v>239.41</v>
      </c>
      <c r="DH30" s="714">
        <v>241.77</v>
      </c>
      <c r="DI30" s="714">
        <v>245.83</v>
      </c>
      <c r="DJ30" s="714">
        <v>246.22</v>
      </c>
      <c r="DK30" s="714">
        <v>246.97</v>
      </c>
      <c r="DL30" s="714">
        <v>248.29</v>
      </c>
      <c r="DM30" s="714">
        <v>248.82</v>
      </c>
      <c r="DN30" s="714">
        <v>248.24</v>
      </c>
      <c r="DO30" s="714">
        <v>251.85</v>
      </c>
      <c r="DP30" s="714">
        <v>253.56</v>
      </c>
      <c r="DQ30" s="714">
        <v>252.97</v>
      </c>
      <c r="DR30" s="714">
        <v>255.08</v>
      </c>
      <c r="DS30" s="714">
        <v>256.2</v>
      </c>
      <c r="DT30" s="714">
        <v>258.74</v>
      </c>
      <c r="DU30" s="714">
        <v>262.20999999999998</v>
      </c>
      <c r="DV30" s="714">
        <v>263.82</v>
      </c>
      <c r="DW30" s="714">
        <v>262.73</v>
      </c>
      <c r="DX30" s="714">
        <v>263.51</v>
      </c>
      <c r="DY30" s="714">
        <v>265.66000000000003</v>
      </c>
      <c r="DZ30" s="714">
        <v>265.77999999999997</v>
      </c>
      <c r="EA30" s="714">
        <v>267.8</v>
      </c>
      <c r="EB30" s="714">
        <v>269.63</v>
      </c>
      <c r="EC30" s="714">
        <v>271.72000000000003</v>
      </c>
      <c r="ED30" s="714">
        <v>278.51</v>
      </c>
      <c r="EE30" s="714">
        <v>277.52</v>
      </c>
      <c r="EF30" s="714">
        <v>277.54000000000002</v>
      </c>
      <c r="EG30" s="714">
        <v>278.32</v>
      </c>
      <c r="EH30" s="714">
        <v>277.82</v>
      </c>
      <c r="EI30" s="714">
        <v>278.8</v>
      </c>
      <c r="EJ30" s="714">
        <v>285.17</v>
      </c>
      <c r="EK30" s="714">
        <v>285.58</v>
      </c>
      <c r="EL30" s="714">
        <v>284.68</v>
      </c>
      <c r="EM30" s="714">
        <v>287.42</v>
      </c>
      <c r="EN30" s="714">
        <v>288.97000000000003</v>
      </c>
      <c r="EO30" s="714">
        <v>294.23</v>
      </c>
      <c r="EP30" s="714">
        <v>302.8</v>
      </c>
      <c r="EQ30" s="714">
        <v>305.49</v>
      </c>
      <c r="ER30" s="714">
        <v>309.16000000000003</v>
      </c>
      <c r="ES30" s="714">
        <v>312.26</v>
      </c>
      <c r="ET30" s="714">
        <v>313.82</v>
      </c>
      <c r="EU30" s="714">
        <v>315.35000000000002</v>
      </c>
      <c r="EV30" s="714">
        <v>316.69</v>
      </c>
      <c r="EW30" s="714">
        <v>317.74</v>
      </c>
      <c r="EX30" s="714">
        <v>318.2</v>
      </c>
      <c r="EY30" s="714">
        <v>325.32</v>
      </c>
      <c r="EZ30" s="714">
        <v>330.51</v>
      </c>
      <c r="FA30" s="714">
        <v>334.23</v>
      </c>
      <c r="FB30" s="714">
        <v>336.3</v>
      </c>
      <c r="FC30" s="714">
        <v>338.35</v>
      </c>
      <c r="FD30" s="714">
        <v>341.15</v>
      </c>
      <c r="FE30" s="714">
        <v>346.4</v>
      </c>
      <c r="FF30" s="714">
        <v>353.39</v>
      </c>
      <c r="FG30" s="714">
        <v>364.66</v>
      </c>
      <c r="FH30" s="714">
        <v>366.98</v>
      </c>
      <c r="FI30" s="714">
        <v>372.99</v>
      </c>
      <c r="FJ30" s="714">
        <v>399.22</v>
      </c>
      <c r="FK30" s="714">
        <v>409.5</v>
      </c>
      <c r="FL30" s="714">
        <v>410.12</v>
      </c>
      <c r="FM30" s="714">
        <v>410.77</v>
      </c>
      <c r="FN30" s="714">
        <v>415.13</v>
      </c>
      <c r="FO30" s="714">
        <v>416.34</v>
      </c>
      <c r="FP30" s="714">
        <v>421.64</v>
      </c>
      <c r="FQ30" s="714">
        <v>428.91</v>
      </c>
      <c r="FR30" s="714">
        <v>431.15</v>
      </c>
      <c r="FS30" s="714">
        <v>431.53</v>
      </c>
      <c r="FT30" s="714">
        <v>435.95</v>
      </c>
      <c r="FU30" s="714">
        <v>441.11</v>
      </c>
      <c r="FV30" s="714">
        <v>442.39</v>
      </c>
      <c r="FY30" s="714" t="s">
        <v>673</v>
      </c>
      <c r="FZ30" s="714">
        <v>444.74</v>
      </c>
    </row>
    <row r="31" spans="1:182">
      <c r="A31" s="714" t="s">
        <v>4474</v>
      </c>
      <c r="B31" s="714">
        <v>115.52</v>
      </c>
      <c r="C31" s="714">
        <v>115.19</v>
      </c>
      <c r="D31" s="714">
        <v>114.88</v>
      </c>
      <c r="E31" s="714">
        <v>115.52</v>
      </c>
      <c r="F31" s="714">
        <v>116.69</v>
      </c>
      <c r="G31" s="714">
        <v>117.18</v>
      </c>
      <c r="H31" s="714">
        <v>116.83</v>
      </c>
      <c r="I31" s="714">
        <v>117.14</v>
      </c>
      <c r="J31" s="714">
        <v>117.84</v>
      </c>
      <c r="K31" s="714">
        <v>121.14</v>
      </c>
      <c r="L31" s="714">
        <v>122.32</v>
      </c>
      <c r="M31" s="714">
        <v>122.52</v>
      </c>
      <c r="N31" s="714">
        <v>123.46</v>
      </c>
      <c r="O31" s="714">
        <v>123.31</v>
      </c>
      <c r="P31" s="714">
        <v>123.99</v>
      </c>
      <c r="Q31" s="714">
        <v>125.06</v>
      </c>
      <c r="R31" s="714">
        <v>127.81</v>
      </c>
      <c r="S31" s="714">
        <v>128.34</v>
      </c>
      <c r="T31" s="714">
        <v>129.63999999999999</v>
      </c>
      <c r="U31" s="714">
        <v>129</v>
      </c>
      <c r="V31" s="714">
        <v>130.22</v>
      </c>
      <c r="W31" s="714">
        <v>131.32</v>
      </c>
      <c r="X31" s="714">
        <v>132.82</v>
      </c>
      <c r="Y31" s="714">
        <v>132.25</v>
      </c>
      <c r="Z31" s="714">
        <v>134.22999999999999</v>
      </c>
      <c r="AA31" s="714">
        <v>134.96</v>
      </c>
      <c r="AB31" s="714">
        <v>136.77000000000001</v>
      </c>
      <c r="AC31" s="714">
        <v>138.26</v>
      </c>
      <c r="AD31" s="714">
        <v>138.69</v>
      </c>
      <c r="AE31" s="714">
        <v>139.69</v>
      </c>
      <c r="AF31" s="714">
        <v>138.5</v>
      </c>
      <c r="AG31" s="714">
        <v>137.43</v>
      </c>
      <c r="AH31" s="714">
        <v>139.57</v>
      </c>
      <c r="AI31" s="714">
        <v>142.16999999999999</v>
      </c>
      <c r="AJ31" s="714">
        <v>143.63</v>
      </c>
      <c r="AK31" s="714">
        <v>145</v>
      </c>
      <c r="AL31" s="714">
        <v>146.88999999999999</v>
      </c>
      <c r="AM31" s="714">
        <v>149.32</v>
      </c>
      <c r="AN31" s="714">
        <v>150.51</v>
      </c>
      <c r="AO31" s="714">
        <v>152.87</v>
      </c>
      <c r="AP31" s="714">
        <v>155.69</v>
      </c>
      <c r="AQ31" s="714">
        <v>155.86000000000001</v>
      </c>
      <c r="AR31" s="714">
        <v>157.63999999999999</v>
      </c>
      <c r="AS31" s="714">
        <v>158.12</v>
      </c>
      <c r="AT31" s="714">
        <v>158.47999999999999</v>
      </c>
      <c r="AU31" s="714">
        <v>162.94</v>
      </c>
      <c r="AV31" s="714">
        <v>163</v>
      </c>
      <c r="AW31" s="714">
        <v>161.59</v>
      </c>
      <c r="AX31" s="714">
        <v>161.13999999999999</v>
      </c>
      <c r="AY31" s="714">
        <v>160.32</v>
      </c>
      <c r="AZ31" s="714">
        <v>161.56</v>
      </c>
      <c r="BA31" s="714">
        <v>160.80000000000001</v>
      </c>
      <c r="BB31" s="714">
        <v>162.71</v>
      </c>
      <c r="BC31" s="714">
        <v>162.06</v>
      </c>
      <c r="BD31" s="714">
        <v>162.56</v>
      </c>
      <c r="BE31" s="714">
        <v>161.13</v>
      </c>
      <c r="BF31" s="714">
        <v>161.53</v>
      </c>
      <c r="BG31" s="714">
        <v>164.71</v>
      </c>
      <c r="BH31" s="714">
        <v>165.46</v>
      </c>
      <c r="BI31" s="714">
        <v>167.13</v>
      </c>
      <c r="BJ31" s="714">
        <v>170.4</v>
      </c>
      <c r="BK31" s="714">
        <v>172.86</v>
      </c>
      <c r="BL31" s="714">
        <v>173.54</v>
      </c>
      <c r="BM31" s="714">
        <v>174.21</v>
      </c>
      <c r="BN31" s="714">
        <v>174.14</v>
      </c>
      <c r="BO31" s="714">
        <v>172.34</v>
      </c>
      <c r="BP31" s="714">
        <v>171.55</v>
      </c>
      <c r="BQ31" s="714">
        <v>173.66</v>
      </c>
      <c r="BR31" s="714">
        <v>175.77</v>
      </c>
      <c r="BS31" s="714">
        <v>179.07</v>
      </c>
      <c r="BT31" s="714">
        <v>178.65</v>
      </c>
      <c r="BU31" s="714">
        <v>177.68</v>
      </c>
      <c r="BV31" s="714">
        <v>178.9</v>
      </c>
      <c r="BW31" s="714">
        <v>179.78</v>
      </c>
      <c r="BX31" s="714">
        <v>180.83</v>
      </c>
      <c r="BY31" s="714">
        <v>181.43</v>
      </c>
      <c r="BZ31" s="714">
        <v>187.84</v>
      </c>
      <c r="CA31" s="714">
        <v>184.7</v>
      </c>
      <c r="CB31" s="714">
        <v>184.08</v>
      </c>
      <c r="CC31" s="714">
        <v>186.62</v>
      </c>
      <c r="CD31" s="714">
        <v>187.7</v>
      </c>
      <c r="CE31" s="714">
        <v>193.45</v>
      </c>
      <c r="CF31" s="714">
        <v>196.88</v>
      </c>
      <c r="CG31" s="714">
        <v>197.47</v>
      </c>
      <c r="CH31" s="714">
        <v>198.67</v>
      </c>
      <c r="CI31" s="714">
        <v>200.28</v>
      </c>
      <c r="CJ31" s="714">
        <v>200.1</v>
      </c>
      <c r="CK31" s="714">
        <v>201.76</v>
      </c>
      <c r="CL31" s="714">
        <v>200.99</v>
      </c>
      <c r="CM31" s="714">
        <v>200.05</v>
      </c>
      <c r="CN31" s="714">
        <v>200.49</v>
      </c>
      <c r="CO31" s="714">
        <v>202.18</v>
      </c>
      <c r="CP31" s="714">
        <v>204.13</v>
      </c>
      <c r="CQ31" s="714">
        <v>207.46</v>
      </c>
      <c r="CR31" s="714">
        <v>208.87</v>
      </c>
      <c r="CS31" s="714">
        <v>209.56</v>
      </c>
      <c r="CT31" s="714">
        <v>213.59</v>
      </c>
      <c r="CU31" s="714">
        <v>213.64</v>
      </c>
      <c r="CV31" s="714">
        <v>214.55</v>
      </c>
      <c r="CW31" s="714">
        <v>214.77</v>
      </c>
      <c r="CX31" s="714">
        <v>215.74</v>
      </c>
      <c r="CY31" s="714">
        <v>217.66</v>
      </c>
      <c r="CZ31" s="714">
        <v>219.1</v>
      </c>
      <c r="DA31" s="714">
        <v>219.66</v>
      </c>
      <c r="DB31" s="714">
        <v>220.53</v>
      </c>
      <c r="DC31" s="714">
        <v>223</v>
      </c>
      <c r="DD31" s="714">
        <v>223.59</v>
      </c>
      <c r="DE31" s="714">
        <v>225.49</v>
      </c>
      <c r="DF31" s="714">
        <v>231.19</v>
      </c>
      <c r="DG31" s="714">
        <v>231.49</v>
      </c>
      <c r="DH31" s="714">
        <v>233.8</v>
      </c>
      <c r="DI31" s="714">
        <v>235.39</v>
      </c>
      <c r="DJ31" s="714">
        <v>235.8</v>
      </c>
      <c r="DK31" s="714">
        <v>236.34</v>
      </c>
      <c r="DL31" s="714">
        <v>238.97</v>
      </c>
      <c r="DM31" s="714">
        <v>240.43</v>
      </c>
      <c r="DN31" s="714">
        <v>240.78</v>
      </c>
      <c r="DO31" s="714">
        <v>243.45</v>
      </c>
      <c r="DP31" s="714">
        <v>243.61</v>
      </c>
      <c r="DQ31" s="714">
        <v>243.29</v>
      </c>
      <c r="DR31" s="714">
        <v>246.09</v>
      </c>
      <c r="DS31" s="714">
        <v>247.55</v>
      </c>
      <c r="DT31" s="714">
        <v>251.21</v>
      </c>
      <c r="DU31" s="714">
        <v>254.22</v>
      </c>
      <c r="DV31" s="714">
        <v>253.97</v>
      </c>
      <c r="DW31" s="714">
        <v>253.63</v>
      </c>
      <c r="DX31" s="714">
        <v>255.41</v>
      </c>
      <c r="DY31" s="714">
        <v>257.25</v>
      </c>
      <c r="DZ31" s="714">
        <v>259.38</v>
      </c>
      <c r="EA31" s="714">
        <v>263.35000000000002</v>
      </c>
      <c r="EB31" s="714">
        <v>263.93</v>
      </c>
      <c r="EC31" s="714">
        <v>265.32</v>
      </c>
      <c r="ED31" s="714">
        <v>270.16000000000003</v>
      </c>
      <c r="EE31" s="714">
        <v>269.79000000000002</v>
      </c>
      <c r="EF31" s="714">
        <v>269.72000000000003</v>
      </c>
      <c r="EG31" s="714">
        <v>271.85000000000002</v>
      </c>
      <c r="EH31" s="714">
        <v>272.91000000000003</v>
      </c>
      <c r="EI31" s="714">
        <v>274.32</v>
      </c>
      <c r="EJ31" s="714">
        <v>278.77</v>
      </c>
      <c r="EK31" s="714">
        <v>278.38</v>
      </c>
      <c r="EL31" s="714">
        <v>278.39999999999998</v>
      </c>
      <c r="EM31" s="714">
        <v>283.37</v>
      </c>
      <c r="EN31" s="714">
        <v>286.38</v>
      </c>
      <c r="EO31" s="714">
        <v>291.54000000000002</v>
      </c>
      <c r="EP31" s="714">
        <v>300.08</v>
      </c>
      <c r="EQ31" s="714">
        <v>302.8</v>
      </c>
      <c r="ER31" s="714">
        <v>304.95</v>
      </c>
      <c r="ES31" s="714">
        <v>307.66000000000003</v>
      </c>
      <c r="ET31" s="714">
        <v>309.14</v>
      </c>
      <c r="EU31" s="714">
        <v>309.19</v>
      </c>
      <c r="EV31" s="714">
        <v>310.12</v>
      </c>
      <c r="EW31" s="714">
        <v>313.11</v>
      </c>
      <c r="EX31" s="714">
        <v>313.88</v>
      </c>
      <c r="EY31" s="714">
        <v>320.93</v>
      </c>
      <c r="EZ31" s="714">
        <v>325.58999999999997</v>
      </c>
      <c r="FA31" s="714">
        <v>327.75</v>
      </c>
      <c r="FB31" s="714">
        <v>331.01</v>
      </c>
      <c r="FC31" s="714">
        <v>333.15</v>
      </c>
      <c r="FD31" s="714">
        <v>337.04</v>
      </c>
      <c r="FE31" s="714">
        <v>342.37</v>
      </c>
      <c r="FF31" s="714">
        <v>351.47</v>
      </c>
      <c r="FG31" s="714">
        <v>361.91</v>
      </c>
      <c r="FH31" s="714">
        <v>364.21</v>
      </c>
      <c r="FI31" s="714">
        <v>370.8</v>
      </c>
      <c r="FJ31" s="714">
        <v>396.48</v>
      </c>
      <c r="FK31" s="714">
        <v>405.35</v>
      </c>
      <c r="FL31" s="714">
        <v>398.44</v>
      </c>
      <c r="FM31" s="714">
        <v>396.7</v>
      </c>
      <c r="FN31" s="714">
        <v>400.92</v>
      </c>
      <c r="FO31" s="714">
        <v>401.17</v>
      </c>
      <c r="FP31" s="714">
        <v>405.6</v>
      </c>
      <c r="FQ31" s="714">
        <v>414.86</v>
      </c>
      <c r="FR31" s="714">
        <v>417.17</v>
      </c>
      <c r="FS31" s="714">
        <v>417.1</v>
      </c>
      <c r="FT31" s="714">
        <v>424.44</v>
      </c>
      <c r="FU31" s="714">
        <v>426.94</v>
      </c>
      <c r="FV31" s="714">
        <v>428.6</v>
      </c>
      <c r="FY31" s="714" t="s">
        <v>674</v>
      </c>
      <c r="FZ31" s="714">
        <v>435.69</v>
      </c>
    </row>
    <row r="32" spans="1:182">
      <c r="FY32" s="714" t="s">
        <v>675</v>
      </c>
      <c r="FZ32" s="714">
        <v>428.75</v>
      </c>
    </row>
    <row r="33" spans="181:182">
      <c r="FY33" s="714" t="s">
        <v>676</v>
      </c>
      <c r="FZ33" s="714">
        <v>426.1</v>
      </c>
    </row>
    <row r="34" spans="181:182">
      <c r="FY34" s="714" t="s">
        <v>677</v>
      </c>
      <c r="FZ34" s="714">
        <v>438.1</v>
      </c>
    </row>
    <row r="35" spans="181:182">
      <c r="FY35" s="714" t="s">
        <v>469</v>
      </c>
      <c r="FZ35" s="714">
        <v>438.1</v>
      </c>
    </row>
    <row r="36" spans="181:182">
      <c r="FY36" s="714" t="s">
        <v>678</v>
      </c>
      <c r="FZ36" s="714">
        <v>428.19</v>
      </c>
    </row>
    <row r="37" spans="181:182">
      <c r="FY37" s="714" t="s">
        <v>679</v>
      </c>
      <c r="FZ37" s="714">
        <v>442.73</v>
      </c>
    </row>
    <row r="38" spans="181:182">
      <c r="FY38" s="714" t="s">
        <v>711</v>
      </c>
      <c r="FZ38" s="714">
        <v>437.1</v>
      </c>
    </row>
    <row r="39" spans="181:182">
      <c r="FY39" s="714" t="s">
        <v>680</v>
      </c>
      <c r="FZ39" s="714">
        <v>437.1</v>
      </c>
    </row>
    <row r="40" spans="181:182">
      <c r="FY40" s="714" t="s">
        <v>710</v>
      </c>
      <c r="FZ40" s="714">
        <v>442.39</v>
      </c>
    </row>
    <row r="41" spans="181:182">
      <c r="FY41" s="714" t="s">
        <v>475</v>
      </c>
      <c r="FZ41" s="714">
        <v>427.78</v>
      </c>
    </row>
    <row r="42" spans="181:182">
      <c r="FY42" s="714" t="s">
        <v>709</v>
      </c>
      <c r="FZ42" s="714">
        <v>451.69</v>
      </c>
    </row>
    <row r="43" spans="181:182">
      <c r="FY43" s="714" t="s">
        <v>477</v>
      </c>
      <c r="FZ43" s="714">
        <v>421.02</v>
      </c>
    </row>
    <row r="44" spans="181:182">
      <c r="FY44" s="714" t="s">
        <v>681</v>
      </c>
      <c r="FZ44" s="714">
        <v>431.12</v>
      </c>
    </row>
    <row r="45" spans="181:182">
      <c r="FY45" s="714" t="s">
        <v>682</v>
      </c>
      <c r="FZ45" s="714">
        <v>446.73</v>
      </c>
    </row>
    <row r="46" spans="181:182">
      <c r="FY46" s="714" t="s">
        <v>683</v>
      </c>
      <c r="FZ46" s="714">
        <v>427.78</v>
      </c>
    </row>
    <row r="47" spans="181:182">
      <c r="FY47" s="714" t="s">
        <v>684</v>
      </c>
      <c r="FZ47" s="714">
        <v>428.6</v>
      </c>
    </row>
    <row r="48" spans="181:182">
      <c r="FY48" s="714" t="s">
        <v>483</v>
      </c>
      <c r="FZ48" s="714">
        <v>435.45</v>
      </c>
    </row>
    <row r="49" spans="181:182">
      <c r="FY49" s="714" t="s">
        <v>485</v>
      </c>
      <c r="FZ49" s="714">
        <v>451.69</v>
      </c>
    </row>
    <row r="50" spans="181:182">
      <c r="FY50" s="714" t="s">
        <v>487</v>
      </c>
      <c r="FZ50" s="714">
        <v>421.7</v>
      </c>
    </row>
    <row r="51" spans="181:182">
      <c r="FY51" s="714" t="s">
        <v>685</v>
      </c>
      <c r="FZ51" s="714">
        <v>446.93</v>
      </c>
    </row>
    <row r="52" spans="181:182">
      <c r="FY52" s="714" t="s">
        <v>489</v>
      </c>
      <c r="FZ52" s="714">
        <v>438.54</v>
      </c>
    </row>
    <row r="53" spans="181:182">
      <c r="FY53" s="714" t="s">
        <v>686</v>
      </c>
      <c r="FZ53" s="714">
        <v>428.75</v>
      </c>
    </row>
    <row r="54" spans="181:182">
      <c r="FY54" s="714" t="s">
        <v>687</v>
      </c>
      <c r="FZ54" s="714">
        <v>438.54</v>
      </c>
    </row>
    <row r="55" spans="181:182">
      <c r="FY55" s="714" t="s">
        <v>688</v>
      </c>
      <c r="FZ55" s="714">
        <v>442.73</v>
      </c>
    </row>
    <row r="56" spans="181:182">
      <c r="FY56" s="714" t="s">
        <v>689</v>
      </c>
      <c r="FZ56" s="714">
        <v>435.69</v>
      </c>
    </row>
    <row r="57" spans="181:182">
      <c r="FY57" s="714" t="s">
        <v>494</v>
      </c>
      <c r="FZ57" s="714">
        <v>435.45</v>
      </c>
    </row>
    <row r="58" spans="181:182">
      <c r="FY58" s="714" t="s">
        <v>690</v>
      </c>
      <c r="FZ58" s="714">
        <v>431.43</v>
      </c>
    </row>
    <row r="59" spans="181:182">
      <c r="FY59" s="714" t="s">
        <v>496</v>
      </c>
      <c r="FZ59" s="714">
        <v>426.1</v>
      </c>
    </row>
    <row r="60" spans="181:182">
      <c r="FY60" s="714" t="s">
        <v>691</v>
      </c>
      <c r="FZ60" s="714">
        <v>431.43</v>
      </c>
    </row>
    <row r="61" spans="181:182">
      <c r="FY61" s="714" t="s">
        <v>692</v>
      </c>
      <c r="FZ61" s="714">
        <v>397.99</v>
      </c>
    </row>
    <row r="62" spans="181:182">
      <c r="FY62" s="714" t="s">
        <v>693</v>
      </c>
      <c r="FZ62" s="714">
        <v>450.19</v>
      </c>
    </row>
    <row r="63" spans="181:182">
      <c r="FY63" s="714" t="s">
        <v>694</v>
      </c>
      <c r="FZ63" s="714">
        <v>447.43</v>
      </c>
    </row>
    <row r="64" spans="181:182">
      <c r="FY64" s="714" t="s">
        <v>695</v>
      </c>
      <c r="FZ64" s="714">
        <v>442.39</v>
      </c>
    </row>
    <row r="65" spans="181:182">
      <c r="FY65" s="714" t="s">
        <v>696</v>
      </c>
      <c r="FZ65" s="714">
        <v>438.54</v>
      </c>
    </row>
    <row r="66" spans="181:182">
      <c r="FY66" s="714" t="s">
        <v>697</v>
      </c>
      <c r="FZ66" s="714">
        <v>438.54</v>
      </c>
    </row>
    <row r="67" spans="181:182">
      <c r="FY67" s="714" t="s">
        <v>506</v>
      </c>
      <c r="FZ67" s="714">
        <v>437.1</v>
      </c>
    </row>
    <row r="68" spans="181:182">
      <c r="FY68" s="714" t="s">
        <v>698</v>
      </c>
      <c r="FZ68" s="714">
        <v>427.78</v>
      </c>
    </row>
    <row r="69" spans="181:182">
      <c r="FY69" s="714" t="s">
        <v>699</v>
      </c>
      <c r="FZ69" s="714">
        <v>437.1</v>
      </c>
    </row>
    <row r="70" spans="181:182">
      <c r="FY70" s="714" t="s">
        <v>510</v>
      </c>
      <c r="FZ70" s="714">
        <v>435.69</v>
      </c>
    </row>
    <row r="71" spans="181:182">
      <c r="FY71" s="714" t="s">
        <v>511</v>
      </c>
      <c r="FZ71" s="714">
        <v>432.46</v>
      </c>
    </row>
    <row r="72" spans="181:182">
      <c r="FY72" s="714" t="s">
        <v>700</v>
      </c>
      <c r="FZ72" s="714">
        <v>397.99</v>
      </c>
    </row>
    <row r="73" spans="181:182">
      <c r="FY73" s="714" t="s">
        <v>701</v>
      </c>
      <c r="FZ73" s="714">
        <v>421.7</v>
      </c>
    </row>
    <row r="74" spans="181:182">
      <c r="FY74" s="714" t="s">
        <v>702</v>
      </c>
      <c r="FZ74" s="714">
        <v>446.93</v>
      </c>
    </row>
    <row r="75" spans="181:182">
      <c r="FY75" s="714" t="s">
        <v>703</v>
      </c>
      <c r="FZ75" s="714">
        <v>444.74</v>
      </c>
    </row>
    <row r="76" spans="181:182">
      <c r="FY76" s="714" t="s">
        <v>708</v>
      </c>
      <c r="FZ76" s="714">
        <v>397.99</v>
      </c>
    </row>
    <row r="77" spans="181:182">
      <c r="FY77" s="714" t="s">
        <v>704</v>
      </c>
      <c r="FZ77" s="714">
        <v>428.75</v>
      </c>
    </row>
    <row r="78" spans="181:182">
      <c r="FY78" s="714" t="s">
        <v>520</v>
      </c>
      <c r="FZ78" s="714">
        <v>432.46</v>
      </c>
    </row>
    <row r="79" spans="181:182">
      <c r="FY79" s="714" t="s">
        <v>521</v>
      </c>
      <c r="FZ79" s="714">
        <v>437.1</v>
      </c>
    </row>
    <row r="80" spans="181:182">
      <c r="FY80" s="714" t="s">
        <v>705</v>
      </c>
      <c r="FZ80" s="714">
        <v>426.1</v>
      </c>
    </row>
    <row r="81" spans="181:182">
      <c r="FY81" s="714" t="s">
        <v>706</v>
      </c>
      <c r="FZ81" s="714">
        <v>431.43</v>
      </c>
    </row>
    <row r="82" spans="181:182">
      <c r="FY82" s="714" t="s">
        <v>525</v>
      </c>
      <c r="FZ82" s="714">
        <v>442.39</v>
      </c>
    </row>
    <row r="83" spans="181:182">
      <c r="FY83" s="714" t="s">
        <v>526</v>
      </c>
      <c r="FZ83" s="714">
        <v>435.69</v>
      </c>
    </row>
    <row r="84" spans="181:182">
      <c r="FY84" s="714" t="s">
        <v>527</v>
      </c>
      <c r="FZ84" s="714">
        <v>446.93</v>
      </c>
    </row>
    <row r="85" spans="181:182">
      <c r="FY85" s="714" t="s">
        <v>528</v>
      </c>
      <c r="FZ85" s="714">
        <v>428.6</v>
      </c>
    </row>
  </sheetData>
  <mergeCells count="15">
    <mergeCell ref="EP4:FA4"/>
    <mergeCell ref="FB4:FM4"/>
    <mergeCell ref="FN4:FV4"/>
    <mergeCell ref="BV4:CG4"/>
    <mergeCell ref="CH4:CS4"/>
    <mergeCell ref="CT4:DE4"/>
    <mergeCell ref="DF4:DQ4"/>
    <mergeCell ref="DR4:EC4"/>
    <mergeCell ref="ED4:EO4"/>
    <mergeCell ref="BJ4:BU4"/>
    <mergeCell ref="B4:M4"/>
    <mergeCell ref="N4:Y4"/>
    <mergeCell ref="Z4:AK4"/>
    <mergeCell ref="AL4:AW4"/>
    <mergeCell ref="AX4:BI4"/>
  </mergeCells>
  <hyperlinks>
    <hyperlink ref="B1" r:id="rId1" xr:uid="{6A5B0C84-6833-454F-B953-D10CB83F22C6}"/>
  </hyperlinks>
  <pageMargins left="0.75" right="0.75" top="1" bottom="1" header="0.5" footer="0.5"/>
  <pageSetup orientation="portrait" horizontalDpi="3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Dugme1_Tikla">
                <anchor moveWithCells="1" sizeWithCells="1">
                  <from>
                    <xdr:col>7</xdr:col>
                    <xdr:colOff>561975</xdr:colOff>
                    <xdr:row>1</xdr:row>
                    <xdr:rowOff>66675</xdr:rowOff>
                  </from>
                  <to>
                    <xdr:col>10</xdr:col>
                    <xdr:colOff>542925</xdr:colOff>
                    <xdr:row>3</xdr:row>
                    <xdr:rowOff>66675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6F18B-F20F-438F-A4BB-2B30E107BBFF}">
  <sheetPr codeName="Sayfa60">
    <tabColor theme="0"/>
  </sheetPr>
  <dimension ref="A1:FV31"/>
  <sheetViews>
    <sheetView workbookViewId="0"/>
  </sheetViews>
  <sheetFormatPr defaultRowHeight="14.25"/>
  <cols>
    <col min="1" max="1" width="47.875" style="714" bestFit="1" customWidth="1"/>
    <col min="2" max="178" width="13.375" style="714" bestFit="1" customWidth="1"/>
    <col min="179" max="256" width="9" style="714"/>
    <col min="257" max="257" width="47.875" style="714" bestFit="1" customWidth="1"/>
    <col min="258" max="434" width="13.375" style="714" bestFit="1" customWidth="1"/>
    <col min="435" max="512" width="9" style="714"/>
    <col min="513" max="513" width="47.875" style="714" bestFit="1" customWidth="1"/>
    <col min="514" max="690" width="13.375" style="714" bestFit="1" customWidth="1"/>
    <col min="691" max="768" width="9" style="714"/>
    <col min="769" max="769" width="47.875" style="714" bestFit="1" customWidth="1"/>
    <col min="770" max="946" width="13.375" style="714" bestFit="1" customWidth="1"/>
    <col min="947" max="1024" width="9" style="714"/>
    <col min="1025" max="1025" width="47.875" style="714" bestFit="1" customWidth="1"/>
    <col min="1026" max="1202" width="13.375" style="714" bestFit="1" customWidth="1"/>
    <col min="1203" max="1280" width="9" style="714"/>
    <col min="1281" max="1281" width="47.875" style="714" bestFit="1" customWidth="1"/>
    <col min="1282" max="1458" width="13.375" style="714" bestFit="1" customWidth="1"/>
    <col min="1459" max="1536" width="9" style="714"/>
    <col min="1537" max="1537" width="47.875" style="714" bestFit="1" customWidth="1"/>
    <col min="1538" max="1714" width="13.375" style="714" bestFit="1" customWidth="1"/>
    <col min="1715" max="1792" width="9" style="714"/>
    <col min="1793" max="1793" width="47.875" style="714" bestFit="1" customWidth="1"/>
    <col min="1794" max="1970" width="13.375" style="714" bestFit="1" customWidth="1"/>
    <col min="1971" max="2048" width="9" style="714"/>
    <col min="2049" max="2049" width="47.875" style="714" bestFit="1" customWidth="1"/>
    <col min="2050" max="2226" width="13.375" style="714" bestFit="1" customWidth="1"/>
    <col min="2227" max="2304" width="9" style="714"/>
    <col min="2305" max="2305" width="47.875" style="714" bestFit="1" customWidth="1"/>
    <col min="2306" max="2482" width="13.375" style="714" bestFit="1" customWidth="1"/>
    <col min="2483" max="2560" width="9" style="714"/>
    <col min="2561" max="2561" width="47.875" style="714" bestFit="1" customWidth="1"/>
    <col min="2562" max="2738" width="13.375" style="714" bestFit="1" customWidth="1"/>
    <col min="2739" max="2816" width="9" style="714"/>
    <col min="2817" max="2817" width="47.875" style="714" bestFit="1" customWidth="1"/>
    <col min="2818" max="2994" width="13.375" style="714" bestFit="1" customWidth="1"/>
    <col min="2995" max="3072" width="9" style="714"/>
    <col min="3073" max="3073" width="47.875" style="714" bestFit="1" customWidth="1"/>
    <col min="3074" max="3250" width="13.375" style="714" bestFit="1" customWidth="1"/>
    <col min="3251" max="3328" width="9" style="714"/>
    <col min="3329" max="3329" width="47.875" style="714" bestFit="1" customWidth="1"/>
    <col min="3330" max="3506" width="13.375" style="714" bestFit="1" customWidth="1"/>
    <col min="3507" max="3584" width="9" style="714"/>
    <col min="3585" max="3585" width="47.875" style="714" bestFit="1" customWidth="1"/>
    <col min="3586" max="3762" width="13.375" style="714" bestFit="1" customWidth="1"/>
    <col min="3763" max="3840" width="9" style="714"/>
    <col min="3841" max="3841" width="47.875" style="714" bestFit="1" customWidth="1"/>
    <col min="3842" max="4018" width="13.375" style="714" bestFit="1" customWidth="1"/>
    <col min="4019" max="4096" width="9" style="714"/>
    <col min="4097" max="4097" width="47.875" style="714" bestFit="1" customWidth="1"/>
    <col min="4098" max="4274" width="13.375" style="714" bestFit="1" customWidth="1"/>
    <col min="4275" max="4352" width="9" style="714"/>
    <col min="4353" max="4353" width="47.875" style="714" bestFit="1" customWidth="1"/>
    <col min="4354" max="4530" width="13.375" style="714" bestFit="1" customWidth="1"/>
    <col min="4531" max="4608" width="9" style="714"/>
    <col min="4609" max="4609" width="47.875" style="714" bestFit="1" customWidth="1"/>
    <col min="4610" max="4786" width="13.375" style="714" bestFit="1" customWidth="1"/>
    <col min="4787" max="4864" width="9" style="714"/>
    <col min="4865" max="4865" width="47.875" style="714" bestFit="1" customWidth="1"/>
    <col min="4866" max="5042" width="13.375" style="714" bestFit="1" customWidth="1"/>
    <col min="5043" max="5120" width="9" style="714"/>
    <col min="5121" max="5121" width="47.875" style="714" bestFit="1" customWidth="1"/>
    <col min="5122" max="5298" width="13.375" style="714" bestFit="1" customWidth="1"/>
    <col min="5299" max="5376" width="9" style="714"/>
    <col min="5377" max="5377" width="47.875" style="714" bestFit="1" customWidth="1"/>
    <col min="5378" max="5554" width="13.375" style="714" bestFit="1" customWidth="1"/>
    <col min="5555" max="5632" width="9" style="714"/>
    <col min="5633" max="5633" width="47.875" style="714" bestFit="1" customWidth="1"/>
    <col min="5634" max="5810" width="13.375" style="714" bestFit="1" customWidth="1"/>
    <col min="5811" max="5888" width="9" style="714"/>
    <col min="5889" max="5889" width="47.875" style="714" bestFit="1" customWidth="1"/>
    <col min="5890" max="6066" width="13.375" style="714" bestFit="1" customWidth="1"/>
    <col min="6067" max="6144" width="9" style="714"/>
    <col min="6145" max="6145" width="47.875" style="714" bestFit="1" customWidth="1"/>
    <col min="6146" max="6322" width="13.375" style="714" bestFit="1" customWidth="1"/>
    <col min="6323" max="6400" width="9" style="714"/>
    <col min="6401" max="6401" width="47.875" style="714" bestFit="1" customWidth="1"/>
    <col min="6402" max="6578" width="13.375" style="714" bestFit="1" customWidth="1"/>
    <col min="6579" max="6656" width="9" style="714"/>
    <col min="6657" max="6657" width="47.875" style="714" bestFit="1" customWidth="1"/>
    <col min="6658" max="6834" width="13.375" style="714" bestFit="1" customWidth="1"/>
    <col min="6835" max="6912" width="9" style="714"/>
    <col min="6913" max="6913" width="47.875" style="714" bestFit="1" customWidth="1"/>
    <col min="6914" max="7090" width="13.375" style="714" bestFit="1" customWidth="1"/>
    <col min="7091" max="7168" width="9" style="714"/>
    <col min="7169" max="7169" width="47.875" style="714" bestFit="1" customWidth="1"/>
    <col min="7170" max="7346" width="13.375" style="714" bestFit="1" customWidth="1"/>
    <col min="7347" max="7424" width="9" style="714"/>
    <col min="7425" max="7425" width="47.875" style="714" bestFit="1" customWidth="1"/>
    <col min="7426" max="7602" width="13.375" style="714" bestFit="1" customWidth="1"/>
    <col min="7603" max="7680" width="9" style="714"/>
    <col min="7681" max="7681" width="47.875" style="714" bestFit="1" customWidth="1"/>
    <col min="7682" max="7858" width="13.375" style="714" bestFit="1" customWidth="1"/>
    <col min="7859" max="7936" width="9" style="714"/>
    <col min="7937" max="7937" width="47.875" style="714" bestFit="1" customWidth="1"/>
    <col min="7938" max="8114" width="13.375" style="714" bestFit="1" customWidth="1"/>
    <col min="8115" max="8192" width="9" style="714"/>
    <col min="8193" max="8193" width="47.875" style="714" bestFit="1" customWidth="1"/>
    <col min="8194" max="8370" width="13.375" style="714" bestFit="1" customWidth="1"/>
    <col min="8371" max="8448" width="9" style="714"/>
    <col min="8449" max="8449" width="47.875" style="714" bestFit="1" customWidth="1"/>
    <col min="8450" max="8626" width="13.375" style="714" bestFit="1" customWidth="1"/>
    <col min="8627" max="8704" width="9" style="714"/>
    <col min="8705" max="8705" width="47.875" style="714" bestFit="1" customWidth="1"/>
    <col min="8706" max="8882" width="13.375" style="714" bestFit="1" customWidth="1"/>
    <col min="8883" max="8960" width="9" style="714"/>
    <col min="8961" max="8961" width="47.875" style="714" bestFit="1" customWidth="1"/>
    <col min="8962" max="9138" width="13.375" style="714" bestFit="1" customWidth="1"/>
    <col min="9139" max="9216" width="9" style="714"/>
    <col min="9217" max="9217" width="47.875" style="714" bestFit="1" customWidth="1"/>
    <col min="9218" max="9394" width="13.375" style="714" bestFit="1" customWidth="1"/>
    <col min="9395" max="9472" width="9" style="714"/>
    <col min="9473" max="9473" width="47.875" style="714" bestFit="1" customWidth="1"/>
    <col min="9474" max="9650" width="13.375" style="714" bestFit="1" customWidth="1"/>
    <col min="9651" max="9728" width="9" style="714"/>
    <col min="9729" max="9729" width="47.875" style="714" bestFit="1" customWidth="1"/>
    <col min="9730" max="9906" width="13.375" style="714" bestFit="1" customWidth="1"/>
    <col min="9907" max="9984" width="9" style="714"/>
    <col min="9985" max="9985" width="47.875" style="714" bestFit="1" customWidth="1"/>
    <col min="9986" max="10162" width="13.375" style="714" bestFit="1" customWidth="1"/>
    <col min="10163" max="10240" width="9" style="714"/>
    <col min="10241" max="10241" width="47.875" style="714" bestFit="1" customWidth="1"/>
    <col min="10242" max="10418" width="13.375" style="714" bestFit="1" customWidth="1"/>
    <col min="10419" max="10496" width="9" style="714"/>
    <col min="10497" max="10497" width="47.875" style="714" bestFit="1" customWidth="1"/>
    <col min="10498" max="10674" width="13.375" style="714" bestFit="1" customWidth="1"/>
    <col min="10675" max="10752" width="9" style="714"/>
    <col min="10753" max="10753" width="47.875" style="714" bestFit="1" customWidth="1"/>
    <col min="10754" max="10930" width="13.375" style="714" bestFit="1" customWidth="1"/>
    <col min="10931" max="11008" width="9" style="714"/>
    <col min="11009" max="11009" width="47.875" style="714" bestFit="1" customWidth="1"/>
    <col min="11010" max="11186" width="13.375" style="714" bestFit="1" customWidth="1"/>
    <col min="11187" max="11264" width="9" style="714"/>
    <col min="11265" max="11265" width="47.875" style="714" bestFit="1" customWidth="1"/>
    <col min="11266" max="11442" width="13.375" style="714" bestFit="1" customWidth="1"/>
    <col min="11443" max="11520" width="9" style="714"/>
    <col min="11521" max="11521" width="47.875" style="714" bestFit="1" customWidth="1"/>
    <col min="11522" max="11698" width="13.375" style="714" bestFit="1" customWidth="1"/>
    <col min="11699" max="11776" width="9" style="714"/>
    <col min="11777" max="11777" width="47.875" style="714" bestFit="1" customWidth="1"/>
    <col min="11778" max="11954" width="13.375" style="714" bestFit="1" customWidth="1"/>
    <col min="11955" max="12032" width="9" style="714"/>
    <col min="12033" max="12033" width="47.875" style="714" bestFit="1" customWidth="1"/>
    <col min="12034" max="12210" width="13.375" style="714" bestFit="1" customWidth="1"/>
    <col min="12211" max="12288" width="9" style="714"/>
    <col min="12289" max="12289" width="47.875" style="714" bestFit="1" customWidth="1"/>
    <col min="12290" max="12466" width="13.375" style="714" bestFit="1" customWidth="1"/>
    <col min="12467" max="12544" width="9" style="714"/>
    <col min="12545" max="12545" width="47.875" style="714" bestFit="1" customWidth="1"/>
    <col min="12546" max="12722" width="13.375" style="714" bestFit="1" customWidth="1"/>
    <col min="12723" max="12800" width="9" style="714"/>
    <col min="12801" max="12801" width="47.875" style="714" bestFit="1" customWidth="1"/>
    <col min="12802" max="12978" width="13.375" style="714" bestFit="1" customWidth="1"/>
    <col min="12979" max="13056" width="9" style="714"/>
    <col min="13057" max="13057" width="47.875" style="714" bestFit="1" customWidth="1"/>
    <col min="13058" max="13234" width="13.375" style="714" bestFit="1" customWidth="1"/>
    <col min="13235" max="13312" width="9" style="714"/>
    <col min="13313" max="13313" width="47.875" style="714" bestFit="1" customWidth="1"/>
    <col min="13314" max="13490" width="13.375" style="714" bestFit="1" customWidth="1"/>
    <col min="13491" max="13568" width="9" style="714"/>
    <col min="13569" max="13569" width="47.875" style="714" bestFit="1" customWidth="1"/>
    <col min="13570" max="13746" width="13.375" style="714" bestFit="1" customWidth="1"/>
    <col min="13747" max="13824" width="9" style="714"/>
    <col min="13825" max="13825" width="47.875" style="714" bestFit="1" customWidth="1"/>
    <col min="13826" max="14002" width="13.375" style="714" bestFit="1" customWidth="1"/>
    <col min="14003" max="14080" width="9" style="714"/>
    <col min="14081" max="14081" width="47.875" style="714" bestFit="1" customWidth="1"/>
    <col min="14082" max="14258" width="13.375" style="714" bestFit="1" customWidth="1"/>
    <col min="14259" max="14336" width="9" style="714"/>
    <col min="14337" max="14337" width="47.875" style="714" bestFit="1" customWidth="1"/>
    <col min="14338" max="14514" width="13.375" style="714" bestFit="1" customWidth="1"/>
    <col min="14515" max="14592" width="9" style="714"/>
    <col min="14593" max="14593" width="47.875" style="714" bestFit="1" customWidth="1"/>
    <col min="14594" max="14770" width="13.375" style="714" bestFit="1" customWidth="1"/>
    <col min="14771" max="14848" width="9" style="714"/>
    <col min="14849" max="14849" width="47.875" style="714" bestFit="1" customWidth="1"/>
    <col min="14850" max="15026" width="13.375" style="714" bestFit="1" customWidth="1"/>
    <col min="15027" max="15104" width="9" style="714"/>
    <col min="15105" max="15105" width="47.875" style="714" bestFit="1" customWidth="1"/>
    <col min="15106" max="15282" width="13.375" style="714" bestFit="1" customWidth="1"/>
    <col min="15283" max="15360" width="9" style="714"/>
    <col min="15361" max="15361" width="47.875" style="714" bestFit="1" customWidth="1"/>
    <col min="15362" max="15538" width="13.375" style="714" bestFit="1" customWidth="1"/>
    <col min="15539" max="15616" width="9" style="714"/>
    <col min="15617" max="15617" width="47.875" style="714" bestFit="1" customWidth="1"/>
    <col min="15618" max="15794" width="13.375" style="714" bestFit="1" customWidth="1"/>
    <col min="15795" max="15872" width="9" style="714"/>
    <col min="15873" max="15873" width="47.875" style="714" bestFit="1" customWidth="1"/>
    <col min="15874" max="16050" width="13.375" style="714" bestFit="1" customWidth="1"/>
    <col min="16051" max="16128" width="9" style="714"/>
    <col min="16129" max="16129" width="47.875" style="714" bestFit="1" customWidth="1"/>
    <col min="16130" max="16306" width="13.375" style="714" bestFit="1" customWidth="1"/>
    <col min="16307" max="16384" width="9" style="714"/>
  </cols>
  <sheetData>
    <row r="1" spans="1:178">
      <c r="A1" s="714" t="s">
        <v>793</v>
      </c>
      <c r="B1" s="714" t="s">
        <v>4435</v>
      </c>
    </row>
    <row r="4" spans="1:178">
      <c r="A4" s="714" t="s">
        <v>4476</v>
      </c>
      <c r="B4" s="1015">
        <v>2005</v>
      </c>
      <c r="C4" s="907"/>
      <c r="D4" s="907"/>
      <c r="E4" s="907"/>
      <c r="F4" s="907"/>
      <c r="G4" s="907"/>
      <c r="H4" s="907"/>
      <c r="I4" s="907"/>
      <c r="J4" s="907"/>
      <c r="K4" s="907"/>
      <c r="L4" s="907"/>
      <c r="M4" s="907"/>
      <c r="N4" s="1015">
        <v>2006</v>
      </c>
      <c r="O4" s="907"/>
      <c r="P4" s="907"/>
      <c r="Q4" s="907"/>
      <c r="R4" s="907"/>
      <c r="S4" s="907"/>
      <c r="T4" s="907"/>
      <c r="U4" s="907"/>
      <c r="V4" s="907"/>
      <c r="W4" s="907"/>
      <c r="X4" s="907"/>
      <c r="Y4" s="907"/>
      <c r="Z4" s="1015">
        <v>2007</v>
      </c>
      <c r="AA4" s="907"/>
      <c r="AB4" s="907"/>
      <c r="AC4" s="907"/>
      <c r="AD4" s="907"/>
      <c r="AE4" s="907"/>
      <c r="AF4" s="907"/>
      <c r="AG4" s="907"/>
      <c r="AH4" s="907"/>
      <c r="AI4" s="907"/>
      <c r="AJ4" s="907"/>
      <c r="AK4" s="907"/>
      <c r="AL4" s="1015">
        <v>2008</v>
      </c>
      <c r="AM4" s="907"/>
      <c r="AN4" s="907"/>
      <c r="AO4" s="907"/>
      <c r="AP4" s="907"/>
      <c r="AQ4" s="907"/>
      <c r="AR4" s="907"/>
      <c r="AS4" s="907"/>
      <c r="AT4" s="907"/>
      <c r="AU4" s="907"/>
      <c r="AV4" s="907"/>
      <c r="AW4" s="907"/>
      <c r="AX4" s="1015">
        <v>2009</v>
      </c>
      <c r="AY4" s="907"/>
      <c r="AZ4" s="907"/>
      <c r="BA4" s="907"/>
      <c r="BB4" s="907"/>
      <c r="BC4" s="907"/>
      <c r="BD4" s="907"/>
      <c r="BE4" s="907"/>
      <c r="BF4" s="907"/>
      <c r="BG4" s="907"/>
      <c r="BH4" s="907"/>
      <c r="BI4" s="907"/>
      <c r="BJ4" s="1015">
        <v>2010</v>
      </c>
      <c r="BK4" s="907"/>
      <c r="BL4" s="907"/>
      <c r="BM4" s="907"/>
      <c r="BN4" s="907"/>
      <c r="BO4" s="907"/>
      <c r="BP4" s="907"/>
      <c r="BQ4" s="907"/>
      <c r="BR4" s="907"/>
      <c r="BS4" s="907"/>
      <c r="BT4" s="907"/>
      <c r="BU4" s="907"/>
      <c r="BV4" s="1015">
        <v>2011</v>
      </c>
      <c r="BW4" s="907"/>
      <c r="BX4" s="907"/>
      <c r="BY4" s="907"/>
      <c r="BZ4" s="907"/>
      <c r="CA4" s="907"/>
      <c r="CB4" s="907"/>
      <c r="CC4" s="907"/>
      <c r="CD4" s="907"/>
      <c r="CE4" s="907"/>
      <c r="CF4" s="907"/>
      <c r="CG4" s="907"/>
      <c r="CH4" s="1015">
        <v>2012</v>
      </c>
      <c r="CI4" s="907"/>
      <c r="CJ4" s="907"/>
      <c r="CK4" s="907"/>
      <c r="CL4" s="907"/>
      <c r="CM4" s="907"/>
      <c r="CN4" s="907"/>
      <c r="CO4" s="907"/>
      <c r="CP4" s="907"/>
      <c r="CQ4" s="907"/>
      <c r="CR4" s="907"/>
      <c r="CS4" s="907"/>
      <c r="CT4" s="1015">
        <v>2013</v>
      </c>
      <c r="CU4" s="907"/>
      <c r="CV4" s="907"/>
      <c r="CW4" s="907"/>
      <c r="CX4" s="907"/>
      <c r="CY4" s="907"/>
      <c r="CZ4" s="907"/>
      <c r="DA4" s="907"/>
      <c r="DB4" s="907"/>
      <c r="DC4" s="907"/>
      <c r="DD4" s="907"/>
      <c r="DE4" s="907"/>
      <c r="DF4" s="1015">
        <v>2014</v>
      </c>
      <c r="DG4" s="907"/>
      <c r="DH4" s="907"/>
      <c r="DI4" s="907"/>
      <c r="DJ4" s="907"/>
      <c r="DK4" s="907"/>
      <c r="DL4" s="907"/>
      <c r="DM4" s="907"/>
      <c r="DN4" s="907"/>
      <c r="DO4" s="907"/>
      <c r="DP4" s="907"/>
      <c r="DQ4" s="907"/>
      <c r="DR4" s="1015">
        <v>2015</v>
      </c>
      <c r="DS4" s="907"/>
      <c r="DT4" s="907"/>
      <c r="DU4" s="907"/>
      <c r="DV4" s="907"/>
      <c r="DW4" s="907"/>
      <c r="DX4" s="907"/>
      <c r="DY4" s="907"/>
      <c r="DZ4" s="907"/>
      <c r="EA4" s="907"/>
      <c r="EB4" s="907"/>
      <c r="EC4" s="907"/>
      <c r="ED4" s="1015">
        <v>2016</v>
      </c>
      <c r="EE4" s="907"/>
      <c r="EF4" s="907"/>
      <c r="EG4" s="907"/>
      <c r="EH4" s="907"/>
      <c r="EI4" s="907"/>
      <c r="EJ4" s="907"/>
      <c r="EK4" s="907"/>
      <c r="EL4" s="907"/>
      <c r="EM4" s="907"/>
      <c r="EN4" s="907"/>
      <c r="EO4" s="907"/>
      <c r="EP4" s="1015">
        <v>2017</v>
      </c>
      <c r="EQ4" s="907"/>
      <c r="ER4" s="907"/>
      <c r="ES4" s="907"/>
      <c r="ET4" s="907"/>
      <c r="EU4" s="907"/>
      <c r="EV4" s="907"/>
      <c r="EW4" s="907"/>
      <c r="EX4" s="907"/>
      <c r="EY4" s="907"/>
      <c r="EZ4" s="907"/>
      <c r="FA4" s="907"/>
      <c r="FB4" s="1015">
        <v>2018</v>
      </c>
      <c r="FC4" s="907"/>
      <c r="FD4" s="907"/>
      <c r="FE4" s="907"/>
      <c r="FF4" s="907"/>
      <c r="FG4" s="907"/>
      <c r="FH4" s="907"/>
      <c r="FI4" s="907"/>
      <c r="FJ4" s="907"/>
      <c r="FK4" s="907"/>
      <c r="FL4" s="907"/>
      <c r="FM4" s="907"/>
      <c r="FN4" s="1015">
        <v>2019</v>
      </c>
      <c r="FO4" s="907"/>
      <c r="FP4" s="907"/>
      <c r="FQ4" s="907"/>
      <c r="FR4" s="907"/>
      <c r="FS4" s="907"/>
      <c r="FT4" s="907"/>
      <c r="FU4" s="907"/>
      <c r="FV4" s="907"/>
    </row>
    <row r="5" spans="1:178">
      <c r="B5" s="714" t="s">
        <v>4437</v>
      </c>
      <c r="C5" s="714" t="s">
        <v>4438</v>
      </c>
      <c r="D5" s="714" t="s">
        <v>4439</v>
      </c>
      <c r="E5" s="714" t="s">
        <v>4440</v>
      </c>
      <c r="F5" s="714" t="s">
        <v>4441</v>
      </c>
      <c r="G5" s="714" t="s">
        <v>4442</v>
      </c>
      <c r="H5" s="714" t="s">
        <v>4443</v>
      </c>
      <c r="I5" s="714" t="s">
        <v>4444</v>
      </c>
      <c r="J5" s="714" t="s">
        <v>4445</v>
      </c>
      <c r="K5" s="714" t="s">
        <v>4446</v>
      </c>
      <c r="L5" s="714" t="s">
        <v>4447</v>
      </c>
      <c r="M5" s="714" t="s">
        <v>4448</v>
      </c>
      <c r="N5" s="714" t="s">
        <v>4437</v>
      </c>
      <c r="O5" s="714" t="s">
        <v>4438</v>
      </c>
      <c r="P5" s="714" t="s">
        <v>4439</v>
      </c>
      <c r="Q5" s="714" t="s">
        <v>4440</v>
      </c>
      <c r="R5" s="714" t="s">
        <v>4441</v>
      </c>
      <c r="S5" s="714" t="s">
        <v>4442</v>
      </c>
      <c r="T5" s="714" t="s">
        <v>4443</v>
      </c>
      <c r="U5" s="714" t="s">
        <v>4444</v>
      </c>
      <c r="V5" s="714" t="s">
        <v>4445</v>
      </c>
      <c r="W5" s="714" t="s">
        <v>4446</v>
      </c>
      <c r="X5" s="714" t="s">
        <v>4447</v>
      </c>
      <c r="Y5" s="714" t="s">
        <v>4448</v>
      </c>
      <c r="Z5" s="714" t="s">
        <v>4437</v>
      </c>
      <c r="AA5" s="714" t="s">
        <v>4438</v>
      </c>
      <c r="AB5" s="714" t="s">
        <v>4439</v>
      </c>
      <c r="AC5" s="714" t="s">
        <v>4440</v>
      </c>
      <c r="AD5" s="714" t="s">
        <v>4441</v>
      </c>
      <c r="AE5" s="714" t="s">
        <v>4442</v>
      </c>
      <c r="AF5" s="714" t="s">
        <v>4443</v>
      </c>
      <c r="AG5" s="714" t="s">
        <v>4444</v>
      </c>
      <c r="AH5" s="714" t="s">
        <v>4445</v>
      </c>
      <c r="AI5" s="714" t="s">
        <v>4446</v>
      </c>
      <c r="AJ5" s="714" t="s">
        <v>4447</v>
      </c>
      <c r="AK5" s="714" t="s">
        <v>4448</v>
      </c>
      <c r="AL5" s="714" t="s">
        <v>4437</v>
      </c>
      <c r="AM5" s="714" t="s">
        <v>4438</v>
      </c>
      <c r="AN5" s="714" t="s">
        <v>4439</v>
      </c>
      <c r="AO5" s="714" t="s">
        <v>4440</v>
      </c>
      <c r="AP5" s="714" t="s">
        <v>4441</v>
      </c>
      <c r="AQ5" s="714" t="s">
        <v>4442</v>
      </c>
      <c r="AR5" s="714" t="s">
        <v>4443</v>
      </c>
      <c r="AS5" s="714" t="s">
        <v>4444</v>
      </c>
      <c r="AT5" s="714" t="s">
        <v>4445</v>
      </c>
      <c r="AU5" s="714" t="s">
        <v>4446</v>
      </c>
      <c r="AV5" s="714" t="s">
        <v>4447</v>
      </c>
      <c r="AW5" s="714" t="s">
        <v>4448</v>
      </c>
      <c r="AX5" s="714" t="s">
        <v>4437</v>
      </c>
      <c r="AY5" s="714" t="s">
        <v>4438</v>
      </c>
      <c r="AZ5" s="714" t="s">
        <v>4439</v>
      </c>
      <c r="BA5" s="714" t="s">
        <v>4440</v>
      </c>
      <c r="BB5" s="714" t="s">
        <v>4441</v>
      </c>
      <c r="BC5" s="714" t="s">
        <v>4442</v>
      </c>
      <c r="BD5" s="714" t="s">
        <v>4443</v>
      </c>
      <c r="BE5" s="714" t="s">
        <v>4444</v>
      </c>
      <c r="BF5" s="714" t="s">
        <v>4445</v>
      </c>
      <c r="BG5" s="714" t="s">
        <v>4446</v>
      </c>
      <c r="BH5" s="714" t="s">
        <v>4447</v>
      </c>
      <c r="BI5" s="714" t="s">
        <v>4448</v>
      </c>
      <c r="BJ5" s="714" t="s">
        <v>4437</v>
      </c>
      <c r="BK5" s="714" t="s">
        <v>4438</v>
      </c>
      <c r="BL5" s="714" t="s">
        <v>4439</v>
      </c>
      <c r="BM5" s="714" t="s">
        <v>4440</v>
      </c>
      <c r="BN5" s="714" t="s">
        <v>4441</v>
      </c>
      <c r="BO5" s="714" t="s">
        <v>4442</v>
      </c>
      <c r="BP5" s="714" t="s">
        <v>4443</v>
      </c>
      <c r="BQ5" s="714" t="s">
        <v>4444</v>
      </c>
      <c r="BR5" s="714" t="s">
        <v>4445</v>
      </c>
      <c r="BS5" s="714" t="s">
        <v>4446</v>
      </c>
      <c r="BT5" s="714" t="s">
        <v>4447</v>
      </c>
      <c r="BU5" s="714" t="s">
        <v>4448</v>
      </c>
      <c r="BV5" s="714" t="s">
        <v>4437</v>
      </c>
      <c r="BW5" s="714" t="s">
        <v>4438</v>
      </c>
      <c r="BX5" s="714" t="s">
        <v>4439</v>
      </c>
      <c r="BY5" s="714" t="s">
        <v>4440</v>
      </c>
      <c r="BZ5" s="714" t="s">
        <v>4441</v>
      </c>
      <c r="CA5" s="714" t="s">
        <v>4442</v>
      </c>
      <c r="CB5" s="714" t="s">
        <v>4443</v>
      </c>
      <c r="CC5" s="714" t="s">
        <v>4444</v>
      </c>
      <c r="CD5" s="714" t="s">
        <v>4445</v>
      </c>
      <c r="CE5" s="714" t="s">
        <v>4446</v>
      </c>
      <c r="CF5" s="714" t="s">
        <v>4447</v>
      </c>
      <c r="CG5" s="714" t="s">
        <v>4448</v>
      </c>
      <c r="CH5" s="714" t="s">
        <v>4437</v>
      </c>
      <c r="CI5" s="714" t="s">
        <v>4438</v>
      </c>
      <c r="CJ5" s="714" t="s">
        <v>4439</v>
      </c>
      <c r="CK5" s="714" t="s">
        <v>4440</v>
      </c>
      <c r="CL5" s="714" t="s">
        <v>4441</v>
      </c>
      <c r="CM5" s="714" t="s">
        <v>4442</v>
      </c>
      <c r="CN5" s="714" t="s">
        <v>4443</v>
      </c>
      <c r="CO5" s="714" t="s">
        <v>4444</v>
      </c>
      <c r="CP5" s="714" t="s">
        <v>4445</v>
      </c>
      <c r="CQ5" s="714" t="s">
        <v>4446</v>
      </c>
      <c r="CR5" s="714" t="s">
        <v>4447</v>
      </c>
      <c r="CS5" s="714" t="s">
        <v>4448</v>
      </c>
      <c r="CT5" s="714" t="s">
        <v>4437</v>
      </c>
      <c r="CU5" s="714" t="s">
        <v>4438</v>
      </c>
      <c r="CV5" s="714" t="s">
        <v>4439</v>
      </c>
      <c r="CW5" s="714" t="s">
        <v>4440</v>
      </c>
      <c r="CX5" s="714" t="s">
        <v>4441</v>
      </c>
      <c r="CY5" s="714" t="s">
        <v>4442</v>
      </c>
      <c r="CZ5" s="714" t="s">
        <v>4443</v>
      </c>
      <c r="DA5" s="714" t="s">
        <v>4444</v>
      </c>
      <c r="DB5" s="714" t="s">
        <v>4445</v>
      </c>
      <c r="DC5" s="714" t="s">
        <v>4446</v>
      </c>
      <c r="DD5" s="714" t="s">
        <v>4447</v>
      </c>
      <c r="DE5" s="714" t="s">
        <v>4448</v>
      </c>
      <c r="DF5" s="714" t="s">
        <v>4437</v>
      </c>
      <c r="DG5" s="714" t="s">
        <v>4438</v>
      </c>
      <c r="DH5" s="714" t="s">
        <v>4439</v>
      </c>
      <c r="DI5" s="714" t="s">
        <v>4440</v>
      </c>
      <c r="DJ5" s="714" t="s">
        <v>4441</v>
      </c>
      <c r="DK5" s="714" t="s">
        <v>4442</v>
      </c>
      <c r="DL5" s="714" t="s">
        <v>4443</v>
      </c>
      <c r="DM5" s="714" t="s">
        <v>4444</v>
      </c>
      <c r="DN5" s="714" t="s">
        <v>4445</v>
      </c>
      <c r="DO5" s="714" t="s">
        <v>4446</v>
      </c>
      <c r="DP5" s="714" t="s">
        <v>4447</v>
      </c>
      <c r="DQ5" s="714" t="s">
        <v>4448</v>
      </c>
      <c r="DR5" s="714" t="s">
        <v>4437</v>
      </c>
      <c r="DS5" s="714" t="s">
        <v>4438</v>
      </c>
      <c r="DT5" s="714" t="s">
        <v>4439</v>
      </c>
      <c r="DU5" s="714" t="s">
        <v>4440</v>
      </c>
      <c r="DV5" s="714" t="s">
        <v>4441</v>
      </c>
      <c r="DW5" s="714" t="s">
        <v>4442</v>
      </c>
      <c r="DX5" s="714" t="s">
        <v>4443</v>
      </c>
      <c r="DY5" s="714" t="s">
        <v>4444</v>
      </c>
      <c r="DZ5" s="714" t="s">
        <v>4445</v>
      </c>
      <c r="EA5" s="714" t="s">
        <v>4446</v>
      </c>
      <c r="EB5" s="714" t="s">
        <v>4447</v>
      </c>
      <c r="EC5" s="714" t="s">
        <v>4448</v>
      </c>
      <c r="ED5" s="714" t="s">
        <v>4437</v>
      </c>
      <c r="EE5" s="714" t="s">
        <v>4438</v>
      </c>
      <c r="EF5" s="714" t="s">
        <v>4439</v>
      </c>
      <c r="EG5" s="714" t="s">
        <v>4440</v>
      </c>
      <c r="EH5" s="714" t="s">
        <v>4441</v>
      </c>
      <c r="EI5" s="714" t="s">
        <v>4442</v>
      </c>
      <c r="EJ5" s="714" t="s">
        <v>4443</v>
      </c>
      <c r="EK5" s="714" t="s">
        <v>4444</v>
      </c>
      <c r="EL5" s="714" t="s">
        <v>4445</v>
      </c>
      <c r="EM5" s="714" t="s">
        <v>4446</v>
      </c>
      <c r="EN5" s="714" t="s">
        <v>4447</v>
      </c>
      <c r="EO5" s="714" t="s">
        <v>4448</v>
      </c>
      <c r="EP5" s="714" t="s">
        <v>4437</v>
      </c>
      <c r="EQ5" s="714" t="s">
        <v>4438</v>
      </c>
      <c r="ER5" s="714" t="s">
        <v>4439</v>
      </c>
      <c r="ES5" s="714" t="s">
        <v>4440</v>
      </c>
      <c r="ET5" s="714" t="s">
        <v>4441</v>
      </c>
      <c r="EU5" s="714" t="s">
        <v>4442</v>
      </c>
      <c r="EV5" s="714" t="s">
        <v>4443</v>
      </c>
      <c r="EW5" s="714" t="s">
        <v>4444</v>
      </c>
      <c r="EX5" s="714" t="s">
        <v>4445</v>
      </c>
      <c r="EY5" s="714" t="s">
        <v>4446</v>
      </c>
      <c r="EZ5" s="714" t="s">
        <v>4447</v>
      </c>
      <c r="FA5" s="714" t="s">
        <v>4448</v>
      </c>
      <c r="FB5" s="714" t="s">
        <v>4437</v>
      </c>
      <c r="FC5" s="714" t="s">
        <v>4438</v>
      </c>
      <c r="FD5" s="714" t="s">
        <v>4439</v>
      </c>
      <c r="FE5" s="714" t="s">
        <v>4440</v>
      </c>
      <c r="FF5" s="714" t="s">
        <v>4441</v>
      </c>
      <c r="FG5" s="714" t="s">
        <v>4442</v>
      </c>
      <c r="FH5" s="714" t="s">
        <v>4443</v>
      </c>
      <c r="FI5" s="714" t="s">
        <v>4444</v>
      </c>
      <c r="FJ5" s="714" t="s">
        <v>4445</v>
      </c>
      <c r="FK5" s="714" t="s">
        <v>4446</v>
      </c>
      <c r="FL5" s="714" t="s">
        <v>4447</v>
      </c>
      <c r="FM5" s="714" t="s">
        <v>4448</v>
      </c>
      <c r="FN5" s="714" t="s">
        <v>4437</v>
      </c>
      <c r="FO5" s="714" t="s">
        <v>4438</v>
      </c>
      <c r="FP5" s="714" t="s">
        <v>4439</v>
      </c>
      <c r="FQ5" s="714" t="s">
        <v>4440</v>
      </c>
      <c r="FR5" s="714" t="s">
        <v>4441</v>
      </c>
      <c r="FS5" s="714" t="s">
        <v>4442</v>
      </c>
      <c r="FT5" s="714" t="s">
        <v>4443</v>
      </c>
      <c r="FU5" s="714" t="s">
        <v>4444</v>
      </c>
      <c r="FV5" s="714" t="s">
        <v>4445</v>
      </c>
    </row>
    <row r="6" spans="1:178">
      <c r="A6" s="714" t="s">
        <v>4449</v>
      </c>
      <c r="B6" s="714">
        <v>0.27</v>
      </c>
      <c r="C6" s="714">
        <v>0.24</v>
      </c>
      <c r="D6" s="714">
        <v>0.34</v>
      </c>
      <c r="E6" s="714">
        <v>0.82</v>
      </c>
      <c r="F6" s="714">
        <v>0.8</v>
      </c>
      <c r="G6" s="714">
        <v>-0.06</v>
      </c>
      <c r="H6" s="714">
        <v>-0.84</v>
      </c>
      <c r="I6" s="714">
        <v>1.55</v>
      </c>
      <c r="J6" s="714">
        <v>0.92</v>
      </c>
      <c r="K6" s="714">
        <v>1.7</v>
      </c>
      <c r="L6" s="714">
        <v>1</v>
      </c>
      <c r="M6" s="714">
        <v>0.19</v>
      </c>
      <c r="N6" s="714">
        <v>0.87</v>
      </c>
      <c r="O6" s="714">
        <v>0.54</v>
      </c>
      <c r="P6" s="714">
        <v>0.46</v>
      </c>
      <c r="Q6" s="714">
        <v>1.8</v>
      </c>
      <c r="R6" s="714">
        <v>1.25</v>
      </c>
      <c r="S6" s="714">
        <v>-0.49</v>
      </c>
      <c r="T6" s="714">
        <v>0.43</v>
      </c>
      <c r="U6" s="714">
        <v>0.2</v>
      </c>
      <c r="V6" s="714">
        <v>1.49</v>
      </c>
      <c r="W6" s="714">
        <v>1.1499999999999999</v>
      </c>
      <c r="X6" s="714">
        <v>1.31</v>
      </c>
      <c r="Y6" s="714">
        <v>0.4</v>
      </c>
      <c r="Z6" s="714">
        <v>1.77</v>
      </c>
      <c r="AA6" s="714">
        <v>0.66</v>
      </c>
      <c r="AB6" s="714">
        <v>1.36</v>
      </c>
      <c r="AC6" s="714">
        <v>1.55</v>
      </c>
      <c r="AD6" s="714">
        <v>0.4</v>
      </c>
      <c r="AE6" s="714">
        <v>-0.56999999999999995</v>
      </c>
      <c r="AF6" s="714">
        <v>-1.07</v>
      </c>
      <c r="AG6" s="714">
        <v>1.18</v>
      </c>
      <c r="AH6" s="714">
        <v>0.48</v>
      </c>
      <c r="AI6" s="714">
        <v>1.1200000000000001</v>
      </c>
      <c r="AJ6" s="714">
        <v>1.61</v>
      </c>
      <c r="AK6" s="714">
        <v>0.15</v>
      </c>
      <c r="AL6" s="714">
        <v>0.73</v>
      </c>
      <c r="AM6" s="714">
        <v>1.83</v>
      </c>
      <c r="AN6" s="714">
        <v>0.91</v>
      </c>
      <c r="AO6" s="714">
        <v>1.74</v>
      </c>
      <c r="AP6" s="714">
        <v>2.13</v>
      </c>
      <c r="AQ6" s="714">
        <v>-1.1399999999999999</v>
      </c>
      <c r="AR6" s="714">
        <v>0.77</v>
      </c>
      <c r="AS6" s="714">
        <v>-0.18</v>
      </c>
      <c r="AT6" s="714">
        <v>0.36</v>
      </c>
      <c r="AU6" s="714">
        <v>2.56</v>
      </c>
      <c r="AV6" s="714">
        <v>0.42</v>
      </c>
      <c r="AW6" s="714">
        <v>-0.69</v>
      </c>
      <c r="AX6" s="714">
        <v>0.36</v>
      </c>
      <c r="AY6" s="714">
        <v>-0.03</v>
      </c>
      <c r="AZ6" s="714">
        <v>1.32</v>
      </c>
      <c r="BA6" s="714">
        <v>0.8</v>
      </c>
      <c r="BB6" s="714">
        <v>1.1000000000000001</v>
      </c>
      <c r="BC6" s="714">
        <v>-0.39</v>
      </c>
      <c r="BD6" s="714">
        <v>0.51</v>
      </c>
      <c r="BE6" s="714">
        <v>0.25</v>
      </c>
      <c r="BF6" s="714">
        <v>0.4</v>
      </c>
      <c r="BG6" s="714">
        <v>1.98</v>
      </c>
      <c r="BH6" s="714">
        <v>1.19</v>
      </c>
      <c r="BI6" s="714">
        <v>0.76</v>
      </c>
      <c r="BJ6" s="714">
        <v>1.67</v>
      </c>
      <c r="BK6" s="714">
        <v>2.08</v>
      </c>
      <c r="BL6" s="714">
        <v>0.12</v>
      </c>
      <c r="BM6" s="714">
        <v>1.1100000000000001</v>
      </c>
      <c r="BN6" s="714">
        <v>-0.76</v>
      </c>
      <c r="BO6" s="714">
        <v>-1.1299999999999999</v>
      </c>
      <c r="BP6" s="714">
        <v>-0.48</v>
      </c>
      <c r="BQ6" s="714">
        <v>0.95</v>
      </c>
      <c r="BR6" s="714">
        <v>1.73</v>
      </c>
      <c r="BS6" s="714">
        <v>2.39</v>
      </c>
      <c r="BT6" s="714">
        <v>-0.4</v>
      </c>
      <c r="BU6" s="714">
        <v>-0.27</v>
      </c>
      <c r="BV6" s="714">
        <v>0.41</v>
      </c>
      <c r="BW6" s="714">
        <v>0.75</v>
      </c>
      <c r="BX6" s="714">
        <v>-0.06</v>
      </c>
      <c r="BY6" s="714">
        <v>1.28</v>
      </c>
      <c r="BZ6" s="714">
        <v>1.1000000000000001</v>
      </c>
      <c r="CA6" s="714">
        <v>-0.44</v>
      </c>
      <c r="CB6" s="714">
        <v>-0.31</v>
      </c>
      <c r="CC6" s="714">
        <v>1.32</v>
      </c>
      <c r="CD6" s="714">
        <v>0.71</v>
      </c>
      <c r="CE6" s="714">
        <v>2.98</v>
      </c>
      <c r="CF6" s="714">
        <v>1.76</v>
      </c>
      <c r="CG6" s="714">
        <v>1.05</v>
      </c>
      <c r="CH6" s="714">
        <v>0.52</v>
      </c>
      <c r="CI6" s="714">
        <v>0.41</v>
      </c>
      <c r="CJ6" s="714">
        <v>0.3</v>
      </c>
      <c r="CK6" s="714">
        <v>1.72</v>
      </c>
      <c r="CL6" s="714">
        <v>-0.21</v>
      </c>
      <c r="CM6" s="714">
        <v>-1.38</v>
      </c>
      <c r="CN6" s="714">
        <v>0.16</v>
      </c>
      <c r="CO6" s="714">
        <v>1.03</v>
      </c>
      <c r="CP6" s="714">
        <v>0.53</v>
      </c>
      <c r="CQ6" s="714">
        <v>1.71</v>
      </c>
      <c r="CR6" s="714">
        <v>0.45</v>
      </c>
      <c r="CS6" s="714">
        <v>0.48</v>
      </c>
      <c r="CT6" s="714">
        <v>2</v>
      </c>
      <c r="CU6" s="714">
        <v>0.19</v>
      </c>
      <c r="CV6" s="714">
        <v>0.76</v>
      </c>
      <c r="CW6" s="714">
        <v>0.59</v>
      </c>
      <c r="CX6" s="714">
        <v>0.13</v>
      </c>
      <c r="CY6" s="714">
        <v>0.39</v>
      </c>
      <c r="CZ6" s="714">
        <v>0.78</v>
      </c>
      <c r="DA6" s="714">
        <v>0.03</v>
      </c>
      <c r="DB6" s="714">
        <v>-7.0000000000000007E-2</v>
      </c>
      <c r="DC6" s="714">
        <v>1.97</v>
      </c>
      <c r="DD6" s="714">
        <v>0.25</v>
      </c>
      <c r="DE6" s="714">
        <v>0.2</v>
      </c>
      <c r="DF6" s="714">
        <v>2.11</v>
      </c>
      <c r="DG6" s="714">
        <v>-0.01</v>
      </c>
      <c r="DH6" s="714">
        <v>0.95</v>
      </c>
      <c r="DI6" s="714">
        <v>1.56</v>
      </c>
      <c r="DJ6" s="714">
        <v>-0.13</v>
      </c>
      <c r="DK6" s="714">
        <v>0.16</v>
      </c>
      <c r="DL6" s="714">
        <v>0.38</v>
      </c>
      <c r="DM6" s="714">
        <v>0.03</v>
      </c>
      <c r="DN6" s="714">
        <v>0.36</v>
      </c>
      <c r="DO6" s="714">
        <v>1.96</v>
      </c>
      <c r="DP6" s="714">
        <v>0.2</v>
      </c>
      <c r="DQ6" s="714">
        <v>-0.41</v>
      </c>
      <c r="DR6" s="714">
        <v>1.06</v>
      </c>
      <c r="DS6" s="714">
        <v>0.76</v>
      </c>
      <c r="DT6" s="714">
        <v>1.08</v>
      </c>
      <c r="DU6" s="714">
        <v>1.63</v>
      </c>
      <c r="DV6" s="714">
        <v>0.48</v>
      </c>
      <c r="DW6" s="714">
        <v>-0.65</v>
      </c>
      <c r="DX6" s="714">
        <v>0.46</v>
      </c>
      <c r="DY6" s="714">
        <v>0.52</v>
      </c>
      <c r="DZ6" s="714">
        <v>0.44</v>
      </c>
      <c r="EA6" s="714">
        <v>1.67</v>
      </c>
      <c r="EB6" s="714">
        <v>0.91</v>
      </c>
      <c r="EC6" s="714">
        <v>0.74</v>
      </c>
      <c r="ED6" s="714">
        <v>2.16</v>
      </c>
      <c r="EE6" s="714">
        <v>-0.01</v>
      </c>
      <c r="EF6" s="714">
        <v>0.01</v>
      </c>
      <c r="EG6" s="714">
        <v>1.08</v>
      </c>
      <c r="EH6" s="714">
        <v>0.46</v>
      </c>
      <c r="EI6" s="714">
        <v>0.65</v>
      </c>
      <c r="EJ6" s="714">
        <v>1.44</v>
      </c>
      <c r="EK6" s="714">
        <v>-0.34</v>
      </c>
      <c r="EL6" s="714">
        <v>0.24</v>
      </c>
      <c r="EM6" s="714">
        <v>1.44</v>
      </c>
      <c r="EN6" s="714">
        <v>0.46</v>
      </c>
      <c r="EO6" s="714">
        <v>1.89</v>
      </c>
      <c r="EP6" s="714">
        <v>2.65</v>
      </c>
      <c r="EQ6" s="714">
        <v>0.86</v>
      </c>
      <c r="ER6" s="714">
        <v>0.91</v>
      </c>
      <c r="ES6" s="714">
        <v>1.71</v>
      </c>
      <c r="ET6" s="714">
        <v>-0.03</v>
      </c>
      <c r="EU6" s="714">
        <v>-0.05</v>
      </c>
      <c r="EV6" s="714">
        <v>0.08</v>
      </c>
      <c r="EW6" s="714">
        <v>0.7</v>
      </c>
      <c r="EX6" s="714">
        <v>0.67</v>
      </c>
      <c r="EY6" s="714">
        <v>1.65</v>
      </c>
      <c r="EZ6" s="714">
        <v>1.72</v>
      </c>
      <c r="FA6" s="714">
        <v>0.73</v>
      </c>
      <c r="FB6" s="714">
        <v>1.54</v>
      </c>
      <c r="FC6" s="714">
        <v>1.01</v>
      </c>
      <c r="FD6" s="714">
        <v>0.91</v>
      </c>
      <c r="FE6" s="714">
        <v>1.84</v>
      </c>
      <c r="FF6" s="714">
        <v>1.52</v>
      </c>
      <c r="FG6" s="714">
        <v>2.79</v>
      </c>
      <c r="FH6" s="714">
        <v>0.71</v>
      </c>
      <c r="FI6" s="714">
        <v>1.98</v>
      </c>
      <c r="FJ6" s="714">
        <v>6.57</v>
      </c>
      <c r="FK6" s="714">
        <v>2.61</v>
      </c>
      <c r="FL6" s="714">
        <v>-1.1100000000000001</v>
      </c>
      <c r="FM6" s="714">
        <v>-0.18</v>
      </c>
      <c r="FN6" s="714">
        <v>1.72</v>
      </c>
      <c r="FO6" s="714">
        <v>0.75</v>
      </c>
      <c r="FP6" s="714">
        <v>0.88</v>
      </c>
      <c r="FQ6" s="714">
        <v>1.6</v>
      </c>
      <c r="FR6" s="714">
        <v>1.1200000000000001</v>
      </c>
      <c r="FS6" s="714">
        <v>-0.44</v>
      </c>
      <c r="FT6" s="714">
        <v>1.02</v>
      </c>
      <c r="FU6" s="714">
        <v>1.1499999999999999</v>
      </c>
      <c r="FV6" s="714">
        <v>0.88</v>
      </c>
    </row>
    <row r="7" spans="1:178">
      <c r="A7" s="714" t="s">
        <v>4450</v>
      </c>
      <c r="B7" s="714">
        <v>1.07</v>
      </c>
      <c r="C7" s="714">
        <v>0.44</v>
      </c>
      <c r="D7" s="714">
        <v>-0.19</v>
      </c>
      <c r="E7" s="714">
        <v>0.23</v>
      </c>
      <c r="F7" s="714">
        <v>1.25</v>
      </c>
      <c r="G7" s="714">
        <v>-0.21</v>
      </c>
      <c r="H7" s="714">
        <v>-0.27</v>
      </c>
      <c r="I7" s="714">
        <v>0.67</v>
      </c>
      <c r="J7" s="714">
        <v>0.67</v>
      </c>
      <c r="K7" s="714">
        <v>1.1399999999999999</v>
      </c>
      <c r="L7" s="714">
        <v>1.56</v>
      </c>
      <c r="M7" s="714">
        <v>0.85</v>
      </c>
      <c r="N7" s="714">
        <v>1.32</v>
      </c>
      <c r="O7" s="714">
        <v>0.05</v>
      </c>
      <c r="P7" s="714">
        <v>0.94</v>
      </c>
      <c r="Q7" s="714">
        <v>0.49</v>
      </c>
      <c r="R7" s="714">
        <v>0.97</v>
      </c>
      <c r="S7" s="714">
        <v>-0.17</v>
      </c>
      <c r="T7" s="714">
        <v>1.01</v>
      </c>
      <c r="U7" s="714">
        <v>-0.57999999999999996</v>
      </c>
      <c r="V7" s="714">
        <v>1.7</v>
      </c>
      <c r="W7" s="714">
        <v>0.46</v>
      </c>
      <c r="X7" s="714">
        <v>1.43</v>
      </c>
      <c r="Y7" s="714">
        <v>0.56999999999999995</v>
      </c>
      <c r="Z7" s="714">
        <v>1.39</v>
      </c>
      <c r="AA7" s="714">
        <v>0.56000000000000005</v>
      </c>
      <c r="AB7" s="714">
        <v>1.24</v>
      </c>
      <c r="AC7" s="714">
        <v>0.67</v>
      </c>
      <c r="AD7" s="714">
        <v>0.75</v>
      </c>
      <c r="AE7" s="714">
        <v>-0.15</v>
      </c>
      <c r="AF7" s="714">
        <v>-0.41</v>
      </c>
      <c r="AG7" s="714">
        <v>0.47</v>
      </c>
      <c r="AH7" s="714">
        <v>1.76</v>
      </c>
      <c r="AI7" s="714">
        <v>1.07</v>
      </c>
      <c r="AJ7" s="714">
        <v>1.73</v>
      </c>
      <c r="AK7" s="714">
        <v>0.28000000000000003</v>
      </c>
      <c r="AL7" s="714">
        <v>1.24</v>
      </c>
      <c r="AM7" s="714">
        <v>1.62</v>
      </c>
      <c r="AN7" s="714">
        <v>0.95</v>
      </c>
      <c r="AO7" s="714">
        <v>1.19</v>
      </c>
      <c r="AP7" s="714">
        <v>1.22</v>
      </c>
      <c r="AQ7" s="714">
        <v>0.33</v>
      </c>
      <c r="AR7" s="714">
        <v>1.49</v>
      </c>
      <c r="AS7" s="714">
        <v>0.38</v>
      </c>
      <c r="AT7" s="714">
        <v>0.47</v>
      </c>
      <c r="AU7" s="714">
        <v>1.93</v>
      </c>
      <c r="AV7" s="714">
        <v>0.97</v>
      </c>
      <c r="AW7" s="714">
        <v>-0.2</v>
      </c>
      <c r="AX7" s="714">
        <v>-0.28000000000000003</v>
      </c>
      <c r="AY7" s="714">
        <v>-0.21</v>
      </c>
      <c r="AZ7" s="714">
        <v>1.05</v>
      </c>
      <c r="BA7" s="714">
        <v>-0.31</v>
      </c>
      <c r="BB7" s="714">
        <v>-0.02</v>
      </c>
      <c r="BC7" s="714">
        <v>0.25</v>
      </c>
      <c r="BD7" s="714">
        <v>0.92</v>
      </c>
      <c r="BE7" s="714">
        <v>0.13</v>
      </c>
      <c r="BF7" s="714">
        <v>0.47</v>
      </c>
      <c r="BG7" s="714">
        <v>1.73</v>
      </c>
      <c r="BH7" s="714">
        <v>0.67</v>
      </c>
      <c r="BI7" s="714">
        <v>1.08</v>
      </c>
      <c r="BJ7" s="714">
        <v>2.62</v>
      </c>
      <c r="BK7" s="714">
        <v>1.84</v>
      </c>
      <c r="BL7" s="714">
        <v>0.9</v>
      </c>
      <c r="BM7" s="714">
        <v>0.89</v>
      </c>
      <c r="BN7" s="714">
        <v>-0.26</v>
      </c>
      <c r="BO7" s="714">
        <v>0.35</v>
      </c>
      <c r="BP7" s="714">
        <v>-0.3</v>
      </c>
      <c r="BQ7" s="714">
        <v>0.02</v>
      </c>
      <c r="BR7" s="714">
        <v>0.71</v>
      </c>
      <c r="BS7" s="714">
        <v>1.45</v>
      </c>
      <c r="BT7" s="714">
        <v>0.62</v>
      </c>
      <c r="BU7" s="714">
        <v>-0.28000000000000003</v>
      </c>
      <c r="BV7" s="714">
        <v>0.88</v>
      </c>
      <c r="BW7" s="714">
        <v>0.94</v>
      </c>
      <c r="BX7" s="714">
        <v>0.56999999999999995</v>
      </c>
      <c r="BY7" s="714">
        <v>0.66</v>
      </c>
      <c r="BZ7" s="714">
        <v>1.36</v>
      </c>
      <c r="CA7" s="714">
        <v>-0.65</v>
      </c>
      <c r="CB7" s="714">
        <v>-0.05</v>
      </c>
      <c r="CC7" s="714">
        <v>1.07</v>
      </c>
      <c r="CD7" s="714">
        <v>1.46</v>
      </c>
      <c r="CE7" s="714">
        <v>3.23</v>
      </c>
      <c r="CF7" s="714">
        <v>1.19</v>
      </c>
      <c r="CG7" s="714">
        <v>0.59</v>
      </c>
      <c r="CH7" s="714">
        <v>0.11</v>
      </c>
      <c r="CI7" s="714">
        <v>1.04</v>
      </c>
      <c r="CJ7" s="714">
        <v>0.89</v>
      </c>
      <c r="CK7" s="714">
        <v>1.19</v>
      </c>
      <c r="CL7" s="714">
        <v>-0.5</v>
      </c>
      <c r="CM7" s="714">
        <v>-0.93</v>
      </c>
      <c r="CN7" s="714">
        <v>0.35</v>
      </c>
      <c r="CO7" s="714">
        <v>0.43</v>
      </c>
      <c r="CP7" s="714">
        <v>1.51</v>
      </c>
      <c r="CQ7" s="714">
        <v>1.24</v>
      </c>
      <c r="CR7" s="714">
        <v>0.51</v>
      </c>
      <c r="CS7" s="714">
        <v>0.2</v>
      </c>
      <c r="CT7" s="714">
        <v>1.85</v>
      </c>
      <c r="CU7" s="714">
        <v>0.55000000000000004</v>
      </c>
      <c r="CV7" s="714">
        <v>0.5</v>
      </c>
      <c r="CW7" s="714">
        <v>0.09</v>
      </c>
      <c r="CX7" s="714">
        <v>0.31</v>
      </c>
      <c r="CY7" s="714">
        <v>0.42</v>
      </c>
      <c r="CZ7" s="714">
        <v>0.15</v>
      </c>
      <c r="DA7" s="714">
        <v>0.2</v>
      </c>
      <c r="DB7" s="714">
        <v>0.54</v>
      </c>
      <c r="DC7" s="714">
        <v>1.29</v>
      </c>
      <c r="DD7" s="714">
        <v>0.04</v>
      </c>
      <c r="DE7" s="714">
        <v>0.5</v>
      </c>
      <c r="DF7" s="714">
        <v>2.67</v>
      </c>
      <c r="DG7" s="714">
        <v>1.06</v>
      </c>
      <c r="DH7" s="714">
        <v>1</v>
      </c>
      <c r="DI7" s="714">
        <v>0.74</v>
      </c>
      <c r="DJ7" s="714">
        <v>-0.09</v>
      </c>
      <c r="DK7" s="714">
        <v>0.08</v>
      </c>
      <c r="DL7" s="714">
        <v>0.6</v>
      </c>
      <c r="DM7" s="714">
        <v>0.11</v>
      </c>
      <c r="DN7" s="714">
        <v>0.34</v>
      </c>
      <c r="DO7" s="714">
        <v>1.64</v>
      </c>
      <c r="DP7" s="714">
        <v>0.26</v>
      </c>
      <c r="DQ7" s="714">
        <v>-0.12</v>
      </c>
      <c r="DR7" s="714">
        <v>1.17</v>
      </c>
      <c r="DS7" s="714">
        <v>0.98</v>
      </c>
      <c r="DT7" s="714">
        <v>0.8</v>
      </c>
      <c r="DU7" s="714">
        <v>0.68</v>
      </c>
      <c r="DV7" s="714">
        <v>0.42</v>
      </c>
      <c r="DW7" s="714">
        <v>-0.67</v>
      </c>
      <c r="DX7" s="714">
        <v>0.7</v>
      </c>
      <c r="DY7" s="714">
        <v>0.41</v>
      </c>
      <c r="DZ7" s="714">
        <v>0.99</v>
      </c>
      <c r="EA7" s="714">
        <v>0.8</v>
      </c>
      <c r="EB7" s="714">
        <v>0.72</v>
      </c>
      <c r="EC7" s="714">
        <v>0.3</v>
      </c>
      <c r="ED7" s="714">
        <v>2.29</v>
      </c>
      <c r="EE7" s="714">
        <v>0.57999999999999996</v>
      </c>
      <c r="EF7" s="714">
        <v>-0.22</v>
      </c>
      <c r="EG7" s="714">
        <v>0.04</v>
      </c>
      <c r="EH7" s="714">
        <v>0.22</v>
      </c>
      <c r="EI7" s="714">
        <v>0.64</v>
      </c>
      <c r="EJ7" s="714">
        <v>1.92</v>
      </c>
      <c r="EK7" s="714">
        <v>-0.13</v>
      </c>
      <c r="EL7" s="714">
        <v>0.22</v>
      </c>
      <c r="EM7" s="714">
        <v>0.82</v>
      </c>
      <c r="EN7" s="714">
        <v>0.78</v>
      </c>
      <c r="EO7" s="714">
        <v>2.25</v>
      </c>
      <c r="EP7" s="714">
        <v>3.08</v>
      </c>
      <c r="EQ7" s="714">
        <v>1.2</v>
      </c>
      <c r="ER7" s="714">
        <v>0.8</v>
      </c>
      <c r="ES7" s="714">
        <v>0.92</v>
      </c>
      <c r="ET7" s="714">
        <v>0.23</v>
      </c>
      <c r="EU7" s="714">
        <v>-0.31</v>
      </c>
      <c r="EV7" s="714">
        <v>0.35</v>
      </c>
      <c r="EW7" s="714">
        <v>0.41</v>
      </c>
      <c r="EX7" s="714">
        <v>0.35</v>
      </c>
      <c r="EY7" s="714">
        <v>1.33</v>
      </c>
      <c r="EZ7" s="714">
        <v>1.55</v>
      </c>
      <c r="FA7" s="714">
        <v>0.96</v>
      </c>
      <c r="FB7" s="714">
        <v>1.22</v>
      </c>
      <c r="FC7" s="714">
        <v>0.98</v>
      </c>
      <c r="FD7" s="714">
        <v>0.47</v>
      </c>
      <c r="FE7" s="714">
        <v>1.44</v>
      </c>
      <c r="FF7" s="714">
        <v>2.23</v>
      </c>
      <c r="FG7" s="714">
        <v>3.23</v>
      </c>
      <c r="FH7" s="714">
        <v>0.45</v>
      </c>
      <c r="FI7" s="714">
        <v>2.3199999999999998</v>
      </c>
      <c r="FJ7" s="714">
        <v>7.59</v>
      </c>
      <c r="FK7" s="714">
        <v>2.61</v>
      </c>
      <c r="FL7" s="714">
        <v>-0.94</v>
      </c>
      <c r="FM7" s="714">
        <v>-0.05</v>
      </c>
      <c r="FN7" s="714">
        <v>0.88</v>
      </c>
      <c r="FO7" s="714">
        <v>0.52</v>
      </c>
      <c r="FP7" s="714">
        <v>1.05</v>
      </c>
      <c r="FQ7" s="714">
        <v>1.71</v>
      </c>
      <c r="FR7" s="714">
        <v>1.27</v>
      </c>
      <c r="FS7" s="714">
        <v>0.34</v>
      </c>
      <c r="FT7" s="714">
        <v>1.28</v>
      </c>
      <c r="FU7" s="714">
        <v>0.65</v>
      </c>
      <c r="FV7" s="714">
        <v>0.17</v>
      </c>
    </row>
    <row r="8" spans="1:178">
      <c r="A8" s="714" t="s">
        <v>4451</v>
      </c>
      <c r="B8" s="714">
        <v>0.49</v>
      </c>
      <c r="C8" s="714">
        <v>-0.25</v>
      </c>
      <c r="D8" s="714">
        <v>0.56000000000000005</v>
      </c>
      <c r="E8" s="714">
        <v>1.94</v>
      </c>
      <c r="F8" s="714">
        <v>1.73</v>
      </c>
      <c r="G8" s="714">
        <v>0.63</v>
      </c>
      <c r="H8" s="714">
        <v>-0.23</v>
      </c>
      <c r="I8" s="714">
        <v>0.41</v>
      </c>
      <c r="J8" s="714">
        <v>0.76</v>
      </c>
      <c r="K8" s="714">
        <v>1.86</v>
      </c>
      <c r="L8" s="714">
        <v>1.55</v>
      </c>
      <c r="M8" s="714">
        <v>0.5</v>
      </c>
      <c r="N8" s="714">
        <v>0.39</v>
      </c>
      <c r="O8" s="714">
        <v>0.61</v>
      </c>
      <c r="P8" s="714">
        <v>0.13</v>
      </c>
      <c r="Q8" s="714">
        <v>1.67</v>
      </c>
      <c r="R8" s="714">
        <v>2.2000000000000002</v>
      </c>
      <c r="S8" s="714">
        <v>0.76</v>
      </c>
      <c r="T8" s="714">
        <v>1.39</v>
      </c>
      <c r="U8" s="714">
        <v>0.3</v>
      </c>
      <c r="V8" s="714">
        <v>0.64</v>
      </c>
      <c r="W8" s="714">
        <v>1.1599999999999999</v>
      </c>
      <c r="X8" s="714">
        <v>1.4</v>
      </c>
      <c r="Y8" s="714">
        <v>-0.16</v>
      </c>
      <c r="Z8" s="714">
        <v>0.7</v>
      </c>
      <c r="AA8" s="714">
        <v>0.14000000000000001</v>
      </c>
      <c r="AB8" s="714">
        <v>0.42</v>
      </c>
      <c r="AC8" s="714">
        <v>1.21</v>
      </c>
      <c r="AD8" s="714">
        <v>0.17</v>
      </c>
      <c r="AE8" s="714">
        <v>0.25</v>
      </c>
      <c r="AF8" s="714">
        <v>-0.35</v>
      </c>
      <c r="AG8" s="714">
        <v>-0.03</v>
      </c>
      <c r="AH8" s="714">
        <v>0.85</v>
      </c>
      <c r="AI8" s="714">
        <v>1.8</v>
      </c>
      <c r="AJ8" s="714">
        <v>1.33</v>
      </c>
      <c r="AK8" s="714">
        <v>0.05</v>
      </c>
      <c r="AL8" s="714">
        <v>1.33</v>
      </c>
      <c r="AM8" s="714">
        <v>1.22</v>
      </c>
      <c r="AN8" s="714">
        <v>0.9</v>
      </c>
      <c r="AO8" s="714">
        <v>1.25</v>
      </c>
      <c r="AP8" s="714">
        <v>1.74</v>
      </c>
      <c r="AQ8" s="714">
        <v>-0.68</v>
      </c>
      <c r="AR8" s="714">
        <v>1.04</v>
      </c>
      <c r="AS8" s="714">
        <v>-0.02</v>
      </c>
      <c r="AT8" s="714">
        <v>0.26</v>
      </c>
      <c r="AU8" s="714">
        <v>3.02</v>
      </c>
      <c r="AV8" s="714">
        <v>1.58</v>
      </c>
      <c r="AW8" s="714">
        <v>-0.39</v>
      </c>
      <c r="AX8" s="714">
        <v>0.56999999999999995</v>
      </c>
      <c r="AY8" s="714">
        <v>-0.96</v>
      </c>
      <c r="AZ8" s="714">
        <v>1.03</v>
      </c>
      <c r="BA8" s="714">
        <v>0.67</v>
      </c>
      <c r="BB8" s="714">
        <v>0.42</v>
      </c>
      <c r="BC8" s="714">
        <v>-0.34</v>
      </c>
      <c r="BD8" s="714">
        <v>0.1</v>
      </c>
      <c r="BE8" s="714">
        <v>0.36</v>
      </c>
      <c r="BF8" s="714">
        <v>0.66</v>
      </c>
      <c r="BG8" s="714">
        <v>2.1</v>
      </c>
      <c r="BH8" s="714">
        <v>0.78</v>
      </c>
      <c r="BI8" s="714">
        <v>0.49</v>
      </c>
      <c r="BJ8" s="714">
        <v>1.66</v>
      </c>
      <c r="BK8" s="714">
        <v>1.49</v>
      </c>
      <c r="BL8" s="714">
        <v>0.82</v>
      </c>
      <c r="BM8" s="714">
        <v>1.19</v>
      </c>
      <c r="BN8" s="714">
        <v>-0.15</v>
      </c>
      <c r="BO8" s="714">
        <v>-0.39</v>
      </c>
      <c r="BP8" s="714">
        <v>-0.51</v>
      </c>
      <c r="BQ8" s="714">
        <v>-0.17</v>
      </c>
      <c r="BR8" s="714">
        <v>0.71</v>
      </c>
      <c r="BS8" s="714">
        <v>1.77</v>
      </c>
      <c r="BT8" s="714">
        <v>-0.02</v>
      </c>
      <c r="BU8" s="714">
        <v>-0.23</v>
      </c>
      <c r="BV8" s="714">
        <v>0.56999999999999995</v>
      </c>
      <c r="BW8" s="714">
        <v>1</v>
      </c>
      <c r="BX8" s="714">
        <v>0.61</v>
      </c>
      <c r="BY8" s="714">
        <v>0.97</v>
      </c>
      <c r="BZ8" s="714">
        <v>2.2400000000000002</v>
      </c>
      <c r="CA8" s="714">
        <v>-0.95</v>
      </c>
      <c r="CB8" s="714">
        <v>-0.71</v>
      </c>
      <c r="CC8" s="714">
        <v>0.43</v>
      </c>
      <c r="CD8" s="714">
        <v>0.19</v>
      </c>
      <c r="CE8" s="714">
        <v>3.55</v>
      </c>
      <c r="CF8" s="714">
        <v>1.92</v>
      </c>
      <c r="CG8" s="714">
        <v>0.43</v>
      </c>
      <c r="CH8" s="714">
        <v>0.32</v>
      </c>
      <c r="CI8" s="714">
        <v>0.74</v>
      </c>
      <c r="CJ8" s="714">
        <v>0.46</v>
      </c>
      <c r="CK8" s="714">
        <v>1.63</v>
      </c>
      <c r="CL8" s="714">
        <v>0</v>
      </c>
      <c r="CM8" s="714">
        <v>-1.37</v>
      </c>
      <c r="CN8" s="714">
        <v>-0.05</v>
      </c>
      <c r="CO8" s="714">
        <v>0.21</v>
      </c>
      <c r="CP8" s="714">
        <v>0.97</v>
      </c>
      <c r="CQ8" s="714">
        <v>2.2799999999999998</v>
      </c>
      <c r="CR8" s="714">
        <v>0.36</v>
      </c>
      <c r="CS8" s="714">
        <v>0.65</v>
      </c>
      <c r="CT8" s="714">
        <v>1.7</v>
      </c>
      <c r="CU8" s="714">
        <v>0.23</v>
      </c>
      <c r="CV8" s="714">
        <v>0.49</v>
      </c>
      <c r="CW8" s="714">
        <v>0.69</v>
      </c>
      <c r="CX8" s="714">
        <v>0.44</v>
      </c>
      <c r="CY8" s="714">
        <v>0.35</v>
      </c>
      <c r="CZ8" s="714">
        <v>0.43</v>
      </c>
      <c r="DA8" s="714">
        <v>-0.35</v>
      </c>
      <c r="DB8" s="714">
        <v>0.66</v>
      </c>
      <c r="DC8" s="714">
        <v>1.96</v>
      </c>
      <c r="DD8" s="714">
        <v>0.09</v>
      </c>
      <c r="DE8" s="714">
        <v>0.61</v>
      </c>
      <c r="DF8" s="714">
        <v>2.0499999999999998</v>
      </c>
      <c r="DG8" s="714">
        <v>0.18</v>
      </c>
      <c r="DH8" s="714">
        <v>0.96</v>
      </c>
      <c r="DI8" s="714">
        <v>1.54</v>
      </c>
      <c r="DJ8" s="714">
        <v>0.97</v>
      </c>
      <c r="DK8" s="714">
        <v>0.49</v>
      </c>
      <c r="DL8" s="714">
        <v>0.62</v>
      </c>
      <c r="DM8" s="714">
        <v>-0.22</v>
      </c>
      <c r="DN8" s="714">
        <v>-0.05</v>
      </c>
      <c r="DO8" s="714">
        <v>1.99</v>
      </c>
      <c r="DP8" s="714">
        <v>0.64</v>
      </c>
      <c r="DQ8" s="714">
        <v>-0.76</v>
      </c>
      <c r="DR8" s="714">
        <v>1.1000000000000001</v>
      </c>
      <c r="DS8" s="714">
        <v>0.63</v>
      </c>
      <c r="DT8" s="714">
        <v>1.18</v>
      </c>
      <c r="DU8" s="714">
        <v>1.54</v>
      </c>
      <c r="DV8" s="714">
        <v>0.72</v>
      </c>
      <c r="DW8" s="714">
        <v>-0.43</v>
      </c>
      <c r="DX8" s="714">
        <v>0.03</v>
      </c>
      <c r="DY8" s="714">
        <v>0.51</v>
      </c>
      <c r="DZ8" s="714">
        <v>0.47</v>
      </c>
      <c r="EA8" s="714">
        <v>1.73</v>
      </c>
      <c r="EB8" s="714">
        <v>0.8</v>
      </c>
      <c r="EC8" s="714">
        <v>0.02</v>
      </c>
      <c r="ED8" s="714">
        <v>2.11</v>
      </c>
      <c r="EE8" s="714">
        <v>0.12</v>
      </c>
      <c r="EF8" s="714">
        <v>-0.02</v>
      </c>
      <c r="EG8" s="714">
        <v>1.03</v>
      </c>
      <c r="EH8" s="714">
        <v>0.9</v>
      </c>
      <c r="EI8" s="714">
        <v>0.31</v>
      </c>
      <c r="EJ8" s="714">
        <v>1.0900000000000001</v>
      </c>
      <c r="EK8" s="714">
        <v>-0.38</v>
      </c>
      <c r="EL8" s="714">
        <v>0.1</v>
      </c>
      <c r="EM8" s="714">
        <v>1.41</v>
      </c>
      <c r="EN8" s="714">
        <v>0.48</v>
      </c>
      <c r="EO8" s="714">
        <v>1.28</v>
      </c>
      <c r="EP8" s="714">
        <v>2.68</v>
      </c>
      <c r="EQ8" s="714">
        <v>1.1000000000000001</v>
      </c>
      <c r="ER8" s="714">
        <v>0.81</v>
      </c>
      <c r="ES8" s="714">
        <v>1.1100000000000001</v>
      </c>
      <c r="ET8" s="714">
        <v>0.43</v>
      </c>
      <c r="EU8" s="714">
        <v>-0.46</v>
      </c>
      <c r="EV8" s="714">
        <v>7.0000000000000007E-2</v>
      </c>
      <c r="EW8" s="714">
        <v>0.55000000000000004</v>
      </c>
      <c r="EX8" s="714">
        <v>0.74</v>
      </c>
      <c r="EY8" s="714">
        <v>1.69</v>
      </c>
      <c r="EZ8" s="714">
        <v>1.19</v>
      </c>
      <c r="FA8" s="714">
        <v>0.7</v>
      </c>
      <c r="FB8" s="714">
        <v>1.28</v>
      </c>
      <c r="FC8" s="714">
        <v>0.69</v>
      </c>
      <c r="FD8" s="714">
        <v>0.78</v>
      </c>
      <c r="FE8" s="714">
        <v>1.98</v>
      </c>
      <c r="FF8" s="714">
        <v>1.62</v>
      </c>
      <c r="FG8" s="714">
        <v>2.2400000000000002</v>
      </c>
      <c r="FH8" s="714">
        <v>0.33</v>
      </c>
      <c r="FI8" s="714">
        <v>2.06</v>
      </c>
      <c r="FJ8" s="714">
        <v>5.66</v>
      </c>
      <c r="FK8" s="714">
        <v>2.68</v>
      </c>
      <c r="FL8" s="714">
        <v>-1.6</v>
      </c>
      <c r="FM8" s="714">
        <v>-0.68</v>
      </c>
      <c r="FN8" s="714">
        <v>0.46</v>
      </c>
      <c r="FO8" s="714">
        <v>-0.6</v>
      </c>
      <c r="FP8" s="714">
        <v>0.77</v>
      </c>
      <c r="FQ8" s="714">
        <v>1.81</v>
      </c>
      <c r="FR8" s="714">
        <v>1.1599999999999999</v>
      </c>
      <c r="FS8" s="714">
        <v>0.09</v>
      </c>
      <c r="FT8" s="714">
        <v>1.1399999999999999</v>
      </c>
      <c r="FU8" s="714">
        <v>0.97</v>
      </c>
      <c r="FV8" s="714">
        <v>1.24</v>
      </c>
    </row>
    <row r="9" spans="1:178">
      <c r="A9" s="714" t="s">
        <v>4452</v>
      </c>
      <c r="B9" s="714">
        <v>0.59</v>
      </c>
      <c r="C9" s="714">
        <v>0.41</v>
      </c>
      <c r="D9" s="714">
        <v>0.46</v>
      </c>
      <c r="E9" s="714">
        <v>0.55000000000000004</v>
      </c>
      <c r="F9" s="714">
        <v>1.3</v>
      </c>
      <c r="G9" s="714">
        <v>0.44</v>
      </c>
      <c r="H9" s="714">
        <v>-0.56000000000000005</v>
      </c>
      <c r="I9" s="714">
        <v>0.72</v>
      </c>
      <c r="J9" s="714">
        <v>0.93</v>
      </c>
      <c r="K9" s="714">
        <v>1.64</v>
      </c>
      <c r="L9" s="714">
        <v>1.23</v>
      </c>
      <c r="M9" s="714">
        <v>0.2</v>
      </c>
      <c r="N9" s="714">
        <v>0.96</v>
      </c>
      <c r="O9" s="714">
        <v>-0.04</v>
      </c>
      <c r="P9" s="714">
        <v>0.06</v>
      </c>
      <c r="Q9" s="714">
        <v>1.86</v>
      </c>
      <c r="R9" s="714">
        <v>2.31</v>
      </c>
      <c r="S9" s="714">
        <v>0.26</v>
      </c>
      <c r="T9" s="714">
        <v>0.64</v>
      </c>
      <c r="U9" s="714">
        <v>0.05</v>
      </c>
      <c r="V9" s="714">
        <v>0.99</v>
      </c>
      <c r="W9" s="714">
        <v>0.48</v>
      </c>
      <c r="X9" s="714">
        <v>1.35</v>
      </c>
      <c r="Y9" s="714">
        <v>-0.37</v>
      </c>
      <c r="Z9" s="714">
        <v>1.1200000000000001</v>
      </c>
      <c r="AA9" s="714">
        <v>0.56000000000000005</v>
      </c>
      <c r="AB9" s="714">
        <v>0.93</v>
      </c>
      <c r="AC9" s="714">
        <v>2.0099999999999998</v>
      </c>
      <c r="AD9" s="714">
        <v>0.97</v>
      </c>
      <c r="AE9" s="714">
        <v>-0.3</v>
      </c>
      <c r="AF9" s="714">
        <v>-0.6</v>
      </c>
      <c r="AG9" s="714">
        <v>-0.16</v>
      </c>
      <c r="AH9" s="714">
        <v>0.53</v>
      </c>
      <c r="AI9" s="714">
        <v>0.91</v>
      </c>
      <c r="AJ9" s="714">
        <v>1.63</v>
      </c>
      <c r="AK9" s="714">
        <v>-0.26</v>
      </c>
      <c r="AL9" s="714">
        <v>0.63</v>
      </c>
      <c r="AM9" s="714">
        <v>1.42</v>
      </c>
      <c r="AN9" s="714">
        <v>1.39</v>
      </c>
      <c r="AO9" s="714">
        <v>1.93</v>
      </c>
      <c r="AP9" s="714">
        <v>2.08</v>
      </c>
      <c r="AQ9" s="714">
        <v>-0.61</v>
      </c>
      <c r="AR9" s="714">
        <v>0.32</v>
      </c>
      <c r="AS9" s="714">
        <v>-0.9</v>
      </c>
      <c r="AT9" s="714">
        <v>0.47</v>
      </c>
      <c r="AU9" s="714">
        <v>2.2799999999999998</v>
      </c>
      <c r="AV9" s="714">
        <v>0.2</v>
      </c>
      <c r="AW9" s="714">
        <v>-0.65</v>
      </c>
      <c r="AX9" s="714">
        <v>0.26</v>
      </c>
      <c r="AY9" s="714">
        <v>0.18</v>
      </c>
      <c r="AZ9" s="714">
        <v>1</v>
      </c>
      <c r="BA9" s="714">
        <v>0.2</v>
      </c>
      <c r="BB9" s="714">
        <v>1.55</v>
      </c>
      <c r="BC9" s="714">
        <v>-0.1</v>
      </c>
      <c r="BD9" s="714">
        <v>0.03</v>
      </c>
      <c r="BE9" s="714">
        <v>-0.26</v>
      </c>
      <c r="BF9" s="714">
        <v>0.67</v>
      </c>
      <c r="BG9" s="714">
        <v>2.17</v>
      </c>
      <c r="BH9" s="714">
        <v>0.94</v>
      </c>
      <c r="BI9" s="714">
        <v>0.19</v>
      </c>
      <c r="BJ9" s="714">
        <v>1.35</v>
      </c>
      <c r="BK9" s="714">
        <v>1.29</v>
      </c>
      <c r="BL9" s="714">
        <v>0.71</v>
      </c>
      <c r="BM9" s="714">
        <v>1.03</v>
      </c>
      <c r="BN9" s="714">
        <v>0.14000000000000001</v>
      </c>
      <c r="BO9" s="714">
        <v>-0.48</v>
      </c>
      <c r="BP9" s="714">
        <v>-0.47</v>
      </c>
      <c r="BQ9" s="714">
        <v>0.23</v>
      </c>
      <c r="BR9" s="714">
        <v>1.02</v>
      </c>
      <c r="BS9" s="714">
        <v>1.54</v>
      </c>
      <c r="BT9" s="714">
        <v>0.1</v>
      </c>
      <c r="BU9" s="714">
        <v>-0.48</v>
      </c>
      <c r="BV9" s="714">
        <v>0.46</v>
      </c>
      <c r="BW9" s="714">
        <v>0.65</v>
      </c>
      <c r="BX9" s="714">
        <v>0.69</v>
      </c>
      <c r="BY9" s="714">
        <v>1.51</v>
      </c>
      <c r="BZ9" s="714">
        <v>2.12</v>
      </c>
      <c r="CA9" s="714">
        <v>-0.89</v>
      </c>
      <c r="CB9" s="714">
        <v>-0.4</v>
      </c>
      <c r="CC9" s="714">
        <v>0.56999999999999995</v>
      </c>
      <c r="CD9" s="714">
        <v>0.79</v>
      </c>
      <c r="CE9" s="714">
        <v>2.68</v>
      </c>
      <c r="CF9" s="714">
        <v>1.31</v>
      </c>
      <c r="CG9" s="714">
        <v>0.1</v>
      </c>
      <c r="CH9" s="714">
        <v>0.51</v>
      </c>
      <c r="CI9" s="714">
        <v>0.39</v>
      </c>
      <c r="CJ9" s="714">
        <v>0.81</v>
      </c>
      <c r="CK9" s="714">
        <v>1.89</v>
      </c>
      <c r="CL9" s="714">
        <v>0.03</v>
      </c>
      <c r="CM9" s="714">
        <v>-0.94</v>
      </c>
      <c r="CN9" s="714">
        <v>-0.33</v>
      </c>
      <c r="CO9" s="714">
        <v>0.49</v>
      </c>
      <c r="CP9" s="714">
        <v>1.2</v>
      </c>
      <c r="CQ9" s="714">
        <v>1.81</v>
      </c>
      <c r="CR9" s="714">
        <v>0.22</v>
      </c>
      <c r="CS9" s="714">
        <v>-0.05</v>
      </c>
      <c r="CT9" s="714">
        <v>1.25</v>
      </c>
      <c r="CU9" s="714">
        <v>0.41</v>
      </c>
      <c r="CV9" s="714">
        <v>0.55000000000000004</v>
      </c>
      <c r="CW9" s="714">
        <v>1.17</v>
      </c>
      <c r="CX9" s="714">
        <v>0.17</v>
      </c>
      <c r="CY9" s="714">
        <v>0.84</v>
      </c>
      <c r="CZ9" s="714">
        <v>0.44</v>
      </c>
      <c r="DA9" s="714">
        <v>-0.35</v>
      </c>
      <c r="DB9" s="714">
        <v>0.9</v>
      </c>
      <c r="DC9" s="714">
        <v>1.67</v>
      </c>
      <c r="DD9" s="714">
        <v>-0.18</v>
      </c>
      <c r="DE9" s="714">
        <v>0.54</v>
      </c>
      <c r="DF9" s="714">
        <v>1.66</v>
      </c>
      <c r="DG9" s="714">
        <v>0.5</v>
      </c>
      <c r="DH9" s="714">
        <v>1.1100000000000001</v>
      </c>
      <c r="DI9" s="714">
        <v>1.51</v>
      </c>
      <c r="DJ9" s="714">
        <v>0.79</v>
      </c>
      <c r="DK9" s="714">
        <v>0.28000000000000003</v>
      </c>
      <c r="DL9" s="714">
        <v>0.39</v>
      </c>
      <c r="DM9" s="714">
        <v>0.17</v>
      </c>
      <c r="DN9" s="714">
        <v>7.0000000000000007E-2</v>
      </c>
      <c r="DO9" s="714">
        <v>1.62</v>
      </c>
      <c r="DP9" s="714">
        <v>-7.0000000000000007E-2</v>
      </c>
      <c r="DQ9" s="714">
        <v>-0.67</v>
      </c>
      <c r="DR9" s="714">
        <v>0.71</v>
      </c>
      <c r="DS9" s="714">
        <v>0.92</v>
      </c>
      <c r="DT9" s="714">
        <v>1.24</v>
      </c>
      <c r="DU9" s="714">
        <v>1.99</v>
      </c>
      <c r="DV9" s="714">
        <v>0.9</v>
      </c>
      <c r="DW9" s="714">
        <v>-0.48</v>
      </c>
      <c r="DX9" s="714">
        <v>-0.17</v>
      </c>
      <c r="DY9" s="714">
        <v>-0.02</v>
      </c>
      <c r="DZ9" s="714">
        <v>0.88</v>
      </c>
      <c r="EA9" s="714">
        <v>1.79</v>
      </c>
      <c r="EB9" s="714">
        <v>0.59</v>
      </c>
      <c r="EC9" s="714">
        <v>0.18</v>
      </c>
      <c r="ED9" s="714">
        <v>1.51</v>
      </c>
      <c r="EE9" s="714">
        <v>0.2</v>
      </c>
      <c r="EF9" s="714">
        <v>0.02</v>
      </c>
      <c r="EG9" s="714">
        <v>1.17</v>
      </c>
      <c r="EH9" s="714">
        <v>0.69</v>
      </c>
      <c r="EI9" s="714">
        <v>0.26</v>
      </c>
      <c r="EJ9" s="714">
        <v>1.19</v>
      </c>
      <c r="EK9" s="714">
        <v>-0.35</v>
      </c>
      <c r="EL9" s="714">
        <v>0.03</v>
      </c>
      <c r="EM9" s="714">
        <v>1.74</v>
      </c>
      <c r="EN9" s="714">
        <v>0.57999999999999996</v>
      </c>
      <c r="EO9" s="714">
        <v>1.28</v>
      </c>
      <c r="EP9" s="714">
        <v>2.5099999999999998</v>
      </c>
      <c r="EQ9" s="714">
        <v>0.81</v>
      </c>
      <c r="ER9" s="714">
        <v>1.19</v>
      </c>
      <c r="ES9" s="714">
        <v>1.35</v>
      </c>
      <c r="ET9" s="714">
        <v>0.14000000000000001</v>
      </c>
      <c r="EU9" s="714">
        <v>-0.41</v>
      </c>
      <c r="EV9" s="714">
        <v>7.0000000000000007E-2</v>
      </c>
      <c r="EW9" s="714">
        <v>1.05</v>
      </c>
      <c r="EX9" s="714">
        <v>0.71</v>
      </c>
      <c r="EY9" s="714">
        <v>1.97</v>
      </c>
      <c r="EZ9" s="714">
        <v>1.63</v>
      </c>
      <c r="FA9" s="714">
        <v>0.42</v>
      </c>
      <c r="FB9" s="714">
        <v>1.45</v>
      </c>
      <c r="FC9" s="714">
        <v>0.75</v>
      </c>
      <c r="FD9" s="714">
        <v>1.32</v>
      </c>
      <c r="FE9" s="714">
        <v>2.36</v>
      </c>
      <c r="FF9" s="714">
        <v>1.66</v>
      </c>
      <c r="FG9" s="714">
        <v>2.23</v>
      </c>
      <c r="FH9" s="714">
        <v>0.87</v>
      </c>
      <c r="FI9" s="714">
        <v>1.99</v>
      </c>
      <c r="FJ9" s="714">
        <v>6.87</v>
      </c>
      <c r="FK9" s="714">
        <v>2.2999999999999998</v>
      </c>
      <c r="FL9" s="714">
        <v>-1.37</v>
      </c>
      <c r="FM9" s="714">
        <v>-0.64</v>
      </c>
      <c r="FN9" s="714">
        <v>1.24</v>
      </c>
      <c r="FO9" s="714">
        <v>0.52</v>
      </c>
      <c r="FP9" s="714">
        <v>1.06</v>
      </c>
      <c r="FQ9" s="714">
        <v>1.45</v>
      </c>
      <c r="FR9" s="714">
        <v>1.29</v>
      </c>
      <c r="FS9" s="714">
        <v>0.23</v>
      </c>
      <c r="FT9" s="714">
        <v>1.47</v>
      </c>
      <c r="FU9" s="714">
        <v>0.59</v>
      </c>
      <c r="FV9" s="714">
        <v>1.1299999999999999</v>
      </c>
    </row>
    <row r="10" spans="1:178">
      <c r="A10" s="714" t="s">
        <v>4453</v>
      </c>
      <c r="B10" s="714">
        <v>0.99</v>
      </c>
      <c r="C10" s="714">
        <v>0.32</v>
      </c>
      <c r="D10" s="714">
        <v>0.24</v>
      </c>
      <c r="E10" s="714">
        <v>1</v>
      </c>
      <c r="F10" s="714">
        <v>1.66</v>
      </c>
      <c r="G10" s="714">
        <v>0.46</v>
      </c>
      <c r="H10" s="714">
        <v>-0.73</v>
      </c>
      <c r="I10" s="714">
        <v>0.84</v>
      </c>
      <c r="J10" s="714">
        <v>0.92</v>
      </c>
      <c r="K10" s="714">
        <v>1.21</v>
      </c>
      <c r="L10" s="714">
        <v>1.23</v>
      </c>
      <c r="M10" s="714">
        <v>0.03</v>
      </c>
      <c r="N10" s="714">
        <v>1.29</v>
      </c>
      <c r="O10" s="714">
        <v>0.34</v>
      </c>
      <c r="P10" s="714">
        <v>0.27</v>
      </c>
      <c r="Q10" s="714">
        <v>0.83</v>
      </c>
      <c r="R10" s="714">
        <v>1.1399999999999999</v>
      </c>
      <c r="S10" s="714">
        <v>-0.13</v>
      </c>
      <c r="T10" s="714">
        <v>0.95</v>
      </c>
      <c r="U10" s="714">
        <v>0.14000000000000001</v>
      </c>
      <c r="V10" s="714">
        <v>1.25</v>
      </c>
      <c r="W10" s="714">
        <v>0.98</v>
      </c>
      <c r="X10" s="714">
        <v>1.17</v>
      </c>
      <c r="Y10" s="714">
        <v>0.14000000000000001</v>
      </c>
      <c r="Z10" s="714">
        <v>1.49</v>
      </c>
      <c r="AA10" s="714">
        <v>0.94</v>
      </c>
      <c r="AB10" s="714">
        <v>0.67</v>
      </c>
      <c r="AC10" s="714">
        <v>0.5</v>
      </c>
      <c r="AD10" s="714">
        <v>-0.02</v>
      </c>
      <c r="AE10" s="714">
        <v>-0.46</v>
      </c>
      <c r="AF10" s="714">
        <v>0.38</v>
      </c>
      <c r="AG10" s="714">
        <v>1</v>
      </c>
      <c r="AH10" s="714">
        <v>0.45</v>
      </c>
      <c r="AI10" s="714">
        <v>1.84</v>
      </c>
      <c r="AJ10" s="714">
        <v>1.27</v>
      </c>
      <c r="AK10" s="714">
        <v>0.32</v>
      </c>
      <c r="AL10" s="714">
        <v>1.19</v>
      </c>
      <c r="AM10" s="714">
        <v>1.69</v>
      </c>
      <c r="AN10" s="714">
        <v>0.95</v>
      </c>
      <c r="AO10" s="714">
        <v>1.41</v>
      </c>
      <c r="AP10" s="714">
        <v>0.53</v>
      </c>
      <c r="AQ10" s="714">
        <v>-0.55000000000000004</v>
      </c>
      <c r="AR10" s="714">
        <v>0.92</v>
      </c>
      <c r="AS10" s="714">
        <v>-0.87</v>
      </c>
      <c r="AT10" s="714">
        <v>0.61</v>
      </c>
      <c r="AU10" s="714">
        <v>2.1800000000000002</v>
      </c>
      <c r="AV10" s="714">
        <v>0.05</v>
      </c>
      <c r="AW10" s="714">
        <v>-0.14000000000000001</v>
      </c>
      <c r="AX10" s="714">
        <v>0.41</v>
      </c>
      <c r="AY10" s="714">
        <v>0.48</v>
      </c>
      <c r="AZ10" s="714">
        <v>0.9</v>
      </c>
      <c r="BA10" s="714">
        <v>-0.69</v>
      </c>
      <c r="BB10" s="714">
        <v>0.74</v>
      </c>
      <c r="BC10" s="714">
        <v>0.42</v>
      </c>
      <c r="BD10" s="714">
        <v>0.87</v>
      </c>
      <c r="BE10" s="714">
        <v>-0.28000000000000003</v>
      </c>
      <c r="BF10" s="714">
        <v>0.82</v>
      </c>
      <c r="BG10" s="714">
        <v>2.4700000000000002</v>
      </c>
      <c r="BH10" s="714">
        <v>0.76</v>
      </c>
      <c r="BI10" s="714">
        <v>0.22</v>
      </c>
      <c r="BJ10" s="714">
        <v>1.92</v>
      </c>
      <c r="BK10" s="714">
        <v>1.49</v>
      </c>
      <c r="BL10" s="714">
        <v>0.68</v>
      </c>
      <c r="BM10" s="714">
        <v>0.4</v>
      </c>
      <c r="BN10" s="714">
        <v>-0.89</v>
      </c>
      <c r="BO10" s="714">
        <v>-0.62</v>
      </c>
      <c r="BP10" s="714">
        <v>0.5</v>
      </c>
      <c r="BQ10" s="714">
        <v>0.94</v>
      </c>
      <c r="BR10" s="714">
        <v>1.61</v>
      </c>
      <c r="BS10" s="714">
        <v>1.07</v>
      </c>
      <c r="BT10" s="714">
        <v>0.08</v>
      </c>
      <c r="BU10" s="714">
        <v>-0.34</v>
      </c>
      <c r="BV10" s="714">
        <v>0.82</v>
      </c>
      <c r="BW10" s="714">
        <v>0.93</v>
      </c>
      <c r="BX10" s="714">
        <v>0.52</v>
      </c>
      <c r="BY10" s="714">
        <v>0.57999999999999996</v>
      </c>
      <c r="BZ10" s="714">
        <v>1.05</v>
      </c>
      <c r="CA10" s="714">
        <v>-0.62</v>
      </c>
      <c r="CB10" s="714">
        <v>0.48</v>
      </c>
      <c r="CC10" s="714">
        <v>0.94</v>
      </c>
      <c r="CD10" s="714">
        <v>0.64</v>
      </c>
      <c r="CE10" s="714">
        <v>2.73</v>
      </c>
      <c r="CF10" s="714">
        <v>1.96</v>
      </c>
      <c r="CG10" s="714">
        <v>0.38</v>
      </c>
      <c r="CH10" s="714">
        <v>0.64</v>
      </c>
      <c r="CI10" s="714">
        <v>0.38</v>
      </c>
      <c r="CJ10" s="714">
        <v>0.17</v>
      </c>
      <c r="CK10" s="714">
        <v>0.76</v>
      </c>
      <c r="CL10" s="714">
        <v>-7.0000000000000007E-2</v>
      </c>
      <c r="CM10" s="714">
        <v>-1.2</v>
      </c>
      <c r="CN10" s="714">
        <v>0.14000000000000001</v>
      </c>
      <c r="CO10" s="714">
        <v>0.96</v>
      </c>
      <c r="CP10" s="714">
        <v>1.26</v>
      </c>
      <c r="CQ10" s="714">
        <v>1.58</v>
      </c>
      <c r="CR10" s="714">
        <v>0.11</v>
      </c>
      <c r="CS10" s="714">
        <v>0.28000000000000003</v>
      </c>
      <c r="CT10" s="714">
        <v>1.61</v>
      </c>
      <c r="CU10" s="714">
        <v>0.64</v>
      </c>
      <c r="CV10" s="714">
        <v>0.56000000000000005</v>
      </c>
      <c r="CW10" s="714">
        <v>-0.16</v>
      </c>
      <c r="CX10" s="714">
        <v>-0.2</v>
      </c>
      <c r="CY10" s="714">
        <v>0.87</v>
      </c>
      <c r="CZ10" s="714">
        <v>0.59</v>
      </c>
      <c r="DA10" s="714">
        <v>0.02</v>
      </c>
      <c r="DB10" s="714">
        <v>0.95</v>
      </c>
      <c r="DC10" s="714">
        <v>1.55</v>
      </c>
      <c r="DD10" s="714">
        <v>0.19</v>
      </c>
      <c r="DE10" s="714">
        <v>0.44</v>
      </c>
      <c r="DF10" s="714">
        <v>2.08</v>
      </c>
      <c r="DG10" s="714">
        <v>0.51</v>
      </c>
      <c r="DH10" s="714">
        <v>0.93</v>
      </c>
      <c r="DI10" s="714">
        <v>1.05</v>
      </c>
      <c r="DJ10" s="714">
        <v>0.33</v>
      </c>
      <c r="DK10" s="714">
        <v>0.38</v>
      </c>
      <c r="DL10" s="714">
        <v>1.07</v>
      </c>
      <c r="DM10" s="714">
        <v>0.28000000000000003</v>
      </c>
      <c r="DN10" s="714">
        <v>-0.09</v>
      </c>
      <c r="DO10" s="714">
        <v>1.33</v>
      </c>
      <c r="DP10" s="714">
        <v>-0.32</v>
      </c>
      <c r="DQ10" s="714">
        <v>-7.0000000000000007E-2</v>
      </c>
      <c r="DR10" s="714">
        <v>2.06</v>
      </c>
      <c r="DS10" s="714">
        <v>0.94</v>
      </c>
      <c r="DT10" s="714">
        <v>0.86</v>
      </c>
      <c r="DU10" s="714">
        <v>1.1499999999999999</v>
      </c>
      <c r="DV10" s="714">
        <v>0.49</v>
      </c>
      <c r="DW10" s="714">
        <v>-0.23</v>
      </c>
      <c r="DX10" s="714">
        <v>0.32</v>
      </c>
      <c r="DY10" s="714">
        <v>0.64</v>
      </c>
      <c r="DZ10" s="714">
        <v>1.08</v>
      </c>
      <c r="EA10" s="714">
        <v>1.05</v>
      </c>
      <c r="EB10" s="714">
        <v>0.37</v>
      </c>
      <c r="EC10" s="714">
        <v>0.38</v>
      </c>
      <c r="ED10" s="714">
        <v>2.2799999999999998</v>
      </c>
      <c r="EE10" s="714">
        <v>0.11</v>
      </c>
      <c r="EF10" s="714">
        <v>-0.01</v>
      </c>
      <c r="EG10" s="714">
        <v>0.23</v>
      </c>
      <c r="EH10" s="714">
        <v>0.6</v>
      </c>
      <c r="EI10" s="714">
        <v>0.37</v>
      </c>
      <c r="EJ10" s="714">
        <v>1.42</v>
      </c>
      <c r="EK10" s="714">
        <v>-7.0000000000000007E-2</v>
      </c>
      <c r="EL10" s="714">
        <v>0.64</v>
      </c>
      <c r="EM10" s="714">
        <v>1.25</v>
      </c>
      <c r="EN10" s="714">
        <v>0.45</v>
      </c>
      <c r="EO10" s="714">
        <v>1.69</v>
      </c>
      <c r="EP10" s="714">
        <v>2.78</v>
      </c>
      <c r="EQ10" s="714">
        <v>0.92</v>
      </c>
      <c r="ER10" s="714">
        <v>0.85</v>
      </c>
      <c r="ES10" s="714">
        <v>1.29</v>
      </c>
      <c r="ET10" s="714">
        <v>0.41</v>
      </c>
      <c r="EU10" s="714">
        <v>-0.21</v>
      </c>
      <c r="EV10" s="714">
        <v>0.24</v>
      </c>
      <c r="EW10" s="714">
        <v>0.9</v>
      </c>
      <c r="EX10" s="714">
        <v>0.72</v>
      </c>
      <c r="EY10" s="714">
        <v>1.57</v>
      </c>
      <c r="EZ10" s="714">
        <v>1.7</v>
      </c>
      <c r="FA10" s="714">
        <v>0.67</v>
      </c>
      <c r="FB10" s="714">
        <v>1.39</v>
      </c>
      <c r="FC10" s="714">
        <v>0.4</v>
      </c>
      <c r="FD10" s="714">
        <v>1.17</v>
      </c>
      <c r="FE10" s="714">
        <v>2.59</v>
      </c>
      <c r="FF10" s="714">
        <v>1.71</v>
      </c>
      <c r="FG10" s="714">
        <v>2.76</v>
      </c>
      <c r="FH10" s="714">
        <v>0.97</v>
      </c>
      <c r="FI10" s="714">
        <v>2.2599999999999998</v>
      </c>
      <c r="FJ10" s="714">
        <v>6.73</v>
      </c>
      <c r="FK10" s="714">
        <v>2.79</v>
      </c>
      <c r="FL10" s="714">
        <v>-1.7</v>
      </c>
      <c r="FM10" s="714">
        <v>-0.45</v>
      </c>
      <c r="FN10" s="714">
        <v>1.1299999999999999</v>
      </c>
      <c r="FO10" s="714">
        <v>0.47</v>
      </c>
      <c r="FP10" s="714">
        <v>0.95</v>
      </c>
      <c r="FQ10" s="714">
        <v>1.99</v>
      </c>
      <c r="FR10" s="714">
        <v>1.37</v>
      </c>
      <c r="FS10" s="714">
        <v>0.47</v>
      </c>
      <c r="FT10" s="714">
        <v>1.62</v>
      </c>
      <c r="FU10" s="714">
        <v>0.6</v>
      </c>
      <c r="FV10" s="714">
        <v>0.5</v>
      </c>
    </row>
    <row r="11" spans="1:178">
      <c r="A11" s="714" t="s">
        <v>4454</v>
      </c>
      <c r="B11" s="714">
        <v>0.56999999999999995</v>
      </c>
      <c r="C11" s="714">
        <v>0.09</v>
      </c>
      <c r="D11" s="714">
        <v>7.0000000000000007E-2</v>
      </c>
      <c r="E11" s="714">
        <v>0.85</v>
      </c>
      <c r="F11" s="714">
        <v>0.19</v>
      </c>
      <c r="G11" s="714">
        <v>1.1200000000000001</v>
      </c>
      <c r="H11" s="714">
        <v>-0.28999999999999998</v>
      </c>
      <c r="I11" s="714">
        <v>0.7</v>
      </c>
      <c r="J11" s="714">
        <v>0.8</v>
      </c>
      <c r="K11" s="714">
        <v>1.6</v>
      </c>
      <c r="L11" s="714">
        <v>1.45</v>
      </c>
      <c r="M11" s="714">
        <v>0.98</v>
      </c>
      <c r="N11" s="714">
        <v>0.94</v>
      </c>
      <c r="O11" s="714">
        <v>-0.09</v>
      </c>
      <c r="P11" s="714">
        <v>0.03</v>
      </c>
      <c r="Q11" s="714">
        <v>0.93</v>
      </c>
      <c r="R11" s="714">
        <v>1.56</v>
      </c>
      <c r="S11" s="714">
        <v>0.94</v>
      </c>
      <c r="T11" s="714">
        <v>0.84</v>
      </c>
      <c r="U11" s="714">
        <v>-0.28000000000000003</v>
      </c>
      <c r="V11" s="714">
        <v>1</v>
      </c>
      <c r="W11" s="714">
        <v>1.1399999999999999</v>
      </c>
      <c r="X11" s="714">
        <v>1.19</v>
      </c>
      <c r="Y11" s="714">
        <v>0.4</v>
      </c>
      <c r="Z11" s="714">
        <v>0.66</v>
      </c>
      <c r="AA11" s="714">
        <v>0.54</v>
      </c>
      <c r="AB11" s="714">
        <v>0.96</v>
      </c>
      <c r="AC11" s="714">
        <v>1.05</v>
      </c>
      <c r="AD11" s="714">
        <v>0.72</v>
      </c>
      <c r="AE11" s="714">
        <v>-0.18</v>
      </c>
      <c r="AF11" s="714">
        <v>-0.4</v>
      </c>
      <c r="AG11" s="714">
        <v>-0.34</v>
      </c>
      <c r="AH11" s="714">
        <v>1.07</v>
      </c>
      <c r="AI11" s="714">
        <v>2.58</v>
      </c>
      <c r="AJ11" s="714">
        <v>1.62</v>
      </c>
      <c r="AK11" s="714">
        <v>0.48</v>
      </c>
      <c r="AL11" s="714">
        <v>1</v>
      </c>
      <c r="AM11" s="714">
        <v>1.31</v>
      </c>
      <c r="AN11" s="714">
        <v>0.64</v>
      </c>
      <c r="AO11" s="714">
        <v>1.5</v>
      </c>
      <c r="AP11" s="714">
        <v>1.99</v>
      </c>
      <c r="AQ11" s="714">
        <v>-0.16</v>
      </c>
      <c r="AR11" s="714">
        <v>0.9</v>
      </c>
      <c r="AS11" s="714">
        <v>-0.78</v>
      </c>
      <c r="AT11" s="714">
        <v>0.06</v>
      </c>
      <c r="AU11" s="714">
        <v>2.85</v>
      </c>
      <c r="AV11" s="714">
        <v>0.51</v>
      </c>
      <c r="AW11" s="714">
        <v>-0.57999999999999996</v>
      </c>
      <c r="AX11" s="714">
        <v>0.23</v>
      </c>
      <c r="AY11" s="714">
        <v>-0.3</v>
      </c>
      <c r="AZ11" s="714">
        <v>1.32</v>
      </c>
      <c r="BA11" s="714">
        <v>-0.21</v>
      </c>
      <c r="BB11" s="714">
        <v>1.02</v>
      </c>
      <c r="BC11" s="714">
        <v>0.55000000000000004</v>
      </c>
      <c r="BD11" s="714">
        <v>0.5</v>
      </c>
      <c r="BE11" s="714">
        <v>-0.75</v>
      </c>
      <c r="BF11" s="714">
        <v>0.51</v>
      </c>
      <c r="BG11" s="714">
        <v>2.11</v>
      </c>
      <c r="BH11" s="714">
        <v>1.1499999999999999</v>
      </c>
      <c r="BI11" s="714">
        <v>0.74</v>
      </c>
      <c r="BJ11" s="714">
        <v>2.48</v>
      </c>
      <c r="BK11" s="714">
        <v>1.83</v>
      </c>
      <c r="BL11" s="714">
        <v>0.2</v>
      </c>
      <c r="BM11" s="714">
        <v>0.61</v>
      </c>
      <c r="BN11" s="714">
        <v>0.34</v>
      </c>
      <c r="BO11" s="714">
        <v>-0.27</v>
      </c>
      <c r="BP11" s="714">
        <v>-0.8</v>
      </c>
      <c r="BQ11" s="714">
        <v>0.3</v>
      </c>
      <c r="BR11" s="714">
        <v>1.31</v>
      </c>
      <c r="BS11" s="714">
        <v>1.27</v>
      </c>
      <c r="BT11" s="714">
        <v>0.41</v>
      </c>
      <c r="BU11" s="714">
        <v>-0.24</v>
      </c>
      <c r="BV11" s="714">
        <v>0.14000000000000001</v>
      </c>
      <c r="BW11" s="714">
        <v>0.64</v>
      </c>
      <c r="BX11" s="714">
        <v>0.39</v>
      </c>
      <c r="BY11" s="714">
        <v>0.7</v>
      </c>
      <c r="BZ11" s="714">
        <v>3.71</v>
      </c>
      <c r="CA11" s="714">
        <v>-2.06</v>
      </c>
      <c r="CB11" s="714">
        <v>-0.37</v>
      </c>
      <c r="CC11" s="714">
        <v>0.3</v>
      </c>
      <c r="CD11" s="714">
        <v>0.88</v>
      </c>
      <c r="CE11" s="714">
        <v>3.93</v>
      </c>
      <c r="CF11" s="714">
        <v>1.81</v>
      </c>
      <c r="CG11" s="714">
        <v>0.2</v>
      </c>
      <c r="CH11" s="714">
        <v>0.21</v>
      </c>
      <c r="CI11" s="714">
        <v>0.68</v>
      </c>
      <c r="CJ11" s="714">
        <v>0.01</v>
      </c>
      <c r="CK11" s="714">
        <v>1.38</v>
      </c>
      <c r="CL11" s="714">
        <v>0.34</v>
      </c>
      <c r="CM11" s="714">
        <v>-1.19</v>
      </c>
      <c r="CN11" s="714">
        <v>-0.25</v>
      </c>
      <c r="CO11" s="714">
        <v>0.85</v>
      </c>
      <c r="CP11" s="714">
        <v>0.83</v>
      </c>
      <c r="CQ11" s="714">
        <v>2.39</v>
      </c>
      <c r="CR11" s="714">
        <v>0.42</v>
      </c>
      <c r="CS11" s="714">
        <v>0.36</v>
      </c>
      <c r="CT11" s="714">
        <v>1.53</v>
      </c>
      <c r="CU11" s="714">
        <v>0.3</v>
      </c>
      <c r="CV11" s="714">
        <v>0.36</v>
      </c>
      <c r="CW11" s="714">
        <v>0.51</v>
      </c>
      <c r="CX11" s="714">
        <v>0.44</v>
      </c>
      <c r="CY11" s="714">
        <v>0.94</v>
      </c>
      <c r="CZ11" s="714">
        <v>0.64</v>
      </c>
      <c r="DA11" s="714">
        <v>-0.53</v>
      </c>
      <c r="DB11" s="714">
        <v>0.99</v>
      </c>
      <c r="DC11" s="714">
        <v>1.82</v>
      </c>
      <c r="DD11" s="714">
        <v>-0.21</v>
      </c>
      <c r="DE11" s="714">
        <v>0.45</v>
      </c>
      <c r="DF11" s="714">
        <v>2.0099999999999998</v>
      </c>
      <c r="DG11" s="714">
        <v>0.95</v>
      </c>
      <c r="DH11" s="714">
        <v>0.94</v>
      </c>
      <c r="DI11" s="714">
        <v>1.68</v>
      </c>
      <c r="DJ11" s="714">
        <v>0.94</v>
      </c>
      <c r="DK11" s="714">
        <v>-0.1</v>
      </c>
      <c r="DL11" s="714">
        <v>0.38</v>
      </c>
      <c r="DM11" s="714">
        <v>-0.52</v>
      </c>
      <c r="DN11" s="714">
        <v>0.24</v>
      </c>
      <c r="DO11" s="714">
        <v>2.9</v>
      </c>
      <c r="DP11" s="714">
        <v>-0.12</v>
      </c>
      <c r="DQ11" s="714">
        <v>-0.93</v>
      </c>
      <c r="DR11" s="714">
        <v>1.25</v>
      </c>
      <c r="DS11" s="714">
        <v>1.03</v>
      </c>
      <c r="DT11" s="714">
        <v>1.1499999999999999</v>
      </c>
      <c r="DU11" s="714">
        <v>1.83</v>
      </c>
      <c r="DV11" s="714">
        <v>0.69</v>
      </c>
      <c r="DW11" s="714">
        <v>-0.41</v>
      </c>
      <c r="DX11" s="714">
        <v>0.31</v>
      </c>
      <c r="DY11" s="714">
        <v>-0.01</v>
      </c>
      <c r="DZ11" s="714">
        <v>0.65</v>
      </c>
      <c r="EA11" s="714">
        <v>2.25</v>
      </c>
      <c r="EB11" s="714">
        <v>0.36</v>
      </c>
      <c r="EC11" s="714">
        <v>-0.11</v>
      </c>
      <c r="ED11" s="714">
        <v>2.1800000000000002</v>
      </c>
      <c r="EE11" s="714">
        <v>0.11</v>
      </c>
      <c r="EF11" s="714">
        <v>-0.15</v>
      </c>
      <c r="EG11" s="714">
        <v>1.0900000000000001</v>
      </c>
      <c r="EH11" s="714">
        <v>0.49</v>
      </c>
      <c r="EI11" s="714">
        <v>0.56999999999999995</v>
      </c>
      <c r="EJ11" s="714">
        <v>1.17</v>
      </c>
      <c r="EK11" s="714">
        <v>-0.54</v>
      </c>
      <c r="EL11" s="714">
        <v>0.06</v>
      </c>
      <c r="EM11" s="714">
        <v>1.88</v>
      </c>
      <c r="EN11" s="714">
        <v>1.05</v>
      </c>
      <c r="EO11" s="714">
        <v>1.46</v>
      </c>
      <c r="EP11" s="714">
        <v>3.28</v>
      </c>
      <c r="EQ11" s="714">
        <v>0.54</v>
      </c>
      <c r="ER11" s="714">
        <v>0.74</v>
      </c>
      <c r="ES11" s="714">
        <v>1.1100000000000001</v>
      </c>
      <c r="ET11" s="714">
        <v>1.1200000000000001</v>
      </c>
      <c r="EU11" s="714">
        <v>-0.84</v>
      </c>
      <c r="EV11" s="714">
        <v>-0.27</v>
      </c>
      <c r="EW11" s="714">
        <v>0.28000000000000003</v>
      </c>
      <c r="EX11" s="714">
        <v>0.44</v>
      </c>
      <c r="EY11" s="714">
        <v>2.77</v>
      </c>
      <c r="EZ11" s="714">
        <v>1.47</v>
      </c>
      <c r="FA11" s="714">
        <v>0.28000000000000003</v>
      </c>
      <c r="FB11" s="714">
        <v>1.51</v>
      </c>
      <c r="FC11" s="714">
        <v>0.75</v>
      </c>
      <c r="FD11" s="714">
        <v>0.95</v>
      </c>
      <c r="FE11" s="714">
        <v>1.36</v>
      </c>
      <c r="FF11" s="714">
        <v>1.28</v>
      </c>
      <c r="FG11" s="714">
        <v>2.38</v>
      </c>
      <c r="FH11" s="714">
        <v>0.35</v>
      </c>
      <c r="FI11" s="714">
        <v>2.0699999999999998</v>
      </c>
      <c r="FJ11" s="714">
        <v>6.27</v>
      </c>
      <c r="FK11" s="714">
        <v>3.07</v>
      </c>
      <c r="FL11" s="714">
        <v>-1.1599999999999999</v>
      </c>
      <c r="FM11" s="714">
        <v>-0.35</v>
      </c>
      <c r="FN11" s="714">
        <v>1.44</v>
      </c>
      <c r="FO11" s="714">
        <v>0.52</v>
      </c>
      <c r="FP11" s="714">
        <v>1.1299999999999999</v>
      </c>
      <c r="FQ11" s="714">
        <v>1.28</v>
      </c>
      <c r="FR11" s="714">
        <v>1.1100000000000001</v>
      </c>
      <c r="FS11" s="714">
        <v>-0.23</v>
      </c>
      <c r="FT11" s="714">
        <v>1</v>
      </c>
      <c r="FU11" s="714">
        <v>1.33</v>
      </c>
      <c r="FV11" s="714">
        <v>1.1599999999999999</v>
      </c>
    </row>
    <row r="12" spans="1:178">
      <c r="A12" s="714" t="s">
        <v>4455</v>
      </c>
      <c r="B12" s="714">
        <v>0.22</v>
      </c>
      <c r="C12" s="714">
        <v>0.6</v>
      </c>
      <c r="D12" s="714">
        <v>0.24</v>
      </c>
      <c r="E12" s="714">
        <v>0.85</v>
      </c>
      <c r="F12" s="714">
        <v>0.71</v>
      </c>
      <c r="G12" s="714">
        <v>0.51</v>
      </c>
      <c r="H12" s="714">
        <v>-0.45</v>
      </c>
      <c r="I12" s="714">
        <v>0.81</v>
      </c>
      <c r="J12" s="714">
        <v>1.21</v>
      </c>
      <c r="K12" s="714">
        <v>1.85</v>
      </c>
      <c r="L12" s="714">
        <v>1.1000000000000001</v>
      </c>
      <c r="M12" s="714">
        <v>0.61</v>
      </c>
      <c r="N12" s="714">
        <v>1.22</v>
      </c>
      <c r="O12" s="714">
        <v>-0.01</v>
      </c>
      <c r="P12" s="714">
        <v>0.14000000000000001</v>
      </c>
      <c r="Q12" s="714">
        <v>1.38</v>
      </c>
      <c r="R12" s="714">
        <v>1.8</v>
      </c>
      <c r="S12" s="714">
        <v>1.37</v>
      </c>
      <c r="T12" s="714">
        <v>0.85</v>
      </c>
      <c r="U12" s="714">
        <v>-0.59</v>
      </c>
      <c r="V12" s="714">
        <v>1.01</v>
      </c>
      <c r="W12" s="714">
        <v>1.2</v>
      </c>
      <c r="X12" s="714">
        <v>1.32</v>
      </c>
      <c r="Y12" s="714">
        <v>0.1</v>
      </c>
      <c r="Z12" s="714">
        <v>0.95</v>
      </c>
      <c r="AA12" s="714">
        <v>0.47</v>
      </c>
      <c r="AB12" s="714">
        <v>0.44</v>
      </c>
      <c r="AC12" s="714">
        <v>0.92</v>
      </c>
      <c r="AD12" s="714">
        <v>1.65</v>
      </c>
      <c r="AE12" s="714">
        <v>-0.62</v>
      </c>
      <c r="AF12" s="714">
        <v>-0.8</v>
      </c>
      <c r="AG12" s="714">
        <v>-0.01</v>
      </c>
      <c r="AH12" s="714">
        <v>1.22</v>
      </c>
      <c r="AI12" s="714">
        <v>1.43</v>
      </c>
      <c r="AJ12" s="714">
        <v>1.45</v>
      </c>
      <c r="AK12" s="714">
        <v>0.37</v>
      </c>
      <c r="AL12" s="714">
        <v>1.03</v>
      </c>
      <c r="AM12" s="714">
        <v>0.92</v>
      </c>
      <c r="AN12" s="714">
        <v>0.67</v>
      </c>
      <c r="AO12" s="714">
        <v>2.14</v>
      </c>
      <c r="AP12" s="714">
        <v>1.48</v>
      </c>
      <c r="AQ12" s="714">
        <v>-0.25</v>
      </c>
      <c r="AR12" s="714">
        <v>0.34</v>
      </c>
      <c r="AS12" s="714">
        <v>-0.48</v>
      </c>
      <c r="AT12" s="714">
        <v>0.74</v>
      </c>
      <c r="AU12" s="714">
        <v>2.62</v>
      </c>
      <c r="AV12" s="714">
        <v>1.06</v>
      </c>
      <c r="AW12" s="714">
        <v>-0.46</v>
      </c>
      <c r="AX12" s="714">
        <v>-0.11</v>
      </c>
      <c r="AY12" s="714">
        <v>-0.66</v>
      </c>
      <c r="AZ12" s="714">
        <v>0.84</v>
      </c>
      <c r="BA12" s="714">
        <v>0.11</v>
      </c>
      <c r="BB12" s="714">
        <v>0.48</v>
      </c>
      <c r="BC12" s="714">
        <v>0.12</v>
      </c>
      <c r="BD12" s="714">
        <v>0.33</v>
      </c>
      <c r="BE12" s="714">
        <v>-0.75</v>
      </c>
      <c r="BF12" s="714">
        <v>0.75</v>
      </c>
      <c r="BG12" s="714">
        <v>2.11</v>
      </c>
      <c r="BH12" s="714">
        <v>1.29</v>
      </c>
      <c r="BI12" s="714">
        <v>0.27</v>
      </c>
      <c r="BJ12" s="714">
        <v>2.08</v>
      </c>
      <c r="BK12" s="714">
        <v>0.92</v>
      </c>
      <c r="BL12" s="714">
        <v>0.67</v>
      </c>
      <c r="BM12" s="714">
        <v>0.83</v>
      </c>
      <c r="BN12" s="714">
        <v>0.1</v>
      </c>
      <c r="BO12" s="714">
        <v>-0.33</v>
      </c>
      <c r="BP12" s="714">
        <v>-0.56000000000000005</v>
      </c>
      <c r="BQ12" s="714">
        <v>0.19</v>
      </c>
      <c r="BR12" s="714">
        <v>0.94</v>
      </c>
      <c r="BS12" s="714">
        <v>1.67</v>
      </c>
      <c r="BT12" s="714">
        <v>-0.1</v>
      </c>
      <c r="BU12" s="714">
        <v>-7.0000000000000007E-2</v>
      </c>
      <c r="BV12" s="714">
        <v>0.47</v>
      </c>
      <c r="BW12" s="714">
        <v>0.66</v>
      </c>
      <c r="BX12" s="714">
        <v>0.5</v>
      </c>
      <c r="BY12" s="714">
        <v>0.79</v>
      </c>
      <c r="BZ12" s="714">
        <v>2.69</v>
      </c>
      <c r="CA12" s="714">
        <v>-1.3</v>
      </c>
      <c r="CB12" s="714">
        <v>-0.64</v>
      </c>
      <c r="CC12" s="714">
        <v>0.5</v>
      </c>
      <c r="CD12" s="714">
        <v>0.78</v>
      </c>
      <c r="CE12" s="714">
        <v>3.33</v>
      </c>
      <c r="CF12" s="714">
        <v>1.21</v>
      </c>
      <c r="CG12" s="714">
        <v>0.55000000000000004</v>
      </c>
      <c r="CH12" s="714">
        <v>0.84</v>
      </c>
      <c r="CI12" s="714">
        <v>0.45</v>
      </c>
      <c r="CJ12" s="714">
        <v>0.23</v>
      </c>
      <c r="CK12" s="714">
        <v>1.57</v>
      </c>
      <c r="CL12" s="714">
        <v>0.02</v>
      </c>
      <c r="CM12" s="714">
        <v>-0.72</v>
      </c>
      <c r="CN12" s="714">
        <v>-0.23</v>
      </c>
      <c r="CO12" s="714">
        <v>0.37</v>
      </c>
      <c r="CP12" s="714">
        <v>0.69</v>
      </c>
      <c r="CQ12" s="714">
        <v>2.37</v>
      </c>
      <c r="CR12" s="714">
        <v>0.3</v>
      </c>
      <c r="CS12" s="714">
        <v>0.21</v>
      </c>
      <c r="CT12" s="714">
        <v>1.57</v>
      </c>
      <c r="CU12" s="714">
        <v>0.19</v>
      </c>
      <c r="CV12" s="714">
        <v>0.53</v>
      </c>
      <c r="CW12" s="714">
        <v>0.73</v>
      </c>
      <c r="CX12" s="714">
        <v>0.25</v>
      </c>
      <c r="CY12" s="714">
        <v>0.85</v>
      </c>
      <c r="CZ12" s="714">
        <v>0.45</v>
      </c>
      <c r="DA12" s="714">
        <v>0.03</v>
      </c>
      <c r="DB12" s="714">
        <v>0.38</v>
      </c>
      <c r="DC12" s="714">
        <v>2.0699999999999998</v>
      </c>
      <c r="DD12" s="714">
        <v>0.02</v>
      </c>
      <c r="DE12" s="714">
        <v>0.32</v>
      </c>
      <c r="DF12" s="714">
        <v>1.94</v>
      </c>
      <c r="DG12" s="714">
        <v>0.5</v>
      </c>
      <c r="DH12" s="714">
        <v>0.76</v>
      </c>
      <c r="DI12" s="714">
        <v>1.1100000000000001</v>
      </c>
      <c r="DJ12" s="714">
        <v>0.64</v>
      </c>
      <c r="DK12" s="714">
        <v>0.48</v>
      </c>
      <c r="DL12" s="714">
        <v>0.31</v>
      </c>
      <c r="DM12" s="714">
        <v>-0.03</v>
      </c>
      <c r="DN12" s="714">
        <v>-0.09</v>
      </c>
      <c r="DO12" s="714">
        <v>2.12</v>
      </c>
      <c r="DP12" s="714">
        <v>0</v>
      </c>
      <c r="DQ12" s="714">
        <v>-0.47</v>
      </c>
      <c r="DR12" s="714">
        <v>1.37</v>
      </c>
      <c r="DS12" s="714">
        <v>0.6</v>
      </c>
      <c r="DT12" s="714">
        <v>1.01</v>
      </c>
      <c r="DU12" s="714">
        <v>1.47</v>
      </c>
      <c r="DV12" s="714">
        <v>0.86</v>
      </c>
      <c r="DW12" s="714">
        <v>-0.52</v>
      </c>
      <c r="DX12" s="714">
        <v>0.25</v>
      </c>
      <c r="DY12" s="714">
        <v>0.37</v>
      </c>
      <c r="DZ12" s="714">
        <v>0.96</v>
      </c>
      <c r="EA12" s="714">
        <v>2.12</v>
      </c>
      <c r="EB12" s="714">
        <v>0.41</v>
      </c>
      <c r="EC12" s="714">
        <v>0.03</v>
      </c>
      <c r="ED12" s="714">
        <v>2.0099999999999998</v>
      </c>
      <c r="EE12" s="714">
        <v>-0.1</v>
      </c>
      <c r="EF12" s="714">
        <v>-0.03</v>
      </c>
      <c r="EG12" s="714">
        <v>1</v>
      </c>
      <c r="EH12" s="714">
        <v>0.34</v>
      </c>
      <c r="EI12" s="714">
        <v>0.73</v>
      </c>
      <c r="EJ12" s="714">
        <v>1.07</v>
      </c>
      <c r="EK12" s="714">
        <v>-0.26</v>
      </c>
      <c r="EL12" s="714">
        <v>0.13</v>
      </c>
      <c r="EM12" s="714">
        <v>1.29</v>
      </c>
      <c r="EN12" s="714">
        <v>0.66</v>
      </c>
      <c r="EO12" s="714">
        <v>1.66</v>
      </c>
      <c r="EP12" s="714">
        <v>2.2799999999999998</v>
      </c>
      <c r="EQ12" s="714">
        <v>0.75</v>
      </c>
      <c r="ER12" s="714">
        <v>0.72</v>
      </c>
      <c r="ES12" s="714">
        <v>1.1499999999999999</v>
      </c>
      <c r="ET12" s="714">
        <v>0.68</v>
      </c>
      <c r="EU12" s="714">
        <v>-0.11</v>
      </c>
      <c r="EV12" s="714">
        <v>0.15</v>
      </c>
      <c r="EW12" s="714">
        <v>0.65</v>
      </c>
      <c r="EX12" s="714">
        <v>0.52</v>
      </c>
      <c r="EY12" s="714">
        <v>1.87</v>
      </c>
      <c r="EZ12" s="714">
        <v>1.68</v>
      </c>
      <c r="FA12" s="714">
        <v>0.63</v>
      </c>
      <c r="FB12" s="714">
        <v>0.98</v>
      </c>
      <c r="FC12" s="714">
        <v>0.79</v>
      </c>
      <c r="FD12" s="714">
        <v>0.72</v>
      </c>
      <c r="FE12" s="714">
        <v>1.35</v>
      </c>
      <c r="FF12" s="714">
        <v>2.0299999999999998</v>
      </c>
      <c r="FG12" s="714">
        <v>2.4300000000000002</v>
      </c>
      <c r="FH12" s="714">
        <v>0.81</v>
      </c>
      <c r="FI12" s="714">
        <v>2.38</v>
      </c>
      <c r="FJ12" s="714">
        <v>6.08</v>
      </c>
      <c r="FK12" s="714">
        <v>2.77</v>
      </c>
      <c r="FL12" s="714">
        <v>-1.33</v>
      </c>
      <c r="FM12" s="714">
        <v>-0.32</v>
      </c>
      <c r="FN12" s="714">
        <v>0.83</v>
      </c>
      <c r="FO12" s="714">
        <v>0.06</v>
      </c>
      <c r="FP12" s="714">
        <v>0.9</v>
      </c>
      <c r="FQ12" s="714">
        <v>1.81</v>
      </c>
      <c r="FR12" s="714">
        <v>1.27</v>
      </c>
      <c r="FS12" s="714">
        <v>0.48</v>
      </c>
      <c r="FT12" s="714">
        <v>1.1299999999999999</v>
      </c>
      <c r="FU12" s="714">
        <v>1.21</v>
      </c>
      <c r="FV12" s="714">
        <v>0.86</v>
      </c>
    </row>
    <row r="13" spans="1:178">
      <c r="A13" s="714" t="s">
        <v>4456</v>
      </c>
      <c r="B13" s="714">
        <v>1.22</v>
      </c>
      <c r="C13" s="714">
        <v>0.45</v>
      </c>
      <c r="D13" s="714">
        <v>-0.17</v>
      </c>
      <c r="E13" s="714">
        <v>0.46</v>
      </c>
      <c r="F13" s="714">
        <v>0.13</v>
      </c>
      <c r="G13" s="714">
        <v>0.96</v>
      </c>
      <c r="H13" s="714">
        <v>0.23</v>
      </c>
      <c r="I13" s="714">
        <v>1.76</v>
      </c>
      <c r="J13" s="714">
        <v>0.95</v>
      </c>
      <c r="K13" s="714">
        <v>1.49</v>
      </c>
      <c r="L13" s="714">
        <v>1.07</v>
      </c>
      <c r="M13" s="714">
        <v>0.35</v>
      </c>
      <c r="N13" s="714">
        <v>1.1000000000000001</v>
      </c>
      <c r="O13" s="714">
        <v>7.0000000000000007E-2</v>
      </c>
      <c r="P13" s="714">
        <v>-0.24</v>
      </c>
      <c r="Q13" s="714">
        <v>0.8</v>
      </c>
      <c r="R13" s="714">
        <v>1.2</v>
      </c>
      <c r="S13" s="714">
        <v>0.25</v>
      </c>
      <c r="T13" s="714">
        <v>1.38</v>
      </c>
      <c r="U13" s="714">
        <v>-0.11</v>
      </c>
      <c r="V13" s="714">
        <v>1.1000000000000001</v>
      </c>
      <c r="W13" s="714">
        <v>1.67</v>
      </c>
      <c r="X13" s="714">
        <v>1.32</v>
      </c>
      <c r="Y13" s="714">
        <v>0.71</v>
      </c>
      <c r="Z13" s="714">
        <v>1.37</v>
      </c>
      <c r="AA13" s="714">
        <v>0.05</v>
      </c>
      <c r="AB13" s="714">
        <v>0.98</v>
      </c>
      <c r="AC13" s="714">
        <v>0.47</v>
      </c>
      <c r="AD13" s="714">
        <v>0.41</v>
      </c>
      <c r="AE13" s="714">
        <v>0.56000000000000005</v>
      </c>
      <c r="AF13" s="714">
        <v>0.33</v>
      </c>
      <c r="AG13" s="714">
        <v>0.28000000000000003</v>
      </c>
      <c r="AH13" s="714">
        <v>0.7</v>
      </c>
      <c r="AI13" s="714">
        <v>1.7</v>
      </c>
      <c r="AJ13" s="714">
        <v>1.19</v>
      </c>
      <c r="AK13" s="714">
        <v>0.2</v>
      </c>
      <c r="AL13" s="714">
        <v>1.51</v>
      </c>
      <c r="AM13" s="714">
        <v>1.08</v>
      </c>
      <c r="AN13" s="714">
        <v>0.34</v>
      </c>
      <c r="AO13" s="714">
        <v>1.4</v>
      </c>
      <c r="AP13" s="714">
        <v>1.65</v>
      </c>
      <c r="AQ13" s="714">
        <v>0.99</v>
      </c>
      <c r="AR13" s="714">
        <v>1.39</v>
      </c>
      <c r="AS13" s="714">
        <v>0.2</v>
      </c>
      <c r="AT13" s="714">
        <v>0.8</v>
      </c>
      <c r="AU13" s="714">
        <v>2.66</v>
      </c>
      <c r="AV13" s="714">
        <v>0.21</v>
      </c>
      <c r="AW13" s="714">
        <v>-0.77</v>
      </c>
      <c r="AX13" s="714">
        <v>-0.41</v>
      </c>
      <c r="AY13" s="714">
        <v>-0.02</v>
      </c>
      <c r="AZ13" s="714">
        <v>0.44</v>
      </c>
      <c r="BA13" s="714">
        <v>-0.43</v>
      </c>
      <c r="BB13" s="714">
        <v>0.84</v>
      </c>
      <c r="BC13" s="714">
        <v>0.5</v>
      </c>
      <c r="BD13" s="714">
        <v>0.65</v>
      </c>
      <c r="BE13" s="714">
        <v>-0.99</v>
      </c>
      <c r="BF13" s="714">
        <v>-0.04</v>
      </c>
      <c r="BG13" s="714">
        <v>2.5099999999999998</v>
      </c>
      <c r="BH13" s="714">
        <v>1.08</v>
      </c>
      <c r="BI13" s="714">
        <v>0.38</v>
      </c>
      <c r="BJ13" s="714">
        <v>1.1599999999999999</v>
      </c>
      <c r="BK13" s="714">
        <v>1.35</v>
      </c>
      <c r="BL13" s="714">
        <v>1.2</v>
      </c>
      <c r="BM13" s="714">
        <v>1.1399999999999999</v>
      </c>
      <c r="BN13" s="714">
        <v>0.1</v>
      </c>
      <c r="BO13" s="714">
        <v>0.03</v>
      </c>
      <c r="BP13" s="714">
        <v>0.18</v>
      </c>
      <c r="BQ13" s="714">
        <v>-0.03</v>
      </c>
      <c r="BR13" s="714">
        <v>1.1200000000000001</v>
      </c>
      <c r="BS13" s="714">
        <v>1.28</v>
      </c>
      <c r="BT13" s="714">
        <v>0.21</v>
      </c>
      <c r="BU13" s="714">
        <v>0.15</v>
      </c>
      <c r="BV13" s="714">
        <v>0.41</v>
      </c>
      <c r="BW13" s="714">
        <v>0.88</v>
      </c>
      <c r="BX13" s="714">
        <v>0.64</v>
      </c>
      <c r="BY13" s="714">
        <v>1.03</v>
      </c>
      <c r="BZ13" s="714">
        <v>1.48</v>
      </c>
      <c r="CA13" s="714">
        <v>-0.04</v>
      </c>
      <c r="CB13" s="714">
        <v>-0.06</v>
      </c>
      <c r="CC13" s="714">
        <v>0.97</v>
      </c>
      <c r="CD13" s="714">
        <v>1.24</v>
      </c>
      <c r="CE13" s="714">
        <v>3.1</v>
      </c>
      <c r="CF13" s="714">
        <v>1.38</v>
      </c>
      <c r="CG13" s="714">
        <v>0.46</v>
      </c>
      <c r="CH13" s="714">
        <v>-0.05</v>
      </c>
      <c r="CI13" s="714">
        <v>0.55000000000000004</v>
      </c>
      <c r="CJ13" s="714">
        <v>0.67</v>
      </c>
      <c r="CK13" s="714">
        <v>1.38</v>
      </c>
      <c r="CL13" s="714">
        <v>-0.06</v>
      </c>
      <c r="CM13" s="714">
        <v>-0.73</v>
      </c>
      <c r="CN13" s="714">
        <v>-0.06</v>
      </c>
      <c r="CO13" s="714">
        <v>0.88</v>
      </c>
      <c r="CP13" s="714">
        <v>1.03</v>
      </c>
      <c r="CQ13" s="714">
        <v>1.97</v>
      </c>
      <c r="CR13" s="714">
        <v>-0.06</v>
      </c>
      <c r="CS13" s="714">
        <v>-0.02</v>
      </c>
      <c r="CT13" s="714">
        <v>2.06</v>
      </c>
      <c r="CU13" s="714">
        <v>0.01</v>
      </c>
      <c r="CV13" s="714">
        <v>0.52</v>
      </c>
      <c r="CW13" s="714">
        <v>0.71</v>
      </c>
      <c r="CX13" s="714">
        <v>0.38</v>
      </c>
      <c r="CY13" s="714">
        <v>1.06</v>
      </c>
      <c r="CZ13" s="714">
        <v>0.53</v>
      </c>
      <c r="DA13" s="714">
        <v>-0.14000000000000001</v>
      </c>
      <c r="DB13" s="714">
        <v>0.35</v>
      </c>
      <c r="DC13" s="714">
        <v>1.67</v>
      </c>
      <c r="DD13" s="714">
        <v>0</v>
      </c>
      <c r="DE13" s="714">
        <v>0.65</v>
      </c>
      <c r="DF13" s="714">
        <v>2.63</v>
      </c>
      <c r="DG13" s="714">
        <v>1.0900000000000001</v>
      </c>
      <c r="DH13" s="714">
        <v>0.26</v>
      </c>
      <c r="DI13" s="714">
        <v>0.96</v>
      </c>
      <c r="DJ13" s="714">
        <v>0.17</v>
      </c>
      <c r="DK13" s="714">
        <v>0.53</v>
      </c>
      <c r="DL13" s="714">
        <v>0.68</v>
      </c>
      <c r="DM13" s="714">
        <v>-7.0000000000000007E-2</v>
      </c>
      <c r="DN13" s="714">
        <v>-0.12</v>
      </c>
      <c r="DO13" s="714">
        <v>1.26</v>
      </c>
      <c r="DP13" s="714">
        <v>-0.01</v>
      </c>
      <c r="DQ13" s="714">
        <v>-0.68</v>
      </c>
      <c r="DR13" s="714">
        <v>0.66</v>
      </c>
      <c r="DS13" s="714">
        <v>0.38</v>
      </c>
      <c r="DT13" s="714">
        <v>1.17</v>
      </c>
      <c r="DU13" s="714">
        <v>1.48</v>
      </c>
      <c r="DV13" s="714">
        <v>1.08</v>
      </c>
      <c r="DW13" s="714">
        <v>-0.39</v>
      </c>
      <c r="DX13" s="714">
        <v>0.43</v>
      </c>
      <c r="DY13" s="714">
        <v>0.25</v>
      </c>
      <c r="DZ13" s="714">
        <v>0.44</v>
      </c>
      <c r="EA13" s="714">
        <v>1.1499999999999999</v>
      </c>
      <c r="EB13" s="714">
        <v>0.93</v>
      </c>
      <c r="EC13" s="714">
        <v>-7.0000000000000007E-2</v>
      </c>
      <c r="ED13" s="714">
        <v>1.7</v>
      </c>
      <c r="EE13" s="714">
        <v>0.03</v>
      </c>
      <c r="EF13" s="714">
        <v>0.13</v>
      </c>
      <c r="EG13" s="714">
        <v>0.49</v>
      </c>
      <c r="EH13" s="714">
        <v>0.7</v>
      </c>
      <c r="EI13" s="714">
        <v>0.56999999999999995</v>
      </c>
      <c r="EJ13" s="714">
        <v>1.22</v>
      </c>
      <c r="EK13" s="714">
        <v>-0.31</v>
      </c>
      <c r="EL13" s="714">
        <v>0.18</v>
      </c>
      <c r="EM13" s="714">
        <v>1.26</v>
      </c>
      <c r="EN13" s="714">
        <v>0.84</v>
      </c>
      <c r="EO13" s="714">
        <v>1.98</v>
      </c>
      <c r="EP13" s="714">
        <v>2.2200000000000002</v>
      </c>
      <c r="EQ13" s="714">
        <v>1</v>
      </c>
      <c r="ER13" s="714">
        <v>0.9</v>
      </c>
      <c r="ES13" s="714">
        <v>1.29</v>
      </c>
      <c r="ET13" s="714">
        <v>0.32</v>
      </c>
      <c r="EU13" s="714">
        <v>-0.37</v>
      </c>
      <c r="EV13" s="714">
        <v>0.02</v>
      </c>
      <c r="EW13" s="714">
        <v>0.52</v>
      </c>
      <c r="EX13" s="714">
        <v>0.92</v>
      </c>
      <c r="EY13" s="714">
        <v>2.09</v>
      </c>
      <c r="EZ13" s="714">
        <v>1.92</v>
      </c>
      <c r="FA13" s="714">
        <v>0.77</v>
      </c>
      <c r="FB13" s="714">
        <v>0.78</v>
      </c>
      <c r="FC13" s="714">
        <v>1.07</v>
      </c>
      <c r="FD13" s="714">
        <v>0.43</v>
      </c>
      <c r="FE13" s="714">
        <v>2.15</v>
      </c>
      <c r="FF13" s="714">
        <v>1.93</v>
      </c>
      <c r="FG13" s="714">
        <v>2.72</v>
      </c>
      <c r="FH13" s="714">
        <v>0.1</v>
      </c>
      <c r="FI13" s="714">
        <v>2.75</v>
      </c>
      <c r="FJ13" s="714">
        <v>6.55</v>
      </c>
      <c r="FK13" s="714">
        <v>2.46</v>
      </c>
      <c r="FL13" s="714">
        <v>-1.34</v>
      </c>
      <c r="FM13" s="714">
        <v>-0.68</v>
      </c>
      <c r="FN13" s="714">
        <v>0.99</v>
      </c>
      <c r="FO13" s="714">
        <v>0.09</v>
      </c>
      <c r="FP13" s="714">
        <v>0.9</v>
      </c>
      <c r="FQ13" s="714">
        <v>2.04</v>
      </c>
      <c r="FR13" s="714">
        <v>1.97</v>
      </c>
      <c r="FS13" s="714">
        <v>0.33</v>
      </c>
      <c r="FT13" s="714">
        <v>1.66</v>
      </c>
      <c r="FU13" s="714">
        <v>0.73</v>
      </c>
      <c r="FV13" s="714">
        <v>0.57999999999999996</v>
      </c>
    </row>
    <row r="14" spans="1:178">
      <c r="A14" s="714" t="s">
        <v>4457</v>
      </c>
      <c r="B14" s="714">
        <v>0.25</v>
      </c>
      <c r="C14" s="714">
        <v>0.11</v>
      </c>
      <c r="D14" s="714">
        <v>0.04</v>
      </c>
      <c r="E14" s="714">
        <v>0.18</v>
      </c>
      <c r="F14" s="714">
        <v>0.76</v>
      </c>
      <c r="G14" s="714">
        <v>-0.36</v>
      </c>
      <c r="H14" s="714">
        <v>-1.57</v>
      </c>
      <c r="I14" s="714">
        <v>1.1499999999999999</v>
      </c>
      <c r="J14" s="714">
        <v>0.69</v>
      </c>
      <c r="K14" s="714">
        <v>2.11</v>
      </c>
      <c r="L14" s="714">
        <v>1.39</v>
      </c>
      <c r="M14" s="714">
        <v>0.4</v>
      </c>
      <c r="N14" s="714">
        <v>0.8</v>
      </c>
      <c r="O14" s="714">
        <v>-0.18</v>
      </c>
      <c r="P14" s="714">
        <v>0.06</v>
      </c>
      <c r="Q14" s="714">
        <v>1.8</v>
      </c>
      <c r="R14" s="714">
        <v>1.32</v>
      </c>
      <c r="S14" s="714">
        <v>-0.36</v>
      </c>
      <c r="T14" s="714">
        <v>0.79</v>
      </c>
      <c r="U14" s="714">
        <v>-0.25</v>
      </c>
      <c r="V14" s="714">
        <v>1.66</v>
      </c>
      <c r="W14" s="714">
        <v>2.0299999999999998</v>
      </c>
      <c r="X14" s="714">
        <v>1.21</v>
      </c>
      <c r="Y14" s="714">
        <v>0.95</v>
      </c>
      <c r="Z14" s="714">
        <v>1.32</v>
      </c>
      <c r="AA14" s="714">
        <v>0.53</v>
      </c>
      <c r="AB14" s="714">
        <v>0.7</v>
      </c>
      <c r="AC14" s="714">
        <v>0.96</v>
      </c>
      <c r="AD14" s="714">
        <v>-0.7</v>
      </c>
      <c r="AE14" s="714">
        <v>-0.13</v>
      </c>
      <c r="AF14" s="714">
        <v>-0.68</v>
      </c>
      <c r="AG14" s="714">
        <v>0.79</v>
      </c>
      <c r="AH14" s="714">
        <v>1.43</v>
      </c>
      <c r="AI14" s="714">
        <v>2.4300000000000002</v>
      </c>
      <c r="AJ14" s="714">
        <v>1.77</v>
      </c>
      <c r="AK14" s="714">
        <v>0.52</v>
      </c>
      <c r="AL14" s="714">
        <v>0.63</v>
      </c>
      <c r="AM14" s="714">
        <v>2.13</v>
      </c>
      <c r="AN14" s="714">
        <v>0.68</v>
      </c>
      <c r="AO14" s="714">
        <v>1.55</v>
      </c>
      <c r="AP14" s="714">
        <v>0.31</v>
      </c>
      <c r="AQ14" s="714">
        <v>-0.77</v>
      </c>
      <c r="AR14" s="714">
        <v>1.55</v>
      </c>
      <c r="AS14" s="714">
        <v>-0.24</v>
      </c>
      <c r="AT14" s="714">
        <v>0.41</v>
      </c>
      <c r="AU14" s="714">
        <v>3.3</v>
      </c>
      <c r="AV14" s="714">
        <v>1.42</v>
      </c>
      <c r="AW14" s="714">
        <v>-0.2</v>
      </c>
      <c r="AX14" s="714">
        <v>-0.19</v>
      </c>
      <c r="AY14" s="714">
        <v>0.59</v>
      </c>
      <c r="AZ14" s="714">
        <v>1.83</v>
      </c>
      <c r="BA14" s="714">
        <v>-0.32</v>
      </c>
      <c r="BB14" s="714">
        <v>-0.32</v>
      </c>
      <c r="BC14" s="714">
        <v>-0.38</v>
      </c>
      <c r="BD14" s="714">
        <v>0.28000000000000003</v>
      </c>
      <c r="BE14" s="714">
        <v>-0.08</v>
      </c>
      <c r="BF14" s="714">
        <v>0.79</v>
      </c>
      <c r="BG14" s="714">
        <v>2.42</v>
      </c>
      <c r="BH14" s="714">
        <v>1.6</v>
      </c>
      <c r="BI14" s="714">
        <v>1.67</v>
      </c>
      <c r="BJ14" s="714">
        <v>1.42</v>
      </c>
      <c r="BK14" s="714">
        <v>2.06</v>
      </c>
      <c r="BL14" s="714">
        <v>0.7</v>
      </c>
      <c r="BM14" s="714">
        <v>0.37</v>
      </c>
      <c r="BN14" s="714">
        <v>-2.46</v>
      </c>
      <c r="BO14" s="714">
        <v>-0.55000000000000004</v>
      </c>
      <c r="BP14" s="714">
        <v>0.1</v>
      </c>
      <c r="BQ14" s="714">
        <v>2.19</v>
      </c>
      <c r="BR14" s="714">
        <v>0.95</v>
      </c>
      <c r="BS14" s="714">
        <v>2.19</v>
      </c>
      <c r="BT14" s="714">
        <v>-0.26</v>
      </c>
      <c r="BU14" s="714">
        <v>0.03</v>
      </c>
      <c r="BV14" s="714">
        <v>0.6</v>
      </c>
      <c r="BW14" s="714">
        <v>1.1200000000000001</v>
      </c>
      <c r="BX14" s="714">
        <v>0.19</v>
      </c>
      <c r="BY14" s="714">
        <v>0.39</v>
      </c>
      <c r="BZ14" s="714">
        <v>0.8</v>
      </c>
      <c r="CA14" s="714">
        <v>-0.28000000000000003</v>
      </c>
      <c r="CB14" s="714">
        <v>-0.03</v>
      </c>
      <c r="CC14" s="714">
        <v>1.46</v>
      </c>
      <c r="CD14" s="714">
        <v>0.86</v>
      </c>
      <c r="CE14" s="714">
        <v>3.17</v>
      </c>
      <c r="CF14" s="714">
        <v>2.4300000000000002</v>
      </c>
      <c r="CG14" s="714">
        <v>0.43</v>
      </c>
      <c r="CH14" s="714">
        <v>0.97</v>
      </c>
      <c r="CI14" s="714">
        <v>0.31</v>
      </c>
      <c r="CJ14" s="714">
        <v>0.11</v>
      </c>
      <c r="CK14" s="714">
        <v>0.82</v>
      </c>
      <c r="CL14" s="714">
        <v>-0.89</v>
      </c>
      <c r="CM14" s="714">
        <v>-1.1399999999999999</v>
      </c>
      <c r="CN14" s="714">
        <v>0.28000000000000003</v>
      </c>
      <c r="CO14" s="714">
        <v>0.72</v>
      </c>
      <c r="CP14" s="714">
        <v>0.81</v>
      </c>
      <c r="CQ14" s="714">
        <v>1.2</v>
      </c>
      <c r="CR14" s="714">
        <v>1.54</v>
      </c>
      <c r="CS14" s="714">
        <v>1.37</v>
      </c>
      <c r="CT14" s="714">
        <v>1.73</v>
      </c>
      <c r="CU14" s="714">
        <v>0.96</v>
      </c>
      <c r="CV14" s="714">
        <v>1.06</v>
      </c>
      <c r="CW14" s="714">
        <v>-0.32</v>
      </c>
      <c r="CX14" s="714">
        <v>-0.28000000000000003</v>
      </c>
      <c r="CY14" s="714">
        <v>0.96</v>
      </c>
      <c r="CZ14" s="714">
        <v>0.48</v>
      </c>
      <c r="DA14" s="714">
        <v>0.2</v>
      </c>
      <c r="DB14" s="714">
        <v>0.69</v>
      </c>
      <c r="DC14" s="714">
        <v>1.75</v>
      </c>
      <c r="DD14" s="714">
        <v>0.33</v>
      </c>
      <c r="DE14" s="714">
        <v>0.65</v>
      </c>
      <c r="DF14" s="714">
        <v>2.38</v>
      </c>
      <c r="DG14" s="714">
        <v>0.28000000000000003</v>
      </c>
      <c r="DH14" s="714">
        <v>1.1299999999999999</v>
      </c>
      <c r="DI14" s="714">
        <v>0.65</v>
      </c>
      <c r="DJ14" s="714">
        <v>-0.18</v>
      </c>
      <c r="DK14" s="714">
        <v>0.37</v>
      </c>
      <c r="DL14" s="714">
        <v>0.56999999999999995</v>
      </c>
      <c r="DM14" s="714">
        <v>0.42</v>
      </c>
      <c r="DN14" s="714">
        <v>0.15</v>
      </c>
      <c r="DO14" s="714">
        <v>1.97</v>
      </c>
      <c r="DP14" s="714">
        <v>0.98</v>
      </c>
      <c r="DQ14" s="714">
        <v>-0.26</v>
      </c>
      <c r="DR14" s="714">
        <v>0.99</v>
      </c>
      <c r="DS14" s="714">
        <v>0.84</v>
      </c>
      <c r="DT14" s="714">
        <v>1.87</v>
      </c>
      <c r="DU14" s="714">
        <v>1.07</v>
      </c>
      <c r="DV14" s="714">
        <v>0.09</v>
      </c>
      <c r="DW14" s="714">
        <v>-1.24</v>
      </c>
      <c r="DX14" s="714">
        <v>-0.31</v>
      </c>
      <c r="DY14" s="714">
        <v>1.08</v>
      </c>
      <c r="DZ14" s="714">
        <v>1.18</v>
      </c>
      <c r="EA14" s="714">
        <v>1.24</v>
      </c>
      <c r="EB14" s="714">
        <v>1.61</v>
      </c>
      <c r="EC14" s="714">
        <v>0.62</v>
      </c>
      <c r="ED14" s="714">
        <v>2.19</v>
      </c>
      <c r="EE14" s="714">
        <v>-0.21</v>
      </c>
      <c r="EF14" s="714">
        <v>-0.36</v>
      </c>
      <c r="EG14" s="714">
        <v>-0.22</v>
      </c>
      <c r="EH14" s="714">
        <v>0.27</v>
      </c>
      <c r="EI14" s="714">
        <v>0.64</v>
      </c>
      <c r="EJ14" s="714">
        <v>1.38</v>
      </c>
      <c r="EK14" s="714">
        <v>-0.35</v>
      </c>
      <c r="EL14" s="714">
        <v>-0.02</v>
      </c>
      <c r="EM14" s="714">
        <v>1.48</v>
      </c>
      <c r="EN14" s="714">
        <v>1.01</v>
      </c>
      <c r="EO14" s="714">
        <v>2.12</v>
      </c>
      <c r="EP14" s="714">
        <v>3.31</v>
      </c>
      <c r="EQ14" s="714">
        <v>1.1000000000000001</v>
      </c>
      <c r="ER14" s="714">
        <v>1.64</v>
      </c>
      <c r="ES14" s="714">
        <v>1.18</v>
      </c>
      <c r="ET14" s="714">
        <v>0.28999999999999998</v>
      </c>
      <c r="EU14" s="714">
        <v>-0.4</v>
      </c>
      <c r="EV14" s="714">
        <v>-0.18</v>
      </c>
      <c r="EW14" s="714">
        <v>0.73</v>
      </c>
      <c r="EX14" s="714">
        <v>-0.03</v>
      </c>
      <c r="EY14" s="714">
        <v>1.87</v>
      </c>
      <c r="EZ14" s="714">
        <v>1.67</v>
      </c>
      <c r="FA14" s="714">
        <v>1.07</v>
      </c>
      <c r="FB14" s="714">
        <v>0.87</v>
      </c>
      <c r="FC14" s="714">
        <v>0.69</v>
      </c>
      <c r="FD14" s="714">
        <v>1.18</v>
      </c>
      <c r="FE14" s="714">
        <v>1.79</v>
      </c>
      <c r="FF14" s="714">
        <v>1.85</v>
      </c>
      <c r="FG14" s="714">
        <v>3.42</v>
      </c>
      <c r="FH14" s="714">
        <v>-0.02</v>
      </c>
      <c r="FI14" s="714">
        <v>2.16</v>
      </c>
      <c r="FJ14" s="714">
        <v>8.1199999999999992</v>
      </c>
      <c r="FK14" s="714">
        <v>2.72</v>
      </c>
      <c r="FL14" s="714">
        <v>-1.88</v>
      </c>
      <c r="FM14" s="714">
        <v>-0.02</v>
      </c>
      <c r="FN14" s="714">
        <v>2.02</v>
      </c>
      <c r="FO14" s="714">
        <v>0.24</v>
      </c>
      <c r="FP14" s="714">
        <v>1</v>
      </c>
      <c r="FQ14" s="714">
        <v>1.03</v>
      </c>
      <c r="FR14" s="714">
        <v>0.53</v>
      </c>
      <c r="FS14" s="714">
        <v>-1.1399999999999999</v>
      </c>
      <c r="FT14" s="714">
        <v>0.97</v>
      </c>
      <c r="FU14" s="714">
        <v>0.85</v>
      </c>
      <c r="FV14" s="714">
        <v>0.8</v>
      </c>
    </row>
    <row r="15" spans="1:178">
      <c r="A15" s="714" t="s">
        <v>4458</v>
      </c>
      <c r="B15" s="714">
        <v>0.43</v>
      </c>
      <c r="C15" s="714">
        <v>0.35</v>
      </c>
      <c r="D15" s="714">
        <v>-0.23</v>
      </c>
      <c r="E15" s="714">
        <v>1.1499999999999999</v>
      </c>
      <c r="F15" s="714">
        <v>0.68</v>
      </c>
      <c r="G15" s="714">
        <v>0.12</v>
      </c>
      <c r="H15" s="714">
        <v>-1.08</v>
      </c>
      <c r="I15" s="714">
        <v>1.07</v>
      </c>
      <c r="J15" s="714">
        <v>0.99</v>
      </c>
      <c r="K15" s="714">
        <v>1.25</v>
      </c>
      <c r="L15" s="714">
        <v>1.38</v>
      </c>
      <c r="M15" s="714">
        <v>0.61</v>
      </c>
      <c r="N15" s="714">
        <v>0.52</v>
      </c>
      <c r="O15" s="714">
        <v>-7.0000000000000007E-2</v>
      </c>
      <c r="P15" s="714">
        <v>0.3</v>
      </c>
      <c r="Q15" s="714">
        <v>1.59</v>
      </c>
      <c r="R15" s="714">
        <v>1.48</v>
      </c>
      <c r="S15" s="714">
        <v>-0.25</v>
      </c>
      <c r="T15" s="714">
        <v>0.36</v>
      </c>
      <c r="U15" s="714">
        <v>-0.72</v>
      </c>
      <c r="V15" s="714">
        <v>0.8</v>
      </c>
      <c r="W15" s="714">
        <v>1.94</v>
      </c>
      <c r="X15" s="714">
        <v>1.79</v>
      </c>
      <c r="Y15" s="714">
        <v>0.56000000000000005</v>
      </c>
      <c r="Z15" s="714">
        <v>1.82</v>
      </c>
      <c r="AA15" s="714">
        <v>0.08</v>
      </c>
      <c r="AB15" s="714">
        <v>0.81</v>
      </c>
      <c r="AC15" s="714">
        <v>1.64</v>
      </c>
      <c r="AD15" s="714">
        <v>0.35</v>
      </c>
      <c r="AE15" s="714">
        <v>-0.54</v>
      </c>
      <c r="AF15" s="714">
        <v>-0.61</v>
      </c>
      <c r="AG15" s="714">
        <v>0.54</v>
      </c>
      <c r="AH15" s="714">
        <v>0.88</v>
      </c>
      <c r="AI15" s="714">
        <v>1.65</v>
      </c>
      <c r="AJ15" s="714">
        <v>1.66</v>
      </c>
      <c r="AK15" s="714">
        <v>-0.11</v>
      </c>
      <c r="AL15" s="714">
        <v>0.48</v>
      </c>
      <c r="AM15" s="714">
        <v>2.11</v>
      </c>
      <c r="AN15" s="714">
        <v>0.37</v>
      </c>
      <c r="AO15" s="714">
        <v>1.97</v>
      </c>
      <c r="AP15" s="714">
        <v>1.84</v>
      </c>
      <c r="AQ15" s="714">
        <v>-0.46</v>
      </c>
      <c r="AR15" s="714">
        <v>0.84</v>
      </c>
      <c r="AS15" s="714">
        <v>-0.12</v>
      </c>
      <c r="AT15" s="714">
        <v>0.16</v>
      </c>
      <c r="AU15" s="714">
        <v>2.5499999999999998</v>
      </c>
      <c r="AV15" s="714">
        <v>1.25</v>
      </c>
      <c r="AW15" s="714">
        <v>-0.18</v>
      </c>
      <c r="AX15" s="714">
        <v>-0.35</v>
      </c>
      <c r="AY15" s="714">
        <v>-0.18</v>
      </c>
      <c r="AZ15" s="714">
        <v>1.2</v>
      </c>
      <c r="BA15" s="714">
        <v>0.77</v>
      </c>
      <c r="BB15" s="714">
        <v>0.97</v>
      </c>
      <c r="BC15" s="714">
        <v>-0.23</v>
      </c>
      <c r="BD15" s="714">
        <v>7.0000000000000007E-2</v>
      </c>
      <c r="BE15" s="714">
        <v>-0.44</v>
      </c>
      <c r="BF15" s="714">
        <v>-0.11</v>
      </c>
      <c r="BG15" s="714">
        <v>2.2200000000000002</v>
      </c>
      <c r="BH15" s="714">
        <v>1.58</v>
      </c>
      <c r="BI15" s="714">
        <v>1.0900000000000001</v>
      </c>
      <c r="BJ15" s="714">
        <v>1.43</v>
      </c>
      <c r="BK15" s="714">
        <v>1.69</v>
      </c>
      <c r="BL15" s="714">
        <v>0.38</v>
      </c>
      <c r="BM15" s="714">
        <v>0.76</v>
      </c>
      <c r="BN15" s="714">
        <v>-0.73</v>
      </c>
      <c r="BO15" s="714">
        <v>-0.83</v>
      </c>
      <c r="BP15" s="714">
        <v>-0.37</v>
      </c>
      <c r="BQ15" s="714">
        <v>1.1000000000000001</v>
      </c>
      <c r="BR15" s="714">
        <v>0.95</v>
      </c>
      <c r="BS15" s="714">
        <v>2.4900000000000002</v>
      </c>
      <c r="BT15" s="714">
        <v>0.5</v>
      </c>
      <c r="BU15" s="714">
        <v>-0.42</v>
      </c>
      <c r="BV15" s="714">
        <v>0.23</v>
      </c>
      <c r="BW15" s="714">
        <v>0.78</v>
      </c>
      <c r="BX15" s="714">
        <v>0.39</v>
      </c>
      <c r="BY15" s="714">
        <v>0.77</v>
      </c>
      <c r="BZ15" s="714">
        <v>1.92</v>
      </c>
      <c r="CA15" s="714">
        <v>-0.54</v>
      </c>
      <c r="CB15" s="714">
        <v>-0.76</v>
      </c>
      <c r="CC15" s="714">
        <v>1.35</v>
      </c>
      <c r="CD15" s="714">
        <v>0.73</v>
      </c>
      <c r="CE15" s="714">
        <v>3.11</v>
      </c>
      <c r="CF15" s="714">
        <v>2.39</v>
      </c>
      <c r="CG15" s="714">
        <v>0.51</v>
      </c>
      <c r="CH15" s="714">
        <v>1.07</v>
      </c>
      <c r="CI15" s="714">
        <v>0.47</v>
      </c>
      <c r="CJ15" s="714">
        <v>0.05</v>
      </c>
      <c r="CK15" s="714">
        <v>1.74</v>
      </c>
      <c r="CL15" s="714">
        <v>-0.41</v>
      </c>
      <c r="CM15" s="714">
        <v>-1.57</v>
      </c>
      <c r="CN15" s="714">
        <v>-0.35</v>
      </c>
      <c r="CO15" s="714">
        <v>0.33</v>
      </c>
      <c r="CP15" s="714">
        <v>1.29</v>
      </c>
      <c r="CQ15" s="714">
        <v>2.09</v>
      </c>
      <c r="CR15" s="714">
        <v>0.37</v>
      </c>
      <c r="CS15" s="714">
        <v>0.3</v>
      </c>
      <c r="CT15" s="714">
        <v>1.49</v>
      </c>
      <c r="CU15" s="714">
        <v>0.61</v>
      </c>
      <c r="CV15" s="714">
        <v>0.75</v>
      </c>
      <c r="CW15" s="714">
        <v>0.31</v>
      </c>
      <c r="CX15" s="714">
        <v>-0.26</v>
      </c>
      <c r="CY15" s="714">
        <v>0.63</v>
      </c>
      <c r="CZ15" s="714">
        <v>0.51</v>
      </c>
      <c r="DA15" s="714">
        <v>-0.35</v>
      </c>
      <c r="DB15" s="714">
        <v>0.47</v>
      </c>
      <c r="DC15" s="714">
        <v>2.3199999999999998</v>
      </c>
      <c r="DD15" s="714">
        <v>0.34</v>
      </c>
      <c r="DE15" s="714">
        <v>0.34</v>
      </c>
      <c r="DF15" s="714">
        <v>2.02</v>
      </c>
      <c r="DG15" s="714">
        <v>0.48</v>
      </c>
      <c r="DH15" s="714">
        <v>1.19</v>
      </c>
      <c r="DI15" s="714">
        <v>1.61</v>
      </c>
      <c r="DJ15" s="714">
        <v>-0.24</v>
      </c>
      <c r="DK15" s="714">
        <v>-0.05</v>
      </c>
      <c r="DL15" s="714">
        <v>0.24</v>
      </c>
      <c r="DM15" s="714">
        <v>-0.01</v>
      </c>
      <c r="DN15" s="714">
        <v>0.04</v>
      </c>
      <c r="DO15" s="714">
        <v>2.1</v>
      </c>
      <c r="DP15" s="714">
        <v>0.13</v>
      </c>
      <c r="DQ15" s="714">
        <v>-0.47</v>
      </c>
      <c r="DR15" s="714">
        <v>1.06</v>
      </c>
      <c r="DS15" s="714">
        <v>1.1000000000000001</v>
      </c>
      <c r="DT15" s="714">
        <v>1.44</v>
      </c>
      <c r="DU15" s="714">
        <v>2.02</v>
      </c>
      <c r="DV15" s="714">
        <v>0.4</v>
      </c>
      <c r="DW15" s="714">
        <v>-1.31</v>
      </c>
      <c r="DX15" s="714">
        <v>-0.52</v>
      </c>
      <c r="DY15" s="714">
        <v>0.16</v>
      </c>
      <c r="DZ15" s="714">
        <v>1.07</v>
      </c>
      <c r="EA15" s="714">
        <v>1.91</v>
      </c>
      <c r="EB15" s="714">
        <v>1.1399999999999999</v>
      </c>
      <c r="EC15" s="714">
        <v>0.18</v>
      </c>
      <c r="ED15" s="714">
        <v>1.57</v>
      </c>
      <c r="EE15" s="714">
        <v>0.01</v>
      </c>
      <c r="EF15" s="714">
        <v>-0.11</v>
      </c>
      <c r="EG15" s="714">
        <v>1.49</v>
      </c>
      <c r="EH15" s="714">
        <v>0</v>
      </c>
      <c r="EI15" s="714">
        <v>0.28000000000000003</v>
      </c>
      <c r="EJ15" s="714">
        <v>1</v>
      </c>
      <c r="EK15" s="714">
        <v>-0.45</v>
      </c>
      <c r="EL15" s="714">
        <v>0.06</v>
      </c>
      <c r="EM15" s="714">
        <v>2.0299999999999998</v>
      </c>
      <c r="EN15" s="714">
        <v>0.83</v>
      </c>
      <c r="EO15" s="714">
        <v>1.75</v>
      </c>
      <c r="EP15" s="714">
        <v>2.1800000000000002</v>
      </c>
      <c r="EQ15" s="714">
        <v>1</v>
      </c>
      <c r="ER15" s="714">
        <v>1.3</v>
      </c>
      <c r="ES15" s="714">
        <v>1.98</v>
      </c>
      <c r="ET15" s="714">
        <v>-0.06</v>
      </c>
      <c r="EU15" s="714">
        <v>-0.56999999999999995</v>
      </c>
      <c r="EV15" s="714">
        <v>-0.2</v>
      </c>
      <c r="EW15" s="714">
        <v>0.55000000000000004</v>
      </c>
      <c r="EX15" s="714">
        <v>0.82</v>
      </c>
      <c r="EY15" s="714">
        <v>2.68</v>
      </c>
      <c r="EZ15" s="714">
        <v>2.0699999999999998</v>
      </c>
      <c r="FA15" s="714">
        <v>0.49</v>
      </c>
      <c r="FB15" s="714">
        <v>0.97</v>
      </c>
      <c r="FC15" s="714">
        <v>0.6</v>
      </c>
      <c r="FD15" s="714">
        <v>0.95</v>
      </c>
      <c r="FE15" s="714">
        <v>3.19</v>
      </c>
      <c r="FF15" s="714">
        <v>1.68</v>
      </c>
      <c r="FG15" s="714">
        <v>2.38</v>
      </c>
      <c r="FH15" s="714">
        <v>0.12</v>
      </c>
      <c r="FI15" s="714">
        <v>2.91</v>
      </c>
      <c r="FJ15" s="714">
        <v>6.97</v>
      </c>
      <c r="FK15" s="714">
        <v>3.28</v>
      </c>
      <c r="FL15" s="714">
        <v>-1.68</v>
      </c>
      <c r="FM15" s="714">
        <v>-0.99</v>
      </c>
      <c r="FN15" s="714">
        <v>1.22</v>
      </c>
      <c r="FO15" s="714">
        <v>0.61</v>
      </c>
      <c r="FP15" s="714">
        <v>0.83</v>
      </c>
      <c r="FQ15" s="714">
        <v>1.85</v>
      </c>
      <c r="FR15" s="714">
        <v>0.63</v>
      </c>
      <c r="FS15" s="714">
        <v>-0.45</v>
      </c>
      <c r="FT15" s="714">
        <v>0.96</v>
      </c>
      <c r="FU15" s="714">
        <v>0.23</v>
      </c>
      <c r="FV15" s="714">
        <v>0.7</v>
      </c>
    </row>
    <row r="16" spans="1:178">
      <c r="A16" s="714" t="s">
        <v>4459</v>
      </c>
      <c r="B16" s="714">
        <v>1</v>
      </c>
      <c r="C16" s="714">
        <v>0.09</v>
      </c>
      <c r="D16" s="714">
        <v>0.2</v>
      </c>
      <c r="E16" s="714">
        <v>0.62</v>
      </c>
      <c r="F16" s="714">
        <v>1.02</v>
      </c>
      <c r="G16" s="714">
        <v>0.31</v>
      </c>
      <c r="H16" s="714">
        <v>-0.54</v>
      </c>
      <c r="I16" s="714">
        <v>0.48</v>
      </c>
      <c r="J16" s="714">
        <v>0.95</v>
      </c>
      <c r="K16" s="714">
        <v>1.93</v>
      </c>
      <c r="L16" s="714">
        <v>1.32</v>
      </c>
      <c r="M16" s="714">
        <v>0.46</v>
      </c>
      <c r="N16" s="714">
        <v>0.63</v>
      </c>
      <c r="O16" s="714">
        <v>0.4</v>
      </c>
      <c r="P16" s="714">
        <v>0.34</v>
      </c>
      <c r="Q16" s="714">
        <v>1.58</v>
      </c>
      <c r="R16" s="714">
        <v>2.11</v>
      </c>
      <c r="S16" s="714">
        <v>0.66</v>
      </c>
      <c r="T16" s="714">
        <v>0.9</v>
      </c>
      <c r="U16" s="714">
        <v>-0.62</v>
      </c>
      <c r="V16" s="714">
        <v>1.34</v>
      </c>
      <c r="W16" s="714">
        <v>1.31</v>
      </c>
      <c r="X16" s="714">
        <v>1.0900000000000001</v>
      </c>
      <c r="Y16" s="714">
        <v>0.39</v>
      </c>
      <c r="Z16" s="714">
        <v>0.75</v>
      </c>
      <c r="AA16" s="714">
        <v>0.51</v>
      </c>
      <c r="AB16" s="714">
        <v>0.95</v>
      </c>
      <c r="AC16" s="714">
        <v>1.37</v>
      </c>
      <c r="AD16" s="714">
        <v>0.79</v>
      </c>
      <c r="AE16" s="714">
        <v>-0.22</v>
      </c>
      <c r="AF16" s="714">
        <v>-1.08</v>
      </c>
      <c r="AG16" s="714">
        <v>-0.24</v>
      </c>
      <c r="AH16" s="714">
        <v>1.41</v>
      </c>
      <c r="AI16" s="714">
        <v>1.83</v>
      </c>
      <c r="AJ16" s="714">
        <v>2.4900000000000002</v>
      </c>
      <c r="AK16" s="714">
        <v>0.43</v>
      </c>
      <c r="AL16" s="714">
        <v>0.77</v>
      </c>
      <c r="AM16" s="714">
        <v>1.37</v>
      </c>
      <c r="AN16" s="714">
        <v>1.06</v>
      </c>
      <c r="AO16" s="714">
        <v>1.48</v>
      </c>
      <c r="AP16" s="714">
        <v>1.37</v>
      </c>
      <c r="AQ16" s="714">
        <v>-0.18</v>
      </c>
      <c r="AR16" s="714">
        <v>-0.21</v>
      </c>
      <c r="AS16" s="714">
        <v>0.23</v>
      </c>
      <c r="AT16" s="714">
        <v>1.05</v>
      </c>
      <c r="AU16" s="714">
        <v>2.3199999999999998</v>
      </c>
      <c r="AV16" s="714">
        <v>1.19</v>
      </c>
      <c r="AW16" s="714">
        <v>-0.24</v>
      </c>
      <c r="AX16" s="714">
        <v>0.17</v>
      </c>
      <c r="AY16" s="714">
        <v>-0.81</v>
      </c>
      <c r="AZ16" s="714">
        <v>1.05</v>
      </c>
      <c r="BA16" s="714">
        <v>0.27</v>
      </c>
      <c r="BB16" s="714">
        <v>0.05</v>
      </c>
      <c r="BC16" s="714">
        <v>-0.11</v>
      </c>
      <c r="BD16" s="714">
        <v>-0.37</v>
      </c>
      <c r="BE16" s="714">
        <v>-7.0000000000000007E-2</v>
      </c>
      <c r="BF16" s="714">
        <v>0.78</v>
      </c>
      <c r="BG16" s="714">
        <v>2.44</v>
      </c>
      <c r="BH16" s="714">
        <v>1.27</v>
      </c>
      <c r="BI16" s="714">
        <v>0.46</v>
      </c>
      <c r="BJ16" s="714">
        <v>1.75</v>
      </c>
      <c r="BK16" s="714">
        <v>1.24</v>
      </c>
      <c r="BL16" s="714">
        <v>0.56999999999999995</v>
      </c>
      <c r="BM16" s="714">
        <v>0.7</v>
      </c>
      <c r="BN16" s="714">
        <v>-0.35</v>
      </c>
      <c r="BO16" s="714">
        <v>-0.7</v>
      </c>
      <c r="BP16" s="714">
        <v>-0.7</v>
      </c>
      <c r="BQ16" s="714">
        <v>0.15</v>
      </c>
      <c r="BR16" s="714">
        <v>1.24</v>
      </c>
      <c r="BS16" s="714">
        <v>1.92</v>
      </c>
      <c r="BT16" s="714">
        <v>-0.23</v>
      </c>
      <c r="BU16" s="714">
        <v>-0.3</v>
      </c>
      <c r="BV16" s="714">
        <v>0.36</v>
      </c>
      <c r="BW16" s="714">
        <v>0.81</v>
      </c>
      <c r="BX16" s="714">
        <v>0.39</v>
      </c>
      <c r="BY16" s="714">
        <v>0.6</v>
      </c>
      <c r="BZ16" s="714">
        <v>2.19</v>
      </c>
      <c r="CA16" s="714">
        <v>-1.33</v>
      </c>
      <c r="CB16" s="714">
        <v>-0.62</v>
      </c>
      <c r="CC16" s="714">
        <v>0.63</v>
      </c>
      <c r="CD16" s="714">
        <v>0.83</v>
      </c>
      <c r="CE16" s="714">
        <v>3.17</v>
      </c>
      <c r="CF16" s="714">
        <v>1.78</v>
      </c>
      <c r="CG16" s="714">
        <v>0.66</v>
      </c>
      <c r="CH16" s="714">
        <v>0.54</v>
      </c>
      <c r="CI16" s="714">
        <v>0.65</v>
      </c>
      <c r="CJ16" s="714">
        <v>0.54</v>
      </c>
      <c r="CK16" s="714">
        <v>1.85</v>
      </c>
      <c r="CL16" s="714">
        <v>-0.38</v>
      </c>
      <c r="CM16" s="714">
        <v>-0.81</v>
      </c>
      <c r="CN16" s="714">
        <v>-0.13</v>
      </c>
      <c r="CO16" s="714">
        <v>0.5</v>
      </c>
      <c r="CP16" s="714">
        <v>1.06</v>
      </c>
      <c r="CQ16" s="714">
        <v>2.09</v>
      </c>
      <c r="CR16" s="714">
        <v>0.25</v>
      </c>
      <c r="CS16" s="714">
        <v>0.47</v>
      </c>
      <c r="CT16" s="714">
        <v>1.69</v>
      </c>
      <c r="CU16" s="714">
        <v>0.25</v>
      </c>
      <c r="CV16" s="714">
        <v>0.73</v>
      </c>
      <c r="CW16" s="714">
        <v>0.59</v>
      </c>
      <c r="CX16" s="714">
        <v>0.27</v>
      </c>
      <c r="CY16" s="714">
        <v>0.68</v>
      </c>
      <c r="CZ16" s="714">
        <v>0</v>
      </c>
      <c r="DA16" s="714">
        <v>0.02</v>
      </c>
      <c r="DB16" s="714">
        <v>1.0900000000000001</v>
      </c>
      <c r="DC16" s="714">
        <v>1.75</v>
      </c>
      <c r="DD16" s="714">
        <v>-0.15</v>
      </c>
      <c r="DE16" s="714">
        <v>0.33</v>
      </c>
      <c r="DF16" s="714">
        <v>1.69</v>
      </c>
      <c r="DG16" s="714">
        <v>0.66</v>
      </c>
      <c r="DH16" s="714">
        <v>1.48</v>
      </c>
      <c r="DI16" s="714">
        <v>1.45</v>
      </c>
      <c r="DJ16" s="714">
        <v>0.4</v>
      </c>
      <c r="DK16" s="714">
        <v>0.28000000000000003</v>
      </c>
      <c r="DL16" s="714">
        <v>0.24</v>
      </c>
      <c r="DM16" s="714">
        <v>0.28999999999999998</v>
      </c>
      <c r="DN16" s="714">
        <v>0.38</v>
      </c>
      <c r="DO16" s="714">
        <v>1.93</v>
      </c>
      <c r="DP16" s="714">
        <v>0.26</v>
      </c>
      <c r="DQ16" s="714">
        <v>-0.46</v>
      </c>
      <c r="DR16" s="714">
        <v>1.1599999999999999</v>
      </c>
      <c r="DS16" s="714">
        <v>0.55000000000000004</v>
      </c>
      <c r="DT16" s="714">
        <v>1.1100000000000001</v>
      </c>
      <c r="DU16" s="714">
        <v>1.87</v>
      </c>
      <c r="DV16" s="714">
        <v>0.6</v>
      </c>
      <c r="DW16" s="714">
        <v>-0.51</v>
      </c>
      <c r="DX16" s="714">
        <v>-0.05</v>
      </c>
      <c r="DY16" s="714">
        <v>0.39</v>
      </c>
      <c r="DZ16" s="714">
        <v>1.2</v>
      </c>
      <c r="EA16" s="714">
        <v>1.56</v>
      </c>
      <c r="EB16" s="714">
        <v>0.57999999999999996</v>
      </c>
      <c r="EC16" s="714">
        <v>0.01</v>
      </c>
      <c r="ED16" s="714">
        <v>1.36</v>
      </c>
      <c r="EE16" s="714">
        <v>0.01</v>
      </c>
      <c r="EF16" s="714">
        <v>-0.04</v>
      </c>
      <c r="EG16" s="714">
        <v>1.06</v>
      </c>
      <c r="EH16" s="714">
        <v>0.57999999999999996</v>
      </c>
      <c r="EI16" s="714">
        <v>0.3</v>
      </c>
      <c r="EJ16" s="714">
        <v>0.75</v>
      </c>
      <c r="EK16" s="714">
        <v>-0.13</v>
      </c>
      <c r="EL16" s="714">
        <v>0.46</v>
      </c>
      <c r="EM16" s="714">
        <v>1.41</v>
      </c>
      <c r="EN16" s="714">
        <v>0.43</v>
      </c>
      <c r="EO16" s="714">
        <v>1.55</v>
      </c>
      <c r="EP16" s="714">
        <v>1.93</v>
      </c>
      <c r="EQ16" s="714">
        <v>0.78</v>
      </c>
      <c r="ER16" s="714">
        <v>1.06</v>
      </c>
      <c r="ES16" s="714">
        <v>1.48</v>
      </c>
      <c r="ET16" s="714">
        <v>0.59</v>
      </c>
      <c r="EU16" s="714">
        <v>-0.25</v>
      </c>
      <c r="EV16" s="714">
        <v>0.34</v>
      </c>
      <c r="EW16" s="714">
        <v>0.38</v>
      </c>
      <c r="EX16" s="714">
        <v>0.65</v>
      </c>
      <c r="EY16" s="714">
        <v>2.09</v>
      </c>
      <c r="EZ16" s="714">
        <v>1.29</v>
      </c>
      <c r="FA16" s="714">
        <v>0.68</v>
      </c>
      <c r="FB16" s="714">
        <v>0.67</v>
      </c>
      <c r="FC16" s="714">
        <v>0.73</v>
      </c>
      <c r="FD16" s="714">
        <v>1.21</v>
      </c>
      <c r="FE16" s="714">
        <v>1.83</v>
      </c>
      <c r="FF16" s="714">
        <v>1.41</v>
      </c>
      <c r="FG16" s="714">
        <v>2.4</v>
      </c>
      <c r="FH16" s="714">
        <v>0.68</v>
      </c>
      <c r="FI16" s="714">
        <v>2.29</v>
      </c>
      <c r="FJ16" s="714">
        <v>5.72</v>
      </c>
      <c r="FK16" s="714">
        <v>2.5299999999999998</v>
      </c>
      <c r="FL16" s="714">
        <v>-1.54</v>
      </c>
      <c r="FM16" s="714">
        <v>-0.27</v>
      </c>
      <c r="FN16" s="714">
        <v>0.72</v>
      </c>
      <c r="FO16" s="714">
        <v>0.12</v>
      </c>
      <c r="FP16" s="714">
        <v>1.07</v>
      </c>
      <c r="FQ16" s="714">
        <v>1.92</v>
      </c>
      <c r="FR16" s="714">
        <v>0.81</v>
      </c>
      <c r="FS16" s="714">
        <v>0.04</v>
      </c>
      <c r="FT16" s="714">
        <v>1.56</v>
      </c>
      <c r="FU16" s="714">
        <v>0.95</v>
      </c>
      <c r="FV16" s="714">
        <v>1.25</v>
      </c>
    </row>
    <row r="17" spans="1:178">
      <c r="A17" s="714" t="s">
        <v>4460</v>
      </c>
      <c r="B17" s="714">
        <v>-0.2</v>
      </c>
      <c r="C17" s="714">
        <v>0.84</v>
      </c>
      <c r="D17" s="714">
        <v>0.44</v>
      </c>
      <c r="E17" s="714">
        <v>0.9</v>
      </c>
      <c r="F17" s="714">
        <v>1.45</v>
      </c>
      <c r="G17" s="714">
        <v>0.23</v>
      </c>
      <c r="H17" s="714">
        <v>-1.02</v>
      </c>
      <c r="I17" s="714">
        <v>0.88</v>
      </c>
      <c r="J17" s="714">
        <v>1.35</v>
      </c>
      <c r="K17" s="714">
        <v>1.75</v>
      </c>
      <c r="L17" s="714">
        <v>0.91</v>
      </c>
      <c r="M17" s="714">
        <v>0.41</v>
      </c>
      <c r="N17" s="714">
        <v>0.56999999999999995</v>
      </c>
      <c r="O17" s="714">
        <v>-0.13</v>
      </c>
      <c r="P17" s="714">
        <v>0.93</v>
      </c>
      <c r="Q17" s="714">
        <v>1.1599999999999999</v>
      </c>
      <c r="R17" s="714">
        <v>1.51</v>
      </c>
      <c r="S17" s="714">
        <v>0.84</v>
      </c>
      <c r="T17" s="714">
        <v>0.63</v>
      </c>
      <c r="U17" s="714">
        <v>-0.54</v>
      </c>
      <c r="V17" s="714">
        <v>1.55</v>
      </c>
      <c r="W17" s="714">
        <v>0.76</v>
      </c>
      <c r="X17" s="714">
        <v>0.97</v>
      </c>
      <c r="Y17" s="714">
        <v>0.09</v>
      </c>
      <c r="Z17" s="714">
        <v>0.55000000000000004</v>
      </c>
      <c r="AA17" s="714">
        <v>0.43</v>
      </c>
      <c r="AB17" s="714">
        <v>0.95</v>
      </c>
      <c r="AC17" s="714">
        <v>1.35</v>
      </c>
      <c r="AD17" s="714">
        <v>0.79</v>
      </c>
      <c r="AE17" s="714">
        <v>0.33</v>
      </c>
      <c r="AF17" s="714">
        <v>-0.47</v>
      </c>
      <c r="AG17" s="714">
        <v>0.19</v>
      </c>
      <c r="AH17" s="714">
        <v>0.59</v>
      </c>
      <c r="AI17" s="714">
        <v>1.55</v>
      </c>
      <c r="AJ17" s="714">
        <v>1.5</v>
      </c>
      <c r="AK17" s="714">
        <v>0.05</v>
      </c>
      <c r="AL17" s="714">
        <v>0.26</v>
      </c>
      <c r="AM17" s="714">
        <v>0.63</v>
      </c>
      <c r="AN17" s="714">
        <v>0.93</v>
      </c>
      <c r="AO17" s="714">
        <v>1.54</v>
      </c>
      <c r="AP17" s="714">
        <v>1.4</v>
      </c>
      <c r="AQ17" s="714">
        <v>0.09</v>
      </c>
      <c r="AR17" s="714">
        <v>0.33</v>
      </c>
      <c r="AS17" s="714">
        <v>-0.03</v>
      </c>
      <c r="AT17" s="714">
        <v>-1.58</v>
      </c>
      <c r="AU17" s="714">
        <v>2.7</v>
      </c>
      <c r="AV17" s="714">
        <v>0.15</v>
      </c>
      <c r="AW17" s="714">
        <v>-0.66</v>
      </c>
      <c r="AX17" s="714">
        <v>2.2799999999999998</v>
      </c>
      <c r="AY17" s="714">
        <v>-0.02</v>
      </c>
      <c r="AZ17" s="714">
        <v>0.47</v>
      </c>
      <c r="BA17" s="714">
        <v>-0.08</v>
      </c>
      <c r="BB17" s="714">
        <v>0.96</v>
      </c>
      <c r="BC17" s="714">
        <v>0.79</v>
      </c>
      <c r="BD17" s="714">
        <v>0.39</v>
      </c>
      <c r="BE17" s="714">
        <v>-0.18</v>
      </c>
      <c r="BF17" s="714">
        <v>0.46</v>
      </c>
      <c r="BG17" s="714">
        <v>2.6</v>
      </c>
      <c r="BH17" s="714">
        <v>0.75</v>
      </c>
      <c r="BI17" s="714">
        <v>0.19</v>
      </c>
      <c r="BJ17" s="714">
        <v>1.88</v>
      </c>
      <c r="BK17" s="714">
        <v>1.39</v>
      </c>
      <c r="BL17" s="714">
        <v>0.64</v>
      </c>
      <c r="BM17" s="714">
        <v>0.8</v>
      </c>
      <c r="BN17" s="714">
        <v>0.02</v>
      </c>
      <c r="BO17" s="714">
        <v>-0.31</v>
      </c>
      <c r="BP17" s="714">
        <v>-0.77</v>
      </c>
      <c r="BQ17" s="714">
        <v>0.65</v>
      </c>
      <c r="BR17" s="714">
        <v>1.1100000000000001</v>
      </c>
      <c r="BS17" s="714">
        <v>1.75</v>
      </c>
      <c r="BT17" s="714">
        <v>0.01</v>
      </c>
      <c r="BU17" s="714">
        <v>-0.11</v>
      </c>
      <c r="BV17" s="714">
        <v>0.55000000000000004</v>
      </c>
      <c r="BW17" s="714">
        <v>0.54</v>
      </c>
      <c r="BX17" s="714">
        <v>0.44</v>
      </c>
      <c r="BY17" s="714">
        <v>1.07</v>
      </c>
      <c r="BZ17" s="714">
        <v>3.06</v>
      </c>
      <c r="CA17" s="714">
        <v>-2.3199999999999998</v>
      </c>
      <c r="CB17" s="714">
        <v>-0.66</v>
      </c>
      <c r="CC17" s="714">
        <v>0.63</v>
      </c>
      <c r="CD17" s="714">
        <v>0.9</v>
      </c>
      <c r="CE17" s="714">
        <v>3.53</v>
      </c>
      <c r="CF17" s="714">
        <v>1.51</v>
      </c>
      <c r="CG17" s="714">
        <v>0.57999999999999996</v>
      </c>
      <c r="CH17" s="714">
        <v>0.66</v>
      </c>
      <c r="CI17" s="714">
        <v>0.46</v>
      </c>
      <c r="CJ17" s="714">
        <v>0.16</v>
      </c>
      <c r="CK17" s="714">
        <v>1.63</v>
      </c>
      <c r="CL17" s="714">
        <v>0.19</v>
      </c>
      <c r="CM17" s="714">
        <v>0.31</v>
      </c>
      <c r="CN17" s="714">
        <v>-1.67</v>
      </c>
      <c r="CO17" s="714">
        <v>0.43</v>
      </c>
      <c r="CP17" s="714">
        <v>1.45</v>
      </c>
      <c r="CQ17" s="714">
        <v>1.8</v>
      </c>
      <c r="CR17" s="714">
        <v>0.24</v>
      </c>
      <c r="CS17" s="714">
        <v>0.23</v>
      </c>
      <c r="CT17" s="714">
        <v>1.6</v>
      </c>
      <c r="CU17" s="714">
        <v>0.39</v>
      </c>
      <c r="CV17" s="714">
        <v>0.65</v>
      </c>
      <c r="CW17" s="714">
        <v>0.47</v>
      </c>
      <c r="CX17" s="714">
        <v>-7.0000000000000007E-2</v>
      </c>
      <c r="CY17" s="714">
        <v>1.02</v>
      </c>
      <c r="CZ17" s="714">
        <v>-0.25</v>
      </c>
      <c r="DA17" s="714">
        <v>-0.02</v>
      </c>
      <c r="DB17" s="714">
        <v>1.05</v>
      </c>
      <c r="DC17" s="714">
        <v>2.16</v>
      </c>
      <c r="DD17" s="714">
        <v>0.33</v>
      </c>
      <c r="DE17" s="714">
        <v>0.36</v>
      </c>
      <c r="DF17" s="714">
        <v>2.14</v>
      </c>
      <c r="DG17" s="714">
        <v>0.48</v>
      </c>
      <c r="DH17" s="714">
        <v>0.94</v>
      </c>
      <c r="DI17" s="714">
        <v>1.62</v>
      </c>
      <c r="DJ17" s="714">
        <v>0.04</v>
      </c>
      <c r="DK17" s="714">
        <v>0.4</v>
      </c>
      <c r="DL17" s="714">
        <v>0.62</v>
      </c>
      <c r="DM17" s="714">
        <v>0.11</v>
      </c>
      <c r="DN17" s="714">
        <v>0.16</v>
      </c>
      <c r="DO17" s="714">
        <v>1.91</v>
      </c>
      <c r="DP17" s="714">
        <v>0.28999999999999998</v>
      </c>
      <c r="DQ17" s="714">
        <v>-0.46</v>
      </c>
      <c r="DR17" s="714">
        <v>1.21</v>
      </c>
      <c r="DS17" s="714">
        <v>0.89</v>
      </c>
      <c r="DT17" s="714">
        <v>1.1200000000000001</v>
      </c>
      <c r="DU17" s="714">
        <v>1.71</v>
      </c>
      <c r="DV17" s="714">
        <v>0.51</v>
      </c>
      <c r="DW17" s="714">
        <v>-0.13</v>
      </c>
      <c r="DX17" s="714">
        <v>-0.12</v>
      </c>
      <c r="DY17" s="714">
        <v>0.45</v>
      </c>
      <c r="DZ17" s="714">
        <v>0.92</v>
      </c>
      <c r="EA17" s="714">
        <v>1.5</v>
      </c>
      <c r="EB17" s="714">
        <v>0.94</v>
      </c>
      <c r="EC17" s="714">
        <v>0.41</v>
      </c>
      <c r="ED17" s="714">
        <v>1.82</v>
      </c>
      <c r="EE17" s="714">
        <v>0</v>
      </c>
      <c r="EF17" s="714">
        <v>-0.1</v>
      </c>
      <c r="EG17" s="714">
        <v>0.74</v>
      </c>
      <c r="EH17" s="714">
        <v>0.85</v>
      </c>
      <c r="EI17" s="714">
        <v>0.6</v>
      </c>
      <c r="EJ17" s="714">
        <v>1.02</v>
      </c>
      <c r="EK17" s="714">
        <v>-0.48</v>
      </c>
      <c r="EL17" s="714">
        <v>0.33</v>
      </c>
      <c r="EM17" s="714">
        <v>1.71</v>
      </c>
      <c r="EN17" s="714">
        <v>0.48</v>
      </c>
      <c r="EO17" s="714">
        <v>1.67</v>
      </c>
      <c r="EP17" s="714">
        <v>2.4500000000000002</v>
      </c>
      <c r="EQ17" s="714">
        <v>0.74</v>
      </c>
      <c r="ER17" s="714">
        <v>1.1200000000000001</v>
      </c>
      <c r="ES17" s="714">
        <v>1.67</v>
      </c>
      <c r="ET17" s="714">
        <v>0.34</v>
      </c>
      <c r="EU17" s="714">
        <v>-0.22</v>
      </c>
      <c r="EV17" s="714">
        <v>0.24</v>
      </c>
      <c r="EW17" s="714">
        <v>0.38</v>
      </c>
      <c r="EX17" s="714">
        <v>1.08</v>
      </c>
      <c r="EY17" s="714">
        <v>2.38</v>
      </c>
      <c r="EZ17" s="714">
        <v>1.36</v>
      </c>
      <c r="FA17" s="714">
        <v>0.85</v>
      </c>
      <c r="FB17" s="714">
        <v>1.04</v>
      </c>
      <c r="FC17" s="714">
        <v>0.76</v>
      </c>
      <c r="FD17" s="714">
        <v>0.95</v>
      </c>
      <c r="FE17" s="714">
        <v>1.63</v>
      </c>
      <c r="FF17" s="714">
        <v>1.82</v>
      </c>
      <c r="FG17" s="714">
        <v>2.38</v>
      </c>
      <c r="FH17" s="714">
        <v>0.51</v>
      </c>
      <c r="FI17" s="714">
        <v>2.21</v>
      </c>
      <c r="FJ17" s="714">
        <v>6.04</v>
      </c>
      <c r="FK17" s="714">
        <v>3.17</v>
      </c>
      <c r="FL17" s="714">
        <v>-1.28</v>
      </c>
      <c r="FM17" s="714">
        <v>-0.31</v>
      </c>
      <c r="FN17" s="714">
        <v>1.23</v>
      </c>
      <c r="FO17" s="714">
        <v>0.11</v>
      </c>
      <c r="FP17" s="714">
        <v>0.88</v>
      </c>
      <c r="FQ17" s="714">
        <v>2.0099999999999998</v>
      </c>
      <c r="FR17" s="714">
        <v>0.91</v>
      </c>
      <c r="FS17" s="714">
        <v>0.18</v>
      </c>
      <c r="FT17" s="714">
        <v>1.33</v>
      </c>
      <c r="FU17" s="714">
        <v>1.02</v>
      </c>
      <c r="FV17" s="714">
        <v>1.29</v>
      </c>
    </row>
    <row r="18" spans="1:178">
      <c r="A18" s="714" t="s">
        <v>4461</v>
      </c>
      <c r="B18" s="714">
        <v>0.08</v>
      </c>
      <c r="C18" s="714">
        <v>0.97</v>
      </c>
      <c r="D18" s="714">
        <v>-0.3</v>
      </c>
      <c r="E18" s="714">
        <v>0.86</v>
      </c>
      <c r="F18" s="714">
        <v>0.17</v>
      </c>
      <c r="G18" s="714">
        <v>-0.6</v>
      </c>
      <c r="H18" s="714">
        <v>0.36</v>
      </c>
      <c r="I18" s="714">
        <v>1.1399999999999999</v>
      </c>
      <c r="J18" s="714">
        <v>0.57999999999999996</v>
      </c>
      <c r="K18" s="714">
        <v>2.06</v>
      </c>
      <c r="L18" s="714">
        <v>0.74</v>
      </c>
      <c r="M18" s="714">
        <v>0.38</v>
      </c>
      <c r="N18" s="714">
        <v>1.02</v>
      </c>
      <c r="O18" s="714">
        <v>0.62</v>
      </c>
      <c r="P18" s="714">
        <v>-0.4</v>
      </c>
      <c r="Q18" s="714">
        <v>1.07</v>
      </c>
      <c r="R18" s="714">
        <v>1.08</v>
      </c>
      <c r="S18" s="714">
        <v>-0.57999999999999996</v>
      </c>
      <c r="T18" s="714">
        <v>1.8</v>
      </c>
      <c r="U18" s="714">
        <v>-0.18</v>
      </c>
      <c r="V18" s="714">
        <v>1.63</v>
      </c>
      <c r="W18" s="714">
        <v>1.26</v>
      </c>
      <c r="X18" s="714">
        <v>0.54</v>
      </c>
      <c r="Y18" s="714">
        <v>0.93</v>
      </c>
      <c r="Z18" s="714">
        <v>2.27</v>
      </c>
      <c r="AA18" s="714">
        <v>0.31</v>
      </c>
      <c r="AB18" s="714">
        <v>1.56</v>
      </c>
      <c r="AC18" s="714">
        <v>0.15</v>
      </c>
      <c r="AD18" s="714">
        <v>-0.78</v>
      </c>
      <c r="AE18" s="714">
        <v>-0.53</v>
      </c>
      <c r="AF18" s="714">
        <v>-0.14000000000000001</v>
      </c>
      <c r="AG18" s="714">
        <v>0.47</v>
      </c>
      <c r="AH18" s="714">
        <v>1.61</v>
      </c>
      <c r="AI18" s="714">
        <v>1.72</v>
      </c>
      <c r="AJ18" s="714">
        <v>1.3</v>
      </c>
      <c r="AK18" s="714">
        <v>0.79</v>
      </c>
      <c r="AL18" s="714">
        <v>0.99</v>
      </c>
      <c r="AM18" s="714">
        <v>1.69</v>
      </c>
      <c r="AN18" s="714">
        <v>0.2</v>
      </c>
      <c r="AO18" s="714">
        <v>0.9</v>
      </c>
      <c r="AP18" s="714">
        <v>1.56</v>
      </c>
      <c r="AQ18" s="714">
        <v>-0.6</v>
      </c>
      <c r="AR18" s="714">
        <v>1.36</v>
      </c>
      <c r="AS18" s="714">
        <v>-0.24</v>
      </c>
      <c r="AT18" s="714">
        <v>0.76</v>
      </c>
      <c r="AU18" s="714">
        <v>3.76</v>
      </c>
      <c r="AV18" s="714">
        <v>0.38</v>
      </c>
      <c r="AW18" s="714">
        <v>-0.56999999999999995</v>
      </c>
      <c r="AX18" s="714">
        <v>0</v>
      </c>
      <c r="AY18" s="714">
        <v>-0.73</v>
      </c>
      <c r="AZ18" s="714">
        <v>0.46</v>
      </c>
      <c r="BA18" s="714">
        <v>-0.52</v>
      </c>
      <c r="BB18" s="714">
        <v>1.08</v>
      </c>
      <c r="BC18" s="714">
        <v>0.79</v>
      </c>
      <c r="BD18" s="714">
        <v>0.55000000000000004</v>
      </c>
      <c r="BE18" s="714">
        <v>-0.11</v>
      </c>
      <c r="BF18" s="714">
        <v>-0.25</v>
      </c>
      <c r="BG18" s="714">
        <v>1.76</v>
      </c>
      <c r="BH18" s="714">
        <v>1.2</v>
      </c>
      <c r="BI18" s="714">
        <v>0.74</v>
      </c>
      <c r="BJ18" s="714">
        <v>2.12</v>
      </c>
      <c r="BK18" s="714">
        <v>1.29</v>
      </c>
      <c r="BL18" s="714">
        <v>0.26</v>
      </c>
      <c r="BM18" s="714">
        <v>1.03</v>
      </c>
      <c r="BN18" s="714">
        <v>-0.21</v>
      </c>
      <c r="BO18" s="714">
        <v>0.09</v>
      </c>
      <c r="BP18" s="714">
        <v>0.66</v>
      </c>
      <c r="BQ18" s="714">
        <v>0</v>
      </c>
      <c r="BR18" s="714">
        <v>0.73</v>
      </c>
      <c r="BS18" s="714">
        <v>1.59</v>
      </c>
      <c r="BT18" s="714">
        <v>-0.32</v>
      </c>
      <c r="BU18" s="714">
        <v>0.11</v>
      </c>
      <c r="BV18" s="714">
        <v>0.67</v>
      </c>
      <c r="BW18" s="714">
        <v>0.67</v>
      </c>
      <c r="BX18" s="714">
        <v>0.57999999999999996</v>
      </c>
      <c r="BY18" s="714">
        <v>0.52</v>
      </c>
      <c r="BZ18" s="714">
        <v>2.0299999999999998</v>
      </c>
      <c r="CA18" s="714">
        <v>-0.43</v>
      </c>
      <c r="CB18" s="714">
        <v>-0.32</v>
      </c>
      <c r="CC18" s="714">
        <v>0.91</v>
      </c>
      <c r="CD18" s="714">
        <v>1.23</v>
      </c>
      <c r="CE18" s="714">
        <v>2.99</v>
      </c>
      <c r="CF18" s="714">
        <v>1.24</v>
      </c>
      <c r="CG18" s="714">
        <v>0.94</v>
      </c>
      <c r="CH18" s="714">
        <v>1.04</v>
      </c>
      <c r="CI18" s="714">
        <v>0.73</v>
      </c>
      <c r="CJ18" s="714">
        <v>0.1</v>
      </c>
      <c r="CK18" s="714">
        <v>0.5</v>
      </c>
      <c r="CL18" s="714">
        <v>-0.49</v>
      </c>
      <c r="CM18" s="714">
        <v>-0.78</v>
      </c>
      <c r="CN18" s="714">
        <v>0.09</v>
      </c>
      <c r="CO18" s="714">
        <v>0.81</v>
      </c>
      <c r="CP18" s="714">
        <v>1.44</v>
      </c>
      <c r="CQ18" s="714">
        <v>1.43</v>
      </c>
      <c r="CR18" s="714">
        <v>0.37</v>
      </c>
      <c r="CS18" s="714">
        <v>0.27</v>
      </c>
      <c r="CT18" s="714">
        <v>1.69</v>
      </c>
      <c r="CU18" s="714">
        <v>0.16</v>
      </c>
      <c r="CV18" s="714">
        <v>0.17</v>
      </c>
      <c r="CW18" s="714">
        <v>-0.13</v>
      </c>
      <c r="CX18" s="714">
        <v>-0.01</v>
      </c>
      <c r="CY18" s="714">
        <v>1.52</v>
      </c>
      <c r="CZ18" s="714">
        <v>1.32</v>
      </c>
      <c r="DA18" s="714">
        <v>-0.15</v>
      </c>
      <c r="DB18" s="714">
        <v>0.55000000000000004</v>
      </c>
      <c r="DC18" s="714">
        <v>1.6</v>
      </c>
      <c r="DD18" s="714">
        <v>-0.26</v>
      </c>
      <c r="DE18" s="714">
        <v>0.66</v>
      </c>
      <c r="DF18" s="714">
        <v>2.4</v>
      </c>
      <c r="DG18" s="714">
        <v>-0.23</v>
      </c>
      <c r="DH18" s="714">
        <v>1.1499999999999999</v>
      </c>
      <c r="DI18" s="714">
        <v>1.39</v>
      </c>
      <c r="DJ18" s="714">
        <v>0.22</v>
      </c>
      <c r="DK18" s="714">
        <v>0.7</v>
      </c>
      <c r="DL18" s="714">
        <v>0.6</v>
      </c>
      <c r="DM18" s="714">
        <v>0.2</v>
      </c>
      <c r="DN18" s="714">
        <v>-0.41</v>
      </c>
      <c r="DO18" s="714">
        <v>1.99</v>
      </c>
      <c r="DP18" s="714">
        <v>-0.09</v>
      </c>
      <c r="DQ18" s="714">
        <v>-0.21</v>
      </c>
      <c r="DR18" s="714">
        <v>1.27</v>
      </c>
      <c r="DS18" s="714">
        <v>0.75</v>
      </c>
      <c r="DT18" s="714">
        <v>1.42</v>
      </c>
      <c r="DU18" s="714">
        <v>1.33</v>
      </c>
      <c r="DV18" s="714">
        <v>0.36</v>
      </c>
      <c r="DW18" s="714">
        <v>-0.71</v>
      </c>
      <c r="DX18" s="714">
        <v>0.39</v>
      </c>
      <c r="DY18" s="714">
        <v>0.21</v>
      </c>
      <c r="DZ18" s="714">
        <v>0.86</v>
      </c>
      <c r="EA18" s="714">
        <v>1.1599999999999999</v>
      </c>
      <c r="EB18" s="714">
        <v>0.12</v>
      </c>
      <c r="EC18" s="714">
        <v>0.56999999999999995</v>
      </c>
      <c r="ED18" s="714">
        <v>2.2200000000000002</v>
      </c>
      <c r="EE18" s="714">
        <v>-0.02</v>
      </c>
      <c r="EF18" s="714">
        <v>-0.02</v>
      </c>
      <c r="EG18" s="714">
        <v>0.14000000000000001</v>
      </c>
      <c r="EH18" s="714">
        <v>0.72</v>
      </c>
      <c r="EI18" s="714">
        <v>1.02</v>
      </c>
      <c r="EJ18" s="714">
        <v>1.92</v>
      </c>
      <c r="EK18" s="714">
        <v>-0.12</v>
      </c>
      <c r="EL18" s="714">
        <v>0.08</v>
      </c>
      <c r="EM18" s="714">
        <v>1.04</v>
      </c>
      <c r="EN18" s="714">
        <v>0.65</v>
      </c>
      <c r="EO18" s="714">
        <v>2.0499999999999998</v>
      </c>
      <c r="EP18" s="714">
        <v>2.96</v>
      </c>
      <c r="EQ18" s="714">
        <v>0.56999999999999995</v>
      </c>
      <c r="ER18" s="714">
        <v>0.63</v>
      </c>
      <c r="ES18" s="714">
        <v>0.76</v>
      </c>
      <c r="ET18" s="714">
        <v>0.5</v>
      </c>
      <c r="EU18" s="714">
        <v>0.06</v>
      </c>
      <c r="EV18" s="714">
        <v>0.03</v>
      </c>
      <c r="EW18" s="714">
        <v>0.4</v>
      </c>
      <c r="EX18" s="714">
        <v>0.43</v>
      </c>
      <c r="EY18" s="714">
        <v>1.96</v>
      </c>
      <c r="EZ18" s="714">
        <v>1.55</v>
      </c>
      <c r="FA18" s="714">
        <v>0.85</v>
      </c>
      <c r="FB18" s="714">
        <v>1.42</v>
      </c>
      <c r="FC18" s="714">
        <v>0.42</v>
      </c>
      <c r="FD18" s="714">
        <v>0.59</v>
      </c>
      <c r="FE18" s="714">
        <v>1.51</v>
      </c>
      <c r="FF18" s="714">
        <v>2.11</v>
      </c>
      <c r="FG18" s="714">
        <v>3.1</v>
      </c>
      <c r="FH18" s="714">
        <v>0.24</v>
      </c>
      <c r="FI18" s="714">
        <v>2.8</v>
      </c>
      <c r="FJ18" s="714">
        <v>6.84</v>
      </c>
      <c r="FK18" s="714">
        <v>2.66</v>
      </c>
      <c r="FL18" s="714">
        <v>-1.1299999999999999</v>
      </c>
      <c r="FM18" s="714">
        <v>-0.43</v>
      </c>
      <c r="FN18" s="714">
        <v>1.28</v>
      </c>
      <c r="FO18" s="714">
        <v>0.44</v>
      </c>
      <c r="FP18" s="714">
        <v>1.0900000000000001</v>
      </c>
      <c r="FQ18" s="714">
        <v>1.4</v>
      </c>
      <c r="FR18" s="714">
        <v>0.5</v>
      </c>
      <c r="FS18" s="714">
        <v>0.28000000000000003</v>
      </c>
      <c r="FT18" s="714">
        <v>1.55</v>
      </c>
      <c r="FU18" s="714">
        <v>0.56999999999999995</v>
      </c>
      <c r="FV18" s="714">
        <v>0.25</v>
      </c>
    </row>
    <row r="19" spans="1:178">
      <c r="A19" s="714" t="s">
        <v>4462</v>
      </c>
      <c r="B19" s="714">
        <v>0.76</v>
      </c>
      <c r="C19" s="714">
        <v>-0.15</v>
      </c>
      <c r="D19" s="714">
        <v>0.19</v>
      </c>
      <c r="E19" s="714">
        <v>0.37</v>
      </c>
      <c r="F19" s="714">
        <v>0.87</v>
      </c>
      <c r="G19" s="714">
        <v>-0.52</v>
      </c>
      <c r="H19" s="714">
        <v>-0.3</v>
      </c>
      <c r="I19" s="714">
        <v>1.45</v>
      </c>
      <c r="J19" s="714">
        <v>1.44</v>
      </c>
      <c r="K19" s="714">
        <v>1.56</v>
      </c>
      <c r="L19" s="714">
        <v>1.36</v>
      </c>
      <c r="M19" s="714">
        <v>-0.61</v>
      </c>
      <c r="N19" s="714">
        <v>1.45</v>
      </c>
      <c r="O19" s="714">
        <v>0.64</v>
      </c>
      <c r="P19" s="714">
        <v>0.45</v>
      </c>
      <c r="Q19" s="714">
        <v>1.38</v>
      </c>
      <c r="R19" s="714">
        <v>1.19</v>
      </c>
      <c r="S19" s="714">
        <v>-0.28999999999999998</v>
      </c>
      <c r="T19" s="714">
        <v>2.12</v>
      </c>
      <c r="U19" s="714">
        <v>-0.3</v>
      </c>
      <c r="V19" s="714">
        <v>1.32</v>
      </c>
      <c r="W19" s="714">
        <v>1.1100000000000001</v>
      </c>
      <c r="X19" s="714">
        <v>1.92</v>
      </c>
      <c r="Y19" s="714">
        <v>0.61</v>
      </c>
      <c r="Z19" s="714">
        <v>1.63</v>
      </c>
      <c r="AA19" s="714">
        <v>0.22</v>
      </c>
      <c r="AB19" s="714">
        <v>1.07</v>
      </c>
      <c r="AC19" s="714">
        <v>1.1299999999999999</v>
      </c>
      <c r="AD19" s="714">
        <v>-0.21</v>
      </c>
      <c r="AE19" s="714">
        <v>-0.84</v>
      </c>
      <c r="AF19" s="714">
        <v>-0.12</v>
      </c>
      <c r="AG19" s="714">
        <v>0.48</v>
      </c>
      <c r="AH19" s="714">
        <v>0.8</v>
      </c>
      <c r="AI19" s="714">
        <v>1.88</v>
      </c>
      <c r="AJ19" s="714">
        <v>2.4</v>
      </c>
      <c r="AK19" s="714">
        <v>-0.01</v>
      </c>
      <c r="AL19" s="714">
        <v>1.55</v>
      </c>
      <c r="AM19" s="714">
        <v>1.29</v>
      </c>
      <c r="AN19" s="714">
        <v>0.25</v>
      </c>
      <c r="AO19" s="714">
        <v>1.55</v>
      </c>
      <c r="AP19" s="714">
        <v>1.21</v>
      </c>
      <c r="AQ19" s="714">
        <v>-0.9</v>
      </c>
      <c r="AR19" s="714">
        <v>1.75</v>
      </c>
      <c r="AS19" s="714">
        <v>0.03</v>
      </c>
      <c r="AT19" s="714">
        <v>0.33</v>
      </c>
      <c r="AU19" s="714">
        <v>2.85</v>
      </c>
      <c r="AV19" s="714">
        <v>0.47</v>
      </c>
      <c r="AW19" s="714">
        <v>-0.14000000000000001</v>
      </c>
      <c r="AX19" s="714">
        <v>-0.05</v>
      </c>
      <c r="AY19" s="714">
        <v>-0.61</v>
      </c>
      <c r="AZ19" s="714">
        <v>1.25</v>
      </c>
      <c r="BA19" s="714">
        <v>0.53</v>
      </c>
      <c r="BB19" s="714">
        <v>0.79</v>
      </c>
      <c r="BC19" s="714">
        <v>-0.03</v>
      </c>
      <c r="BD19" s="714">
        <v>1.03</v>
      </c>
      <c r="BE19" s="714">
        <v>-0.22</v>
      </c>
      <c r="BF19" s="714">
        <v>0.01</v>
      </c>
      <c r="BG19" s="714">
        <v>2.2000000000000002</v>
      </c>
      <c r="BH19" s="714">
        <v>1.38</v>
      </c>
      <c r="BI19" s="714">
        <v>0.24</v>
      </c>
      <c r="BJ19" s="714">
        <v>3.31</v>
      </c>
      <c r="BK19" s="714">
        <v>1.62</v>
      </c>
      <c r="BL19" s="714">
        <v>0.45</v>
      </c>
      <c r="BM19" s="714">
        <v>0.79</v>
      </c>
      <c r="BN19" s="714">
        <v>-0.7</v>
      </c>
      <c r="BO19" s="714">
        <v>-0.44</v>
      </c>
      <c r="BP19" s="714">
        <v>-0.26</v>
      </c>
      <c r="BQ19" s="714">
        <v>0.56000000000000005</v>
      </c>
      <c r="BR19" s="714">
        <v>1.35</v>
      </c>
      <c r="BS19" s="714">
        <v>1.87</v>
      </c>
      <c r="BT19" s="714">
        <v>-0.4</v>
      </c>
      <c r="BU19" s="714">
        <v>-0.62</v>
      </c>
      <c r="BV19" s="714">
        <v>0.44</v>
      </c>
      <c r="BW19" s="714">
        <v>0.86</v>
      </c>
      <c r="BX19" s="714">
        <v>0.28000000000000003</v>
      </c>
      <c r="BY19" s="714">
        <v>1.18</v>
      </c>
      <c r="BZ19" s="714">
        <v>2.1</v>
      </c>
      <c r="CA19" s="714">
        <v>-1.06</v>
      </c>
      <c r="CB19" s="714">
        <v>-0.45</v>
      </c>
      <c r="CC19" s="714">
        <v>1.35</v>
      </c>
      <c r="CD19" s="714">
        <v>0.93</v>
      </c>
      <c r="CE19" s="714">
        <v>3.35</v>
      </c>
      <c r="CF19" s="714">
        <v>1.62</v>
      </c>
      <c r="CG19" s="714">
        <v>0.63</v>
      </c>
      <c r="CH19" s="714">
        <v>0.54</v>
      </c>
      <c r="CI19" s="714">
        <v>0.74</v>
      </c>
      <c r="CJ19" s="714">
        <v>0.56999999999999995</v>
      </c>
      <c r="CK19" s="714">
        <v>0.56999999999999995</v>
      </c>
      <c r="CL19" s="714">
        <v>-0.5</v>
      </c>
      <c r="CM19" s="714">
        <v>-0.94</v>
      </c>
      <c r="CN19" s="714">
        <v>-0.21</v>
      </c>
      <c r="CO19" s="714">
        <v>0.89</v>
      </c>
      <c r="CP19" s="714">
        <v>1.18</v>
      </c>
      <c r="CQ19" s="714">
        <v>2.04</v>
      </c>
      <c r="CR19" s="714">
        <v>0.31</v>
      </c>
      <c r="CS19" s="714">
        <v>0.4</v>
      </c>
      <c r="CT19" s="714">
        <v>1.4</v>
      </c>
      <c r="CU19" s="714">
        <v>0.39</v>
      </c>
      <c r="CV19" s="714">
        <v>0.95</v>
      </c>
      <c r="CW19" s="714">
        <v>-0.17</v>
      </c>
      <c r="CX19" s="714">
        <v>0.18</v>
      </c>
      <c r="CY19" s="714">
        <v>0.83</v>
      </c>
      <c r="CZ19" s="714">
        <v>0.81</v>
      </c>
      <c r="DA19" s="714">
        <v>0.01</v>
      </c>
      <c r="DB19" s="714">
        <v>0.99</v>
      </c>
      <c r="DC19" s="714">
        <v>1.58</v>
      </c>
      <c r="DD19" s="714">
        <v>-0.5</v>
      </c>
      <c r="DE19" s="714">
        <v>0.7</v>
      </c>
      <c r="DF19" s="714">
        <v>2.27</v>
      </c>
      <c r="DG19" s="714">
        <v>0.14000000000000001</v>
      </c>
      <c r="DH19" s="714">
        <v>1.01</v>
      </c>
      <c r="DI19" s="714">
        <v>1.37</v>
      </c>
      <c r="DJ19" s="714">
        <v>0.51</v>
      </c>
      <c r="DK19" s="714">
        <v>0.43</v>
      </c>
      <c r="DL19" s="714">
        <v>0.77</v>
      </c>
      <c r="DM19" s="714">
        <v>-0.09</v>
      </c>
      <c r="DN19" s="714">
        <v>-0.2</v>
      </c>
      <c r="DO19" s="714">
        <v>2.0099999999999998</v>
      </c>
      <c r="DP19" s="714">
        <v>0.02</v>
      </c>
      <c r="DQ19" s="714">
        <v>-0.25</v>
      </c>
      <c r="DR19" s="714">
        <v>1.07</v>
      </c>
      <c r="DS19" s="714">
        <v>0.93</v>
      </c>
      <c r="DT19" s="714">
        <v>1.47</v>
      </c>
      <c r="DU19" s="714">
        <v>1.69</v>
      </c>
      <c r="DV19" s="714">
        <v>0.56000000000000005</v>
      </c>
      <c r="DW19" s="714">
        <v>-0.57999999999999996</v>
      </c>
      <c r="DX19" s="714">
        <v>0.47</v>
      </c>
      <c r="DY19" s="714">
        <v>0.21</v>
      </c>
      <c r="DZ19" s="714">
        <v>0.9</v>
      </c>
      <c r="EA19" s="714">
        <v>1.17</v>
      </c>
      <c r="EB19" s="714">
        <v>0.25</v>
      </c>
      <c r="EC19" s="714">
        <v>0.35</v>
      </c>
      <c r="ED19" s="714">
        <v>2.09</v>
      </c>
      <c r="EE19" s="714">
        <v>-0.46</v>
      </c>
      <c r="EF19" s="714">
        <v>-0.1</v>
      </c>
      <c r="EG19" s="714">
        <v>0.55000000000000004</v>
      </c>
      <c r="EH19" s="714">
        <v>0.4</v>
      </c>
      <c r="EI19" s="714">
        <v>0.85</v>
      </c>
      <c r="EJ19" s="714">
        <v>1.68</v>
      </c>
      <c r="EK19" s="714">
        <v>-0.15</v>
      </c>
      <c r="EL19" s="714">
        <v>0.77</v>
      </c>
      <c r="EM19" s="714">
        <v>1.43</v>
      </c>
      <c r="EN19" s="714">
        <v>0.45</v>
      </c>
      <c r="EO19" s="714">
        <v>1.87</v>
      </c>
      <c r="EP19" s="714">
        <v>2.33</v>
      </c>
      <c r="EQ19" s="714">
        <v>1.05</v>
      </c>
      <c r="ER19" s="714">
        <v>1.04</v>
      </c>
      <c r="ES19" s="714">
        <v>0.83</v>
      </c>
      <c r="ET19" s="714">
        <v>0.49</v>
      </c>
      <c r="EU19" s="714">
        <v>-0.1</v>
      </c>
      <c r="EV19" s="714">
        <v>0.16</v>
      </c>
      <c r="EW19" s="714">
        <v>0.5</v>
      </c>
      <c r="EX19" s="714">
        <v>0.57999999999999996</v>
      </c>
      <c r="EY19" s="714">
        <v>2.37</v>
      </c>
      <c r="EZ19" s="714">
        <v>1.34</v>
      </c>
      <c r="FA19" s="714">
        <v>0.63</v>
      </c>
      <c r="FB19" s="714">
        <v>1.01</v>
      </c>
      <c r="FC19" s="714">
        <v>0.56000000000000005</v>
      </c>
      <c r="FD19" s="714">
        <v>0.95</v>
      </c>
      <c r="FE19" s="714">
        <v>1.47</v>
      </c>
      <c r="FF19" s="714">
        <v>1.96</v>
      </c>
      <c r="FG19" s="714">
        <v>2.96</v>
      </c>
      <c r="FH19" s="714">
        <v>0.54</v>
      </c>
      <c r="FI19" s="714">
        <v>2.79</v>
      </c>
      <c r="FJ19" s="714">
        <v>6.62</v>
      </c>
      <c r="FK19" s="714">
        <v>2.65</v>
      </c>
      <c r="FL19" s="714">
        <v>-1.69</v>
      </c>
      <c r="FM19" s="714">
        <v>-0.71</v>
      </c>
      <c r="FN19" s="714">
        <v>1.32</v>
      </c>
      <c r="FO19" s="714">
        <v>0.18</v>
      </c>
      <c r="FP19" s="714">
        <v>1.19</v>
      </c>
      <c r="FQ19" s="714">
        <v>1.18</v>
      </c>
      <c r="FR19" s="714">
        <v>1.65</v>
      </c>
      <c r="FS19" s="714">
        <v>-0.17</v>
      </c>
      <c r="FT19" s="714">
        <v>1.1599999999999999</v>
      </c>
      <c r="FU19" s="714">
        <v>1.24</v>
      </c>
      <c r="FV19" s="714">
        <v>0.75</v>
      </c>
    </row>
    <row r="20" spans="1:178">
      <c r="A20" s="714" t="s">
        <v>4463</v>
      </c>
      <c r="B20" s="714">
        <v>0.76</v>
      </c>
      <c r="C20" s="714">
        <v>-0.43</v>
      </c>
      <c r="D20" s="714">
        <v>-0.02</v>
      </c>
      <c r="E20" s="714">
        <v>0.65</v>
      </c>
      <c r="F20" s="714">
        <v>0.96</v>
      </c>
      <c r="G20" s="714">
        <v>-0.09</v>
      </c>
      <c r="H20" s="714">
        <v>0.37</v>
      </c>
      <c r="I20" s="714">
        <v>1.19</v>
      </c>
      <c r="J20" s="714">
        <v>0.37</v>
      </c>
      <c r="K20" s="714">
        <v>1.59</v>
      </c>
      <c r="L20" s="714">
        <v>1.25</v>
      </c>
      <c r="M20" s="714">
        <v>0.18</v>
      </c>
      <c r="N20" s="714">
        <v>0.97</v>
      </c>
      <c r="O20" s="714">
        <v>0.47</v>
      </c>
      <c r="P20" s="714">
        <v>0.09</v>
      </c>
      <c r="Q20" s="714">
        <v>1.35</v>
      </c>
      <c r="R20" s="714">
        <v>1.83</v>
      </c>
      <c r="S20" s="714">
        <v>-0.03</v>
      </c>
      <c r="T20" s="714">
        <v>2.12</v>
      </c>
      <c r="U20" s="714">
        <v>-0.34</v>
      </c>
      <c r="V20" s="714">
        <v>0.9</v>
      </c>
      <c r="W20" s="714">
        <v>0.8</v>
      </c>
      <c r="X20" s="714">
        <v>1.1299999999999999</v>
      </c>
      <c r="Y20" s="714">
        <v>0.42</v>
      </c>
      <c r="Z20" s="714">
        <v>1.7</v>
      </c>
      <c r="AA20" s="714">
        <v>0.73</v>
      </c>
      <c r="AB20" s="714">
        <v>1.02</v>
      </c>
      <c r="AC20" s="714">
        <v>0.92</v>
      </c>
      <c r="AD20" s="714">
        <v>-0.36</v>
      </c>
      <c r="AE20" s="714">
        <v>-0.47</v>
      </c>
      <c r="AF20" s="714">
        <v>-0.32</v>
      </c>
      <c r="AG20" s="714">
        <v>0.7</v>
      </c>
      <c r="AH20" s="714">
        <v>-0.05</v>
      </c>
      <c r="AI20" s="714">
        <v>1.82</v>
      </c>
      <c r="AJ20" s="714">
        <v>2.14</v>
      </c>
      <c r="AK20" s="714">
        <v>0.49</v>
      </c>
      <c r="AL20" s="714">
        <v>1.1399999999999999</v>
      </c>
      <c r="AM20" s="714">
        <v>1.96</v>
      </c>
      <c r="AN20" s="714">
        <v>0.94</v>
      </c>
      <c r="AO20" s="714">
        <v>0.8</v>
      </c>
      <c r="AP20" s="714">
        <v>1.63</v>
      </c>
      <c r="AQ20" s="714">
        <v>-0.76</v>
      </c>
      <c r="AR20" s="714">
        <v>1.97</v>
      </c>
      <c r="AS20" s="714">
        <v>0.1</v>
      </c>
      <c r="AT20" s="714">
        <v>0.21</v>
      </c>
      <c r="AU20" s="714">
        <v>2.48</v>
      </c>
      <c r="AV20" s="714">
        <v>0.37</v>
      </c>
      <c r="AW20" s="714">
        <v>-0.35</v>
      </c>
      <c r="AX20" s="714">
        <v>0.44</v>
      </c>
      <c r="AY20" s="714">
        <v>-0.03</v>
      </c>
      <c r="AZ20" s="714">
        <v>1.69</v>
      </c>
      <c r="BA20" s="714">
        <v>-0.45</v>
      </c>
      <c r="BB20" s="714">
        <v>0.72</v>
      </c>
      <c r="BC20" s="714">
        <v>-0.06</v>
      </c>
      <c r="BD20" s="714">
        <v>1.07</v>
      </c>
      <c r="BE20" s="714">
        <v>-0.02</v>
      </c>
      <c r="BF20" s="714">
        <v>-0.02</v>
      </c>
      <c r="BG20" s="714">
        <v>1.79</v>
      </c>
      <c r="BH20" s="714">
        <v>1.27</v>
      </c>
      <c r="BI20" s="714">
        <v>0.81</v>
      </c>
      <c r="BJ20" s="714">
        <v>2.48</v>
      </c>
      <c r="BK20" s="714">
        <v>1.88</v>
      </c>
      <c r="BL20" s="714">
        <v>0.46</v>
      </c>
      <c r="BM20" s="714">
        <v>0.24</v>
      </c>
      <c r="BN20" s="714">
        <v>-0.71</v>
      </c>
      <c r="BO20" s="714">
        <v>-0.52</v>
      </c>
      <c r="BP20" s="714">
        <v>-0.03</v>
      </c>
      <c r="BQ20" s="714">
        <v>1.1200000000000001</v>
      </c>
      <c r="BR20" s="714">
        <v>1.42</v>
      </c>
      <c r="BS20" s="714">
        <v>1.59</v>
      </c>
      <c r="BT20" s="714">
        <v>0.18</v>
      </c>
      <c r="BU20" s="714">
        <v>-0.47</v>
      </c>
      <c r="BV20" s="714">
        <v>-0.24</v>
      </c>
      <c r="BW20" s="714">
        <v>1.62</v>
      </c>
      <c r="BX20" s="714">
        <v>0.2</v>
      </c>
      <c r="BY20" s="714">
        <v>0.69</v>
      </c>
      <c r="BZ20" s="714">
        <v>1.65</v>
      </c>
      <c r="CA20" s="714">
        <v>-0.53</v>
      </c>
      <c r="CB20" s="714">
        <v>-0.13</v>
      </c>
      <c r="CC20" s="714">
        <v>1.61</v>
      </c>
      <c r="CD20" s="714">
        <v>0.9</v>
      </c>
      <c r="CE20" s="714">
        <v>3.29</v>
      </c>
      <c r="CF20" s="714">
        <v>1.56</v>
      </c>
      <c r="CG20" s="714">
        <v>0.85</v>
      </c>
      <c r="CH20" s="714">
        <v>0.91</v>
      </c>
      <c r="CI20" s="714">
        <v>1.02</v>
      </c>
      <c r="CJ20" s="714">
        <v>0.49</v>
      </c>
      <c r="CK20" s="714">
        <v>0.6</v>
      </c>
      <c r="CL20" s="714">
        <v>-0.56000000000000005</v>
      </c>
      <c r="CM20" s="714">
        <v>-0.77</v>
      </c>
      <c r="CN20" s="714">
        <v>0.04</v>
      </c>
      <c r="CO20" s="714">
        <v>0.94</v>
      </c>
      <c r="CP20" s="714">
        <v>0.89</v>
      </c>
      <c r="CQ20" s="714">
        <v>1.57</v>
      </c>
      <c r="CR20" s="714">
        <v>0.59</v>
      </c>
      <c r="CS20" s="714">
        <v>0.02</v>
      </c>
      <c r="CT20" s="714">
        <v>1.75</v>
      </c>
      <c r="CU20" s="714">
        <v>0.61</v>
      </c>
      <c r="CV20" s="714">
        <v>1.03</v>
      </c>
      <c r="CW20" s="714">
        <v>-0.1</v>
      </c>
      <c r="CX20" s="714">
        <v>-0.24</v>
      </c>
      <c r="CY20" s="714">
        <v>1.47</v>
      </c>
      <c r="CZ20" s="714">
        <v>0.7</v>
      </c>
      <c r="DA20" s="714">
        <v>0.01</v>
      </c>
      <c r="DB20" s="714">
        <v>0.78</v>
      </c>
      <c r="DC20" s="714">
        <v>2.09</v>
      </c>
      <c r="DD20" s="714">
        <v>-0.38</v>
      </c>
      <c r="DE20" s="714">
        <v>0.44</v>
      </c>
      <c r="DF20" s="714">
        <v>2.02</v>
      </c>
      <c r="DG20" s="714">
        <v>0.79</v>
      </c>
      <c r="DH20" s="714">
        <v>0.71</v>
      </c>
      <c r="DI20" s="714">
        <v>0.83</v>
      </c>
      <c r="DJ20" s="714">
        <v>0.34</v>
      </c>
      <c r="DK20" s="714">
        <v>0.37</v>
      </c>
      <c r="DL20" s="714">
        <v>0.84</v>
      </c>
      <c r="DM20" s="714">
        <v>-0.1</v>
      </c>
      <c r="DN20" s="714">
        <v>0.09</v>
      </c>
      <c r="DO20" s="714">
        <v>1.43</v>
      </c>
      <c r="DP20" s="714">
        <v>0.1</v>
      </c>
      <c r="DQ20" s="714">
        <v>-0.4</v>
      </c>
      <c r="DR20" s="714">
        <v>0.91</v>
      </c>
      <c r="DS20" s="714">
        <v>0.65</v>
      </c>
      <c r="DT20" s="714">
        <v>1.42</v>
      </c>
      <c r="DU20" s="714">
        <v>0.77</v>
      </c>
      <c r="DV20" s="714">
        <v>0.35</v>
      </c>
      <c r="DW20" s="714">
        <v>-0.13</v>
      </c>
      <c r="DX20" s="714">
        <v>0.47</v>
      </c>
      <c r="DY20" s="714">
        <v>0.62</v>
      </c>
      <c r="DZ20" s="714">
        <v>1.03</v>
      </c>
      <c r="EA20" s="714">
        <v>1.26</v>
      </c>
      <c r="EB20" s="714">
        <v>0.64</v>
      </c>
      <c r="EC20" s="714">
        <v>0.16</v>
      </c>
      <c r="ED20" s="714">
        <v>2.12</v>
      </c>
      <c r="EE20" s="714">
        <v>-0.12</v>
      </c>
      <c r="EF20" s="714">
        <v>-0.19</v>
      </c>
      <c r="EG20" s="714">
        <v>0.19</v>
      </c>
      <c r="EH20" s="714">
        <v>0.22</v>
      </c>
      <c r="EI20" s="714">
        <v>0.64</v>
      </c>
      <c r="EJ20" s="714">
        <v>1.94</v>
      </c>
      <c r="EK20" s="714">
        <v>-0.18</v>
      </c>
      <c r="EL20" s="714">
        <v>0.01</v>
      </c>
      <c r="EM20" s="714">
        <v>0.86</v>
      </c>
      <c r="EN20" s="714">
        <v>0.61</v>
      </c>
      <c r="EO20" s="714">
        <v>2.34</v>
      </c>
      <c r="EP20" s="714">
        <v>3.66</v>
      </c>
      <c r="EQ20" s="714">
        <v>0.69</v>
      </c>
      <c r="ER20" s="714">
        <v>0.77</v>
      </c>
      <c r="ES20" s="714">
        <v>0.79</v>
      </c>
      <c r="ET20" s="714">
        <v>7.0000000000000007E-2</v>
      </c>
      <c r="EU20" s="714">
        <v>0.05</v>
      </c>
      <c r="EV20" s="714">
        <v>0.35</v>
      </c>
      <c r="EW20" s="714">
        <v>0.55000000000000004</v>
      </c>
      <c r="EX20" s="714">
        <v>0.49</v>
      </c>
      <c r="EY20" s="714">
        <v>1.5</v>
      </c>
      <c r="EZ20" s="714">
        <v>1.76</v>
      </c>
      <c r="FA20" s="714">
        <v>0.45</v>
      </c>
      <c r="FB20" s="714">
        <v>1.1000000000000001</v>
      </c>
      <c r="FC20" s="714">
        <v>0.68</v>
      </c>
      <c r="FD20" s="714">
        <v>1.0900000000000001</v>
      </c>
      <c r="FE20" s="714">
        <v>1.1599999999999999</v>
      </c>
      <c r="FF20" s="714">
        <v>1.67</v>
      </c>
      <c r="FG20" s="714">
        <v>3.03</v>
      </c>
      <c r="FH20" s="714">
        <v>0.82</v>
      </c>
      <c r="FI20" s="714">
        <v>2.48</v>
      </c>
      <c r="FJ20" s="714">
        <v>6.04</v>
      </c>
      <c r="FK20" s="714">
        <v>2.98</v>
      </c>
      <c r="FL20" s="714">
        <v>-1.23</v>
      </c>
      <c r="FM20" s="714">
        <v>-0.55000000000000004</v>
      </c>
      <c r="FN20" s="714">
        <v>1.37</v>
      </c>
      <c r="FO20" s="714">
        <v>0.35</v>
      </c>
      <c r="FP20" s="714">
        <v>0.97</v>
      </c>
      <c r="FQ20" s="714">
        <v>1.1000000000000001</v>
      </c>
      <c r="FR20" s="714">
        <v>1.42</v>
      </c>
      <c r="FS20" s="714">
        <v>-0.15</v>
      </c>
      <c r="FT20" s="714">
        <v>1.58</v>
      </c>
      <c r="FU20" s="714">
        <v>1.4</v>
      </c>
      <c r="FV20" s="714">
        <v>0.75</v>
      </c>
    </row>
    <row r="21" spans="1:178">
      <c r="A21" s="714" t="s">
        <v>4464</v>
      </c>
      <c r="B21" s="714">
        <v>0.85</v>
      </c>
      <c r="C21" s="714">
        <v>-0.11</v>
      </c>
      <c r="D21" s="714">
        <v>0.51</v>
      </c>
      <c r="E21" s="714">
        <v>0.87</v>
      </c>
      <c r="F21" s="714">
        <v>1.25</v>
      </c>
      <c r="G21" s="714">
        <v>-0.27</v>
      </c>
      <c r="H21" s="714">
        <v>-0.33</v>
      </c>
      <c r="I21" s="714">
        <v>0.71</v>
      </c>
      <c r="J21" s="714">
        <v>0.88</v>
      </c>
      <c r="K21" s="714">
        <v>2.31</v>
      </c>
      <c r="L21" s="714">
        <v>1.63</v>
      </c>
      <c r="M21" s="714">
        <v>1.07</v>
      </c>
      <c r="N21" s="714">
        <v>1.41</v>
      </c>
      <c r="O21" s="714">
        <v>-0.21</v>
      </c>
      <c r="P21" s="714">
        <v>0.13</v>
      </c>
      <c r="Q21" s="714">
        <v>1.53</v>
      </c>
      <c r="R21" s="714">
        <v>1.81</v>
      </c>
      <c r="S21" s="714">
        <v>0.11</v>
      </c>
      <c r="T21" s="714">
        <v>1.04</v>
      </c>
      <c r="U21" s="714">
        <v>-0.32</v>
      </c>
      <c r="V21" s="714">
        <v>1.57</v>
      </c>
      <c r="W21" s="714">
        <v>1.03</v>
      </c>
      <c r="X21" s="714">
        <v>1.64</v>
      </c>
      <c r="Y21" s="714">
        <v>0.32</v>
      </c>
      <c r="Z21" s="714">
        <v>1.48</v>
      </c>
      <c r="AA21" s="714">
        <v>0.39</v>
      </c>
      <c r="AB21" s="714">
        <v>1.1399999999999999</v>
      </c>
      <c r="AC21" s="714">
        <v>0.67</v>
      </c>
      <c r="AD21" s="714">
        <v>0.59</v>
      </c>
      <c r="AE21" s="714">
        <v>-0.25</v>
      </c>
      <c r="AF21" s="714">
        <v>-0.49</v>
      </c>
      <c r="AG21" s="714">
        <v>-0.33</v>
      </c>
      <c r="AH21" s="714">
        <v>0.8</v>
      </c>
      <c r="AI21" s="714">
        <v>2.31</v>
      </c>
      <c r="AJ21" s="714">
        <v>1.71</v>
      </c>
      <c r="AK21" s="714">
        <v>0.89</v>
      </c>
      <c r="AL21" s="714">
        <v>1.2</v>
      </c>
      <c r="AM21" s="714">
        <v>1.03</v>
      </c>
      <c r="AN21" s="714">
        <v>0.9</v>
      </c>
      <c r="AO21" s="714">
        <v>1.93</v>
      </c>
      <c r="AP21" s="714">
        <v>1.33</v>
      </c>
      <c r="AQ21" s="714">
        <v>-0.3</v>
      </c>
      <c r="AR21" s="714">
        <v>1.1299999999999999</v>
      </c>
      <c r="AS21" s="714">
        <v>-0.18</v>
      </c>
      <c r="AT21" s="714">
        <v>-0.22</v>
      </c>
      <c r="AU21" s="714">
        <v>3.34</v>
      </c>
      <c r="AV21" s="714">
        <v>0.8</v>
      </c>
      <c r="AW21" s="714">
        <v>-0.74</v>
      </c>
      <c r="AX21" s="714">
        <v>-0.13</v>
      </c>
      <c r="AY21" s="714">
        <v>-0.6</v>
      </c>
      <c r="AZ21" s="714">
        <v>1.1000000000000001</v>
      </c>
      <c r="BA21" s="714">
        <v>0.34</v>
      </c>
      <c r="BB21" s="714">
        <v>1.1200000000000001</v>
      </c>
      <c r="BC21" s="714">
        <v>-0.1</v>
      </c>
      <c r="BD21" s="714">
        <v>0.48</v>
      </c>
      <c r="BE21" s="714">
        <v>-0.84</v>
      </c>
      <c r="BF21" s="714">
        <v>-0.27</v>
      </c>
      <c r="BG21" s="714">
        <v>2.5299999999999998</v>
      </c>
      <c r="BH21" s="714">
        <v>0.94</v>
      </c>
      <c r="BI21" s="714">
        <v>0.41</v>
      </c>
      <c r="BJ21" s="714">
        <v>2.41</v>
      </c>
      <c r="BK21" s="714">
        <v>1.37</v>
      </c>
      <c r="BL21" s="714">
        <v>0.19</v>
      </c>
      <c r="BM21" s="714">
        <v>0.96</v>
      </c>
      <c r="BN21" s="714">
        <v>-0.37</v>
      </c>
      <c r="BO21" s="714">
        <v>-0.97</v>
      </c>
      <c r="BP21" s="714">
        <v>-0.52</v>
      </c>
      <c r="BQ21" s="714">
        <v>0.04</v>
      </c>
      <c r="BR21" s="714">
        <v>0.81</v>
      </c>
      <c r="BS21" s="714">
        <v>1.82</v>
      </c>
      <c r="BT21" s="714">
        <v>0.22</v>
      </c>
      <c r="BU21" s="714">
        <v>-0.41</v>
      </c>
      <c r="BV21" s="714">
        <v>0.31</v>
      </c>
      <c r="BW21" s="714">
        <v>0.62</v>
      </c>
      <c r="BX21" s="714">
        <v>0.22</v>
      </c>
      <c r="BY21" s="714">
        <v>1.1599999999999999</v>
      </c>
      <c r="BZ21" s="714">
        <v>4.18</v>
      </c>
      <c r="CA21" s="714">
        <v>-2.39</v>
      </c>
      <c r="CB21" s="714">
        <v>-0.42</v>
      </c>
      <c r="CC21" s="714">
        <v>0.64</v>
      </c>
      <c r="CD21" s="714">
        <v>0.43</v>
      </c>
      <c r="CE21" s="714">
        <v>3.65</v>
      </c>
      <c r="CF21" s="714">
        <v>1.58</v>
      </c>
      <c r="CG21" s="714">
        <v>0.55000000000000004</v>
      </c>
      <c r="CH21" s="714">
        <v>0.43</v>
      </c>
      <c r="CI21" s="714">
        <v>0.21</v>
      </c>
      <c r="CJ21" s="714">
        <v>0.3</v>
      </c>
      <c r="CK21" s="714">
        <v>1.46</v>
      </c>
      <c r="CL21" s="714">
        <v>0.28000000000000003</v>
      </c>
      <c r="CM21" s="714">
        <v>-0.64</v>
      </c>
      <c r="CN21" s="714">
        <v>-0.37</v>
      </c>
      <c r="CO21" s="714">
        <v>0.73</v>
      </c>
      <c r="CP21" s="714">
        <v>0.64</v>
      </c>
      <c r="CQ21" s="714">
        <v>1.99</v>
      </c>
      <c r="CR21" s="714">
        <v>0.31</v>
      </c>
      <c r="CS21" s="714">
        <v>0.61</v>
      </c>
      <c r="CT21" s="714">
        <v>1.75</v>
      </c>
      <c r="CU21" s="714">
        <v>0.43</v>
      </c>
      <c r="CV21" s="714">
        <v>0.47</v>
      </c>
      <c r="CW21" s="714">
        <v>0.28999999999999998</v>
      </c>
      <c r="CX21" s="714">
        <v>0.52</v>
      </c>
      <c r="CY21" s="714">
        <v>0.93</v>
      </c>
      <c r="CZ21" s="714">
        <v>0.26</v>
      </c>
      <c r="DA21" s="714">
        <v>0.04</v>
      </c>
      <c r="DB21" s="714">
        <v>0.48</v>
      </c>
      <c r="DC21" s="714">
        <v>1.87</v>
      </c>
      <c r="DD21" s="714">
        <v>0.01</v>
      </c>
      <c r="DE21" s="714">
        <v>0.5</v>
      </c>
      <c r="DF21" s="714">
        <v>1.85</v>
      </c>
      <c r="DG21" s="714">
        <v>0.25</v>
      </c>
      <c r="DH21" s="714">
        <v>0.48</v>
      </c>
      <c r="DI21" s="714">
        <v>1.48</v>
      </c>
      <c r="DJ21" s="714">
        <v>0.47</v>
      </c>
      <c r="DK21" s="714">
        <v>0.25</v>
      </c>
      <c r="DL21" s="714">
        <v>0.39</v>
      </c>
      <c r="DM21" s="714">
        <v>0.19</v>
      </c>
      <c r="DN21" s="714">
        <v>0.35</v>
      </c>
      <c r="DO21" s="714">
        <v>2.11</v>
      </c>
      <c r="DP21" s="714">
        <v>0.41</v>
      </c>
      <c r="DQ21" s="714">
        <v>-0.57999999999999996</v>
      </c>
      <c r="DR21" s="714">
        <v>0.91</v>
      </c>
      <c r="DS21" s="714">
        <v>0.54</v>
      </c>
      <c r="DT21" s="714">
        <v>1.21</v>
      </c>
      <c r="DU21" s="714">
        <v>1.77</v>
      </c>
      <c r="DV21" s="714">
        <v>0.48</v>
      </c>
      <c r="DW21" s="714">
        <v>-0.3</v>
      </c>
      <c r="DX21" s="714">
        <v>0.26</v>
      </c>
      <c r="DY21" s="714">
        <v>0.15</v>
      </c>
      <c r="DZ21" s="714">
        <v>0.9</v>
      </c>
      <c r="EA21" s="714">
        <v>1.65</v>
      </c>
      <c r="EB21" s="714">
        <v>0.83</v>
      </c>
      <c r="EC21" s="714">
        <v>0.18</v>
      </c>
      <c r="ED21" s="714">
        <v>1.6</v>
      </c>
      <c r="EE21" s="714">
        <v>-0.2</v>
      </c>
      <c r="EF21" s="714">
        <v>0.26</v>
      </c>
      <c r="EG21" s="714">
        <v>0.73</v>
      </c>
      <c r="EH21" s="714">
        <v>0.42</v>
      </c>
      <c r="EI21" s="714">
        <v>0.59</v>
      </c>
      <c r="EJ21" s="714">
        <v>1.18</v>
      </c>
      <c r="EK21" s="714">
        <v>-0.7</v>
      </c>
      <c r="EL21" s="714">
        <v>7.0000000000000007E-2</v>
      </c>
      <c r="EM21" s="714">
        <v>1.67</v>
      </c>
      <c r="EN21" s="714">
        <v>0.48</v>
      </c>
      <c r="EO21" s="714">
        <v>1.49</v>
      </c>
      <c r="EP21" s="714">
        <v>2.72</v>
      </c>
      <c r="EQ21" s="714">
        <v>0.59</v>
      </c>
      <c r="ER21" s="714">
        <v>1.21</v>
      </c>
      <c r="ES21" s="714">
        <v>1.21</v>
      </c>
      <c r="ET21" s="714">
        <v>0.56999999999999995</v>
      </c>
      <c r="EU21" s="714">
        <v>-0.17</v>
      </c>
      <c r="EV21" s="714">
        <v>-0.1</v>
      </c>
      <c r="EW21" s="714">
        <v>0.46</v>
      </c>
      <c r="EX21" s="714">
        <v>0.78</v>
      </c>
      <c r="EY21" s="714">
        <v>2.37</v>
      </c>
      <c r="EZ21" s="714">
        <v>1.5</v>
      </c>
      <c r="FA21" s="714">
        <v>0.87</v>
      </c>
      <c r="FB21" s="714">
        <v>0.99</v>
      </c>
      <c r="FC21" s="714">
        <v>0.37</v>
      </c>
      <c r="FD21" s="714">
        <v>0.88</v>
      </c>
      <c r="FE21" s="714">
        <v>1.88</v>
      </c>
      <c r="FF21" s="714">
        <v>1.68</v>
      </c>
      <c r="FG21" s="714">
        <v>2.87</v>
      </c>
      <c r="FH21" s="714">
        <v>0.4</v>
      </c>
      <c r="FI21" s="714">
        <v>2.4900000000000002</v>
      </c>
      <c r="FJ21" s="714">
        <v>6.79</v>
      </c>
      <c r="FK21" s="714">
        <v>2.5099999999999998</v>
      </c>
      <c r="FL21" s="714">
        <v>-1.82</v>
      </c>
      <c r="FM21" s="714">
        <v>-0.46</v>
      </c>
      <c r="FN21" s="714">
        <v>1</v>
      </c>
      <c r="FO21" s="714">
        <v>0.08</v>
      </c>
      <c r="FP21" s="714">
        <v>0.79</v>
      </c>
      <c r="FQ21" s="714">
        <v>1.73</v>
      </c>
      <c r="FR21" s="714">
        <v>0.85</v>
      </c>
      <c r="FS21" s="714">
        <v>0.3</v>
      </c>
      <c r="FT21" s="714">
        <v>1.62</v>
      </c>
      <c r="FU21" s="714">
        <v>0.56000000000000005</v>
      </c>
      <c r="FV21" s="714">
        <v>1.02</v>
      </c>
    </row>
    <row r="22" spans="1:178">
      <c r="A22" s="714" t="s">
        <v>4465</v>
      </c>
      <c r="B22" s="714">
        <v>0.91</v>
      </c>
      <c r="C22" s="714">
        <v>0.28999999999999998</v>
      </c>
      <c r="D22" s="714">
        <v>-0.11</v>
      </c>
      <c r="E22" s="714">
        <v>0.81</v>
      </c>
      <c r="F22" s="714">
        <v>0.43</v>
      </c>
      <c r="G22" s="714">
        <v>1.1000000000000001</v>
      </c>
      <c r="H22" s="714">
        <v>0.28999999999999998</v>
      </c>
      <c r="I22" s="714">
        <v>1.42</v>
      </c>
      <c r="J22" s="714">
        <v>0.2</v>
      </c>
      <c r="K22" s="714">
        <v>1.02</v>
      </c>
      <c r="L22" s="714">
        <v>1.42</v>
      </c>
      <c r="M22" s="714">
        <v>0.28000000000000003</v>
      </c>
      <c r="N22" s="714">
        <v>0.86</v>
      </c>
      <c r="O22" s="714">
        <v>0.39</v>
      </c>
      <c r="P22" s="714">
        <v>-0.49</v>
      </c>
      <c r="Q22" s="714">
        <v>1.05</v>
      </c>
      <c r="R22" s="714">
        <v>1.51</v>
      </c>
      <c r="S22" s="714">
        <v>0.84</v>
      </c>
      <c r="T22" s="714">
        <v>1.54</v>
      </c>
      <c r="U22" s="714">
        <v>-0.03</v>
      </c>
      <c r="V22" s="714">
        <v>1.05</v>
      </c>
      <c r="W22" s="714">
        <v>0.92</v>
      </c>
      <c r="X22" s="714">
        <v>1.05</v>
      </c>
      <c r="Y22" s="714">
        <v>0.52</v>
      </c>
      <c r="Z22" s="714">
        <v>1.67</v>
      </c>
      <c r="AA22" s="714">
        <v>0.56999999999999995</v>
      </c>
      <c r="AB22" s="714">
        <v>0.33</v>
      </c>
      <c r="AC22" s="714">
        <v>1.23</v>
      </c>
      <c r="AD22" s="714">
        <v>-0.34</v>
      </c>
      <c r="AE22" s="714">
        <v>0.12</v>
      </c>
      <c r="AF22" s="714">
        <v>-0.1</v>
      </c>
      <c r="AG22" s="714">
        <v>0.41</v>
      </c>
      <c r="AH22" s="714">
        <v>0.3</v>
      </c>
      <c r="AI22" s="714">
        <v>1.44</v>
      </c>
      <c r="AJ22" s="714">
        <v>2.15</v>
      </c>
      <c r="AK22" s="714">
        <v>0.28999999999999998</v>
      </c>
      <c r="AL22" s="714">
        <v>1.1299999999999999</v>
      </c>
      <c r="AM22" s="714">
        <v>1.6</v>
      </c>
      <c r="AN22" s="714">
        <v>0.56000000000000005</v>
      </c>
      <c r="AO22" s="714">
        <v>0.95</v>
      </c>
      <c r="AP22" s="714">
        <v>1.1200000000000001</v>
      </c>
      <c r="AQ22" s="714">
        <v>-0.54</v>
      </c>
      <c r="AR22" s="714">
        <v>1.97</v>
      </c>
      <c r="AS22" s="714">
        <v>-0.55000000000000004</v>
      </c>
      <c r="AT22" s="714">
        <v>-0.31</v>
      </c>
      <c r="AU22" s="714">
        <v>2.5499999999999998</v>
      </c>
      <c r="AV22" s="714">
        <v>0.33</v>
      </c>
      <c r="AW22" s="714">
        <v>-0.18</v>
      </c>
      <c r="AX22" s="714">
        <v>0.52</v>
      </c>
      <c r="AY22" s="714">
        <v>-0.25</v>
      </c>
      <c r="AZ22" s="714">
        <v>1.24</v>
      </c>
      <c r="BA22" s="714">
        <v>-0.66</v>
      </c>
      <c r="BB22" s="714">
        <v>0.24</v>
      </c>
      <c r="BC22" s="714">
        <v>0.22</v>
      </c>
      <c r="BD22" s="714">
        <v>0.95</v>
      </c>
      <c r="BE22" s="714">
        <v>-0.4</v>
      </c>
      <c r="BF22" s="714">
        <v>0.6</v>
      </c>
      <c r="BG22" s="714">
        <v>2.27</v>
      </c>
      <c r="BH22" s="714">
        <v>1.1499999999999999</v>
      </c>
      <c r="BI22" s="714">
        <v>0.6</v>
      </c>
      <c r="BJ22" s="714">
        <v>2.41</v>
      </c>
      <c r="BK22" s="714">
        <v>1.34</v>
      </c>
      <c r="BL22" s="714">
        <v>0.69</v>
      </c>
      <c r="BM22" s="714">
        <v>-0.02</v>
      </c>
      <c r="BN22" s="714">
        <v>-0.26</v>
      </c>
      <c r="BO22" s="714">
        <v>-0.13</v>
      </c>
      <c r="BP22" s="714">
        <v>0.11</v>
      </c>
      <c r="BQ22" s="714">
        <v>0.6</v>
      </c>
      <c r="BR22" s="714">
        <v>1.21</v>
      </c>
      <c r="BS22" s="714">
        <v>1.9</v>
      </c>
      <c r="BT22" s="714">
        <v>-0.19</v>
      </c>
      <c r="BU22" s="714">
        <v>0.43</v>
      </c>
      <c r="BV22" s="714">
        <v>0.56999999999999995</v>
      </c>
      <c r="BW22" s="714">
        <v>0.75</v>
      </c>
      <c r="BX22" s="714">
        <v>0.05</v>
      </c>
      <c r="BY22" s="714">
        <v>0.56999999999999995</v>
      </c>
      <c r="BZ22" s="714">
        <v>1.39</v>
      </c>
      <c r="CA22" s="714">
        <v>-0.69</v>
      </c>
      <c r="CB22" s="714">
        <v>-0.25</v>
      </c>
      <c r="CC22" s="714">
        <v>1.25</v>
      </c>
      <c r="CD22" s="714">
        <v>0.45</v>
      </c>
      <c r="CE22" s="714">
        <v>3.18</v>
      </c>
      <c r="CF22" s="714">
        <v>1.49</v>
      </c>
      <c r="CG22" s="714">
        <v>0.76</v>
      </c>
      <c r="CH22" s="714">
        <v>1.25</v>
      </c>
      <c r="CI22" s="714">
        <v>0.46</v>
      </c>
      <c r="CJ22" s="714">
        <v>0.11</v>
      </c>
      <c r="CK22" s="714">
        <v>0.91</v>
      </c>
      <c r="CL22" s="714">
        <v>-0.45</v>
      </c>
      <c r="CM22" s="714">
        <v>-0.41</v>
      </c>
      <c r="CN22" s="714">
        <v>0.19</v>
      </c>
      <c r="CO22" s="714">
        <v>0.82</v>
      </c>
      <c r="CP22" s="714">
        <v>0.71</v>
      </c>
      <c r="CQ22" s="714">
        <v>1.91</v>
      </c>
      <c r="CR22" s="714">
        <v>0.26</v>
      </c>
      <c r="CS22" s="714">
        <v>0.02</v>
      </c>
      <c r="CT22" s="714">
        <v>1.52</v>
      </c>
      <c r="CU22" s="714">
        <v>0.59</v>
      </c>
      <c r="CV22" s="714">
        <v>0.6</v>
      </c>
      <c r="CW22" s="714">
        <v>0.28000000000000003</v>
      </c>
      <c r="CX22" s="714">
        <v>0.36</v>
      </c>
      <c r="CY22" s="714">
        <v>0.97</v>
      </c>
      <c r="CZ22" s="714">
        <v>0.6</v>
      </c>
      <c r="DA22" s="714">
        <v>-0.03</v>
      </c>
      <c r="DB22" s="714">
        <v>0.56000000000000005</v>
      </c>
      <c r="DC22" s="714">
        <v>1.76</v>
      </c>
      <c r="DD22" s="714">
        <v>0.02</v>
      </c>
      <c r="DE22" s="714">
        <v>0.36</v>
      </c>
      <c r="DF22" s="714">
        <v>1.96</v>
      </c>
      <c r="DG22" s="714">
        <v>0.16</v>
      </c>
      <c r="DH22" s="714">
        <v>0.94</v>
      </c>
      <c r="DI22" s="714">
        <v>0.85</v>
      </c>
      <c r="DJ22" s="714">
        <v>0.32</v>
      </c>
      <c r="DK22" s="714">
        <v>0.63</v>
      </c>
      <c r="DL22" s="714">
        <v>0.53</v>
      </c>
      <c r="DM22" s="714">
        <v>-0.13</v>
      </c>
      <c r="DN22" s="714">
        <v>0.19</v>
      </c>
      <c r="DO22" s="714">
        <v>1.68</v>
      </c>
      <c r="DP22" s="714">
        <v>-0.08</v>
      </c>
      <c r="DQ22" s="714">
        <v>-0.51</v>
      </c>
      <c r="DR22" s="714">
        <v>1.2</v>
      </c>
      <c r="DS22" s="714">
        <v>0.87</v>
      </c>
      <c r="DT22" s="714">
        <v>1.34</v>
      </c>
      <c r="DU22" s="714">
        <v>1.32</v>
      </c>
      <c r="DV22" s="714">
        <v>0.5</v>
      </c>
      <c r="DW22" s="714">
        <v>-0.39</v>
      </c>
      <c r="DX22" s="714">
        <v>0.38</v>
      </c>
      <c r="DY22" s="714">
        <v>0.46</v>
      </c>
      <c r="DZ22" s="714">
        <v>1.1499999999999999</v>
      </c>
      <c r="EA22" s="714">
        <v>1.02</v>
      </c>
      <c r="EB22" s="714">
        <v>0.56999999999999995</v>
      </c>
      <c r="EC22" s="714">
        <v>0.39</v>
      </c>
      <c r="ED22" s="714">
        <v>2.12</v>
      </c>
      <c r="EE22" s="714">
        <v>-0.24</v>
      </c>
      <c r="EF22" s="714">
        <v>0.05</v>
      </c>
      <c r="EG22" s="714">
        <v>0.09</v>
      </c>
      <c r="EH22" s="714">
        <v>0.57999999999999996</v>
      </c>
      <c r="EI22" s="714">
        <v>0.78</v>
      </c>
      <c r="EJ22" s="714">
        <v>1.73</v>
      </c>
      <c r="EK22" s="714">
        <v>-0.69</v>
      </c>
      <c r="EL22" s="714">
        <v>0.24</v>
      </c>
      <c r="EM22" s="714">
        <v>1.41</v>
      </c>
      <c r="EN22" s="714">
        <v>0.34</v>
      </c>
      <c r="EO22" s="714">
        <v>1.82</v>
      </c>
      <c r="EP22" s="714">
        <v>3.14</v>
      </c>
      <c r="EQ22" s="714">
        <v>0.94</v>
      </c>
      <c r="ER22" s="714">
        <v>0.95</v>
      </c>
      <c r="ES22" s="714">
        <v>1.29</v>
      </c>
      <c r="ET22" s="714">
        <v>0.32</v>
      </c>
      <c r="EU22" s="714">
        <v>-0.17</v>
      </c>
      <c r="EV22" s="714">
        <v>0.31</v>
      </c>
      <c r="EW22" s="714">
        <v>0.72</v>
      </c>
      <c r="EX22" s="714">
        <v>0.71</v>
      </c>
      <c r="EY22" s="714">
        <v>2.02</v>
      </c>
      <c r="EZ22" s="714">
        <v>1.48</v>
      </c>
      <c r="FA22" s="714">
        <v>0.77</v>
      </c>
      <c r="FB22" s="714">
        <v>1.32</v>
      </c>
      <c r="FC22" s="714">
        <v>0.61</v>
      </c>
      <c r="FD22" s="714">
        <v>0.96</v>
      </c>
      <c r="FE22" s="714">
        <v>1.42</v>
      </c>
      <c r="FF22" s="714">
        <v>1.76</v>
      </c>
      <c r="FG22" s="714">
        <v>3.02</v>
      </c>
      <c r="FH22" s="714">
        <v>0.56000000000000005</v>
      </c>
      <c r="FI22" s="714">
        <v>2.72</v>
      </c>
      <c r="FJ22" s="714">
        <v>7.41</v>
      </c>
      <c r="FK22" s="714">
        <v>1.81</v>
      </c>
      <c r="FL22" s="714">
        <v>-2.0499999999999998</v>
      </c>
      <c r="FM22" s="714">
        <v>-0.14000000000000001</v>
      </c>
      <c r="FN22" s="714">
        <v>1.44</v>
      </c>
      <c r="FO22" s="714">
        <v>0.2</v>
      </c>
      <c r="FP22" s="714">
        <v>1.42</v>
      </c>
      <c r="FQ22" s="714">
        <v>1.42</v>
      </c>
      <c r="FR22" s="714">
        <v>0.92</v>
      </c>
      <c r="FS22" s="714">
        <v>7.0000000000000007E-2</v>
      </c>
      <c r="FT22" s="714">
        <v>1.37</v>
      </c>
      <c r="FU22" s="714">
        <v>0.86</v>
      </c>
      <c r="FV22" s="714">
        <v>0.45</v>
      </c>
    </row>
    <row r="23" spans="1:178">
      <c r="A23" s="714" t="s">
        <v>4466</v>
      </c>
      <c r="B23" s="714">
        <v>0.51</v>
      </c>
      <c r="C23" s="714">
        <v>-7.0000000000000007E-2</v>
      </c>
      <c r="D23" s="714">
        <v>0.02</v>
      </c>
      <c r="E23" s="714">
        <v>-0.2</v>
      </c>
      <c r="F23" s="714">
        <v>0.74</v>
      </c>
      <c r="G23" s="714">
        <v>0.76</v>
      </c>
      <c r="H23" s="714">
        <v>-0.98</v>
      </c>
      <c r="I23" s="714">
        <v>0.72</v>
      </c>
      <c r="J23" s="714">
        <v>1.7</v>
      </c>
      <c r="K23" s="714">
        <v>1.57</v>
      </c>
      <c r="L23" s="714">
        <v>0.78</v>
      </c>
      <c r="M23" s="714">
        <v>0.25</v>
      </c>
      <c r="N23" s="714">
        <v>0.87</v>
      </c>
      <c r="O23" s="714">
        <v>-0.04</v>
      </c>
      <c r="P23" s="714">
        <v>0.57999999999999996</v>
      </c>
      <c r="Q23" s="714">
        <v>1.19</v>
      </c>
      <c r="R23" s="714">
        <v>1.86</v>
      </c>
      <c r="S23" s="714">
        <v>0.25</v>
      </c>
      <c r="T23" s="714">
        <v>0.95</v>
      </c>
      <c r="U23" s="714">
        <v>-1.08</v>
      </c>
      <c r="V23" s="714">
        <v>0.78</v>
      </c>
      <c r="W23" s="714">
        <v>1.85</v>
      </c>
      <c r="X23" s="714">
        <v>1.81</v>
      </c>
      <c r="Y23" s="714">
        <v>0.7</v>
      </c>
      <c r="Z23" s="714">
        <v>1.05</v>
      </c>
      <c r="AA23" s="714">
        <v>-0.08</v>
      </c>
      <c r="AB23" s="714">
        <v>0.53</v>
      </c>
      <c r="AC23" s="714">
        <v>1.08</v>
      </c>
      <c r="AD23" s="714">
        <v>0.22</v>
      </c>
      <c r="AE23" s="714">
        <v>-0.16</v>
      </c>
      <c r="AF23" s="714">
        <v>-0.52</v>
      </c>
      <c r="AG23" s="714">
        <v>0.13</v>
      </c>
      <c r="AH23" s="714">
        <v>1.17</v>
      </c>
      <c r="AI23" s="714">
        <v>1.86</v>
      </c>
      <c r="AJ23" s="714">
        <v>1.85</v>
      </c>
      <c r="AK23" s="714">
        <v>0.26</v>
      </c>
      <c r="AL23" s="714">
        <v>1.1599999999999999</v>
      </c>
      <c r="AM23" s="714">
        <v>1.58</v>
      </c>
      <c r="AN23" s="714">
        <v>0.96</v>
      </c>
      <c r="AO23" s="714">
        <v>1.18</v>
      </c>
      <c r="AP23" s="714">
        <v>1.22</v>
      </c>
      <c r="AQ23" s="714">
        <v>-0.42</v>
      </c>
      <c r="AR23" s="714">
        <v>1.3</v>
      </c>
      <c r="AS23" s="714">
        <v>-0.15</v>
      </c>
      <c r="AT23" s="714">
        <v>0.24</v>
      </c>
      <c r="AU23" s="714">
        <v>3.71</v>
      </c>
      <c r="AV23" s="714">
        <v>0.87</v>
      </c>
      <c r="AW23" s="714">
        <v>-0.56000000000000005</v>
      </c>
      <c r="AX23" s="714">
        <v>-0.16</v>
      </c>
      <c r="AY23" s="714">
        <v>0.19</v>
      </c>
      <c r="AZ23" s="714">
        <v>1.1499999999999999</v>
      </c>
      <c r="BA23" s="714">
        <v>-0.15</v>
      </c>
      <c r="BB23" s="714">
        <v>1.22</v>
      </c>
      <c r="BC23" s="714">
        <v>0.97</v>
      </c>
      <c r="BD23" s="714">
        <v>0.15</v>
      </c>
      <c r="BE23" s="714">
        <v>-0.44</v>
      </c>
      <c r="BF23" s="714">
        <v>0.22</v>
      </c>
      <c r="BG23" s="714">
        <v>1.85</v>
      </c>
      <c r="BH23" s="714">
        <v>1.99</v>
      </c>
      <c r="BI23" s="714">
        <v>0.59</v>
      </c>
      <c r="BJ23" s="714">
        <v>1.42</v>
      </c>
      <c r="BK23" s="714">
        <v>1.36</v>
      </c>
      <c r="BL23" s="714">
        <v>0.68</v>
      </c>
      <c r="BM23" s="714">
        <v>0.56999999999999995</v>
      </c>
      <c r="BN23" s="714">
        <v>0</v>
      </c>
      <c r="BO23" s="714">
        <v>-0.19</v>
      </c>
      <c r="BP23" s="714">
        <v>-0.63</v>
      </c>
      <c r="BQ23" s="714">
        <v>0.68</v>
      </c>
      <c r="BR23" s="714">
        <v>0.86</v>
      </c>
      <c r="BS23" s="714">
        <v>1.91</v>
      </c>
      <c r="BT23" s="714">
        <v>0.28000000000000003</v>
      </c>
      <c r="BU23" s="714">
        <v>-0.18</v>
      </c>
      <c r="BV23" s="714">
        <v>0.65</v>
      </c>
      <c r="BW23" s="714">
        <v>0.71</v>
      </c>
      <c r="BX23" s="714">
        <v>0.37</v>
      </c>
      <c r="BY23" s="714">
        <v>0.64</v>
      </c>
      <c r="BZ23" s="714">
        <v>1.55</v>
      </c>
      <c r="CA23" s="714">
        <v>-0.26</v>
      </c>
      <c r="CB23" s="714">
        <v>-0.06</v>
      </c>
      <c r="CC23" s="714">
        <v>0.99</v>
      </c>
      <c r="CD23" s="714">
        <v>0.77</v>
      </c>
      <c r="CE23" s="714">
        <v>2.75</v>
      </c>
      <c r="CF23" s="714">
        <v>1.94</v>
      </c>
      <c r="CG23" s="714">
        <v>0.92</v>
      </c>
      <c r="CH23" s="714">
        <v>0.74</v>
      </c>
      <c r="CI23" s="714">
        <v>0.46</v>
      </c>
      <c r="CJ23" s="714">
        <v>0.05</v>
      </c>
      <c r="CK23" s="714">
        <v>1</v>
      </c>
      <c r="CL23" s="714">
        <v>-0.16</v>
      </c>
      <c r="CM23" s="714">
        <v>-0.06</v>
      </c>
      <c r="CN23" s="714">
        <v>-0.26</v>
      </c>
      <c r="CO23" s="714">
        <v>0.34</v>
      </c>
      <c r="CP23" s="714">
        <v>0.89</v>
      </c>
      <c r="CQ23" s="714">
        <v>1.19</v>
      </c>
      <c r="CR23" s="714">
        <v>1.92</v>
      </c>
      <c r="CS23" s="714">
        <v>0.42</v>
      </c>
      <c r="CT23" s="714">
        <v>1.49</v>
      </c>
      <c r="CU23" s="714">
        <v>0.21</v>
      </c>
      <c r="CV23" s="714">
        <v>0.55000000000000004</v>
      </c>
      <c r="CW23" s="714">
        <v>0.11</v>
      </c>
      <c r="CX23" s="714">
        <v>0</v>
      </c>
      <c r="CY23" s="714">
        <v>1.22</v>
      </c>
      <c r="CZ23" s="714">
        <v>0.27</v>
      </c>
      <c r="DA23" s="714">
        <v>-0.25</v>
      </c>
      <c r="DB23" s="714">
        <v>0.56999999999999995</v>
      </c>
      <c r="DC23" s="714">
        <v>1.93</v>
      </c>
      <c r="DD23" s="714">
        <v>0.43</v>
      </c>
      <c r="DE23" s="714">
        <v>0.66</v>
      </c>
      <c r="DF23" s="714">
        <v>2.2200000000000002</v>
      </c>
      <c r="DG23" s="714">
        <v>-0.36</v>
      </c>
      <c r="DH23" s="714">
        <v>0.94</v>
      </c>
      <c r="DI23" s="714">
        <v>1.81</v>
      </c>
      <c r="DJ23" s="714">
        <v>0.65</v>
      </c>
      <c r="DK23" s="714">
        <v>0.56999999999999995</v>
      </c>
      <c r="DL23" s="714">
        <v>-0.1</v>
      </c>
      <c r="DM23" s="714">
        <v>-0.28000000000000003</v>
      </c>
      <c r="DN23" s="714">
        <v>0.08</v>
      </c>
      <c r="DO23" s="714">
        <v>2.2799999999999998</v>
      </c>
      <c r="DP23" s="714">
        <v>0.16</v>
      </c>
      <c r="DQ23" s="714">
        <v>-0.09</v>
      </c>
      <c r="DR23" s="714">
        <v>0.34</v>
      </c>
      <c r="DS23" s="714">
        <v>0.43</v>
      </c>
      <c r="DT23" s="714">
        <v>0.98</v>
      </c>
      <c r="DU23" s="714">
        <v>1.6</v>
      </c>
      <c r="DV23" s="714">
        <v>0.19</v>
      </c>
      <c r="DW23" s="714">
        <v>-0.63</v>
      </c>
      <c r="DX23" s="714">
        <v>-0.28000000000000003</v>
      </c>
      <c r="DY23" s="714">
        <v>0.43</v>
      </c>
      <c r="DZ23" s="714">
        <v>0.96</v>
      </c>
      <c r="EA23" s="714">
        <v>1.91</v>
      </c>
      <c r="EB23" s="714">
        <v>1.25</v>
      </c>
      <c r="EC23" s="714">
        <v>0.32</v>
      </c>
      <c r="ED23" s="714">
        <v>1.55</v>
      </c>
      <c r="EE23" s="714">
        <v>-0.35</v>
      </c>
      <c r="EF23" s="714">
        <v>-0.05</v>
      </c>
      <c r="EG23" s="714">
        <v>1.21</v>
      </c>
      <c r="EH23" s="714">
        <v>0.34</v>
      </c>
      <c r="EI23" s="714">
        <v>0.16</v>
      </c>
      <c r="EJ23" s="714">
        <v>1.55</v>
      </c>
      <c r="EK23" s="714">
        <v>-0.06</v>
      </c>
      <c r="EL23" s="714">
        <v>-0.12</v>
      </c>
      <c r="EM23" s="714">
        <v>1.56</v>
      </c>
      <c r="EN23" s="714">
        <v>0.96</v>
      </c>
      <c r="EO23" s="714">
        <v>1.74</v>
      </c>
      <c r="EP23" s="714">
        <v>2.2000000000000002</v>
      </c>
      <c r="EQ23" s="714">
        <v>0.51</v>
      </c>
      <c r="ER23" s="714">
        <v>1.04</v>
      </c>
      <c r="ES23" s="714">
        <v>0.89</v>
      </c>
      <c r="ET23" s="714">
        <v>1.24</v>
      </c>
      <c r="EU23" s="714">
        <v>-0.21</v>
      </c>
      <c r="EV23" s="714">
        <v>0.19</v>
      </c>
      <c r="EW23" s="714">
        <v>0.62</v>
      </c>
      <c r="EX23" s="714">
        <v>0.28999999999999998</v>
      </c>
      <c r="EY23" s="714">
        <v>2.42</v>
      </c>
      <c r="EZ23" s="714">
        <v>1.83</v>
      </c>
      <c r="FA23" s="714">
        <v>0.65</v>
      </c>
      <c r="FB23" s="714">
        <v>0.71</v>
      </c>
      <c r="FC23" s="714">
        <v>1.08</v>
      </c>
      <c r="FD23" s="714">
        <v>0.88</v>
      </c>
      <c r="FE23" s="714">
        <v>2.2200000000000002</v>
      </c>
      <c r="FF23" s="714">
        <v>1.7</v>
      </c>
      <c r="FG23" s="714">
        <v>2.83</v>
      </c>
      <c r="FH23" s="714">
        <v>0.66</v>
      </c>
      <c r="FI23" s="714">
        <v>2.82</v>
      </c>
      <c r="FJ23" s="714">
        <v>6.25</v>
      </c>
      <c r="FK23" s="714">
        <v>2.2799999999999998</v>
      </c>
      <c r="FL23" s="714">
        <v>-1.51</v>
      </c>
      <c r="FM23" s="714">
        <v>-0.47</v>
      </c>
      <c r="FN23" s="714">
        <v>1.63</v>
      </c>
      <c r="FO23" s="714">
        <v>-0.05</v>
      </c>
      <c r="FP23" s="714">
        <v>0.92</v>
      </c>
      <c r="FQ23" s="714">
        <v>1.48</v>
      </c>
      <c r="FR23" s="714">
        <v>0.79</v>
      </c>
      <c r="FS23" s="714">
        <v>-0.13</v>
      </c>
      <c r="FT23" s="714">
        <v>1.46</v>
      </c>
      <c r="FU23" s="714">
        <v>0.33</v>
      </c>
      <c r="FV23" s="714">
        <v>0.85</v>
      </c>
    </row>
    <row r="24" spans="1:178">
      <c r="A24" s="714" t="s">
        <v>4467</v>
      </c>
      <c r="B24" s="714">
        <v>0.93</v>
      </c>
      <c r="C24" s="714">
        <v>0.25</v>
      </c>
      <c r="D24" s="714">
        <v>0.53</v>
      </c>
      <c r="E24" s="714">
        <v>0.55000000000000004</v>
      </c>
      <c r="F24" s="714">
        <v>0.36</v>
      </c>
      <c r="G24" s="714">
        <v>0.48</v>
      </c>
      <c r="H24" s="714">
        <v>-0.82</v>
      </c>
      <c r="I24" s="714">
        <v>0.99</v>
      </c>
      <c r="J24" s="714">
        <v>1.1000000000000001</v>
      </c>
      <c r="K24" s="714">
        <v>1.56</v>
      </c>
      <c r="L24" s="714">
        <v>1.1399999999999999</v>
      </c>
      <c r="M24" s="714">
        <v>0.89</v>
      </c>
      <c r="N24" s="714">
        <v>1.29</v>
      </c>
      <c r="O24" s="714">
        <v>0.73</v>
      </c>
      <c r="P24" s="714">
        <v>-0.49</v>
      </c>
      <c r="Q24" s="714">
        <v>0.17</v>
      </c>
      <c r="R24" s="714">
        <v>0.87</v>
      </c>
      <c r="S24" s="714">
        <v>0.71</v>
      </c>
      <c r="T24" s="714">
        <v>1.1499999999999999</v>
      </c>
      <c r="U24" s="714">
        <v>-0.05</v>
      </c>
      <c r="V24" s="714">
        <v>0.76</v>
      </c>
      <c r="W24" s="714">
        <v>1.08</v>
      </c>
      <c r="X24" s="714">
        <v>1.68</v>
      </c>
      <c r="Y24" s="714">
        <v>0.28999999999999998</v>
      </c>
      <c r="Z24" s="714">
        <v>1.4</v>
      </c>
      <c r="AA24" s="714">
        <v>0.92</v>
      </c>
      <c r="AB24" s="714">
        <v>1.0900000000000001</v>
      </c>
      <c r="AC24" s="714">
        <v>0.2</v>
      </c>
      <c r="AD24" s="714">
        <v>-0.17</v>
      </c>
      <c r="AE24" s="714">
        <v>-0.31</v>
      </c>
      <c r="AF24" s="714">
        <v>-0.32</v>
      </c>
      <c r="AG24" s="714">
        <v>0.79</v>
      </c>
      <c r="AH24" s="714">
        <v>0.68</v>
      </c>
      <c r="AI24" s="714">
        <v>1.59</v>
      </c>
      <c r="AJ24" s="714">
        <v>2.0099999999999998</v>
      </c>
      <c r="AK24" s="714">
        <v>0.39</v>
      </c>
      <c r="AL24" s="714">
        <v>1.2</v>
      </c>
      <c r="AM24" s="714">
        <v>1.4</v>
      </c>
      <c r="AN24" s="714">
        <v>0.6</v>
      </c>
      <c r="AO24" s="714">
        <v>1.0900000000000001</v>
      </c>
      <c r="AP24" s="714">
        <v>0.75</v>
      </c>
      <c r="AQ24" s="714">
        <v>-0.17</v>
      </c>
      <c r="AR24" s="714">
        <v>0.72</v>
      </c>
      <c r="AS24" s="714">
        <v>-0.45</v>
      </c>
      <c r="AT24" s="714">
        <v>0.57999999999999996</v>
      </c>
      <c r="AU24" s="714">
        <v>2.11</v>
      </c>
      <c r="AV24" s="714">
        <v>0.76</v>
      </c>
      <c r="AW24" s="714">
        <v>0.02</v>
      </c>
      <c r="AX24" s="714">
        <v>0.89</v>
      </c>
      <c r="AY24" s="714">
        <v>-0.03</v>
      </c>
      <c r="AZ24" s="714">
        <v>0.88</v>
      </c>
      <c r="BA24" s="714">
        <v>-0.92</v>
      </c>
      <c r="BB24" s="714">
        <v>0.5</v>
      </c>
      <c r="BC24" s="714">
        <v>0.62</v>
      </c>
      <c r="BD24" s="714">
        <v>0.44</v>
      </c>
      <c r="BE24" s="714">
        <v>-0.28999999999999998</v>
      </c>
      <c r="BF24" s="714">
        <v>0.49</v>
      </c>
      <c r="BG24" s="714">
        <v>2.06</v>
      </c>
      <c r="BH24" s="714">
        <v>1.26</v>
      </c>
      <c r="BI24" s="714">
        <v>0.74</v>
      </c>
      <c r="BJ24" s="714">
        <v>2.42</v>
      </c>
      <c r="BK24" s="714">
        <v>1.61</v>
      </c>
      <c r="BL24" s="714">
        <v>0.51</v>
      </c>
      <c r="BM24" s="714">
        <v>-0.26</v>
      </c>
      <c r="BN24" s="714">
        <v>-0.36</v>
      </c>
      <c r="BO24" s="714">
        <v>-0.39</v>
      </c>
      <c r="BP24" s="714">
        <v>-0.23</v>
      </c>
      <c r="BQ24" s="714">
        <v>1.06</v>
      </c>
      <c r="BR24" s="714">
        <v>1.27</v>
      </c>
      <c r="BS24" s="714">
        <v>1.1299999999999999</v>
      </c>
      <c r="BT24" s="714">
        <v>0.46</v>
      </c>
      <c r="BU24" s="714">
        <v>0.25</v>
      </c>
      <c r="BV24" s="714">
        <v>0.83</v>
      </c>
      <c r="BW24" s="714">
        <v>0.88</v>
      </c>
      <c r="BX24" s="714">
        <v>0.36</v>
      </c>
      <c r="BY24" s="714">
        <v>0.38</v>
      </c>
      <c r="BZ24" s="714">
        <v>1.62</v>
      </c>
      <c r="CA24" s="714">
        <v>-0.66</v>
      </c>
      <c r="CB24" s="714">
        <v>-0.1</v>
      </c>
      <c r="CC24" s="714">
        <v>0.75</v>
      </c>
      <c r="CD24" s="714">
        <v>0.44</v>
      </c>
      <c r="CE24" s="714">
        <v>2.86</v>
      </c>
      <c r="CF24" s="714">
        <v>1.77</v>
      </c>
      <c r="CG24" s="714">
        <v>0.67</v>
      </c>
      <c r="CH24" s="714">
        <v>1.06</v>
      </c>
      <c r="CI24" s="714">
        <v>0.56999999999999995</v>
      </c>
      <c r="CJ24" s="714">
        <v>0.27</v>
      </c>
      <c r="CK24" s="714">
        <v>0.9</v>
      </c>
      <c r="CL24" s="714">
        <v>-0.38</v>
      </c>
      <c r="CM24" s="714">
        <v>-0.79</v>
      </c>
      <c r="CN24" s="714">
        <v>0.15</v>
      </c>
      <c r="CO24" s="714">
        <v>1.07</v>
      </c>
      <c r="CP24" s="714">
        <v>1.03</v>
      </c>
      <c r="CQ24" s="714">
        <v>1.98</v>
      </c>
      <c r="CR24" s="714">
        <v>0.61</v>
      </c>
      <c r="CS24" s="714">
        <v>0.34</v>
      </c>
      <c r="CT24" s="714">
        <v>1.73</v>
      </c>
      <c r="CU24" s="714">
        <v>0.23</v>
      </c>
      <c r="CV24" s="714">
        <v>0.34</v>
      </c>
      <c r="CW24" s="714">
        <v>-0.06</v>
      </c>
      <c r="CX24" s="714">
        <v>-0.41</v>
      </c>
      <c r="CY24" s="714">
        <v>1.1399999999999999</v>
      </c>
      <c r="CZ24" s="714">
        <v>0.43</v>
      </c>
      <c r="DA24" s="714">
        <v>-0.05</v>
      </c>
      <c r="DB24" s="714">
        <v>0.81</v>
      </c>
      <c r="DC24" s="714">
        <v>1.48</v>
      </c>
      <c r="DD24" s="714">
        <v>0.44</v>
      </c>
      <c r="DE24" s="714">
        <v>0.71</v>
      </c>
      <c r="DF24" s="714">
        <v>2.14</v>
      </c>
      <c r="DG24" s="714">
        <v>0.22</v>
      </c>
      <c r="DH24" s="714">
        <v>0.78</v>
      </c>
      <c r="DI24" s="714">
        <v>0.56000000000000005</v>
      </c>
      <c r="DJ24" s="714">
        <v>0.17</v>
      </c>
      <c r="DK24" s="714">
        <v>0.71</v>
      </c>
      <c r="DL24" s="714">
        <v>1.05</v>
      </c>
      <c r="DM24" s="714">
        <v>0.3</v>
      </c>
      <c r="DN24" s="714">
        <v>-0.02</v>
      </c>
      <c r="DO24" s="714">
        <v>1.74</v>
      </c>
      <c r="DP24" s="714">
        <v>0</v>
      </c>
      <c r="DQ24" s="714">
        <v>-0.27</v>
      </c>
      <c r="DR24" s="714">
        <v>1.65</v>
      </c>
      <c r="DS24" s="714">
        <v>1.19</v>
      </c>
      <c r="DT24" s="714">
        <v>1.22</v>
      </c>
      <c r="DU24" s="714">
        <v>0.96</v>
      </c>
      <c r="DV24" s="714">
        <v>0.21</v>
      </c>
      <c r="DW24" s="714">
        <v>-0.23</v>
      </c>
      <c r="DX24" s="714">
        <v>0.11</v>
      </c>
      <c r="DY24" s="714">
        <v>0.72</v>
      </c>
      <c r="DZ24" s="714">
        <v>1.1000000000000001</v>
      </c>
      <c r="EA24" s="714">
        <v>1.22</v>
      </c>
      <c r="EB24" s="714">
        <v>0.51</v>
      </c>
      <c r="EC24" s="714">
        <v>0.28999999999999998</v>
      </c>
      <c r="ED24" s="714">
        <v>2.38</v>
      </c>
      <c r="EE24" s="714">
        <v>0.27</v>
      </c>
      <c r="EF24" s="714">
        <v>-0.22</v>
      </c>
      <c r="EG24" s="714">
        <v>-0.08</v>
      </c>
      <c r="EH24" s="714">
        <v>0.86</v>
      </c>
      <c r="EI24" s="714">
        <v>0.78</v>
      </c>
      <c r="EJ24" s="714">
        <v>1.44</v>
      </c>
      <c r="EK24" s="714">
        <v>-0.25</v>
      </c>
      <c r="EL24" s="714">
        <v>0.43</v>
      </c>
      <c r="EM24" s="714">
        <v>0.6</v>
      </c>
      <c r="EN24" s="714">
        <v>0.8</v>
      </c>
      <c r="EO24" s="714">
        <v>1.6</v>
      </c>
      <c r="EP24" s="714">
        <v>2.94</v>
      </c>
      <c r="EQ24" s="714">
        <v>0.86</v>
      </c>
      <c r="ER24" s="714">
        <v>0.9</v>
      </c>
      <c r="ES24" s="714">
        <v>0.71</v>
      </c>
      <c r="ET24" s="714">
        <v>0.28000000000000003</v>
      </c>
      <c r="EU24" s="714">
        <v>-0.1</v>
      </c>
      <c r="EV24" s="714">
        <v>0.14000000000000001</v>
      </c>
      <c r="EW24" s="714">
        <v>0.65</v>
      </c>
      <c r="EX24" s="714">
        <v>0.53</v>
      </c>
      <c r="EY24" s="714">
        <v>1.74</v>
      </c>
      <c r="EZ24" s="714">
        <v>1.81</v>
      </c>
      <c r="FA24" s="714">
        <v>0.82</v>
      </c>
      <c r="FB24" s="714">
        <v>1.38</v>
      </c>
      <c r="FC24" s="714">
        <v>1.03</v>
      </c>
      <c r="FD24" s="714">
        <v>0.98</v>
      </c>
      <c r="FE24" s="714">
        <v>1.39</v>
      </c>
      <c r="FF24" s="714">
        <v>1.65</v>
      </c>
      <c r="FG24" s="714">
        <v>2.44</v>
      </c>
      <c r="FH24" s="714">
        <v>0.83</v>
      </c>
      <c r="FI24" s="714">
        <v>2.5099999999999998</v>
      </c>
      <c r="FJ24" s="714">
        <v>6.87</v>
      </c>
      <c r="FK24" s="714">
        <v>2.96</v>
      </c>
      <c r="FL24" s="714">
        <v>-1.26</v>
      </c>
      <c r="FM24" s="714">
        <v>-0.55000000000000004</v>
      </c>
      <c r="FN24" s="714">
        <v>1.26</v>
      </c>
      <c r="FO24" s="714">
        <v>0.34</v>
      </c>
      <c r="FP24" s="714">
        <v>0.97</v>
      </c>
      <c r="FQ24" s="714">
        <v>1.55</v>
      </c>
      <c r="FR24" s="714">
        <v>0.98</v>
      </c>
      <c r="FS24" s="714">
        <v>0.32</v>
      </c>
      <c r="FT24" s="714">
        <v>1.17</v>
      </c>
      <c r="FU24" s="714">
        <v>0.82</v>
      </c>
      <c r="FV24" s="714">
        <v>1.06</v>
      </c>
    </row>
    <row r="25" spans="1:178">
      <c r="A25" s="714" t="s">
        <v>4468</v>
      </c>
      <c r="B25" s="714">
        <v>0.72</v>
      </c>
      <c r="C25" s="714">
        <v>0.54</v>
      </c>
      <c r="D25" s="714">
        <v>-0.22</v>
      </c>
      <c r="E25" s="714">
        <v>-0.16</v>
      </c>
      <c r="F25" s="714">
        <v>-0.48</v>
      </c>
      <c r="G25" s="714">
        <v>-0.05</v>
      </c>
      <c r="H25" s="714">
        <v>-0.43</v>
      </c>
      <c r="I25" s="714">
        <v>0.72</v>
      </c>
      <c r="J25" s="714">
        <v>0.83</v>
      </c>
      <c r="K25" s="714">
        <v>1.44</v>
      </c>
      <c r="L25" s="714">
        <v>2.71</v>
      </c>
      <c r="M25" s="714">
        <v>0.08</v>
      </c>
      <c r="N25" s="714">
        <v>0.65</v>
      </c>
      <c r="O25" s="714">
        <v>0.08</v>
      </c>
      <c r="P25" s="714">
        <v>0.9</v>
      </c>
      <c r="Q25" s="714">
        <v>0.89</v>
      </c>
      <c r="R25" s="714">
        <v>0.75</v>
      </c>
      <c r="S25" s="714">
        <v>-0.23</v>
      </c>
      <c r="T25" s="714">
        <v>0.5</v>
      </c>
      <c r="U25" s="714">
        <v>-0.56999999999999995</v>
      </c>
      <c r="V25" s="714">
        <v>1.34</v>
      </c>
      <c r="W25" s="714">
        <v>0.62</v>
      </c>
      <c r="X25" s="714">
        <v>1.05</v>
      </c>
      <c r="Y25" s="714">
        <v>1.67</v>
      </c>
      <c r="Z25" s="714">
        <v>3.32</v>
      </c>
      <c r="AA25" s="714">
        <v>-0.3</v>
      </c>
      <c r="AB25" s="714">
        <v>-0.19</v>
      </c>
      <c r="AC25" s="714">
        <v>1.7</v>
      </c>
      <c r="AD25" s="714">
        <v>-0.96</v>
      </c>
      <c r="AE25" s="714">
        <v>0</v>
      </c>
      <c r="AF25" s="714">
        <v>-0.94</v>
      </c>
      <c r="AG25" s="714">
        <v>0.43</v>
      </c>
      <c r="AH25" s="714">
        <v>1.1000000000000001</v>
      </c>
      <c r="AI25" s="714">
        <v>1.51</v>
      </c>
      <c r="AJ25" s="714">
        <v>1.94</v>
      </c>
      <c r="AK25" s="714">
        <v>1.05</v>
      </c>
      <c r="AL25" s="714">
        <v>0.94</v>
      </c>
      <c r="AM25" s="714">
        <v>2.17</v>
      </c>
      <c r="AN25" s="714">
        <v>0.51</v>
      </c>
      <c r="AO25" s="714">
        <v>2</v>
      </c>
      <c r="AP25" s="714">
        <v>0.52</v>
      </c>
      <c r="AQ25" s="714">
        <v>-1.63</v>
      </c>
      <c r="AR25" s="714">
        <v>0.82</v>
      </c>
      <c r="AS25" s="714">
        <v>-0.31</v>
      </c>
      <c r="AT25" s="714">
        <v>0.92</v>
      </c>
      <c r="AU25" s="714">
        <v>3.04</v>
      </c>
      <c r="AV25" s="714">
        <v>1.06</v>
      </c>
      <c r="AW25" s="714">
        <v>0.4</v>
      </c>
      <c r="AX25" s="714">
        <v>0.56000000000000005</v>
      </c>
      <c r="AY25" s="714">
        <v>0.42</v>
      </c>
      <c r="AZ25" s="714">
        <v>2.67</v>
      </c>
      <c r="BA25" s="714">
        <v>0.57999999999999996</v>
      </c>
      <c r="BB25" s="714">
        <v>-0.15</v>
      </c>
      <c r="BC25" s="714">
        <v>-0.78</v>
      </c>
      <c r="BD25" s="714">
        <v>-0.04</v>
      </c>
      <c r="BE25" s="714">
        <v>-0.8</v>
      </c>
      <c r="BF25" s="714">
        <v>0.09</v>
      </c>
      <c r="BG25" s="714">
        <v>1.63</v>
      </c>
      <c r="BH25" s="714">
        <v>1.49</v>
      </c>
      <c r="BI25" s="714">
        <v>1.59</v>
      </c>
      <c r="BJ25" s="714">
        <v>1.63</v>
      </c>
      <c r="BK25" s="714">
        <v>2.23</v>
      </c>
      <c r="BL25" s="714">
        <v>-0.08</v>
      </c>
      <c r="BM25" s="714">
        <v>-0.16</v>
      </c>
      <c r="BN25" s="714">
        <v>-1.8</v>
      </c>
      <c r="BO25" s="714">
        <v>-0.65</v>
      </c>
      <c r="BP25" s="714">
        <v>-0.98</v>
      </c>
      <c r="BQ25" s="714">
        <v>1</v>
      </c>
      <c r="BR25" s="714">
        <v>1.88</v>
      </c>
      <c r="BS25" s="714">
        <v>3.14</v>
      </c>
      <c r="BT25" s="714">
        <v>0.28999999999999998</v>
      </c>
      <c r="BU25" s="714">
        <v>-0.68</v>
      </c>
      <c r="BV25" s="714">
        <v>0.65</v>
      </c>
      <c r="BW25" s="714">
        <v>1.31</v>
      </c>
      <c r="BX25" s="714">
        <v>0.09</v>
      </c>
      <c r="BY25" s="714">
        <v>0.66</v>
      </c>
      <c r="BZ25" s="714">
        <v>1.27</v>
      </c>
      <c r="CA25" s="714">
        <v>-0.94</v>
      </c>
      <c r="CB25" s="714">
        <v>-0.14000000000000001</v>
      </c>
      <c r="CC25" s="714">
        <v>1.2</v>
      </c>
      <c r="CD25" s="714">
        <v>0.54</v>
      </c>
      <c r="CE25" s="714">
        <v>2.7</v>
      </c>
      <c r="CF25" s="714">
        <v>2.48</v>
      </c>
      <c r="CG25" s="714">
        <v>0.89</v>
      </c>
      <c r="CH25" s="714">
        <v>0.68</v>
      </c>
      <c r="CI25" s="714">
        <v>0.35</v>
      </c>
      <c r="CJ25" s="714">
        <v>0.16</v>
      </c>
      <c r="CK25" s="714">
        <v>0.98</v>
      </c>
      <c r="CL25" s="714">
        <v>-0.51</v>
      </c>
      <c r="CM25" s="714">
        <v>-1.29</v>
      </c>
      <c r="CN25" s="714">
        <v>0.19</v>
      </c>
      <c r="CO25" s="714">
        <v>0.39</v>
      </c>
      <c r="CP25" s="714">
        <v>0.61</v>
      </c>
      <c r="CQ25" s="714">
        <v>1.23</v>
      </c>
      <c r="CR25" s="714">
        <v>1.2</v>
      </c>
      <c r="CS25" s="714">
        <v>1.2</v>
      </c>
      <c r="CT25" s="714">
        <v>2.19</v>
      </c>
      <c r="CU25" s="714">
        <v>0.38</v>
      </c>
      <c r="CV25" s="714">
        <v>0.73</v>
      </c>
      <c r="CW25" s="714">
        <v>-0.23</v>
      </c>
      <c r="CX25" s="714">
        <v>-0.75</v>
      </c>
      <c r="CY25" s="714">
        <v>0.97</v>
      </c>
      <c r="CZ25" s="714">
        <v>0.56999999999999995</v>
      </c>
      <c r="DA25" s="714">
        <v>-0.26</v>
      </c>
      <c r="DB25" s="714">
        <v>-0.31</v>
      </c>
      <c r="DC25" s="714">
        <v>1.29</v>
      </c>
      <c r="DD25" s="714">
        <v>0.97</v>
      </c>
      <c r="DE25" s="714">
        <v>0.88</v>
      </c>
      <c r="DF25" s="714">
        <v>2</v>
      </c>
      <c r="DG25" s="714">
        <v>0.13</v>
      </c>
      <c r="DH25" s="714">
        <v>0.86</v>
      </c>
      <c r="DI25" s="714">
        <v>0.91</v>
      </c>
      <c r="DJ25" s="714">
        <v>-0.03</v>
      </c>
      <c r="DK25" s="714">
        <v>0.36</v>
      </c>
      <c r="DL25" s="714">
        <v>0.65</v>
      </c>
      <c r="DM25" s="714">
        <v>0.25</v>
      </c>
      <c r="DN25" s="714">
        <v>-0.2</v>
      </c>
      <c r="DO25" s="714">
        <v>1.73</v>
      </c>
      <c r="DP25" s="714">
        <v>0.69</v>
      </c>
      <c r="DQ25" s="714">
        <v>0.46</v>
      </c>
      <c r="DR25" s="714">
        <v>0.84</v>
      </c>
      <c r="DS25" s="714">
        <v>0.43</v>
      </c>
      <c r="DT25" s="714">
        <v>1.74</v>
      </c>
      <c r="DU25" s="714">
        <v>1.85</v>
      </c>
      <c r="DV25" s="714">
        <v>-0.05</v>
      </c>
      <c r="DW25" s="714">
        <v>-1.08</v>
      </c>
      <c r="DX25" s="714">
        <v>0</v>
      </c>
      <c r="DY25" s="714">
        <v>0.25</v>
      </c>
      <c r="DZ25" s="714">
        <v>0.56999999999999995</v>
      </c>
      <c r="EA25" s="714">
        <v>0.57999999999999996</v>
      </c>
      <c r="EB25" s="714">
        <v>1.44</v>
      </c>
      <c r="EC25" s="714">
        <v>1.17</v>
      </c>
      <c r="ED25" s="714">
        <v>1.93</v>
      </c>
      <c r="EE25" s="714">
        <v>-0.38</v>
      </c>
      <c r="EF25" s="714">
        <v>-0.33</v>
      </c>
      <c r="EG25" s="714">
        <v>1.01</v>
      </c>
      <c r="EH25" s="714">
        <v>0.42</v>
      </c>
      <c r="EI25" s="714">
        <v>0.51</v>
      </c>
      <c r="EJ25" s="714">
        <v>2.0299999999999998</v>
      </c>
      <c r="EK25" s="714">
        <v>-0.01</v>
      </c>
      <c r="EL25" s="714">
        <v>-0.72</v>
      </c>
      <c r="EM25" s="714">
        <v>1.46</v>
      </c>
      <c r="EN25" s="714">
        <v>0.85</v>
      </c>
      <c r="EO25" s="714">
        <v>2.0099999999999998</v>
      </c>
      <c r="EP25" s="714">
        <v>2.86</v>
      </c>
      <c r="EQ25" s="714">
        <v>0.24</v>
      </c>
      <c r="ER25" s="714">
        <v>1.51</v>
      </c>
      <c r="ES25" s="714">
        <v>0.95</v>
      </c>
      <c r="ET25" s="714">
        <v>0.12</v>
      </c>
      <c r="EU25" s="714">
        <v>0.15</v>
      </c>
      <c r="EV25" s="714">
        <v>0.19</v>
      </c>
      <c r="EW25" s="714">
        <v>0.6</v>
      </c>
      <c r="EX25" s="714">
        <v>-0.18</v>
      </c>
      <c r="EY25" s="714">
        <v>1.45</v>
      </c>
      <c r="EZ25" s="714">
        <v>2.21</v>
      </c>
      <c r="FA25" s="714">
        <v>1.52</v>
      </c>
      <c r="FB25" s="714">
        <v>1.03</v>
      </c>
      <c r="FC25" s="714">
        <v>0.48</v>
      </c>
      <c r="FD25" s="714">
        <v>1.1499999999999999</v>
      </c>
      <c r="FE25" s="714">
        <v>1.52</v>
      </c>
      <c r="FF25" s="714">
        <v>1.6</v>
      </c>
      <c r="FG25" s="714">
        <v>3.61</v>
      </c>
      <c r="FH25" s="714">
        <v>0.49</v>
      </c>
      <c r="FI25" s="714">
        <v>1.46</v>
      </c>
      <c r="FJ25" s="714">
        <v>6.42</v>
      </c>
      <c r="FK25" s="714">
        <v>3.84</v>
      </c>
      <c r="FL25" s="714">
        <v>-0.37</v>
      </c>
      <c r="FM25" s="714">
        <v>0.11</v>
      </c>
      <c r="FN25" s="714">
        <v>1.38</v>
      </c>
      <c r="FO25" s="714">
        <v>-0.42</v>
      </c>
      <c r="FP25" s="714">
        <v>0.88</v>
      </c>
      <c r="FQ25" s="714">
        <v>1.26</v>
      </c>
      <c r="FR25" s="714">
        <v>0.87</v>
      </c>
      <c r="FS25" s="714">
        <v>-0.3</v>
      </c>
      <c r="FT25" s="714">
        <v>0.89</v>
      </c>
      <c r="FU25" s="714">
        <v>0.71</v>
      </c>
      <c r="FV25" s="714">
        <v>0.41</v>
      </c>
    </row>
    <row r="26" spans="1:178">
      <c r="A26" s="714" t="s">
        <v>4469</v>
      </c>
      <c r="B26" s="714">
        <v>0.12</v>
      </c>
      <c r="C26" s="714">
        <v>0.63</v>
      </c>
      <c r="D26" s="714">
        <v>0.52</v>
      </c>
      <c r="E26" s="714">
        <v>0.17</v>
      </c>
      <c r="F26" s="714">
        <v>0.92</v>
      </c>
      <c r="G26" s="714">
        <v>0.42</v>
      </c>
      <c r="H26" s="714">
        <v>-0.22</v>
      </c>
      <c r="I26" s="714">
        <v>0.2</v>
      </c>
      <c r="J26" s="714">
        <v>0.93</v>
      </c>
      <c r="K26" s="714">
        <v>2.02</v>
      </c>
      <c r="L26" s="714">
        <v>1.9</v>
      </c>
      <c r="M26" s="714">
        <v>0.06</v>
      </c>
      <c r="N26" s="714">
        <v>0.57999999999999996</v>
      </c>
      <c r="O26" s="714">
        <v>0.28999999999999998</v>
      </c>
      <c r="P26" s="714">
        <v>0.21</v>
      </c>
      <c r="Q26" s="714">
        <v>1.1599999999999999</v>
      </c>
      <c r="R26" s="714">
        <v>2.0099999999999998</v>
      </c>
      <c r="S26" s="714">
        <v>-0.19</v>
      </c>
      <c r="T26" s="714">
        <v>1.55</v>
      </c>
      <c r="U26" s="714">
        <v>-1.36</v>
      </c>
      <c r="V26" s="714">
        <v>1.57</v>
      </c>
      <c r="W26" s="714">
        <v>2.17</v>
      </c>
      <c r="X26" s="714">
        <v>1.0900000000000001</v>
      </c>
      <c r="Y26" s="714">
        <v>0.22</v>
      </c>
      <c r="Z26" s="714">
        <v>1.98</v>
      </c>
      <c r="AA26" s="714">
        <v>0.12</v>
      </c>
      <c r="AB26" s="714">
        <v>0.62</v>
      </c>
      <c r="AC26" s="714">
        <v>1.1499999999999999</v>
      </c>
      <c r="AD26" s="714">
        <v>0.8</v>
      </c>
      <c r="AE26" s="714">
        <v>-0.99</v>
      </c>
      <c r="AF26" s="714">
        <v>-0.45</v>
      </c>
      <c r="AG26" s="714">
        <v>-0.46</v>
      </c>
      <c r="AH26" s="714">
        <v>1.65</v>
      </c>
      <c r="AI26" s="714">
        <v>2.36</v>
      </c>
      <c r="AJ26" s="714">
        <v>1.7</v>
      </c>
      <c r="AK26" s="714">
        <v>0.08</v>
      </c>
      <c r="AL26" s="714">
        <v>0.96</v>
      </c>
      <c r="AM26" s="714">
        <v>2.0099999999999998</v>
      </c>
      <c r="AN26" s="714">
        <v>0.27</v>
      </c>
      <c r="AO26" s="714">
        <v>1.78</v>
      </c>
      <c r="AP26" s="714">
        <v>1.21</v>
      </c>
      <c r="AQ26" s="714">
        <v>-1.27</v>
      </c>
      <c r="AR26" s="714">
        <v>1.33</v>
      </c>
      <c r="AS26" s="714">
        <v>-0.41</v>
      </c>
      <c r="AT26" s="714">
        <v>0.76</v>
      </c>
      <c r="AU26" s="714">
        <v>2.9</v>
      </c>
      <c r="AV26" s="714">
        <v>0.82</v>
      </c>
      <c r="AW26" s="714">
        <v>-0.64</v>
      </c>
      <c r="AX26" s="714">
        <v>0.28999999999999998</v>
      </c>
      <c r="AY26" s="714">
        <v>-0.61</v>
      </c>
      <c r="AZ26" s="714">
        <v>0.96</v>
      </c>
      <c r="BA26" s="714">
        <v>0.13</v>
      </c>
      <c r="BB26" s="714">
        <v>0.74</v>
      </c>
      <c r="BC26" s="714">
        <v>0.06</v>
      </c>
      <c r="BD26" s="714">
        <v>0.82</v>
      </c>
      <c r="BE26" s="714">
        <v>-1.19</v>
      </c>
      <c r="BF26" s="714">
        <v>0.27</v>
      </c>
      <c r="BG26" s="714">
        <v>2.2599999999999998</v>
      </c>
      <c r="BH26" s="714">
        <v>1.6</v>
      </c>
      <c r="BI26" s="714">
        <v>0.79</v>
      </c>
      <c r="BJ26" s="714">
        <v>2</v>
      </c>
      <c r="BK26" s="714">
        <v>1.4</v>
      </c>
      <c r="BL26" s="714">
        <v>0.46</v>
      </c>
      <c r="BM26" s="714">
        <v>0.72</v>
      </c>
      <c r="BN26" s="714">
        <v>-0.28999999999999998</v>
      </c>
      <c r="BO26" s="714">
        <v>-0.7</v>
      </c>
      <c r="BP26" s="714">
        <v>-0.7</v>
      </c>
      <c r="BQ26" s="714">
        <v>0.45</v>
      </c>
      <c r="BR26" s="714">
        <v>1.21</v>
      </c>
      <c r="BS26" s="714">
        <v>1.98</v>
      </c>
      <c r="BT26" s="714">
        <v>0.65</v>
      </c>
      <c r="BU26" s="714">
        <v>-0.73</v>
      </c>
      <c r="BV26" s="714">
        <v>0.28999999999999998</v>
      </c>
      <c r="BW26" s="714">
        <v>0.8</v>
      </c>
      <c r="BX26" s="714">
        <v>0.31</v>
      </c>
      <c r="BY26" s="714">
        <v>1.03</v>
      </c>
      <c r="BZ26" s="714">
        <v>2.0499999999999998</v>
      </c>
      <c r="CA26" s="714">
        <v>-0.68</v>
      </c>
      <c r="CB26" s="714">
        <v>-0.76</v>
      </c>
      <c r="CC26" s="714">
        <v>0.51</v>
      </c>
      <c r="CD26" s="714">
        <v>0.94</v>
      </c>
      <c r="CE26" s="714">
        <v>3.28</v>
      </c>
      <c r="CF26" s="714">
        <v>1.96</v>
      </c>
      <c r="CG26" s="714">
        <v>0.89</v>
      </c>
      <c r="CH26" s="714">
        <v>0.66</v>
      </c>
      <c r="CI26" s="714">
        <v>0.23</v>
      </c>
      <c r="CJ26" s="714">
        <v>0.37</v>
      </c>
      <c r="CK26" s="714">
        <v>1.2</v>
      </c>
      <c r="CL26" s="714">
        <v>-0.17</v>
      </c>
      <c r="CM26" s="714">
        <v>-1.37</v>
      </c>
      <c r="CN26" s="714">
        <v>7.0000000000000007E-2</v>
      </c>
      <c r="CO26" s="714">
        <v>1.06</v>
      </c>
      <c r="CP26" s="714">
        <v>1.34</v>
      </c>
      <c r="CQ26" s="714">
        <v>1.92</v>
      </c>
      <c r="CR26" s="714">
        <v>0.18</v>
      </c>
      <c r="CS26" s="714">
        <v>0.3</v>
      </c>
      <c r="CT26" s="714">
        <v>1.92</v>
      </c>
      <c r="CU26" s="714">
        <v>0.22</v>
      </c>
      <c r="CV26" s="714">
        <v>0.31</v>
      </c>
      <c r="CW26" s="714">
        <v>0.34</v>
      </c>
      <c r="CX26" s="714">
        <v>-0.24</v>
      </c>
      <c r="CY26" s="714">
        <v>1.1100000000000001</v>
      </c>
      <c r="CZ26" s="714">
        <v>0.47</v>
      </c>
      <c r="DA26" s="714">
        <v>-0.23</v>
      </c>
      <c r="DB26" s="714">
        <v>0.91</v>
      </c>
      <c r="DC26" s="714">
        <v>1.8</v>
      </c>
      <c r="DD26" s="714">
        <v>-0.34</v>
      </c>
      <c r="DE26" s="714">
        <v>0.86</v>
      </c>
      <c r="DF26" s="714">
        <v>2.6</v>
      </c>
      <c r="DG26" s="714">
        <v>0.09</v>
      </c>
      <c r="DH26" s="714">
        <v>1.05</v>
      </c>
      <c r="DI26" s="714">
        <v>1.2</v>
      </c>
      <c r="DJ26" s="714">
        <v>0.44</v>
      </c>
      <c r="DK26" s="714">
        <v>0.57999999999999996</v>
      </c>
      <c r="DL26" s="714">
        <v>0.3</v>
      </c>
      <c r="DM26" s="714">
        <v>0.17</v>
      </c>
      <c r="DN26" s="714">
        <v>-0.27</v>
      </c>
      <c r="DO26" s="714">
        <v>1.99</v>
      </c>
      <c r="DP26" s="714">
        <v>-0.14000000000000001</v>
      </c>
      <c r="DQ26" s="714">
        <v>-0.2</v>
      </c>
      <c r="DR26" s="714">
        <v>1.26</v>
      </c>
      <c r="DS26" s="714">
        <v>0.91</v>
      </c>
      <c r="DT26" s="714">
        <v>1.35</v>
      </c>
      <c r="DU26" s="714">
        <v>1.4</v>
      </c>
      <c r="DV26" s="714">
        <v>0.56000000000000005</v>
      </c>
      <c r="DW26" s="714">
        <v>-0.85</v>
      </c>
      <c r="DX26" s="714">
        <v>0.5</v>
      </c>
      <c r="DY26" s="714">
        <v>-0.09</v>
      </c>
      <c r="DZ26" s="714">
        <v>1</v>
      </c>
      <c r="EA26" s="714">
        <v>1.52</v>
      </c>
      <c r="EB26" s="714">
        <v>0.69</v>
      </c>
      <c r="EC26" s="714">
        <v>0.56000000000000005</v>
      </c>
      <c r="ED26" s="714">
        <v>2.48</v>
      </c>
      <c r="EE26" s="714">
        <v>-0.18</v>
      </c>
      <c r="EF26" s="714">
        <v>-0.6</v>
      </c>
      <c r="EG26" s="714">
        <v>0.17</v>
      </c>
      <c r="EH26" s="714">
        <v>0.56000000000000005</v>
      </c>
      <c r="EI26" s="714">
        <v>0.89</v>
      </c>
      <c r="EJ26" s="714">
        <v>1.71</v>
      </c>
      <c r="EK26" s="714">
        <v>-0.8</v>
      </c>
      <c r="EL26" s="714">
        <v>0.06</v>
      </c>
      <c r="EM26" s="714">
        <v>1.1599999999999999</v>
      </c>
      <c r="EN26" s="714">
        <v>0.56000000000000005</v>
      </c>
      <c r="EO26" s="714">
        <v>2.0699999999999998</v>
      </c>
      <c r="EP26" s="714">
        <v>3.15</v>
      </c>
      <c r="EQ26" s="714">
        <v>0.85</v>
      </c>
      <c r="ER26" s="714">
        <v>0.88</v>
      </c>
      <c r="ES26" s="714">
        <v>1.25</v>
      </c>
      <c r="ET26" s="714">
        <v>0.5</v>
      </c>
      <c r="EU26" s="714">
        <v>-0.22</v>
      </c>
      <c r="EV26" s="714">
        <v>-0.13</v>
      </c>
      <c r="EW26" s="714">
        <v>0.46</v>
      </c>
      <c r="EX26" s="714">
        <v>0.57999999999999996</v>
      </c>
      <c r="EY26" s="714">
        <v>2.12</v>
      </c>
      <c r="EZ26" s="714">
        <v>1.83</v>
      </c>
      <c r="FA26" s="714">
        <v>0.52</v>
      </c>
      <c r="FB26" s="714">
        <v>1.23</v>
      </c>
      <c r="FC26" s="714">
        <v>1.1200000000000001</v>
      </c>
      <c r="FD26" s="714">
        <v>0.44</v>
      </c>
      <c r="FE26" s="714">
        <v>1.54</v>
      </c>
      <c r="FF26" s="714">
        <v>2.08</v>
      </c>
      <c r="FG26" s="714">
        <v>3.69</v>
      </c>
      <c r="FH26" s="714">
        <v>0.01</v>
      </c>
      <c r="FI26" s="714">
        <v>2.11</v>
      </c>
      <c r="FJ26" s="714">
        <v>7.85</v>
      </c>
      <c r="FK26" s="714">
        <v>2.27</v>
      </c>
      <c r="FL26" s="714">
        <v>-1.23</v>
      </c>
      <c r="FM26" s="714">
        <v>-0.49</v>
      </c>
      <c r="FN26" s="714">
        <v>1.78</v>
      </c>
      <c r="FO26" s="714">
        <v>0.04</v>
      </c>
      <c r="FP26" s="714">
        <v>1.17</v>
      </c>
      <c r="FQ26" s="714">
        <v>1.19</v>
      </c>
      <c r="FR26" s="714">
        <v>0.64</v>
      </c>
      <c r="FS26" s="714">
        <v>0.09</v>
      </c>
      <c r="FT26" s="714">
        <v>1.1599999999999999</v>
      </c>
      <c r="FU26" s="714">
        <v>0.39</v>
      </c>
      <c r="FV26" s="714">
        <v>0.74</v>
      </c>
    </row>
    <row r="27" spans="1:178">
      <c r="A27" s="714" t="s">
        <v>4470</v>
      </c>
      <c r="B27" s="714">
        <v>0.1</v>
      </c>
      <c r="C27" s="714">
        <v>-0.19</v>
      </c>
      <c r="D27" s="714">
        <v>0.05</v>
      </c>
      <c r="E27" s="714">
        <v>-0.2</v>
      </c>
      <c r="F27" s="714">
        <v>-0.47</v>
      </c>
      <c r="G27" s="714">
        <v>-0.02</v>
      </c>
      <c r="H27" s="714">
        <v>-0.48</v>
      </c>
      <c r="I27" s="714">
        <v>0.52</v>
      </c>
      <c r="J27" s="714">
        <v>1.59</v>
      </c>
      <c r="K27" s="714">
        <v>2.1800000000000002</v>
      </c>
      <c r="L27" s="714">
        <v>1.95</v>
      </c>
      <c r="M27" s="714">
        <v>0.1</v>
      </c>
      <c r="N27" s="714">
        <v>0.95</v>
      </c>
      <c r="O27" s="714">
        <v>0.53</v>
      </c>
      <c r="P27" s="714">
        <v>0.38</v>
      </c>
      <c r="Q27" s="714">
        <v>1.4</v>
      </c>
      <c r="R27" s="714">
        <v>0.03</v>
      </c>
      <c r="S27" s="714">
        <v>-0.5</v>
      </c>
      <c r="T27" s="714">
        <v>1.22</v>
      </c>
      <c r="U27" s="714">
        <v>-7.0000000000000007E-2</v>
      </c>
      <c r="V27" s="714">
        <v>1.62</v>
      </c>
      <c r="W27" s="714">
        <v>1.78</v>
      </c>
      <c r="X27" s="714">
        <v>1.97</v>
      </c>
      <c r="Y27" s="714">
        <v>-0.06</v>
      </c>
      <c r="Z27" s="714">
        <v>2.66</v>
      </c>
      <c r="AA27" s="714">
        <v>0.67</v>
      </c>
      <c r="AB27" s="714">
        <v>0.25</v>
      </c>
      <c r="AC27" s="714">
        <v>1.34</v>
      </c>
      <c r="AD27" s="714">
        <v>-0.49</v>
      </c>
      <c r="AE27" s="714">
        <v>0.1</v>
      </c>
      <c r="AF27" s="714">
        <v>-1.61</v>
      </c>
      <c r="AG27" s="714">
        <v>0.06</v>
      </c>
      <c r="AH27" s="714">
        <v>1.55</v>
      </c>
      <c r="AI27" s="714">
        <v>2.08</v>
      </c>
      <c r="AJ27" s="714">
        <v>1.76</v>
      </c>
      <c r="AK27" s="714">
        <v>0.21</v>
      </c>
      <c r="AL27" s="714">
        <v>0.52</v>
      </c>
      <c r="AM27" s="714">
        <v>2.56</v>
      </c>
      <c r="AN27" s="714">
        <v>1.36</v>
      </c>
      <c r="AO27" s="714">
        <v>1.83</v>
      </c>
      <c r="AP27" s="714">
        <v>0.96</v>
      </c>
      <c r="AQ27" s="714">
        <v>-1.69</v>
      </c>
      <c r="AR27" s="714">
        <v>0.76</v>
      </c>
      <c r="AS27" s="714">
        <v>0.09</v>
      </c>
      <c r="AT27" s="714">
        <v>0.51</v>
      </c>
      <c r="AU27" s="714">
        <v>2.66</v>
      </c>
      <c r="AV27" s="714">
        <v>0.61</v>
      </c>
      <c r="AW27" s="714">
        <v>-0.12</v>
      </c>
      <c r="AX27" s="714">
        <v>0.63</v>
      </c>
      <c r="AY27" s="714">
        <v>0.27</v>
      </c>
      <c r="AZ27" s="714">
        <v>2.3199999999999998</v>
      </c>
      <c r="BA27" s="714">
        <v>-0.08</v>
      </c>
      <c r="BB27" s="714">
        <v>0.75</v>
      </c>
      <c r="BC27" s="714">
        <v>-0.06</v>
      </c>
      <c r="BD27" s="714">
        <v>0.46</v>
      </c>
      <c r="BE27" s="714">
        <v>-0.99</v>
      </c>
      <c r="BF27" s="714">
        <v>0.39</v>
      </c>
      <c r="BG27" s="714">
        <v>2.29</v>
      </c>
      <c r="BH27" s="714">
        <v>1.75</v>
      </c>
      <c r="BI27" s="714">
        <v>1.2</v>
      </c>
      <c r="BJ27" s="714">
        <v>2.2200000000000002</v>
      </c>
      <c r="BK27" s="714">
        <v>2.2400000000000002</v>
      </c>
      <c r="BL27" s="714">
        <v>0.56999999999999995</v>
      </c>
      <c r="BM27" s="714">
        <v>0.11</v>
      </c>
      <c r="BN27" s="714">
        <v>-1.51</v>
      </c>
      <c r="BO27" s="714">
        <v>-1.02</v>
      </c>
      <c r="BP27" s="714">
        <v>-0.63</v>
      </c>
      <c r="BQ27" s="714">
        <v>0.92</v>
      </c>
      <c r="BR27" s="714">
        <v>1.82</v>
      </c>
      <c r="BS27" s="714">
        <v>3.52</v>
      </c>
      <c r="BT27" s="714">
        <v>-0.1</v>
      </c>
      <c r="BU27" s="714">
        <v>-0.56000000000000005</v>
      </c>
      <c r="BV27" s="714">
        <v>0.93</v>
      </c>
      <c r="BW27" s="714">
        <v>1.04</v>
      </c>
      <c r="BX27" s="714">
        <v>-0.06</v>
      </c>
      <c r="BY27" s="714">
        <v>0.91</v>
      </c>
      <c r="BZ27" s="714">
        <v>0.84</v>
      </c>
      <c r="CA27" s="714">
        <v>-1.01</v>
      </c>
      <c r="CB27" s="714">
        <v>-0.34</v>
      </c>
      <c r="CC27" s="714">
        <v>1.1100000000000001</v>
      </c>
      <c r="CD27" s="714">
        <v>0.64</v>
      </c>
      <c r="CE27" s="714">
        <v>3.38</v>
      </c>
      <c r="CF27" s="714">
        <v>2.41</v>
      </c>
      <c r="CG27" s="714">
        <v>1.39</v>
      </c>
      <c r="CH27" s="714">
        <v>0.69</v>
      </c>
      <c r="CI27" s="714">
        <v>0.3</v>
      </c>
      <c r="CJ27" s="714">
        <v>0.31</v>
      </c>
      <c r="CK27" s="714">
        <v>0.93</v>
      </c>
      <c r="CL27" s="714">
        <v>-0.55000000000000004</v>
      </c>
      <c r="CM27" s="714">
        <v>-1.3</v>
      </c>
      <c r="CN27" s="714">
        <v>0</v>
      </c>
      <c r="CO27" s="714">
        <v>0.59</v>
      </c>
      <c r="CP27" s="714">
        <v>0.93</v>
      </c>
      <c r="CQ27" s="714">
        <v>1.71</v>
      </c>
      <c r="CR27" s="714">
        <v>0.87</v>
      </c>
      <c r="CS27" s="714">
        <v>0.85</v>
      </c>
      <c r="CT27" s="714">
        <v>2.69</v>
      </c>
      <c r="CU27" s="714">
        <v>0.45</v>
      </c>
      <c r="CV27" s="714">
        <v>1.34</v>
      </c>
      <c r="CW27" s="714">
        <v>-0.6</v>
      </c>
      <c r="CX27" s="714">
        <v>-0.15</v>
      </c>
      <c r="CY27" s="714">
        <v>0.45</v>
      </c>
      <c r="CZ27" s="714">
        <v>0.4</v>
      </c>
      <c r="DA27" s="714">
        <v>-0.43</v>
      </c>
      <c r="DB27" s="714">
        <v>-0.39</v>
      </c>
      <c r="DC27" s="714">
        <v>1.96</v>
      </c>
      <c r="DD27" s="714">
        <v>0.85</v>
      </c>
      <c r="DE27" s="714">
        <v>0.77</v>
      </c>
      <c r="DF27" s="714">
        <v>2.88</v>
      </c>
      <c r="DG27" s="714">
        <v>0.53</v>
      </c>
      <c r="DH27" s="714">
        <v>0.92</v>
      </c>
      <c r="DI27" s="714">
        <v>0.61</v>
      </c>
      <c r="DJ27" s="714">
        <v>0.27</v>
      </c>
      <c r="DK27" s="714">
        <v>-0.15</v>
      </c>
      <c r="DL27" s="714">
        <v>0.32</v>
      </c>
      <c r="DM27" s="714">
        <v>-0.18</v>
      </c>
      <c r="DN27" s="714">
        <v>0.42</v>
      </c>
      <c r="DO27" s="714">
        <v>2.68</v>
      </c>
      <c r="DP27" s="714">
        <v>0.71</v>
      </c>
      <c r="DQ27" s="714">
        <v>-0.19</v>
      </c>
      <c r="DR27" s="714">
        <v>1.51</v>
      </c>
      <c r="DS27" s="714">
        <v>0.65</v>
      </c>
      <c r="DT27" s="714">
        <v>1.47</v>
      </c>
      <c r="DU27" s="714">
        <v>1.36</v>
      </c>
      <c r="DV27" s="714">
        <v>-0.28999999999999998</v>
      </c>
      <c r="DW27" s="714">
        <v>-0.63</v>
      </c>
      <c r="DX27" s="714">
        <v>-0.63</v>
      </c>
      <c r="DY27" s="714">
        <v>0.57999999999999996</v>
      </c>
      <c r="DZ27" s="714">
        <v>1.21</v>
      </c>
      <c r="EA27" s="714">
        <v>1.1499999999999999</v>
      </c>
      <c r="EB27" s="714">
        <v>0.95</v>
      </c>
      <c r="EC27" s="714">
        <v>0.72</v>
      </c>
      <c r="ED27" s="714">
        <v>2.81</v>
      </c>
      <c r="EE27" s="714">
        <v>-0.26</v>
      </c>
      <c r="EF27" s="714">
        <v>-0.01</v>
      </c>
      <c r="EG27" s="714">
        <v>0.15</v>
      </c>
      <c r="EH27" s="714">
        <v>0.3</v>
      </c>
      <c r="EI27" s="714">
        <v>0.62</v>
      </c>
      <c r="EJ27" s="714">
        <v>1.23</v>
      </c>
      <c r="EK27" s="714">
        <v>-0.19</v>
      </c>
      <c r="EL27" s="714">
        <v>-0.27</v>
      </c>
      <c r="EM27" s="714">
        <v>1.56</v>
      </c>
      <c r="EN27" s="714">
        <v>0.81</v>
      </c>
      <c r="EO27" s="714">
        <v>2.38</v>
      </c>
      <c r="EP27" s="714">
        <v>3.89</v>
      </c>
      <c r="EQ27" s="714">
        <v>-0.09</v>
      </c>
      <c r="ER27" s="714">
        <v>0.93</v>
      </c>
      <c r="ES27" s="714">
        <v>1.03</v>
      </c>
      <c r="ET27" s="714">
        <v>0.14000000000000001</v>
      </c>
      <c r="EU27" s="714">
        <v>-0.43</v>
      </c>
      <c r="EV27" s="714">
        <v>-0.32</v>
      </c>
      <c r="EW27" s="714">
        <v>0.3</v>
      </c>
      <c r="EX27" s="714">
        <v>0.63</v>
      </c>
      <c r="EY27" s="714">
        <v>1.91</v>
      </c>
      <c r="EZ27" s="714">
        <v>2.62</v>
      </c>
      <c r="FA27" s="714">
        <v>1.3</v>
      </c>
      <c r="FB27" s="714">
        <v>0.8</v>
      </c>
      <c r="FC27" s="714">
        <v>0.2</v>
      </c>
      <c r="FD27" s="714">
        <v>1.26</v>
      </c>
      <c r="FE27" s="714">
        <v>1.37</v>
      </c>
      <c r="FF27" s="714">
        <v>1.46</v>
      </c>
      <c r="FG27" s="714">
        <v>3.65</v>
      </c>
      <c r="FH27" s="714">
        <v>0.5</v>
      </c>
      <c r="FI27" s="714">
        <v>1.73</v>
      </c>
      <c r="FJ27" s="714">
        <v>6.35</v>
      </c>
      <c r="FK27" s="714">
        <v>3.16</v>
      </c>
      <c r="FL27" s="714">
        <v>0.1</v>
      </c>
      <c r="FM27" s="714">
        <v>0.63</v>
      </c>
      <c r="FN27" s="714">
        <v>2.41</v>
      </c>
      <c r="FO27" s="714">
        <v>-0.02</v>
      </c>
      <c r="FP27" s="714">
        <v>1.57</v>
      </c>
      <c r="FQ27" s="714">
        <v>0.56000000000000005</v>
      </c>
      <c r="FR27" s="714">
        <v>0.43</v>
      </c>
      <c r="FS27" s="714">
        <v>-0.77</v>
      </c>
      <c r="FT27" s="714">
        <v>0.51</v>
      </c>
      <c r="FU27" s="714">
        <v>1.05</v>
      </c>
      <c r="FV27" s="714">
        <v>0.55000000000000004</v>
      </c>
    </row>
    <row r="28" spans="1:178">
      <c r="A28" s="714" t="s">
        <v>4471</v>
      </c>
      <c r="B28" s="714">
        <v>1.2</v>
      </c>
      <c r="C28" s="714">
        <v>0.28999999999999998</v>
      </c>
      <c r="D28" s="714">
        <v>0.65</v>
      </c>
      <c r="E28" s="714">
        <v>0.74</v>
      </c>
      <c r="F28" s="714">
        <v>0.67</v>
      </c>
      <c r="G28" s="714">
        <v>0.83</v>
      </c>
      <c r="H28" s="714">
        <v>-0.66</v>
      </c>
      <c r="I28" s="714">
        <v>0.47</v>
      </c>
      <c r="J28" s="714">
        <v>1.7</v>
      </c>
      <c r="K28" s="714">
        <v>1.7</v>
      </c>
      <c r="L28" s="714">
        <v>1.17</v>
      </c>
      <c r="M28" s="714">
        <v>0.41</v>
      </c>
      <c r="N28" s="714">
        <v>0.79</v>
      </c>
      <c r="O28" s="714">
        <v>0.31</v>
      </c>
      <c r="P28" s="714">
        <v>0.18</v>
      </c>
      <c r="Q28" s="714">
        <v>1.08</v>
      </c>
      <c r="R28" s="714">
        <v>1.99</v>
      </c>
      <c r="S28" s="714">
        <v>0.28999999999999998</v>
      </c>
      <c r="T28" s="714">
        <v>0.97</v>
      </c>
      <c r="U28" s="714">
        <v>-1.25</v>
      </c>
      <c r="V28" s="714">
        <v>1.0900000000000001</v>
      </c>
      <c r="W28" s="714">
        <v>1.86</v>
      </c>
      <c r="X28" s="714">
        <v>1.86</v>
      </c>
      <c r="Y28" s="714">
        <v>-0.09</v>
      </c>
      <c r="Z28" s="714">
        <v>0.84</v>
      </c>
      <c r="AA28" s="714">
        <v>-0.35</v>
      </c>
      <c r="AB28" s="714">
        <v>0.74</v>
      </c>
      <c r="AC28" s="714">
        <v>0.65</v>
      </c>
      <c r="AD28" s="714">
        <v>0.72</v>
      </c>
      <c r="AE28" s="714">
        <v>0.16</v>
      </c>
      <c r="AF28" s="714">
        <v>-0.25</v>
      </c>
      <c r="AG28" s="714">
        <v>-0.6</v>
      </c>
      <c r="AH28" s="714">
        <v>0.84</v>
      </c>
      <c r="AI28" s="714">
        <v>1.18</v>
      </c>
      <c r="AJ28" s="714">
        <v>2.0099999999999998</v>
      </c>
      <c r="AK28" s="714">
        <v>0.06</v>
      </c>
      <c r="AL28" s="714">
        <v>0.47</v>
      </c>
      <c r="AM28" s="714">
        <v>1.27</v>
      </c>
      <c r="AN28" s="714">
        <v>0.99</v>
      </c>
      <c r="AO28" s="714">
        <v>1.34</v>
      </c>
      <c r="AP28" s="714">
        <v>1.91</v>
      </c>
      <c r="AQ28" s="714">
        <v>0.28000000000000003</v>
      </c>
      <c r="AR28" s="714">
        <v>1.1399999999999999</v>
      </c>
      <c r="AS28" s="714">
        <v>-0.81</v>
      </c>
      <c r="AT28" s="714">
        <v>-0.13</v>
      </c>
      <c r="AU28" s="714">
        <v>2.13</v>
      </c>
      <c r="AV28" s="714">
        <v>1.01</v>
      </c>
      <c r="AW28" s="714">
        <v>-0.55000000000000004</v>
      </c>
      <c r="AX28" s="714">
        <v>0.11</v>
      </c>
      <c r="AY28" s="714">
        <v>-0.09</v>
      </c>
      <c r="AZ28" s="714">
        <v>0.21</v>
      </c>
      <c r="BA28" s="714">
        <v>-0.37</v>
      </c>
      <c r="BB28" s="714">
        <v>1.84</v>
      </c>
      <c r="BC28" s="714">
        <v>0.33</v>
      </c>
      <c r="BD28" s="714">
        <v>0.15</v>
      </c>
      <c r="BE28" s="714">
        <v>-0.37</v>
      </c>
      <c r="BF28" s="714">
        <v>-0.23</v>
      </c>
      <c r="BG28" s="714">
        <v>2.74</v>
      </c>
      <c r="BH28" s="714">
        <v>1.36</v>
      </c>
      <c r="BI28" s="714">
        <v>0.56999999999999995</v>
      </c>
      <c r="BJ28" s="714">
        <v>2.39</v>
      </c>
      <c r="BK28" s="714">
        <v>1.0900000000000001</v>
      </c>
      <c r="BL28" s="714">
        <v>-0.06</v>
      </c>
      <c r="BM28" s="714">
        <v>0.78</v>
      </c>
      <c r="BN28" s="714">
        <v>0.49</v>
      </c>
      <c r="BO28" s="714">
        <v>-0.3</v>
      </c>
      <c r="BP28" s="714">
        <v>-0.63</v>
      </c>
      <c r="BQ28" s="714">
        <v>-0.26</v>
      </c>
      <c r="BR28" s="714">
        <v>1.26</v>
      </c>
      <c r="BS28" s="714">
        <v>1.52</v>
      </c>
      <c r="BT28" s="714">
        <v>0.51</v>
      </c>
      <c r="BU28" s="714">
        <v>0.15</v>
      </c>
      <c r="BV28" s="714">
        <v>0.06</v>
      </c>
      <c r="BW28" s="714">
        <v>0.63</v>
      </c>
      <c r="BX28" s="714">
        <v>0.7</v>
      </c>
      <c r="BY28" s="714">
        <v>0.94</v>
      </c>
      <c r="BZ28" s="714">
        <v>3.07</v>
      </c>
      <c r="CA28" s="714">
        <v>-1.64</v>
      </c>
      <c r="CB28" s="714">
        <v>-0.37</v>
      </c>
      <c r="CC28" s="714">
        <v>0.05</v>
      </c>
      <c r="CD28" s="714">
        <v>0.93</v>
      </c>
      <c r="CE28" s="714">
        <v>3.32</v>
      </c>
      <c r="CF28" s="714">
        <v>1.75</v>
      </c>
      <c r="CG28" s="714">
        <v>0.38</v>
      </c>
      <c r="CH28" s="714">
        <v>1</v>
      </c>
      <c r="CI28" s="714">
        <v>0.3</v>
      </c>
      <c r="CJ28" s="714">
        <v>0.65</v>
      </c>
      <c r="CK28" s="714">
        <v>1.44</v>
      </c>
      <c r="CL28" s="714">
        <v>0</v>
      </c>
      <c r="CM28" s="714">
        <v>-0.89</v>
      </c>
      <c r="CN28" s="714">
        <v>-0.06</v>
      </c>
      <c r="CO28" s="714">
        <v>0.14000000000000001</v>
      </c>
      <c r="CP28" s="714">
        <v>1.04</v>
      </c>
      <c r="CQ28" s="714">
        <v>2.2000000000000002</v>
      </c>
      <c r="CR28" s="714">
        <v>0.39</v>
      </c>
      <c r="CS28" s="714">
        <v>0.81</v>
      </c>
      <c r="CT28" s="714">
        <v>1.86</v>
      </c>
      <c r="CU28" s="714">
        <v>0.17</v>
      </c>
      <c r="CV28" s="714">
        <v>0.66</v>
      </c>
      <c r="CW28" s="714">
        <v>0.31</v>
      </c>
      <c r="CX28" s="714">
        <v>0.63</v>
      </c>
      <c r="CY28" s="714">
        <v>1.32</v>
      </c>
      <c r="CZ28" s="714">
        <v>-0.17</v>
      </c>
      <c r="DA28" s="714">
        <v>-0.35</v>
      </c>
      <c r="DB28" s="714">
        <v>0.46</v>
      </c>
      <c r="DC28" s="714">
        <v>1.69</v>
      </c>
      <c r="DD28" s="714">
        <v>0.04</v>
      </c>
      <c r="DE28" s="714">
        <v>0.65</v>
      </c>
      <c r="DF28" s="714">
        <v>2.17</v>
      </c>
      <c r="DG28" s="714">
        <v>0.56000000000000005</v>
      </c>
      <c r="DH28" s="714">
        <v>1.54</v>
      </c>
      <c r="DI28" s="714">
        <v>1.36</v>
      </c>
      <c r="DJ28" s="714">
        <v>0.52</v>
      </c>
      <c r="DK28" s="714">
        <v>-0.09</v>
      </c>
      <c r="DL28" s="714">
        <v>0.6</v>
      </c>
      <c r="DM28" s="714">
        <v>0.22</v>
      </c>
      <c r="DN28" s="714">
        <v>-0.15</v>
      </c>
      <c r="DO28" s="714">
        <v>1.66</v>
      </c>
      <c r="DP28" s="714">
        <v>0.24</v>
      </c>
      <c r="DQ28" s="714">
        <v>-0.31</v>
      </c>
      <c r="DR28" s="714">
        <v>0.92</v>
      </c>
      <c r="DS28" s="714">
        <v>0.68</v>
      </c>
      <c r="DT28" s="714">
        <v>1.04</v>
      </c>
      <c r="DU28" s="714">
        <v>1.35</v>
      </c>
      <c r="DV28" s="714">
        <v>0.23</v>
      </c>
      <c r="DW28" s="714">
        <v>-0.14000000000000001</v>
      </c>
      <c r="DX28" s="714">
        <v>0.22</v>
      </c>
      <c r="DY28" s="714">
        <v>0.2</v>
      </c>
      <c r="DZ28" s="714">
        <v>0.83</v>
      </c>
      <c r="EA28" s="714">
        <v>1.54</v>
      </c>
      <c r="EB28" s="714">
        <v>0.44</v>
      </c>
      <c r="EC28" s="714">
        <v>0.16</v>
      </c>
      <c r="ED28" s="714">
        <v>1.77</v>
      </c>
      <c r="EE28" s="714">
        <v>0</v>
      </c>
      <c r="EF28" s="714">
        <v>0.19</v>
      </c>
      <c r="EG28" s="714">
        <v>0.74</v>
      </c>
      <c r="EH28" s="714">
        <v>0.59</v>
      </c>
      <c r="EI28" s="714">
        <v>0.84</v>
      </c>
      <c r="EJ28" s="714">
        <v>1.28</v>
      </c>
      <c r="EK28" s="714">
        <v>-0.82</v>
      </c>
      <c r="EL28" s="714">
        <v>0.3</v>
      </c>
      <c r="EM28" s="714">
        <v>1.49</v>
      </c>
      <c r="EN28" s="714">
        <v>0.28000000000000003</v>
      </c>
      <c r="EO28" s="714">
        <v>1.76</v>
      </c>
      <c r="EP28" s="714">
        <v>2.39</v>
      </c>
      <c r="EQ28" s="714">
        <v>0.72</v>
      </c>
      <c r="ER28" s="714">
        <v>1.1299999999999999</v>
      </c>
      <c r="ES28" s="714">
        <v>1.43</v>
      </c>
      <c r="ET28" s="714">
        <v>0.09</v>
      </c>
      <c r="EU28" s="714">
        <v>-0.26</v>
      </c>
      <c r="EV28" s="714">
        <v>0.14000000000000001</v>
      </c>
      <c r="EW28" s="714">
        <v>0.41</v>
      </c>
      <c r="EX28" s="714">
        <v>0.6</v>
      </c>
      <c r="EY28" s="714">
        <v>2.21</v>
      </c>
      <c r="EZ28" s="714">
        <v>1.53</v>
      </c>
      <c r="FA28" s="714">
        <v>1.02</v>
      </c>
      <c r="FB28" s="714">
        <v>1.25</v>
      </c>
      <c r="FC28" s="714">
        <v>0.56000000000000005</v>
      </c>
      <c r="FD28" s="714">
        <v>0.95</v>
      </c>
      <c r="FE28" s="714">
        <v>1.99</v>
      </c>
      <c r="FF28" s="714">
        <v>1.33</v>
      </c>
      <c r="FG28" s="714">
        <v>2.48</v>
      </c>
      <c r="FH28" s="714">
        <v>0.47</v>
      </c>
      <c r="FI28" s="714">
        <v>1.71</v>
      </c>
      <c r="FJ28" s="714">
        <v>6.33</v>
      </c>
      <c r="FK28" s="714">
        <v>2.66</v>
      </c>
      <c r="FL28" s="714">
        <v>-1.1299999999999999</v>
      </c>
      <c r="FM28" s="714">
        <v>-0.32</v>
      </c>
      <c r="FN28" s="714">
        <v>1.57</v>
      </c>
      <c r="FO28" s="714">
        <v>0.16</v>
      </c>
      <c r="FP28" s="714">
        <v>1.04</v>
      </c>
      <c r="FQ28" s="714">
        <v>1.6</v>
      </c>
      <c r="FR28" s="714">
        <v>0.9</v>
      </c>
      <c r="FS28" s="714">
        <v>-7.0000000000000007E-2</v>
      </c>
      <c r="FT28" s="714">
        <v>1.47</v>
      </c>
      <c r="FU28" s="714">
        <v>0.88</v>
      </c>
      <c r="FV28" s="714">
        <v>0.99</v>
      </c>
    </row>
    <row r="29" spans="1:178">
      <c r="A29" s="714" t="s">
        <v>4472</v>
      </c>
      <c r="B29" s="714">
        <v>0.47</v>
      </c>
      <c r="C29" s="714">
        <v>-0.25</v>
      </c>
      <c r="D29" s="714">
        <v>0.37</v>
      </c>
      <c r="E29" s="714">
        <v>0.11</v>
      </c>
      <c r="F29" s="714">
        <v>1.35</v>
      </c>
      <c r="G29" s="714">
        <v>0.47</v>
      </c>
      <c r="H29" s="714">
        <v>-0.27</v>
      </c>
      <c r="I29" s="714">
        <v>0.93</v>
      </c>
      <c r="J29" s="714">
        <v>0.67</v>
      </c>
      <c r="K29" s="714">
        <v>2.34</v>
      </c>
      <c r="L29" s="714">
        <v>1.42</v>
      </c>
      <c r="M29" s="714">
        <v>0.48</v>
      </c>
      <c r="N29" s="714">
        <v>0.46</v>
      </c>
      <c r="O29" s="714">
        <v>-0.02</v>
      </c>
      <c r="P29" s="714">
        <v>0.51</v>
      </c>
      <c r="Q29" s="714">
        <v>1.48</v>
      </c>
      <c r="R29" s="714">
        <v>2.74</v>
      </c>
      <c r="S29" s="714">
        <v>0.47</v>
      </c>
      <c r="T29" s="714">
        <v>1.52</v>
      </c>
      <c r="U29" s="714">
        <v>-0.88</v>
      </c>
      <c r="V29" s="714">
        <v>0.75</v>
      </c>
      <c r="W29" s="714">
        <v>1.05</v>
      </c>
      <c r="X29" s="714">
        <v>0.93</v>
      </c>
      <c r="Y29" s="714">
        <v>-0.21</v>
      </c>
      <c r="Z29" s="714">
        <v>1.18</v>
      </c>
      <c r="AA29" s="714">
        <v>0.59</v>
      </c>
      <c r="AB29" s="714">
        <v>1.06</v>
      </c>
      <c r="AC29" s="714">
        <v>1.06</v>
      </c>
      <c r="AD29" s="714">
        <v>1.18</v>
      </c>
      <c r="AE29" s="714">
        <v>-0.38</v>
      </c>
      <c r="AF29" s="714">
        <v>-0.35</v>
      </c>
      <c r="AG29" s="714">
        <v>-0.41</v>
      </c>
      <c r="AH29" s="714">
        <v>1.18</v>
      </c>
      <c r="AI29" s="714">
        <v>2.0699999999999998</v>
      </c>
      <c r="AJ29" s="714">
        <v>1.22</v>
      </c>
      <c r="AK29" s="714">
        <v>-0.09</v>
      </c>
      <c r="AL29" s="714">
        <v>0.87</v>
      </c>
      <c r="AM29" s="714">
        <v>1.69</v>
      </c>
      <c r="AN29" s="714">
        <v>1.02</v>
      </c>
      <c r="AO29" s="714">
        <v>1.92</v>
      </c>
      <c r="AP29" s="714">
        <v>1.8</v>
      </c>
      <c r="AQ29" s="714">
        <v>-0.51</v>
      </c>
      <c r="AR29" s="714">
        <v>1.1399999999999999</v>
      </c>
      <c r="AS29" s="714">
        <v>-0.27</v>
      </c>
      <c r="AT29" s="714">
        <v>0.82</v>
      </c>
      <c r="AU29" s="714">
        <v>2.65</v>
      </c>
      <c r="AV29" s="714">
        <v>0.55000000000000004</v>
      </c>
      <c r="AW29" s="714">
        <v>-0.75</v>
      </c>
      <c r="AX29" s="714">
        <v>7.0000000000000007E-2</v>
      </c>
      <c r="AY29" s="714">
        <v>-0.36</v>
      </c>
      <c r="AZ29" s="714">
        <v>1.05</v>
      </c>
      <c r="BA29" s="714">
        <v>-0.12</v>
      </c>
      <c r="BB29" s="714">
        <v>1.08</v>
      </c>
      <c r="BC29" s="714">
        <v>0.45</v>
      </c>
      <c r="BD29" s="714">
        <v>0.73</v>
      </c>
      <c r="BE29" s="714">
        <v>-0.13</v>
      </c>
      <c r="BF29" s="714">
        <v>0.09</v>
      </c>
      <c r="BG29" s="714">
        <v>2.27</v>
      </c>
      <c r="BH29" s="714">
        <v>0.97</v>
      </c>
      <c r="BI29" s="714">
        <v>0.46</v>
      </c>
      <c r="BJ29" s="714">
        <v>1.42</v>
      </c>
      <c r="BK29" s="714">
        <v>1.33</v>
      </c>
      <c r="BL29" s="714">
        <v>0.81</v>
      </c>
      <c r="BM29" s="714">
        <v>0.62</v>
      </c>
      <c r="BN29" s="714">
        <v>0.34</v>
      </c>
      <c r="BO29" s="714">
        <v>-0.18</v>
      </c>
      <c r="BP29" s="714">
        <v>-0.59</v>
      </c>
      <c r="BQ29" s="714">
        <v>-0.01</v>
      </c>
      <c r="BR29" s="714">
        <v>1.39</v>
      </c>
      <c r="BS29" s="714">
        <v>1.72</v>
      </c>
      <c r="BT29" s="714">
        <v>0.19</v>
      </c>
      <c r="BU29" s="714">
        <v>-0.22</v>
      </c>
      <c r="BV29" s="714">
        <v>0.37</v>
      </c>
      <c r="BW29" s="714">
        <v>0.35</v>
      </c>
      <c r="BX29" s="714">
        <v>0.4</v>
      </c>
      <c r="BY29" s="714">
        <v>1.22</v>
      </c>
      <c r="BZ29" s="714">
        <v>2.2400000000000002</v>
      </c>
      <c r="CA29" s="714">
        <v>-0.7</v>
      </c>
      <c r="CB29" s="714">
        <v>0.1</v>
      </c>
      <c r="CC29" s="714">
        <v>0.67</v>
      </c>
      <c r="CD29" s="714">
        <v>1.1599999999999999</v>
      </c>
      <c r="CE29" s="714">
        <v>2.84</v>
      </c>
      <c r="CF29" s="714">
        <v>1.49</v>
      </c>
      <c r="CG29" s="714">
        <v>0.44</v>
      </c>
      <c r="CH29" s="714">
        <v>0.08</v>
      </c>
      <c r="CI29" s="714">
        <v>0.56999999999999995</v>
      </c>
      <c r="CJ29" s="714">
        <v>0.41</v>
      </c>
      <c r="CK29" s="714">
        <v>1.7</v>
      </c>
      <c r="CL29" s="714">
        <v>-0.31</v>
      </c>
      <c r="CM29" s="714">
        <v>-0.42</v>
      </c>
      <c r="CN29" s="714">
        <v>-0.1</v>
      </c>
      <c r="CO29" s="714">
        <v>0.39</v>
      </c>
      <c r="CP29" s="714">
        <v>1.56</v>
      </c>
      <c r="CQ29" s="714">
        <v>1.97</v>
      </c>
      <c r="CR29" s="714">
        <v>0.11</v>
      </c>
      <c r="CS29" s="714">
        <v>0.09</v>
      </c>
      <c r="CT29" s="714">
        <v>1.52</v>
      </c>
      <c r="CU29" s="714">
        <v>0.16</v>
      </c>
      <c r="CV29" s="714">
        <v>0.61</v>
      </c>
      <c r="CW29" s="714">
        <v>0.03</v>
      </c>
      <c r="CX29" s="714">
        <v>0.61</v>
      </c>
      <c r="CY29" s="714">
        <v>0.73</v>
      </c>
      <c r="CZ29" s="714">
        <v>1.1100000000000001</v>
      </c>
      <c r="DA29" s="714">
        <v>-0.21</v>
      </c>
      <c r="DB29" s="714">
        <v>0.86</v>
      </c>
      <c r="DC29" s="714">
        <v>1.56</v>
      </c>
      <c r="DD29" s="714">
        <v>-0.31</v>
      </c>
      <c r="DE29" s="714">
        <v>0.44</v>
      </c>
      <c r="DF29" s="714">
        <v>2.0499999999999998</v>
      </c>
      <c r="DG29" s="714">
        <v>0.43</v>
      </c>
      <c r="DH29" s="714">
        <v>1.1599999999999999</v>
      </c>
      <c r="DI29" s="714">
        <v>1.33</v>
      </c>
      <c r="DJ29" s="714">
        <v>0.38</v>
      </c>
      <c r="DK29" s="714">
        <v>-0.12</v>
      </c>
      <c r="DL29" s="714">
        <v>0.32</v>
      </c>
      <c r="DM29" s="714">
        <v>0.26</v>
      </c>
      <c r="DN29" s="714">
        <v>0.31</v>
      </c>
      <c r="DO29" s="714">
        <v>1.94</v>
      </c>
      <c r="DP29" s="714">
        <v>-0.31</v>
      </c>
      <c r="DQ29" s="714">
        <v>-0.75</v>
      </c>
      <c r="DR29" s="714">
        <v>0.86</v>
      </c>
      <c r="DS29" s="714">
        <v>0.54</v>
      </c>
      <c r="DT29" s="714">
        <v>1.21</v>
      </c>
      <c r="DU29" s="714">
        <v>1.8</v>
      </c>
      <c r="DV29" s="714">
        <v>0.4</v>
      </c>
      <c r="DW29" s="714">
        <v>-0.7</v>
      </c>
      <c r="DX29" s="714">
        <v>0.69</v>
      </c>
      <c r="DY29" s="714">
        <v>0.38</v>
      </c>
      <c r="DZ29" s="714">
        <v>0.88</v>
      </c>
      <c r="EA29" s="714">
        <v>1.46</v>
      </c>
      <c r="EB29" s="714">
        <v>0.55000000000000004</v>
      </c>
      <c r="EC29" s="714">
        <v>0.01</v>
      </c>
      <c r="ED29" s="714">
        <v>1.86</v>
      </c>
      <c r="EE29" s="714">
        <v>0.12</v>
      </c>
      <c r="EF29" s="714">
        <v>0.19</v>
      </c>
      <c r="EG29" s="714">
        <v>0.74</v>
      </c>
      <c r="EH29" s="714">
        <v>0.49</v>
      </c>
      <c r="EI29" s="714">
        <v>0.84</v>
      </c>
      <c r="EJ29" s="714">
        <v>1.78</v>
      </c>
      <c r="EK29" s="714">
        <v>-0.5</v>
      </c>
      <c r="EL29" s="714">
        <v>-0.27</v>
      </c>
      <c r="EM29" s="714">
        <v>1.71</v>
      </c>
      <c r="EN29" s="714">
        <v>0.47</v>
      </c>
      <c r="EO29" s="714">
        <v>1.57</v>
      </c>
      <c r="EP29" s="714">
        <v>2.4500000000000002</v>
      </c>
      <c r="EQ29" s="714">
        <v>1.34</v>
      </c>
      <c r="ER29" s="714">
        <v>1.28</v>
      </c>
      <c r="ES29" s="714">
        <v>0.98</v>
      </c>
      <c r="ET29" s="714">
        <v>0.18</v>
      </c>
      <c r="EU29" s="714">
        <v>-0.43</v>
      </c>
      <c r="EV29" s="714">
        <v>0.39</v>
      </c>
      <c r="EW29" s="714">
        <v>0.42</v>
      </c>
      <c r="EX29" s="714">
        <v>0.74</v>
      </c>
      <c r="EY29" s="714">
        <v>2.25</v>
      </c>
      <c r="EZ29" s="714">
        <v>1.68</v>
      </c>
      <c r="FA29" s="714">
        <v>0.42</v>
      </c>
      <c r="FB29" s="714">
        <v>1.22</v>
      </c>
      <c r="FC29" s="714">
        <v>0.97</v>
      </c>
      <c r="FD29" s="714">
        <v>0.57999999999999996</v>
      </c>
      <c r="FE29" s="714">
        <v>2.2200000000000002</v>
      </c>
      <c r="FF29" s="714">
        <v>1.93</v>
      </c>
      <c r="FG29" s="714">
        <v>3.2</v>
      </c>
      <c r="FH29" s="714">
        <v>0.26</v>
      </c>
      <c r="FI29" s="714">
        <v>3.33</v>
      </c>
      <c r="FJ29" s="714">
        <v>7.32</v>
      </c>
      <c r="FK29" s="714">
        <v>1.89</v>
      </c>
      <c r="FL29" s="714">
        <v>-1.82</v>
      </c>
      <c r="FM29" s="714">
        <v>-0.59</v>
      </c>
      <c r="FN29" s="714">
        <v>1.0900000000000001</v>
      </c>
      <c r="FO29" s="714">
        <v>0.62</v>
      </c>
      <c r="FP29" s="714">
        <v>1.55</v>
      </c>
      <c r="FQ29" s="714">
        <v>1.77</v>
      </c>
      <c r="FR29" s="714">
        <v>0.72</v>
      </c>
      <c r="FS29" s="714">
        <v>0.28000000000000003</v>
      </c>
      <c r="FT29" s="714">
        <v>1.59</v>
      </c>
      <c r="FU29" s="714">
        <v>0.09</v>
      </c>
      <c r="FV29" s="714">
        <v>0.94</v>
      </c>
    </row>
    <row r="30" spans="1:178">
      <c r="A30" s="714" t="s">
        <v>4473</v>
      </c>
      <c r="B30" s="714">
        <v>0.56000000000000005</v>
      </c>
      <c r="C30" s="714">
        <v>0.33</v>
      </c>
      <c r="D30" s="714">
        <v>-0.3</v>
      </c>
      <c r="E30" s="714">
        <v>-7.0000000000000007E-2</v>
      </c>
      <c r="F30" s="714">
        <v>-0.01</v>
      </c>
      <c r="G30" s="714">
        <v>0.21</v>
      </c>
      <c r="H30" s="714">
        <v>0.04</v>
      </c>
      <c r="I30" s="714">
        <v>1.1100000000000001</v>
      </c>
      <c r="J30" s="714">
        <v>0.71</v>
      </c>
      <c r="K30" s="714">
        <v>1.79</v>
      </c>
      <c r="L30" s="714">
        <v>1.59</v>
      </c>
      <c r="M30" s="714">
        <v>-0.01</v>
      </c>
      <c r="N30" s="714">
        <v>0.9</v>
      </c>
      <c r="O30" s="714">
        <v>0.28999999999999998</v>
      </c>
      <c r="P30" s="714">
        <v>0.63</v>
      </c>
      <c r="Q30" s="714">
        <v>0.25</v>
      </c>
      <c r="R30" s="714">
        <v>2.0699999999999998</v>
      </c>
      <c r="S30" s="714">
        <v>0.2</v>
      </c>
      <c r="T30" s="714">
        <v>1.5</v>
      </c>
      <c r="U30" s="714">
        <v>-1.3</v>
      </c>
      <c r="V30" s="714">
        <v>0.96</v>
      </c>
      <c r="W30" s="714">
        <v>1.76</v>
      </c>
      <c r="X30" s="714">
        <v>1.41</v>
      </c>
      <c r="Y30" s="714">
        <v>0.7</v>
      </c>
      <c r="Z30" s="714">
        <v>1.87</v>
      </c>
      <c r="AA30" s="714">
        <v>0.16</v>
      </c>
      <c r="AB30" s="714">
        <v>-0.02</v>
      </c>
      <c r="AC30" s="714">
        <v>1.28</v>
      </c>
      <c r="AD30" s="714">
        <v>0.61</v>
      </c>
      <c r="AE30" s="714">
        <v>0.62</v>
      </c>
      <c r="AF30" s="714">
        <v>-0.79</v>
      </c>
      <c r="AG30" s="714">
        <v>-0.45</v>
      </c>
      <c r="AH30" s="714">
        <v>0.89</v>
      </c>
      <c r="AI30" s="714">
        <v>2.15</v>
      </c>
      <c r="AJ30" s="714">
        <v>2.2400000000000002</v>
      </c>
      <c r="AK30" s="714">
        <v>0.06</v>
      </c>
      <c r="AL30" s="714">
        <v>1.28</v>
      </c>
      <c r="AM30" s="714">
        <v>1.28</v>
      </c>
      <c r="AN30" s="714">
        <v>1.02</v>
      </c>
      <c r="AO30" s="714">
        <v>2.99</v>
      </c>
      <c r="AP30" s="714">
        <v>1.76</v>
      </c>
      <c r="AQ30" s="714">
        <v>-0.28999999999999998</v>
      </c>
      <c r="AR30" s="714">
        <v>0.85</v>
      </c>
      <c r="AS30" s="714">
        <v>0.03</v>
      </c>
      <c r="AT30" s="714">
        <v>0.41</v>
      </c>
      <c r="AU30" s="714">
        <v>2.16</v>
      </c>
      <c r="AV30" s="714">
        <v>1.08</v>
      </c>
      <c r="AW30" s="714">
        <v>0.17</v>
      </c>
      <c r="AX30" s="714">
        <v>-0.48</v>
      </c>
      <c r="AY30" s="714">
        <v>0.09</v>
      </c>
      <c r="AZ30" s="714">
        <v>1.35</v>
      </c>
      <c r="BA30" s="714">
        <v>0.61</v>
      </c>
      <c r="BB30" s="714">
        <v>1.07</v>
      </c>
      <c r="BC30" s="714">
        <v>0.37</v>
      </c>
      <c r="BD30" s="714">
        <v>0.68</v>
      </c>
      <c r="BE30" s="714">
        <v>-0.55000000000000004</v>
      </c>
      <c r="BF30" s="714">
        <v>0.15</v>
      </c>
      <c r="BG30" s="714">
        <v>1.86</v>
      </c>
      <c r="BH30" s="714">
        <v>0.85</v>
      </c>
      <c r="BI30" s="714">
        <v>0.93</v>
      </c>
      <c r="BJ30" s="714">
        <v>1.74</v>
      </c>
      <c r="BK30" s="714">
        <v>0.87</v>
      </c>
      <c r="BL30" s="714">
        <v>0.49</v>
      </c>
      <c r="BM30" s="714">
        <v>0.23</v>
      </c>
      <c r="BN30" s="714">
        <v>0.28999999999999998</v>
      </c>
      <c r="BO30" s="714">
        <v>-0.19</v>
      </c>
      <c r="BP30" s="714">
        <v>-0.37</v>
      </c>
      <c r="BQ30" s="714">
        <v>0.33</v>
      </c>
      <c r="BR30" s="714">
        <v>1.1100000000000001</v>
      </c>
      <c r="BS30" s="714">
        <v>1.98</v>
      </c>
      <c r="BT30" s="714">
        <v>0.28999999999999998</v>
      </c>
      <c r="BU30" s="714">
        <v>0.1</v>
      </c>
      <c r="BV30" s="714">
        <v>0.79</v>
      </c>
      <c r="BW30" s="714">
        <v>0.73</v>
      </c>
      <c r="BX30" s="714">
        <v>0.01</v>
      </c>
      <c r="BY30" s="714">
        <v>0.66</v>
      </c>
      <c r="BZ30" s="714">
        <v>1.3</v>
      </c>
      <c r="CA30" s="714">
        <v>-0.38</v>
      </c>
      <c r="CB30" s="714">
        <v>0.28999999999999998</v>
      </c>
      <c r="CC30" s="714">
        <v>0.88</v>
      </c>
      <c r="CD30" s="714">
        <v>0.84</v>
      </c>
      <c r="CE30" s="714">
        <v>2.89</v>
      </c>
      <c r="CF30" s="714">
        <v>1.7</v>
      </c>
      <c r="CG30" s="714">
        <v>0.6</v>
      </c>
      <c r="CH30" s="714">
        <v>0.94</v>
      </c>
      <c r="CI30" s="714">
        <v>0.32</v>
      </c>
      <c r="CJ30" s="714">
        <v>0.73</v>
      </c>
      <c r="CK30" s="714">
        <v>0.66</v>
      </c>
      <c r="CL30" s="714">
        <v>0.2</v>
      </c>
      <c r="CM30" s="714">
        <v>-0.86</v>
      </c>
      <c r="CN30" s="714">
        <v>-0.09</v>
      </c>
      <c r="CO30" s="714">
        <v>0.23</v>
      </c>
      <c r="CP30" s="714">
        <v>0.85</v>
      </c>
      <c r="CQ30" s="714">
        <v>1.01</v>
      </c>
      <c r="CR30" s="714">
        <v>1.02</v>
      </c>
      <c r="CS30" s="714">
        <v>0.54</v>
      </c>
      <c r="CT30" s="714">
        <v>1.67</v>
      </c>
      <c r="CU30" s="714">
        <v>0.43</v>
      </c>
      <c r="CV30" s="714">
        <v>0.89</v>
      </c>
      <c r="CW30" s="714">
        <v>0.28999999999999998</v>
      </c>
      <c r="CX30" s="714">
        <v>-7.0000000000000007E-2</v>
      </c>
      <c r="CY30" s="714">
        <v>0.76</v>
      </c>
      <c r="CZ30" s="714">
        <v>0.66</v>
      </c>
      <c r="DA30" s="714">
        <v>-0.26</v>
      </c>
      <c r="DB30" s="714">
        <v>0.13</v>
      </c>
      <c r="DC30" s="714">
        <v>1.74</v>
      </c>
      <c r="DD30" s="714">
        <v>0.4</v>
      </c>
      <c r="DE30" s="714">
        <v>0.37</v>
      </c>
      <c r="DF30" s="714">
        <v>2.0699999999999998</v>
      </c>
      <c r="DG30" s="714">
        <v>0.38</v>
      </c>
      <c r="DH30" s="714">
        <v>0.99</v>
      </c>
      <c r="DI30" s="714">
        <v>1.68</v>
      </c>
      <c r="DJ30" s="714">
        <v>0.16</v>
      </c>
      <c r="DK30" s="714">
        <v>0.3</v>
      </c>
      <c r="DL30" s="714">
        <v>0.53</v>
      </c>
      <c r="DM30" s="714">
        <v>0.21</v>
      </c>
      <c r="DN30" s="714">
        <v>-0.23</v>
      </c>
      <c r="DO30" s="714">
        <v>1.45</v>
      </c>
      <c r="DP30" s="714">
        <v>0.68</v>
      </c>
      <c r="DQ30" s="714">
        <v>-0.23</v>
      </c>
      <c r="DR30" s="714">
        <v>0.83</v>
      </c>
      <c r="DS30" s="714">
        <v>0.44</v>
      </c>
      <c r="DT30" s="714">
        <v>0.99</v>
      </c>
      <c r="DU30" s="714">
        <v>1.34</v>
      </c>
      <c r="DV30" s="714">
        <v>0.61</v>
      </c>
      <c r="DW30" s="714">
        <v>-0.41</v>
      </c>
      <c r="DX30" s="714">
        <v>0.3</v>
      </c>
      <c r="DY30" s="714">
        <v>0.82</v>
      </c>
      <c r="DZ30" s="714">
        <v>0.05</v>
      </c>
      <c r="EA30" s="714">
        <v>0.76</v>
      </c>
      <c r="EB30" s="714">
        <v>0.68</v>
      </c>
      <c r="EC30" s="714">
        <v>0.78</v>
      </c>
      <c r="ED30" s="714">
        <v>2.5</v>
      </c>
      <c r="EE30" s="714">
        <v>-0.36</v>
      </c>
      <c r="EF30" s="714">
        <v>0.01</v>
      </c>
      <c r="EG30" s="714">
        <v>0.28000000000000003</v>
      </c>
      <c r="EH30" s="714">
        <v>-0.18</v>
      </c>
      <c r="EI30" s="714">
        <v>0.35</v>
      </c>
      <c r="EJ30" s="714">
        <v>2.2799999999999998</v>
      </c>
      <c r="EK30" s="714">
        <v>0.14000000000000001</v>
      </c>
      <c r="EL30" s="714">
        <v>-0.32</v>
      </c>
      <c r="EM30" s="714">
        <v>0.96</v>
      </c>
      <c r="EN30" s="714">
        <v>0.54</v>
      </c>
      <c r="EO30" s="714">
        <v>1.82</v>
      </c>
      <c r="EP30" s="714">
        <v>2.91</v>
      </c>
      <c r="EQ30" s="714">
        <v>0.89</v>
      </c>
      <c r="ER30" s="714">
        <v>1.2</v>
      </c>
      <c r="ES30" s="714">
        <v>1</v>
      </c>
      <c r="ET30" s="714">
        <v>0.5</v>
      </c>
      <c r="EU30" s="714">
        <v>0.49</v>
      </c>
      <c r="EV30" s="714">
        <v>0.42</v>
      </c>
      <c r="EW30" s="714">
        <v>0.33</v>
      </c>
      <c r="EX30" s="714">
        <v>0.14000000000000001</v>
      </c>
      <c r="EY30" s="714">
        <v>2.2400000000000002</v>
      </c>
      <c r="EZ30" s="714">
        <v>1.6</v>
      </c>
      <c r="FA30" s="714">
        <v>1.1299999999999999</v>
      </c>
      <c r="FB30" s="714">
        <v>0.62</v>
      </c>
      <c r="FC30" s="714">
        <v>0.61</v>
      </c>
      <c r="FD30" s="714">
        <v>0.83</v>
      </c>
      <c r="FE30" s="714">
        <v>1.54</v>
      </c>
      <c r="FF30" s="714">
        <v>2.02</v>
      </c>
      <c r="FG30" s="714">
        <v>3.19</v>
      </c>
      <c r="FH30" s="714">
        <v>0.64</v>
      </c>
      <c r="FI30" s="714">
        <v>1.64</v>
      </c>
      <c r="FJ30" s="714">
        <v>7.03</v>
      </c>
      <c r="FK30" s="714">
        <v>2.58</v>
      </c>
      <c r="FL30" s="714">
        <v>0.15</v>
      </c>
      <c r="FM30" s="714">
        <v>0.16</v>
      </c>
      <c r="FN30" s="714">
        <v>1.06</v>
      </c>
      <c r="FO30" s="714">
        <v>0.28999999999999998</v>
      </c>
      <c r="FP30" s="714">
        <v>1.27</v>
      </c>
      <c r="FQ30" s="714">
        <v>1.72</v>
      </c>
      <c r="FR30" s="714">
        <v>0.52</v>
      </c>
      <c r="FS30" s="714">
        <v>0.09</v>
      </c>
      <c r="FT30" s="714">
        <v>1.02</v>
      </c>
      <c r="FU30" s="714">
        <v>1.18</v>
      </c>
      <c r="FV30" s="714">
        <v>0.28999999999999998</v>
      </c>
    </row>
    <row r="31" spans="1:178">
      <c r="A31" s="714" t="s">
        <v>4474</v>
      </c>
      <c r="B31" s="714">
        <v>1.01</v>
      </c>
      <c r="C31" s="714">
        <v>-0.28999999999999998</v>
      </c>
      <c r="D31" s="714">
        <v>-0.27</v>
      </c>
      <c r="E31" s="714">
        <v>0.56000000000000005</v>
      </c>
      <c r="F31" s="714">
        <v>1.01</v>
      </c>
      <c r="G31" s="714">
        <v>0.42</v>
      </c>
      <c r="H31" s="714">
        <v>-0.3</v>
      </c>
      <c r="I31" s="714">
        <v>0.27</v>
      </c>
      <c r="J31" s="714">
        <v>0.6</v>
      </c>
      <c r="K31" s="714">
        <v>2.8</v>
      </c>
      <c r="L31" s="714">
        <v>0.97</v>
      </c>
      <c r="M31" s="714">
        <v>0.16</v>
      </c>
      <c r="N31" s="714">
        <v>0.77</v>
      </c>
      <c r="O31" s="714">
        <v>-0.12</v>
      </c>
      <c r="P31" s="714">
        <v>0.55000000000000004</v>
      </c>
      <c r="Q31" s="714">
        <v>0.86</v>
      </c>
      <c r="R31" s="714">
        <v>2.2000000000000002</v>
      </c>
      <c r="S31" s="714">
        <v>0.41</v>
      </c>
      <c r="T31" s="714">
        <v>1.01</v>
      </c>
      <c r="U31" s="714">
        <v>-0.49</v>
      </c>
      <c r="V31" s="714">
        <v>0.95</v>
      </c>
      <c r="W31" s="714">
        <v>0.84</v>
      </c>
      <c r="X31" s="714">
        <v>1.1399999999999999</v>
      </c>
      <c r="Y31" s="714">
        <v>-0.43</v>
      </c>
      <c r="Z31" s="714">
        <v>1.5</v>
      </c>
      <c r="AA31" s="714">
        <v>0.54</v>
      </c>
      <c r="AB31" s="714">
        <v>1.34</v>
      </c>
      <c r="AC31" s="714">
        <v>1.0900000000000001</v>
      </c>
      <c r="AD31" s="714">
        <v>0.31</v>
      </c>
      <c r="AE31" s="714">
        <v>0.72</v>
      </c>
      <c r="AF31" s="714">
        <v>-0.85</v>
      </c>
      <c r="AG31" s="714">
        <v>-0.77</v>
      </c>
      <c r="AH31" s="714">
        <v>1.56</v>
      </c>
      <c r="AI31" s="714">
        <v>1.86</v>
      </c>
      <c r="AJ31" s="714">
        <v>1.03</v>
      </c>
      <c r="AK31" s="714">
        <v>0.95</v>
      </c>
      <c r="AL31" s="714">
        <v>1.3</v>
      </c>
      <c r="AM31" s="714">
        <v>1.65</v>
      </c>
      <c r="AN31" s="714">
        <v>0.8</v>
      </c>
      <c r="AO31" s="714">
        <v>1.57</v>
      </c>
      <c r="AP31" s="714">
        <v>1.84</v>
      </c>
      <c r="AQ31" s="714">
        <v>0.11</v>
      </c>
      <c r="AR31" s="714">
        <v>1.1399999999999999</v>
      </c>
      <c r="AS31" s="714">
        <v>0.3</v>
      </c>
      <c r="AT31" s="714">
        <v>0.23</v>
      </c>
      <c r="AU31" s="714">
        <v>2.81</v>
      </c>
      <c r="AV31" s="714">
        <v>0.04</v>
      </c>
      <c r="AW31" s="714">
        <v>-0.87</v>
      </c>
      <c r="AX31" s="714">
        <v>-0.28000000000000003</v>
      </c>
      <c r="AY31" s="714">
        <v>-0.51</v>
      </c>
      <c r="AZ31" s="714">
        <v>0.77</v>
      </c>
      <c r="BA31" s="714">
        <v>-0.47</v>
      </c>
      <c r="BB31" s="714">
        <v>1.19</v>
      </c>
      <c r="BC31" s="714">
        <v>-0.4</v>
      </c>
      <c r="BD31" s="714">
        <v>0.31</v>
      </c>
      <c r="BE31" s="714">
        <v>-0.88</v>
      </c>
      <c r="BF31" s="714">
        <v>0.25</v>
      </c>
      <c r="BG31" s="714">
        <v>1.97</v>
      </c>
      <c r="BH31" s="714">
        <v>0.46</v>
      </c>
      <c r="BI31" s="714">
        <v>1.01</v>
      </c>
      <c r="BJ31" s="714">
        <v>1.96</v>
      </c>
      <c r="BK31" s="714">
        <v>1.44</v>
      </c>
      <c r="BL31" s="714">
        <v>0.39</v>
      </c>
      <c r="BM31" s="714">
        <v>0.39</v>
      </c>
      <c r="BN31" s="714">
        <v>-0.04</v>
      </c>
      <c r="BO31" s="714">
        <v>-1.03</v>
      </c>
      <c r="BP31" s="714">
        <v>-0.46</v>
      </c>
      <c r="BQ31" s="714">
        <v>1.23</v>
      </c>
      <c r="BR31" s="714">
        <v>1.22</v>
      </c>
      <c r="BS31" s="714">
        <v>1.88</v>
      </c>
      <c r="BT31" s="714">
        <v>-0.23</v>
      </c>
      <c r="BU31" s="714">
        <v>-0.54</v>
      </c>
      <c r="BV31" s="714">
        <v>0.69</v>
      </c>
      <c r="BW31" s="714">
        <v>0.49</v>
      </c>
      <c r="BX31" s="714">
        <v>0.57999999999999996</v>
      </c>
      <c r="BY31" s="714">
        <v>0.33</v>
      </c>
      <c r="BZ31" s="714">
        <v>3.53</v>
      </c>
      <c r="CA31" s="714">
        <v>-1.67</v>
      </c>
      <c r="CB31" s="714">
        <v>-0.34</v>
      </c>
      <c r="CC31" s="714">
        <v>1.38</v>
      </c>
      <c r="CD31" s="714">
        <v>0.57999999999999996</v>
      </c>
      <c r="CE31" s="714">
        <v>3.06</v>
      </c>
      <c r="CF31" s="714">
        <v>1.77</v>
      </c>
      <c r="CG31" s="714">
        <v>0.3</v>
      </c>
      <c r="CH31" s="714">
        <v>0.61</v>
      </c>
      <c r="CI31" s="714">
        <v>0.81</v>
      </c>
      <c r="CJ31" s="714">
        <v>-0.09</v>
      </c>
      <c r="CK31" s="714">
        <v>0.83</v>
      </c>
      <c r="CL31" s="714">
        <v>-0.38</v>
      </c>
      <c r="CM31" s="714">
        <v>-0.47</v>
      </c>
      <c r="CN31" s="714">
        <v>0.22</v>
      </c>
      <c r="CO31" s="714">
        <v>0.84</v>
      </c>
      <c r="CP31" s="714">
        <v>0.96</v>
      </c>
      <c r="CQ31" s="714">
        <v>1.63</v>
      </c>
      <c r="CR31" s="714">
        <v>0.68</v>
      </c>
      <c r="CS31" s="714">
        <v>0.33</v>
      </c>
      <c r="CT31" s="714">
        <v>1.92</v>
      </c>
      <c r="CU31" s="714">
        <v>0.02</v>
      </c>
      <c r="CV31" s="714">
        <v>0.43</v>
      </c>
      <c r="CW31" s="714">
        <v>0.1</v>
      </c>
      <c r="CX31" s="714">
        <v>0.45</v>
      </c>
      <c r="CY31" s="714">
        <v>0.89</v>
      </c>
      <c r="CZ31" s="714">
        <v>0.66</v>
      </c>
      <c r="DA31" s="714">
        <v>0.26</v>
      </c>
      <c r="DB31" s="714">
        <v>0.4</v>
      </c>
      <c r="DC31" s="714">
        <v>1.1200000000000001</v>
      </c>
      <c r="DD31" s="714">
        <v>0.26</v>
      </c>
      <c r="DE31" s="714">
        <v>0.85</v>
      </c>
      <c r="DF31" s="714">
        <v>2.5299999999999998</v>
      </c>
      <c r="DG31" s="714">
        <v>0.13</v>
      </c>
      <c r="DH31" s="714">
        <v>1</v>
      </c>
      <c r="DI31" s="714">
        <v>0.68</v>
      </c>
      <c r="DJ31" s="714">
        <v>0.17</v>
      </c>
      <c r="DK31" s="714">
        <v>0.23</v>
      </c>
      <c r="DL31" s="714">
        <v>1.1100000000000001</v>
      </c>
      <c r="DM31" s="714">
        <v>0.61</v>
      </c>
      <c r="DN31" s="714">
        <v>0.15</v>
      </c>
      <c r="DO31" s="714">
        <v>1.1100000000000001</v>
      </c>
      <c r="DP31" s="714">
        <v>7.0000000000000007E-2</v>
      </c>
      <c r="DQ31" s="714">
        <v>-0.13</v>
      </c>
      <c r="DR31" s="714">
        <v>1.1499999999999999</v>
      </c>
      <c r="DS31" s="714">
        <v>0.59</v>
      </c>
      <c r="DT31" s="714">
        <v>1.48</v>
      </c>
      <c r="DU31" s="714">
        <v>1.2</v>
      </c>
      <c r="DV31" s="714">
        <v>-0.1</v>
      </c>
      <c r="DW31" s="714">
        <v>-0.13</v>
      </c>
      <c r="DX31" s="714">
        <v>0.7</v>
      </c>
      <c r="DY31" s="714">
        <v>0.72</v>
      </c>
      <c r="DZ31" s="714">
        <v>0.83</v>
      </c>
      <c r="EA31" s="714">
        <v>1.53</v>
      </c>
      <c r="EB31" s="714">
        <v>0.22</v>
      </c>
      <c r="EC31" s="714">
        <v>0.53</v>
      </c>
      <c r="ED31" s="714">
        <v>1.82</v>
      </c>
      <c r="EE31" s="714">
        <v>-0.14000000000000001</v>
      </c>
      <c r="EF31" s="714">
        <v>-0.03</v>
      </c>
      <c r="EG31" s="714">
        <v>0.79</v>
      </c>
      <c r="EH31" s="714">
        <v>0.39</v>
      </c>
      <c r="EI31" s="714">
        <v>0.52</v>
      </c>
      <c r="EJ31" s="714">
        <v>1.62</v>
      </c>
      <c r="EK31" s="714">
        <v>-0.14000000000000001</v>
      </c>
      <c r="EL31" s="714">
        <v>0.01</v>
      </c>
      <c r="EM31" s="714">
        <v>1.79</v>
      </c>
      <c r="EN31" s="714">
        <v>1.06</v>
      </c>
      <c r="EO31" s="714">
        <v>1.8</v>
      </c>
      <c r="EP31" s="714">
        <v>2.93</v>
      </c>
      <c r="EQ31" s="714">
        <v>0.91</v>
      </c>
      <c r="ER31" s="714">
        <v>0.71</v>
      </c>
      <c r="ES31" s="714">
        <v>0.89</v>
      </c>
      <c r="ET31" s="714">
        <v>0.48</v>
      </c>
      <c r="EU31" s="714">
        <v>0.02</v>
      </c>
      <c r="EV31" s="714">
        <v>0.3</v>
      </c>
      <c r="EW31" s="714">
        <v>0.96</v>
      </c>
      <c r="EX31" s="714">
        <v>0.25</v>
      </c>
      <c r="EY31" s="714">
        <v>2.25</v>
      </c>
      <c r="EZ31" s="714">
        <v>1.45</v>
      </c>
      <c r="FA31" s="714">
        <v>0.66</v>
      </c>
      <c r="FB31" s="714">
        <v>0.99</v>
      </c>
      <c r="FC31" s="714">
        <v>0.65</v>
      </c>
      <c r="FD31" s="714">
        <v>1.17</v>
      </c>
      <c r="FE31" s="714">
        <v>1.58</v>
      </c>
      <c r="FF31" s="714">
        <v>2.66</v>
      </c>
      <c r="FG31" s="714">
        <v>2.97</v>
      </c>
      <c r="FH31" s="714">
        <v>0.64</v>
      </c>
      <c r="FI31" s="714">
        <v>1.81</v>
      </c>
      <c r="FJ31" s="714">
        <v>6.93</v>
      </c>
      <c r="FK31" s="714">
        <v>2.2400000000000002</v>
      </c>
      <c r="FL31" s="714">
        <v>-1.7</v>
      </c>
      <c r="FM31" s="714">
        <v>-0.44</v>
      </c>
      <c r="FN31" s="714">
        <v>1.06</v>
      </c>
      <c r="FO31" s="714">
        <v>0.06</v>
      </c>
      <c r="FP31" s="714">
        <v>1.1000000000000001</v>
      </c>
      <c r="FQ31" s="714">
        <v>2.2799999999999998</v>
      </c>
      <c r="FR31" s="714">
        <v>0.56000000000000005</v>
      </c>
      <c r="FS31" s="714">
        <v>-0.02</v>
      </c>
      <c r="FT31" s="714">
        <v>1.76</v>
      </c>
      <c r="FU31" s="714">
        <v>0.59</v>
      </c>
      <c r="FV31" s="714">
        <v>0.39</v>
      </c>
    </row>
  </sheetData>
  <mergeCells count="15">
    <mergeCell ref="EP4:FA4"/>
    <mergeCell ref="FB4:FM4"/>
    <mergeCell ref="FN4:FV4"/>
    <mergeCell ref="BV4:CG4"/>
    <mergeCell ref="CH4:CS4"/>
    <mergeCell ref="CT4:DE4"/>
    <mergeCell ref="DF4:DQ4"/>
    <mergeCell ref="DR4:EC4"/>
    <mergeCell ref="ED4:EO4"/>
    <mergeCell ref="BJ4:BU4"/>
    <mergeCell ref="B4:M4"/>
    <mergeCell ref="N4:Y4"/>
    <mergeCell ref="Z4:AK4"/>
    <mergeCell ref="AL4:AW4"/>
    <mergeCell ref="AX4:BI4"/>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Fill="0" autoPict="0" macro="[0]!Düğme1_Tıkla">
                <anchor moveWithCells="1" sizeWithCells="1">
                  <from>
                    <xdr:col>4</xdr:col>
                    <xdr:colOff>704850</xdr:colOff>
                    <xdr:row>0</xdr:row>
                    <xdr:rowOff>114300</xdr:rowOff>
                  </from>
                  <to>
                    <xdr:col>6</xdr:col>
                    <xdr:colOff>809625</xdr:colOff>
                    <xdr:row>2</xdr:row>
                    <xdr:rowOff>95250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D3F2C-8CEB-49E0-B3AE-5861A4513084}">
  <sheetPr codeName="Sayfa61">
    <tabColor theme="0"/>
  </sheetPr>
  <dimension ref="A1:FW32"/>
  <sheetViews>
    <sheetView workbookViewId="0"/>
  </sheetViews>
  <sheetFormatPr defaultRowHeight="14.25"/>
  <cols>
    <col min="1" max="1" width="50.75" style="715" customWidth="1"/>
    <col min="2" max="2" width="7.875" style="715" bestFit="1" customWidth="1"/>
    <col min="3" max="3" width="8.25" style="715" bestFit="1" customWidth="1"/>
    <col min="4" max="4" width="7" style="715" bestFit="1" customWidth="1"/>
    <col min="5" max="6" width="8.125" style="715" bestFit="1" customWidth="1"/>
    <col min="7" max="7" width="9.75" style="715" bestFit="1" customWidth="1"/>
    <col min="8" max="8" width="10.875" style="715" bestFit="1" customWidth="1"/>
    <col min="9" max="9" width="10.125" style="715" bestFit="1" customWidth="1"/>
    <col min="10" max="10" width="7.375" style="715" bestFit="1" customWidth="1"/>
    <col min="11" max="11" width="7.625" style="715" bestFit="1" customWidth="1"/>
    <col min="12" max="12" width="8.75" style="715" bestFit="1" customWidth="1"/>
    <col min="13" max="14" width="7.875" style="715" bestFit="1" customWidth="1"/>
    <col min="15" max="15" width="8.25" style="715" bestFit="1" customWidth="1"/>
    <col min="16" max="16" width="7" style="715" bestFit="1" customWidth="1"/>
    <col min="17" max="18" width="8.125" style="715" bestFit="1" customWidth="1"/>
    <col min="19" max="19" width="9.75" style="715" bestFit="1" customWidth="1"/>
    <col min="20" max="20" width="10.875" style="715" bestFit="1" customWidth="1"/>
    <col min="21" max="21" width="10.125" style="715" bestFit="1" customWidth="1"/>
    <col min="22" max="22" width="7.375" style="715" bestFit="1" customWidth="1"/>
    <col min="23" max="23" width="7.625" style="715" bestFit="1" customWidth="1"/>
    <col min="24" max="24" width="8.75" style="715" bestFit="1" customWidth="1"/>
    <col min="25" max="26" width="7.875" style="715" bestFit="1" customWidth="1"/>
    <col min="27" max="27" width="8.25" style="715" bestFit="1" customWidth="1"/>
    <col min="28" max="28" width="7" style="715" bestFit="1" customWidth="1"/>
    <col min="29" max="30" width="8.125" style="715" bestFit="1" customWidth="1"/>
    <col min="31" max="31" width="9.75" style="715" bestFit="1" customWidth="1"/>
    <col min="32" max="32" width="10.875" style="715" bestFit="1" customWidth="1"/>
    <col min="33" max="33" width="10.125" style="715" bestFit="1" customWidth="1"/>
    <col min="34" max="34" width="7.375" style="715" bestFit="1" customWidth="1"/>
    <col min="35" max="35" width="7.625" style="715" bestFit="1" customWidth="1"/>
    <col min="36" max="36" width="8.75" style="715" bestFit="1" customWidth="1"/>
    <col min="37" max="38" width="7.875" style="715" bestFit="1" customWidth="1"/>
    <col min="39" max="39" width="8.25" style="715" bestFit="1" customWidth="1"/>
    <col min="40" max="40" width="7" style="715" bestFit="1" customWidth="1"/>
    <col min="41" max="42" width="8.125" style="715" bestFit="1" customWidth="1"/>
    <col min="43" max="43" width="9.75" style="715" bestFit="1" customWidth="1"/>
    <col min="44" max="44" width="10.875" style="715" bestFit="1" customWidth="1"/>
    <col min="45" max="45" width="10.125" style="715" bestFit="1" customWidth="1"/>
    <col min="46" max="46" width="7.375" style="715" bestFit="1" customWidth="1"/>
    <col min="47" max="47" width="7.625" style="715" bestFit="1" customWidth="1"/>
    <col min="48" max="48" width="8.75" style="715" bestFit="1" customWidth="1"/>
    <col min="49" max="50" width="7.875" style="715" bestFit="1" customWidth="1"/>
    <col min="51" max="51" width="8.25" style="715" bestFit="1" customWidth="1"/>
    <col min="52" max="52" width="7" style="715" bestFit="1" customWidth="1"/>
    <col min="53" max="54" width="8.125" style="715" bestFit="1" customWidth="1"/>
    <col min="55" max="55" width="9.75" style="715" bestFit="1" customWidth="1"/>
    <col min="56" max="56" width="10.875" style="715" bestFit="1" customWidth="1"/>
    <col min="57" max="57" width="10.125" style="715" bestFit="1" customWidth="1"/>
    <col min="58" max="58" width="7.375" style="715" bestFit="1" customWidth="1"/>
    <col min="59" max="59" width="7.625" style="715" bestFit="1" customWidth="1"/>
    <col min="60" max="60" width="8.75" style="715" bestFit="1" customWidth="1"/>
    <col min="61" max="62" width="7.875" style="715" bestFit="1" customWidth="1"/>
    <col min="63" max="63" width="8.25" style="715" bestFit="1" customWidth="1"/>
    <col min="64" max="64" width="7" style="715" bestFit="1" customWidth="1"/>
    <col min="65" max="66" width="8.125" style="715" bestFit="1" customWidth="1"/>
    <col min="67" max="67" width="9.75" style="715" bestFit="1" customWidth="1"/>
    <col min="68" max="68" width="10.875" style="715" bestFit="1" customWidth="1"/>
    <col min="69" max="69" width="10.125" style="715" bestFit="1" customWidth="1"/>
    <col min="70" max="70" width="7.375" style="715" bestFit="1" customWidth="1"/>
    <col min="71" max="71" width="7.625" style="715" bestFit="1" customWidth="1"/>
    <col min="72" max="72" width="8.75" style="715" bestFit="1" customWidth="1"/>
    <col min="73" max="74" width="7.875" style="715" bestFit="1" customWidth="1"/>
    <col min="75" max="75" width="8.25" style="715" bestFit="1" customWidth="1"/>
    <col min="76" max="76" width="7" style="715" bestFit="1" customWidth="1"/>
    <col min="77" max="78" width="8.125" style="715" bestFit="1" customWidth="1"/>
    <col min="79" max="79" width="9.75" style="715" bestFit="1" customWidth="1"/>
    <col min="80" max="80" width="10.875" style="715" bestFit="1" customWidth="1"/>
    <col min="81" max="81" width="10.125" style="715" bestFit="1" customWidth="1"/>
    <col min="82" max="82" width="7.375" style="715" bestFit="1" customWidth="1"/>
    <col min="83" max="83" width="7.625" style="715" bestFit="1" customWidth="1"/>
    <col min="84" max="84" width="8.75" style="715" bestFit="1" customWidth="1"/>
    <col min="85" max="86" width="7.875" style="715" bestFit="1" customWidth="1"/>
    <col min="87" max="87" width="8.25" style="715" bestFit="1" customWidth="1"/>
    <col min="88" max="88" width="7" style="715" bestFit="1" customWidth="1"/>
    <col min="89" max="90" width="8.125" style="715" bestFit="1" customWidth="1"/>
    <col min="91" max="91" width="9.75" style="715" bestFit="1" customWidth="1"/>
    <col min="92" max="92" width="10.875" style="715" bestFit="1" customWidth="1"/>
    <col min="93" max="93" width="10.125" style="715" bestFit="1" customWidth="1"/>
    <col min="94" max="94" width="7.375" style="715" bestFit="1" customWidth="1"/>
    <col min="95" max="95" width="7.625" style="715" bestFit="1" customWidth="1"/>
    <col min="96" max="96" width="8.75" style="715" bestFit="1" customWidth="1"/>
    <col min="97" max="98" width="7.875" style="715" bestFit="1" customWidth="1"/>
    <col min="99" max="99" width="8.25" style="715" bestFit="1" customWidth="1"/>
    <col min="100" max="100" width="7" style="715" bestFit="1" customWidth="1"/>
    <col min="101" max="102" width="8.125" style="715" bestFit="1" customWidth="1"/>
    <col min="103" max="103" width="9.75" style="715" bestFit="1" customWidth="1"/>
    <col min="104" max="104" width="10.875" style="715" bestFit="1" customWidth="1"/>
    <col min="105" max="105" width="10.125" style="715" bestFit="1" customWidth="1"/>
    <col min="106" max="106" width="7.375" style="715" bestFit="1" customWidth="1"/>
    <col min="107" max="107" width="7.625" style="715" bestFit="1" customWidth="1"/>
    <col min="108" max="108" width="8.75" style="715" bestFit="1" customWidth="1"/>
    <col min="109" max="110" width="7.875" style="715" bestFit="1" customWidth="1"/>
    <col min="111" max="111" width="8.25" style="715" bestFit="1" customWidth="1"/>
    <col min="112" max="112" width="7" style="715" bestFit="1" customWidth="1"/>
    <col min="113" max="114" width="8.125" style="715" bestFit="1" customWidth="1"/>
    <col min="115" max="115" width="9.75" style="715" bestFit="1" customWidth="1"/>
    <col min="116" max="116" width="10.875" style="715" bestFit="1" customWidth="1"/>
    <col min="117" max="117" width="10.125" style="715" bestFit="1" customWidth="1"/>
    <col min="118" max="118" width="7.375" style="715" bestFit="1" customWidth="1"/>
    <col min="119" max="119" width="7.625" style="715" bestFit="1" customWidth="1"/>
    <col min="120" max="120" width="8.75" style="715" bestFit="1" customWidth="1"/>
    <col min="121" max="122" width="7.875" style="715" bestFit="1" customWidth="1"/>
    <col min="123" max="123" width="8.25" style="715" bestFit="1" customWidth="1"/>
    <col min="124" max="124" width="7" style="715" bestFit="1" customWidth="1"/>
    <col min="125" max="126" width="8.125" style="715" bestFit="1" customWidth="1"/>
    <col min="127" max="127" width="9.75" style="715" bestFit="1" customWidth="1"/>
    <col min="128" max="128" width="10.875" style="715" bestFit="1" customWidth="1"/>
    <col min="129" max="129" width="10.125" style="715" bestFit="1" customWidth="1"/>
    <col min="130" max="130" width="7.375" style="715" bestFit="1" customWidth="1"/>
    <col min="131" max="131" width="7.625" style="715" bestFit="1" customWidth="1"/>
    <col min="132" max="132" width="8.75" style="715" bestFit="1" customWidth="1"/>
    <col min="133" max="134" width="7.875" style="715" bestFit="1" customWidth="1"/>
    <col min="135" max="135" width="8.25" style="715" bestFit="1" customWidth="1"/>
    <col min="136" max="136" width="7" style="715" bestFit="1" customWidth="1"/>
    <col min="137" max="138" width="8.125" style="715" bestFit="1" customWidth="1"/>
    <col min="139" max="139" width="9.75" style="715" bestFit="1" customWidth="1"/>
    <col min="140" max="140" width="10.875" style="715" bestFit="1" customWidth="1"/>
    <col min="141" max="141" width="10.125" style="715" bestFit="1" customWidth="1"/>
    <col min="142" max="142" width="7.375" style="715" bestFit="1" customWidth="1"/>
    <col min="143" max="143" width="7.625" style="715" bestFit="1" customWidth="1"/>
    <col min="144" max="144" width="8.75" style="715" bestFit="1" customWidth="1"/>
    <col min="145" max="146" width="7.875" style="715" bestFit="1" customWidth="1"/>
    <col min="147" max="147" width="8.25" style="715" bestFit="1" customWidth="1"/>
    <col min="148" max="148" width="7" style="715" bestFit="1" customWidth="1"/>
    <col min="149" max="150" width="8.125" style="715" bestFit="1" customWidth="1"/>
    <col min="151" max="151" width="9.75" style="715" bestFit="1" customWidth="1"/>
    <col min="152" max="152" width="10.875" style="715" bestFit="1" customWidth="1"/>
    <col min="153" max="153" width="10.125" style="715" bestFit="1" customWidth="1"/>
    <col min="154" max="154" width="7.375" style="715" bestFit="1" customWidth="1"/>
    <col min="155" max="155" width="7.625" style="715" bestFit="1" customWidth="1"/>
    <col min="156" max="156" width="8.75" style="715" bestFit="1" customWidth="1"/>
    <col min="157" max="158" width="7.875" style="715" bestFit="1" customWidth="1"/>
    <col min="159" max="159" width="8.25" style="715" bestFit="1" customWidth="1"/>
    <col min="160" max="160" width="7" style="715" bestFit="1" customWidth="1"/>
    <col min="161" max="162" width="8.125" style="715" bestFit="1" customWidth="1"/>
    <col min="163" max="163" width="9.75" style="715" bestFit="1" customWidth="1"/>
    <col min="164" max="164" width="10.875" style="715" bestFit="1" customWidth="1"/>
    <col min="165" max="165" width="10.125" style="715" bestFit="1" customWidth="1"/>
    <col min="166" max="166" width="7.375" style="715" bestFit="1" customWidth="1"/>
    <col min="167" max="167" width="7.625" style="715" bestFit="1" customWidth="1"/>
    <col min="168" max="168" width="8.75" style="715" bestFit="1" customWidth="1"/>
    <col min="169" max="170" width="7.875" style="715" bestFit="1" customWidth="1"/>
    <col min="171" max="171" width="8.25" style="715" bestFit="1" customWidth="1"/>
    <col min="172" max="172" width="7" style="715" bestFit="1" customWidth="1"/>
    <col min="173" max="174" width="8.125" style="715" bestFit="1" customWidth="1"/>
    <col min="175" max="175" width="9.75" style="715" bestFit="1" customWidth="1"/>
    <col min="176" max="176" width="10.875" style="715" bestFit="1" customWidth="1"/>
    <col min="177" max="177" width="10.125" style="715" bestFit="1" customWidth="1"/>
    <col min="178" max="178" width="7.375" style="715" bestFit="1" customWidth="1"/>
    <col min="179" max="256" width="9" style="715"/>
    <col min="257" max="257" width="50.75" style="715" customWidth="1"/>
    <col min="258" max="258" width="7.875" style="715" bestFit="1" customWidth="1"/>
    <col min="259" max="259" width="8.25" style="715" bestFit="1" customWidth="1"/>
    <col min="260" max="260" width="7" style="715" bestFit="1" customWidth="1"/>
    <col min="261" max="262" width="8.125" style="715" bestFit="1" customWidth="1"/>
    <col min="263" max="263" width="9.75" style="715" bestFit="1" customWidth="1"/>
    <col min="264" max="264" width="10.875" style="715" bestFit="1" customWidth="1"/>
    <col min="265" max="265" width="10.125" style="715" bestFit="1" customWidth="1"/>
    <col min="266" max="266" width="7.375" style="715" bestFit="1" customWidth="1"/>
    <col min="267" max="267" width="7.625" style="715" bestFit="1" customWidth="1"/>
    <col min="268" max="268" width="8.75" style="715" bestFit="1" customWidth="1"/>
    <col min="269" max="270" width="7.875" style="715" bestFit="1" customWidth="1"/>
    <col min="271" max="271" width="8.25" style="715" bestFit="1" customWidth="1"/>
    <col min="272" max="272" width="7" style="715" bestFit="1" customWidth="1"/>
    <col min="273" max="274" width="8.125" style="715" bestFit="1" customWidth="1"/>
    <col min="275" max="275" width="9.75" style="715" bestFit="1" customWidth="1"/>
    <col min="276" max="276" width="10.875" style="715" bestFit="1" customWidth="1"/>
    <col min="277" max="277" width="10.125" style="715" bestFit="1" customWidth="1"/>
    <col min="278" max="278" width="7.375" style="715" bestFit="1" customWidth="1"/>
    <col min="279" max="279" width="7.625" style="715" bestFit="1" customWidth="1"/>
    <col min="280" max="280" width="8.75" style="715" bestFit="1" customWidth="1"/>
    <col min="281" max="282" width="7.875" style="715" bestFit="1" customWidth="1"/>
    <col min="283" max="283" width="8.25" style="715" bestFit="1" customWidth="1"/>
    <col min="284" max="284" width="7" style="715" bestFit="1" customWidth="1"/>
    <col min="285" max="286" width="8.125" style="715" bestFit="1" customWidth="1"/>
    <col min="287" max="287" width="9.75" style="715" bestFit="1" customWidth="1"/>
    <col min="288" max="288" width="10.875" style="715" bestFit="1" customWidth="1"/>
    <col min="289" max="289" width="10.125" style="715" bestFit="1" customWidth="1"/>
    <col min="290" max="290" width="7.375" style="715" bestFit="1" customWidth="1"/>
    <col min="291" max="291" width="7.625" style="715" bestFit="1" customWidth="1"/>
    <col min="292" max="292" width="8.75" style="715" bestFit="1" customWidth="1"/>
    <col min="293" max="294" width="7.875" style="715" bestFit="1" customWidth="1"/>
    <col min="295" max="295" width="8.25" style="715" bestFit="1" customWidth="1"/>
    <col min="296" max="296" width="7" style="715" bestFit="1" customWidth="1"/>
    <col min="297" max="298" width="8.125" style="715" bestFit="1" customWidth="1"/>
    <col min="299" max="299" width="9.75" style="715" bestFit="1" customWidth="1"/>
    <col min="300" max="300" width="10.875" style="715" bestFit="1" customWidth="1"/>
    <col min="301" max="301" width="10.125" style="715" bestFit="1" customWidth="1"/>
    <col min="302" max="302" width="7.375" style="715" bestFit="1" customWidth="1"/>
    <col min="303" max="303" width="7.625" style="715" bestFit="1" customWidth="1"/>
    <col min="304" max="304" width="8.75" style="715" bestFit="1" customWidth="1"/>
    <col min="305" max="306" width="7.875" style="715" bestFit="1" customWidth="1"/>
    <col min="307" max="307" width="8.25" style="715" bestFit="1" customWidth="1"/>
    <col min="308" max="308" width="7" style="715" bestFit="1" customWidth="1"/>
    <col min="309" max="310" width="8.125" style="715" bestFit="1" customWidth="1"/>
    <col min="311" max="311" width="9.75" style="715" bestFit="1" customWidth="1"/>
    <col min="312" max="312" width="10.875" style="715" bestFit="1" customWidth="1"/>
    <col min="313" max="313" width="10.125" style="715" bestFit="1" customWidth="1"/>
    <col min="314" max="314" width="7.375" style="715" bestFit="1" customWidth="1"/>
    <col min="315" max="315" width="7.625" style="715" bestFit="1" customWidth="1"/>
    <col min="316" max="316" width="8.75" style="715" bestFit="1" customWidth="1"/>
    <col min="317" max="318" width="7.875" style="715" bestFit="1" customWidth="1"/>
    <col min="319" max="319" width="8.25" style="715" bestFit="1" customWidth="1"/>
    <col min="320" max="320" width="7" style="715" bestFit="1" customWidth="1"/>
    <col min="321" max="322" width="8.125" style="715" bestFit="1" customWidth="1"/>
    <col min="323" max="323" width="9.75" style="715" bestFit="1" customWidth="1"/>
    <col min="324" max="324" width="10.875" style="715" bestFit="1" customWidth="1"/>
    <col min="325" max="325" width="10.125" style="715" bestFit="1" customWidth="1"/>
    <col min="326" max="326" width="7.375" style="715" bestFit="1" customWidth="1"/>
    <col min="327" max="327" width="7.625" style="715" bestFit="1" customWidth="1"/>
    <col min="328" max="328" width="8.75" style="715" bestFit="1" customWidth="1"/>
    <col min="329" max="330" width="7.875" style="715" bestFit="1" customWidth="1"/>
    <col min="331" max="331" width="8.25" style="715" bestFit="1" customWidth="1"/>
    <col min="332" max="332" width="7" style="715" bestFit="1" customWidth="1"/>
    <col min="333" max="334" width="8.125" style="715" bestFit="1" customWidth="1"/>
    <col min="335" max="335" width="9.75" style="715" bestFit="1" customWidth="1"/>
    <col min="336" max="336" width="10.875" style="715" bestFit="1" customWidth="1"/>
    <col min="337" max="337" width="10.125" style="715" bestFit="1" customWidth="1"/>
    <col min="338" max="338" width="7.375" style="715" bestFit="1" customWidth="1"/>
    <col min="339" max="339" width="7.625" style="715" bestFit="1" customWidth="1"/>
    <col min="340" max="340" width="8.75" style="715" bestFit="1" customWidth="1"/>
    <col min="341" max="342" width="7.875" style="715" bestFit="1" customWidth="1"/>
    <col min="343" max="343" width="8.25" style="715" bestFit="1" customWidth="1"/>
    <col min="344" max="344" width="7" style="715" bestFit="1" customWidth="1"/>
    <col min="345" max="346" width="8.125" style="715" bestFit="1" customWidth="1"/>
    <col min="347" max="347" width="9.75" style="715" bestFit="1" customWidth="1"/>
    <col min="348" max="348" width="10.875" style="715" bestFit="1" customWidth="1"/>
    <col min="349" max="349" width="10.125" style="715" bestFit="1" customWidth="1"/>
    <col min="350" max="350" width="7.375" style="715" bestFit="1" customWidth="1"/>
    <col min="351" max="351" width="7.625" style="715" bestFit="1" customWidth="1"/>
    <col min="352" max="352" width="8.75" style="715" bestFit="1" customWidth="1"/>
    <col min="353" max="354" width="7.875" style="715" bestFit="1" customWidth="1"/>
    <col min="355" max="355" width="8.25" style="715" bestFit="1" customWidth="1"/>
    <col min="356" max="356" width="7" style="715" bestFit="1" customWidth="1"/>
    <col min="357" max="358" width="8.125" style="715" bestFit="1" customWidth="1"/>
    <col min="359" max="359" width="9.75" style="715" bestFit="1" customWidth="1"/>
    <col min="360" max="360" width="10.875" style="715" bestFit="1" customWidth="1"/>
    <col min="361" max="361" width="10.125" style="715" bestFit="1" customWidth="1"/>
    <col min="362" max="362" width="7.375" style="715" bestFit="1" customWidth="1"/>
    <col min="363" max="363" width="7.625" style="715" bestFit="1" customWidth="1"/>
    <col min="364" max="364" width="8.75" style="715" bestFit="1" customWidth="1"/>
    <col min="365" max="366" width="7.875" style="715" bestFit="1" customWidth="1"/>
    <col min="367" max="367" width="8.25" style="715" bestFit="1" customWidth="1"/>
    <col min="368" max="368" width="7" style="715" bestFit="1" customWidth="1"/>
    <col min="369" max="370" width="8.125" style="715" bestFit="1" customWidth="1"/>
    <col min="371" max="371" width="9.75" style="715" bestFit="1" customWidth="1"/>
    <col min="372" max="372" width="10.875" style="715" bestFit="1" customWidth="1"/>
    <col min="373" max="373" width="10.125" style="715" bestFit="1" customWidth="1"/>
    <col min="374" max="374" width="7.375" style="715" bestFit="1" customWidth="1"/>
    <col min="375" max="375" width="7.625" style="715" bestFit="1" customWidth="1"/>
    <col min="376" max="376" width="8.75" style="715" bestFit="1" customWidth="1"/>
    <col min="377" max="378" width="7.875" style="715" bestFit="1" customWidth="1"/>
    <col min="379" max="379" width="8.25" style="715" bestFit="1" customWidth="1"/>
    <col min="380" max="380" width="7" style="715" bestFit="1" customWidth="1"/>
    <col min="381" max="382" width="8.125" style="715" bestFit="1" customWidth="1"/>
    <col min="383" max="383" width="9.75" style="715" bestFit="1" customWidth="1"/>
    <col min="384" max="384" width="10.875" style="715" bestFit="1" customWidth="1"/>
    <col min="385" max="385" width="10.125" style="715" bestFit="1" customWidth="1"/>
    <col min="386" max="386" width="7.375" style="715" bestFit="1" customWidth="1"/>
    <col min="387" max="387" width="7.625" style="715" bestFit="1" customWidth="1"/>
    <col min="388" max="388" width="8.75" style="715" bestFit="1" customWidth="1"/>
    <col min="389" max="390" width="7.875" style="715" bestFit="1" customWidth="1"/>
    <col min="391" max="391" width="8.25" style="715" bestFit="1" customWidth="1"/>
    <col min="392" max="392" width="7" style="715" bestFit="1" customWidth="1"/>
    <col min="393" max="394" width="8.125" style="715" bestFit="1" customWidth="1"/>
    <col min="395" max="395" width="9.75" style="715" bestFit="1" customWidth="1"/>
    <col min="396" max="396" width="10.875" style="715" bestFit="1" customWidth="1"/>
    <col min="397" max="397" width="10.125" style="715" bestFit="1" customWidth="1"/>
    <col min="398" max="398" width="7.375" style="715" bestFit="1" customWidth="1"/>
    <col min="399" max="399" width="7.625" style="715" bestFit="1" customWidth="1"/>
    <col min="400" max="400" width="8.75" style="715" bestFit="1" customWidth="1"/>
    <col min="401" max="402" width="7.875" style="715" bestFit="1" customWidth="1"/>
    <col min="403" max="403" width="8.25" style="715" bestFit="1" customWidth="1"/>
    <col min="404" max="404" width="7" style="715" bestFit="1" customWidth="1"/>
    <col min="405" max="406" width="8.125" style="715" bestFit="1" customWidth="1"/>
    <col min="407" max="407" width="9.75" style="715" bestFit="1" customWidth="1"/>
    <col min="408" max="408" width="10.875" style="715" bestFit="1" customWidth="1"/>
    <col min="409" max="409" width="10.125" style="715" bestFit="1" customWidth="1"/>
    <col min="410" max="410" width="7.375" style="715" bestFit="1" customWidth="1"/>
    <col min="411" max="411" width="7.625" style="715" bestFit="1" customWidth="1"/>
    <col min="412" max="412" width="8.75" style="715" bestFit="1" customWidth="1"/>
    <col min="413" max="414" width="7.875" style="715" bestFit="1" customWidth="1"/>
    <col min="415" max="415" width="8.25" style="715" bestFit="1" customWidth="1"/>
    <col min="416" max="416" width="7" style="715" bestFit="1" customWidth="1"/>
    <col min="417" max="418" width="8.125" style="715" bestFit="1" customWidth="1"/>
    <col min="419" max="419" width="9.75" style="715" bestFit="1" customWidth="1"/>
    <col min="420" max="420" width="10.875" style="715" bestFit="1" customWidth="1"/>
    <col min="421" max="421" width="10.125" style="715" bestFit="1" customWidth="1"/>
    <col min="422" max="422" width="7.375" style="715" bestFit="1" customWidth="1"/>
    <col min="423" max="423" width="7.625" style="715" bestFit="1" customWidth="1"/>
    <col min="424" max="424" width="8.75" style="715" bestFit="1" customWidth="1"/>
    <col min="425" max="426" width="7.875" style="715" bestFit="1" customWidth="1"/>
    <col min="427" max="427" width="8.25" style="715" bestFit="1" customWidth="1"/>
    <col min="428" max="428" width="7" style="715" bestFit="1" customWidth="1"/>
    <col min="429" max="430" width="8.125" style="715" bestFit="1" customWidth="1"/>
    <col min="431" max="431" width="9.75" style="715" bestFit="1" customWidth="1"/>
    <col min="432" max="432" width="10.875" style="715" bestFit="1" customWidth="1"/>
    <col min="433" max="433" width="10.125" style="715" bestFit="1" customWidth="1"/>
    <col min="434" max="434" width="7.375" style="715" bestFit="1" customWidth="1"/>
    <col min="435" max="512" width="9" style="715"/>
    <col min="513" max="513" width="50.75" style="715" customWidth="1"/>
    <col min="514" max="514" width="7.875" style="715" bestFit="1" customWidth="1"/>
    <col min="515" max="515" width="8.25" style="715" bestFit="1" customWidth="1"/>
    <col min="516" max="516" width="7" style="715" bestFit="1" customWidth="1"/>
    <col min="517" max="518" width="8.125" style="715" bestFit="1" customWidth="1"/>
    <col min="519" max="519" width="9.75" style="715" bestFit="1" customWidth="1"/>
    <col min="520" max="520" width="10.875" style="715" bestFit="1" customWidth="1"/>
    <col min="521" max="521" width="10.125" style="715" bestFit="1" customWidth="1"/>
    <col min="522" max="522" width="7.375" style="715" bestFit="1" customWidth="1"/>
    <col min="523" max="523" width="7.625" style="715" bestFit="1" customWidth="1"/>
    <col min="524" max="524" width="8.75" style="715" bestFit="1" customWidth="1"/>
    <col min="525" max="526" width="7.875" style="715" bestFit="1" customWidth="1"/>
    <col min="527" max="527" width="8.25" style="715" bestFit="1" customWidth="1"/>
    <col min="528" max="528" width="7" style="715" bestFit="1" customWidth="1"/>
    <col min="529" max="530" width="8.125" style="715" bestFit="1" customWidth="1"/>
    <col min="531" max="531" width="9.75" style="715" bestFit="1" customWidth="1"/>
    <col min="532" max="532" width="10.875" style="715" bestFit="1" customWidth="1"/>
    <col min="533" max="533" width="10.125" style="715" bestFit="1" customWidth="1"/>
    <col min="534" max="534" width="7.375" style="715" bestFit="1" customWidth="1"/>
    <col min="535" max="535" width="7.625" style="715" bestFit="1" customWidth="1"/>
    <col min="536" max="536" width="8.75" style="715" bestFit="1" customWidth="1"/>
    <col min="537" max="538" width="7.875" style="715" bestFit="1" customWidth="1"/>
    <col min="539" max="539" width="8.25" style="715" bestFit="1" customWidth="1"/>
    <col min="540" max="540" width="7" style="715" bestFit="1" customWidth="1"/>
    <col min="541" max="542" width="8.125" style="715" bestFit="1" customWidth="1"/>
    <col min="543" max="543" width="9.75" style="715" bestFit="1" customWidth="1"/>
    <col min="544" max="544" width="10.875" style="715" bestFit="1" customWidth="1"/>
    <col min="545" max="545" width="10.125" style="715" bestFit="1" customWidth="1"/>
    <col min="546" max="546" width="7.375" style="715" bestFit="1" customWidth="1"/>
    <col min="547" max="547" width="7.625" style="715" bestFit="1" customWidth="1"/>
    <col min="548" max="548" width="8.75" style="715" bestFit="1" customWidth="1"/>
    <col min="549" max="550" width="7.875" style="715" bestFit="1" customWidth="1"/>
    <col min="551" max="551" width="8.25" style="715" bestFit="1" customWidth="1"/>
    <col min="552" max="552" width="7" style="715" bestFit="1" customWidth="1"/>
    <col min="553" max="554" width="8.125" style="715" bestFit="1" customWidth="1"/>
    <col min="555" max="555" width="9.75" style="715" bestFit="1" customWidth="1"/>
    <col min="556" max="556" width="10.875" style="715" bestFit="1" customWidth="1"/>
    <col min="557" max="557" width="10.125" style="715" bestFit="1" customWidth="1"/>
    <col min="558" max="558" width="7.375" style="715" bestFit="1" customWidth="1"/>
    <col min="559" max="559" width="7.625" style="715" bestFit="1" customWidth="1"/>
    <col min="560" max="560" width="8.75" style="715" bestFit="1" customWidth="1"/>
    <col min="561" max="562" width="7.875" style="715" bestFit="1" customWidth="1"/>
    <col min="563" max="563" width="8.25" style="715" bestFit="1" customWidth="1"/>
    <col min="564" max="564" width="7" style="715" bestFit="1" customWidth="1"/>
    <col min="565" max="566" width="8.125" style="715" bestFit="1" customWidth="1"/>
    <col min="567" max="567" width="9.75" style="715" bestFit="1" customWidth="1"/>
    <col min="568" max="568" width="10.875" style="715" bestFit="1" customWidth="1"/>
    <col min="569" max="569" width="10.125" style="715" bestFit="1" customWidth="1"/>
    <col min="570" max="570" width="7.375" style="715" bestFit="1" customWidth="1"/>
    <col min="571" max="571" width="7.625" style="715" bestFit="1" customWidth="1"/>
    <col min="572" max="572" width="8.75" style="715" bestFit="1" customWidth="1"/>
    <col min="573" max="574" width="7.875" style="715" bestFit="1" customWidth="1"/>
    <col min="575" max="575" width="8.25" style="715" bestFit="1" customWidth="1"/>
    <col min="576" max="576" width="7" style="715" bestFit="1" customWidth="1"/>
    <col min="577" max="578" width="8.125" style="715" bestFit="1" customWidth="1"/>
    <col min="579" max="579" width="9.75" style="715" bestFit="1" customWidth="1"/>
    <col min="580" max="580" width="10.875" style="715" bestFit="1" customWidth="1"/>
    <col min="581" max="581" width="10.125" style="715" bestFit="1" customWidth="1"/>
    <col min="582" max="582" width="7.375" style="715" bestFit="1" customWidth="1"/>
    <col min="583" max="583" width="7.625" style="715" bestFit="1" customWidth="1"/>
    <col min="584" max="584" width="8.75" style="715" bestFit="1" customWidth="1"/>
    <col min="585" max="586" width="7.875" style="715" bestFit="1" customWidth="1"/>
    <col min="587" max="587" width="8.25" style="715" bestFit="1" customWidth="1"/>
    <col min="588" max="588" width="7" style="715" bestFit="1" customWidth="1"/>
    <col min="589" max="590" width="8.125" style="715" bestFit="1" customWidth="1"/>
    <col min="591" max="591" width="9.75" style="715" bestFit="1" customWidth="1"/>
    <col min="592" max="592" width="10.875" style="715" bestFit="1" customWidth="1"/>
    <col min="593" max="593" width="10.125" style="715" bestFit="1" customWidth="1"/>
    <col min="594" max="594" width="7.375" style="715" bestFit="1" customWidth="1"/>
    <col min="595" max="595" width="7.625" style="715" bestFit="1" customWidth="1"/>
    <col min="596" max="596" width="8.75" style="715" bestFit="1" customWidth="1"/>
    <col min="597" max="598" width="7.875" style="715" bestFit="1" customWidth="1"/>
    <col min="599" max="599" width="8.25" style="715" bestFit="1" customWidth="1"/>
    <col min="600" max="600" width="7" style="715" bestFit="1" customWidth="1"/>
    <col min="601" max="602" width="8.125" style="715" bestFit="1" customWidth="1"/>
    <col min="603" max="603" width="9.75" style="715" bestFit="1" customWidth="1"/>
    <col min="604" max="604" width="10.875" style="715" bestFit="1" customWidth="1"/>
    <col min="605" max="605" width="10.125" style="715" bestFit="1" customWidth="1"/>
    <col min="606" max="606" width="7.375" style="715" bestFit="1" customWidth="1"/>
    <col min="607" max="607" width="7.625" style="715" bestFit="1" customWidth="1"/>
    <col min="608" max="608" width="8.75" style="715" bestFit="1" customWidth="1"/>
    <col min="609" max="610" width="7.875" style="715" bestFit="1" customWidth="1"/>
    <col min="611" max="611" width="8.25" style="715" bestFit="1" customWidth="1"/>
    <col min="612" max="612" width="7" style="715" bestFit="1" customWidth="1"/>
    <col min="613" max="614" width="8.125" style="715" bestFit="1" customWidth="1"/>
    <col min="615" max="615" width="9.75" style="715" bestFit="1" customWidth="1"/>
    <col min="616" max="616" width="10.875" style="715" bestFit="1" customWidth="1"/>
    <col min="617" max="617" width="10.125" style="715" bestFit="1" customWidth="1"/>
    <col min="618" max="618" width="7.375" style="715" bestFit="1" customWidth="1"/>
    <col min="619" max="619" width="7.625" style="715" bestFit="1" customWidth="1"/>
    <col min="620" max="620" width="8.75" style="715" bestFit="1" customWidth="1"/>
    <col min="621" max="622" width="7.875" style="715" bestFit="1" customWidth="1"/>
    <col min="623" max="623" width="8.25" style="715" bestFit="1" customWidth="1"/>
    <col min="624" max="624" width="7" style="715" bestFit="1" customWidth="1"/>
    <col min="625" max="626" width="8.125" style="715" bestFit="1" customWidth="1"/>
    <col min="627" max="627" width="9.75" style="715" bestFit="1" customWidth="1"/>
    <col min="628" max="628" width="10.875" style="715" bestFit="1" customWidth="1"/>
    <col min="629" max="629" width="10.125" style="715" bestFit="1" customWidth="1"/>
    <col min="630" max="630" width="7.375" style="715" bestFit="1" customWidth="1"/>
    <col min="631" max="631" width="7.625" style="715" bestFit="1" customWidth="1"/>
    <col min="632" max="632" width="8.75" style="715" bestFit="1" customWidth="1"/>
    <col min="633" max="634" width="7.875" style="715" bestFit="1" customWidth="1"/>
    <col min="635" max="635" width="8.25" style="715" bestFit="1" customWidth="1"/>
    <col min="636" max="636" width="7" style="715" bestFit="1" customWidth="1"/>
    <col min="637" max="638" width="8.125" style="715" bestFit="1" customWidth="1"/>
    <col min="639" max="639" width="9.75" style="715" bestFit="1" customWidth="1"/>
    <col min="640" max="640" width="10.875" style="715" bestFit="1" customWidth="1"/>
    <col min="641" max="641" width="10.125" style="715" bestFit="1" customWidth="1"/>
    <col min="642" max="642" width="7.375" style="715" bestFit="1" customWidth="1"/>
    <col min="643" max="643" width="7.625" style="715" bestFit="1" customWidth="1"/>
    <col min="644" max="644" width="8.75" style="715" bestFit="1" customWidth="1"/>
    <col min="645" max="646" width="7.875" style="715" bestFit="1" customWidth="1"/>
    <col min="647" max="647" width="8.25" style="715" bestFit="1" customWidth="1"/>
    <col min="648" max="648" width="7" style="715" bestFit="1" customWidth="1"/>
    <col min="649" max="650" width="8.125" style="715" bestFit="1" customWidth="1"/>
    <col min="651" max="651" width="9.75" style="715" bestFit="1" customWidth="1"/>
    <col min="652" max="652" width="10.875" style="715" bestFit="1" customWidth="1"/>
    <col min="653" max="653" width="10.125" style="715" bestFit="1" customWidth="1"/>
    <col min="654" max="654" width="7.375" style="715" bestFit="1" customWidth="1"/>
    <col min="655" max="655" width="7.625" style="715" bestFit="1" customWidth="1"/>
    <col min="656" max="656" width="8.75" style="715" bestFit="1" customWidth="1"/>
    <col min="657" max="658" width="7.875" style="715" bestFit="1" customWidth="1"/>
    <col min="659" max="659" width="8.25" style="715" bestFit="1" customWidth="1"/>
    <col min="660" max="660" width="7" style="715" bestFit="1" customWidth="1"/>
    <col min="661" max="662" width="8.125" style="715" bestFit="1" customWidth="1"/>
    <col min="663" max="663" width="9.75" style="715" bestFit="1" customWidth="1"/>
    <col min="664" max="664" width="10.875" style="715" bestFit="1" customWidth="1"/>
    <col min="665" max="665" width="10.125" style="715" bestFit="1" customWidth="1"/>
    <col min="666" max="666" width="7.375" style="715" bestFit="1" customWidth="1"/>
    <col min="667" max="667" width="7.625" style="715" bestFit="1" customWidth="1"/>
    <col min="668" max="668" width="8.75" style="715" bestFit="1" customWidth="1"/>
    <col min="669" max="670" width="7.875" style="715" bestFit="1" customWidth="1"/>
    <col min="671" max="671" width="8.25" style="715" bestFit="1" customWidth="1"/>
    <col min="672" max="672" width="7" style="715" bestFit="1" customWidth="1"/>
    <col min="673" max="674" width="8.125" style="715" bestFit="1" customWidth="1"/>
    <col min="675" max="675" width="9.75" style="715" bestFit="1" customWidth="1"/>
    <col min="676" max="676" width="10.875" style="715" bestFit="1" customWidth="1"/>
    <col min="677" max="677" width="10.125" style="715" bestFit="1" customWidth="1"/>
    <col min="678" max="678" width="7.375" style="715" bestFit="1" customWidth="1"/>
    <col min="679" max="679" width="7.625" style="715" bestFit="1" customWidth="1"/>
    <col min="680" max="680" width="8.75" style="715" bestFit="1" customWidth="1"/>
    <col min="681" max="682" width="7.875" style="715" bestFit="1" customWidth="1"/>
    <col min="683" max="683" width="8.25" style="715" bestFit="1" customWidth="1"/>
    <col min="684" max="684" width="7" style="715" bestFit="1" customWidth="1"/>
    <col min="685" max="686" width="8.125" style="715" bestFit="1" customWidth="1"/>
    <col min="687" max="687" width="9.75" style="715" bestFit="1" customWidth="1"/>
    <col min="688" max="688" width="10.875" style="715" bestFit="1" customWidth="1"/>
    <col min="689" max="689" width="10.125" style="715" bestFit="1" customWidth="1"/>
    <col min="690" max="690" width="7.375" style="715" bestFit="1" customWidth="1"/>
    <col min="691" max="768" width="9" style="715"/>
    <col min="769" max="769" width="50.75" style="715" customWidth="1"/>
    <col min="770" max="770" width="7.875" style="715" bestFit="1" customWidth="1"/>
    <col min="771" max="771" width="8.25" style="715" bestFit="1" customWidth="1"/>
    <col min="772" max="772" width="7" style="715" bestFit="1" customWidth="1"/>
    <col min="773" max="774" width="8.125" style="715" bestFit="1" customWidth="1"/>
    <col min="775" max="775" width="9.75" style="715" bestFit="1" customWidth="1"/>
    <col min="776" max="776" width="10.875" style="715" bestFit="1" customWidth="1"/>
    <col min="777" max="777" width="10.125" style="715" bestFit="1" customWidth="1"/>
    <col min="778" max="778" width="7.375" style="715" bestFit="1" customWidth="1"/>
    <col min="779" max="779" width="7.625" style="715" bestFit="1" customWidth="1"/>
    <col min="780" max="780" width="8.75" style="715" bestFit="1" customWidth="1"/>
    <col min="781" max="782" width="7.875" style="715" bestFit="1" customWidth="1"/>
    <col min="783" max="783" width="8.25" style="715" bestFit="1" customWidth="1"/>
    <col min="784" max="784" width="7" style="715" bestFit="1" customWidth="1"/>
    <col min="785" max="786" width="8.125" style="715" bestFit="1" customWidth="1"/>
    <col min="787" max="787" width="9.75" style="715" bestFit="1" customWidth="1"/>
    <col min="788" max="788" width="10.875" style="715" bestFit="1" customWidth="1"/>
    <col min="789" max="789" width="10.125" style="715" bestFit="1" customWidth="1"/>
    <col min="790" max="790" width="7.375" style="715" bestFit="1" customWidth="1"/>
    <col min="791" max="791" width="7.625" style="715" bestFit="1" customWidth="1"/>
    <col min="792" max="792" width="8.75" style="715" bestFit="1" customWidth="1"/>
    <col min="793" max="794" width="7.875" style="715" bestFit="1" customWidth="1"/>
    <col min="795" max="795" width="8.25" style="715" bestFit="1" customWidth="1"/>
    <col min="796" max="796" width="7" style="715" bestFit="1" customWidth="1"/>
    <col min="797" max="798" width="8.125" style="715" bestFit="1" customWidth="1"/>
    <col min="799" max="799" width="9.75" style="715" bestFit="1" customWidth="1"/>
    <col min="800" max="800" width="10.875" style="715" bestFit="1" customWidth="1"/>
    <col min="801" max="801" width="10.125" style="715" bestFit="1" customWidth="1"/>
    <col min="802" max="802" width="7.375" style="715" bestFit="1" customWidth="1"/>
    <col min="803" max="803" width="7.625" style="715" bestFit="1" customWidth="1"/>
    <col min="804" max="804" width="8.75" style="715" bestFit="1" customWidth="1"/>
    <col min="805" max="806" width="7.875" style="715" bestFit="1" customWidth="1"/>
    <col min="807" max="807" width="8.25" style="715" bestFit="1" customWidth="1"/>
    <col min="808" max="808" width="7" style="715" bestFit="1" customWidth="1"/>
    <col min="809" max="810" width="8.125" style="715" bestFit="1" customWidth="1"/>
    <col min="811" max="811" width="9.75" style="715" bestFit="1" customWidth="1"/>
    <col min="812" max="812" width="10.875" style="715" bestFit="1" customWidth="1"/>
    <col min="813" max="813" width="10.125" style="715" bestFit="1" customWidth="1"/>
    <col min="814" max="814" width="7.375" style="715" bestFit="1" customWidth="1"/>
    <col min="815" max="815" width="7.625" style="715" bestFit="1" customWidth="1"/>
    <col min="816" max="816" width="8.75" style="715" bestFit="1" customWidth="1"/>
    <col min="817" max="818" width="7.875" style="715" bestFit="1" customWidth="1"/>
    <col min="819" max="819" width="8.25" style="715" bestFit="1" customWidth="1"/>
    <col min="820" max="820" width="7" style="715" bestFit="1" customWidth="1"/>
    <col min="821" max="822" width="8.125" style="715" bestFit="1" customWidth="1"/>
    <col min="823" max="823" width="9.75" style="715" bestFit="1" customWidth="1"/>
    <col min="824" max="824" width="10.875" style="715" bestFit="1" customWidth="1"/>
    <col min="825" max="825" width="10.125" style="715" bestFit="1" customWidth="1"/>
    <col min="826" max="826" width="7.375" style="715" bestFit="1" customWidth="1"/>
    <col min="827" max="827" width="7.625" style="715" bestFit="1" customWidth="1"/>
    <col min="828" max="828" width="8.75" style="715" bestFit="1" customWidth="1"/>
    <col min="829" max="830" width="7.875" style="715" bestFit="1" customWidth="1"/>
    <col min="831" max="831" width="8.25" style="715" bestFit="1" customWidth="1"/>
    <col min="832" max="832" width="7" style="715" bestFit="1" customWidth="1"/>
    <col min="833" max="834" width="8.125" style="715" bestFit="1" customWidth="1"/>
    <col min="835" max="835" width="9.75" style="715" bestFit="1" customWidth="1"/>
    <col min="836" max="836" width="10.875" style="715" bestFit="1" customWidth="1"/>
    <col min="837" max="837" width="10.125" style="715" bestFit="1" customWidth="1"/>
    <col min="838" max="838" width="7.375" style="715" bestFit="1" customWidth="1"/>
    <col min="839" max="839" width="7.625" style="715" bestFit="1" customWidth="1"/>
    <col min="840" max="840" width="8.75" style="715" bestFit="1" customWidth="1"/>
    <col min="841" max="842" width="7.875" style="715" bestFit="1" customWidth="1"/>
    <col min="843" max="843" width="8.25" style="715" bestFit="1" customWidth="1"/>
    <col min="844" max="844" width="7" style="715" bestFit="1" customWidth="1"/>
    <col min="845" max="846" width="8.125" style="715" bestFit="1" customWidth="1"/>
    <col min="847" max="847" width="9.75" style="715" bestFit="1" customWidth="1"/>
    <col min="848" max="848" width="10.875" style="715" bestFit="1" customWidth="1"/>
    <col min="849" max="849" width="10.125" style="715" bestFit="1" customWidth="1"/>
    <col min="850" max="850" width="7.375" style="715" bestFit="1" customWidth="1"/>
    <col min="851" max="851" width="7.625" style="715" bestFit="1" customWidth="1"/>
    <col min="852" max="852" width="8.75" style="715" bestFit="1" customWidth="1"/>
    <col min="853" max="854" width="7.875" style="715" bestFit="1" customWidth="1"/>
    <col min="855" max="855" width="8.25" style="715" bestFit="1" customWidth="1"/>
    <col min="856" max="856" width="7" style="715" bestFit="1" customWidth="1"/>
    <col min="857" max="858" width="8.125" style="715" bestFit="1" customWidth="1"/>
    <col min="859" max="859" width="9.75" style="715" bestFit="1" customWidth="1"/>
    <col min="860" max="860" width="10.875" style="715" bestFit="1" customWidth="1"/>
    <col min="861" max="861" width="10.125" style="715" bestFit="1" customWidth="1"/>
    <col min="862" max="862" width="7.375" style="715" bestFit="1" customWidth="1"/>
    <col min="863" max="863" width="7.625" style="715" bestFit="1" customWidth="1"/>
    <col min="864" max="864" width="8.75" style="715" bestFit="1" customWidth="1"/>
    <col min="865" max="866" width="7.875" style="715" bestFit="1" customWidth="1"/>
    <col min="867" max="867" width="8.25" style="715" bestFit="1" customWidth="1"/>
    <col min="868" max="868" width="7" style="715" bestFit="1" customWidth="1"/>
    <col min="869" max="870" width="8.125" style="715" bestFit="1" customWidth="1"/>
    <col min="871" max="871" width="9.75" style="715" bestFit="1" customWidth="1"/>
    <col min="872" max="872" width="10.875" style="715" bestFit="1" customWidth="1"/>
    <col min="873" max="873" width="10.125" style="715" bestFit="1" customWidth="1"/>
    <col min="874" max="874" width="7.375" style="715" bestFit="1" customWidth="1"/>
    <col min="875" max="875" width="7.625" style="715" bestFit="1" customWidth="1"/>
    <col min="876" max="876" width="8.75" style="715" bestFit="1" customWidth="1"/>
    <col min="877" max="878" width="7.875" style="715" bestFit="1" customWidth="1"/>
    <col min="879" max="879" width="8.25" style="715" bestFit="1" customWidth="1"/>
    <col min="880" max="880" width="7" style="715" bestFit="1" customWidth="1"/>
    <col min="881" max="882" width="8.125" style="715" bestFit="1" customWidth="1"/>
    <col min="883" max="883" width="9.75" style="715" bestFit="1" customWidth="1"/>
    <col min="884" max="884" width="10.875" style="715" bestFit="1" customWidth="1"/>
    <col min="885" max="885" width="10.125" style="715" bestFit="1" customWidth="1"/>
    <col min="886" max="886" width="7.375" style="715" bestFit="1" customWidth="1"/>
    <col min="887" max="887" width="7.625" style="715" bestFit="1" customWidth="1"/>
    <col min="888" max="888" width="8.75" style="715" bestFit="1" customWidth="1"/>
    <col min="889" max="890" width="7.875" style="715" bestFit="1" customWidth="1"/>
    <col min="891" max="891" width="8.25" style="715" bestFit="1" customWidth="1"/>
    <col min="892" max="892" width="7" style="715" bestFit="1" customWidth="1"/>
    <col min="893" max="894" width="8.125" style="715" bestFit="1" customWidth="1"/>
    <col min="895" max="895" width="9.75" style="715" bestFit="1" customWidth="1"/>
    <col min="896" max="896" width="10.875" style="715" bestFit="1" customWidth="1"/>
    <col min="897" max="897" width="10.125" style="715" bestFit="1" customWidth="1"/>
    <col min="898" max="898" width="7.375" style="715" bestFit="1" customWidth="1"/>
    <col min="899" max="899" width="7.625" style="715" bestFit="1" customWidth="1"/>
    <col min="900" max="900" width="8.75" style="715" bestFit="1" customWidth="1"/>
    <col min="901" max="902" width="7.875" style="715" bestFit="1" customWidth="1"/>
    <col min="903" max="903" width="8.25" style="715" bestFit="1" customWidth="1"/>
    <col min="904" max="904" width="7" style="715" bestFit="1" customWidth="1"/>
    <col min="905" max="906" width="8.125" style="715" bestFit="1" customWidth="1"/>
    <col min="907" max="907" width="9.75" style="715" bestFit="1" customWidth="1"/>
    <col min="908" max="908" width="10.875" style="715" bestFit="1" customWidth="1"/>
    <col min="909" max="909" width="10.125" style="715" bestFit="1" customWidth="1"/>
    <col min="910" max="910" width="7.375" style="715" bestFit="1" customWidth="1"/>
    <col min="911" max="911" width="7.625" style="715" bestFit="1" customWidth="1"/>
    <col min="912" max="912" width="8.75" style="715" bestFit="1" customWidth="1"/>
    <col min="913" max="914" width="7.875" style="715" bestFit="1" customWidth="1"/>
    <col min="915" max="915" width="8.25" style="715" bestFit="1" customWidth="1"/>
    <col min="916" max="916" width="7" style="715" bestFit="1" customWidth="1"/>
    <col min="917" max="918" width="8.125" style="715" bestFit="1" customWidth="1"/>
    <col min="919" max="919" width="9.75" style="715" bestFit="1" customWidth="1"/>
    <col min="920" max="920" width="10.875" style="715" bestFit="1" customWidth="1"/>
    <col min="921" max="921" width="10.125" style="715" bestFit="1" customWidth="1"/>
    <col min="922" max="922" width="7.375" style="715" bestFit="1" customWidth="1"/>
    <col min="923" max="923" width="7.625" style="715" bestFit="1" customWidth="1"/>
    <col min="924" max="924" width="8.75" style="715" bestFit="1" customWidth="1"/>
    <col min="925" max="926" width="7.875" style="715" bestFit="1" customWidth="1"/>
    <col min="927" max="927" width="8.25" style="715" bestFit="1" customWidth="1"/>
    <col min="928" max="928" width="7" style="715" bestFit="1" customWidth="1"/>
    <col min="929" max="930" width="8.125" style="715" bestFit="1" customWidth="1"/>
    <col min="931" max="931" width="9.75" style="715" bestFit="1" customWidth="1"/>
    <col min="932" max="932" width="10.875" style="715" bestFit="1" customWidth="1"/>
    <col min="933" max="933" width="10.125" style="715" bestFit="1" customWidth="1"/>
    <col min="934" max="934" width="7.375" style="715" bestFit="1" customWidth="1"/>
    <col min="935" max="935" width="7.625" style="715" bestFit="1" customWidth="1"/>
    <col min="936" max="936" width="8.75" style="715" bestFit="1" customWidth="1"/>
    <col min="937" max="938" width="7.875" style="715" bestFit="1" customWidth="1"/>
    <col min="939" max="939" width="8.25" style="715" bestFit="1" customWidth="1"/>
    <col min="940" max="940" width="7" style="715" bestFit="1" customWidth="1"/>
    <col min="941" max="942" width="8.125" style="715" bestFit="1" customWidth="1"/>
    <col min="943" max="943" width="9.75" style="715" bestFit="1" customWidth="1"/>
    <col min="944" max="944" width="10.875" style="715" bestFit="1" customWidth="1"/>
    <col min="945" max="945" width="10.125" style="715" bestFit="1" customWidth="1"/>
    <col min="946" max="946" width="7.375" style="715" bestFit="1" customWidth="1"/>
    <col min="947" max="1024" width="9" style="715"/>
    <col min="1025" max="1025" width="50.75" style="715" customWidth="1"/>
    <col min="1026" max="1026" width="7.875" style="715" bestFit="1" customWidth="1"/>
    <col min="1027" max="1027" width="8.25" style="715" bestFit="1" customWidth="1"/>
    <col min="1028" max="1028" width="7" style="715" bestFit="1" customWidth="1"/>
    <col min="1029" max="1030" width="8.125" style="715" bestFit="1" customWidth="1"/>
    <col min="1031" max="1031" width="9.75" style="715" bestFit="1" customWidth="1"/>
    <col min="1032" max="1032" width="10.875" style="715" bestFit="1" customWidth="1"/>
    <col min="1033" max="1033" width="10.125" style="715" bestFit="1" customWidth="1"/>
    <col min="1034" max="1034" width="7.375" style="715" bestFit="1" customWidth="1"/>
    <col min="1035" max="1035" width="7.625" style="715" bestFit="1" customWidth="1"/>
    <col min="1036" max="1036" width="8.75" style="715" bestFit="1" customWidth="1"/>
    <col min="1037" max="1038" width="7.875" style="715" bestFit="1" customWidth="1"/>
    <col min="1039" max="1039" width="8.25" style="715" bestFit="1" customWidth="1"/>
    <col min="1040" max="1040" width="7" style="715" bestFit="1" customWidth="1"/>
    <col min="1041" max="1042" width="8.125" style="715" bestFit="1" customWidth="1"/>
    <col min="1043" max="1043" width="9.75" style="715" bestFit="1" customWidth="1"/>
    <col min="1044" max="1044" width="10.875" style="715" bestFit="1" customWidth="1"/>
    <col min="1045" max="1045" width="10.125" style="715" bestFit="1" customWidth="1"/>
    <col min="1046" max="1046" width="7.375" style="715" bestFit="1" customWidth="1"/>
    <col min="1047" max="1047" width="7.625" style="715" bestFit="1" customWidth="1"/>
    <col min="1048" max="1048" width="8.75" style="715" bestFit="1" customWidth="1"/>
    <col min="1049" max="1050" width="7.875" style="715" bestFit="1" customWidth="1"/>
    <col min="1051" max="1051" width="8.25" style="715" bestFit="1" customWidth="1"/>
    <col min="1052" max="1052" width="7" style="715" bestFit="1" customWidth="1"/>
    <col min="1053" max="1054" width="8.125" style="715" bestFit="1" customWidth="1"/>
    <col min="1055" max="1055" width="9.75" style="715" bestFit="1" customWidth="1"/>
    <col min="1056" max="1056" width="10.875" style="715" bestFit="1" customWidth="1"/>
    <col min="1057" max="1057" width="10.125" style="715" bestFit="1" customWidth="1"/>
    <col min="1058" max="1058" width="7.375" style="715" bestFit="1" customWidth="1"/>
    <col min="1059" max="1059" width="7.625" style="715" bestFit="1" customWidth="1"/>
    <col min="1060" max="1060" width="8.75" style="715" bestFit="1" customWidth="1"/>
    <col min="1061" max="1062" width="7.875" style="715" bestFit="1" customWidth="1"/>
    <col min="1063" max="1063" width="8.25" style="715" bestFit="1" customWidth="1"/>
    <col min="1064" max="1064" width="7" style="715" bestFit="1" customWidth="1"/>
    <col min="1065" max="1066" width="8.125" style="715" bestFit="1" customWidth="1"/>
    <col min="1067" max="1067" width="9.75" style="715" bestFit="1" customWidth="1"/>
    <col min="1068" max="1068" width="10.875" style="715" bestFit="1" customWidth="1"/>
    <col min="1069" max="1069" width="10.125" style="715" bestFit="1" customWidth="1"/>
    <col min="1070" max="1070" width="7.375" style="715" bestFit="1" customWidth="1"/>
    <col min="1071" max="1071" width="7.625" style="715" bestFit="1" customWidth="1"/>
    <col min="1072" max="1072" width="8.75" style="715" bestFit="1" customWidth="1"/>
    <col min="1073" max="1074" width="7.875" style="715" bestFit="1" customWidth="1"/>
    <col min="1075" max="1075" width="8.25" style="715" bestFit="1" customWidth="1"/>
    <col min="1076" max="1076" width="7" style="715" bestFit="1" customWidth="1"/>
    <col min="1077" max="1078" width="8.125" style="715" bestFit="1" customWidth="1"/>
    <col min="1079" max="1079" width="9.75" style="715" bestFit="1" customWidth="1"/>
    <col min="1080" max="1080" width="10.875" style="715" bestFit="1" customWidth="1"/>
    <col min="1081" max="1081" width="10.125" style="715" bestFit="1" customWidth="1"/>
    <col min="1082" max="1082" width="7.375" style="715" bestFit="1" customWidth="1"/>
    <col min="1083" max="1083" width="7.625" style="715" bestFit="1" customWidth="1"/>
    <col min="1084" max="1084" width="8.75" style="715" bestFit="1" customWidth="1"/>
    <col min="1085" max="1086" width="7.875" style="715" bestFit="1" customWidth="1"/>
    <col min="1087" max="1087" width="8.25" style="715" bestFit="1" customWidth="1"/>
    <col min="1088" max="1088" width="7" style="715" bestFit="1" customWidth="1"/>
    <col min="1089" max="1090" width="8.125" style="715" bestFit="1" customWidth="1"/>
    <col min="1091" max="1091" width="9.75" style="715" bestFit="1" customWidth="1"/>
    <col min="1092" max="1092" width="10.875" style="715" bestFit="1" customWidth="1"/>
    <col min="1093" max="1093" width="10.125" style="715" bestFit="1" customWidth="1"/>
    <col min="1094" max="1094" width="7.375" style="715" bestFit="1" customWidth="1"/>
    <col min="1095" max="1095" width="7.625" style="715" bestFit="1" customWidth="1"/>
    <col min="1096" max="1096" width="8.75" style="715" bestFit="1" customWidth="1"/>
    <col min="1097" max="1098" width="7.875" style="715" bestFit="1" customWidth="1"/>
    <col min="1099" max="1099" width="8.25" style="715" bestFit="1" customWidth="1"/>
    <col min="1100" max="1100" width="7" style="715" bestFit="1" customWidth="1"/>
    <col min="1101" max="1102" width="8.125" style="715" bestFit="1" customWidth="1"/>
    <col min="1103" max="1103" width="9.75" style="715" bestFit="1" customWidth="1"/>
    <col min="1104" max="1104" width="10.875" style="715" bestFit="1" customWidth="1"/>
    <col min="1105" max="1105" width="10.125" style="715" bestFit="1" customWidth="1"/>
    <col min="1106" max="1106" width="7.375" style="715" bestFit="1" customWidth="1"/>
    <col min="1107" max="1107" width="7.625" style="715" bestFit="1" customWidth="1"/>
    <col min="1108" max="1108" width="8.75" style="715" bestFit="1" customWidth="1"/>
    <col min="1109" max="1110" width="7.875" style="715" bestFit="1" customWidth="1"/>
    <col min="1111" max="1111" width="8.25" style="715" bestFit="1" customWidth="1"/>
    <col min="1112" max="1112" width="7" style="715" bestFit="1" customWidth="1"/>
    <col min="1113" max="1114" width="8.125" style="715" bestFit="1" customWidth="1"/>
    <col min="1115" max="1115" width="9.75" style="715" bestFit="1" customWidth="1"/>
    <col min="1116" max="1116" width="10.875" style="715" bestFit="1" customWidth="1"/>
    <col min="1117" max="1117" width="10.125" style="715" bestFit="1" customWidth="1"/>
    <col min="1118" max="1118" width="7.375" style="715" bestFit="1" customWidth="1"/>
    <col min="1119" max="1119" width="7.625" style="715" bestFit="1" customWidth="1"/>
    <col min="1120" max="1120" width="8.75" style="715" bestFit="1" customWidth="1"/>
    <col min="1121" max="1122" width="7.875" style="715" bestFit="1" customWidth="1"/>
    <col min="1123" max="1123" width="8.25" style="715" bestFit="1" customWidth="1"/>
    <col min="1124" max="1124" width="7" style="715" bestFit="1" customWidth="1"/>
    <col min="1125" max="1126" width="8.125" style="715" bestFit="1" customWidth="1"/>
    <col min="1127" max="1127" width="9.75" style="715" bestFit="1" customWidth="1"/>
    <col min="1128" max="1128" width="10.875" style="715" bestFit="1" customWidth="1"/>
    <col min="1129" max="1129" width="10.125" style="715" bestFit="1" customWidth="1"/>
    <col min="1130" max="1130" width="7.375" style="715" bestFit="1" customWidth="1"/>
    <col min="1131" max="1131" width="7.625" style="715" bestFit="1" customWidth="1"/>
    <col min="1132" max="1132" width="8.75" style="715" bestFit="1" customWidth="1"/>
    <col min="1133" max="1134" width="7.875" style="715" bestFit="1" customWidth="1"/>
    <col min="1135" max="1135" width="8.25" style="715" bestFit="1" customWidth="1"/>
    <col min="1136" max="1136" width="7" style="715" bestFit="1" customWidth="1"/>
    <col min="1137" max="1138" width="8.125" style="715" bestFit="1" customWidth="1"/>
    <col min="1139" max="1139" width="9.75" style="715" bestFit="1" customWidth="1"/>
    <col min="1140" max="1140" width="10.875" style="715" bestFit="1" customWidth="1"/>
    <col min="1141" max="1141" width="10.125" style="715" bestFit="1" customWidth="1"/>
    <col min="1142" max="1142" width="7.375" style="715" bestFit="1" customWidth="1"/>
    <col min="1143" max="1143" width="7.625" style="715" bestFit="1" customWidth="1"/>
    <col min="1144" max="1144" width="8.75" style="715" bestFit="1" customWidth="1"/>
    <col min="1145" max="1146" width="7.875" style="715" bestFit="1" customWidth="1"/>
    <col min="1147" max="1147" width="8.25" style="715" bestFit="1" customWidth="1"/>
    <col min="1148" max="1148" width="7" style="715" bestFit="1" customWidth="1"/>
    <col min="1149" max="1150" width="8.125" style="715" bestFit="1" customWidth="1"/>
    <col min="1151" max="1151" width="9.75" style="715" bestFit="1" customWidth="1"/>
    <col min="1152" max="1152" width="10.875" style="715" bestFit="1" customWidth="1"/>
    <col min="1153" max="1153" width="10.125" style="715" bestFit="1" customWidth="1"/>
    <col min="1154" max="1154" width="7.375" style="715" bestFit="1" customWidth="1"/>
    <col min="1155" max="1155" width="7.625" style="715" bestFit="1" customWidth="1"/>
    <col min="1156" max="1156" width="8.75" style="715" bestFit="1" customWidth="1"/>
    <col min="1157" max="1158" width="7.875" style="715" bestFit="1" customWidth="1"/>
    <col min="1159" max="1159" width="8.25" style="715" bestFit="1" customWidth="1"/>
    <col min="1160" max="1160" width="7" style="715" bestFit="1" customWidth="1"/>
    <col min="1161" max="1162" width="8.125" style="715" bestFit="1" customWidth="1"/>
    <col min="1163" max="1163" width="9.75" style="715" bestFit="1" customWidth="1"/>
    <col min="1164" max="1164" width="10.875" style="715" bestFit="1" customWidth="1"/>
    <col min="1165" max="1165" width="10.125" style="715" bestFit="1" customWidth="1"/>
    <col min="1166" max="1166" width="7.375" style="715" bestFit="1" customWidth="1"/>
    <col min="1167" max="1167" width="7.625" style="715" bestFit="1" customWidth="1"/>
    <col min="1168" max="1168" width="8.75" style="715" bestFit="1" customWidth="1"/>
    <col min="1169" max="1170" width="7.875" style="715" bestFit="1" customWidth="1"/>
    <col min="1171" max="1171" width="8.25" style="715" bestFit="1" customWidth="1"/>
    <col min="1172" max="1172" width="7" style="715" bestFit="1" customWidth="1"/>
    <col min="1173" max="1174" width="8.125" style="715" bestFit="1" customWidth="1"/>
    <col min="1175" max="1175" width="9.75" style="715" bestFit="1" customWidth="1"/>
    <col min="1176" max="1176" width="10.875" style="715" bestFit="1" customWidth="1"/>
    <col min="1177" max="1177" width="10.125" style="715" bestFit="1" customWidth="1"/>
    <col min="1178" max="1178" width="7.375" style="715" bestFit="1" customWidth="1"/>
    <col min="1179" max="1179" width="7.625" style="715" bestFit="1" customWidth="1"/>
    <col min="1180" max="1180" width="8.75" style="715" bestFit="1" customWidth="1"/>
    <col min="1181" max="1182" width="7.875" style="715" bestFit="1" customWidth="1"/>
    <col min="1183" max="1183" width="8.25" style="715" bestFit="1" customWidth="1"/>
    <col min="1184" max="1184" width="7" style="715" bestFit="1" customWidth="1"/>
    <col min="1185" max="1186" width="8.125" style="715" bestFit="1" customWidth="1"/>
    <col min="1187" max="1187" width="9.75" style="715" bestFit="1" customWidth="1"/>
    <col min="1188" max="1188" width="10.875" style="715" bestFit="1" customWidth="1"/>
    <col min="1189" max="1189" width="10.125" style="715" bestFit="1" customWidth="1"/>
    <col min="1190" max="1190" width="7.375" style="715" bestFit="1" customWidth="1"/>
    <col min="1191" max="1191" width="7.625" style="715" bestFit="1" customWidth="1"/>
    <col min="1192" max="1192" width="8.75" style="715" bestFit="1" customWidth="1"/>
    <col min="1193" max="1194" width="7.875" style="715" bestFit="1" customWidth="1"/>
    <col min="1195" max="1195" width="8.25" style="715" bestFit="1" customWidth="1"/>
    <col min="1196" max="1196" width="7" style="715" bestFit="1" customWidth="1"/>
    <col min="1197" max="1198" width="8.125" style="715" bestFit="1" customWidth="1"/>
    <col min="1199" max="1199" width="9.75" style="715" bestFit="1" customWidth="1"/>
    <col min="1200" max="1200" width="10.875" style="715" bestFit="1" customWidth="1"/>
    <col min="1201" max="1201" width="10.125" style="715" bestFit="1" customWidth="1"/>
    <col min="1202" max="1202" width="7.375" style="715" bestFit="1" customWidth="1"/>
    <col min="1203" max="1280" width="9" style="715"/>
    <col min="1281" max="1281" width="50.75" style="715" customWidth="1"/>
    <col min="1282" max="1282" width="7.875" style="715" bestFit="1" customWidth="1"/>
    <col min="1283" max="1283" width="8.25" style="715" bestFit="1" customWidth="1"/>
    <col min="1284" max="1284" width="7" style="715" bestFit="1" customWidth="1"/>
    <col min="1285" max="1286" width="8.125" style="715" bestFit="1" customWidth="1"/>
    <col min="1287" max="1287" width="9.75" style="715" bestFit="1" customWidth="1"/>
    <col min="1288" max="1288" width="10.875" style="715" bestFit="1" customWidth="1"/>
    <col min="1289" max="1289" width="10.125" style="715" bestFit="1" customWidth="1"/>
    <col min="1290" max="1290" width="7.375" style="715" bestFit="1" customWidth="1"/>
    <col min="1291" max="1291" width="7.625" style="715" bestFit="1" customWidth="1"/>
    <col min="1292" max="1292" width="8.75" style="715" bestFit="1" customWidth="1"/>
    <col min="1293" max="1294" width="7.875" style="715" bestFit="1" customWidth="1"/>
    <col min="1295" max="1295" width="8.25" style="715" bestFit="1" customWidth="1"/>
    <col min="1296" max="1296" width="7" style="715" bestFit="1" customWidth="1"/>
    <col min="1297" max="1298" width="8.125" style="715" bestFit="1" customWidth="1"/>
    <col min="1299" max="1299" width="9.75" style="715" bestFit="1" customWidth="1"/>
    <col min="1300" max="1300" width="10.875" style="715" bestFit="1" customWidth="1"/>
    <col min="1301" max="1301" width="10.125" style="715" bestFit="1" customWidth="1"/>
    <col min="1302" max="1302" width="7.375" style="715" bestFit="1" customWidth="1"/>
    <col min="1303" max="1303" width="7.625" style="715" bestFit="1" customWidth="1"/>
    <col min="1304" max="1304" width="8.75" style="715" bestFit="1" customWidth="1"/>
    <col min="1305" max="1306" width="7.875" style="715" bestFit="1" customWidth="1"/>
    <col min="1307" max="1307" width="8.25" style="715" bestFit="1" customWidth="1"/>
    <col min="1308" max="1308" width="7" style="715" bestFit="1" customWidth="1"/>
    <col min="1309" max="1310" width="8.125" style="715" bestFit="1" customWidth="1"/>
    <col min="1311" max="1311" width="9.75" style="715" bestFit="1" customWidth="1"/>
    <col min="1312" max="1312" width="10.875" style="715" bestFit="1" customWidth="1"/>
    <col min="1313" max="1313" width="10.125" style="715" bestFit="1" customWidth="1"/>
    <col min="1314" max="1314" width="7.375" style="715" bestFit="1" customWidth="1"/>
    <col min="1315" max="1315" width="7.625" style="715" bestFit="1" customWidth="1"/>
    <col min="1316" max="1316" width="8.75" style="715" bestFit="1" customWidth="1"/>
    <col min="1317" max="1318" width="7.875" style="715" bestFit="1" customWidth="1"/>
    <col min="1319" max="1319" width="8.25" style="715" bestFit="1" customWidth="1"/>
    <col min="1320" max="1320" width="7" style="715" bestFit="1" customWidth="1"/>
    <col min="1321" max="1322" width="8.125" style="715" bestFit="1" customWidth="1"/>
    <col min="1323" max="1323" width="9.75" style="715" bestFit="1" customWidth="1"/>
    <col min="1324" max="1324" width="10.875" style="715" bestFit="1" customWidth="1"/>
    <col min="1325" max="1325" width="10.125" style="715" bestFit="1" customWidth="1"/>
    <col min="1326" max="1326" width="7.375" style="715" bestFit="1" customWidth="1"/>
    <col min="1327" max="1327" width="7.625" style="715" bestFit="1" customWidth="1"/>
    <col min="1328" max="1328" width="8.75" style="715" bestFit="1" customWidth="1"/>
    <col min="1329" max="1330" width="7.875" style="715" bestFit="1" customWidth="1"/>
    <col min="1331" max="1331" width="8.25" style="715" bestFit="1" customWidth="1"/>
    <col min="1332" max="1332" width="7" style="715" bestFit="1" customWidth="1"/>
    <col min="1333" max="1334" width="8.125" style="715" bestFit="1" customWidth="1"/>
    <col min="1335" max="1335" width="9.75" style="715" bestFit="1" customWidth="1"/>
    <col min="1336" max="1336" width="10.875" style="715" bestFit="1" customWidth="1"/>
    <col min="1337" max="1337" width="10.125" style="715" bestFit="1" customWidth="1"/>
    <col min="1338" max="1338" width="7.375" style="715" bestFit="1" customWidth="1"/>
    <col min="1339" max="1339" width="7.625" style="715" bestFit="1" customWidth="1"/>
    <col min="1340" max="1340" width="8.75" style="715" bestFit="1" customWidth="1"/>
    <col min="1341" max="1342" width="7.875" style="715" bestFit="1" customWidth="1"/>
    <col min="1343" max="1343" width="8.25" style="715" bestFit="1" customWidth="1"/>
    <col min="1344" max="1344" width="7" style="715" bestFit="1" customWidth="1"/>
    <col min="1345" max="1346" width="8.125" style="715" bestFit="1" customWidth="1"/>
    <col min="1347" max="1347" width="9.75" style="715" bestFit="1" customWidth="1"/>
    <col min="1348" max="1348" width="10.875" style="715" bestFit="1" customWidth="1"/>
    <col min="1349" max="1349" width="10.125" style="715" bestFit="1" customWidth="1"/>
    <col min="1350" max="1350" width="7.375" style="715" bestFit="1" customWidth="1"/>
    <col min="1351" max="1351" width="7.625" style="715" bestFit="1" customWidth="1"/>
    <col min="1352" max="1352" width="8.75" style="715" bestFit="1" customWidth="1"/>
    <col min="1353" max="1354" width="7.875" style="715" bestFit="1" customWidth="1"/>
    <col min="1355" max="1355" width="8.25" style="715" bestFit="1" customWidth="1"/>
    <col min="1356" max="1356" width="7" style="715" bestFit="1" customWidth="1"/>
    <col min="1357" max="1358" width="8.125" style="715" bestFit="1" customWidth="1"/>
    <col min="1359" max="1359" width="9.75" style="715" bestFit="1" customWidth="1"/>
    <col min="1360" max="1360" width="10.875" style="715" bestFit="1" customWidth="1"/>
    <col min="1361" max="1361" width="10.125" style="715" bestFit="1" customWidth="1"/>
    <col min="1362" max="1362" width="7.375" style="715" bestFit="1" customWidth="1"/>
    <col min="1363" max="1363" width="7.625" style="715" bestFit="1" customWidth="1"/>
    <col min="1364" max="1364" width="8.75" style="715" bestFit="1" customWidth="1"/>
    <col min="1365" max="1366" width="7.875" style="715" bestFit="1" customWidth="1"/>
    <col min="1367" max="1367" width="8.25" style="715" bestFit="1" customWidth="1"/>
    <col min="1368" max="1368" width="7" style="715" bestFit="1" customWidth="1"/>
    <col min="1369" max="1370" width="8.125" style="715" bestFit="1" customWidth="1"/>
    <col min="1371" max="1371" width="9.75" style="715" bestFit="1" customWidth="1"/>
    <col min="1372" max="1372" width="10.875" style="715" bestFit="1" customWidth="1"/>
    <col min="1373" max="1373" width="10.125" style="715" bestFit="1" customWidth="1"/>
    <col min="1374" max="1374" width="7.375" style="715" bestFit="1" customWidth="1"/>
    <col min="1375" max="1375" width="7.625" style="715" bestFit="1" customWidth="1"/>
    <col min="1376" max="1376" width="8.75" style="715" bestFit="1" customWidth="1"/>
    <col min="1377" max="1378" width="7.875" style="715" bestFit="1" customWidth="1"/>
    <col min="1379" max="1379" width="8.25" style="715" bestFit="1" customWidth="1"/>
    <col min="1380" max="1380" width="7" style="715" bestFit="1" customWidth="1"/>
    <col min="1381" max="1382" width="8.125" style="715" bestFit="1" customWidth="1"/>
    <col min="1383" max="1383" width="9.75" style="715" bestFit="1" customWidth="1"/>
    <col min="1384" max="1384" width="10.875" style="715" bestFit="1" customWidth="1"/>
    <col min="1385" max="1385" width="10.125" style="715" bestFit="1" customWidth="1"/>
    <col min="1386" max="1386" width="7.375" style="715" bestFit="1" customWidth="1"/>
    <col min="1387" max="1387" width="7.625" style="715" bestFit="1" customWidth="1"/>
    <col min="1388" max="1388" width="8.75" style="715" bestFit="1" customWidth="1"/>
    <col min="1389" max="1390" width="7.875" style="715" bestFit="1" customWidth="1"/>
    <col min="1391" max="1391" width="8.25" style="715" bestFit="1" customWidth="1"/>
    <col min="1392" max="1392" width="7" style="715" bestFit="1" customWidth="1"/>
    <col min="1393" max="1394" width="8.125" style="715" bestFit="1" customWidth="1"/>
    <col min="1395" max="1395" width="9.75" style="715" bestFit="1" customWidth="1"/>
    <col min="1396" max="1396" width="10.875" style="715" bestFit="1" customWidth="1"/>
    <col min="1397" max="1397" width="10.125" style="715" bestFit="1" customWidth="1"/>
    <col min="1398" max="1398" width="7.375" style="715" bestFit="1" customWidth="1"/>
    <col min="1399" max="1399" width="7.625" style="715" bestFit="1" customWidth="1"/>
    <col min="1400" max="1400" width="8.75" style="715" bestFit="1" customWidth="1"/>
    <col min="1401" max="1402" width="7.875" style="715" bestFit="1" customWidth="1"/>
    <col min="1403" max="1403" width="8.25" style="715" bestFit="1" customWidth="1"/>
    <col min="1404" max="1404" width="7" style="715" bestFit="1" customWidth="1"/>
    <col min="1405" max="1406" width="8.125" style="715" bestFit="1" customWidth="1"/>
    <col min="1407" max="1407" width="9.75" style="715" bestFit="1" customWidth="1"/>
    <col min="1408" max="1408" width="10.875" style="715" bestFit="1" customWidth="1"/>
    <col min="1409" max="1409" width="10.125" style="715" bestFit="1" customWidth="1"/>
    <col min="1410" max="1410" width="7.375" style="715" bestFit="1" customWidth="1"/>
    <col min="1411" max="1411" width="7.625" style="715" bestFit="1" customWidth="1"/>
    <col min="1412" max="1412" width="8.75" style="715" bestFit="1" customWidth="1"/>
    <col min="1413" max="1414" width="7.875" style="715" bestFit="1" customWidth="1"/>
    <col min="1415" max="1415" width="8.25" style="715" bestFit="1" customWidth="1"/>
    <col min="1416" max="1416" width="7" style="715" bestFit="1" customWidth="1"/>
    <col min="1417" max="1418" width="8.125" style="715" bestFit="1" customWidth="1"/>
    <col min="1419" max="1419" width="9.75" style="715" bestFit="1" customWidth="1"/>
    <col min="1420" max="1420" width="10.875" style="715" bestFit="1" customWidth="1"/>
    <col min="1421" max="1421" width="10.125" style="715" bestFit="1" customWidth="1"/>
    <col min="1422" max="1422" width="7.375" style="715" bestFit="1" customWidth="1"/>
    <col min="1423" max="1423" width="7.625" style="715" bestFit="1" customWidth="1"/>
    <col min="1424" max="1424" width="8.75" style="715" bestFit="1" customWidth="1"/>
    <col min="1425" max="1426" width="7.875" style="715" bestFit="1" customWidth="1"/>
    <col min="1427" max="1427" width="8.25" style="715" bestFit="1" customWidth="1"/>
    <col min="1428" max="1428" width="7" style="715" bestFit="1" customWidth="1"/>
    <col min="1429" max="1430" width="8.125" style="715" bestFit="1" customWidth="1"/>
    <col min="1431" max="1431" width="9.75" style="715" bestFit="1" customWidth="1"/>
    <col min="1432" max="1432" width="10.875" style="715" bestFit="1" customWidth="1"/>
    <col min="1433" max="1433" width="10.125" style="715" bestFit="1" customWidth="1"/>
    <col min="1434" max="1434" width="7.375" style="715" bestFit="1" customWidth="1"/>
    <col min="1435" max="1435" width="7.625" style="715" bestFit="1" customWidth="1"/>
    <col min="1436" max="1436" width="8.75" style="715" bestFit="1" customWidth="1"/>
    <col min="1437" max="1438" width="7.875" style="715" bestFit="1" customWidth="1"/>
    <col min="1439" max="1439" width="8.25" style="715" bestFit="1" customWidth="1"/>
    <col min="1440" max="1440" width="7" style="715" bestFit="1" customWidth="1"/>
    <col min="1441" max="1442" width="8.125" style="715" bestFit="1" customWidth="1"/>
    <col min="1443" max="1443" width="9.75" style="715" bestFit="1" customWidth="1"/>
    <col min="1444" max="1444" width="10.875" style="715" bestFit="1" customWidth="1"/>
    <col min="1445" max="1445" width="10.125" style="715" bestFit="1" customWidth="1"/>
    <col min="1446" max="1446" width="7.375" style="715" bestFit="1" customWidth="1"/>
    <col min="1447" max="1447" width="7.625" style="715" bestFit="1" customWidth="1"/>
    <col min="1448" max="1448" width="8.75" style="715" bestFit="1" customWidth="1"/>
    <col min="1449" max="1450" width="7.875" style="715" bestFit="1" customWidth="1"/>
    <col min="1451" max="1451" width="8.25" style="715" bestFit="1" customWidth="1"/>
    <col min="1452" max="1452" width="7" style="715" bestFit="1" customWidth="1"/>
    <col min="1453" max="1454" width="8.125" style="715" bestFit="1" customWidth="1"/>
    <col min="1455" max="1455" width="9.75" style="715" bestFit="1" customWidth="1"/>
    <col min="1456" max="1456" width="10.875" style="715" bestFit="1" customWidth="1"/>
    <col min="1457" max="1457" width="10.125" style="715" bestFit="1" customWidth="1"/>
    <col min="1458" max="1458" width="7.375" style="715" bestFit="1" customWidth="1"/>
    <col min="1459" max="1536" width="9" style="715"/>
    <col min="1537" max="1537" width="50.75" style="715" customWidth="1"/>
    <col min="1538" max="1538" width="7.875" style="715" bestFit="1" customWidth="1"/>
    <col min="1539" max="1539" width="8.25" style="715" bestFit="1" customWidth="1"/>
    <col min="1540" max="1540" width="7" style="715" bestFit="1" customWidth="1"/>
    <col min="1541" max="1542" width="8.125" style="715" bestFit="1" customWidth="1"/>
    <col min="1543" max="1543" width="9.75" style="715" bestFit="1" customWidth="1"/>
    <col min="1544" max="1544" width="10.875" style="715" bestFit="1" customWidth="1"/>
    <col min="1545" max="1545" width="10.125" style="715" bestFit="1" customWidth="1"/>
    <col min="1546" max="1546" width="7.375" style="715" bestFit="1" customWidth="1"/>
    <col min="1547" max="1547" width="7.625" style="715" bestFit="1" customWidth="1"/>
    <col min="1548" max="1548" width="8.75" style="715" bestFit="1" customWidth="1"/>
    <col min="1549" max="1550" width="7.875" style="715" bestFit="1" customWidth="1"/>
    <col min="1551" max="1551" width="8.25" style="715" bestFit="1" customWidth="1"/>
    <col min="1552" max="1552" width="7" style="715" bestFit="1" customWidth="1"/>
    <col min="1553" max="1554" width="8.125" style="715" bestFit="1" customWidth="1"/>
    <col min="1555" max="1555" width="9.75" style="715" bestFit="1" customWidth="1"/>
    <col min="1556" max="1556" width="10.875" style="715" bestFit="1" customWidth="1"/>
    <col min="1557" max="1557" width="10.125" style="715" bestFit="1" customWidth="1"/>
    <col min="1558" max="1558" width="7.375" style="715" bestFit="1" customWidth="1"/>
    <col min="1559" max="1559" width="7.625" style="715" bestFit="1" customWidth="1"/>
    <col min="1560" max="1560" width="8.75" style="715" bestFit="1" customWidth="1"/>
    <col min="1561" max="1562" width="7.875" style="715" bestFit="1" customWidth="1"/>
    <col min="1563" max="1563" width="8.25" style="715" bestFit="1" customWidth="1"/>
    <col min="1564" max="1564" width="7" style="715" bestFit="1" customWidth="1"/>
    <col min="1565" max="1566" width="8.125" style="715" bestFit="1" customWidth="1"/>
    <col min="1567" max="1567" width="9.75" style="715" bestFit="1" customWidth="1"/>
    <col min="1568" max="1568" width="10.875" style="715" bestFit="1" customWidth="1"/>
    <col min="1569" max="1569" width="10.125" style="715" bestFit="1" customWidth="1"/>
    <col min="1570" max="1570" width="7.375" style="715" bestFit="1" customWidth="1"/>
    <col min="1571" max="1571" width="7.625" style="715" bestFit="1" customWidth="1"/>
    <col min="1572" max="1572" width="8.75" style="715" bestFit="1" customWidth="1"/>
    <col min="1573" max="1574" width="7.875" style="715" bestFit="1" customWidth="1"/>
    <col min="1575" max="1575" width="8.25" style="715" bestFit="1" customWidth="1"/>
    <col min="1576" max="1576" width="7" style="715" bestFit="1" customWidth="1"/>
    <col min="1577" max="1578" width="8.125" style="715" bestFit="1" customWidth="1"/>
    <col min="1579" max="1579" width="9.75" style="715" bestFit="1" customWidth="1"/>
    <col min="1580" max="1580" width="10.875" style="715" bestFit="1" customWidth="1"/>
    <col min="1581" max="1581" width="10.125" style="715" bestFit="1" customWidth="1"/>
    <col min="1582" max="1582" width="7.375" style="715" bestFit="1" customWidth="1"/>
    <col min="1583" max="1583" width="7.625" style="715" bestFit="1" customWidth="1"/>
    <col min="1584" max="1584" width="8.75" style="715" bestFit="1" customWidth="1"/>
    <col min="1585" max="1586" width="7.875" style="715" bestFit="1" customWidth="1"/>
    <col min="1587" max="1587" width="8.25" style="715" bestFit="1" customWidth="1"/>
    <col min="1588" max="1588" width="7" style="715" bestFit="1" customWidth="1"/>
    <col min="1589" max="1590" width="8.125" style="715" bestFit="1" customWidth="1"/>
    <col min="1591" max="1591" width="9.75" style="715" bestFit="1" customWidth="1"/>
    <col min="1592" max="1592" width="10.875" style="715" bestFit="1" customWidth="1"/>
    <col min="1593" max="1593" width="10.125" style="715" bestFit="1" customWidth="1"/>
    <col min="1594" max="1594" width="7.375" style="715" bestFit="1" customWidth="1"/>
    <col min="1595" max="1595" width="7.625" style="715" bestFit="1" customWidth="1"/>
    <col min="1596" max="1596" width="8.75" style="715" bestFit="1" customWidth="1"/>
    <col min="1597" max="1598" width="7.875" style="715" bestFit="1" customWidth="1"/>
    <col min="1599" max="1599" width="8.25" style="715" bestFit="1" customWidth="1"/>
    <col min="1600" max="1600" width="7" style="715" bestFit="1" customWidth="1"/>
    <col min="1601" max="1602" width="8.125" style="715" bestFit="1" customWidth="1"/>
    <col min="1603" max="1603" width="9.75" style="715" bestFit="1" customWidth="1"/>
    <col min="1604" max="1604" width="10.875" style="715" bestFit="1" customWidth="1"/>
    <col min="1605" max="1605" width="10.125" style="715" bestFit="1" customWidth="1"/>
    <col min="1606" max="1606" width="7.375" style="715" bestFit="1" customWidth="1"/>
    <col min="1607" max="1607" width="7.625" style="715" bestFit="1" customWidth="1"/>
    <col min="1608" max="1608" width="8.75" style="715" bestFit="1" customWidth="1"/>
    <col min="1609" max="1610" width="7.875" style="715" bestFit="1" customWidth="1"/>
    <col min="1611" max="1611" width="8.25" style="715" bestFit="1" customWidth="1"/>
    <col min="1612" max="1612" width="7" style="715" bestFit="1" customWidth="1"/>
    <col min="1613" max="1614" width="8.125" style="715" bestFit="1" customWidth="1"/>
    <col min="1615" max="1615" width="9.75" style="715" bestFit="1" customWidth="1"/>
    <col min="1616" max="1616" width="10.875" style="715" bestFit="1" customWidth="1"/>
    <col min="1617" max="1617" width="10.125" style="715" bestFit="1" customWidth="1"/>
    <col min="1618" max="1618" width="7.375" style="715" bestFit="1" customWidth="1"/>
    <col min="1619" max="1619" width="7.625" style="715" bestFit="1" customWidth="1"/>
    <col min="1620" max="1620" width="8.75" style="715" bestFit="1" customWidth="1"/>
    <col min="1621" max="1622" width="7.875" style="715" bestFit="1" customWidth="1"/>
    <col min="1623" max="1623" width="8.25" style="715" bestFit="1" customWidth="1"/>
    <col min="1624" max="1624" width="7" style="715" bestFit="1" customWidth="1"/>
    <col min="1625" max="1626" width="8.125" style="715" bestFit="1" customWidth="1"/>
    <col min="1627" max="1627" width="9.75" style="715" bestFit="1" customWidth="1"/>
    <col min="1628" max="1628" width="10.875" style="715" bestFit="1" customWidth="1"/>
    <col min="1629" max="1629" width="10.125" style="715" bestFit="1" customWidth="1"/>
    <col min="1630" max="1630" width="7.375" style="715" bestFit="1" customWidth="1"/>
    <col min="1631" max="1631" width="7.625" style="715" bestFit="1" customWidth="1"/>
    <col min="1632" max="1632" width="8.75" style="715" bestFit="1" customWidth="1"/>
    <col min="1633" max="1634" width="7.875" style="715" bestFit="1" customWidth="1"/>
    <col min="1635" max="1635" width="8.25" style="715" bestFit="1" customWidth="1"/>
    <col min="1636" max="1636" width="7" style="715" bestFit="1" customWidth="1"/>
    <col min="1637" max="1638" width="8.125" style="715" bestFit="1" customWidth="1"/>
    <col min="1639" max="1639" width="9.75" style="715" bestFit="1" customWidth="1"/>
    <col min="1640" max="1640" width="10.875" style="715" bestFit="1" customWidth="1"/>
    <col min="1641" max="1641" width="10.125" style="715" bestFit="1" customWidth="1"/>
    <col min="1642" max="1642" width="7.375" style="715" bestFit="1" customWidth="1"/>
    <col min="1643" max="1643" width="7.625" style="715" bestFit="1" customWidth="1"/>
    <col min="1644" max="1644" width="8.75" style="715" bestFit="1" customWidth="1"/>
    <col min="1645" max="1646" width="7.875" style="715" bestFit="1" customWidth="1"/>
    <col min="1647" max="1647" width="8.25" style="715" bestFit="1" customWidth="1"/>
    <col min="1648" max="1648" width="7" style="715" bestFit="1" customWidth="1"/>
    <col min="1649" max="1650" width="8.125" style="715" bestFit="1" customWidth="1"/>
    <col min="1651" max="1651" width="9.75" style="715" bestFit="1" customWidth="1"/>
    <col min="1652" max="1652" width="10.875" style="715" bestFit="1" customWidth="1"/>
    <col min="1653" max="1653" width="10.125" style="715" bestFit="1" customWidth="1"/>
    <col min="1654" max="1654" width="7.375" style="715" bestFit="1" customWidth="1"/>
    <col min="1655" max="1655" width="7.625" style="715" bestFit="1" customWidth="1"/>
    <col min="1656" max="1656" width="8.75" style="715" bestFit="1" customWidth="1"/>
    <col min="1657" max="1658" width="7.875" style="715" bestFit="1" customWidth="1"/>
    <col min="1659" max="1659" width="8.25" style="715" bestFit="1" customWidth="1"/>
    <col min="1660" max="1660" width="7" style="715" bestFit="1" customWidth="1"/>
    <col min="1661" max="1662" width="8.125" style="715" bestFit="1" customWidth="1"/>
    <col min="1663" max="1663" width="9.75" style="715" bestFit="1" customWidth="1"/>
    <col min="1664" max="1664" width="10.875" style="715" bestFit="1" customWidth="1"/>
    <col min="1665" max="1665" width="10.125" style="715" bestFit="1" customWidth="1"/>
    <col min="1666" max="1666" width="7.375" style="715" bestFit="1" customWidth="1"/>
    <col min="1667" max="1667" width="7.625" style="715" bestFit="1" customWidth="1"/>
    <col min="1668" max="1668" width="8.75" style="715" bestFit="1" customWidth="1"/>
    <col min="1669" max="1670" width="7.875" style="715" bestFit="1" customWidth="1"/>
    <col min="1671" max="1671" width="8.25" style="715" bestFit="1" customWidth="1"/>
    <col min="1672" max="1672" width="7" style="715" bestFit="1" customWidth="1"/>
    <col min="1673" max="1674" width="8.125" style="715" bestFit="1" customWidth="1"/>
    <col min="1675" max="1675" width="9.75" style="715" bestFit="1" customWidth="1"/>
    <col min="1676" max="1676" width="10.875" style="715" bestFit="1" customWidth="1"/>
    <col min="1677" max="1677" width="10.125" style="715" bestFit="1" customWidth="1"/>
    <col min="1678" max="1678" width="7.375" style="715" bestFit="1" customWidth="1"/>
    <col min="1679" max="1679" width="7.625" style="715" bestFit="1" customWidth="1"/>
    <col min="1680" max="1680" width="8.75" style="715" bestFit="1" customWidth="1"/>
    <col min="1681" max="1682" width="7.875" style="715" bestFit="1" customWidth="1"/>
    <col min="1683" max="1683" width="8.25" style="715" bestFit="1" customWidth="1"/>
    <col min="1684" max="1684" width="7" style="715" bestFit="1" customWidth="1"/>
    <col min="1685" max="1686" width="8.125" style="715" bestFit="1" customWidth="1"/>
    <col min="1687" max="1687" width="9.75" style="715" bestFit="1" customWidth="1"/>
    <col min="1688" max="1688" width="10.875" style="715" bestFit="1" customWidth="1"/>
    <col min="1689" max="1689" width="10.125" style="715" bestFit="1" customWidth="1"/>
    <col min="1690" max="1690" width="7.375" style="715" bestFit="1" customWidth="1"/>
    <col min="1691" max="1691" width="7.625" style="715" bestFit="1" customWidth="1"/>
    <col min="1692" max="1692" width="8.75" style="715" bestFit="1" customWidth="1"/>
    <col min="1693" max="1694" width="7.875" style="715" bestFit="1" customWidth="1"/>
    <col min="1695" max="1695" width="8.25" style="715" bestFit="1" customWidth="1"/>
    <col min="1696" max="1696" width="7" style="715" bestFit="1" customWidth="1"/>
    <col min="1697" max="1698" width="8.125" style="715" bestFit="1" customWidth="1"/>
    <col min="1699" max="1699" width="9.75" style="715" bestFit="1" customWidth="1"/>
    <col min="1700" max="1700" width="10.875" style="715" bestFit="1" customWidth="1"/>
    <col min="1701" max="1701" width="10.125" style="715" bestFit="1" customWidth="1"/>
    <col min="1702" max="1702" width="7.375" style="715" bestFit="1" customWidth="1"/>
    <col min="1703" max="1703" width="7.625" style="715" bestFit="1" customWidth="1"/>
    <col min="1704" max="1704" width="8.75" style="715" bestFit="1" customWidth="1"/>
    <col min="1705" max="1706" width="7.875" style="715" bestFit="1" customWidth="1"/>
    <col min="1707" max="1707" width="8.25" style="715" bestFit="1" customWidth="1"/>
    <col min="1708" max="1708" width="7" style="715" bestFit="1" customWidth="1"/>
    <col min="1709" max="1710" width="8.125" style="715" bestFit="1" customWidth="1"/>
    <col min="1711" max="1711" width="9.75" style="715" bestFit="1" customWidth="1"/>
    <col min="1712" max="1712" width="10.875" style="715" bestFit="1" customWidth="1"/>
    <col min="1713" max="1713" width="10.125" style="715" bestFit="1" customWidth="1"/>
    <col min="1714" max="1714" width="7.375" style="715" bestFit="1" customWidth="1"/>
    <col min="1715" max="1792" width="9" style="715"/>
    <col min="1793" max="1793" width="50.75" style="715" customWidth="1"/>
    <col min="1794" max="1794" width="7.875" style="715" bestFit="1" customWidth="1"/>
    <col min="1795" max="1795" width="8.25" style="715" bestFit="1" customWidth="1"/>
    <col min="1796" max="1796" width="7" style="715" bestFit="1" customWidth="1"/>
    <col min="1797" max="1798" width="8.125" style="715" bestFit="1" customWidth="1"/>
    <col min="1799" max="1799" width="9.75" style="715" bestFit="1" customWidth="1"/>
    <col min="1800" max="1800" width="10.875" style="715" bestFit="1" customWidth="1"/>
    <col min="1801" max="1801" width="10.125" style="715" bestFit="1" customWidth="1"/>
    <col min="1802" max="1802" width="7.375" style="715" bestFit="1" customWidth="1"/>
    <col min="1803" max="1803" width="7.625" style="715" bestFit="1" customWidth="1"/>
    <col min="1804" max="1804" width="8.75" style="715" bestFit="1" customWidth="1"/>
    <col min="1805" max="1806" width="7.875" style="715" bestFit="1" customWidth="1"/>
    <col min="1807" max="1807" width="8.25" style="715" bestFit="1" customWidth="1"/>
    <col min="1808" max="1808" width="7" style="715" bestFit="1" customWidth="1"/>
    <col min="1809" max="1810" width="8.125" style="715" bestFit="1" customWidth="1"/>
    <col min="1811" max="1811" width="9.75" style="715" bestFit="1" customWidth="1"/>
    <col min="1812" max="1812" width="10.875" style="715" bestFit="1" customWidth="1"/>
    <col min="1813" max="1813" width="10.125" style="715" bestFit="1" customWidth="1"/>
    <col min="1814" max="1814" width="7.375" style="715" bestFit="1" customWidth="1"/>
    <col min="1815" max="1815" width="7.625" style="715" bestFit="1" customWidth="1"/>
    <col min="1816" max="1816" width="8.75" style="715" bestFit="1" customWidth="1"/>
    <col min="1817" max="1818" width="7.875" style="715" bestFit="1" customWidth="1"/>
    <col min="1819" max="1819" width="8.25" style="715" bestFit="1" customWidth="1"/>
    <col min="1820" max="1820" width="7" style="715" bestFit="1" customWidth="1"/>
    <col min="1821" max="1822" width="8.125" style="715" bestFit="1" customWidth="1"/>
    <col min="1823" max="1823" width="9.75" style="715" bestFit="1" customWidth="1"/>
    <col min="1824" max="1824" width="10.875" style="715" bestFit="1" customWidth="1"/>
    <col min="1825" max="1825" width="10.125" style="715" bestFit="1" customWidth="1"/>
    <col min="1826" max="1826" width="7.375" style="715" bestFit="1" customWidth="1"/>
    <col min="1827" max="1827" width="7.625" style="715" bestFit="1" customWidth="1"/>
    <col min="1828" max="1828" width="8.75" style="715" bestFit="1" customWidth="1"/>
    <col min="1829" max="1830" width="7.875" style="715" bestFit="1" customWidth="1"/>
    <col min="1831" max="1831" width="8.25" style="715" bestFit="1" customWidth="1"/>
    <col min="1832" max="1832" width="7" style="715" bestFit="1" customWidth="1"/>
    <col min="1833" max="1834" width="8.125" style="715" bestFit="1" customWidth="1"/>
    <col min="1835" max="1835" width="9.75" style="715" bestFit="1" customWidth="1"/>
    <col min="1836" max="1836" width="10.875" style="715" bestFit="1" customWidth="1"/>
    <col min="1837" max="1837" width="10.125" style="715" bestFit="1" customWidth="1"/>
    <col min="1838" max="1838" width="7.375" style="715" bestFit="1" customWidth="1"/>
    <col min="1839" max="1839" width="7.625" style="715" bestFit="1" customWidth="1"/>
    <col min="1840" max="1840" width="8.75" style="715" bestFit="1" customWidth="1"/>
    <col min="1841" max="1842" width="7.875" style="715" bestFit="1" customWidth="1"/>
    <col min="1843" max="1843" width="8.25" style="715" bestFit="1" customWidth="1"/>
    <col min="1844" max="1844" width="7" style="715" bestFit="1" customWidth="1"/>
    <col min="1845" max="1846" width="8.125" style="715" bestFit="1" customWidth="1"/>
    <col min="1847" max="1847" width="9.75" style="715" bestFit="1" customWidth="1"/>
    <col min="1848" max="1848" width="10.875" style="715" bestFit="1" customWidth="1"/>
    <col min="1849" max="1849" width="10.125" style="715" bestFit="1" customWidth="1"/>
    <col min="1850" max="1850" width="7.375" style="715" bestFit="1" customWidth="1"/>
    <col min="1851" max="1851" width="7.625" style="715" bestFit="1" customWidth="1"/>
    <col min="1852" max="1852" width="8.75" style="715" bestFit="1" customWidth="1"/>
    <col min="1853" max="1854" width="7.875" style="715" bestFit="1" customWidth="1"/>
    <col min="1855" max="1855" width="8.25" style="715" bestFit="1" customWidth="1"/>
    <col min="1856" max="1856" width="7" style="715" bestFit="1" customWidth="1"/>
    <col min="1857" max="1858" width="8.125" style="715" bestFit="1" customWidth="1"/>
    <col min="1859" max="1859" width="9.75" style="715" bestFit="1" customWidth="1"/>
    <col min="1860" max="1860" width="10.875" style="715" bestFit="1" customWidth="1"/>
    <col min="1861" max="1861" width="10.125" style="715" bestFit="1" customWidth="1"/>
    <col min="1862" max="1862" width="7.375" style="715" bestFit="1" customWidth="1"/>
    <col min="1863" max="1863" width="7.625" style="715" bestFit="1" customWidth="1"/>
    <col min="1864" max="1864" width="8.75" style="715" bestFit="1" customWidth="1"/>
    <col min="1865" max="1866" width="7.875" style="715" bestFit="1" customWidth="1"/>
    <col min="1867" max="1867" width="8.25" style="715" bestFit="1" customWidth="1"/>
    <col min="1868" max="1868" width="7" style="715" bestFit="1" customWidth="1"/>
    <col min="1869" max="1870" width="8.125" style="715" bestFit="1" customWidth="1"/>
    <col min="1871" max="1871" width="9.75" style="715" bestFit="1" customWidth="1"/>
    <col min="1872" max="1872" width="10.875" style="715" bestFit="1" customWidth="1"/>
    <col min="1873" max="1873" width="10.125" style="715" bestFit="1" customWidth="1"/>
    <col min="1874" max="1874" width="7.375" style="715" bestFit="1" customWidth="1"/>
    <col min="1875" max="1875" width="7.625" style="715" bestFit="1" customWidth="1"/>
    <col min="1876" max="1876" width="8.75" style="715" bestFit="1" customWidth="1"/>
    <col min="1877" max="1878" width="7.875" style="715" bestFit="1" customWidth="1"/>
    <col min="1879" max="1879" width="8.25" style="715" bestFit="1" customWidth="1"/>
    <col min="1880" max="1880" width="7" style="715" bestFit="1" customWidth="1"/>
    <col min="1881" max="1882" width="8.125" style="715" bestFit="1" customWidth="1"/>
    <col min="1883" max="1883" width="9.75" style="715" bestFit="1" customWidth="1"/>
    <col min="1884" max="1884" width="10.875" style="715" bestFit="1" customWidth="1"/>
    <col min="1885" max="1885" width="10.125" style="715" bestFit="1" customWidth="1"/>
    <col min="1886" max="1886" width="7.375" style="715" bestFit="1" customWidth="1"/>
    <col min="1887" max="1887" width="7.625" style="715" bestFit="1" customWidth="1"/>
    <col min="1888" max="1888" width="8.75" style="715" bestFit="1" customWidth="1"/>
    <col min="1889" max="1890" width="7.875" style="715" bestFit="1" customWidth="1"/>
    <col min="1891" max="1891" width="8.25" style="715" bestFit="1" customWidth="1"/>
    <col min="1892" max="1892" width="7" style="715" bestFit="1" customWidth="1"/>
    <col min="1893" max="1894" width="8.125" style="715" bestFit="1" customWidth="1"/>
    <col min="1895" max="1895" width="9.75" style="715" bestFit="1" customWidth="1"/>
    <col min="1896" max="1896" width="10.875" style="715" bestFit="1" customWidth="1"/>
    <col min="1897" max="1897" width="10.125" style="715" bestFit="1" customWidth="1"/>
    <col min="1898" max="1898" width="7.375" style="715" bestFit="1" customWidth="1"/>
    <col min="1899" max="1899" width="7.625" style="715" bestFit="1" customWidth="1"/>
    <col min="1900" max="1900" width="8.75" style="715" bestFit="1" customWidth="1"/>
    <col min="1901" max="1902" width="7.875" style="715" bestFit="1" customWidth="1"/>
    <col min="1903" max="1903" width="8.25" style="715" bestFit="1" customWidth="1"/>
    <col min="1904" max="1904" width="7" style="715" bestFit="1" customWidth="1"/>
    <col min="1905" max="1906" width="8.125" style="715" bestFit="1" customWidth="1"/>
    <col min="1907" max="1907" width="9.75" style="715" bestFit="1" customWidth="1"/>
    <col min="1908" max="1908" width="10.875" style="715" bestFit="1" customWidth="1"/>
    <col min="1909" max="1909" width="10.125" style="715" bestFit="1" customWidth="1"/>
    <col min="1910" max="1910" width="7.375" style="715" bestFit="1" customWidth="1"/>
    <col min="1911" max="1911" width="7.625" style="715" bestFit="1" customWidth="1"/>
    <col min="1912" max="1912" width="8.75" style="715" bestFit="1" customWidth="1"/>
    <col min="1913" max="1914" width="7.875" style="715" bestFit="1" customWidth="1"/>
    <col min="1915" max="1915" width="8.25" style="715" bestFit="1" customWidth="1"/>
    <col min="1916" max="1916" width="7" style="715" bestFit="1" customWidth="1"/>
    <col min="1917" max="1918" width="8.125" style="715" bestFit="1" customWidth="1"/>
    <col min="1919" max="1919" width="9.75" style="715" bestFit="1" customWidth="1"/>
    <col min="1920" max="1920" width="10.875" style="715" bestFit="1" customWidth="1"/>
    <col min="1921" max="1921" width="10.125" style="715" bestFit="1" customWidth="1"/>
    <col min="1922" max="1922" width="7.375" style="715" bestFit="1" customWidth="1"/>
    <col min="1923" max="1923" width="7.625" style="715" bestFit="1" customWidth="1"/>
    <col min="1924" max="1924" width="8.75" style="715" bestFit="1" customWidth="1"/>
    <col min="1925" max="1926" width="7.875" style="715" bestFit="1" customWidth="1"/>
    <col min="1927" max="1927" width="8.25" style="715" bestFit="1" customWidth="1"/>
    <col min="1928" max="1928" width="7" style="715" bestFit="1" customWidth="1"/>
    <col min="1929" max="1930" width="8.125" style="715" bestFit="1" customWidth="1"/>
    <col min="1931" max="1931" width="9.75" style="715" bestFit="1" customWidth="1"/>
    <col min="1932" max="1932" width="10.875" style="715" bestFit="1" customWidth="1"/>
    <col min="1933" max="1933" width="10.125" style="715" bestFit="1" customWidth="1"/>
    <col min="1934" max="1934" width="7.375" style="715" bestFit="1" customWidth="1"/>
    <col min="1935" max="1935" width="7.625" style="715" bestFit="1" customWidth="1"/>
    <col min="1936" max="1936" width="8.75" style="715" bestFit="1" customWidth="1"/>
    <col min="1937" max="1938" width="7.875" style="715" bestFit="1" customWidth="1"/>
    <col min="1939" max="1939" width="8.25" style="715" bestFit="1" customWidth="1"/>
    <col min="1940" max="1940" width="7" style="715" bestFit="1" customWidth="1"/>
    <col min="1941" max="1942" width="8.125" style="715" bestFit="1" customWidth="1"/>
    <col min="1943" max="1943" width="9.75" style="715" bestFit="1" customWidth="1"/>
    <col min="1944" max="1944" width="10.875" style="715" bestFit="1" customWidth="1"/>
    <col min="1945" max="1945" width="10.125" style="715" bestFit="1" customWidth="1"/>
    <col min="1946" max="1946" width="7.375" style="715" bestFit="1" customWidth="1"/>
    <col min="1947" max="1947" width="7.625" style="715" bestFit="1" customWidth="1"/>
    <col min="1948" max="1948" width="8.75" style="715" bestFit="1" customWidth="1"/>
    <col min="1949" max="1950" width="7.875" style="715" bestFit="1" customWidth="1"/>
    <col min="1951" max="1951" width="8.25" style="715" bestFit="1" customWidth="1"/>
    <col min="1952" max="1952" width="7" style="715" bestFit="1" customWidth="1"/>
    <col min="1953" max="1954" width="8.125" style="715" bestFit="1" customWidth="1"/>
    <col min="1955" max="1955" width="9.75" style="715" bestFit="1" customWidth="1"/>
    <col min="1956" max="1956" width="10.875" style="715" bestFit="1" customWidth="1"/>
    <col min="1957" max="1957" width="10.125" style="715" bestFit="1" customWidth="1"/>
    <col min="1958" max="1958" width="7.375" style="715" bestFit="1" customWidth="1"/>
    <col min="1959" max="1959" width="7.625" style="715" bestFit="1" customWidth="1"/>
    <col min="1960" max="1960" width="8.75" style="715" bestFit="1" customWidth="1"/>
    <col min="1961" max="1962" width="7.875" style="715" bestFit="1" customWidth="1"/>
    <col min="1963" max="1963" width="8.25" style="715" bestFit="1" customWidth="1"/>
    <col min="1964" max="1964" width="7" style="715" bestFit="1" customWidth="1"/>
    <col min="1965" max="1966" width="8.125" style="715" bestFit="1" customWidth="1"/>
    <col min="1967" max="1967" width="9.75" style="715" bestFit="1" customWidth="1"/>
    <col min="1968" max="1968" width="10.875" style="715" bestFit="1" customWidth="1"/>
    <col min="1969" max="1969" width="10.125" style="715" bestFit="1" customWidth="1"/>
    <col min="1970" max="1970" width="7.375" style="715" bestFit="1" customWidth="1"/>
    <col min="1971" max="2048" width="9" style="715"/>
    <col min="2049" max="2049" width="50.75" style="715" customWidth="1"/>
    <col min="2050" max="2050" width="7.875" style="715" bestFit="1" customWidth="1"/>
    <col min="2051" max="2051" width="8.25" style="715" bestFit="1" customWidth="1"/>
    <col min="2052" max="2052" width="7" style="715" bestFit="1" customWidth="1"/>
    <col min="2053" max="2054" width="8.125" style="715" bestFit="1" customWidth="1"/>
    <col min="2055" max="2055" width="9.75" style="715" bestFit="1" customWidth="1"/>
    <col min="2056" max="2056" width="10.875" style="715" bestFit="1" customWidth="1"/>
    <col min="2057" max="2057" width="10.125" style="715" bestFit="1" customWidth="1"/>
    <col min="2058" max="2058" width="7.375" style="715" bestFit="1" customWidth="1"/>
    <col min="2059" max="2059" width="7.625" style="715" bestFit="1" customWidth="1"/>
    <col min="2060" max="2060" width="8.75" style="715" bestFit="1" customWidth="1"/>
    <col min="2061" max="2062" width="7.875" style="715" bestFit="1" customWidth="1"/>
    <col min="2063" max="2063" width="8.25" style="715" bestFit="1" customWidth="1"/>
    <col min="2064" max="2064" width="7" style="715" bestFit="1" customWidth="1"/>
    <col min="2065" max="2066" width="8.125" style="715" bestFit="1" customWidth="1"/>
    <col min="2067" max="2067" width="9.75" style="715" bestFit="1" customWidth="1"/>
    <col min="2068" max="2068" width="10.875" style="715" bestFit="1" customWidth="1"/>
    <col min="2069" max="2069" width="10.125" style="715" bestFit="1" customWidth="1"/>
    <col min="2070" max="2070" width="7.375" style="715" bestFit="1" customWidth="1"/>
    <col min="2071" max="2071" width="7.625" style="715" bestFit="1" customWidth="1"/>
    <col min="2072" max="2072" width="8.75" style="715" bestFit="1" customWidth="1"/>
    <col min="2073" max="2074" width="7.875" style="715" bestFit="1" customWidth="1"/>
    <col min="2075" max="2075" width="8.25" style="715" bestFit="1" customWidth="1"/>
    <col min="2076" max="2076" width="7" style="715" bestFit="1" customWidth="1"/>
    <col min="2077" max="2078" width="8.125" style="715" bestFit="1" customWidth="1"/>
    <col min="2079" max="2079" width="9.75" style="715" bestFit="1" customWidth="1"/>
    <col min="2080" max="2080" width="10.875" style="715" bestFit="1" customWidth="1"/>
    <col min="2081" max="2081" width="10.125" style="715" bestFit="1" customWidth="1"/>
    <col min="2082" max="2082" width="7.375" style="715" bestFit="1" customWidth="1"/>
    <col min="2083" max="2083" width="7.625" style="715" bestFit="1" customWidth="1"/>
    <col min="2084" max="2084" width="8.75" style="715" bestFit="1" customWidth="1"/>
    <col min="2085" max="2086" width="7.875" style="715" bestFit="1" customWidth="1"/>
    <col min="2087" max="2087" width="8.25" style="715" bestFit="1" customWidth="1"/>
    <col min="2088" max="2088" width="7" style="715" bestFit="1" customWidth="1"/>
    <col min="2089" max="2090" width="8.125" style="715" bestFit="1" customWidth="1"/>
    <col min="2091" max="2091" width="9.75" style="715" bestFit="1" customWidth="1"/>
    <col min="2092" max="2092" width="10.875" style="715" bestFit="1" customWidth="1"/>
    <col min="2093" max="2093" width="10.125" style="715" bestFit="1" customWidth="1"/>
    <col min="2094" max="2094" width="7.375" style="715" bestFit="1" customWidth="1"/>
    <col min="2095" max="2095" width="7.625" style="715" bestFit="1" customWidth="1"/>
    <col min="2096" max="2096" width="8.75" style="715" bestFit="1" customWidth="1"/>
    <col min="2097" max="2098" width="7.875" style="715" bestFit="1" customWidth="1"/>
    <col min="2099" max="2099" width="8.25" style="715" bestFit="1" customWidth="1"/>
    <col min="2100" max="2100" width="7" style="715" bestFit="1" customWidth="1"/>
    <col min="2101" max="2102" width="8.125" style="715" bestFit="1" customWidth="1"/>
    <col min="2103" max="2103" width="9.75" style="715" bestFit="1" customWidth="1"/>
    <col min="2104" max="2104" width="10.875" style="715" bestFit="1" customWidth="1"/>
    <col min="2105" max="2105" width="10.125" style="715" bestFit="1" customWidth="1"/>
    <col min="2106" max="2106" width="7.375" style="715" bestFit="1" customWidth="1"/>
    <col min="2107" max="2107" width="7.625" style="715" bestFit="1" customWidth="1"/>
    <col min="2108" max="2108" width="8.75" style="715" bestFit="1" customWidth="1"/>
    <col min="2109" max="2110" width="7.875" style="715" bestFit="1" customWidth="1"/>
    <col min="2111" max="2111" width="8.25" style="715" bestFit="1" customWidth="1"/>
    <col min="2112" max="2112" width="7" style="715" bestFit="1" customWidth="1"/>
    <col min="2113" max="2114" width="8.125" style="715" bestFit="1" customWidth="1"/>
    <col min="2115" max="2115" width="9.75" style="715" bestFit="1" customWidth="1"/>
    <col min="2116" max="2116" width="10.875" style="715" bestFit="1" customWidth="1"/>
    <col min="2117" max="2117" width="10.125" style="715" bestFit="1" customWidth="1"/>
    <col min="2118" max="2118" width="7.375" style="715" bestFit="1" customWidth="1"/>
    <col min="2119" max="2119" width="7.625" style="715" bestFit="1" customWidth="1"/>
    <col min="2120" max="2120" width="8.75" style="715" bestFit="1" customWidth="1"/>
    <col min="2121" max="2122" width="7.875" style="715" bestFit="1" customWidth="1"/>
    <col min="2123" max="2123" width="8.25" style="715" bestFit="1" customWidth="1"/>
    <col min="2124" max="2124" width="7" style="715" bestFit="1" customWidth="1"/>
    <col min="2125" max="2126" width="8.125" style="715" bestFit="1" customWidth="1"/>
    <col min="2127" max="2127" width="9.75" style="715" bestFit="1" customWidth="1"/>
    <col min="2128" max="2128" width="10.875" style="715" bestFit="1" customWidth="1"/>
    <col min="2129" max="2129" width="10.125" style="715" bestFit="1" customWidth="1"/>
    <col min="2130" max="2130" width="7.375" style="715" bestFit="1" customWidth="1"/>
    <col min="2131" max="2131" width="7.625" style="715" bestFit="1" customWidth="1"/>
    <col min="2132" max="2132" width="8.75" style="715" bestFit="1" customWidth="1"/>
    <col min="2133" max="2134" width="7.875" style="715" bestFit="1" customWidth="1"/>
    <col min="2135" max="2135" width="8.25" style="715" bestFit="1" customWidth="1"/>
    <col min="2136" max="2136" width="7" style="715" bestFit="1" customWidth="1"/>
    <col min="2137" max="2138" width="8.125" style="715" bestFit="1" customWidth="1"/>
    <col min="2139" max="2139" width="9.75" style="715" bestFit="1" customWidth="1"/>
    <col min="2140" max="2140" width="10.875" style="715" bestFit="1" customWidth="1"/>
    <col min="2141" max="2141" width="10.125" style="715" bestFit="1" customWidth="1"/>
    <col min="2142" max="2142" width="7.375" style="715" bestFit="1" customWidth="1"/>
    <col min="2143" max="2143" width="7.625" style="715" bestFit="1" customWidth="1"/>
    <col min="2144" max="2144" width="8.75" style="715" bestFit="1" customWidth="1"/>
    <col min="2145" max="2146" width="7.875" style="715" bestFit="1" customWidth="1"/>
    <col min="2147" max="2147" width="8.25" style="715" bestFit="1" customWidth="1"/>
    <col min="2148" max="2148" width="7" style="715" bestFit="1" customWidth="1"/>
    <col min="2149" max="2150" width="8.125" style="715" bestFit="1" customWidth="1"/>
    <col min="2151" max="2151" width="9.75" style="715" bestFit="1" customWidth="1"/>
    <col min="2152" max="2152" width="10.875" style="715" bestFit="1" customWidth="1"/>
    <col min="2153" max="2153" width="10.125" style="715" bestFit="1" customWidth="1"/>
    <col min="2154" max="2154" width="7.375" style="715" bestFit="1" customWidth="1"/>
    <col min="2155" max="2155" width="7.625" style="715" bestFit="1" customWidth="1"/>
    <col min="2156" max="2156" width="8.75" style="715" bestFit="1" customWidth="1"/>
    <col min="2157" max="2158" width="7.875" style="715" bestFit="1" customWidth="1"/>
    <col min="2159" max="2159" width="8.25" style="715" bestFit="1" customWidth="1"/>
    <col min="2160" max="2160" width="7" style="715" bestFit="1" customWidth="1"/>
    <col min="2161" max="2162" width="8.125" style="715" bestFit="1" customWidth="1"/>
    <col min="2163" max="2163" width="9.75" style="715" bestFit="1" customWidth="1"/>
    <col min="2164" max="2164" width="10.875" style="715" bestFit="1" customWidth="1"/>
    <col min="2165" max="2165" width="10.125" style="715" bestFit="1" customWidth="1"/>
    <col min="2166" max="2166" width="7.375" style="715" bestFit="1" customWidth="1"/>
    <col min="2167" max="2167" width="7.625" style="715" bestFit="1" customWidth="1"/>
    <col min="2168" max="2168" width="8.75" style="715" bestFit="1" customWidth="1"/>
    <col min="2169" max="2170" width="7.875" style="715" bestFit="1" customWidth="1"/>
    <col min="2171" max="2171" width="8.25" style="715" bestFit="1" customWidth="1"/>
    <col min="2172" max="2172" width="7" style="715" bestFit="1" customWidth="1"/>
    <col min="2173" max="2174" width="8.125" style="715" bestFit="1" customWidth="1"/>
    <col min="2175" max="2175" width="9.75" style="715" bestFit="1" customWidth="1"/>
    <col min="2176" max="2176" width="10.875" style="715" bestFit="1" customWidth="1"/>
    <col min="2177" max="2177" width="10.125" style="715" bestFit="1" customWidth="1"/>
    <col min="2178" max="2178" width="7.375" style="715" bestFit="1" customWidth="1"/>
    <col min="2179" max="2179" width="7.625" style="715" bestFit="1" customWidth="1"/>
    <col min="2180" max="2180" width="8.75" style="715" bestFit="1" customWidth="1"/>
    <col min="2181" max="2182" width="7.875" style="715" bestFit="1" customWidth="1"/>
    <col min="2183" max="2183" width="8.25" style="715" bestFit="1" customWidth="1"/>
    <col min="2184" max="2184" width="7" style="715" bestFit="1" customWidth="1"/>
    <col min="2185" max="2186" width="8.125" style="715" bestFit="1" customWidth="1"/>
    <col min="2187" max="2187" width="9.75" style="715" bestFit="1" customWidth="1"/>
    <col min="2188" max="2188" width="10.875" style="715" bestFit="1" customWidth="1"/>
    <col min="2189" max="2189" width="10.125" style="715" bestFit="1" customWidth="1"/>
    <col min="2190" max="2190" width="7.375" style="715" bestFit="1" customWidth="1"/>
    <col min="2191" max="2191" width="7.625" style="715" bestFit="1" customWidth="1"/>
    <col min="2192" max="2192" width="8.75" style="715" bestFit="1" customWidth="1"/>
    <col min="2193" max="2194" width="7.875" style="715" bestFit="1" customWidth="1"/>
    <col min="2195" max="2195" width="8.25" style="715" bestFit="1" customWidth="1"/>
    <col min="2196" max="2196" width="7" style="715" bestFit="1" customWidth="1"/>
    <col min="2197" max="2198" width="8.125" style="715" bestFit="1" customWidth="1"/>
    <col min="2199" max="2199" width="9.75" style="715" bestFit="1" customWidth="1"/>
    <col min="2200" max="2200" width="10.875" style="715" bestFit="1" customWidth="1"/>
    <col min="2201" max="2201" width="10.125" style="715" bestFit="1" customWidth="1"/>
    <col min="2202" max="2202" width="7.375" style="715" bestFit="1" customWidth="1"/>
    <col min="2203" max="2203" width="7.625" style="715" bestFit="1" customWidth="1"/>
    <col min="2204" max="2204" width="8.75" style="715" bestFit="1" customWidth="1"/>
    <col min="2205" max="2206" width="7.875" style="715" bestFit="1" customWidth="1"/>
    <col min="2207" max="2207" width="8.25" style="715" bestFit="1" customWidth="1"/>
    <col min="2208" max="2208" width="7" style="715" bestFit="1" customWidth="1"/>
    <col min="2209" max="2210" width="8.125" style="715" bestFit="1" customWidth="1"/>
    <col min="2211" max="2211" width="9.75" style="715" bestFit="1" customWidth="1"/>
    <col min="2212" max="2212" width="10.875" style="715" bestFit="1" customWidth="1"/>
    <col min="2213" max="2213" width="10.125" style="715" bestFit="1" customWidth="1"/>
    <col min="2214" max="2214" width="7.375" style="715" bestFit="1" customWidth="1"/>
    <col min="2215" max="2215" width="7.625" style="715" bestFit="1" customWidth="1"/>
    <col min="2216" max="2216" width="8.75" style="715" bestFit="1" customWidth="1"/>
    <col min="2217" max="2218" width="7.875" style="715" bestFit="1" customWidth="1"/>
    <col min="2219" max="2219" width="8.25" style="715" bestFit="1" customWidth="1"/>
    <col min="2220" max="2220" width="7" style="715" bestFit="1" customWidth="1"/>
    <col min="2221" max="2222" width="8.125" style="715" bestFit="1" customWidth="1"/>
    <col min="2223" max="2223" width="9.75" style="715" bestFit="1" customWidth="1"/>
    <col min="2224" max="2224" width="10.875" style="715" bestFit="1" customWidth="1"/>
    <col min="2225" max="2225" width="10.125" style="715" bestFit="1" customWidth="1"/>
    <col min="2226" max="2226" width="7.375" style="715" bestFit="1" customWidth="1"/>
    <col min="2227" max="2304" width="9" style="715"/>
    <col min="2305" max="2305" width="50.75" style="715" customWidth="1"/>
    <col min="2306" max="2306" width="7.875" style="715" bestFit="1" customWidth="1"/>
    <col min="2307" max="2307" width="8.25" style="715" bestFit="1" customWidth="1"/>
    <col min="2308" max="2308" width="7" style="715" bestFit="1" customWidth="1"/>
    <col min="2309" max="2310" width="8.125" style="715" bestFit="1" customWidth="1"/>
    <col min="2311" max="2311" width="9.75" style="715" bestFit="1" customWidth="1"/>
    <col min="2312" max="2312" width="10.875" style="715" bestFit="1" customWidth="1"/>
    <col min="2313" max="2313" width="10.125" style="715" bestFit="1" customWidth="1"/>
    <col min="2314" max="2314" width="7.375" style="715" bestFit="1" customWidth="1"/>
    <col min="2315" max="2315" width="7.625" style="715" bestFit="1" customWidth="1"/>
    <col min="2316" max="2316" width="8.75" style="715" bestFit="1" customWidth="1"/>
    <col min="2317" max="2318" width="7.875" style="715" bestFit="1" customWidth="1"/>
    <col min="2319" max="2319" width="8.25" style="715" bestFit="1" customWidth="1"/>
    <col min="2320" max="2320" width="7" style="715" bestFit="1" customWidth="1"/>
    <col min="2321" max="2322" width="8.125" style="715" bestFit="1" customWidth="1"/>
    <col min="2323" max="2323" width="9.75" style="715" bestFit="1" customWidth="1"/>
    <col min="2324" max="2324" width="10.875" style="715" bestFit="1" customWidth="1"/>
    <col min="2325" max="2325" width="10.125" style="715" bestFit="1" customWidth="1"/>
    <col min="2326" max="2326" width="7.375" style="715" bestFit="1" customWidth="1"/>
    <col min="2327" max="2327" width="7.625" style="715" bestFit="1" customWidth="1"/>
    <col min="2328" max="2328" width="8.75" style="715" bestFit="1" customWidth="1"/>
    <col min="2329" max="2330" width="7.875" style="715" bestFit="1" customWidth="1"/>
    <col min="2331" max="2331" width="8.25" style="715" bestFit="1" customWidth="1"/>
    <col min="2332" max="2332" width="7" style="715" bestFit="1" customWidth="1"/>
    <col min="2333" max="2334" width="8.125" style="715" bestFit="1" customWidth="1"/>
    <col min="2335" max="2335" width="9.75" style="715" bestFit="1" customWidth="1"/>
    <col min="2336" max="2336" width="10.875" style="715" bestFit="1" customWidth="1"/>
    <col min="2337" max="2337" width="10.125" style="715" bestFit="1" customWidth="1"/>
    <col min="2338" max="2338" width="7.375" style="715" bestFit="1" customWidth="1"/>
    <col min="2339" max="2339" width="7.625" style="715" bestFit="1" customWidth="1"/>
    <col min="2340" max="2340" width="8.75" style="715" bestFit="1" customWidth="1"/>
    <col min="2341" max="2342" width="7.875" style="715" bestFit="1" customWidth="1"/>
    <col min="2343" max="2343" width="8.25" style="715" bestFit="1" customWidth="1"/>
    <col min="2344" max="2344" width="7" style="715" bestFit="1" customWidth="1"/>
    <col min="2345" max="2346" width="8.125" style="715" bestFit="1" customWidth="1"/>
    <col min="2347" max="2347" width="9.75" style="715" bestFit="1" customWidth="1"/>
    <col min="2348" max="2348" width="10.875" style="715" bestFit="1" customWidth="1"/>
    <col min="2349" max="2349" width="10.125" style="715" bestFit="1" customWidth="1"/>
    <col min="2350" max="2350" width="7.375" style="715" bestFit="1" customWidth="1"/>
    <col min="2351" max="2351" width="7.625" style="715" bestFit="1" customWidth="1"/>
    <col min="2352" max="2352" width="8.75" style="715" bestFit="1" customWidth="1"/>
    <col min="2353" max="2354" width="7.875" style="715" bestFit="1" customWidth="1"/>
    <col min="2355" max="2355" width="8.25" style="715" bestFit="1" customWidth="1"/>
    <col min="2356" max="2356" width="7" style="715" bestFit="1" customWidth="1"/>
    <col min="2357" max="2358" width="8.125" style="715" bestFit="1" customWidth="1"/>
    <col min="2359" max="2359" width="9.75" style="715" bestFit="1" customWidth="1"/>
    <col min="2360" max="2360" width="10.875" style="715" bestFit="1" customWidth="1"/>
    <col min="2361" max="2361" width="10.125" style="715" bestFit="1" customWidth="1"/>
    <col min="2362" max="2362" width="7.375" style="715" bestFit="1" customWidth="1"/>
    <col min="2363" max="2363" width="7.625" style="715" bestFit="1" customWidth="1"/>
    <col min="2364" max="2364" width="8.75" style="715" bestFit="1" customWidth="1"/>
    <col min="2365" max="2366" width="7.875" style="715" bestFit="1" customWidth="1"/>
    <col min="2367" max="2367" width="8.25" style="715" bestFit="1" customWidth="1"/>
    <col min="2368" max="2368" width="7" style="715" bestFit="1" customWidth="1"/>
    <col min="2369" max="2370" width="8.125" style="715" bestFit="1" customWidth="1"/>
    <col min="2371" max="2371" width="9.75" style="715" bestFit="1" customWidth="1"/>
    <col min="2372" max="2372" width="10.875" style="715" bestFit="1" customWidth="1"/>
    <col min="2373" max="2373" width="10.125" style="715" bestFit="1" customWidth="1"/>
    <col min="2374" max="2374" width="7.375" style="715" bestFit="1" customWidth="1"/>
    <col min="2375" max="2375" width="7.625" style="715" bestFit="1" customWidth="1"/>
    <col min="2376" max="2376" width="8.75" style="715" bestFit="1" customWidth="1"/>
    <col min="2377" max="2378" width="7.875" style="715" bestFit="1" customWidth="1"/>
    <col min="2379" max="2379" width="8.25" style="715" bestFit="1" customWidth="1"/>
    <col min="2380" max="2380" width="7" style="715" bestFit="1" customWidth="1"/>
    <col min="2381" max="2382" width="8.125" style="715" bestFit="1" customWidth="1"/>
    <col min="2383" max="2383" width="9.75" style="715" bestFit="1" customWidth="1"/>
    <col min="2384" max="2384" width="10.875" style="715" bestFit="1" customWidth="1"/>
    <col min="2385" max="2385" width="10.125" style="715" bestFit="1" customWidth="1"/>
    <col min="2386" max="2386" width="7.375" style="715" bestFit="1" customWidth="1"/>
    <col min="2387" max="2387" width="7.625" style="715" bestFit="1" customWidth="1"/>
    <col min="2388" max="2388" width="8.75" style="715" bestFit="1" customWidth="1"/>
    <col min="2389" max="2390" width="7.875" style="715" bestFit="1" customWidth="1"/>
    <col min="2391" max="2391" width="8.25" style="715" bestFit="1" customWidth="1"/>
    <col min="2392" max="2392" width="7" style="715" bestFit="1" customWidth="1"/>
    <col min="2393" max="2394" width="8.125" style="715" bestFit="1" customWidth="1"/>
    <col min="2395" max="2395" width="9.75" style="715" bestFit="1" customWidth="1"/>
    <col min="2396" max="2396" width="10.875" style="715" bestFit="1" customWidth="1"/>
    <col min="2397" max="2397" width="10.125" style="715" bestFit="1" customWidth="1"/>
    <col min="2398" max="2398" width="7.375" style="715" bestFit="1" customWidth="1"/>
    <col min="2399" max="2399" width="7.625" style="715" bestFit="1" customWidth="1"/>
    <col min="2400" max="2400" width="8.75" style="715" bestFit="1" customWidth="1"/>
    <col min="2401" max="2402" width="7.875" style="715" bestFit="1" customWidth="1"/>
    <col min="2403" max="2403" width="8.25" style="715" bestFit="1" customWidth="1"/>
    <col min="2404" max="2404" width="7" style="715" bestFit="1" customWidth="1"/>
    <col min="2405" max="2406" width="8.125" style="715" bestFit="1" customWidth="1"/>
    <col min="2407" max="2407" width="9.75" style="715" bestFit="1" customWidth="1"/>
    <col min="2408" max="2408" width="10.875" style="715" bestFit="1" customWidth="1"/>
    <col min="2409" max="2409" width="10.125" style="715" bestFit="1" customWidth="1"/>
    <col min="2410" max="2410" width="7.375" style="715" bestFit="1" customWidth="1"/>
    <col min="2411" max="2411" width="7.625" style="715" bestFit="1" customWidth="1"/>
    <col min="2412" max="2412" width="8.75" style="715" bestFit="1" customWidth="1"/>
    <col min="2413" max="2414" width="7.875" style="715" bestFit="1" customWidth="1"/>
    <col min="2415" max="2415" width="8.25" style="715" bestFit="1" customWidth="1"/>
    <col min="2416" max="2416" width="7" style="715" bestFit="1" customWidth="1"/>
    <col min="2417" max="2418" width="8.125" style="715" bestFit="1" customWidth="1"/>
    <col min="2419" max="2419" width="9.75" style="715" bestFit="1" customWidth="1"/>
    <col min="2420" max="2420" width="10.875" style="715" bestFit="1" customWidth="1"/>
    <col min="2421" max="2421" width="10.125" style="715" bestFit="1" customWidth="1"/>
    <col min="2422" max="2422" width="7.375" style="715" bestFit="1" customWidth="1"/>
    <col min="2423" max="2423" width="7.625" style="715" bestFit="1" customWidth="1"/>
    <col min="2424" max="2424" width="8.75" style="715" bestFit="1" customWidth="1"/>
    <col min="2425" max="2426" width="7.875" style="715" bestFit="1" customWidth="1"/>
    <col min="2427" max="2427" width="8.25" style="715" bestFit="1" customWidth="1"/>
    <col min="2428" max="2428" width="7" style="715" bestFit="1" customWidth="1"/>
    <col min="2429" max="2430" width="8.125" style="715" bestFit="1" customWidth="1"/>
    <col min="2431" max="2431" width="9.75" style="715" bestFit="1" customWidth="1"/>
    <col min="2432" max="2432" width="10.875" style="715" bestFit="1" customWidth="1"/>
    <col min="2433" max="2433" width="10.125" style="715" bestFit="1" customWidth="1"/>
    <col min="2434" max="2434" width="7.375" style="715" bestFit="1" customWidth="1"/>
    <col min="2435" max="2435" width="7.625" style="715" bestFit="1" customWidth="1"/>
    <col min="2436" max="2436" width="8.75" style="715" bestFit="1" customWidth="1"/>
    <col min="2437" max="2438" width="7.875" style="715" bestFit="1" customWidth="1"/>
    <col min="2439" max="2439" width="8.25" style="715" bestFit="1" customWidth="1"/>
    <col min="2440" max="2440" width="7" style="715" bestFit="1" customWidth="1"/>
    <col min="2441" max="2442" width="8.125" style="715" bestFit="1" customWidth="1"/>
    <col min="2443" max="2443" width="9.75" style="715" bestFit="1" customWidth="1"/>
    <col min="2444" max="2444" width="10.875" style="715" bestFit="1" customWidth="1"/>
    <col min="2445" max="2445" width="10.125" style="715" bestFit="1" customWidth="1"/>
    <col min="2446" max="2446" width="7.375" style="715" bestFit="1" customWidth="1"/>
    <col min="2447" max="2447" width="7.625" style="715" bestFit="1" customWidth="1"/>
    <col min="2448" max="2448" width="8.75" style="715" bestFit="1" customWidth="1"/>
    <col min="2449" max="2450" width="7.875" style="715" bestFit="1" customWidth="1"/>
    <col min="2451" max="2451" width="8.25" style="715" bestFit="1" customWidth="1"/>
    <col min="2452" max="2452" width="7" style="715" bestFit="1" customWidth="1"/>
    <col min="2453" max="2454" width="8.125" style="715" bestFit="1" customWidth="1"/>
    <col min="2455" max="2455" width="9.75" style="715" bestFit="1" customWidth="1"/>
    <col min="2456" max="2456" width="10.875" style="715" bestFit="1" customWidth="1"/>
    <col min="2457" max="2457" width="10.125" style="715" bestFit="1" customWidth="1"/>
    <col min="2458" max="2458" width="7.375" style="715" bestFit="1" customWidth="1"/>
    <col min="2459" max="2459" width="7.625" style="715" bestFit="1" customWidth="1"/>
    <col min="2460" max="2460" width="8.75" style="715" bestFit="1" customWidth="1"/>
    <col min="2461" max="2462" width="7.875" style="715" bestFit="1" customWidth="1"/>
    <col min="2463" max="2463" width="8.25" style="715" bestFit="1" customWidth="1"/>
    <col min="2464" max="2464" width="7" style="715" bestFit="1" customWidth="1"/>
    <col min="2465" max="2466" width="8.125" style="715" bestFit="1" customWidth="1"/>
    <col min="2467" max="2467" width="9.75" style="715" bestFit="1" customWidth="1"/>
    <col min="2468" max="2468" width="10.875" style="715" bestFit="1" customWidth="1"/>
    <col min="2469" max="2469" width="10.125" style="715" bestFit="1" customWidth="1"/>
    <col min="2470" max="2470" width="7.375" style="715" bestFit="1" customWidth="1"/>
    <col min="2471" max="2471" width="7.625" style="715" bestFit="1" customWidth="1"/>
    <col min="2472" max="2472" width="8.75" style="715" bestFit="1" customWidth="1"/>
    <col min="2473" max="2474" width="7.875" style="715" bestFit="1" customWidth="1"/>
    <col min="2475" max="2475" width="8.25" style="715" bestFit="1" customWidth="1"/>
    <col min="2476" max="2476" width="7" style="715" bestFit="1" customWidth="1"/>
    <col min="2477" max="2478" width="8.125" style="715" bestFit="1" customWidth="1"/>
    <col min="2479" max="2479" width="9.75" style="715" bestFit="1" customWidth="1"/>
    <col min="2480" max="2480" width="10.875" style="715" bestFit="1" customWidth="1"/>
    <col min="2481" max="2481" width="10.125" style="715" bestFit="1" customWidth="1"/>
    <col min="2482" max="2482" width="7.375" style="715" bestFit="1" customWidth="1"/>
    <col min="2483" max="2560" width="9" style="715"/>
    <col min="2561" max="2561" width="50.75" style="715" customWidth="1"/>
    <col min="2562" max="2562" width="7.875" style="715" bestFit="1" customWidth="1"/>
    <col min="2563" max="2563" width="8.25" style="715" bestFit="1" customWidth="1"/>
    <col min="2564" max="2564" width="7" style="715" bestFit="1" customWidth="1"/>
    <col min="2565" max="2566" width="8.125" style="715" bestFit="1" customWidth="1"/>
    <col min="2567" max="2567" width="9.75" style="715" bestFit="1" customWidth="1"/>
    <col min="2568" max="2568" width="10.875" style="715" bestFit="1" customWidth="1"/>
    <col min="2569" max="2569" width="10.125" style="715" bestFit="1" customWidth="1"/>
    <col min="2570" max="2570" width="7.375" style="715" bestFit="1" customWidth="1"/>
    <col min="2571" max="2571" width="7.625" style="715" bestFit="1" customWidth="1"/>
    <col min="2572" max="2572" width="8.75" style="715" bestFit="1" customWidth="1"/>
    <col min="2573" max="2574" width="7.875" style="715" bestFit="1" customWidth="1"/>
    <col min="2575" max="2575" width="8.25" style="715" bestFit="1" customWidth="1"/>
    <col min="2576" max="2576" width="7" style="715" bestFit="1" customWidth="1"/>
    <col min="2577" max="2578" width="8.125" style="715" bestFit="1" customWidth="1"/>
    <col min="2579" max="2579" width="9.75" style="715" bestFit="1" customWidth="1"/>
    <col min="2580" max="2580" width="10.875" style="715" bestFit="1" customWidth="1"/>
    <col min="2581" max="2581" width="10.125" style="715" bestFit="1" customWidth="1"/>
    <col min="2582" max="2582" width="7.375" style="715" bestFit="1" customWidth="1"/>
    <col min="2583" max="2583" width="7.625" style="715" bestFit="1" customWidth="1"/>
    <col min="2584" max="2584" width="8.75" style="715" bestFit="1" customWidth="1"/>
    <col min="2585" max="2586" width="7.875" style="715" bestFit="1" customWidth="1"/>
    <col min="2587" max="2587" width="8.25" style="715" bestFit="1" customWidth="1"/>
    <col min="2588" max="2588" width="7" style="715" bestFit="1" customWidth="1"/>
    <col min="2589" max="2590" width="8.125" style="715" bestFit="1" customWidth="1"/>
    <col min="2591" max="2591" width="9.75" style="715" bestFit="1" customWidth="1"/>
    <col min="2592" max="2592" width="10.875" style="715" bestFit="1" customWidth="1"/>
    <col min="2593" max="2593" width="10.125" style="715" bestFit="1" customWidth="1"/>
    <col min="2594" max="2594" width="7.375" style="715" bestFit="1" customWidth="1"/>
    <col min="2595" max="2595" width="7.625" style="715" bestFit="1" customWidth="1"/>
    <col min="2596" max="2596" width="8.75" style="715" bestFit="1" customWidth="1"/>
    <col min="2597" max="2598" width="7.875" style="715" bestFit="1" customWidth="1"/>
    <col min="2599" max="2599" width="8.25" style="715" bestFit="1" customWidth="1"/>
    <col min="2600" max="2600" width="7" style="715" bestFit="1" customWidth="1"/>
    <col min="2601" max="2602" width="8.125" style="715" bestFit="1" customWidth="1"/>
    <col min="2603" max="2603" width="9.75" style="715" bestFit="1" customWidth="1"/>
    <col min="2604" max="2604" width="10.875" style="715" bestFit="1" customWidth="1"/>
    <col min="2605" max="2605" width="10.125" style="715" bestFit="1" customWidth="1"/>
    <col min="2606" max="2606" width="7.375" style="715" bestFit="1" customWidth="1"/>
    <col min="2607" max="2607" width="7.625" style="715" bestFit="1" customWidth="1"/>
    <col min="2608" max="2608" width="8.75" style="715" bestFit="1" customWidth="1"/>
    <col min="2609" max="2610" width="7.875" style="715" bestFit="1" customWidth="1"/>
    <col min="2611" max="2611" width="8.25" style="715" bestFit="1" customWidth="1"/>
    <col min="2612" max="2612" width="7" style="715" bestFit="1" customWidth="1"/>
    <col min="2613" max="2614" width="8.125" style="715" bestFit="1" customWidth="1"/>
    <col min="2615" max="2615" width="9.75" style="715" bestFit="1" customWidth="1"/>
    <col min="2616" max="2616" width="10.875" style="715" bestFit="1" customWidth="1"/>
    <col min="2617" max="2617" width="10.125" style="715" bestFit="1" customWidth="1"/>
    <col min="2618" max="2618" width="7.375" style="715" bestFit="1" customWidth="1"/>
    <col min="2619" max="2619" width="7.625" style="715" bestFit="1" customWidth="1"/>
    <col min="2620" max="2620" width="8.75" style="715" bestFit="1" customWidth="1"/>
    <col min="2621" max="2622" width="7.875" style="715" bestFit="1" customWidth="1"/>
    <col min="2623" max="2623" width="8.25" style="715" bestFit="1" customWidth="1"/>
    <col min="2624" max="2624" width="7" style="715" bestFit="1" customWidth="1"/>
    <col min="2625" max="2626" width="8.125" style="715" bestFit="1" customWidth="1"/>
    <col min="2627" max="2627" width="9.75" style="715" bestFit="1" customWidth="1"/>
    <col min="2628" max="2628" width="10.875" style="715" bestFit="1" customWidth="1"/>
    <col min="2629" max="2629" width="10.125" style="715" bestFit="1" customWidth="1"/>
    <col min="2630" max="2630" width="7.375" style="715" bestFit="1" customWidth="1"/>
    <col min="2631" max="2631" width="7.625" style="715" bestFit="1" customWidth="1"/>
    <col min="2632" max="2632" width="8.75" style="715" bestFit="1" customWidth="1"/>
    <col min="2633" max="2634" width="7.875" style="715" bestFit="1" customWidth="1"/>
    <col min="2635" max="2635" width="8.25" style="715" bestFit="1" customWidth="1"/>
    <col min="2636" max="2636" width="7" style="715" bestFit="1" customWidth="1"/>
    <col min="2637" max="2638" width="8.125" style="715" bestFit="1" customWidth="1"/>
    <col min="2639" max="2639" width="9.75" style="715" bestFit="1" customWidth="1"/>
    <col min="2640" max="2640" width="10.875" style="715" bestFit="1" customWidth="1"/>
    <col min="2641" max="2641" width="10.125" style="715" bestFit="1" customWidth="1"/>
    <col min="2642" max="2642" width="7.375" style="715" bestFit="1" customWidth="1"/>
    <col min="2643" max="2643" width="7.625" style="715" bestFit="1" customWidth="1"/>
    <col min="2644" max="2644" width="8.75" style="715" bestFit="1" customWidth="1"/>
    <col min="2645" max="2646" width="7.875" style="715" bestFit="1" customWidth="1"/>
    <col min="2647" max="2647" width="8.25" style="715" bestFit="1" customWidth="1"/>
    <col min="2648" max="2648" width="7" style="715" bestFit="1" customWidth="1"/>
    <col min="2649" max="2650" width="8.125" style="715" bestFit="1" customWidth="1"/>
    <col min="2651" max="2651" width="9.75" style="715" bestFit="1" customWidth="1"/>
    <col min="2652" max="2652" width="10.875" style="715" bestFit="1" customWidth="1"/>
    <col min="2653" max="2653" width="10.125" style="715" bestFit="1" customWidth="1"/>
    <col min="2654" max="2654" width="7.375" style="715" bestFit="1" customWidth="1"/>
    <col min="2655" max="2655" width="7.625" style="715" bestFit="1" customWidth="1"/>
    <col min="2656" max="2656" width="8.75" style="715" bestFit="1" customWidth="1"/>
    <col min="2657" max="2658" width="7.875" style="715" bestFit="1" customWidth="1"/>
    <col min="2659" max="2659" width="8.25" style="715" bestFit="1" customWidth="1"/>
    <col min="2660" max="2660" width="7" style="715" bestFit="1" customWidth="1"/>
    <col min="2661" max="2662" width="8.125" style="715" bestFit="1" customWidth="1"/>
    <col min="2663" max="2663" width="9.75" style="715" bestFit="1" customWidth="1"/>
    <col min="2664" max="2664" width="10.875" style="715" bestFit="1" customWidth="1"/>
    <col min="2665" max="2665" width="10.125" style="715" bestFit="1" customWidth="1"/>
    <col min="2666" max="2666" width="7.375" style="715" bestFit="1" customWidth="1"/>
    <col min="2667" max="2667" width="7.625" style="715" bestFit="1" customWidth="1"/>
    <col min="2668" max="2668" width="8.75" style="715" bestFit="1" customWidth="1"/>
    <col min="2669" max="2670" width="7.875" style="715" bestFit="1" customWidth="1"/>
    <col min="2671" max="2671" width="8.25" style="715" bestFit="1" customWidth="1"/>
    <col min="2672" max="2672" width="7" style="715" bestFit="1" customWidth="1"/>
    <col min="2673" max="2674" width="8.125" style="715" bestFit="1" customWidth="1"/>
    <col min="2675" max="2675" width="9.75" style="715" bestFit="1" customWidth="1"/>
    <col min="2676" max="2676" width="10.875" style="715" bestFit="1" customWidth="1"/>
    <col min="2677" max="2677" width="10.125" style="715" bestFit="1" customWidth="1"/>
    <col min="2678" max="2678" width="7.375" style="715" bestFit="1" customWidth="1"/>
    <col min="2679" max="2679" width="7.625" style="715" bestFit="1" customWidth="1"/>
    <col min="2680" max="2680" width="8.75" style="715" bestFit="1" customWidth="1"/>
    <col min="2681" max="2682" width="7.875" style="715" bestFit="1" customWidth="1"/>
    <col min="2683" max="2683" width="8.25" style="715" bestFit="1" customWidth="1"/>
    <col min="2684" max="2684" width="7" style="715" bestFit="1" customWidth="1"/>
    <col min="2685" max="2686" width="8.125" style="715" bestFit="1" customWidth="1"/>
    <col min="2687" max="2687" width="9.75" style="715" bestFit="1" customWidth="1"/>
    <col min="2688" max="2688" width="10.875" style="715" bestFit="1" customWidth="1"/>
    <col min="2689" max="2689" width="10.125" style="715" bestFit="1" customWidth="1"/>
    <col min="2690" max="2690" width="7.375" style="715" bestFit="1" customWidth="1"/>
    <col min="2691" max="2691" width="7.625" style="715" bestFit="1" customWidth="1"/>
    <col min="2692" max="2692" width="8.75" style="715" bestFit="1" customWidth="1"/>
    <col min="2693" max="2694" width="7.875" style="715" bestFit="1" customWidth="1"/>
    <col min="2695" max="2695" width="8.25" style="715" bestFit="1" customWidth="1"/>
    <col min="2696" max="2696" width="7" style="715" bestFit="1" customWidth="1"/>
    <col min="2697" max="2698" width="8.125" style="715" bestFit="1" customWidth="1"/>
    <col min="2699" max="2699" width="9.75" style="715" bestFit="1" customWidth="1"/>
    <col min="2700" max="2700" width="10.875" style="715" bestFit="1" customWidth="1"/>
    <col min="2701" max="2701" width="10.125" style="715" bestFit="1" customWidth="1"/>
    <col min="2702" max="2702" width="7.375" style="715" bestFit="1" customWidth="1"/>
    <col min="2703" max="2703" width="7.625" style="715" bestFit="1" customWidth="1"/>
    <col min="2704" max="2704" width="8.75" style="715" bestFit="1" customWidth="1"/>
    <col min="2705" max="2706" width="7.875" style="715" bestFit="1" customWidth="1"/>
    <col min="2707" max="2707" width="8.25" style="715" bestFit="1" customWidth="1"/>
    <col min="2708" max="2708" width="7" style="715" bestFit="1" customWidth="1"/>
    <col min="2709" max="2710" width="8.125" style="715" bestFit="1" customWidth="1"/>
    <col min="2711" max="2711" width="9.75" style="715" bestFit="1" customWidth="1"/>
    <col min="2712" max="2712" width="10.875" style="715" bestFit="1" customWidth="1"/>
    <col min="2713" max="2713" width="10.125" style="715" bestFit="1" customWidth="1"/>
    <col min="2714" max="2714" width="7.375" style="715" bestFit="1" customWidth="1"/>
    <col min="2715" max="2715" width="7.625" style="715" bestFit="1" customWidth="1"/>
    <col min="2716" max="2716" width="8.75" style="715" bestFit="1" customWidth="1"/>
    <col min="2717" max="2718" width="7.875" style="715" bestFit="1" customWidth="1"/>
    <col min="2719" max="2719" width="8.25" style="715" bestFit="1" customWidth="1"/>
    <col min="2720" max="2720" width="7" style="715" bestFit="1" customWidth="1"/>
    <col min="2721" max="2722" width="8.125" style="715" bestFit="1" customWidth="1"/>
    <col min="2723" max="2723" width="9.75" style="715" bestFit="1" customWidth="1"/>
    <col min="2724" max="2724" width="10.875" style="715" bestFit="1" customWidth="1"/>
    <col min="2725" max="2725" width="10.125" style="715" bestFit="1" customWidth="1"/>
    <col min="2726" max="2726" width="7.375" style="715" bestFit="1" customWidth="1"/>
    <col min="2727" max="2727" width="7.625" style="715" bestFit="1" customWidth="1"/>
    <col min="2728" max="2728" width="8.75" style="715" bestFit="1" customWidth="1"/>
    <col min="2729" max="2730" width="7.875" style="715" bestFit="1" customWidth="1"/>
    <col min="2731" max="2731" width="8.25" style="715" bestFit="1" customWidth="1"/>
    <col min="2732" max="2732" width="7" style="715" bestFit="1" customWidth="1"/>
    <col min="2733" max="2734" width="8.125" style="715" bestFit="1" customWidth="1"/>
    <col min="2735" max="2735" width="9.75" style="715" bestFit="1" customWidth="1"/>
    <col min="2736" max="2736" width="10.875" style="715" bestFit="1" customWidth="1"/>
    <col min="2737" max="2737" width="10.125" style="715" bestFit="1" customWidth="1"/>
    <col min="2738" max="2738" width="7.375" style="715" bestFit="1" customWidth="1"/>
    <col min="2739" max="2816" width="9" style="715"/>
    <col min="2817" max="2817" width="50.75" style="715" customWidth="1"/>
    <col min="2818" max="2818" width="7.875" style="715" bestFit="1" customWidth="1"/>
    <col min="2819" max="2819" width="8.25" style="715" bestFit="1" customWidth="1"/>
    <col min="2820" max="2820" width="7" style="715" bestFit="1" customWidth="1"/>
    <col min="2821" max="2822" width="8.125" style="715" bestFit="1" customWidth="1"/>
    <col min="2823" max="2823" width="9.75" style="715" bestFit="1" customWidth="1"/>
    <col min="2824" max="2824" width="10.875" style="715" bestFit="1" customWidth="1"/>
    <col min="2825" max="2825" width="10.125" style="715" bestFit="1" customWidth="1"/>
    <col min="2826" max="2826" width="7.375" style="715" bestFit="1" customWidth="1"/>
    <col min="2827" max="2827" width="7.625" style="715" bestFit="1" customWidth="1"/>
    <col min="2828" max="2828" width="8.75" style="715" bestFit="1" customWidth="1"/>
    <col min="2829" max="2830" width="7.875" style="715" bestFit="1" customWidth="1"/>
    <col min="2831" max="2831" width="8.25" style="715" bestFit="1" customWidth="1"/>
    <col min="2832" max="2832" width="7" style="715" bestFit="1" customWidth="1"/>
    <col min="2833" max="2834" width="8.125" style="715" bestFit="1" customWidth="1"/>
    <col min="2835" max="2835" width="9.75" style="715" bestFit="1" customWidth="1"/>
    <col min="2836" max="2836" width="10.875" style="715" bestFit="1" customWidth="1"/>
    <col min="2837" max="2837" width="10.125" style="715" bestFit="1" customWidth="1"/>
    <col min="2838" max="2838" width="7.375" style="715" bestFit="1" customWidth="1"/>
    <col min="2839" max="2839" width="7.625" style="715" bestFit="1" customWidth="1"/>
    <col min="2840" max="2840" width="8.75" style="715" bestFit="1" customWidth="1"/>
    <col min="2841" max="2842" width="7.875" style="715" bestFit="1" customWidth="1"/>
    <col min="2843" max="2843" width="8.25" style="715" bestFit="1" customWidth="1"/>
    <col min="2844" max="2844" width="7" style="715" bestFit="1" customWidth="1"/>
    <col min="2845" max="2846" width="8.125" style="715" bestFit="1" customWidth="1"/>
    <col min="2847" max="2847" width="9.75" style="715" bestFit="1" customWidth="1"/>
    <col min="2848" max="2848" width="10.875" style="715" bestFit="1" customWidth="1"/>
    <col min="2849" max="2849" width="10.125" style="715" bestFit="1" customWidth="1"/>
    <col min="2850" max="2850" width="7.375" style="715" bestFit="1" customWidth="1"/>
    <col min="2851" max="2851" width="7.625" style="715" bestFit="1" customWidth="1"/>
    <col min="2852" max="2852" width="8.75" style="715" bestFit="1" customWidth="1"/>
    <col min="2853" max="2854" width="7.875" style="715" bestFit="1" customWidth="1"/>
    <col min="2855" max="2855" width="8.25" style="715" bestFit="1" customWidth="1"/>
    <col min="2856" max="2856" width="7" style="715" bestFit="1" customWidth="1"/>
    <col min="2857" max="2858" width="8.125" style="715" bestFit="1" customWidth="1"/>
    <col min="2859" max="2859" width="9.75" style="715" bestFit="1" customWidth="1"/>
    <col min="2860" max="2860" width="10.875" style="715" bestFit="1" customWidth="1"/>
    <col min="2861" max="2861" width="10.125" style="715" bestFit="1" customWidth="1"/>
    <col min="2862" max="2862" width="7.375" style="715" bestFit="1" customWidth="1"/>
    <col min="2863" max="2863" width="7.625" style="715" bestFit="1" customWidth="1"/>
    <col min="2864" max="2864" width="8.75" style="715" bestFit="1" customWidth="1"/>
    <col min="2865" max="2866" width="7.875" style="715" bestFit="1" customWidth="1"/>
    <col min="2867" max="2867" width="8.25" style="715" bestFit="1" customWidth="1"/>
    <col min="2868" max="2868" width="7" style="715" bestFit="1" customWidth="1"/>
    <col min="2869" max="2870" width="8.125" style="715" bestFit="1" customWidth="1"/>
    <col min="2871" max="2871" width="9.75" style="715" bestFit="1" customWidth="1"/>
    <col min="2872" max="2872" width="10.875" style="715" bestFit="1" customWidth="1"/>
    <col min="2873" max="2873" width="10.125" style="715" bestFit="1" customWidth="1"/>
    <col min="2874" max="2874" width="7.375" style="715" bestFit="1" customWidth="1"/>
    <col min="2875" max="2875" width="7.625" style="715" bestFit="1" customWidth="1"/>
    <col min="2876" max="2876" width="8.75" style="715" bestFit="1" customWidth="1"/>
    <col min="2877" max="2878" width="7.875" style="715" bestFit="1" customWidth="1"/>
    <col min="2879" max="2879" width="8.25" style="715" bestFit="1" customWidth="1"/>
    <col min="2880" max="2880" width="7" style="715" bestFit="1" customWidth="1"/>
    <col min="2881" max="2882" width="8.125" style="715" bestFit="1" customWidth="1"/>
    <col min="2883" max="2883" width="9.75" style="715" bestFit="1" customWidth="1"/>
    <col min="2884" max="2884" width="10.875" style="715" bestFit="1" customWidth="1"/>
    <col min="2885" max="2885" width="10.125" style="715" bestFit="1" customWidth="1"/>
    <col min="2886" max="2886" width="7.375" style="715" bestFit="1" customWidth="1"/>
    <col min="2887" max="2887" width="7.625" style="715" bestFit="1" customWidth="1"/>
    <col min="2888" max="2888" width="8.75" style="715" bestFit="1" customWidth="1"/>
    <col min="2889" max="2890" width="7.875" style="715" bestFit="1" customWidth="1"/>
    <col min="2891" max="2891" width="8.25" style="715" bestFit="1" customWidth="1"/>
    <col min="2892" max="2892" width="7" style="715" bestFit="1" customWidth="1"/>
    <col min="2893" max="2894" width="8.125" style="715" bestFit="1" customWidth="1"/>
    <col min="2895" max="2895" width="9.75" style="715" bestFit="1" customWidth="1"/>
    <col min="2896" max="2896" width="10.875" style="715" bestFit="1" customWidth="1"/>
    <col min="2897" max="2897" width="10.125" style="715" bestFit="1" customWidth="1"/>
    <col min="2898" max="2898" width="7.375" style="715" bestFit="1" customWidth="1"/>
    <col min="2899" max="2899" width="7.625" style="715" bestFit="1" customWidth="1"/>
    <col min="2900" max="2900" width="8.75" style="715" bestFit="1" customWidth="1"/>
    <col min="2901" max="2902" width="7.875" style="715" bestFit="1" customWidth="1"/>
    <col min="2903" max="2903" width="8.25" style="715" bestFit="1" customWidth="1"/>
    <col min="2904" max="2904" width="7" style="715" bestFit="1" customWidth="1"/>
    <col min="2905" max="2906" width="8.125" style="715" bestFit="1" customWidth="1"/>
    <col min="2907" max="2907" width="9.75" style="715" bestFit="1" customWidth="1"/>
    <col min="2908" max="2908" width="10.875" style="715" bestFit="1" customWidth="1"/>
    <col min="2909" max="2909" width="10.125" style="715" bestFit="1" customWidth="1"/>
    <col min="2910" max="2910" width="7.375" style="715" bestFit="1" customWidth="1"/>
    <col min="2911" max="2911" width="7.625" style="715" bestFit="1" customWidth="1"/>
    <col min="2912" max="2912" width="8.75" style="715" bestFit="1" customWidth="1"/>
    <col min="2913" max="2914" width="7.875" style="715" bestFit="1" customWidth="1"/>
    <col min="2915" max="2915" width="8.25" style="715" bestFit="1" customWidth="1"/>
    <col min="2916" max="2916" width="7" style="715" bestFit="1" customWidth="1"/>
    <col min="2917" max="2918" width="8.125" style="715" bestFit="1" customWidth="1"/>
    <col min="2919" max="2919" width="9.75" style="715" bestFit="1" customWidth="1"/>
    <col min="2920" max="2920" width="10.875" style="715" bestFit="1" customWidth="1"/>
    <col min="2921" max="2921" width="10.125" style="715" bestFit="1" customWidth="1"/>
    <col min="2922" max="2922" width="7.375" style="715" bestFit="1" customWidth="1"/>
    <col min="2923" max="2923" width="7.625" style="715" bestFit="1" customWidth="1"/>
    <col min="2924" max="2924" width="8.75" style="715" bestFit="1" customWidth="1"/>
    <col min="2925" max="2926" width="7.875" style="715" bestFit="1" customWidth="1"/>
    <col min="2927" max="2927" width="8.25" style="715" bestFit="1" customWidth="1"/>
    <col min="2928" max="2928" width="7" style="715" bestFit="1" customWidth="1"/>
    <col min="2929" max="2930" width="8.125" style="715" bestFit="1" customWidth="1"/>
    <col min="2931" max="2931" width="9.75" style="715" bestFit="1" customWidth="1"/>
    <col min="2932" max="2932" width="10.875" style="715" bestFit="1" customWidth="1"/>
    <col min="2933" max="2933" width="10.125" style="715" bestFit="1" customWidth="1"/>
    <col min="2934" max="2934" width="7.375" style="715" bestFit="1" customWidth="1"/>
    <col min="2935" max="2935" width="7.625" style="715" bestFit="1" customWidth="1"/>
    <col min="2936" max="2936" width="8.75" style="715" bestFit="1" customWidth="1"/>
    <col min="2937" max="2938" width="7.875" style="715" bestFit="1" customWidth="1"/>
    <col min="2939" max="2939" width="8.25" style="715" bestFit="1" customWidth="1"/>
    <col min="2940" max="2940" width="7" style="715" bestFit="1" customWidth="1"/>
    <col min="2941" max="2942" width="8.125" style="715" bestFit="1" customWidth="1"/>
    <col min="2943" max="2943" width="9.75" style="715" bestFit="1" customWidth="1"/>
    <col min="2944" max="2944" width="10.875" style="715" bestFit="1" customWidth="1"/>
    <col min="2945" max="2945" width="10.125" style="715" bestFit="1" customWidth="1"/>
    <col min="2946" max="2946" width="7.375" style="715" bestFit="1" customWidth="1"/>
    <col min="2947" max="2947" width="7.625" style="715" bestFit="1" customWidth="1"/>
    <col min="2948" max="2948" width="8.75" style="715" bestFit="1" customWidth="1"/>
    <col min="2949" max="2950" width="7.875" style="715" bestFit="1" customWidth="1"/>
    <col min="2951" max="2951" width="8.25" style="715" bestFit="1" customWidth="1"/>
    <col min="2952" max="2952" width="7" style="715" bestFit="1" customWidth="1"/>
    <col min="2953" max="2954" width="8.125" style="715" bestFit="1" customWidth="1"/>
    <col min="2955" max="2955" width="9.75" style="715" bestFit="1" customWidth="1"/>
    <col min="2956" max="2956" width="10.875" style="715" bestFit="1" customWidth="1"/>
    <col min="2957" max="2957" width="10.125" style="715" bestFit="1" customWidth="1"/>
    <col min="2958" max="2958" width="7.375" style="715" bestFit="1" customWidth="1"/>
    <col min="2959" max="2959" width="7.625" style="715" bestFit="1" customWidth="1"/>
    <col min="2960" max="2960" width="8.75" style="715" bestFit="1" customWidth="1"/>
    <col min="2961" max="2962" width="7.875" style="715" bestFit="1" customWidth="1"/>
    <col min="2963" max="2963" width="8.25" style="715" bestFit="1" customWidth="1"/>
    <col min="2964" max="2964" width="7" style="715" bestFit="1" customWidth="1"/>
    <col min="2965" max="2966" width="8.125" style="715" bestFit="1" customWidth="1"/>
    <col min="2967" max="2967" width="9.75" style="715" bestFit="1" customWidth="1"/>
    <col min="2968" max="2968" width="10.875" style="715" bestFit="1" customWidth="1"/>
    <col min="2969" max="2969" width="10.125" style="715" bestFit="1" customWidth="1"/>
    <col min="2970" max="2970" width="7.375" style="715" bestFit="1" customWidth="1"/>
    <col min="2971" max="2971" width="7.625" style="715" bestFit="1" customWidth="1"/>
    <col min="2972" max="2972" width="8.75" style="715" bestFit="1" customWidth="1"/>
    <col min="2973" max="2974" width="7.875" style="715" bestFit="1" customWidth="1"/>
    <col min="2975" max="2975" width="8.25" style="715" bestFit="1" customWidth="1"/>
    <col min="2976" max="2976" width="7" style="715" bestFit="1" customWidth="1"/>
    <col min="2977" max="2978" width="8.125" style="715" bestFit="1" customWidth="1"/>
    <col min="2979" max="2979" width="9.75" style="715" bestFit="1" customWidth="1"/>
    <col min="2980" max="2980" width="10.875" style="715" bestFit="1" customWidth="1"/>
    <col min="2981" max="2981" width="10.125" style="715" bestFit="1" customWidth="1"/>
    <col min="2982" max="2982" width="7.375" style="715" bestFit="1" customWidth="1"/>
    <col min="2983" max="2983" width="7.625" style="715" bestFit="1" customWidth="1"/>
    <col min="2984" max="2984" width="8.75" style="715" bestFit="1" customWidth="1"/>
    <col min="2985" max="2986" width="7.875" style="715" bestFit="1" customWidth="1"/>
    <col min="2987" max="2987" width="8.25" style="715" bestFit="1" customWidth="1"/>
    <col min="2988" max="2988" width="7" style="715" bestFit="1" customWidth="1"/>
    <col min="2989" max="2990" width="8.125" style="715" bestFit="1" customWidth="1"/>
    <col min="2991" max="2991" width="9.75" style="715" bestFit="1" customWidth="1"/>
    <col min="2992" max="2992" width="10.875" style="715" bestFit="1" customWidth="1"/>
    <col min="2993" max="2993" width="10.125" style="715" bestFit="1" customWidth="1"/>
    <col min="2994" max="2994" width="7.375" style="715" bestFit="1" customWidth="1"/>
    <col min="2995" max="3072" width="9" style="715"/>
    <col min="3073" max="3073" width="50.75" style="715" customWidth="1"/>
    <col min="3074" max="3074" width="7.875" style="715" bestFit="1" customWidth="1"/>
    <col min="3075" max="3075" width="8.25" style="715" bestFit="1" customWidth="1"/>
    <col min="3076" max="3076" width="7" style="715" bestFit="1" customWidth="1"/>
    <col min="3077" max="3078" width="8.125" style="715" bestFit="1" customWidth="1"/>
    <col min="3079" max="3079" width="9.75" style="715" bestFit="1" customWidth="1"/>
    <col min="3080" max="3080" width="10.875" style="715" bestFit="1" customWidth="1"/>
    <col min="3081" max="3081" width="10.125" style="715" bestFit="1" customWidth="1"/>
    <col min="3082" max="3082" width="7.375" style="715" bestFit="1" customWidth="1"/>
    <col min="3083" max="3083" width="7.625" style="715" bestFit="1" customWidth="1"/>
    <col min="3084" max="3084" width="8.75" style="715" bestFit="1" customWidth="1"/>
    <col min="3085" max="3086" width="7.875" style="715" bestFit="1" customWidth="1"/>
    <col min="3087" max="3087" width="8.25" style="715" bestFit="1" customWidth="1"/>
    <col min="3088" max="3088" width="7" style="715" bestFit="1" customWidth="1"/>
    <col min="3089" max="3090" width="8.125" style="715" bestFit="1" customWidth="1"/>
    <col min="3091" max="3091" width="9.75" style="715" bestFit="1" customWidth="1"/>
    <col min="3092" max="3092" width="10.875" style="715" bestFit="1" customWidth="1"/>
    <col min="3093" max="3093" width="10.125" style="715" bestFit="1" customWidth="1"/>
    <col min="3094" max="3094" width="7.375" style="715" bestFit="1" customWidth="1"/>
    <col min="3095" max="3095" width="7.625" style="715" bestFit="1" customWidth="1"/>
    <col min="3096" max="3096" width="8.75" style="715" bestFit="1" customWidth="1"/>
    <col min="3097" max="3098" width="7.875" style="715" bestFit="1" customWidth="1"/>
    <col min="3099" max="3099" width="8.25" style="715" bestFit="1" customWidth="1"/>
    <col min="3100" max="3100" width="7" style="715" bestFit="1" customWidth="1"/>
    <col min="3101" max="3102" width="8.125" style="715" bestFit="1" customWidth="1"/>
    <col min="3103" max="3103" width="9.75" style="715" bestFit="1" customWidth="1"/>
    <col min="3104" max="3104" width="10.875" style="715" bestFit="1" customWidth="1"/>
    <col min="3105" max="3105" width="10.125" style="715" bestFit="1" customWidth="1"/>
    <col min="3106" max="3106" width="7.375" style="715" bestFit="1" customWidth="1"/>
    <col min="3107" max="3107" width="7.625" style="715" bestFit="1" customWidth="1"/>
    <col min="3108" max="3108" width="8.75" style="715" bestFit="1" customWidth="1"/>
    <col min="3109" max="3110" width="7.875" style="715" bestFit="1" customWidth="1"/>
    <col min="3111" max="3111" width="8.25" style="715" bestFit="1" customWidth="1"/>
    <col min="3112" max="3112" width="7" style="715" bestFit="1" customWidth="1"/>
    <col min="3113" max="3114" width="8.125" style="715" bestFit="1" customWidth="1"/>
    <col min="3115" max="3115" width="9.75" style="715" bestFit="1" customWidth="1"/>
    <col min="3116" max="3116" width="10.875" style="715" bestFit="1" customWidth="1"/>
    <col min="3117" max="3117" width="10.125" style="715" bestFit="1" customWidth="1"/>
    <col min="3118" max="3118" width="7.375" style="715" bestFit="1" customWidth="1"/>
    <col min="3119" max="3119" width="7.625" style="715" bestFit="1" customWidth="1"/>
    <col min="3120" max="3120" width="8.75" style="715" bestFit="1" customWidth="1"/>
    <col min="3121" max="3122" width="7.875" style="715" bestFit="1" customWidth="1"/>
    <col min="3123" max="3123" width="8.25" style="715" bestFit="1" customWidth="1"/>
    <col min="3124" max="3124" width="7" style="715" bestFit="1" customWidth="1"/>
    <col min="3125" max="3126" width="8.125" style="715" bestFit="1" customWidth="1"/>
    <col min="3127" max="3127" width="9.75" style="715" bestFit="1" customWidth="1"/>
    <col min="3128" max="3128" width="10.875" style="715" bestFit="1" customWidth="1"/>
    <col min="3129" max="3129" width="10.125" style="715" bestFit="1" customWidth="1"/>
    <col min="3130" max="3130" width="7.375" style="715" bestFit="1" customWidth="1"/>
    <col min="3131" max="3131" width="7.625" style="715" bestFit="1" customWidth="1"/>
    <col min="3132" max="3132" width="8.75" style="715" bestFit="1" customWidth="1"/>
    <col min="3133" max="3134" width="7.875" style="715" bestFit="1" customWidth="1"/>
    <col min="3135" max="3135" width="8.25" style="715" bestFit="1" customWidth="1"/>
    <col min="3136" max="3136" width="7" style="715" bestFit="1" customWidth="1"/>
    <col min="3137" max="3138" width="8.125" style="715" bestFit="1" customWidth="1"/>
    <col min="3139" max="3139" width="9.75" style="715" bestFit="1" customWidth="1"/>
    <col min="3140" max="3140" width="10.875" style="715" bestFit="1" customWidth="1"/>
    <col min="3141" max="3141" width="10.125" style="715" bestFit="1" customWidth="1"/>
    <col min="3142" max="3142" width="7.375" style="715" bestFit="1" customWidth="1"/>
    <col min="3143" max="3143" width="7.625" style="715" bestFit="1" customWidth="1"/>
    <col min="3144" max="3144" width="8.75" style="715" bestFit="1" customWidth="1"/>
    <col min="3145" max="3146" width="7.875" style="715" bestFit="1" customWidth="1"/>
    <col min="3147" max="3147" width="8.25" style="715" bestFit="1" customWidth="1"/>
    <col min="3148" max="3148" width="7" style="715" bestFit="1" customWidth="1"/>
    <col min="3149" max="3150" width="8.125" style="715" bestFit="1" customWidth="1"/>
    <col min="3151" max="3151" width="9.75" style="715" bestFit="1" customWidth="1"/>
    <col min="3152" max="3152" width="10.875" style="715" bestFit="1" customWidth="1"/>
    <col min="3153" max="3153" width="10.125" style="715" bestFit="1" customWidth="1"/>
    <col min="3154" max="3154" width="7.375" style="715" bestFit="1" customWidth="1"/>
    <col min="3155" max="3155" width="7.625" style="715" bestFit="1" customWidth="1"/>
    <col min="3156" max="3156" width="8.75" style="715" bestFit="1" customWidth="1"/>
    <col min="3157" max="3158" width="7.875" style="715" bestFit="1" customWidth="1"/>
    <col min="3159" max="3159" width="8.25" style="715" bestFit="1" customWidth="1"/>
    <col min="3160" max="3160" width="7" style="715" bestFit="1" customWidth="1"/>
    <col min="3161" max="3162" width="8.125" style="715" bestFit="1" customWidth="1"/>
    <col min="3163" max="3163" width="9.75" style="715" bestFit="1" customWidth="1"/>
    <col min="3164" max="3164" width="10.875" style="715" bestFit="1" customWidth="1"/>
    <col min="3165" max="3165" width="10.125" style="715" bestFit="1" customWidth="1"/>
    <col min="3166" max="3166" width="7.375" style="715" bestFit="1" customWidth="1"/>
    <col min="3167" max="3167" width="7.625" style="715" bestFit="1" customWidth="1"/>
    <col min="3168" max="3168" width="8.75" style="715" bestFit="1" customWidth="1"/>
    <col min="3169" max="3170" width="7.875" style="715" bestFit="1" customWidth="1"/>
    <col min="3171" max="3171" width="8.25" style="715" bestFit="1" customWidth="1"/>
    <col min="3172" max="3172" width="7" style="715" bestFit="1" customWidth="1"/>
    <col min="3173" max="3174" width="8.125" style="715" bestFit="1" customWidth="1"/>
    <col min="3175" max="3175" width="9.75" style="715" bestFit="1" customWidth="1"/>
    <col min="3176" max="3176" width="10.875" style="715" bestFit="1" customWidth="1"/>
    <col min="3177" max="3177" width="10.125" style="715" bestFit="1" customWidth="1"/>
    <col min="3178" max="3178" width="7.375" style="715" bestFit="1" customWidth="1"/>
    <col min="3179" max="3179" width="7.625" style="715" bestFit="1" customWidth="1"/>
    <col min="3180" max="3180" width="8.75" style="715" bestFit="1" customWidth="1"/>
    <col min="3181" max="3182" width="7.875" style="715" bestFit="1" customWidth="1"/>
    <col min="3183" max="3183" width="8.25" style="715" bestFit="1" customWidth="1"/>
    <col min="3184" max="3184" width="7" style="715" bestFit="1" customWidth="1"/>
    <col min="3185" max="3186" width="8.125" style="715" bestFit="1" customWidth="1"/>
    <col min="3187" max="3187" width="9.75" style="715" bestFit="1" customWidth="1"/>
    <col min="3188" max="3188" width="10.875" style="715" bestFit="1" customWidth="1"/>
    <col min="3189" max="3189" width="10.125" style="715" bestFit="1" customWidth="1"/>
    <col min="3190" max="3190" width="7.375" style="715" bestFit="1" customWidth="1"/>
    <col min="3191" max="3191" width="7.625" style="715" bestFit="1" customWidth="1"/>
    <col min="3192" max="3192" width="8.75" style="715" bestFit="1" customWidth="1"/>
    <col min="3193" max="3194" width="7.875" style="715" bestFit="1" customWidth="1"/>
    <col min="3195" max="3195" width="8.25" style="715" bestFit="1" customWidth="1"/>
    <col min="3196" max="3196" width="7" style="715" bestFit="1" customWidth="1"/>
    <col min="3197" max="3198" width="8.125" style="715" bestFit="1" customWidth="1"/>
    <col min="3199" max="3199" width="9.75" style="715" bestFit="1" customWidth="1"/>
    <col min="3200" max="3200" width="10.875" style="715" bestFit="1" customWidth="1"/>
    <col min="3201" max="3201" width="10.125" style="715" bestFit="1" customWidth="1"/>
    <col min="3202" max="3202" width="7.375" style="715" bestFit="1" customWidth="1"/>
    <col min="3203" max="3203" width="7.625" style="715" bestFit="1" customWidth="1"/>
    <col min="3204" max="3204" width="8.75" style="715" bestFit="1" customWidth="1"/>
    <col min="3205" max="3206" width="7.875" style="715" bestFit="1" customWidth="1"/>
    <col min="3207" max="3207" width="8.25" style="715" bestFit="1" customWidth="1"/>
    <col min="3208" max="3208" width="7" style="715" bestFit="1" customWidth="1"/>
    <col min="3209" max="3210" width="8.125" style="715" bestFit="1" customWidth="1"/>
    <col min="3211" max="3211" width="9.75" style="715" bestFit="1" customWidth="1"/>
    <col min="3212" max="3212" width="10.875" style="715" bestFit="1" customWidth="1"/>
    <col min="3213" max="3213" width="10.125" style="715" bestFit="1" customWidth="1"/>
    <col min="3214" max="3214" width="7.375" style="715" bestFit="1" customWidth="1"/>
    <col min="3215" max="3215" width="7.625" style="715" bestFit="1" customWidth="1"/>
    <col min="3216" max="3216" width="8.75" style="715" bestFit="1" customWidth="1"/>
    <col min="3217" max="3218" width="7.875" style="715" bestFit="1" customWidth="1"/>
    <col min="3219" max="3219" width="8.25" style="715" bestFit="1" customWidth="1"/>
    <col min="3220" max="3220" width="7" style="715" bestFit="1" customWidth="1"/>
    <col min="3221" max="3222" width="8.125" style="715" bestFit="1" customWidth="1"/>
    <col min="3223" max="3223" width="9.75" style="715" bestFit="1" customWidth="1"/>
    <col min="3224" max="3224" width="10.875" style="715" bestFit="1" customWidth="1"/>
    <col min="3225" max="3225" width="10.125" style="715" bestFit="1" customWidth="1"/>
    <col min="3226" max="3226" width="7.375" style="715" bestFit="1" customWidth="1"/>
    <col min="3227" max="3227" width="7.625" style="715" bestFit="1" customWidth="1"/>
    <col min="3228" max="3228" width="8.75" style="715" bestFit="1" customWidth="1"/>
    <col min="3229" max="3230" width="7.875" style="715" bestFit="1" customWidth="1"/>
    <col min="3231" max="3231" width="8.25" style="715" bestFit="1" customWidth="1"/>
    <col min="3232" max="3232" width="7" style="715" bestFit="1" customWidth="1"/>
    <col min="3233" max="3234" width="8.125" style="715" bestFit="1" customWidth="1"/>
    <col min="3235" max="3235" width="9.75" style="715" bestFit="1" customWidth="1"/>
    <col min="3236" max="3236" width="10.875" style="715" bestFit="1" customWidth="1"/>
    <col min="3237" max="3237" width="10.125" style="715" bestFit="1" customWidth="1"/>
    <col min="3238" max="3238" width="7.375" style="715" bestFit="1" customWidth="1"/>
    <col min="3239" max="3239" width="7.625" style="715" bestFit="1" customWidth="1"/>
    <col min="3240" max="3240" width="8.75" style="715" bestFit="1" customWidth="1"/>
    <col min="3241" max="3242" width="7.875" style="715" bestFit="1" customWidth="1"/>
    <col min="3243" max="3243" width="8.25" style="715" bestFit="1" customWidth="1"/>
    <col min="3244" max="3244" width="7" style="715" bestFit="1" customWidth="1"/>
    <col min="3245" max="3246" width="8.125" style="715" bestFit="1" customWidth="1"/>
    <col min="3247" max="3247" width="9.75" style="715" bestFit="1" customWidth="1"/>
    <col min="3248" max="3248" width="10.875" style="715" bestFit="1" customWidth="1"/>
    <col min="3249" max="3249" width="10.125" style="715" bestFit="1" customWidth="1"/>
    <col min="3250" max="3250" width="7.375" style="715" bestFit="1" customWidth="1"/>
    <col min="3251" max="3328" width="9" style="715"/>
    <col min="3329" max="3329" width="50.75" style="715" customWidth="1"/>
    <col min="3330" max="3330" width="7.875" style="715" bestFit="1" customWidth="1"/>
    <col min="3331" max="3331" width="8.25" style="715" bestFit="1" customWidth="1"/>
    <col min="3332" max="3332" width="7" style="715" bestFit="1" customWidth="1"/>
    <col min="3333" max="3334" width="8.125" style="715" bestFit="1" customWidth="1"/>
    <col min="3335" max="3335" width="9.75" style="715" bestFit="1" customWidth="1"/>
    <col min="3336" max="3336" width="10.875" style="715" bestFit="1" customWidth="1"/>
    <col min="3337" max="3337" width="10.125" style="715" bestFit="1" customWidth="1"/>
    <col min="3338" max="3338" width="7.375" style="715" bestFit="1" customWidth="1"/>
    <col min="3339" max="3339" width="7.625" style="715" bestFit="1" customWidth="1"/>
    <col min="3340" max="3340" width="8.75" style="715" bestFit="1" customWidth="1"/>
    <col min="3341" max="3342" width="7.875" style="715" bestFit="1" customWidth="1"/>
    <col min="3343" max="3343" width="8.25" style="715" bestFit="1" customWidth="1"/>
    <col min="3344" max="3344" width="7" style="715" bestFit="1" customWidth="1"/>
    <col min="3345" max="3346" width="8.125" style="715" bestFit="1" customWidth="1"/>
    <col min="3347" max="3347" width="9.75" style="715" bestFit="1" customWidth="1"/>
    <col min="3348" max="3348" width="10.875" style="715" bestFit="1" customWidth="1"/>
    <col min="3349" max="3349" width="10.125" style="715" bestFit="1" customWidth="1"/>
    <col min="3350" max="3350" width="7.375" style="715" bestFit="1" customWidth="1"/>
    <col min="3351" max="3351" width="7.625" style="715" bestFit="1" customWidth="1"/>
    <col min="3352" max="3352" width="8.75" style="715" bestFit="1" customWidth="1"/>
    <col min="3353" max="3354" width="7.875" style="715" bestFit="1" customWidth="1"/>
    <col min="3355" max="3355" width="8.25" style="715" bestFit="1" customWidth="1"/>
    <col min="3356" max="3356" width="7" style="715" bestFit="1" customWidth="1"/>
    <col min="3357" max="3358" width="8.125" style="715" bestFit="1" customWidth="1"/>
    <col min="3359" max="3359" width="9.75" style="715" bestFit="1" customWidth="1"/>
    <col min="3360" max="3360" width="10.875" style="715" bestFit="1" customWidth="1"/>
    <col min="3361" max="3361" width="10.125" style="715" bestFit="1" customWidth="1"/>
    <col min="3362" max="3362" width="7.375" style="715" bestFit="1" customWidth="1"/>
    <col min="3363" max="3363" width="7.625" style="715" bestFit="1" customWidth="1"/>
    <col min="3364" max="3364" width="8.75" style="715" bestFit="1" customWidth="1"/>
    <col min="3365" max="3366" width="7.875" style="715" bestFit="1" customWidth="1"/>
    <col min="3367" max="3367" width="8.25" style="715" bestFit="1" customWidth="1"/>
    <col min="3368" max="3368" width="7" style="715" bestFit="1" customWidth="1"/>
    <col min="3369" max="3370" width="8.125" style="715" bestFit="1" customWidth="1"/>
    <col min="3371" max="3371" width="9.75" style="715" bestFit="1" customWidth="1"/>
    <col min="3372" max="3372" width="10.875" style="715" bestFit="1" customWidth="1"/>
    <col min="3373" max="3373" width="10.125" style="715" bestFit="1" customWidth="1"/>
    <col min="3374" max="3374" width="7.375" style="715" bestFit="1" customWidth="1"/>
    <col min="3375" max="3375" width="7.625" style="715" bestFit="1" customWidth="1"/>
    <col min="3376" max="3376" width="8.75" style="715" bestFit="1" customWidth="1"/>
    <col min="3377" max="3378" width="7.875" style="715" bestFit="1" customWidth="1"/>
    <col min="3379" max="3379" width="8.25" style="715" bestFit="1" customWidth="1"/>
    <col min="3380" max="3380" width="7" style="715" bestFit="1" customWidth="1"/>
    <col min="3381" max="3382" width="8.125" style="715" bestFit="1" customWidth="1"/>
    <col min="3383" max="3383" width="9.75" style="715" bestFit="1" customWidth="1"/>
    <col min="3384" max="3384" width="10.875" style="715" bestFit="1" customWidth="1"/>
    <col min="3385" max="3385" width="10.125" style="715" bestFit="1" customWidth="1"/>
    <col min="3386" max="3386" width="7.375" style="715" bestFit="1" customWidth="1"/>
    <col min="3387" max="3387" width="7.625" style="715" bestFit="1" customWidth="1"/>
    <col min="3388" max="3388" width="8.75" style="715" bestFit="1" customWidth="1"/>
    <col min="3389" max="3390" width="7.875" style="715" bestFit="1" customWidth="1"/>
    <col min="3391" max="3391" width="8.25" style="715" bestFit="1" customWidth="1"/>
    <col min="3392" max="3392" width="7" style="715" bestFit="1" customWidth="1"/>
    <col min="3393" max="3394" width="8.125" style="715" bestFit="1" customWidth="1"/>
    <col min="3395" max="3395" width="9.75" style="715" bestFit="1" customWidth="1"/>
    <col min="3396" max="3396" width="10.875" style="715" bestFit="1" customWidth="1"/>
    <col min="3397" max="3397" width="10.125" style="715" bestFit="1" customWidth="1"/>
    <col min="3398" max="3398" width="7.375" style="715" bestFit="1" customWidth="1"/>
    <col min="3399" max="3399" width="7.625" style="715" bestFit="1" customWidth="1"/>
    <col min="3400" max="3400" width="8.75" style="715" bestFit="1" customWidth="1"/>
    <col min="3401" max="3402" width="7.875" style="715" bestFit="1" customWidth="1"/>
    <col min="3403" max="3403" width="8.25" style="715" bestFit="1" customWidth="1"/>
    <col min="3404" max="3404" width="7" style="715" bestFit="1" customWidth="1"/>
    <col min="3405" max="3406" width="8.125" style="715" bestFit="1" customWidth="1"/>
    <col min="3407" max="3407" width="9.75" style="715" bestFit="1" customWidth="1"/>
    <col min="3408" max="3408" width="10.875" style="715" bestFit="1" customWidth="1"/>
    <col min="3409" max="3409" width="10.125" style="715" bestFit="1" customWidth="1"/>
    <col min="3410" max="3410" width="7.375" style="715" bestFit="1" customWidth="1"/>
    <col min="3411" max="3411" width="7.625" style="715" bestFit="1" customWidth="1"/>
    <col min="3412" max="3412" width="8.75" style="715" bestFit="1" customWidth="1"/>
    <col min="3413" max="3414" width="7.875" style="715" bestFit="1" customWidth="1"/>
    <col min="3415" max="3415" width="8.25" style="715" bestFit="1" customWidth="1"/>
    <col min="3416" max="3416" width="7" style="715" bestFit="1" customWidth="1"/>
    <col min="3417" max="3418" width="8.125" style="715" bestFit="1" customWidth="1"/>
    <col min="3419" max="3419" width="9.75" style="715" bestFit="1" customWidth="1"/>
    <col min="3420" max="3420" width="10.875" style="715" bestFit="1" customWidth="1"/>
    <col min="3421" max="3421" width="10.125" style="715" bestFit="1" customWidth="1"/>
    <col min="3422" max="3422" width="7.375" style="715" bestFit="1" customWidth="1"/>
    <col min="3423" max="3423" width="7.625" style="715" bestFit="1" customWidth="1"/>
    <col min="3424" max="3424" width="8.75" style="715" bestFit="1" customWidth="1"/>
    <col min="3425" max="3426" width="7.875" style="715" bestFit="1" customWidth="1"/>
    <col min="3427" max="3427" width="8.25" style="715" bestFit="1" customWidth="1"/>
    <col min="3428" max="3428" width="7" style="715" bestFit="1" customWidth="1"/>
    <col min="3429" max="3430" width="8.125" style="715" bestFit="1" customWidth="1"/>
    <col min="3431" max="3431" width="9.75" style="715" bestFit="1" customWidth="1"/>
    <col min="3432" max="3432" width="10.875" style="715" bestFit="1" customWidth="1"/>
    <col min="3433" max="3433" width="10.125" style="715" bestFit="1" customWidth="1"/>
    <col min="3434" max="3434" width="7.375" style="715" bestFit="1" customWidth="1"/>
    <col min="3435" max="3435" width="7.625" style="715" bestFit="1" customWidth="1"/>
    <col min="3436" max="3436" width="8.75" style="715" bestFit="1" customWidth="1"/>
    <col min="3437" max="3438" width="7.875" style="715" bestFit="1" customWidth="1"/>
    <col min="3439" max="3439" width="8.25" style="715" bestFit="1" customWidth="1"/>
    <col min="3440" max="3440" width="7" style="715" bestFit="1" customWidth="1"/>
    <col min="3441" max="3442" width="8.125" style="715" bestFit="1" customWidth="1"/>
    <col min="3443" max="3443" width="9.75" style="715" bestFit="1" customWidth="1"/>
    <col min="3444" max="3444" width="10.875" style="715" bestFit="1" customWidth="1"/>
    <col min="3445" max="3445" width="10.125" style="715" bestFit="1" customWidth="1"/>
    <col min="3446" max="3446" width="7.375" style="715" bestFit="1" customWidth="1"/>
    <col min="3447" max="3447" width="7.625" style="715" bestFit="1" customWidth="1"/>
    <col min="3448" max="3448" width="8.75" style="715" bestFit="1" customWidth="1"/>
    <col min="3449" max="3450" width="7.875" style="715" bestFit="1" customWidth="1"/>
    <col min="3451" max="3451" width="8.25" style="715" bestFit="1" customWidth="1"/>
    <col min="3452" max="3452" width="7" style="715" bestFit="1" customWidth="1"/>
    <col min="3453" max="3454" width="8.125" style="715" bestFit="1" customWidth="1"/>
    <col min="3455" max="3455" width="9.75" style="715" bestFit="1" customWidth="1"/>
    <col min="3456" max="3456" width="10.875" style="715" bestFit="1" customWidth="1"/>
    <col min="3457" max="3457" width="10.125" style="715" bestFit="1" customWidth="1"/>
    <col min="3458" max="3458" width="7.375" style="715" bestFit="1" customWidth="1"/>
    <col min="3459" max="3459" width="7.625" style="715" bestFit="1" customWidth="1"/>
    <col min="3460" max="3460" width="8.75" style="715" bestFit="1" customWidth="1"/>
    <col min="3461" max="3462" width="7.875" style="715" bestFit="1" customWidth="1"/>
    <col min="3463" max="3463" width="8.25" style="715" bestFit="1" customWidth="1"/>
    <col min="3464" max="3464" width="7" style="715" bestFit="1" customWidth="1"/>
    <col min="3465" max="3466" width="8.125" style="715" bestFit="1" customWidth="1"/>
    <col min="3467" max="3467" width="9.75" style="715" bestFit="1" customWidth="1"/>
    <col min="3468" max="3468" width="10.875" style="715" bestFit="1" customWidth="1"/>
    <col min="3469" max="3469" width="10.125" style="715" bestFit="1" customWidth="1"/>
    <col min="3470" max="3470" width="7.375" style="715" bestFit="1" customWidth="1"/>
    <col min="3471" max="3471" width="7.625" style="715" bestFit="1" customWidth="1"/>
    <col min="3472" max="3472" width="8.75" style="715" bestFit="1" customWidth="1"/>
    <col min="3473" max="3474" width="7.875" style="715" bestFit="1" customWidth="1"/>
    <col min="3475" max="3475" width="8.25" style="715" bestFit="1" customWidth="1"/>
    <col min="3476" max="3476" width="7" style="715" bestFit="1" customWidth="1"/>
    <col min="3477" max="3478" width="8.125" style="715" bestFit="1" customWidth="1"/>
    <col min="3479" max="3479" width="9.75" style="715" bestFit="1" customWidth="1"/>
    <col min="3480" max="3480" width="10.875" style="715" bestFit="1" customWidth="1"/>
    <col min="3481" max="3481" width="10.125" style="715" bestFit="1" customWidth="1"/>
    <col min="3482" max="3482" width="7.375" style="715" bestFit="1" customWidth="1"/>
    <col min="3483" max="3483" width="7.625" style="715" bestFit="1" customWidth="1"/>
    <col min="3484" max="3484" width="8.75" style="715" bestFit="1" customWidth="1"/>
    <col min="3485" max="3486" width="7.875" style="715" bestFit="1" customWidth="1"/>
    <col min="3487" max="3487" width="8.25" style="715" bestFit="1" customWidth="1"/>
    <col min="3488" max="3488" width="7" style="715" bestFit="1" customWidth="1"/>
    <col min="3489" max="3490" width="8.125" style="715" bestFit="1" customWidth="1"/>
    <col min="3491" max="3491" width="9.75" style="715" bestFit="1" customWidth="1"/>
    <col min="3492" max="3492" width="10.875" style="715" bestFit="1" customWidth="1"/>
    <col min="3493" max="3493" width="10.125" style="715" bestFit="1" customWidth="1"/>
    <col min="3494" max="3494" width="7.375" style="715" bestFit="1" customWidth="1"/>
    <col min="3495" max="3495" width="7.625" style="715" bestFit="1" customWidth="1"/>
    <col min="3496" max="3496" width="8.75" style="715" bestFit="1" customWidth="1"/>
    <col min="3497" max="3498" width="7.875" style="715" bestFit="1" customWidth="1"/>
    <col min="3499" max="3499" width="8.25" style="715" bestFit="1" customWidth="1"/>
    <col min="3500" max="3500" width="7" style="715" bestFit="1" customWidth="1"/>
    <col min="3501" max="3502" width="8.125" style="715" bestFit="1" customWidth="1"/>
    <col min="3503" max="3503" width="9.75" style="715" bestFit="1" customWidth="1"/>
    <col min="3504" max="3504" width="10.875" style="715" bestFit="1" customWidth="1"/>
    <col min="3505" max="3505" width="10.125" style="715" bestFit="1" customWidth="1"/>
    <col min="3506" max="3506" width="7.375" style="715" bestFit="1" customWidth="1"/>
    <col min="3507" max="3584" width="9" style="715"/>
    <col min="3585" max="3585" width="50.75" style="715" customWidth="1"/>
    <col min="3586" max="3586" width="7.875" style="715" bestFit="1" customWidth="1"/>
    <col min="3587" max="3587" width="8.25" style="715" bestFit="1" customWidth="1"/>
    <col min="3588" max="3588" width="7" style="715" bestFit="1" customWidth="1"/>
    <col min="3589" max="3590" width="8.125" style="715" bestFit="1" customWidth="1"/>
    <col min="3591" max="3591" width="9.75" style="715" bestFit="1" customWidth="1"/>
    <col min="3592" max="3592" width="10.875" style="715" bestFit="1" customWidth="1"/>
    <col min="3593" max="3593" width="10.125" style="715" bestFit="1" customWidth="1"/>
    <col min="3594" max="3594" width="7.375" style="715" bestFit="1" customWidth="1"/>
    <col min="3595" max="3595" width="7.625" style="715" bestFit="1" customWidth="1"/>
    <col min="3596" max="3596" width="8.75" style="715" bestFit="1" customWidth="1"/>
    <col min="3597" max="3598" width="7.875" style="715" bestFit="1" customWidth="1"/>
    <col min="3599" max="3599" width="8.25" style="715" bestFit="1" customWidth="1"/>
    <col min="3600" max="3600" width="7" style="715" bestFit="1" customWidth="1"/>
    <col min="3601" max="3602" width="8.125" style="715" bestFit="1" customWidth="1"/>
    <col min="3603" max="3603" width="9.75" style="715" bestFit="1" customWidth="1"/>
    <col min="3604" max="3604" width="10.875" style="715" bestFit="1" customWidth="1"/>
    <col min="3605" max="3605" width="10.125" style="715" bestFit="1" customWidth="1"/>
    <col min="3606" max="3606" width="7.375" style="715" bestFit="1" customWidth="1"/>
    <col min="3607" max="3607" width="7.625" style="715" bestFit="1" customWidth="1"/>
    <col min="3608" max="3608" width="8.75" style="715" bestFit="1" customWidth="1"/>
    <col min="3609" max="3610" width="7.875" style="715" bestFit="1" customWidth="1"/>
    <col min="3611" max="3611" width="8.25" style="715" bestFit="1" customWidth="1"/>
    <col min="3612" max="3612" width="7" style="715" bestFit="1" customWidth="1"/>
    <col min="3613" max="3614" width="8.125" style="715" bestFit="1" customWidth="1"/>
    <col min="3615" max="3615" width="9.75" style="715" bestFit="1" customWidth="1"/>
    <col min="3616" max="3616" width="10.875" style="715" bestFit="1" customWidth="1"/>
    <col min="3617" max="3617" width="10.125" style="715" bestFit="1" customWidth="1"/>
    <col min="3618" max="3618" width="7.375" style="715" bestFit="1" customWidth="1"/>
    <col min="3619" max="3619" width="7.625" style="715" bestFit="1" customWidth="1"/>
    <col min="3620" max="3620" width="8.75" style="715" bestFit="1" customWidth="1"/>
    <col min="3621" max="3622" width="7.875" style="715" bestFit="1" customWidth="1"/>
    <col min="3623" max="3623" width="8.25" style="715" bestFit="1" customWidth="1"/>
    <col min="3624" max="3624" width="7" style="715" bestFit="1" customWidth="1"/>
    <col min="3625" max="3626" width="8.125" style="715" bestFit="1" customWidth="1"/>
    <col min="3627" max="3627" width="9.75" style="715" bestFit="1" customWidth="1"/>
    <col min="3628" max="3628" width="10.875" style="715" bestFit="1" customWidth="1"/>
    <col min="3629" max="3629" width="10.125" style="715" bestFit="1" customWidth="1"/>
    <col min="3630" max="3630" width="7.375" style="715" bestFit="1" customWidth="1"/>
    <col min="3631" max="3631" width="7.625" style="715" bestFit="1" customWidth="1"/>
    <col min="3632" max="3632" width="8.75" style="715" bestFit="1" customWidth="1"/>
    <col min="3633" max="3634" width="7.875" style="715" bestFit="1" customWidth="1"/>
    <col min="3635" max="3635" width="8.25" style="715" bestFit="1" customWidth="1"/>
    <col min="3636" max="3636" width="7" style="715" bestFit="1" customWidth="1"/>
    <col min="3637" max="3638" width="8.125" style="715" bestFit="1" customWidth="1"/>
    <col min="3639" max="3639" width="9.75" style="715" bestFit="1" customWidth="1"/>
    <col min="3640" max="3640" width="10.875" style="715" bestFit="1" customWidth="1"/>
    <col min="3641" max="3641" width="10.125" style="715" bestFit="1" customWidth="1"/>
    <col min="3642" max="3642" width="7.375" style="715" bestFit="1" customWidth="1"/>
    <col min="3643" max="3643" width="7.625" style="715" bestFit="1" customWidth="1"/>
    <col min="3644" max="3644" width="8.75" style="715" bestFit="1" customWidth="1"/>
    <col min="3645" max="3646" width="7.875" style="715" bestFit="1" customWidth="1"/>
    <col min="3647" max="3647" width="8.25" style="715" bestFit="1" customWidth="1"/>
    <col min="3648" max="3648" width="7" style="715" bestFit="1" customWidth="1"/>
    <col min="3649" max="3650" width="8.125" style="715" bestFit="1" customWidth="1"/>
    <col min="3651" max="3651" width="9.75" style="715" bestFit="1" customWidth="1"/>
    <col min="3652" max="3652" width="10.875" style="715" bestFit="1" customWidth="1"/>
    <col min="3653" max="3653" width="10.125" style="715" bestFit="1" customWidth="1"/>
    <col min="3654" max="3654" width="7.375" style="715" bestFit="1" customWidth="1"/>
    <col min="3655" max="3655" width="7.625" style="715" bestFit="1" customWidth="1"/>
    <col min="3656" max="3656" width="8.75" style="715" bestFit="1" customWidth="1"/>
    <col min="3657" max="3658" width="7.875" style="715" bestFit="1" customWidth="1"/>
    <col min="3659" max="3659" width="8.25" style="715" bestFit="1" customWidth="1"/>
    <col min="3660" max="3660" width="7" style="715" bestFit="1" customWidth="1"/>
    <col min="3661" max="3662" width="8.125" style="715" bestFit="1" customWidth="1"/>
    <col min="3663" max="3663" width="9.75" style="715" bestFit="1" customWidth="1"/>
    <col min="3664" max="3664" width="10.875" style="715" bestFit="1" customWidth="1"/>
    <col min="3665" max="3665" width="10.125" style="715" bestFit="1" customWidth="1"/>
    <col min="3666" max="3666" width="7.375" style="715" bestFit="1" customWidth="1"/>
    <col min="3667" max="3667" width="7.625" style="715" bestFit="1" customWidth="1"/>
    <col min="3668" max="3668" width="8.75" style="715" bestFit="1" customWidth="1"/>
    <col min="3669" max="3670" width="7.875" style="715" bestFit="1" customWidth="1"/>
    <col min="3671" max="3671" width="8.25" style="715" bestFit="1" customWidth="1"/>
    <col min="3672" max="3672" width="7" style="715" bestFit="1" customWidth="1"/>
    <col min="3673" max="3674" width="8.125" style="715" bestFit="1" customWidth="1"/>
    <col min="3675" max="3675" width="9.75" style="715" bestFit="1" customWidth="1"/>
    <col min="3676" max="3676" width="10.875" style="715" bestFit="1" customWidth="1"/>
    <col min="3677" max="3677" width="10.125" style="715" bestFit="1" customWidth="1"/>
    <col min="3678" max="3678" width="7.375" style="715" bestFit="1" customWidth="1"/>
    <col min="3679" max="3679" width="7.625" style="715" bestFit="1" customWidth="1"/>
    <col min="3680" max="3680" width="8.75" style="715" bestFit="1" customWidth="1"/>
    <col min="3681" max="3682" width="7.875" style="715" bestFit="1" customWidth="1"/>
    <col min="3683" max="3683" width="8.25" style="715" bestFit="1" customWidth="1"/>
    <col min="3684" max="3684" width="7" style="715" bestFit="1" customWidth="1"/>
    <col min="3685" max="3686" width="8.125" style="715" bestFit="1" customWidth="1"/>
    <col min="3687" max="3687" width="9.75" style="715" bestFit="1" customWidth="1"/>
    <col min="3688" max="3688" width="10.875" style="715" bestFit="1" customWidth="1"/>
    <col min="3689" max="3689" width="10.125" style="715" bestFit="1" customWidth="1"/>
    <col min="3690" max="3690" width="7.375" style="715" bestFit="1" customWidth="1"/>
    <col min="3691" max="3691" width="7.625" style="715" bestFit="1" customWidth="1"/>
    <col min="3692" max="3692" width="8.75" style="715" bestFit="1" customWidth="1"/>
    <col min="3693" max="3694" width="7.875" style="715" bestFit="1" customWidth="1"/>
    <col min="3695" max="3695" width="8.25" style="715" bestFit="1" customWidth="1"/>
    <col min="3696" max="3696" width="7" style="715" bestFit="1" customWidth="1"/>
    <col min="3697" max="3698" width="8.125" style="715" bestFit="1" customWidth="1"/>
    <col min="3699" max="3699" width="9.75" style="715" bestFit="1" customWidth="1"/>
    <col min="3700" max="3700" width="10.875" style="715" bestFit="1" customWidth="1"/>
    <col min="3701" max="3701" width="10.125" style="715" bestFit="1" customWidth="1"/>
    <col min="3702" max="3702" width="7.375" style="715" bestFit="1" customWidth="1"/>
    <col min="3703" max="3703" width="7.625" style="715" bestFit="1" customWidth="1"/>
    <col min="3704" max="3704" width="8.75" style="715" bestFit="1" customWidth="1"/>
    <col min="3705" max="3706" width="7.875" style="715" bestFit="1" customWidth="1"/>
    <col min="3707" max="3707" width="8.25" style="715" bestFit="1" customWidth="1"/>
    <col min="3708" max="3708" width="7" style="715" bestFit="1" customWidth="1"/>
    <col min="3709" max="3710" width="8.125" style="715" bestFit="1" customWidth="1"/>
    <col min="3711" max="3711" width="9.75" style="715" bestFit="1" customWidth="1"/>
    <col min="3712" max="3712" width="10.875" style="715" bestFit="1" customWidth="1"/>
    <col min="3713" max="3713" width="10.125" style="715" bestFit="1" customWidth="1"/>
    <col min="3714" max="3714" width="7.375" style="715" bestFit="1" customWidth="1"/>
    <col min="3715" max="3715" width="7.625" style="715" bestFit="1" customWidth="1"/>
    <col min="3716" max="3716" width="8.75" style="715" bestFit="1" customWidth="1"/>
    <col min="3717" max="3718" width="7.875" style="715" bestFit="1" customWidth="1"/>
    <col min="3719" max="3719" width="8.25" style="715" bestFit="1" customWidth="1"/>
    <col min="3720" max="3720" width="7" style="715" bestFit="1" customWidth="1"/>
    <col min="3721" max="3722" width="8.125" style="715" bestFit="1" customWidth="1"/>
    <col min="3723" max="3723" width="9.75" style="715" bestFit="1" customWidth="1"/>
    <col min="3724" max="3724" width="10.875" style="715" bestFit="1" customWidth="1"/>
    <col min="3725" max="3725" width="10.125" style="715" bestFit="1" customWidth="1"/>
    <col min="3726" max="3726" width="7.375" style="715" bestFit="1" customWidth="1"/>
    <col min="3727" max="3727" width="7.625" style="715" bestFit="1" customWidth="1"/>
    <col min="3728" max="3728" width="8.75" style="715" bestFit="1" customWidth="1"/>
    <col min="3729" max="3730" width="7.875" style="715" bestFit="1" customWidth="1"/>
    <col min="3731" max="3731" width="8.25" style="715" bestFit="1" customWidth="1"/>
    <col min="3732" max="3732" width="7" style="715" bestFit="1" customWidth="1"/>
    <col min="3733" max="3734" width="8.125" style="715" bestFit="1" customWidth="1"/>
    <col min="3735" max="3735" width="9.75" style="715" bestFit="1" customWidth="1"/>
    <col min="3736" max="3736" width="10.875" style="715" bestFit="1" customWidth="1"/>
    <col min="3737" max="3737" width="10.125" style="715" bestFit="1" customWidth="1"/>
    <col min="3738" max="3738" width="7.375" style="715" bestFit="1" customWidth="1"/>
    <col min="3739" max="3739" width="7.625" style="715" bestFit="1" customWidth="1"/>
    <col min="3740" max="3740" width="8.75" style="715" bestFit="1" customWidth="1"/>
    <col min="3741" max="3742" width="7.875" style="715" bestFit="1" customWidth="1"/>
    <col min="3743" max="3743" width="8.25" style="715" bestFit="1" customWidth="1"/>
    <col min="3744" max="3744" width="7" style="715" bestFit="1" customWidth="1"/>
    <col min="3745" max="3746" width="8.125" style="715" bestFit="1" customWidth="1"/>
    <col min="3747" max="3747" width="9.75" style="715" bestFit="1" customWidth="1"/>
    <col min="3748" max="3748" width="10.875" style="715" bestFit="1" customWidth="1"/>
    <col min="3749" max="3749" width="10.125" style="715" bestFit="1" customWidth="1"/>
    <col min="3750" max="3750" width="7.375" style="715" bestFit="1" customWidth="1"/>
    <col min="3751" max="3751" width="7.625" style="715" bestFit="1" customWidth="1"/>
    <col min="3752" max="3752" width="8.75" style="715" bestFit="1" customWidth="1"/>
    <col min="3753" max="3754" width="7.875" style="715" bestFit="1" customWidth="1"/>
    <col min="3755" max="3755" width="8.25" style="715" bestFit="1" customWidth="1"/>
    <col min="3756" max="3756" width="7" style="715" bestFit="1" customWidth="1"/>
    <col min="3757" max="3758" width="8.125" style="715" bestFit="1" customWidth="1"/>
    <col min="3759" max="3759" width="9.75" style="715" bestFit="1" customWidth="1"/>
    <col min="3760" max="3760" width="10.875" style="715" bestFit="1" customWidth="1"/>
    <col min="3761" max="3761" width="10.125" style="715" bestFit="1" customWidth="1"/>
    <col min="3762" max="3762" width="7.375" style="715" bestFit="1" customWidth="1"/>
    <col min="3763" max="3840" width="9" style="715"/>
    <col min="3841" max="3841" width="50.75" style="715" customWidth="1"/>
    <col min="3842" max="3842" width="7.875" style="715" bestFit="1" customWidth="1"/>
    <col min="3843" max="3843" width="8.25" style="715" bestFit="1" customWidth="1"/>
    <col min="3844" max="3844" width="7" style="715" bestFit="1" customWidth="1"/>
    <col min="3845" max="3846" width="8.125" style="715" bestFit="1" customWidth="1"/>
    <col min="3847" max="3847" width="9.75" style="715" bestFit="1" customWidth="1"/>
    <col min="3848" max="3848" width="10.875" style="715" bestFit="1" customWidth="1"/>
    <col min="3849" max="3849" width="10.125" style="715" bestFit="1" customWidth="1"/>
    <col min="3850" max="3850" width="7.375" style="715" bestFit="1" customWidth="1"/>
    <col min="3851" max="3851" width="7.625" style="715" bestFit="1" customWidth="1"/>
    <col min="3852" max="3852" width="8.75" style="715" bestFit="1" customWidth="1"/>
    <col min="3853" max="3854" width="7.875" style="715" bestFit="1" customWidth="1"/>
    <col min="3855" max="3855" width="8.25" style="715" bestFit="1" customWidth="1"/>
    <col min="3856" max="3856" width="7" style="715" bestFit="1" customWidth="1"/>
    <col min="3857" max="3858" width="8.125" style="715" bestFit="1" customWidth="1"/>
    <col min="3859" max="3859" width="9.75" style="715" bestFit="1" customWidth="1"/>
    <col min="3860" max="3860" width="10.875" style="715" bestFit="1" customWidth="1"/>
    <col min="3861" max="3861" width="10.125" style="715" bestFit="1" customWidth="1"/>
    <col min="3862" max="3862" width="7.375" style="715" bestFit="1" customWidth="1"/>
    <col min="3863" max="3863" width="7.625" style="715" bestFit="1" customWidth="1"/>
    <col min="3864" max="3864" width="8.75" style="715" bestFit="1" customWidth="1"/>
    <col min="3865" max="3866" width="7.875" style="715" bestFit="1" customWidth="1"/>
    <col min="3867" max="3867" width="8.25" style="715" bestFit="1" customWidth="1"/>
    <col min="3868" max="3868" width="7" style="715" bestFit="1" customWidth="1"/>
    <col min="3869" max="3870" width="8.125" style="715" bestFit="1" customWidth="1"/>
    <col min="3871" max="3871" width="9.75" style="715" bestFit="1" customWidth="1"/>
    <col min="3872" max="3872" width="10.875" style="715" bestFit="1" customWidth="1"/>
    <col min="3873" max="3873" width="10.125" style="715" bestFit="1" customWidth="1"/>
    <col min="3874" max="3874" width="7.375" style="715" bestFit="1" customWidth="1"/>
    <col min="3875" max="3875" width="7.625" style="715" bestFit="1" customWidth="1"/>
    <col min="3876" max="3876" width="8.75" style="715" bestFit="1" customWidth="1"/>
    <col min="3877" max="3878" width="7.875" style="715" bestFit="1" customWidth="1"/>
    <col min="3879" max="3879" width="8.25" style="715" bestFit="1" customWidth="1"/>
    <col min="3880" max="3880" width="7" style="715" bestFit="1" customWidth="1"/>
    <col min="3881" max="3882" width="8.125" style="715" bestFit="1" customWidth="1"/>
    <col min="3883" max="3883" width="9.75" style="715" bestFit="1" customWidth="1"/>
    <col min="3884" max="3884" width="10.875" style="715" bestFit="1" customWidth="1"/>
    <col min="3885" max="3885" width="10.125" style="715" bestFit="1" customWidth="1"/>
    <col min="3886" max="3886" width="7.375" style="715" bestFit="1" customWidth="1"/>
    <col min="3887" max="3887" width="7.625" style="715" bestFit="1" customWidth="1"/>
    <col min="3888" max="3888" width="8.75" style="715" bestFit="1" customWidth="1"/>
    <col min="3889" max="3890" width="7.875" style="715" bestFit="1" customWidth="1"/>
    <col min="3891" max="3891" width="8.25" style="715" bestFit="1" customWidth="1"/>
    <col min="3892" max="3892" width="7" style="715" bestFit="1" customWidth="1"/>
    <col min="3893" max="3894" width="8.125" style="715" bestFit="1" customWidth="1"/>
    <col min="3895" max="3895" width="9.75" style="715" bestFit="1" customWidth="1"/>
    <col min="3896" max="3896" width="10.875" style="715" bestFit="1" customWidth="1"/>
    <col min="3897" max="3897" width="10.125" style="715" bestFit="1" customWidth="1"/>
    <col min="3898" max="3898" width="7.375" style="715" bestFit="1" customWidth="1"/>
    <col min="3899" max="3899" width="7.625" style="715" bestFit="1" customWidth="1"/>
    <col min="3900" max="3900" width="8.75" style="715" bestFit="1" customWidth="1"/>
    <col min="3901" max="3902" width="7.875" style="715" bestFit="1" customWidth="1"/>
    <col min="3903" max="3903" width="8.25" style="715" bestFit="1" customWidth="1"/>
    <col min="3904" max="3904" width="7" style="715" bestFit="1" customWidth="1"/>
    <col min="3905" max="3906" width="8.125" style="715" bestFit="1" customWidth="1"/>
    <col min="3907" max="3907" width="9.75" style="715" bestFit="1" customWidth="1"/>
    <col min="3908" max="3908" width="10.875" style="715" bestFit="1" customWidth="1"/>
    <col min="3909" max="3909" width="10.125" style="715" bestFit="1" customWidth="1"/>
    <col min="3910" max="3910" width="7.375" style="715" bestFit="1" customWidth="1"/>
    <col min="3911" max="3911" width="7.625" style="715" bestFit="1" customWidth="1"/>
    <col min="3912" max="3912" width="8.75" style="715" bestFit="1" customWidth="1"/>
    <col min="3913" max="3914" width="7.875" style="715" bestFit="1" customWidth="1"/>
    <col min="3915" max="3915" width="8.25" style="715" bestFit="1" customWidth="1"/>
    <col min="3916" max="3916" width="7" style="715" bestFit="1" customWidth="1"/>
    <col min="3917" max="3918" width="8.125" style="715" bestFit="1" customWidth="1"/>
    <col min="3919" max="3919" width="9.75" style="715" bestFit="1" customWidth="1"/>
    <col min="3920" max="3920" width="10.875" style="715" bestFit="1" customWidth="1"/>
    <col min="3921" max="3921" width="10.125" style="715" bestFit="1" customWidth="1"/>
    <col min="3922" max="3922" width="7.375" style="715" bestFit="1" customWidth="1"/>
    <col min="3923" max="3923" width="7.625" style="715" bestFit="1" customWidth="1"/>
    <col min="3924" max="3924" width="8.75" style="715" bestFit="1" customWidth="1"/>
    <col min="3925" max="3926" width="7.875" style="715" bestFit="1" customWidth="1"/>
    <col min="3927" max="3927" width="8.25" style="715" bestFit="1" customWidth="1"/>
    <col min="3928" max="3928" width="7" style="715" bestFit="1" customWidth="1"/>
    <col min="3929" max="3930" width="8.125" style="715" bestFit="1" customWidth="1"/>
    <col min="3931" max="3931" width="9.75" style="715" bestFit="1" customWidth="1"/>
    <col min="3932" max="3932" width="10.875" style="715" bestFit="1" customWidth="1"/>
    <col min="3933" max="3933" width="10.125" style="715" bestFit="1" customWidth="1"/>
    <col min="3934" max="3934" width="7.375" style="715" bestFit="1" customWidth="1"/>
    <col min="3935" max="3935" width="7.625" style="715" bestFit="1" customWidth="1"/>
    <col min="3936" max="3936" width="8.75" style="715" bestFit="1" customWidth="1"/>
    <col min="3937" max="3938" width="7.875" style="715" bestFit="1" customWidth="1"/>
    <col min="3939" max="3939" width="8.25" style="715" bestFit="1" customWidth="1"/>
    <col min="3940" max="3940" width="7" style="715" bestFit="1" customWidth="1"/>
    <col min="3941" max="3942" width="8.125" style="715" bestFit="1" customWidth="1"/>
    <col min="3943" max="3943" width="9.75" style="715" bestFit="1" customWidth="1"/>
    <col min="3944" max="3944" width="10.875" style="715" bestFit="1" customWidth="1"/>
    <col min="3945" max="3945" width="10.125" style="715" bestFit="1" customWidth="1"/>
    <col min="3946" max="3946" width="7.375" style="715" bestFit="1" customWidth="1"/>
    <col min="3947" max="3947" width="7.625" style="715" bestFit="1" customWidth="1"/>
    <col min="3948" max="3948" width="8.75" style="715" bestFit="1" customWidth="1"/>
    <col min="3949" max="3950" width="7.875" style="715" bestFit="1" customWidth="1"/>
    <col min="3951" max="3951" width="8.25" style="715" bestFit="1" customWidth="1"/>
    <col min="3952" max="3952" width="7" style="715" bestFit="1" customWidth="1"/>
    <col min="3953" max="3954" width="8.125" style="715" bestFit="1" customWidth="1"/>
    <col min="3955" max="3955" width="9.75" style="715" bestFit="1" customWidth="1"/>
    <col min="3956" max="3956" width="10.875" style="715" bestFit="1" customWidth="1"/>
    <col min="3957" max="3957" width="10.125" style="715" bestFit="1" customWidth="1"/>
    <col min="3958" max="3958" width="7.375" style="715" bestFit="1" customWidth="1"/>
    <col min="3959" max="3959" width="7.625" style="715" bestFit="1" customWidth="1"/>
    <col min="3960" max="3960" width="8.75" style="715" bestFit="1" customWidth="1"/>
    <col min="3961" max="3962" width="7.875" style="715" bestFit="1" customWidth="1"/>
    <col min="3963" max="3963" width="8.25" style="715" bestFit="1" customWidth="1"/>
    <col min="3964" max="3964" width="7" style="715" bestFit="1" customWidth="1"/>
    <col min="3965" max="3966" width="8.125" style="715" bestFit="1" customWidth="1"/>
    <col min="3967" max="3967" width="9.75" style="715" bestFit="1" customWidth="1"/>
    <col min="3968" max="3968" width="10.875" style="715" bestFit="1" customWidth="1"/>
    <col min="3969" max="3969" width="10.125" style="715" bestFit="1" customWidth="1"/>
    <col min="3970" max="3970" width="7.375" style="715" bestFit="1" customWidth="1"/>
    <col min="3971" max="3971" width="7.625" style="715" bestFit="1" customWidth="1"/>
    <col min="3972" max="3972" width="8.75" style="715" bestFit="1" customWidth="1"/>
    <col min="3973" max="3974" width="7.875" style="715" bestFit="1" customWidth="1"/>
    <col min="3975" max="3975" width="8.25" style="715" bestFit="1" customWidth="1"/>
    <col min="3976" max="3976" width="7" style="715" bestFit="1" customWidth="1"/>
    <col min="3977" max="3978" width="8.125" style="715" bestFit="1" customWidth="1"/>
    <col min="3979" max="3979" width="9.75" style="715" bestFit="1" customWidth="1"/>
    <col min="3980" max="3980" width="10.875" style="715" bestFit="1" customWidth="1"/>
    <col min="3981" max="3981" width="10.125" style="715" bestFit="1" customWidth="1"/>
    <col min="3982" max="3982" width="7.375" style="715" bestFit="1" customWidth="1"/>
    <col min="3983" max="3983" width="7.625" style="715" bestFit="1" customWidth="1"/>
    <col min="3984" max="3984" width="8.75" style="715" bestFit="1" customWidth="1"/>
    <col min="3985" max="3986" width="7.875" style="715" bestFit="1" customWidth="1"/>
    <col min="3987" max="3987" width="8.25" style="715" bestFit="1" customWidth="1"/>
    <col min="3988" max="3988" width="7" style="715" bestFit="1" customWidth="1"/>
    <col min="3989" max="3990" width="8.125" style="715" bestFit="1" customWidth="1"/>
    <col min="3991" max="3991" width="9.75" style="715" bestFit="1" customWidth="1"/>
    <col min="3992" max="3992" width="10.875" style="715" bestFit="1" customWidth="1"/>
    <col min="3993" max="3993" width="10.125" style="715" bestFit="1" customWidth="1"/>
    <col min="3994" max="3994" width="7.375" style="715" bestFit="1" customWidth="1"/>
    <col min="3995" max="3995" width="7.625" style="715" bestFit="1" customWidth="1"/>
    <col min="3996" max="3996" width="8.75" style="715" bestFit="1" customWidth="1"/>
    <col min="3997" max="3998" width="7.875" style="715" bestFit="1" customWidth="1"/>
    <col min="3999" max="3999" width="8.25" style="715" bestFit="1" customWidth="1"/>
    <col min="4000" max="4000" width="7" style="715" bestFit="1" customWidth="1"/>
    <col min="4001" max="4002" width="8.125" style="715" bestFit="1" customWidth="1"/>
    <col min="4003" max="4003" width="9.75" style="715" bestFit="1" customWidth="1"/>
    <col min="4004" max="4004" width="10.875" style="715" bestFit="1" customWidth="1"/>
    <col min="4005" max="4005" width="10.125" style="715" bestFit="1" customWidth="1"/>
    <col min="4006" max="4006" width="7.375" style="715" bestFit="1" customWidth="1"/>
    <col min="4007" max="4007" width="7.625" style="715" bestFit="1" customWidth="1"/>
    <col min="4008" max="4008" width="8.75" style="715" bestFit="1" customWidth="1"/>
    <col min="4009" max="4010" width="7.875" style="715" bestFit="1" customWidth="1"/>
    <col min="4011" max="4011" width="8.25" style="715" bestFit="1" customWidth="1"/>
    <col min="4012" max="4012" width="7" style="715" bestFit="1" customWidth="1"/>
    <col min="4013" max="4014" width="8.125" style="715" bestFit="1" customWidth="1"/>
    <col min="4015" max="4015" width="9.75" style="715" bestFit="1" customWidth="1"/>
    <col min="4016" max="4016" width="10.875" style="715" bestFit="1" customWidth="1"/>
    <col min="4017" max="4017" width="10.125" style="715" bestFit="1" customWidth="1"/>
    <col min="4018" max="4018" width="7.375" style="715" bestFit="1" customWidth="1"/>
    <col min="4019" max="4096" width="9" style="715"/>
    <col min="4097" max="4097" width="50.75" style="715" customWidth="1"/>
    <col min="4098" max="4098" width="7.875" style="715" bestFit="1" customWidth="1"/>
    <col min="4099" max="4099" width="8.25" style="715" bestFit="1" customWidth="1"/>
    <col min="4100" max="4100" width="7" style="715" bestFit="1" customWidth="1"/>
    <col min="4101" max="4102" width="8.125" style="715" bestFit="1" customWidth="1"/>
    <col min="4103" max="4103" width="9.75" style="715" bestFit="1" customWidth="1"/>
    <col min="4104" max="4104" width="10.875" style="715" bestFit="1" customWidth="1"/>
    <col min="4105" max="4105" width="10.125" style="715" bestFit="1" customWidth="1"/>
    <col min="4106" max="4106" width="7.375" style="715" bestFit="1" customWidth="1"/>
    <col min="4107" max="4107" width="7.625" style="715" bestFit="1" customWidth="1"/>
    <col min="4108" max="4108" width="8.75" style="715" bestFit="1" customWidth="1"/>
    <col min="4109" max="4110" width="7.875" style="715" bestFit="1" customWidth="1"/>
    <col min="4111" max="4111" width="8.25" style="715" bestFit="1" customWidth="1"/>
    <col min="4112" max="4112" width="7" style="715" bestFit="1" customWidth="1"/>
    <col min="4113" max="4114" width="8.125" style="715" bestFit="1" customWidth="1"/>
    <col min="4115" max="4115" width="9.75" style="715" bestFit="1" customWidth="1"/>
    <col min="4116" max="4116" width="10.875" style="715" bestFit="1" customWidth="1"/>
    <col min="4117" max="4117" width="10.125" style="715" bestFit="1" customWidth="1"/>
    <col min="4118" max="4118" width="7.375" style="715" bestFit="1" customWidth="1"/>
    <col min="4119" max="4119" width="7.625" style="715" bestFit="1" customWidth="1"/>
    <col min="4120" max="4120" width="8.75" style="715" bestFit="1" customWidth="1"/>
    <col min="4121" max="4122" width="7.875" style="715" bestFit="1" customWidth="1"/>
    <col min="4123" max="4123" width="8.25" style="715" bestFit="1" customWidth="1"/>
    <col min="4124" max="4124" width="7" style="715" bestFit="1" customWidth="1"/>
    <col min="4125" max="4126" width="8.125" style="715" bestFit="1" customWidth="1"/>
    <col min="4127" max="4127" width="9.75" style="715" bestFit="1" customWidth="1"/>
    <col min="4128" max="4128" width="10.875" style="715" bestFit="1" customWidth="1"/>
    <col min="4129" max="4129" width="10.125" style="715" bestFit="1" customWidth="1"/>
    <col min="4130" max="4130" width="7.375" style="715" bestFit="1" customWidth="1"/>
    <col min="4131" max="4131" width="7.625" style="715" bestFit="1" customWidth="1"/>
    <col min="4132" max="4132" width="8.75" style="715" bestFit="1" customWidth="1"/>
    <col min="4133" max="4134" width="7.875" style="715" bestFit="1" customWidth="1"/>
    <col min="4135" max="4135" width="8.25" style="715" bestFit="1" customWidth="1"/>
    <col min="4136" max="4136" width="7" style="715" bestFit="1" customWidth="1"/>
    <col min="4137" max="4138" width="8.125" style="715" bestFit="1" customWidth="1"/>
    <col min="4139" max="4139" width="9.75" style="715" bestFit="1" customWidth="1"/>
    <col min="4140" max="4140" width="10.875" style="715" bestFit="1" customWidth="1"/>
    <col min="4141" max="4141" width="10.125" style="715" bestFit="1" customWidth="1"/>
    <col min="4142" max="4142" width="7.375" style="715" bestFit="1" customWidth="1"/>
    <col min="4143" max="4143" width="7.625" style="715" bestFit="1" customWidth="1"/>
    <col min="4144" max="4144" width="8.75" style="715" bestFit="1" customWidth="1"/>
    <col min="4145" max="4146" width="7.875" style="715" bestFit="1" customWidth="1"/>
    <col min="4147" max="4147" width="8.25" style="715" bestFit="1" customWidth="1"/>
    <col min="4148" max="4148" width="7" style="715" bestFit="1" customWidth="1"/>
    <col min="4149" max="4150" width="8.125" style="715" bestFit="1" customWidth="1"/>
    <col min="4151" max="4151" width="9.75" style="715" bestFit="1" customWidth="1"/>
    <col min="4152" max="4152" width="10.875" style="715" bestFit="1" customWidth="1"/>
    <col min="4153" max="4153" width="10.125" style="715" bestFit="1" customWidth="1"/>
    <col min="4154" max="4154" width="7.375" style="715" bestFit="1" customWidth="1"/>
    <col min="4155" max="4155" width="7.625" style="715" bestFit="1" customWidth="1"/>
    <col min="4156" max="4156" width="8.75" style="715" bestFit="1" customWidth="1"/>
    <col min="4157" max="4158" width="7.875" style="715" bestFit="1" customWidth="1"/>
    <col min="4159" max="4159" width="8.25" style="715" bestFit="1" customWidth="1"/>
    <col min="4160" max="4160" width="7" style="715" bestFit="1" customWidth="1"/>
    <col min="4161" max="4162" width="8.125" style="715" bestFit="1" customWidth="1"/>
    <col min="4163" max="4163" width="9.75" style="715" bestFit="1" customWidth="1"/>
    <col min="4164" max="4164" width="10.875" style="715" bestFit="1" customWidth="1"/>
    <col min="4165" max="4165" width="10.125" style="715" bestFit="1" customWidth="1"/>
    <col min="4166" max="4166" width="7.375" style="715" bestFit="1" customWidth="1"/>
    <col min="4167" max="4167" width="7.625" style="715" bestFit="1" customWidth="1"/>
    <col min="4168" max="4168" width="8.75" style="715" bestFit="1" customWidth="1"/>
    <col min="4169" max="4170" width="7.875" style="715" bestFit="1" customWidth="1"/>
    <col min="4171" max="4171" width="8.25" style="715" bestFit="1" customWidth="1"/>
    <col min="4172" max="4172" width="7" style="715" bestFit="1" customWidth="1"/>
    <col min="4173" max="4174" width="8.125" style="715" bestFit="1" customWidth="1"/>
    <col min="4175" max="4175" width="9.75" style="715" bestFit="1" customWidth="1"/>
    <col min="4176" max="4176" width="10.875" style="715" bestFit="1" customWidth="1"/>
    <col min="4177" max="4177" width="10.125" style="715" bestFit="1" customWidth="1"/>
    <col min="4178" max="4178" width="7.375" style="715" bestFit="1" customWidth="1"/>
    <col min="4179" max="4179" width="7.625" style="715" bestFit="1" customWidth="1"/>
    <col min="4180" max="4180" width="8.75" style="715" bestFit="1" customWidth="1"/>
    <col min="4181" max="4182" width="7.875" style="715" bestFit="1" customWidth="1"/>
    <col min="4183" max="4183" width="8.25" style="715" bestFit="1" customWidth="1"/>
    <col min="4184" max="4184" width="7" style="715" bestFit="1" customWidth="1"/>
    <col min="4185" max="4186" width="8.125" style="715" bestFit="1" customWidth="1"/>
    <col min="4187" max="4187" width="9.75" style="715" bestFit="1" customWidth="1"/>
    <col min="4188" max="4188" width="10.875" style="715" bestFit="1" customWidth="1"/>
    <col min="4189" max="4189" width="10.125" style="715" bestFit="1" customWidth="1"/>
    <col min="4190" max="4190" width="7.375" style="715" bestFit="1" customWidth="1"/>
    <col min="4191" max="4191" width="7.625" style="715" bestFit="1" customWidth="1"/>
    <col min="4192" max="4192" width="8.75" style="715" bestFit="1" customWidth="1"/>
    <col min="4193" max="4194" width="7.875" style="715" bestFit="1" customWidth="1"/>
    <col min="4195" max="4195" width="8.25" style="715" bestFit="1" customWidth="1"/>
    <col min="4196" max="4196" width="7" style="715" bestFit="1" customWidth="1"/>
    <col min="4197" max="4198" width="8.125" style="715" bestFit="1" customWidth="1"/>
    <col min="4199" max="4199" width="9.75" style="715" bestFit="1" customWidth="1"/>
    <col min="4200" max="4200" width="10.875" style="715" bestFit="1" customWidth="1"/>
    <col min="4201" max="4201" width="10.125" style="715" bestFit="1" customWidth="1"/>
    <col min="4202" max="4202" width="7.375" style="715" bestFit="1" customWidth="1"/>
    <col min="4203" max="4203" width="7.625" style="715" bestFit="1" customWidth="1"/>
    <col min="4204" max="4204" width="8.75" style="715" bestFit="1" customWidth="1"/>
    <col min="4205" max="4206" width="7.875" style="715" bestFit="1" customWidth="1"/>
    <col min="4207" max="4207" width="8.25" style="715" bestFit="1" customWidth="1"/>
    <col min="4208" max="4208" width="7" style="715" bestFit="1" customWidth="1"/>
    <col min="4209" max="4210" width="8.125" style="715" bestFit="1" customWidth="1"/>
    <col min="4211" max="4211" width="9.75" style="715" bestFit="1" customWidth="1"/>
    <col min="4212" max="4212" width="10.875" style="715" bestFit="1" customWidth="1"/>
    <col min="4213" max="4213" width="10.125" style="715" bestFit="1" customWidth="1"/>
    <col min="4214" max="4214" width="7.375" style="715" bestFit="1" customWidth="1"/>
    <col min="4215" max="4215" width="7.625" style="715" bestFit="1" customWidth="1"/>
    <col min="4216" max="4216" width="8.75" style="715" bestFit="1" customWidth="1"/>
    <col min="4217" max="4218" width="7.875" style="715" bestFit="1" customWidth="1"/>
    <col min="4219" max="4219" width="8.25" style="715" bestFit="1" customWidth="1"/>
    <col min="4220" max="4220" width="7" style="715" bestFit="1" customWidth="1"/>
    <col min="4221" max="4222" width="8.125" style="715" bestFit="1" customWidth="1"/>
    <col min="4223" max="4223" width="9.75" style="715" bestFit="1" customWidth="1"/>
    <col min="4224" max="4224" width="10.875" style="715" bestFit="1" customWidth="1"/>
    <col min="4225" max="4225" width="10.125" style="715" bestFit="1" customWidth="1"/>
    <col min="4226" max="4226" width="7.375" style="715" bestFit="1" customWidth="1"/>
    <col min="4227" max="4227" width="7.625" style="715" bestFit="1" customWidth="1"/>
    <col min="4228" max="4228" width="8.75" style="715" bestFit="1" customWidth="1"/>
    <col min="4229" max="4230" width="7.875" style="715" bestFit="1" customWidth="1"/>
    <col min="4231" max="4231" width="8.25" style="715" bestFit="1" customWidth="1"/>
    <col min="4232" max="4232" width="7" style="715" bestFit="1" customWidth="1"/>
    <col min="4233" max="4234" width="8.125" style="715" bestFit="1" customWidth="1"/>
    <col min="4235" max="4235" width="9.75" style="715" bestFit="1" customWidth="1"/>
    <col min="4236" max="4236" width="10.875" style="715" bestFit="1" customWidth="1"/>
    <col min="4237" max="4237" width="10.125" style="715" bestFit="1" customWidth="1"/>
    <col min="4238" max="4238" width="7.375" style="715" bestFit="1" customWidth="1"/>
    <col min="4239" max="4239" width="7.625" style="715" bestFit="1" customWidth="1"/>
    <col min="4240" max="4240" width="8.75" style="715" bestFit="1" customWidth="1"/>
    <col min="4241" max="4242" width="7.875" style="715" bestFit="1" customWidth="1"/>
    <col min="4243" max="4243" width="8.25" style="715" bestFit="1" customWidth="1"/>
    <col min="4244" max="4244" width="7" style="715" bestFit="1" customWidth="1"/>
    <col min="4245" max="4246" width="8.125" style="715" bestFit="1" customWidth="1"/>
    <col min="4247" max="4247" width="9.75" style="715" bestFit="1" customWidth="1"/>
    <col min="4248" max="4248" width="10.875" style="715" bestFit="1" customWidth="1"/>
    <col min="4249" max="4249" width="10.125" style="715" bestFit="1" customWidth="1"/>
    <col min="4250" max="4250" width="7.375" style="715" bestFit="1" customWidth="1"/>
    <col min="4251" max="4251" width="7.625" style="715" bestFit="1" customWidth="1"/>
    <col min="4252" max="4252" width="8.75" style="715" bestFit="1" customWidth="1"/>
    <col min="4253" max="4254" width="7.875" style="715" bestFit="1" customWidth="1"/>
    <col min="4255" max="4255" width="8.25" style="715" bestFit="1" customWidth="1"/>
    <col min="4256" max="4256" width="7" style="715" bestFit="1" customWidth="1"/>
    <col min="4257" max="4258" width="8.125" style="715" bestFit="1" customWidth="1"/>
    <col min="4259" max="4259" width="9.75" style="715" bestFit="1" customWidth="1"/>
    <col min="4260" max="4260" width="10.875" style="715" bestFit="1" customWidth="1"/>
    <col min="4261" max="4261" width="10.125" style="715" bestFit="1" customWidth="1"/>
    <col min="4262" max="4262" width="7.375" style="715" bestFit="1" customWidth="1"/>
    <col min="4263" max="4263" width="7.625" style="715" bestFit="1" customWidth="1"/>
    <col min="4264" max="4264" width="8.75" style="715" bestFit="1" customWidth="1"/>
    <col min="4265" max="4266" width="7.875" style="715" bestFit="1" customWidth="1"/>
    <col min="4267" max="4267" width="8.25" style="715" bestFit="1" customWidth="1"/>
    <col min="4268" max="4268" width="7" style="715" bestFit="1" customWidth="1"/>
    <col min="4269" max="4270" width="8.125" style="715" bestFit="1" customWidth="1"/>
    <col min="4271" max="4271" width="9.75" style="715" bestFit="1" customWidth="1"/>
    <col min="4272" max="4272" width="10.875" style="715" bestFit="1" customWidth="1"/>
    <col min="4273" max="4273" width="10.125" style="715" bestFit="1" customWidth="1"/>
    <col min="4274" max="4274" width="7.375" style="715" bestFit="1" customWidth="1"/>
    <col min="4275" max="4352" width="9" style="715"/>
    <col min="4353" max="4353" width="50.75" style="715" customWidth="1"/>
    <col min="4354" max="4354" width="7.875" style="715" bestFit="1" customWidth="1"/>
    <col min="4355" max="4355" width="8.25" style="715" bestFit="1" customWidth="1"/>
    <col min="4356" max="4356" width="7" style="715" bestFit="1" customWidth="1"/>
    <col min="4357" max="4358" width="8.125" style="715" bestFit="1" customWidth="1"/>
    <col min="4359" max="4359" width="9.75" style="715" bestFit="1" customWidth="1"/>
    <col min="4360" max="4360" width="10.875" style="715" bestFit="1" customWidth="1"/>
    <col min="4361" max="4361" width="10.125" style="715" bestFit="1" customWidth="1"/>
    <col min="4362" max="4362" width="7.375" style="715" bestFit="1" customWidth="1"/>
    <col min="4363" max="4363" width="7.625" style="715" bestFit="1" customWidth="1"/>
    <col min="4364" max="4364" width="8.75" style="715" bestFit="1" customWidth="1"/>
    <col min="4365" max="4366" width="7.875" style="715" bestFit="1" customWidth="1"/>
    <col min="4367" max="4367" width="8.25" style="715" bestFit="1" customWidth="1"/>
    <col min="4368" max="4368" width="7" style="715" bestFit="1" customWidth="1"/>
    <col min="4369" max="4370" width="8.125" style="715" bestFit="1" customWidth="1"/>
    <col min="4371" max="4371" width="9.75" style="715" bestFit="1" customWidth="1"/>
    <col min="4372" max="4372" width="10.875" style="715" bestFit="1" customWidth="1"/>
    <col min="4373" max="4373" width="10.125" style="715" bestFit="1" customWidth="1"/>
    <col min="4374" max="4374" width="7.375" style="715" bestFit="1" customWidth="1"/>
    <col min="4375" max="4375" width="7.625" style="715" bestFit="1" customWidth="1"/>
    <col min="4376" max="4376" width="8.75" style="715" bestFit="1" customWidth="1"/>
    <col min="4377" max="4378" width="7.875" style="715" bestFit="1" customWidth="1"/>
    <col min="4379" max="4379" width="8.25" style="715" bestFit="1" customWidth="1"/>
    <col min="4380" max="4380" width="7" style="715" bestFit="1" customWidth="1"/>
    <col min="4381" max="4382" width="8.125" style="715" bestFit="1" customWidth="1"/>
    <col min="4383" max="4383" width="9.75" style="715" bestFit="1" customWidth="1"/>
    <col min="4384" max="4384" width="10.875" style="715" bestFit="1" customWidth="1"/>
    <col min="4385" max="4385" width="10.125" style="715" bestFit="1" customWidth="1"/>
    <col min="4386" max="4386" width="7.375" style="715" bestFit="1" customWidth="1"/>
    <col min="4387" max="4387" width="7.625" style="715" bestFit="1" customWidth="1"/>
    <col min="4388" max="4388" width="8.75" style="715" bestFit="1" customWidth="1"/>
    <col min="4389" max="4390" width="7.875" style="715" bestFit="1" customWidth="1"/>
    <col min="4391" max="4391" width="8.25" style="715" bestFit="1" customWidth="1"/>
    <col min="4392" max="4392" width="7" style="715" bestFit="1" customWidth="1"/>
    <col min="4393" max="4394" width="8.125" style="715" bestFit="1" customWidth="1"/>
    <col min="4395" max="4395" width="9.75" style="715" bestFit="1" customWidth="1"/>
    <col min="4396" max="4396" width="10.875" style="715" bestFit="1" customWidth="1"/>
    <col min="4397" max="4397" width="10.125" style="715" bestFit="1" customWidth="1"/>
    <col min="4398" max="4398" width="7.375" style="715" bestFit="1" customWidth="1"/>
    <col min="4399" max="4399" width="7.625" style="715" bestFit="1" customWidth="1"/>
    <col min="4400" max="4400" width="8.75" style="715" bestFit="1" customWidth="1"/>
    <col min="4401" max="4402" width="7.875" style="715" bestFit="1" customWidth="1"/>
    <col min="4403" max="4403" width="8.25" style="715" bestFit="1" customWidth="1"/>
    <col min="4404" max="4404" width="7" style="715" bestFit="1" customWidth="1"/>
    <col min="4405" max="4406" width="8.125" style="715" bestFit="1" customWidth="1"/>
    <col min="4407" max="4407" width="9.75" style="715" bestFit="1" customWidth="1"/>
    <col min="4408" max="4408" width="10.875" style="715" bestFit="1" customWidth="1"/>
    <col min="4409" max="4409" width="10.125" style="715" bestFit="1" customWidth="1"/>
    <col min="4410" max="4410" width="7.375" style="715" bestFit="1" customWidth="1"/>
    <col min="4411" max="4411" width="7.625" style="715" bestFit="1" customWidth="1"/>
    <col min="4412" max="4412" width="8.75" style="715" bestFit="1" customWidth="1"/>
    <col min="4413" max="4414" width="7.875" style="715" bestFit="1" customWidth="1"/>
    <col min="4415" max="4415" width="8.25" style="715" bestFit="1" customWidth="1"/>
    <col min="4416" max="4416" width="7" style="715" bestFit="1" customWidth="1"/>
    <col min="4417" max="4418" width="8.125" style="715" bestFit="1" customWidth="1"/>
    <col min="4419" max="4419" width="9.75" style="715" bestFit="1" customWidth="1"/>
    <col min="4420" max="4420" width="10.875" style="715" bestFit="1" customWidth="1"/>
    <col min="4421" max="4421" width="10.125" style="715" bestFit="1" customWidth="1"/>
    <col min="4422" max="4422" width="7.375" style="715" bestFit="1" customWidth="1"/>
    <col min="4423" max="4423" width="7.625" style="715" bestFit="1" customWidth="1"/>
    <col min="4424" max="4424" width="8.75" style="715" bestFit="1" customWidth="1"/>
    <col min="4425" max="4426" width="7.875" style="715" bestFit="1" customWidth="1"/>
    <col min="4427" max="4427" width="8.25" style="715" bestFit="1" customWidth="1"/>
    <col min="4428" max="4428" width="7" style="715" bestFit="1" customWidth="1"/>
    <col min="4429" max="4430" width="8.125" style="715" bestFit="1" customWidth="1"/>
    <col min="4431" max="4431" width="9.75" style="715" bestFit="1" customWidth="1"/>
    <col min="4432" max="4432" width="10.875" style="715" bestFit="1" customWidth="1"/>
    <col min="4433" max="4433" width="10.125" style="715" bestFit="1" customWidth="1"/>
    <col min="4434" max="4434" width="7.375" style="715" bestFit="1" customWidth="1"/>
    <col min="4435" max="4435" width="7.625" style="715" bestFit="1" customWidth="1"/>
    <col min="4436" max="4436" width="8.75" style="715" bestFit="1" customWidth="1"/>
    <col min="4437" max="4438" width="7.875" style="715" bestFit="1" customWidth="1"/>
    <col min="4439" max="4439" width="8.25" style="715" bestFit="1" customWidth="1"/>
    <col min="4440" max="4440" width="7" style="715" bestFit="1" customWidth="1"/>
    <col min="4441" max="4442" width="8.125" style="715" bestFit="1" customWidth="1"/>
    <col min="4443" max="4443" width="9.75" style="715" bestFit="1" customWidth="1"/>
    <col min="4444" max="4444" width="10.875" style="715" bestFit="1" customWidth="1"/>
    <col min="4445" max="4445" width="10.125" style="715" bestFit="1" customWidth="1"/>
    <col min="4446" max="4446" width="7.375" style="715" bestFit="1" customWidth="1"/>
    <col min="4447" max="4447" width="7.625" style="715" bestFit="1" customWidth="1"/>
    <col min="4448" max="4448" width="8.75" style="715" bestFit="1" customWidth="1"/>
    <col min="4449" max="4450" width="7.875" style="715" bestFit="1" customWidth="1"/>
    <col min="4451" max="4451" width="8.25" style="715" bestFit="1" customWidth="1"/>
    <col min="4452" max="4452" width="7" style="715" bestFit="1" customWidth="1"/>
    <col min="4453" max="4454" width="8.125" style="715" bestFit="1" customWidth="1"/>
    <col min="4455" max="4455" width="9.75" style="715" bestFit="1" customWidth="1"/>
    <col min="4456" max="4456" width="10.875" style="715" bestFit="1" customWidth="1"/>
    <col min="4457" max="4457" width="10.125" style="715" bestFit="1" customWidth="1"/>
    <col min="4458" max="4458" width="7.375" style="715" bestFit="1" customWidth="1"/>
    <col min="4459" max="4459" width="7.625" style="715" bestFit="1" customWidth="1"/>
    <col min="4460" max="4460" width="8.75" style="715" bestFit="1" customWidth="1"/>
    <col min="4461" max="4462" width="7.875" style="715" bestFit="1" customWidth="1"/>
    <col min="4463" max="4463" width="8.25" style="715" bestFit="1" customWidth="1"/>
    <col min="4464" max="4464" width="7" style="715" bestFit="1" customWidth="1"/>
    <col min="4465" max="4466" width="8.125" style="715" bestFit="1" customWidth="1"/>
    <col min="4467" max="4467" width="9.75" style="715" bestFit="1" customWidth="1"/>
    <col min="4468" max="4468" width="10.875" style="715" bestFit="1" customWidth="1"/>
    <col min="4469" max="4469" width="10.125" style="715" bestFit="1" customWidth="1"/>
    <col min="4470" max="4470" width="7.375" style="715" bestFit="1" customWidth="1"/>
    <col min="4471" max="4471" width="7.625" style="715" bestFit="1" customWidth="1"/>
    <col min="4472" max="4472" width="8.75" style="715" bestFit="1" customWidth="1"/>
    <col min="4473" max="4474" width="7.875" style="715" bestFit="1" customWidth="1"/>
    <col min="4475" max="4475" width="8.25" style="715" bestFit="1" customWidth="1"/>
    <col min="4476" max="4476" width="7" style="715" bestFit="1" customWidth="1"/>
    <col min="4477" max="4478" width="8.125" style="715" bestFit="1" customWidth="1"/>
    <col min="4479" max="4479" width="9.75" style="715" bestFit="1" customWidth="1"/>
    <col min="4480" max="4480" width="10.875" style="715" bestFit="1" customWidth="1"/>
    <col min="4481" max="4481" width="10.125" style="715" bestFit="1" customWidth="1"/>
    <col min="4482" max="4482" width="7.375" style="715" bestFit="1" customWidth="1"/>
    <col min="4483" max="4483" width="7.625" style="715" bestFit="1" customWidth="1"/>
    <col min="4484" max="4484" width="8.75" style="715" bestFit="1" customWidth="1"/>
    <col min="4485" max="4486" width="7.875" style="715" bestFit="1" customWidth="1"/>
    <col min="4487" max="4487" width="8.25" style="715" bestFit="1" customWidth="1"/>
    <col min="4488" max="4488" width="7" style="715" bestFit="1" customWidth="1"/>
    <col min="4489" max="4490" width="8.125" style="715" bestFit="1" customWidth="1"/>
    <col min="4491" max="4491" width="9.75" style="715" bestFit="1" customWidth="1"/>
    <col min="4492" max="4492" width="10.875" style="715" bestFit="1" customWidth="1"/>
    <col min="4493" max="4493" width="10.125" style="715" bestFit="1" customWidth="1"/>
    <col min="4494" max="4494" width="7.375" style="715" bestFit="1" customWidth="1"/>
    <col min="4495" max="4495" width="7.625" style="715" bestFit="1" customWidth="1"/>
    <col min="4496" max="4496" width="8.75" style="715" bestFit="1" customWidth="1"/>
    <col min="4497" max="4498" width="7.875" style="715" bestFit="1" customWidth="1"/>
    <col min="4499" max="4499" width="8.25" style="715" bestFit="1" customWidth="1"/>
    <col min="4500" max="4500" width="7" style="715" bestFit="1" customWidth="1"/>
    <col min="4501" max="4502" width="8.125" style="715" bestFit="1" customWidth="1"/>
    <col min="4503" max="4503" width="9.75" style="715" bestFit="1" customWidth="1"/>
    <col min="4504" max="4504" width="10.875" style="715" bestFit="1" customWidth="1"/>
    <col min="4505" max="4505" width="10.125" style="715" bestFit="1" customWidth="1"/>
    <col min="4506" max="4506" width="7.375" style="715" bestFit="1" customWidth="1"/>
    <col min="4507" max="4507" width="7.625" style="715" bestFit="1" customWidth="1"/>
    <col min="4508" max="4508" width="8.75" style="715" bestFit="1" customWidth="1"/>
    <col min="4509" max="4510" width="7.875" style="715" bestFit="1" customWidth="1"/>
    <col min="4511" max="4511" width="8.25" style="715" bestFit="1" customWidth="1"/>
    <col min="4512" max="4512" width="7" style="715" bestFit="1" customWidth="1"/>
    <col min="4513" max="4514" width="8.125" style="715" bestFit="1" customWidth="1"/>
    <col min="4515" max="4515" width="9.75" style="715" bestFit="1" customWidth="1"/>
    <col min="4516" max="4516" width="10.875" style="715" bestFit="1" customWidth="1"/>
    <col min="4517" max="4517" width="10.125" style="715" bestFit="1" customWidth="1"/>
    <col min="4518" max="4518" width="7.375" style="715" bestFit="1" customWidth="1"/>
    <col min="4519" max="4519" width="7.625" style="715" bestFit="1" customWidth="1"/>
    <col min="4520" max="4520" width="8.75" style="715" bestFit="1" customWidth="1"/>
    <col min="4521" max="4522" width="7.875" style="715" bestFit="1" customWidth="1"/>
    <col min="4523" max="4523" width="8.25" style="715" bestFit="1" customWidth="1"/>
    <col min="4524" max="4524" width="7" style="715" bestFit="1" customWidth="1"/>
    <col min="4525" max="4526" width="8.125" style="715" bestFit="1" customWidth="1"/>
    <col min="4527" max="4527" width="9.75" style="715" bestFit="1" customWidth="1"/>
    <col min="4528" max="4528" width="10.875" style="715" bestFit="1" customWidth="1"/>
    <col min="4529" max="4529" width="10.125" style="715" bestFit="1" customWidth="1"/>
    <col min="4530" max="4530" width="7.375" style="715" bestFit="1" customWidth="1"/>
    <col min="4531" max="4608" width="9" style="715"/>
    <col min="4609" max="4609" width="50.75" style="715" customWidth="1"/>
    <col min="4610" max="4610" width="7.875" style="715" bestFit="1" customWidth="1"/>
    <col min="4611" max="4611" width="8.25" style="715" bestFit="1" customWidth="1"/>
    <col min="4612" max="4612" width="7" style="715" bestFit="1" customWidth="1"/>
    <col min="4613" max="4614" width="8.125" style="715" bestFit="1" customWidth="1"/>
    <col min="4615" max="4615" width="9.75" style="715" bestFit="1" customWidth="1"/>
    <col min="4616" max="4616" width="10.875" style="715" bestFit="1" customWidth="1"/>
    <col min="4617" max="4617" width="10.125" style="715" bestFit="1" customWidth="1"/>
    <col min="4618" max="4618" width="7.375" style="715" bestFit="1" customWidth="1"/>
    <col min="4619" max="4619" width="7.625" style="715" bestFit="1" customWidth="1"/>
    <col min="4620" max="4620" width="8.75" style="715" bestFit="1" customWidth="1"/>
    <col min="4621" max="4622" width="7.875" style="715" bestFit="1" customWidth="1"/>
    <col min="4623" max="4623" width="8.25" style="715" bestFit="1" customWidth="1"/>
    <col min="4624" max="4624" width="7" style="715" bestFit="1" customWidth="1"/>
    <col min="4625" max="4626" width="8.125" style="715" bestFit="1" customWidth="1"/>
    <col min="4627" max="4627" width="9.75" style="715" bestFit="1" customWidth="1"/>
    <col min="4628" max="4628" width="10.875" style="715" bestFit="1" customWidth="1"/>
    <col min="4629" max="4629" width="10.125" style="715" bestFit="1" customWidth="1"/>
    <col min="4630" max="4630" width="7.375" style="715" bestFit="1" customWidth="1"/>
    <col min="4631" max="4631" width="7.625" style="715" bestFit="1" customWidth="1"/>
    <col min="4632" max="4632" width="8.75" style="715" bestFit="1" customWidth="1"/>
    <col min="4633" max="4634" width="7.875" style="715" bestFit="1" customWidth="1"/>
    <col min="4635" max="4635" width="8.25" style="715" bestFit="1" customWidth="1"/>
    <col min="4636" max="4636" width="7" style="715" bestFit="1" customWidth="1"/>
    <col min="4637" max="4638" width="8.125" style="715" bestFit="1" customWidth="1"/>
    <col min="4639" max="4639" width="9.75" style="715" bestFit="1" customWidth="1"/>
    <col min="4640" max="4640" width="10.875" style="715" bestFit="1" customWidth="1"/>
    <col min="4641" max="4641" width="10.125" style="715" bestFit="1" customWidth="1"/>
    <col min="4642" max="4642" width="7.375" style="715" bestFit="1" customWidth="1"/>
    <col min="4643" max="4643" width="7.625" style="715" bestFit="1" customWidth="1"/>
    <col min="4644" max="4644" width="8.75" style="715" bestFit="1" customWidth="1"/>
    <col min="4645" max="4646" width="7.875" style="715" bestFit="1" customWidth="1"/>
    <col min="4647" max="4647" width="8.25" style="715" bestFit="1" customWidth="1"/>
    <col min="4648" max="4648" width="7" style="715" bestFit="1" customWidth="1"/>
    <col min="4649" max="4650" width="8.125" style="715" bestFit="1" customWidth="1"/>
    <col min="4651" max="4651" width="9.75" style="715" bestFit="1" customWidth="1"/>
    <col min="4652" max="4652" width="10.875" style="715" bestFit="1" customWidth="1"/>
    <col min="4653" max="4653" width="10.125" style="715" bestFit="1" customWidth="1"/>
    <col min="4654" max="4654" width="7.375" style="715" bestFit="1" customWidth="1"/>
    <col min="4655" max="4655" width="7.625" style="715" bestFit="1" customWidth="1"/>
    <col min="4656" max="4656" width="8.75" style="715" bestFit="1" customWidth="1"/>
    <col min="4657" max="4658" width="7.875" style="715" bestFit="1" customWidth="1"/>
    <col min="4659" max="4659" width="8.25" style="715" bestFit="1" customWidth="1"/>
    <col min="4660" max="4660" width="7" style="715" bestFit="1" customWidth="1"/>
    <col min="4661" max="4662" width="8.125" style="715" bestFit="1" customWidth="1"/>
    <col min="4663" max="4663" width="9.75" style="715" bestFit="1" customWidth="1"/>
    <col min="4664" max="4664" width="10.875" style="715" bestFit="1" customWidth="1"/>
    <col min="4665" max="4665" width="10.125" style="715" bestFit="1" customWidth="1"/>
    <col min="4666" max="4666" width="7.375" style="715" bestFit="1" customWidth="1"/>
    <col min="4667" max="4667" width="7.625" style="715" bestFit="1" customWidth="1"/>
    <col min="4668" max="4668" width="8.75" style="715" bestFit="1" customWidth="1"/>
    <col min="4669" max="4670" width="7.875" style="715" bestFit="1" customWidth="1"/>
    <col min="4671" max="4671" width="8.25" style="715" bestFit="1" customWidth="1"/>
    <col min="4672" max="4672" width="7" style="715" bestFit="1" customWidth="1"/>
    <col min="4673" max="4674" width="8.125" style="715" bestFit="1" customWidth="1"/>
    <col min="4675" max="4675" width="9.75" style="715" bestFit="1" customWidth="1"/>
    <col min="4676" max="4676" width="10.875" style="715" bestFit="1" customWidth="1"/>
    <col min="4677" max="4677" width="10.125" style="715" bestFit="1" customWidth="1"/>
    <col min="4678" max="4678" width="7.375" style="715" bestFit="1" customWidth="1"/>
    <col min="4679" max="4679" width="7.625" style="715" bestFit="1" customWidth="1"/>
    <col min="4680" max="4680" width="8.75" style="715" bestFit="1" customWidth="1"/>
    <col min="4681" max="4682" width="7.875" style="715" bestFit="1" customWidth="1"/>
    <col min="4683" max="4683" width="8.25" style="715" bestFit="1" customWidth="1"/>
    <col min="4684" max="4684" width="7" style="715" bestFit="1" customWidth="1"/>
    <col min="4685" max="4686" width="8.125" style="715" bestFit="1" customWidth="1"/>
    <col min="4687" max="4687" width="9.75" style="715" bestFit="1" customWidth="1"/>
    <col min="4688" max="4688" width="10.875" style="715" bestFit="1" customWidth="1"/>
    <col min="4689" max="4689" width="10.125" style="715" bestFit="1" customWidth="1"/>
    <col min="4690" max="4690" width="7.375" style="715" bestFit="1" customWidth="1"/>
    <col min="4691" max="4691" width="7.625" style="715" bestFit="1" customWidth="1"/>
    <col min="4692" max="4692" width="8.75" style="715" bestFit="1" customWidth="1"/>
    <col min="4693" max="4694" width="7.875" style="715" bestFit="1" customWidth="1"/>
    <col min="4695" max="4695" width="8.25" style="715" bestFit="1" customWidth="1"/>
    <col min="4696" max="4696" width="7" style="715" bestFit="1" customWidth="1"/>
    <col min="4697" max="4698" width="8.125" style="715" bestFit="1" customWidth="1"/>
    <col min="4699" max="4699" width="9.75" style="715" bestFit="1" customWidth="1"/>
    <col min="4700" max="4700" width="10.875" style="715" bestFit="1" customWidth="1"/>
    <col min="4701" max="4701" width="10.125" style="715" bestFit="1" customWidth="1"/>
    <col min="4702" max="4702" width="7.375" style="715" bestFit="1" customWidth="1"/>
    <col min="4703" max="4703" width="7.625" style="715" bestFit="1" customWidth="1"/>
    <col min="4704" max="4704" width="8.75" style="715" bestFit="1" customWidth="1"/>
    <col min="4705" max="4706" width="7.875" style="715" bestFit="1" customWidth="1"/>
    <col min="4707" max="4707" width="8.25" style="715" bestFit="1" customWidth="1"/>
    <col min="4708" max="4708" width="7" style="715" bestFit="1" customWidth="1"/>
    <col min="4709" max="4710" width="8.125" style="715" bestFit="1" customWidth="1"/>
    <col min="4711" max="4711" width="9.75" style="715" bestFit="1" customWidth="1"/>
    <col min="4712" max="4712" width="10.875" style="715" bestFit="1" customWidth="1"/>
    <col min="4713" max="4713" width="10.125" style="715" bestFit="1" customWidth="1"/>
    <col min="4714" max="4714" width="7.375" style="715" bestFit="1" customWidth="1"/>
    <col min="4715" max="4715" width="7.625" style="715" bestFit="1" customWidth="1"/>
    <col min="4716" max="4716" width="8.75" style="715" bestFit="1" customWidth="1"/>
    <col min="4717" max="4718" width="7.875" style="715" bestFit="1" customWidth="1"/>
    <col min="4719" max="4719" width="8.25" style="715" bestFit="1" customWidth="1"/>
    <col min="4720" max="4720" width="7" style="715" bestFit="1" customWidth="1"/>
    <col min="4721" max="4722" width="8.125" style="715" bestFit="1" customWidth="1"/>
    <col min="4723" max="4723" width="9.75" style="715" bestFit="1" customWidth="1"/>
    <col min="4724" max="4724" width="10.875" style="715" bestFit="1" customWidth="1"/>
    <col min="4725" max="4725" width="10.125" style="715" bestFit="1" customWidth="1"/>
    <col min="4726" max="4726" width="7.375" style="715" bestFit="1" customWidth="1"/>
    <col min="4727" max="4727" width="7.625" style="715" bestFit="1" customWidth="1"/>
    <col min="4728" max="4728" width="8.75" style="715" bestFit="1" customWidth="1"/>
    <col min="4729" max="4730" width="7.875" style="715" bestFit="1" customWidth="1"/>
    <col min="4731" max="4731" width="8.25" style="715" bestFit="1" customWidth="1"/>
    <col min="4732" max="4732" width="7" style="715" bestFit="1" customWidth="1"/>
    <col min="4733" max="4734" width="8.125" style="715" bestFit="1" customWidth="1"/>
    <col min="4735" max="4735" width="9.75" style="715" bestFit="1" customWidth="1"/>
    <col min="4736" max="4736" width="10.875" style="715" bestFit="1" customWidth="1"/>
    <col min="4737" max="4737" width="10.125" style="715" bestFit="1" customWidth="1"/>
    <col min="4738" max="4738" width="7.375" style="715" bestFit="1" customWidth="1"/>
    <col min="4739" max="4739" width="7.625" style="715" bestFit="1" customWidth="1"/>
    <col min="4740" max="4740" width="8.75" style="715" bestFit="1" customWidth="1"/>
    <col min="4741" max="4742" width="7.875" style="715" bestFit="1" customWidth="1"/>
    <col min="4743" max="4743" width="8.25" style="715" bestFit="1" customWidth="1"/>
    <col min="4744" max="4744" width="7" style="715" bestFit="1" customWidth="1"/>
    <col min="4745" max="4746" width="8.125" style="715" bestFit="1" customWidth="1"/>
    <col min="4747" max="4747" width="9.75" style="715" bestFit="1" customWidth="1"/>
    <col min="4748" max="4748" width="10.875" style="715" bestFit="1" customWidth="1"/>
    <col min="4749" max="4749" width="10.125" style="715" bestFit="1" customWidth="1"/>
    <col min="4750" max="4750" width="7.375" style="715" bestFit="1" customWidth="1"/>
    <col min="4751" max="4751" width="7.625" style="715" bestFit="1" customWidth="1"/>
    <col min="4752" max="4752" width="8.75" style="715" bestFit="1" customWidth="1"/>
    <col min="4753" max="4754" width="7.875" style="715" bestFit="1" customWidth="1"/>
    <col min="4755" max="4755" width="8.25" style="715" bestFit="1" customWidth="1"/>
    <col min="4756" max="4756" width="7" style="715" bestFit="1" customWidth="1"/>
    <col min="4757" max="4758" width="8.125" style="715" bestFit="1" customWidth="1"/>
    <col min="4759" max="4759" width="9.75" style="715" bestFit="1" customWidth="1"/>
    <col min="4760" max="4760" width="10.875" style="715" bestFit="1" customWidth="1"/>
    <col min="4761" max="4761" width="10.125" style="715" bestFit="1" customWidth="1"/>
    <col min="4762" max="4762" width="7.375" style="715" bestFit="1" customWidth="1"/>
    <col min="4763" max="4763" width="7.625" style="715" bestFit="1" customWidth="1"/>
    <col min="4764" max="4764" width="8.75" style="715" bestFit="1" customWidth="1"/>
    <col min="4765" max="4766" width="7.875" style="715" bestFit="1" customWidth="1"/>
    <col min="4767" max="4767" width="8.25" style="715" bestFit="1" customWidth="1"/>
    <col min="4768" max="4768" width="7" style="715" bestFit="1" customWidth="1"/>
    <col min="4769" max="4770" width="8.125" style="715" bestFit="1" customWidth="1"/>
    <col min="4771" max="4771" width="9.75" style="715" bestFit="1" customWidth="1"/>
    <col min="4772" max="4772" width="10.875" style="715" bestFit="1" customWidth="1"/>
    <col min="4773" max="4773" width="10.125" style="715" bestFit="1" customWidth="1"/>
    <col min="4774" max="4774" width="7.375" style="715" bestFit="1" customWidth="1"/>
    <col min="4775" max="4775" width="7.625" style="715" bestFit="1" customWidth="1"/>
    <col min="4776" max="4776" width="8.75" style="715" bestFit="1" customWidth="1"/>
    <col min="4777" max="4778" width="7.875" style="715" bestFit="1" customWidth="1"/>
    <col min="4779" max="4779" width="8.25" style="715" bestFit="1" customWidth="1"/>
    <col min="4780" max="4780" width="7" style="715" bestFit="1" customWidth="1"/>
    <col min="4781" max="4782" width="8.125" style="715" bestFit="1" customWidth="1"/>
    <col min="4783" max="4783" width="9.75" style="715" bestFit="1" customWidth="1"/>
    <col min="4784" max="4784" width="10.875" style="715" bestFit="1" customWidth="1"/>
    <col min="4785" max="4785" width="10.125" style="715" bestFit="1" customWidth="1"/>
    <col min="4786" max="4786" width="7.375" style="715" bestFit="1" customWidth="1"/>
    <col min="4787" max="4864" width="9" style="715"/>
    <col min="4865" max="4865" width="50.75" style="715" customWidth="1"/>
    <col min="4866" max="4866" width="7.875" style="715" bestFit="1" customWidth="1"/>
    <col min="4867" max="4867" width="8.25" style="715" bestFit="1" customWidth="1"/>
    <col min="4868" max="4868" width="7" style="715" bestFit="1" customWidth="1"/>
    <col min="4869" max="4870" width="8.125" style="715" bestFit="1" customWidth="1"/>
    <col min="4871" max="4871" width="9.75" style="715" bestFit="1" customWidth="1"/>
    <col min="4872" max="4872" width="10.875" style="715" bestFit="1" customWidth="1"/>
    <col min="4873" max="4873" width="10.125" style="715" bestFit="1" customWidth="1"/>
    <col min="4874" max="4874" width="7.375" style="715" bestFit="1" customWidth="1"/>
    <col min="4875" max="4875" width="7.625" style="715" bestFit="1" customWidth="1"/>
    <col min="4876" max="4876" width="8.75" style="715" bestFit="1" customWidth="1"/>
    <col min="4877" max="4878" width="7.875" style="715" bestFit="1" customWidth="1"/>
    <col min="4879" max="4879" width="8.25" style="715" bestFit="1" customWidth="1"/>
    <col min="4880" max="4880" width="7" style="715" bestFit="1" customWidth="1"/>
    <col min="4881" max="4882" width="8.125" style="715" bestFit="1" customWidth="1"/>
    <col min="4883" max="4883" width="9.75" style="715" bestFit="1" customWidth="1"/>
    <col min="4884" max="4884" width="10.875" style="715" bestFit="1" customWidth="1"/>
    <col min="4885" max="4885" width="10.125" style="715" bestFit="1" customWidth="1"/>
    <col min="4886" max="4886" width="7.375" style="715" bestFit="1" customWidth="1"/>
    <col min="4887" max="4887" width="7.625" style="715" bestFit="1" customWidth="1"/>
    <col min="4888" max="4888" width="8.75" style="715" bestFit="1" customWidth="1"/>
    <col min="4889" max="4890" width="7.875" style="715" bestFit="1" customWidth="1"/>
    <col min="4891" max="4891" width="8.25" style="715" bestFit="1" customWidth="1"/>
    <col min="4892" max="4892" width="7" style="715" bestFit="1" customWidth="1"/>
    <col min="4893" max="4894" width="8.125" style="715" bestFit="1" customWidth="1"/>
    <col min="4895" max="4895" width="9.75" style="715" bestFit="1" customWidth="1"/>
    <col min="4896" max="4896" width="10.875" style="715" bestFit="1" customWidth="1"/>
    <col min="4897" max="4897" width="10.125" style="715" bestFit="1" customWidth="1"/>
    <col min="4898" max="4898" width="7.375" style="715" bestFit="1" customWidth="1"/>
    <col min="4899" max="4899" width="7.625" style="715" bestFit="1" customWidth="1"/>
    <col min="4900" max="4900" width="8.75" style="715" bestFit="1" customWidth="1"/>
    <col min="4901" max="4902" width="7.875" style="715" bestFit="1" customWidth="1"/>
    <col min="4903" max="4903" width="8.25" style="715" bestFit="1" customWidth="1"/>
    <col min="4904" max="4904" width="7" style="715" bestFit="1" customWidth="1"/>
    <col min="4905" max="4906" width="8.125" style="715" bestFit="1" customWidth="1"/>
    <col min="4907" max="4907" width="9.75" style="715" bestFit="1" customWidth="1"/>
    <col min="4908" max="4908" width="10.875" style="715" bestFit="1" customWidth="1"/>
    <col min="4909" max="4909" width="10.125" style="715" bestFit="1" customWidth="1"/>
    <col min="4910" max="4910" width="7.375" style="715" bestFit="1" customWidth="1"/>
    <col min="4911" max="4911" width="7.625" style="715" bestFit="1" customWidth="1"/>
    <col min="4912" max="4912" width="8.75" style="715" bestFit="1" customWidth="1"/>
    <col min="4913" max="4914" width="7.875" style="715" bestFit="1" customWidth="1"/>
    <col min="4915" max="4915" width="8.25" style="715" bestFit="1" customWidth="1"/>
    <col min="4916" max="4916" width="7" style="715" bestFit="1" customWidth="1"/>
    <col min="4917" max="4918" width="8.125" style="715" bestFit="1" customWidth="1"/>
    <col min="4919" max="4919" width="9.75" style="715" bestFit="1" customWidth="1"/>
    <col min="4920" max="4920" width="10.875" style="715" bestFit="1" customWidth="1"/>
    <col min="4921" max="4921" width="10.125" style="715" bestFit="1" customWidth="1"/>
    <col min="4922" max="4922" width="7.375" style="715" bestFit="1" customWidth="1"/>
    <col min="4923" max="4923" width="7.625" style="715" bestFit="1" customWidth="1"/>
    <col min="4924" max="4924" width="8.75" style="715" bestFit="1" customWidth="1"/>
    <col min="4925" max="4926" width="7.875" style="715" bestFit="1" customWidth="1"/>
    <col min="4927" max="4927" width="8.25" style="715" bestFit="1" customWidth="1"/>
    <col min="4928" max="4928" width="7" style="715" bestFit="1" customWidth="1"/>
    <col min="4929" max="4930" width="8.125" style="715" bestFit="1" customWidth="1"/>
    <col min="4931" max="4931" width="9.75" style="715" bestFit="1" customWidth="1"/>
    <col min="4932" max="4932" width="10.875" style="715" bestFit="1" customWidth="1"/>
    <col min="4933" max="4933" width="10.125" style="715" bestFit="1" customWidth="1"/>
    <col min="4934" max="4934" width="7.375" style="715" bestFit="1" customWidth="1"/>
    <col min="4935" max="4935" width="7.625" style="715" bestFit="1" customWidth="1"/>
    <col min="4936" max="4936" width="8.75" style="715" bestFit="1" customWidth="1"/>
    <col min="4937" max="4938" width="7.875" style="715" bestFit="1" customWidth="1"/>
    <col min="4939" max="4939" width="8.25" style="715" bestFit="1" customWidth="1"/>
    <col min="4940" max="4940" width="7" style="715" bestFit="1" customWidth="1"/>
    <col min="4941" max="4942" width="8.125" style="715" bestFit="1" customWidth="1"/>
    <col min="4943" max="4943" width="9.75" style="715" bestFit="1" customWidth="1"/>
    <col min="4944" max="4944" width="10.875" style="715" bestFit="1" customWidth="1"/>
    <col min="4945" max="4945" width="10.125" style="715" bestFit="1" customWidth="1"/>
    <col min="4946" max="4946" width="7.375" style="715" bestFit="1" customWidth="1"/>
    <col min="4947" max="4947" width="7.625" style="715" bestFit="1" customWidth="1"/>
    <col min="4948" max="4948" width="8.75" style="715" bestFit="1" customWidth="1"/>
    <col min="4949" max="4950" width="7.875" style="715" bestFit="1" customWidth="1"/>
    <col min="4951" max="4951" width="8.25" style="715" bestFit="1" customWidth="1"/>
    <col min="4952" max="4952" width="7" style="715" bestFit="1" customWidth="1"/>
    <col min="4953" max="4954" width="8.125" style="715" bestFit="1" customWidth="1"/>
    <col min="4955" max="4955" width="9.75" style="715" bestFit="1" customWidth="1"/>
    <col min="4956" max="4956" width="10.875" style="715" bestFit="1" customWidth="1"/>
    <col min="4957" max="4957" width="10.125" style="715" bestFit="1" customWidth="1"/>
    <col min="4958" max="4958" width="7.375" style="715" bestFit="1" customWidth="1"/>
    <col min="4959" max="4959" width="7.625" style="715" bestFit="1" customWidth="1"/>
    <col min="4960" max="4960" width="8.75" style="715" bestFit="1" customWidth="1"/>
    <col min="4961" max="4962" width="7.875" style="715" bestFit="1" customWidth="1"/>
    <col min="4963" max="4963" width="8.25" style="715" bestFit="1" customWidth="1"/>
    <col min="4964" max="4964" width="7" style="715" bestFit="1" customWidth="1"/>
    <col min="4965" max="4966" width="8.125" style="715" bestFit="1" customWidth="1"/>
    <col min="4967" max="4967" width="9.75" style="715" bestFit="1" customWidth="1"/>
    <col min="4968" max="4968" width="10.875" style="715" bestFit="1" customWidth="1"/>
    <col min="4969" max="4969" width="10.125" style="715" bestFit="1" customWidth="1"/>
    <col min="4970" max="4970" width="7.375" style="715" bestFit="1" customWidth="1"/>
    <col min="4971" max="4971" width="7.625" style="715" bestFit="1" customWidth="1"/>
    <col min="4972" max="4972" width="8.75" style="715" bestFit="1" customWidth="1"/>
    <col min="4973" max="4974" width="7.875" style="715" bestFit="1" customWidth="1"/>
    <col min="4975" max="4975" width="8.25" style="715" bestFit="1" customWidth="1"/>
    <col min="4976" max="4976" width="7" style="715" bestFit="1" customWidth="1"/>
    <col min="4977" max="4978" width="8.125" style="715" bestFit="1" customWidth="1"/>
    <col min="4979" max="4979" width="9.75" style="715" bestFit="1" customWidth="1"/>
    <col min="4980" max="4980" width="10.875" style="715" bestFit="1" customWidth="1"/>
    <col min="4981" max="4981" width="10.125" style="715" bestFit="1" customWidth="1"/>
    <col min="4982" max="4982" width="7.375" style="715" bestFit="1" customWidth="1"/>
    <col min="4983" max="4983" width="7.625" style="715" bestFit="1" customWidth="1"/>
    <col min="4984" max="4984" width="8.75" style="715" bestFit="1" customWidth="1"/>
    <col min="4985" max="4986" width="7.875" style="715" bestFit="1" customWidth="1"/>
    <col min="4987" max="4987" width="8.25" style="715" bestFit="1" customWidth="1"/>
    <col min="4988" max="4988" width="7" style="715" bestFit="1" customWidth="1"/>
    <col min="4989" max="4990" width="8.125" style="715" bestFit="1" customWidth="1"/>
    <col min="4991" max="4991" width="9.75" style="715" bestFit="1" customWidth="1"/>
    <col min="4992" max="4992" width="10.875" style="715" bestFit="1" customWidth="1"/>
    <col min="4993" max="4993" width="10.125" style="715" bestFit="1" customWidth="1"/>
    <col min="4994" max="4994" width="7.375" style="715" bestFit="1" customWidth="1"/>
    <col min="4995" max="4995" width="7.625" style="715" bestFit="1" customWidth="1"/>
    <col min="4996" max="4996" width="8.75" style="715" bestFit="1" customWidth="1"/>
    <col min="4997" max="4998" width="7.875" style="715" bestFit="1" customWidth="1"/>
    <col min="4999" max="4999" width="8.25" style="715" bestFit="1" customWidth="1"/>
    <col min="5000" max="5000" width="7" style="715" bestFit="1" customWidth="1"/>
    <col min="5001" max="5002" width="8.125" style="715" bestFit="1" customWidth="1"/>
    <col min="5003" max="5003" width="9.75" style="715" bestFit="1" customWidth="1"/>
    <col min="5004" max="5004" width="10.875" style="715" bestFit="1" customWidth="1"/>
    <col min="5005" max="5005" width="10.125" style="715" bestFit="1" customWidth="1"/>
    <col min="5006" max="5006" width="7.375" style="715" bestFit="1" customWidth="1"/>
    <col min="5007" max="5007" width="7.625" style="715" bestFit="1" customWidth="1"/>
    <col min="5008" max="5008" width="8.75" style="715" bestFit="1" customWidth="1"/>
    <col min="5009" max="5010" width="7.875" style="715" bestFit="1" customWidth="1"/>
    <col min="5011" max="5011" width="8.25" style="715" bestFit="1" customWidth="1"/>
    <col min="5012" max="5012" width="7" style="715" bestFit="1" customWidth="1"/>
    <col min="5013" max="5014" width="8.125" style="715" bestFit="1" customWidth="1"/>
    <col min="5015" max="5015" width="9.75" style="715" bestFit="1" customWidth="1"/>
    <col min="5016" max="5016" width="10.875" style="715" bestFit="1" customWidth="1"/>
    <col min="5017" max="5017" width="10.125" style="715" bestFit="1" customWidth="1"/>
    <col min="5018" max="5018" width="7.375" style="715" bestFit="1" customWidth="1"/>
    <col min="5019" max="5019" width="7.625" style="715" bestFit="1" customWidth="1"/>
    <col min="5020" max="5020" width="8.75" style="715" bestFit="1" customWidth="1"/>
    <col min="5021" max="5022" width="7.875" style="715" bestFit="1" customWidth="1"/>
    <col min="5023" max="5023" width="8.25" style="715" bestFit="1" customWidth="1"/>
    <col min="5024" max="5024" width="7" style="715" bestFit="1" customWidth="1"/>
    <col min="5025" max="5026" width="8.125" style="715" bestFit="1" customWidth="1"/>
    <col min="5027" max="5027" width="9.75" style="715" bestFit="1" customWidth="1"/>
    <col min="5028" max="5028" width="10.875" style="715" bestFit="1" customWidth="1"/>
    <col min="5029" max="5029" width="10.125" style="715" bestFit="1" customWidth="1"/>
    <col min="5030" max="5030" width="7.375" style="715" bestFit="1" customWidth="1"/>
    <col min="5031" max="5031" width="7.625" style="715" bestFit="1" customWidth="1"/>
    <col min="5032" max="5032" width="8.75" style="715" bestFit="1" customWidth="1"/>
    <col min="5033" max="5034" width="7.875" style="715" bestFit="1" customWidth="1"/>
    <col min="5035" max="5035" width="8.25" style="715" bestFit="1" customWidth="1"/>
    <col min="5036" max="5036" width="7" style="715" bestFit="1" customWidth="1"/>
    <col min="5037" max="5038" width="8.125" style="715" bestFit="1" customWidth="1"/>
    <col min="5039" max="5039" width="9.75" style="715" bestFit="1" customWidth="1"/>
    <col min="5040" max="5040" width="10.875" style="715" bestFit="1" customWidth="1"/>
    <col min="5041" max="5041" width="10.125" style="715" bestFit="1" customWidth="1"/>
    <col min="5042" max="5042" width="7.375" style="715" bestFit="1" customWidth="1"/>
    <col min="5043" max="5120" width="9" style="715"/>
    <col min="5121" max="5121" width="50.75" style="715" customWidth="1"/>
    <col min="5122" max="5122" width="7.875" style="715" bestFit="1" customWidth="1"/>
    <col min="5123" max="5123" width="8.25" style="715" bestFit="1" customWidth="1"/>
    <col min="5124" max="5124" width="7" style="715" bestFit="1" customWidth="1"/>
    <col min="5125" max="5126" width="8.125" style="715" bestFit="1" customWidth="1"/>
    <col min="5127" max="5127" width="9.75" style="715" bestFit="1" customWidth="1"/>
    <col min="5128" max="5128" width="10.875" style="715" bestFit="1" customWidth="1"/>
    <col min="5129" max="5129" width="10.125" style="715" bestFit="1" customWidth="1"/>
    <col min="5130" max="5130" width="7.375" style="715" bestFit="1" customWidth="1"/>
    <col min="5131" max="5131" width="7.625" style="715" bestFit="1" customWidth="1"/>
    <col min="5132" max="5132" width="8.75" style="715" bestFit="1" customWidth="1"/>
    <col min="5133" max="5134" width="7.875" style="715" bestFit="1" customWidth="1"/>
    <col min="5135" max="5135" width="8.25" style="715" bestFit="1" customWidth="1"/>
    <col min="5136" max="5136" width="7" style="715" bestFit="1" customWidth="1"/>
    <col min="5137" max="5138" width="8.125" style="715" bestFit="1" customWidth="1"/>
    <col min="5139" max="5139" width="9.75" style="715" bestFit="1" customWidth="1"/>
    <col min="5140" max="5140" width="10.875" style="715" bestFit="1" customWidth="1"/>
    <col min="5141" max="5141" width="10.125" style="715" bestFit="1" customWidth="1"/>
    <col min="5142" max="5142" width="7.375" style="715" bestFit="1" customWidth="1"/>
    <col min="5143" max="5143" width="7.625" style="715" bestFit="1" customWidth="1"/>
    <col min="5144" max="5144" width="8.75" style="715" bestFit="1" customWidth="1"/>
    <col min="5145" max="5146" width="7.875" style="715" bestFit="1" customWidth="1"/>
    <col min="5147" max="5147" width="8.25" style="715" bestFit="1" customWidth="1"/>
    <col min="5148" max="5148" width="7" style="715" bestFit="1" customWidth="1"/>
    <col min="5149" max="5150" width="8.125" style="715" bestFit="1" customWidth="1"/>
    <col min="5151" max="5151" width="9.75" style="715" bestFit="1" customWidth="1"/>
    <col min="5152" max="5152" width="10.875" style="715" bestFit="1" customWidth="1"/>
    <col min="5153" max="5153" width="10.125" style="715" bestFit="1" customWidth="1"/>
    <col min="5154" max="5154" width="7.375" style="715" bestFit="1" customWidth="1"/>
    <col min="5155" max="5155" width="7.625" style="715" bestFit="1" customWidth="1"/>
    <col min="5156" max="5156" width="8.75" style="715" bestFit="1" customWidth="1"/>
    <col min="5157" max="5158" width="7.875" style="715" bestFit="1" customWidth="1"/>
    <col min="5159" max="5159" width="8.25" style="715" bestFit="1" customWidth="1"/>
    <col min="5160" max="5160" width="7" style="715" bestFit="1" customWidth="1"/>
    <col min="5161" max="5162" width="8.125" style="715" bestFit="1" customWidth="1"/>
    <col min="5163" max="5163" width="9.75" style="715" bestFit="1" customWidth="1"/>
    <col min="5164" max="5164" width="10.875" style="715" bestFit="1" customWidth="1"/>
    <col min="5165" max="5165" width="10.125" style="715" bestFit="1" customWidth="1"/>
    <col min="5166" max="5166" width="7.375" style="715" bestFit="1" customWidth="1"/>
    <col min="5167" max="5167" width="7.625" style="715" bestFit="1" customWidth="1"/>
    <col min="5168" max="5168" width="8.75" style="715" bestFit="1" customWidth="1"/>
    <col min="5169" max="5170" width="7.875" style="715" bestFit="1" customWidth="1"/>
    <col min="5171" max="5171" width="8.25" style="715" bestFit="1" customWidth="1"/>
    <col min="5172" max="5172" width="7" style="715" bestFit="1" customWidth="1"/>
    <col min="5173" max="5174" width="8.125" style="715" bestFit="1" customWidth="1"/>
    <col min="5175" max="5175" width="9.75" style="715" bestFit="1" customWidth="1"/>
    <col min="5176" max="5176" width="10.875" style="715" bestFit="1" customWidth="1"/>
    <col min="5177" max="5177" width="10.125" style="715" bestFit="1" customWidth="1"/>
    <col min="5178" max="5178" width="7.375" style="715" bestFit="1" customWidth="1"/>
    <col min="5179" max="5179" width="7.625" style="715" bestFit="1" customWidth="1"/>
    <col min="5180" max="5180" width="8.75" style="715" bestFit="1" customWidth="1"/>
    <col min="5181" max="5182" width="7.875" style="715" bestFit="1" customWidth="1"/>
    <col min="5183" max="5183" width="8.25" style="715" bestFit="1" customWidth="1"/>
    <col min="5184" max="5184" width="7" style="715" bestFit="1" customWidth="1"/>
    <col min="5185" max="5186" width="8.125" style="715" bestFit="1" customWidth="1"/>
    <col min="5187" max="5187" width="9.75" style="715" bestFit="1" customWidth="1"/>
    <col min="5188" max="5188" width="10.875" style="715" bestFit="1" customWidth="1"/>
    <col min="5189" max="5189" width="10.125" style="715" bestFit="1" customWidth="1"/>
    <col min="5190" max="5190" width="7.375" style="715" bestFit="1" customWidth="1"/>
    <col min="5191" max="5191" width="7.625" style="715" bestFit="1" customWidth="1"/>
    <col min="5192" max="5192" width="8.75" style="715" bestFit="1" customWidth="1"/>
    <col min="5193" max="5194" width="7.875" style="715" bestFit="1" customWidth="1"/>
    <col min="5195" max="5195" width="8.25" style="715" bestFit="1" customWidth="1"/>
    <col min="5196" max="5196" width="7" style="715" bestFit="1" customWidth="1"/>
    <col min="5197" max="5198" width="8.125" style="715" bestFit="1" customWidth="1"/>
    <col min="5199" max="5199" width="9.75" style="715" bestFit="1" customWidth="1"/>
    <col min="5200" max="5200" width="10.875" style="715" bestFit="1" customWidth="1"/>
    <col min="5201" max="5201" width="10.125" style="715" bestFit="1" customWidth="1"/>
    <col min="5202" max="5202" width="7.375" style="715" bestFit="1" customWidth="1"/>
    <col min="5203" max="5203" width="7.625" style="715" bestFit="1" customWidth="1"/>
    <col min="5204" max="5204" width="8.75" style="715" bestFit="1" customWidth="1"/>
    <col min="5205" max="5206" width="7.875" style="715" bestFit="1" customWidth="1"/>
    <col min="5207" max="5207" width="8.25" style="715" bestFit="1" customWidth="1"/>
    <col min="5208" max="5208" width="7" style="715" bestFit="1" customWidth="1"/>
    <col min="5209" max="5210" width="8.125" style="715" bestFit="1" customWidth="1"/>
    <col min="5211" max="5211" width="9.75" style="715" bestFit="1" customWidth="1"/>
    <col min="5212" max="5212" width="10.875" style="715" bestFit="1" customWidth="1"/>
    <col min="5213" max="5213" width="10.125" style="715" bestFit="1" customWidth="1"/>
    <col min="5214" max="5214" width="7.375" style="715" bestFit="1" customWidth="1"/>
    <col min="5215" max="5215" width="7.625" style="715" bestFit="1" customWidth="1"/>
    <col min="5216" max="5216" width="8.75" style="715" bestFit="1" customWidth="1"/>
    <col min="5217" max="5218" width="7.875" style="715" bestFit="1" customWidth="1"/>
    <col min="5219" max="5219" width="8.25" style="715" bestFit="1" customWidth="1"/>
    <col min="5220" max="5220" width="7" style="715" bestFit="1" customWidth="1"/>
    <col min="5221" max="5222" width="8.125" style="715" bestFit="1" customWidth="1"/>
    <col min="5223" max="5223" width="9.75" style="715" bestFit="1" customWidth="1"/>
    <col min="5224" max="5224" width="10.875" style="715" bestFit="1" customWidth="1"/>
    <col min="5225" max="5225" width="10.125" style="715" bestFit="1" customWidth="1"/>
    <col min="5226" max="5226" width="7.375" style="715" bestFit="1" customWidth="1"/>
    <col min="5227" max="5227" width="7.625" style="715" bestFit="1" customWidth="1"/>
    <col min="5228" max="5228" width="8.75" style="715" bestFit="1" customWidth="1"/>
    <col min="5229" max="5230" width="7.875" style="715" bestFit="1" customWidth="1"/>
    <col min="5231" max="5231" width="8.25" style="715" bestFit="1" customWidth="1"/>
    <col min="5232" max="5232" width="7" style="715" bestFit="1" customWidth="1"/>
    <col min="5233" max="5234" width="8.125" style="715" bestFit="1" customWidth="1"/>
    <col min="5235" max="5235" width="9.75" style="715" bestFit="1" customWidth="1"/>
    <col min="5236" max="5236" width="10.875" style="715" bestFit="1" customWidth="1"/>
    <col min="5237" max="5237" width="10.125" style="715" bestFit="1" customWidth="1"/>
    <col min="5238" max="5238" width="7.375" style="715" bestFit="1" customWidth="1"/>
    <col min="5239" max="5239" width="7.625" style="715" bestFit="1" customWidth="1"/>
    <col min="5240" max="5240" width="8.75" style="715" bestFit="1" customWidth="1"/>
    <col min="5241" max="5242" width="7.875" style="715" bestFit="1" customWidth="1"/>
    <col min="5243" max="5243" width="8.25" style="715" bestFit="1" customWidth="1"/>
    <col min="5244" max="5244" width="7" style="715" bestFit="1" customWidth="1"/>
    <col min="5245" max="5246" width="8.125" style="715" bestFit="1" customWidth="1"/>
    <col min="5247" max="5247" width="9.75" style="715" bestFit="1" customWidth="1"/>
    <col min="5248" max="5248" width="10.875" style="715" bestFit="1" customWidth="1"/>
    <col min="5249" max="5249" width="10.125" style="715" bestFit="1" customWidth="1"/>
    <col min="5250" max="5250" width="7.375" style="715" bestFit="1" customWidth="1"/>
    <col min="5251" max="5251" width="7.625" style="715" bestFit="1" customWidth="1"/>
    <col min="5252" max="5252" width="8.75" style="715" bestFit="1" customWidth="1"/>
    <col min="5253" max="5254" width="7.875" style="715" bestFit="1" customWidth="1"/>
    <col min="5255" max="5255" width="8.25" style="715" bestFit="1" customWidth="1"/>
    <col min="5256" max="5256" width="7" style="715" bestFit="1" customWidth="1"/>
    <col min="5257" max="5258" width="8.125" style="715" bestFit="1" customWidth="1"/>
    <col min="5259" max="5259" width="9.75" style="715" bestFit="1" customWidth="1"/>
    <col min="5260" max="5260" width="10.875" style="715" bestFit="1" customWidth="1"/>
    <col min="5261" max="5261" width="10.125" style="715" bestFit="1" customWidth="1"/>
    <col min="5262" max="5262" width="7.375" style="715" bestFit="1" customWidth="1"/>
    <col min="5263" max="5263" width="7.625" style="715" bestFit="1" customWidth="1"/>
    <col min="5264" max="5264" width="8.75" style="715" bestFit="1" customWidth="1"/>
    <col min="5265" max="5266" width="7.875" style="715" bestFit="1" customWidth="1"/>
    <col min="5267" max="5267" width="8.25" style="715" bestFit="1" customWidth="1"/>
    <col min="5268" max="5268" width="7" style="715" bestFit="1" customWidth="1"/>
    <col min="5269" max="5270" width="8.125" style="715" bestFit="1" customWidth="1"/>
    <col min="5271" max="5271" width="9.75" style="715" bestFit="1" customWidth="1"/>
    <col min="5272" max="5272" width="10.875" style="715" bestFit="1" customWidth="1"/>
    <col min="5273" max="5273" width="10.125" style="715" bestFit="1" customWidth="1"/>
    <col min="5274" max="5274" width="7.375" style="715" bestFit="1" customWidth="1"/>
    <col min="5275" max="5275" width="7.625" style="715" bestFit="1" customWidth="1"/>
    <col min="5276" max="5276" width="8.75" style="715" bestFit="1" customWidth="1"/>
    <col min="5277" max="5278" width="7.875" style="715" bestFit="1" customWidth="1"/>
    <col min="5279" max="5279" width="8.25" style="715" bestFit="1" customWidth="1"/>
    <col min="5280" max="5280" width="7" style="715" bestFit="1" customWidth="1"/>
    <col min="5281" max="5282" width="8.125" style="715" bestFit="1" customWidth="1"/>
    <col min="5283" max="5283" width="9.75" style="715" bestFit="1" customWidth="1"/>
    <col min="5284" max="5284" width="10.875" style="715" bestFit="1" customWidth="1"/>
    <col min="5285" max="5285" width="10.125" style="715" bestFit="1" customWidth="1"/>
    <col min="5286" max="5286" width="7.375" style="715" bestFit="1" customWidth="1"/>
    <col min="5287" max="5287" width="7.625" style="715" bestFit="1" customWidth="1"/>
    <col min="5288" max="5288" width="8.75" style="715" bestFit="1" customWidth="1"/>
    <col min="5289" max="5290" width="7.875" style="715" bestFit="1" customWidth="1"/>
    <col min="5291" max="5291" width="8.25" style="715" bestFit="1" customWidth="1"/>
    <col min="5292" max="5292" width="7" style="715" bestFit="1" customWidth="1"/>
    <col min="5293" max="5294" width="8.125" style="715" bestFit="1" customWidth="1"/>
    <col min="5295" max="5295" width="9.75" style="715" bestFit="1" customWidth="1"/>
    <col min="5296" max="5296" width="10.875" style="715" bestFit="1" customWidth="1"/>
    <col min="5297" max="5297" width="10.125" style="715" bestFit="1" customWidth="1"/>
    <col min="5298" max="5298" width="7.375" style="715" bestFit="1" customWidth="1"/>
    <col min="5299" max="5376" width="9" style="715"/>
    <col min="5377" max="5377" width="50.75" style="715" customWidth="1"/>
    <col min="5378" max="5378" width="7.875" style="715" bestFit="1" customWidth="1"/>
    <col min="5379" max="5379" width="8.25" style="715" bestFit="1" customWidth="1"/>
    <col min="5380" max="5380" width="7" style="715" bestFit="1" customWidth="1"/>
    <col min="5381" max="5382" width="8.125" style="715" bestFit="1" customWidth="1"/>
    <col min="5383" max="5383" width="9.75" style="715" bestFit="1" customWidth="1"/>
    <col min="5384" max="5384" width="10.875" style="715" bestFit="1" customWidth="1"/>
    <col min="5385" max="5385" width="10.125" style="715" bestFit="1" customWidth="1"/>
    <col min="5386" max="5386" width="7.375" style="715" bestFit="1" customWidth="1"/>
    <col min="5387" max="5387" width="7.625" style="715" bestFit="1" customWidth="1"/>
    <col min="5388" max="5388" width="8.75" style="715" bestFit="1" customWidth="1"/>
    <col min="5389" max="5390" width="7.875" style="715" bestFit="1" customWidth="1"/>
    <col min="5391" max="5391" width="8.25" style="715" bestFit="1" customWidth="1"/>
    <col min="5392" max="5392" width="7" style="715" bestFit="1" customWidth="1"/>
    <col min="5393" max="5394" width="8.125" style="715" bestFit="1" customWidth="1"/>
    <col min="5395" max="5395" width="9.75" style="715" bestFit="1" customWidth="1"/>
    <col min="5396" max="5396" width="10.875" style="715" bestFit="1" customWidth="1"/>
    <col min="5397" max="5397" width="10.125" style="715" bestFit="1" customWidth="1"/>
    <col min="5398" max="5398" width="7.375" style="715" bestFit="1" customWidth="1"/>
    <col min="5399" max="5399" width="7.625" style="715" bestFit="1" customWidth="1"/>
    <col min="5400" max="5400" width="8.75" style="715" bestFit="1" customWidth="1"/>
    <col min="5401" max="5402" width="7.875" style="715" bestFit="1" customWidth="1"/>
    <col min="5403" max="5403" width="8.25" style="715" bestFit="1" customWidth="1"/>
    <col min="5404" max="5404" width="7" style="715" bestFit="1" customWidth="1"/>
    <col min="5405" max="5406" width="8.125" style="715" bestFit="1" customWidth="1"/>
    <col min="5407" max="5407" width="9.75" style="715" bestFit="1" customWidth="1"/>
    <col min="5408" max="5408" width="10.875" style="715" bestFit="1" customWidth="1"/>
    <col min="5409" max="5409" width="10.125" style="715" bestFit="1" customWidth="1"/>
    <col min="5410" max="5410" width="7.375" style="715" bestFit="1" customWidth="1"/>
    <col min="5411" max="5411" width="7.625" style="715" bestFit="1" customWidth="1"/>
    <col min="5412" max="5412" width="8.75" style="715" bestFit="1" customWidth="1"/>
    <col min="5413" max="5414" width="7.875" style="715" bestFit="1" customWidth="1"/>
    <col min="5415" max="5415" width="8.25" style="715" bestFit="1" customWidth="1"/>
    <col min="5416" max="5416" width="7" style="715" bestFit="1" customWidth="1"/>
    <col min="5417" max="5418" width="8.125" style="715" bestFit="1" customWidth="1"/>
    <col min="5419" max="5419" width="9.75" style="715" bestFit="1" customWidth="1"/>
    <col min="5420" max="5420" width="10.875" style="715" bestFit="1" customWidth="1"/>
    <col min="5421" max="5421" width="10.125" style="715" bestFit="1" customWidth="1"/>
    <col min="5422" max="5422" width="7.375" style="715" bestFit="1" customWidth="1"/>
    <col min="5423" max="5423" width="7.625" style="715" bestFit="1" customWidth="1"/>
    <col min="5424" max="5424" width="8.75" style="715" bestFit="1" customWidth="1"/>
    <col min="5425" max="5426" width="7.875" style="715" bestFit="1" customWidth="1"/>
    <col min="5427" max="5427" width="8.25" style="715" bestFit="1" customWidth="1"/>
    <col min="5428" max="5428" width="7" style="715" bestFit="1" customWidth="1"/>
    <col min="5429" max="5430" width="8.125" style="715" bestFit="1" customWidth="1"/>
    <col min="5431" max="5431" width="9.75" style="715" bestFit="1" customWidth="1"/>
    <col min="5432" max="5432" width="10.875" style="715" bestFit="1" customWidth="1"/>
    <col min="5433" max="5433" width="10.125" style="715" bestFit="1" customWidth="1"/>
    <col min="5434" max="5434" width="7.375" style="715" bestFit="1" customWidth="1"/>
    <col min="5435" max="5435" width="7.625" style="715" bestFit="1" customWidth="1"/>
    <col min="5436" max="5436" width="8.75" style="715" bestFit="1" customWidth="1"/>
    <col min="5437" max="5438" width="7.875" style="715" bestFit="1" customWidth="1"/>
    <col min="5439" max="5439" width="8.25" style="715" bestFit="1" customWidth="1"/>
    <col min="5440" max="5440" width="7" style="715" bestFit="1" customWidth="1"/>
    <col min="5441" max="5442" width="8.125" style="715" bestFit="1" customWidth="1"/>
    <col min="5443" max="5443" width="9.75" style="715" bestFit="1" customWidth="1"/>
    <col min="5444" max="5444" width="10.875" style="715" bestFit="1" customWidth="1"/>
    <col min="5445" max="5445" width="10.125" style="715" bestFit="1" customWidth="1"/>
    <col min="5446" max="5446" width="7.375" style="715" bestFit="1" customWidth="1"/>
    <col min="5447" max="5447" width="7.625" style="715" bestFit="1" customWidth="1"/>
    <col min="5448" max="5448" width="8.75" style="715" bestFit="1" customWidth="1"/>
    <col min="5449" max="5450" width="7.875" style="715" bestFit="1" customWidth="1"/>
    <col min="5451" max="5451" width="8.25" style="715" bestFit="1" customWidth="1"/>
    <col min="5452" max="5452" width="7" style="715" bestFit="1" customWidth="1"/>
    <col min="5453" max="5454" width="8.125" style="715" bestFit="1" customWidth="1"/>
    <col min="5455" max="5455" width="9.75" style="715" bestFit="1" customWidth="1"/>
    <col min="5456" max="5456" width="10.875" style="715" bestFit="1" customWidth="1"/>
    <col min="5457" max="5457" width="10.125" style="715" bestFit="1" customWidth="1"/>
    <col min="5458" max="5458" width="7.375" style="715" bestFit="1" customWidth="1"/>
    <col min="5459" max="5459" width="7.625" style="715" bestFit="1" customWidth="1"/>
    <col min="5460" max="5460" width="8.75" style="715" bestFit="1" customWidth="1"/>
    <col min="5461" max="5462" width="7.875" style="715" bestFit="1" customWidth="1"/>
    <col min="5463" max="5463" width="8.25" style="715" bestFit="1" customWidth="1"/>
    <col min="5464" max="5464" width="7" style="715" bestFit="1" customWidth="1"/>
    <col min="5465" max="5466" width="8.125" style="715" bestFit="1" customWidth="1"/>
    <col min="5467" max="5467" width="9.75" style="715" bestFit="1" customWidth="1"/>
    <col min="5468" max="5468" width="10.875" style="715" bestFit="1" customWidth="1"/>
    <col min="5469" max="5469" width="10.125" style="715" bestFit="1" customWidth="1"/>
    <col min="5470" max="5470" width="7.375" style="715" bestFit="1" customWidth="1"/>
    <col min="5471" max="5471" width="7.625" style="715" bestFit="1" customWidth="1"/>
    <col min="5472" max="5472" width="8.75" style="715" bestFit="1" customWidth="1"/>
    <col min="5473" max="5474" width="7.875" style="715" bestFit="1" customWidth="1"/>
    <col min="5475" max="5475" width="8.25" style="715" bestFit="1" customWidth="1"/>
    <col min="5476" max="5476" width="7" style="715" bestFit="1" customWidth="1"/>
    <col min="5477" max="5478" width="8.125" style="715" bestFit="1" customWidth="1"/>
    <col min="5479" max="5479" width="9.75" style="715" bestFit="1" customWidth="1"/>
    <col min="5480" max="5480" width="10.875" style="715" bestFit="1" customWidth="1"/>
    <col min="5481" max="5481" width="10.125" style="715" bestFit="1" customWidth="1"/>
    <col min="5482" max="5482" width="7.375" style="715" bestFit="1" customWidth="1"/>
    <col min="5483" max="5483" width="7.625" style="715" bestFit="1" customWidth="1"/>
    <col min="5484" max="5484" width="8.75" style="715" bestFit="1" customWidth="1"/>
    <col min="5485" max="5486" width="7.875" style="715" bestFit="1" customWidth="1"/>
    <col min="5487" max="5487" width="8.25" style="715" bestFit="1" customWidth="1"/>
    <col min="5488" max="5488" width="7" style="715" bestFit="1" customWidth="1"/>
    <col min="5489" max="5490" width="8.125" style="715" bestFit="1" customWidth="1"/>
    <col min="5491" max="5491" width="9.75" style="715" bestFit="1" customWidth="1"/>
    <col min="5492" max="5492" width="10.875" style="715" bestFit="1" customWidth="1"/>
    <col min="5493" max="5493" width="10.125" style="715" bestFit="1" customWidth="1"/>
    <col min="5494" max="5494" width="7.375" style="715" bestFit="1" customWidth="1"/>
    <col min="5495" max="5495" width="7.625" style="715" bestFit="1" customWidth="1"/>
    <col min="5496" max="5496" width="8.75" style="715" bestFit="1" customWidth="1"/>
    <col min="5497" max="5498" width="7.875" style="715" bestFit="1" customWidth="1"/>
    <col min="5499" max="5499" width="8.25" style="715" bestFit="1" customWidth="1"/>
    <col min="5500" max="5500" width="7" style="715" bestFit="1" customWidth="1"/>
    <col min="5501" max="5502" width="8.125" style="715" bestFit="1" customWidth="1"/>
    <col min="5503" max="5503" width="9.75" style="715" bestFit="1" customWidth="1"/>
    <col min="5504" max="5504" width="10.875" style="715" bestFit="1" customWidth="1"/>
    <col min="5505" max="5505" width="10.125" style="715" bestFit="1" customWidth="1"/>
    <col min="5506" max="5506" width="7.375" style="715" bestFit="1" customWidth="1"/>
    <col min="5507" max="5507" width="7.625" style="715" bestFit="1" customWidth="1"/>
    <col min="5508" max="5508" width="8.75" style="715" bestFit="1" customWidth="1"/>
    <col min="5509" max="5510" width="7.875" style="715" bestFit="1" customWidth="1"/>
    <col min="5511" max="5511" width="8.25" style="715" bestFit="1" customWidth="1"/>
    <col min="5512" max="5512" width="7" style="715" bestFit="1" customWidth="1"/>
    <col min="5513" max="5514" width="8.125" style="715" bestFit="1" customWidth="1"/>
    <col min="5515" max="5515" width="9.75" style="715" bestFit="1" customWidth="1"/>
    <col min="5516" max="5516" width="10.875" style="715" bestFit="1" customWidth="1"/>
    <col min="5517" max="5517" width="10.125" style="715" bestFit="1" customWidth="1"/>
    <col min="5518" max="5518" width="7.375" style="715" bestFit="1" customWidth="1"/>
    <col min="5519" max="5519" width="7.625" style="715" bestFit="1" customWidth="1"/>
    <col min="5520" max="5520" width="8.75" style="715" bestFit="1" customWidth="1"/>
    <col min="5521" max="5522" width="7.875" style="715" bestFit="1" customWidth="1"/>
    <col min="5523" max="5523" width="8.25" style="715" bestFit="1" customWidth="1"/>
    <col min="5524" max="5524" width="7" style="715" bestFit="1" customWidth="1"/>
    <col min="5525" max="5526" width="8.125" style="715" bestFit="1" customWidth="1"/>
    <col min="5527" max="5527" width="9.75" style="715" bestFit="1" customWidth="1"/>
    <col min="5528" max="5528" width="10.875" style="715" bestFit="1" customWidth="1"/>
    <col min="5529" max="5529" width="10.125" style="715" bestFit="1" customWidth="1"/>
    <col min="5530" max="5530" width="7.375" style="715" bestFit="1" customWidth="1"/>
    <col min="5531" max="5531" width="7.625" style="715" bestFit="1" customWidth="1"/>
    <col min="5532" max="5532" width="8.75" style="715" bestFit="1" customWidth="1"/>
    <col min="5533" max="5534" width="7.875" style="715" bestFit="1" customWidth="1"/>
    <col min="5535" max="5535" width="8.25" style="715" bestFit="1" customWidth="1"/>
    <col min="5536" max="5536" width="7" style="715" bestFit="1" customWidth="1"/>
    <col min="5537" max="5538" width="8.125" style="715" bestFit="1" customWidth="1"/>
    <col min="5539" max="5539" width="9.75" style="715" bestFit="1" customWidth="1"/>
    <col min="5540" max="5540" width="10.875" style="715" bestFit="1" customWidth="1"/>
    <col min="5541" max="5541" width="10.125" style="715" bestFit="1" customWidth="1"/>
    <col min="5542" max="5542" width="7.375" style="715" bestFit="1" customWidth="1"/>
    <col min="5543" max="5543" width="7.625" style="715" bestFit="1" customWidth="1"/>
    <col min="5544" max="5544" width="8.75" style="715" bestFit="1" customWidth="1"/>
    <col min="5545" max="5546" width="7.875" style="715" bestFit="1" customWidth="1"/>
    <col min="5547" max="5547" width="8.25" style="715" bestFit="1" customWidth="1"/>
    <col min="5548" max="5548" width="7" style="715" bestFit="1" customWidth="1"/>
    <col min="5549" max="5550" width="8.125" style="715" bestFit="1" customWidth="1"/>
    <col min="5551" max="5551" width="9.75" style="715" bestFit="1" customWidth="1"/>
    <col min="5552" max="5552" width="10.875" style="715" bestFit="1" customWidth="1"/>
    <col min="5553" max="5553" width="10.125" style="715" bestFit="1" customWidth="1"/>
    <col min="5554" max="5554" width="7.375" style="715" bestFit="1" customWidth="1"/>
    <col min="5555" max="5632" width="9" style="715"/>
    <col min="5633" max="5633" width="50.75" style="715" customWidth="1"/>
    <col min="5634" max="5634" width="7.875" style="715" bestFit="1" customWidth="1"/>
    <col min="5635" max="5635" width="8.25" style="715" bestFit="1" customWidth="1"/>
    <col min="5636" max="5636" width="7" style="715" bestFit="1" customWidth="1"/>
    <col min="5637" max="5638" width="8.125" style="715" bestFit="1" customWidth="1"/>
    <col min="5639" max="5639" width="9.75" style="715" bestFit="1" customWidth="1"/>
    <col min="5640" max="5640" width="10.875" style="715" bestFit="1" customWidth="1"/>
    <col min="5641" max="5641" width="10.125" style="715" bestFit="1" customWidth="1"/>
    <col min="5642" max="5642" width="7.375" style="715" bestFit="1" customWidth="1"/>
    <col min="5643" max="5643" width="7.625" style="715" bestFit="1" customWidth="1"/>
    <col min="5644" max="5644" width="8.75" style="715" bestFit="1" customWidth="1"/>
    <col min="5645" max="5646" width="7.875" style="715" bestFit="1" customWidth="1"/>
    <col min="5647" max="5647" width="8.25" style="715" bestFit="1" customWidth="1"/>
    <col min="5648" max="5648" width="7" style="715" bestFit="1" customWidth="1"/>
    <col min="5649" max="5650" width="8.125" style="715" bestFit="1" customWidth="1"/>
    <col min="5651" max="5651" width="9.75" style="715" bestFit="1" customWidth="1"/>
    <col min="5652" max="5652" width="10.875" style="715" bestFit="1" customWidth="1"/>
    <col min="5653" max="5653" width="10.125" style="715" bestFit="1" customWidth="1"/>
    <col min="5654" max="5654" width="7.375" style="715" bestFit="1" customWidth="1"/>
    <col min="5655" max="5655" width="7.625" style="715" bestFit="1" customWidth="1"/>
    <col min="5656" max="5656" width="8.75" style="715" bestFit="1" customWidth="1"/>
    <col min="5657" max="5658" width="7.875" style="715" bestFit="1" customWidth="1"/>
    <col min="5659" max="5659" width="8.25" style="715" bestFit="1" customWidth="1"/>
    <col min="5660" max="5660" width="7" style="715" bestFit="1" customWidth="1"/>
    <col min="5661" max="5662" width="8.125" style="715" bestFit="1" customWidth="1"/>
    <col min="5663" max="5663" width="9.75" style="715" bestFit="1" customWidth="1"/>
    <col min="5664" max="5664" width="10.875" style="715" bestFit="1" customWidth="1"/>
    <col min="5665" max="5665" width="10.125" style="715" bestFit="1" customWidth="1"/>
    <col min="5666" max="5666" width="7.375" style="715" bestFit="1" customWidth="1"/>
    <col min="5667" max="5667" width="7.625" style="715" bestFit="1" customWidth="1"/>
    <col min="5668" max="5668" width="8.75" style="715" bestFit="1" customWidth="1"/>
    <col min="5669" max="5670" width="7.875" style="715" bestFit="1" customWidth="1"/>
    <col min="5671" max="5671" width="8.25" style="715" bestFit="1" customWidth="1"/>
    <col min="5672" max="5672" width="7" style="715" bestFit="1" customWidth="1"/>
    <col min="5673" max="5674" width="8.125" style="715" bestFit="1" customWidth="1"/>
    <col min="5675" max="5675" width="9.75" style="715" bestFit="1" customWidth="1"/>
    <col min="5676" max="5676" width="10.875" style="715" bestFit="1" customWidth="1"/>
    <col min="5677" max="5677" width="10.125" style="715" bestFit="1" customWidth="1"/>
    <col min="5678" max="5678" width="7.375" style="715" bestFit="1" customWidth="1"/>
    <col min="5679" max="5679" width="7.625" style="715" bestFit="1" customWidth="1"/>
    <col min="5680" max="5680" width="8.75" style="715" bestFit="1" customWidth="1"/>
    <col min="5681" max="5682" width="7.875" style="715" bestFit="1" customWidth="1"/>
    <col min="5683" max="5683" width="8.25" style="715" bestFit="1" customWidth="1"/>
    <col min="5684" max="5684" width="7" style="715" bestFit="1" customWidth="1"/>
    <col min="5685" max="5686" width="8.125" style="715" bestFit="1" customWidth="1"/>
    <col min="5687" max="5687" width="9.75" style="715" bestFit="1" customWidth="1"/>
    <col min="5688" max="5688" width="10.875" style="715" bestFit="1" customWidth="1"/>
    <col min="5689" max="5689" width="10.125" style="715" bestFit="1" customWidth="1"/>
    <col min="5690" max="5690" width="7.375" style="715" bestFit="1" customWidth="1"/>
    <col min="5691" max="5691" width="7.625" style="715" bestFit="1" customWidth="1"/>
    <col min="5692" max="5692" width="8.75" style="715" bestFit="1" customWidth="1"/>
    <col min="5693" max="5694" width="7.875" style="715" bestFit="1" customWidth="1"/>
    <col min="5695" max="5695" width="8.25" style="715" bestFit="1" customWidth="1"/>
    <col min="5696" max="5696" width="7" style="715" bestFit="1" customWidth="1"/>
    <col min="5697" max="5698" width="8.125" style="715" bestFit="1" customWidth="1"/>
    <col min="5699" max="5699" width="9.75" style="715" bestFit="1" customWidth="1"/>
    <col min="5700" max="5700" width="10.875" style="715" bestFit="1" customWidth="1"/>
    <col min="5701" max="5701" width="10.125" style="715" bestFit="1" customWidth="1"/>
    <col min="5702" max="5702" width="7.375" style="715" bestFit="1" customWidth="1"/>
    <col min="5703" max="5703" width="7.625" style="715" bestFit="1" customWidth="1"/>
    <col min="5704" max="5704" width="8.75" style="715" bestFit="1" customWidth="1"/>
    <col min="5705" max="5706" width="7.875" style="715" bestFit="1" customWidth="1"/>
    <col min="5707" max="5707" width="8.25" style="715" bestFit="1" customWidth="1"/>
    <col min="5708" max="5708" width="7" style="715" bestFit="1" customWidth="1"/>
    <col min="5709" max="5710" width="8.125" style="715" bestFit="1" customWidth="1"/>
    <col min="5711" max="5711" width="9.75" style="715" bestFit="1" customWidth="1"/>
    <col min="5712" max="5712" width="10.875" style="715" bestFit="1" customWidth="1"/>
    <col min="5713" max="5713" width="10.125" style="715" bestFit="1" customWidth="1"/>
    <col min="5714" max="5714" width="7.375" style="715" bestFit="1" customWidth="1"/>
    <col min="5715" max="5715" width="7.625" style="715" bestFit="1" customWidth="1"/>
    <col min="5716" max="5716" width="8.75" style="715" bestFit="1" customWidth="1"/>
    <col min="5717" max="5718" width="7.875" style="715" bestFit="1" customWidth="1"/>
    <col min="5719" max="5719" width="8.25" style="715" bestFit="1" customWidth="1"/>
    <col min="5720" max="5720" width="7" style="715" bestFit="1" customWidth="1"/>
    <col min="5721" max="5722" width="8.125" style="715" bestFit="1" customWidth="1"/>
    <col min="5723" max="5723" width="9.75" style="715" bestFit="1" customWidth="1"/>
    <col min="5724" max="5724" width="10.875" style="715" bestFit="1" customWidth="1"/>
    <col min="5725" max="5725" width="10.125" style="715" bestFit="1" customWidth="1"/>
    <col min="5726" max="5726" width="7.375" style="715" bestFit="1" customWidth="1"/>
    <col min="5727" max="5727" width="7.625" style="715" bestFit="1" customWidth="1"/>
    <col min="5728" max="5728" width="8.75" style="715" bestFit="1" customWidth="1"/>
    <col min="5729" max="5730" width="7.875" style="715" bestFit="1" customWidth="1"/>
    <col min="5731" max="5731" width="8.25" style="715" bestFit="1" customWidth="1"/>
    <col min="5732" max="5732" width="7" style="715" bestFit="1" customWidth="1"/>
    <col min="5733" max="5734" width="8.125" style="715" bestFit="1" customWidth="1"/>
    <col min="5735" max="5735" width="9.75" style="715" bestFit="1" customWidth="1"/>
    <col min="5736" max="5736" width="10.875" style="715" bestFit="1" customWidth="1"/>
    <col min="5737" max="5737" width="10.125" style="715" bestFit="1" customWidth="1"/>
    <col min="5738" max="5738" width="7.375" style="715" bestFit="1" customWidth="1"/>
    <col min="5739" max="5739" width="7.625" style="715" bestFit="1" customWidth="1"/>
    <col min="5740" max="5740" width="8.75" style="715" bestFit="1" customWidth="1"/>
    <col min="5741" max="5742" width="7.875" style="715" bestFit="1" customWidth="1"/>
    <col min="5743" max="5743" width="8.25" style="715" bestFit="1" customWidth="1"/>
    <col min="5744" max="5744" width="7" style="715" bestFit="1" customWidth="1"/>
    <col min="5745" max="5746" width="8.125" style="715" bestFit="1" customWidth="1"/>
    <col min="5747" max="5747" width="9.75" style="715" bestFit="1" customWidth="1"/>
    <col min="5748" max="5748" width="10.875" style="715" bestFit="1" customWidth="1"/>
    <col min="5749" max="5749" width="10.125" style="715" bestFit="1" customWidth="1"/>
    <col min="5750" max="5750" width="7.375" style="715" bestFit="1" customWidth="1"/>
    <col min="5751" max="5751" width="7.625" style="715" bestFit="1" customWidth="1"/>
    <col min="5752" max="5752" width="8.75" style="715" bestFit="1" customWidth="1"/>
    <col min="5753" max="5754" width="7.875" style="715" bestFit="1" customWidth="1"/>
    <col min="5755" max="5755" width="8.25" style="715" bestFit="1" customWidth="1"/>
    <col min="5756" max="5756" width="7" style="715" bestFit="1" customWidth="1"/>
    <col min="5757" max="5758" width="8.125" style="715" bestFit="1" customWidth="1"/>
    <col min="5759" max="5759" width="9.75" style="715" bestFit="1" customWidth="1"/>
    <col min="5760" max="5760" width="10.875" style="715" bestFit="1" customWidth="1"/>
    <col min="5761" max="5761" width="10.125" style="715" bestFit="1" customWidth="1"/>
    <col min="5762" max="5762" width="7.375" style="715" bestFit="1" customWidth="1"/>
    <col min="5763" max="5763" width="7.625" style="715" bestFit="1" customWidth="1"/>
    <col min="5764" max="5764" width="8.75" style="715" bestFit="1" customWidth="1"/>
    <col min="5765" max="5766" width="7.875" style="715" bestFit="1" customWidth="1"/>
    <col min="5767" max="5767" width="8.25" style="715" bestFit="1" customWidth="1"/>
    <col min="5768" max="5768" width="7" style="715" bestFit="1" customWidth="1"/>
    <col min="5769" max="5770" width="8.125" style="715" bestFit="1" customWidth="1"/>
    <col min="5771" max="5771" width="9.75" style="715" bestFit="1" customWidth="1"/>
    <col min="5772" max="5772" width="10.875" style="715" bestFit="1" customWidth="1"/>
    <col min="5773" max="5773" width="10.125" style="715" bestFit="1" customWidth="1"/>
    <col min="5774" max="5774" width="7.375" style="715" bestFit="1" customWidth="1"/>
    <col min="5775" max="5775" width="7.625" style="715" bestFit="1" customWidth="1"/>
    <col min="5776" max="5776" width="8.75" style="715" bestFit="1" customWidth="1"/>
    <col min="5777" max="5778" width="7.875" style="715" bestFit="1" customWidth="1"/>
    <col min="5779" max="5779" width="8.25" style="715" bestFit="1" customWidth="1"/>
    <col min="5780" max="5780" width="7" style="715" bestFit="1" customWidth="1"/>
    <col min="5781" max="5782" width="8.125" style="715" bestFit="1" customWidth="1"/>
    <col min="5783" max="5783" width="9.75" style="715" bestFit="1" customWidth="1"/>
    <col min="5784" max="5784" width="10.875" style="715" bestFit="1" customWidth="1"/>
    <col min="5785" max="5785" width="10.125" style="715" bestFit="1" customWidth="1"/>
    <col min="5786" max="5786" width="7.375" style="715" bestFit="1" customWidth="1"/>
    <col min="5787" max="5787" width="7.625" style="715" bestFit="1" customWidth="1"/>
    <col min="5788" max="5788" width="8.75" style="715" bestFit="1" customWidth="1"/>
    <col min="5789" max="5790" width="7.875" style="715" bestFit="1" customWidth="1"/>
    <col min="5791" max="5791" width="8.25" style="715" bestFit="1" customWidth="1"/>
    <col min="5792" max="5792" width="7" style="715" bestFit="1" customWidth="1"/>
    <col min="5793" max="5794" width="8.125" style="715" bestFit="1" customWidth="1"/>
    <col min="5795" max="5795" width="9.75" style="715" bestFit="1" customWidth="1"/>
    <col min="5796" max="5796" width="10.875" style="715" bestFit="1" customWidth="1"/>
    <col min="5797" max="5797" width="10.125" style="715" bestFit="1" customWidth="1"/>
    <col min="5798" max="5798" width="7.375" style="715" bestFit="1" customWidth="1"/>
    <col min="5799" max="5799" width="7.625" style="715" bestFit="1" customWidth="1"/>
    <col min="5800" max="5800" width="8.75" style="715" bestFit="1" customWidth="1"/>
    <col min="5801" max="5802" width="7.875" style="715" bestFit="1" customWidth="1"/>
    <col min="5803" max="5803" width="8.25" style="715" bestFit="1" customWidth="1"/>
    <col min="5804" max="5804" width="7" style="715" bestFit="1" customWidth="1"/>
    <col min="5805" max="5806" width="8.125" style="715" bestFit="1" customWidth="1"/>
    <col min="5807" max="5807" width="9.75" style="715" bestFit="1" customWidth="1"/>
    <col min="5808" max="5808" width="10.875" style="715" bestFit="1" customWidth="1"/>
    <col min="5809" max="5809" width="10.125" style="715" bestFit="1" customWidth="1"/>
    <col min="5810" max="5810" width="7.375" style="715" bestFit="1" customWidth="1"/>
    <col min="5811" max="5888" width="9" style="715"/>
    <col min="5889" max="5889" width="50.75" style="715" customWidth="1"/>
    <col min="5890" max="5890" width="7.875" style="715" bestFit="1" customWidth="1"/>
    <col min="5891" max="5891" width="8.25" style="715" bestFit="1" customWidth="1"/>
    <col min="5892" max="5892" width="7" style="715" bestFit="1" customWidth="1"/>
    <col min="5893" max="5894" width="8.125" style="715" bestFit="1" customWidth="1"/>
    <col min="5895" max="5895" width="9.75" style="715" bestFit="1" customWidth="1"/>
    <col min="5896" max="5896" width="10.875" style="715" bestFit="1" customWidth="1"/>
    <col min="5897" max="5897" width="10.125" style="715" bestFit="1" customWidth="1"/>
    <col min="5898" max="5898" width="7.375" style="715" bestFit="1" customWidth="1"/>
    <col min="5899" max="5899" width="7.625" style="715" bestFit="1" customWidth="1"/>
    <col min="5900" max="5900" width="8.75" style="715" bestFit="1" customWidth="1"/>
    <col min="5901" max="5902" width="7.875" style="715" bestFit="1" customWidth="1"/>
    <col min="5903" max="5903" width="8.25" style="715" bestFit="1" customWidth="1"/>
    <col min="5904" max="5904" width="7" style="715" bestFit="1" customWidth="1"/>
    <col min="5905" max="5906" width="8.125" style="715" bestFit="1" customWidth="1"/>
    <col min="5907" max="5907" width="9.75" style="715" bestFit="1" customWidth="1"/>
    <col min="5908" max="5908" width="10.875" style="715" bestFit="1" customWidth="1"/>
    <col min="5909" max="5909" width="10.125" style="715" bestFit="1" customWidth="1"/>
    <col min="5910" max="5910" width="7.375" style="715" bestFit="1" customWidth="1"/>
    <col min="5911" max="5911" width="7.625" style="715" bestFit="1" customWidth="1"/>
    <col min="5912" max="5912" width="8.75" style="715" bestFit="1" customWidth="1"/>
    <col min="5913" max="5914" width="7.875" style="715" bestFit="1" customWidth="1"/>
    <col min="5915" max="5915" width="8.25" style="715" bestFit="1" customWidth="1"/>
    <col min="5916" max="5916" width="7" style="715" bestFit="1" customWidth="1"/>
    <col min="5917" max="5918" width="8.125" style="715" bestFit="1" customWidth="1"/>
    <col min="5919" max="5919" width="9.75" style="715" bestFit="1" customWidth="1"/>
    <col min="5920" max="5920" width="10.875" style="715" bestFit="1" customWidth="1"/>
    <col min="5921" max="5921" width="10.125" style="715" bestFit="1" customWidth="1"/>
    <col min="5922" max="5922" width="7.375" style="715" bestFit="1" customWidth="1"/>
    <col min="5923" max="5923" width="7.625" style="715" bestFit="1" customWidth="1"/>
    <col min="5924" max="5924" width="8.75" style="715" bestFit="1" customWidth="1"/>
    <col min="5925" max="5926" width="7.875" style="715" bestFit="1" customWidth="1"/>
    <col min="5927" max="5927" width="8.25" style="715" bestFit="1" customWidth="1"/>
    <col min="5928" max="5928" width="7" style="715" bestFit="1" customWidth="1"/>
    <col min="5929" max="5930" width="8.125" style="715" bestFit="1" customWidth="1"/>
    <col min="5931" max="5931" width="9.75" style="715" bestFit="1" customWidth="1"/>
    <col min="5932" max="5932" width="10.875" style="715" bestFit="1" customWidth="1"/>
    <col min="5933" max="5933" width="10.125" style="715" bestFit="1" customWidth="1"/>
    <col min="5934" max="5934" width="7.375" style="715" bestFit="1" customWidth="1"/>
    <col min="5935" max="5935" width="7.625" style="715" bestFit="1" customWidth="1"/>
    <col min="5936" max="5936" width="8.75" style="715" bestFit="1" customWidth="1"/>
    <col min="5937" max="5938" width="7.875" style="715" bestFit="1" customWidth="1"/>
    <col min="5939" max="5939" width="8.25" style="715" bestFit="1" customWidth="1"/>
    <col min="5940" max="5940" width="7" style="715" bestFit="1" customWidth="1"/>
    <col min="5941" max="5942" width="8.125" style="715" bestFit="1" customWidth="1"/>
    <col min="5943" max="5943" width="9.75" style="715" bestFit="1" customWidth="1"/>
    <col min="5944" max="5944" width="10.875" style="715" bestFit="1" customWidth="1"/>
    <col min="5945" max="5945" width="10.125" style="715" bestFit="1" customWidth="1"/>
    <col min="5946" max="5946" width="7.375" style="715" bestFit="1" customWidth="1"/>
    <col min="5947" max="5947" width="7.625" style="715" bestFit="1" customWidth="1"/>
    <col min="5948" max="5948" width="8.75" style="715" bestFit="1" customWidth="1"/>
    <col min="5949" max="5950" width="7.875" style="715" bestFit="1" customWidth="1"/>
    <col min="5951" max="5951" width="8.25" style="715" bestFit="1" customWidth="1"/>
    <col min="5952" max="5952" width="7" style="715" bestFit="1" customWidth="1"/>
    <col min="5953" max="5954" width="8.125" style="715" bestFit="1" customWidth="1"/>
    <col min="5955" max="5955" width="9.75" style="715" bestFit="1" customWidth="1"/>
    <col min="5956" max="5956" width="10.875" style="715" bestFit="1" customWidth="1"/>
    <col min="5957" max="5957" width="10.125" style="715" bestFit="1" customWidth="1"/>
    <col min="5958" max="5958" width="7.375" style="715" bestFit="1" customWidth="1"/>
    <col min="5959" max="5959" width="7.625" style="715" bestFit="1" customWidth="1"/>
    <col min="5960" max="5960" width="8.75" style="715" bestFit="1" customWidth="1"/>
    <col min="5961" max="5962" width="7.875" style="715" bestFit="1" customWidth="1"/>
    <col min="5963" max="5963" width="8.25" style="715" bestFit="1" customWidth="1"/>
    <col min="5964" max="5964" width="7" style="715" bestFit="1" customWidth="1"/>
    <col min="5965" max="5966" width="8.125" style="715" bestFit="1" customWidth="1"/>
    <col min="5967" max="5967" width="9.75" style="715" bestFit="1" customWidth="1"/>
    <col min="5968" max="5968" width="10.875" style="715" bestFit="1" customWidth="1"/>
    <col min="5969" max="5969" width="10.125" style="715" bestFit="1" customWidth="1"/>
    <col min="5970" max="5970" width="7.375" style="715" bestFit="1" customWidth="1"/>
    <col min="5971" max="5971" width="7.625" style="715" bestFit="1" customWidth="1"/>
    <col min="5972" max="5972" width="8.75" style="715" bestFit="1" customWidth="1"/>
    <col min="5973" max="5974" width="7.875" style="715" bestFit="1" customWidth="1"/>
    <col min="5975" max="5975" width="8.25" style="715" bestFit="1" customWidth="1"/>
    <col min="5976" max="5976" width="7" style="715" bestFit="1" customWidth="1"/>
    <col min="5977" max="5978" width="8.125" style="715" bestFit="1" customWidth="1"/>
    <col min="5979" max="5979" width="9.75" style="715" bestFit="1" customWidth="1"/>
    <col min="5980" max="5980" width="10.875" style="715" bestFit="1" customWidth="1"/>
    <col min="5981" max="5981" width="10.125" style="715" bestFit="1" customWidth="1"/>
    <col min="5982" max="5982" width="7.375" style="715" bestFit="1" customWidth="1"/>
    <col min="5983" max="5983" width="7.625" style="715" bestFit="1" customWidth="1"/>
    <col min="5984" max="5984" width="8.75" style="715" bestFit="1" customWidth="1"/>
    <col min="5985" max="5986" width="7.875" style="715" bestFit="1" customWidth="1"/>
    <col min="5987" max="5987" width="8.25" style="715" bestFit="1" customWidth="1"/>
    <col min="5988" max="5988" width="7" style="715" bestFit="1" customWidth="1"/>
    <col min="5989" max="5990" width="8.125" style="715" bestFit="1" customWidth="1"/>
    <col min="5991" max="5991" width="9.75" style="715" bestFit="1" customWidth="1"/>
    <col min="5992" max="5992" width="10.875" style="715" bestFit="1" customWidth="1"/>
    <col min="5993" max="5993" width="10.125" style="715" bestFit="1" customWidth="1"/>
    <col min="5994" max="5994" width="7.375" style="715" bestFit="1" customWidth="1"/>
    <col min="5995" max="5995" width="7.625" style="715" bestFit="1" customWidth="1"/>
    <col min="5996" max="5996" width="8.75" style="715" bestFit="1" customWidth="1"/>
    <col min="5997" max="5998" width="7.875" style="715" bestFit="1" customWidth="1"/>
    <col min="5999" max="5999" width="8.25" style="715" bestFit="1" customWidth="1"/>
    <col min="6000" max="6000" width="7" style="715" bestFit="1" customWidth="1"/>
    <col min="6001" max="6002" width="8.125" style="715" bestFit="1" customWidth="1"/>
    <col min="6003" max="6003" width="9.75" style="715" bestFit="1" customWidth="1"/>
    <col min="6004" max="6004" width="10.875" style="715" bestFit="1" customWidth="1"/>
    <col min="6005" max="6005" width="10.125" style="715" bestFit="1" customWidth="1"/>
    <col min="6006" max="6006" width="7.375" style="715" bestFit="1" customWidth="1"/>
    <col min="6007" max="6007" width="7.625" style="715" bestFit="1" customWidth="1"/>
    <col min="6008" max="6008" width="8.75" style="715" bestFit="1" customWidth="1"/>
    <col min="6009" max="6010" width="7.875" style="715" bestFit="1" customWidth="1"/>
    <col min="6011" max="6011" width="8.25" style="715" bestFit="1" customWidth="1"/>
    <col min="6012" max="6012" width="7" style="715" bestFit="1" customWidth="1"/>
    <col min="6013" max="6014" width="8.125" style="715" bestFit="1" customWidth="1"/>
    <col min="6015" max="6015" width="9.75" style="715" bestFit="1" customWidth="1"/>
    <col min="6016" max="6016" width="10.875" style="715" bestFit="1" customWidth="1"/>
    <col min="6017" max="6017" width="10.125" style="715" bestFit="1" customWidth="1"/>
    <col min="6018" max="6018" width="7.375" style="715" bestFit="1" customWidth="1"/>
    <col min="6019" max="6019" width="7.625" style="715" bestFit="1" customWidth="1"/>
    <col min="6020" max="6020" width="8.75" style="715" bestFit="1" customWidth="1"/>
    <col min="6021" max="6022" width="7.875" style="715" bestFit="1" customWidth="1"/>
    <col min="6023" max="6023" width="8.25" style="715" bestFit="1" customWidth="1"/>
    <col min="6024" max="6024" width="7" style="715" bestFit="1" customWidth="1"/>
    <col min="6025" max="6026" width="8.125" style="715" bestFit="1" customWidth="1"/>
    <col min="6027" max="6027" width="9.75" style="715" bestFit="1" customWidth="1"/>
    <col min="6028" max="6028" width="10.875" style="715" bestFit="1" customWidth="1"/>
    <col min="6029" max="6029" width="10.125" style="715" bestFit="1" customWidth="1"/>
    <col min="6030" max="6030" width="7.375" style="715" bestFit="1" customWidth="1"/>
    <col min="6031" max="6031" width="7.625" style="715" bestFit="1" customWidth="1"/>
    <col min="6032" max="6032" width="8.75" style="715" bestFit="1" customWidth="1"/>
    <col min="6033" max="6034" width="7.875" style="715" bestFit="1" customWidth="1"/>
    <col min="6035" max="6035" width="8.25" style="715" bestFit="1" customWidth="1"/>
    <col min="6036" max="6036" width="7" style="715" bestFit="1" customWidth="1"/>
    <col min="6037" max="6038" width="8.125" style="715" bestFit="1" customWidth="1"/>
    <col min="6039" max="6039" width="9.75" style="715" bestFit="1" customWidth="1"/>
    <col min="6040" max="6040" width="10.875" style="715" bestFit="1" customWidth="1"/>
    <col min="6041" max="6041" width="10.125" style="715" bestFit="1" customWidth="1"/>
    <col min="6042" max="6042" width="7.375" style="715" bestFit="1" customWidth="1"/>
    <col min="6043" max="6043" width="7.625" style="715" bestFit="1" customWidth="1"/>
    <col min="6044" max="6044" width="8.75" style="715" bestFit="1" customWidth="1"/>
    <col min="6045" max="6046" width="7.875" style="715" bestFit="1" customWidth="1"/>
    <col min="6047" max="6047" width="8.25" style="715" bestFit="1" customWidth="1"/>
    <col min="6048" max="6048" width="7" style="715" bestFit="1" customWidth="1"/>
    <col min="6049" max="6050" width="8.125" style="715" bestFit="1" customWidth="1"/>
    <col min="6051" max="6051" width="9.75" style="715" bestFit="1" customWidth="1"/>
    <col min="6052" max="6052" width="10.875" style="715" bestFit="1" customWidth="1"/>
    <col min="6053" max="6053" width="10.125" style="715" bestFit="1" customWidth="1"/>
    <col min="6054" max="6054" width="7.375" style="715" bestFit="1" customWidth="1"/>
    <col min="6055" max="6055" width="7.625" style="715" bestFit="1" customWidth="1"/>
    <col min="6056" max="6056" width="8.75" style="715" bestFit="1" customWidth="1"/>
    <col min="6057" max="6058" width="7.875" style="715" bestFit="1" customWidth="1"/>
    <col min="6059" max="6059" width="8.25" style="715" bestFit="1" customWidth="1"/>
    <col min="6060" max="6060" width="7" style="715" bestFit="1" customWidth="1"/>
    <col min="6061" max="6062" width="8.125" style="715" bestFit="1" customWidth="1"/>
    <col min="6063" max="6063" width="9.75" style="715" bestFit="1" customWidth="1"/>
    <col min="6064" max="6064" width="10.875" style="715" bestFit="1" customWidth="1"/>
    <col min="6065" max="6065" width="10.125" style="715" bestFit="1" customWidth="1"/>
    <col min="6066" max="6066" width="7.375" style="715" bestFit="1" customWidth="1"/>
    <col min="6067" max="6144" width="9" style="715"/>
    <col min="6145" max="6145" width="50.75" style="715" customWidth="1"/>
    <col min="6146" max="6146" width="7.875" style="715" bestFit="1" customWidth="1"/>
    <col min="6147" max="6147" width="8.25" style="715" bestFit="1" customWidth="1"/>
    <col min="6148" max="6148" width="7" style="715" bestFit="1" customWidth="1"/>
    <col min="6149" max="6150" width="8.125" style="715" bestFit="1" customWidth="1"/>
    <col min="6151" max="6151" width="9.75" style="715" bestFit="1" customWidth="1"/>
    <col min="6152" max="6152" width="10.875" style="715" bestFit="1" customWidth="1"/>
    <col min="6153" max="6153" width="10.125" style="715" bestFit="1" customWidth="1"/>
    <col min="6154" max="6154" width="7.375" style="715" bestFit="1" customWidth="1"/>
    <col min="6155" max="6155" width="7.625" style="715" bestFit="1" customWidth="1"/>
    <col min="6156" max="6156" width="8.75" style="715" bestFit="1" customWidth="1"/>
    <col min="6157" max="6158" width="7.875" style="715" bestFit="1" customWidth="1"/>
    <col min="6159" max="6159" width="8.25" style="715" bestFit="1" customWidth="1"/>
    <col min="6160" max="6160" width="7" style="715" bestFit="1" customWidth="1"/>
    <col min="6161" max="6162" width="8.125" style="715" bestFit="1" customWidth="1"/>
    <col min="6163" max="6163" width="9.75" style="715" bestFit="1" customWidth="1"/>
    <col min="6164" max="6164" width="10.875" style="715" bestFit="1" customWidth="1"/>
    <col min="6165" max="6165" width="10.125" style="715" bestFit="1" customWidth="1"/>
    <col min="6166" max="6166" width="7.375" style="715" bestFit="1" customWidth="1"/>
    <col min="6167" max="6167" width="7.625" style="715" bestFit="1" customWidth="1"/>
    <col min="6168" max="6168" width="8.75" style="715" bestFit="1" customWidth="1"/>
    <col min="6169" max="6170" width="7.875" style="715" bestFit="1" customWidth="1"/>
    <col min="6171" max="6171" width="8.25" style="715" bestFit="1" customWidth="1"/>
    <col min="6172" max="6172" width="7" style="715" bestFit="1" customWidth="1"/>
    <col min="6173" max="6174" width="8.125" style="715" bestFit="1" customWidth="1"/>
    <col min="6175" max="6175" width="9.75" style="715" bestFit="1" customWidth="1"/>
    <col min="6176" max="6176" width="10.875" style="715" bestFit="1" customWidth="1"/>
    <col min="6177" max="6177" width="10.125" style="715" bestFit="1" customWidth="1"/>
    <col min="6178" max="6178" width="7.375" style="715" bestFit="1" customWidth="1"/>
    <col min="6179" max="6179" width="7.625" style="715" bestFit="1" customWidth="1"/>
    <col min="6180" max="6180" width="8.75" style="715" bestFit="1" customWidth="1"/>
    <col min="6181" max="6182" width="7.875" style="715" bestFit="1" customWidth="1"/>
    <col min="6183" max="6183" width="8.25" style="715" bestFit="1" customWidth="1"/>
    <col min="6184" max="6184" width="7" style="715" bestFit="1" customWidth="1"/>
    <col min="6185" max="6186" width="8.125" style="715" bestFit="1" customWidth="1"/>
    <col min="6187" max="6187" width="9.75" style="715" bestFit="1" customWidth="1"/>
    <col min="6188" max="6188" width="10.875" style="715" bestFit="1" customWidth="1"/>
    <col min="6189" max="6189" width="10.125" style="715" bestFit="1" customWidth="1"/>
    <col min="6190" max="6190" width="7.375" style="715" bestFit="1" customWidth="1"/>
    <col min="6191" max="6191" width="7.625" style="715" bestFit="1" customWidth="1"/>
    <col min="6192" max="6192" width="8.75" style="715" bestFit="1" customWidth="1"/>
    <col min="6193" max="6194" width="7.875" style="715" bestFit="1" customWidth="1"/>
    <col min="6195" max="6195" width="8.25" style="715" bestFit="1" customWidth="1"/>
    <col min="6196" max="6196" width="7" style="715" bestFit="1" customWidth="1"/>
    <col min="6197" max="6198" width="8.125" style="715" bestFit="1" customWidth="1"/>
    <col min="6199" max="6199" width="9.75" style="715" bestFit="1" customWidth="1"/>
    <col min="6200" max="6200" width="10.875" style="715" bestFit="1" customWidth="1"/>
    <col min="6201" max="6201" width="10.125" style="715" bestFit="1" customWidth="1"/>
    <col min="6202" max="6202" width="7.375" style="715" bestFit="1" customWidth="1"/>
    <col min="6203" max="6203" width="7.625" style="715" bestFit="1" customWidth="1"/>
    <col min="6204" max="6204" width="8.75" style="715" bestFit="1" customWidth="1"/>
    <col min="6205" max="6206" width="7.875" style="715" bestFit="1" customWidth="1"/>
    <col min="6207" max="6207" width="8.25" style="715" bestFit="1" customWidth="1"/>
    <col min="6208" max="6208" width="7" style="715" bestFit="1" customWidth="1"/>
    <col min="6209" max="6210" width="8.125" style="715" bestFit="1" customWidth="1"/>
    <col min="6211" max="6211" width="9.75" style="715" bestFit="1" customWidth="1"/>
    <col min="6212" max="6212" width="10.875" style="715" bestFit="1" customWidth="1"/>
    <col min="6213" max="6213" width="10.125" style="715" bestFit="1" customWidth="1"/>
    <col min="6214" max="6214" width="7.375" style="715" bestFit="1" customWidth="1"/>
    <col min="6215" max="6215" width="7.625" style="715" bestFit="1" customWidth="1"/>
    <col min="6216" max="6216" width="8.75" style="715" bestFit="1" customWidth="1"/>
    <col min="6217" max="6218" width="7.875" style="715" bestFit="1" customWidth="1"/>
    <col min="6219" max="6219" width="8.25" style="715" bestFit="1" customWidth="1"/>
    <col min="6220" max="6220" width="7" style="715" bestFit="1" customWidth="1"/>
    <col min="6221" max="6222" width="8.125" style="715" bestFit="1" customWidth="1"/>
    <col min="6223" max="6223" width="9.75" style="715" bestFit="1" customWidth="1"/>
    <col min="6224" max="6224" width="10.875" style="715" bestFit="1" customWidth="1"/>
    <col min="6225" max="6225" width="10.125" style="715" bestFit="1" customWidth="1"/>
    <col min="6226" max="6226" width="7.375" style="715" bestFit="1" customWidth="1"/>
    <col min="6227" max="6227" width="7.625" style="715" bestFit="1" customWidth="1"/>
    <col min="6228" max="6228" width="8.75" style="715" bestFit="1" customWidth="1"/>
    <col min="6229" max="6230" width="7.875" style="715" bestFit="1" customWidth="1"/>
    <col min="6231" max="6231" width="8.25" style="715" bestFit="1" customWidth="1"/>
    <col min="6232" max="6232" width="7" style="715" bestFit="1" customWidth="1"/>
    <col min="6233" max="6234" width="8.125" style="715" bestFit="1" customWidth="1"/>
    <col min="6235" max="6235" width="9.75" style="715" bestFit="1" customWidth="1"/>
    <col min="6236" max="6236" width="10.875" style="715" bestFit="1" customWidth="1"/>
    <col min="6237" max="6237" width="10.125" style="715" bestFit="1" customWidth="1"/>
    <col min="6238" max="6238" width="7.375" style="715" bestFit="1" customWidth="1"/>
    <col min="6239" max="6239" width="7.625" style="715" bestFit="1" customWidth="1"/>
    <col min="6240" max="6240" width="8.75" style="715" bestFit="1" customWidth="1"/>
    <col min="6241" max="6242" width="7.875" style="715" bestFit="1" customWidth="1"/>
    <col min="6243" max="6243" width="8.25" style="715" bestFit="1" customWidth="1"/>
    <col min="6244" max="6244" width="7" style="715" bestFit="1" customWidth="1"/>
    <col min="6245" max="6246" width="8.125" style="715" bestFit="1" customWidth="1"/>
    <col min="6247" max="6247" width="9.75" style="715" bestFit="1" customWidth="1"/>
    <col min="6248" max="6248" width="10.875" style="715" bestFit="1" customWidth="1"/>
    <col min="6249" max="6249" width="10.125" style="715" bestFit="1" customWidth="1"/>
    <col min="6250" max="6250" width="7.375" style="715" bestFit="1" customWidth="1"/>
    <col min="6251" max="6251" width="7.625" style="715" bestFit="1" customWidth="1"/>
    <col min="6252" max="6252" width="8.75" style="715" bestFit="1" customWidth="1"/>
    <col min="6253" max="6254" width="7.875" style="715" bestFit="1" customWidth="1"/>
    <col min="6255" max="6255" width="8.25" style="715" bestFit="1" customWidth="1"/>
    <col min="6256" max="6256" width="7" style="715" bestFit="1" customWidth="1"/>
    <col min="6257" max="6258" width="8.125" style="715" bestFit="1" customWidth="1"/>
    <col min="6259" max="6259" width="9.75" style="715" bestFit="1" customWidth="1"/>
    <col min="6260" max="6260" width="10.875" style="715" bestFit="1" customWidth="1"/>
    <col min="6261" max="6261" width="10.125" style="715" bestFit="1" customWidth="1"/>
    <col min="6262" max="6262" width="7.375" style="715" bestFit="1" customWidth="1"/>
    <col min="6263" max="6263" width="7.625" style="715" bestFit="1" customWidth="1"/>
    <col min="6264" max="6264" width="8.75" style="715" bestFit="1" customWidth="1"/>
    <col min="6265" max="6266" width="7.875" style="715" bestFit="1" customWidth="1"/>
    <col min="6267" max="6267" width="8.25" style="715" bestFit="1" customWidth="1"/>
    <col min="6268" max="6268" width="7" style="715" bestFit="1" customWidth="1"/>
    <col min="6269" max="6270" width="8.125" style="715" bestFit="1" customWidth="1"/>
    <col min="6271" max="6271" width="9.75" style="715" bestFit="1" customWidth="1"/>
    <col min="6272" max="6272" width="10.875" style="715" bestFit="1" customWidth="1"/>
    <col min="6273" max="6273" width="10.125" style="715" bestFit="1" customWidth="1"/>
    <col min="6274" max="6274" width="7.375" style="715" bestFit="1" customWidth="1"/>
    <col min="6275" max="6275" width="7.625" style="715" bestFit="1" customWidth="1"/>
    <col min="6276" max="6276" width="8.75" style="715" bestFit="1" customWidth="1"/>
    <col min="6277" max="6278" width="7.875" style="715" bestFit="1" customWidth="1"/>
    <col min="6279" max="6279" width="8.25" style="715" bestFit="1" customWidth="1"/>
    <col min="6280" max="6280" width="7" style="715" bestFit="1" customWidth="1"/>
    <col min="6281" max="6282" width="8.125" style="715" bestFit="1" customWidth="1"/>
    <col min="6283" max="6283" width="9.75" style="715" bestFit="1" customWidth="1"/>
    <col min="6284" max="6284" width="10.875" style="715" bestFit="1" customWidth="1"/>
    <col min="6285" max="6285" width="10.125" style="715" bestFit="1" customWidth="1"/>
    <col min="6286" max="6286" width="7.375" style="715" bestFit="1" customWidth="1"/>
    <col min="6287" max="6287" width="7.625" style="715" bestFit="1" customWidth="1"/>
    <col min="6288" max="6288" width="8.75" style="715" bestFit="1" customWidth="1"/>
    <col min="6289" max="6290" width="7.875" style="715" bestFit="1" customWidth="1"/>
    <col min="6291" max="6291" width="8.25" style="715" bestFit="1" customWidth="1"/>
    <col min="6292" max="6292" width="7" style="715" bestFit="1" customWidth="1"/>
    <col min="6293" max="6294" width="8.125" style="715" bestFit="1" customWidth="1"/>
    <col min="6295" max="6295" width="9.75" style="715" bestFit="1" customWidth="1"/>
    <col min="6296" max="6296" width="10.875" style="715" bestFit="1" customWidth="1"/>
    <col min="6297" max="6297" width="10.125" style="715" bestFit="1" customWidth="1"/>
    <col min="6298" max="6298" width="7.375" style="715" bestFit="1" customWidth="1"/>
    <col min="6299" max="6299" width="7.625" style="715" bestFit="1" customWidth="1"/>
    <col min="6300" max="6300" width="8.75" style="715" bestFit="1" customWidth="1"/>
    <col min="6301" max="6302" width="7.875" style="715" bestFit="1" customWidth="1"/>
    <col min="6303" max="6303" width="8.25" style="715" bestFit="1" customWidth="1"/>
    <col min="6304" max="6304" width="7" style="715" bestFit="1" customWidth="1"/>
    <col min="6305" max="6306" width="8.125" style="715" bestFit="1" customWidth="1"/>
    <col min="6307" max="6307" width="9.75" style="715" bestFit="1" customWidth="1"/>
    <col min="6308" max="6308" width="10.875" style="715" bestFit="1" customWidth="1"/>
    <col min="6309" max="6309" width="10.125" style="715" bestFit="1" customWidth="1"/>
    <col min="6310" max="6310" width="7.375" style="715" bestFit="1" customWidth="1"/>
    <col min="6311" max="6311" width="7.625" style="715" bestFit="1" customWidth="1"/>
    <col min="6312" max="6312" width="8.75" style="715" bestFit="1" customWidth="1"/>
    <col min="6313" max="6314" width="7.875" style="715" bestFit="1" customWidth="1"/>
    <col min="6315" max="6315" width="8.25" style="715" bestFit="1" customWidth="1"/>
    <col min="6316" max="6316" width="7" style="715" bestFit="1" customWidth="1"/>
    <col min="6317" max="6318" width="8.125" style="715" bestFit="1" customWidth="1"/>
    <col min="6319" max="6319" width="9.75" style="715" bestFit="1" customWidth="1"/>
    <col min="6320" max="6320" width="10.875" style="715" bestFit="1" customWidth="1"/>
    <col min="6321" max="6321" width="10.125" style="715" bestFit="1" customWidth="1"/>
    <col min="6322" max="6322" width="7.375" style="715" bestFit="1" customWidth="1"/>
    <col min="6323" max="6400" width="9" style="715"/>
    <col min="6401" max="6401" width="50.75" style="715" customWidth="1"/>
    <col min="6402" max="6402" width="7.875" style="715" bestFit="1" customWidth="1"/>
    <col min="6403" max="6403" width="8.25" style="715" bestFit="1" customWidth="1"/>
    <col min="6404" max="6404" width="7" style="715" bestFit="1" customWidth="1"/>
    <col min="6405" max="6406" width="8.125" style="715" bestFit="1" customWidth="1"/>
    <col min="6407" max="6407" width="9.75" style="715" bestFit="1" customWidth="1"/>
    <col min="6408" max="6408" width="10.875" style="715" bestFit="1" customWidth="1"/>
    <col min="6409" max="6409" width="10.125" style="715" bestFit="1" customWidth="1"/>
    <col min="6410" max="6410" width="7.375" style="715" bestFit="1" customWidth="1"/>
    <col min="6411" max="6411" width="7.625" style="715" bestFit="1" customWidth="1"/>
    <col min="6412" max="6412" width="8.75" style="715" bestFit="1" customWidth="1"/>
    <col min="6413" max="6414" width="7.875" style="715" bestFit="1" customWidth="1"/>
    <col min="6415" max="6415" width="8.25" style="715" bestFit="1" customWidth="1"/>
    <col min="6416" max="6416" width="7" style="715" bestFit="1" customWidth="1"/>
    <col min="6417" max="6418" width="8.125" style="715" bestFit="1" customWidth="1"/>
    <col min="6419" max="6419" width="9.75" style="715" bestFit="1" customWidth="1"/>
    <col min="6420" max="6420" width="10.875" style="715" bestFit="1" customWidth="1"/>
    <col min="6421" max="6421" width="10.125" style="715" bestFit="1" customWidth="1"/>
    <col min="6422" max="6422" width="7.375" style="715" bestFit="1" customWidth="1"/>
    <col min="6423" max="6423" width="7.625" style="715" bestFit="1" customWidth="1"/>
    <col min="6424" max="6424" width="8.75" style="715" bestFit="1" customWidth="1"/>
    <col min="6425" max="6426" width="7.875" style="715" bestFit="1" customWidth="1"/>
    <col min="6427" max="6427" width="8.25" style="715" bestFit="1" customWidth="1"/>
    <col min="6428" max="6428" width="7" style="715" bestFit="1" customWidth="1"/>
    <col min="6429" max="6430" width="8.125" style="715" bestFit="1" customWidth="1"/>
    <col min="6431" max="6431" width="9.75" style="715" bestFit="1" customWidth="1"/>
    <col min="6432" max="6432" width="10.875" style="715" bestFit="1" customWidth="1"/>
    <col min="6433" max="6433" width="10.125" style="715" bestFit="1" customWidth="1"/>
    <col min="6434" max="6434" width="7.375" style="715" bestFit="1" customWidth="1"/>
    <col min="6435" max="6435" width="7.625" style="715" bestFit="1" customWidth="1"/>
    <col min="6436" max="6436" width="8.75" style="715" bestFit="1" customWidth="1"/>
    <col min="6437" max="6438" width="7.875" style="715" bestFit="1" customWidth="1"/>
    <col min="6439" max="6439" width="8.25" style="715" bestFit="1" customWidth="1"/>
    <col min="6440" max="6440" width="7" style="715" bestFit="1" customWidth="1"/>
    <col min="6441" max="6442" width="8.125" style="715" bestFit="1" customWidth="1"/>
    <col min="6443" max="6443" width="9.75" style="715" bestFit="1" customWidth="1"/>
    <col min="6444" max="6444" width="10.875" style="715" bestFit="1" customWidth="1"/>
    <col min="6445" max="6445" width="10.125" style="715" bestFit="1" customWidth="1"/>
    <col min="6446" max="6446" width="7.375" style="715" bestFit="1" customWidth="1"/>
    <col min="6447" max="6447" width="7.625" style="715" bestFit="1" customWidth="1"/>
    <col min="6448" max="6448" width="8.75" style="715" bestFit="1" customWidth="1"/>
    <col min="6449" max="6450" width="7.875" style="715" bestFit="1" customWidth="1"/>
    <col min="6451" max="6451" width="8.25" style="715" bestFit="1" customWidth="1"/>
    <col min="6452" max="6452" width="7" style="715" bestFit="1" customWidth="1"/>
    <col min="6453" max="6454" width="8.125" style="715" bestFit="1" customWidth="1"/>
    <col min="6455" max="6455" width="9.75" style="715" bestFit="1" customWidth="1"/>
    <col min="6456" max="6456" width="10.875" style="715" bestFit="1" customWidth="1"/>
    <col min="6457" max="6457" width="10.125" style="715" bestFit="1" customWidth="1"/>
    <col min="6458" max="6458" width="7.375" style="715" bestFit="1" customWidth="1"/>
    <col min="6459" max="6459" width="7.625" style="715" bestFit="1" customWidth="1"/>
    <col min="6460" max="6460" width="8.75" style="715" bestFit="1" customWidth="1"/>
    <col min="6461" max="6462" width="7.875" style="715" bestFit="1" customWidth="1"/>
    <col min="6463" max="6463" width="8.25" style="715" bestFit="1" customWidth="1"/>
    <col min="6464" max="6464" width="7" style="715" bestFit="1" customWidth="1"/>
    <col min="6465" max="6466" width="8.125" style="715" bestFit="1" customWidth="1"/>
    <col min="6467" max="6467" width="9.75" style="715" bestFit="1" customWidth="1"/>
    <col min="6468" max="6468" width="10.875" style="715" bestFit="1" customWidth="1"/>
    <col min="6469" max="6469" width="10.125" style="715" bestFit="1" customWidth="1"/>
    <col min="6470" max="6470" width="7.375" style="715" bestFit="1" customWidth="1"/>
    <col min="6471" max="6471" width="7.625" style="715" bestFit="1" customWidth="1"/>
    <col min="6472" max="6472" width="8.75" style="715" bestFit="1" customWidth="1"/>
    <col min="6473" max="6474" width="7.875" style="715" bestFit="1" customWidth="1"/>
    <col min="6475" max="6475" width="8.25" style="715" bestFit="1" customWidth="1"/>
    <col min="6476" max="6476" width="7" style="715" bestFit="1" customWidth="1"/>
    <col min="6477" max="6478" width="8.125" style="715" bestFit="1" customWidth="1"/>
    <col min="6479" max="6479" width="9.75" style="715" bestFit="1" customWidth="1"/>
    <col min="6480" max="6480" width="10.875" style="715" bestFit="1" customWidth="1"/>
    <col min="6481" max="6481" width="10.125" style="715" bestFit="1" customWidth="1"/>
    <col min="6482" max="6482" width="7.375" style="715" bestFit="1" customWidth="1"/>
    <col min="6483" max="6483" width="7.625" style="715" bestFit="1" customWidth="1"/>
    <col min="6484" max="6484" width="8.75" style="715" bestFit="1" customWidth="1"/>
    <col min="6485" max="6486" width="7.875" style="715" bestFit="1" customWidth="1"/>
    <col min="6487" max="6487" width="8.25" style="715" bestFit="1" customWidth="1"/>
    <col min="6488" max="6488" width="7" style="715" bestFit="1" customWidth="1"/>
    <col min="6489" max="6490" width="8.125" style="715" bestFit="1" customWidth="1"/>
    <col min="6491" max="6491" width="9.75" style="715" bestFit="1" customWidth="1"/>
    <col min="6492" max="6492" width="10.875" style="715" bestFit="1" customWidth="1"/>
    <col min="6493" max="6493" width="10.125" style="715" bestFit="1" customWidth="1"/>
    <col min="6494" max="6494" width="7.375" style="715" bestFit="1" customWidth="1"/>
    <col min="6495" max="6495" width="7.625" style="715" bestFit="1" customWidth="1"/>
    <col min="6496" max="6496" width="8.75" style="715" bestFit="1" customWidth="1"/>
    <col min="6497" max="6498" width="7.875" style="715" bestFit="1" customWidth="1"/>
    <col min="6499" max="6499" width="8.25" style="715" bestFit="1" customWidth="1"/>
    <col min="6500" max="6500" width="7" style="715" bestFit="1" customWidth="1"/>
    <col min="6501" max="6502" width="8.125" style="715" bestFit="1" customWidth="1"/>
    <col min="6503" max="6503" width="9.75" style="715" bestFit="1" customWidth="1"/>
    <col min="6504" max="6504" width="10.875" style="715" bestFit="1" customWidth="1"/>
    <col min="6505" max="6505" width="10.125" style="715" bestFit="1" customWidth="1"/>
    <col min="6506" max="6506" width="7.375" style="715" bestFit="1" customWidth="1"/>
    <col min="6507" max="6507" width="7.625" style="715" bestFit="1" customWidth="1"/>
    <col min="6508" max="6508" width="8.75" style="715" bestFit="1" customWidth="1"/>
    <col min="6509" max="6510" width="7.875" style="715" bestFit="1" customWidth="1"/>
    <col min="6511" max="6511" width="8.25" style="715" bestFit="1" customWidth="1"/>
    <col min="6512" max="6512" width="7" style="715" bestFit="1" customWidth="1"/>
    <col min="6513" max="6514" width="8.125" style="715" bestFit="1" customWidth="1"/>
    <col min="6515" max="6515" width="9.75" style="715" bestFit="1" customWidth="1"/>
    <col min="6516" max="6516" width="10.875" style="715" bestFit="1" customWidth="1"/>
    <col min="6517" max="6517" width="10.125" style="715" bestFit="1" customWidth="1"/>
    <col min="6518" max="6518" width="7.375" style="715" bestFit="1" customWidth="1"/>
    <col min="6519" max="6519" width="7.625" style="715" bestFit="1" customWidth="1"/>
    <col min="6520" max="6520" width="8.75" style="715" bestFit="1" customWidth="1"/>
    <col min="6521" max="6522" width="7.875" style="715" bestFit="1" customWidth="1"/>
    <col min="6523" max="6523" width="8.25" style="715" bestFit="1" customWidth="1"/>
    <col min="6524" max="6524" width="7" style="715" bestFit="1" customWidth="1"/>
    <col min="6525" max="6526" width="8.125" style="715" bestFit="1" customWidth="1"/>
    <col min="6527" max="6527" width="9.75" style="715" bestFit="1" customWidth="1"/>
    <col min="6528" max="6528" width="10.875" style="715" bestFit="1" customWidth="1"/>
    <col min="6529" max="6529" width="10.125" style="715" bestFit="1" customWidth="1"/>
    <col min="6530" max="6530" width="7.375" style="715" bestFit="1" customWidth="1"/>
    <col min="6531" max="6531" width="7.625" style="715" bestFit="1" customWidth="1"/>
    <col min="6532" max="6532" width="8.75" style="715" bestFit="1" customWidth="1"/>
    <col min="6533" max="6534" width="7.875" style="715" bestFit="1" customWidth="1"/>
    <col min="6535" max="6535" width="8.25" style="715" bestFit="1" customWidth="1"/>
    <col min="6536" max="6536" width="7" style="715" bestFit="1" customWidth="1"/>
    <col min="6537" max="6538" width="8.125" style="715" bestFit="1" customWidth="1"/>
    <col min="6539" max="6539" width="9.75" style="715" bestFit="1" customWidth="1"/>
    <col min="6540" max="6540" width="10.875" style="715" bestFit="1" customWidth="1"/>
    <col min="6541" max="6541" width="10.125" style="715" bestFit="1" customWidth="1"/>
    <col min="6542" max="6542" width="7.375" style="715" bestFit="1" customWidth="1"/>
    <col min="6543" max="6543" width="7.625" style="715" bestFit="1" customWidth="1"/>
    <col min="6544" max="6544" width="8.75" style="715" bestFit="1" customWidth="1"/>
    <col min="6545" max="6546" width="7.875" style="715" bestFit="1" customWidth="1"/>
    <col min="6547" max="6547" width="8.25" style="715" bestFit="1" customWidth="1"/>
    <col min="6548" max="6548" width="7" style="715" bestFit="1" customWidth="1"/>
    <col min="6549" max="6550" width="8.125" style="715" bestFit="1" customWidth="1"/>
    <col min="6551" max="6551" width="9.75" style="715" bestFit="1" customWidth="1"/>
    <col min="6552" max="6552" width="10.875" style="715" bestFit="1" customWidth="1"/>
    <col min="6553" max="6553" width="10.125" style="715" bestFit="1" customWidth="1"/>
    <col min="6554" max="6554" width="7.375" style="715" bestFit="1" customWidth="1"/>
    <col min="6555" max="6555" width="7.625" style="715" bestFit="1" customWidth="1"/>
    <col min="6556" max="6556" width="8.75" style="715" bestFit="1" customWidth="1"/>
    <col min="6557" max="6558" width="7.875" style="715" bestFit="1" customWidth="1"/>
    <col min="6559" max="6559" width="8.25" style="715" bestFit="1" customWidth="1"/>
    <col min="6560" max="6560" width="7" style="715" bestFit="1" customWidth="1"/>
    <col min="6561" max="6562" width="8.125" style="715" bestFit="1" customWidth="1"/>
    <col min="6563" max="6563" width="9.75" style="715" bestFit="1" customWidth="1"/>
    <col min="6564" max="6564" width="10.875" style="715" bestFit="1" customWidth="1"/>
    <col min="6565" max="6565" width="10.125" style="715" bestFit="1" customWidth="1"/>
    <col min="6566" max="6566" width="7.375" style="715" bestFit="1" customWidth="1"/>
    <col min="6567" max="6567" width="7.625" style="715" bestFit="1" customWidth="1"/>
    <col min="6568" max="6568" width="8.75" style="715" bestFit="1" customWidth="1"/>
    <col min="6569" max="6570" width="7.875" style="715" bestFit="1" customWidth="1"/>
    <col min="6571" max="6571" width="8.25" style="715" bestFit="1" customWidth="1"/>
    <col min="6572" max="6572" width="7" style="715" bestFit="1" customWidth="1"/>
    <col min="6573" max="6574" width="8.125" style="715" bestFit="1" customWidth="1"/>
    <col min="6575" max="6575" width="9.75" style="715" bestFit="1" customWidth="1"/>
    <col min="6576" max="6576" width="10.875" style="715" bestFit="1" customWidth="1"/>
    <col min="6577" max="6577" width="10.125" style="715" bestFit="1" customWidth="1"/>
    <col min="6578" max="6578" width="7.375" style="715" bestFit="1" customWidth="1"/>
    <col min="6579" max="6656" width="9" style="715"/>
    <col min="6657" max="6657" width="50.75" style="715" customWidth="1"/>
    <col min="6658" max="6658" width="7.875" style="715" bestFit="1" customWidth="1"/>
    <col min="6659" max="6659" width="8.25" style="715" bestFit="1" customWidth="1"/>
    <col min="6660" max="6660" width="7" style="715" bestFit="1" customWidth="1"/>
    <col min="6661" max="6662" width="8.125" style="715" bestFit="1" customWidth="1"/>
    <col min="6663" max="6663" width="9.75" style="715" bestFit="1" customWidth="1"/>
    <col min="6664" max="6664" width="10.875" style="715" bestFit="1" customWidth="1"/>
    <col min="6665" max="6665" width="10.125" style="715" bestFit="1" customWidth="1"/>
    <col min="6666" max="6666" width="7.375" style="715" bestFit="1" customWidth="1"/>
    <col min="6667" max="6667" width="7.625" style="715" bestFit="1" customWidth="1"/>
    <col min="6668" max="6668" width="8.75" style="715" bestFit="1" customWidth="1"/>
    <col min="6669" max="6670" width="7.875" style="715" bestFit="1" customWidth="1"/>
    <col min="6671" max="6671" width="8.25" style="715" bestFit="1" customWidth="1"/>
    <col min="6672" max="6672" width="7" style="715" bestFit="1" customWidth="1"/>
    <col min="6673" max="6674" width="8.125" style="715" bestFit="1" customWidth="1"/>
    <col min="6675" max="6675" width="9.75" style="715" bestFit="1" customWidth="1"/>
    <col min="6676" max="6676" width="10.875" style="715" bestFit="1" customWidth="1"/>
    <col min="6677" max="6677" width="10.125" style="715" bestFit="1" customWidth="1"/>
    <col min="6678" max="6678" width="7.375" style="715" bestFit="1" customWidth="1"/>
    <col min="6679" max="6679" width="7.625" style="715" bestFit="1" customWidth="1"/>
    <col min="6680" max="6680" width="8.75" style="715" bestFit="1" customWidth="1"/>
    <col min="6681" max="6682" width="7.875" style="715" bestFit="1" customWidth="1"/>
    <col min="6683" max="6683" width="8.25" style="715" bestFit="1" customWidth="1"/>
    <col min="6684" max="6684" width="7" style="715" bestFit="1" customWidth="1"/>
    <col min="6685" max="6686" width="8.125" style="715" bestFit="1" customWidth="1"/>
    <col min="6687" max="6687" width="9.75" style="715" bestFit="1" customWidth="1"/>
    <col min="6688" max="6688" width="10.875" style="715" bestFit="1" customWidth="1"/>
    <col min="6689" max="6689" width="10.125" style="715" bestFit="1" customWidth="1"/>
    <col min="6690" max="6690" width="7.375" style="715" bestFit="1" customWidth="1"/>
    <col min="6691" max="6691" width="7.625" style="715" bestFit="1" customWidth="1"/>
    <col min="6692" max="6692" width="8.75" style="715" bestFit="1" customWidth="1"/>
    <col min="6693" max="6694" width="7.875" style="715" bestFit="1" customWidth="1"/>
    <col min="6695" max="6695" width="8.25" style="715" bestFit="1" customWidth="1"/>
    <col min="6696" max="6696" width="7" style="715" bestFit="1" customWidth="1"/>
    <col min="6697" max="6698" width="8.125" style="715" bestFit="1" customWidth="1"/>
    <col min="6699" max="6699" width="9.75" style="715" bestFit="1" customWidth="1"/>
    <col min="6700" max="6700" width="10.875" style="715" bestFit="1" customWidth="1"/>
    <col min="6701" max="6701" width="10.125" style="715" bestFit="1" customWidth="1"/>
    <col min="6702" max="6702" width="7.375" style="715" bestFit="1" customWidth="1"/>
    <col min="6703" max="6703" width="7.625" style="715" bestFit="1" customWidth="1"/>
    <col min="6704" max="6704" width="8.75" style="715" bestFit="1" customWidth="1"/>
    <col min="6705" max="6706" width="7.875" style="715" bestFit="1" customWidth="1"/>
    <col min="6707" max="6707" width="8.25" style="715" bestFit="1" customWidth="1"/>
    <col min="6708" max="6708" width="7" style="715" bestFit="1" customWidth="1"/>
    <col min="6709" max="6710" width="8.125" style="715" bestFit="1" customWidth="1"/>
    <col min="6711" max="6711" width="9.75" style="715" bestFit="1" customWidth="1"/>
    <col min="6712" max="6712" width="10.875" style="715" bestFit="1" customWidth="1"/>
    <col min="6713" max="6713" width="10.125" style="715" bestFit="1" customWidth="1"/>
    <col min="6714" max="6714" width="7.375" style="715" bestFit="1" customWidth="1"/>
    <col min="6715" max="6715" width="7.625" style="715" bestFit="1" customWidth="1"/>
    <col min="6716" max="6716" width="8.75" style="715" bestFit="1" customWidth="1"/>
    <col min="6717" max="6718" width="7.875" style="715" bestFit="1" customWidth="1"/>
    <col min="6719" max="6719" width="8.25" style="715" bestFit="1" customWidth="1"/>
    <col min="6720" max="6720" width="7" style="715" bestFit="1" customWidth="1"/>
    <col min="6721" max="6722" width="8.125" style="715" bestFit="1" customWidth="1"/>
    <col min="6723" max="6723" width="9.75" style="715" bestFit="1" customWidth="1"/>
    <col min="6724" max="6724" width="10.875" style="715" bestFit="1" customWidth="1"/>
    <col min="6725" max="6725" width="10.125" style="715" bestFit="1" customWidth="1"/>
    <col min="6726" max="6726" width="7.375" style="715" bestFit="1" customWidth="1"/>
    <col min="6727" max="6727" width="7.625" style="715" bestFit="1" customWidth="1"/>
    <col min="6728" max="6728" width="8.75" style="715" bestFit="1" customWidth="1"/>
    <col min="6729" max="6730" width="7.875" style="715" bestFit="1" customWidth="1"/>
    <col min="6731" max="6731" width="8.25" style="715" bestFit="1" customWidth="1"/>
    <col min="6732" max="6732" width="7" style="715" bestFit="1" customWidth="1"/>
    <col min="6733" max="6734" width="8.125" style="715" bestFit="1" customWidth="1"/>
    <col min="6735" max="6735" width="9.75" style="715" bestFit="1" customWidth="1"/>
    <col min="6736" max="6736" width="10.875" style="715" bestFit="1" customWidth="1"/>
    <col min="6737" max="6737" width="10.125" style="715" bestFit="1" customWidth="1"/>
    <col min="6738" max="6738" width="7.375" style="715" bestFit="1" customWidth="1"/>
    <col min="6739" max="6739" width="7.625" style="715" bestFit="1" customWidth="1"/>
    <col min="6740" max="6740" width="8.75" style="715" bestFit="1" customWidth="1"/>
    <col min="6741" max="6742" width="7.875" style="715" bestFit="1" customWidth="1"/>
    <col min="6743" max="6743" width="8.25" style="715" bestFit="1" customWidth="1"/>
    <col min="6744" max="6744" width="7" style="715" bestFit="1" customWidth="1"/>
    <col min="6745" max="6746" width="8.125" style="715" bestFit="1" customWidth="1"/>
    <col min="6747" max="6747" width="9.75" style="715" bestFit="1" customWidth="1"/>
    <col min="6748" max="6748" width="10.875" style="715" bestFit="1" customWidth="1"/>
    <col min="6749" max="6749" width="10.125" style="715" bestFit="1" customWidth="1"/>
    <col min="6750" max="6750" width="7.375" style="715" bestFit="1" customWidth="1"/>
    <col min="6751" max="6751" width="7.625" style="715" bestFit="1" customWidth="1"/>
    <col min="6752" max="6752" width="8.75" style="715" bestFit="1" customWidth="1"/>
    <col min="6753" max="6754" width="7.875" style="715" bestFit="1" customWidth="1"/>
    <col min="6755" max="6755" width="8.25" style="715" bestFit="1" customWidth="1"/>
    <col min="6756" max="6756" width="7" style="715" bestFit="1" customWidth="1"/>
    <col min="6757" max="6758" width="8.125" style="715" bestFit="1" customWidth="1"/>
    <col min="6759" max="6759" width="9.75" style="715" bestFit="1" customWidth="1"/>
    <col min="6760" max="6760" width="10.875" style="715" bestFit="1" customWidth="1"/>
    <col min="6761" max="6761" width="10.125" style="715" bestFit="1" customWidth="1"/>
    <col min="6762" max="6762" width="7.375" style="715" bestFit="1" customWidth="1"/>
    <col min="6763" max="6763" width="7.625" style="715" bestFit="1" customWidth="1"/>
    <col min="6764" max="6764" width="8.75" style="715" bestFit="1" customWidth="1"/>
    <col min="6765" max="6766" width="7.875" style="715" bestFit="1" customWidth="1"/>
    <col min="6767" max="6767" width="8.25" style="715" bestFit="1" customWidth="1"/>
    <col min="6768" max="6768" width="7" style="715" bestFit="1" customWidth="1"/>
    <col min="6769" max="6770" width="8.125" style="715" bestFit="1" customWidth="1"/>
    <col min="6771" max="6771" width="9.75" style="715" bestFit="1" customWidth="1"/>
    <col min="6772" max="6772" width="10.875" style="715" bestFit="1" customWidth="1"/>
    <col min="6773" max="6773" width="10.125" style="715" bestFit="1" customWidth="1"/>
    <col min="6774" max="6774" width="7.375" style="715" bestFit="1" customWidth="1"/>
    <col min="6775" max="6775" width="7.625" style="715" bestFit="1" customWidth="1"/>
    <col min="6776" max="6776" width="8.75" style="715" bestFit="1" customWidth="1"/>
    <col min="6777" max="6778" width="7.875" style="715" bestFit="1" customWidth="1"/>
    <col min="6779" max="6779" width="8.25" style="715" bestFit="1" customWidth="1"/>
    <col min="6780" max="6780" width="7" style="715" bestFit="1" customWidth="1"/>
    <col min="6781" max="6782" width="8.125" style="715" bestFit="1" customWidth="1"/>
    <col min="6783" max="6783" width="9.75" style="715" bestFit="1" customWidth="1"/>
    <col min="6784" max="6784" width="10.875" style="715" bestFit="1" customWidth="1"/>
    <col min="6785" max="6785" width="10.125" style="715" bestFit="1" customWidth="1"/>
    <col min="6786" max="6786" width="7.375" style="715" bestFit="1" customWidth="1"/>
    <col min="6787" max="6787" width="7.625" style="715" bestFit="1" customWidth="1"/>
    <col min="6788" max="6788" width="8.75" style="715" bestFit="1" customWidth="1"/>
    <col min="6789" max="6790" width="7.875" style="715" bestFit="1" customWidth="1"/>
    <col min="6791" max="6791" width="8.25" style="715" bestFit="1" customWidth="1"/>
    <col min="6792" max="6792" width="7" style="715" bestFit="1" customWidth="1"/>
    <col min="6793" max="6794" width="8.125" style="715" bestFit="1" customWidth="1"/>
    <col min="6795" max="6795" width="9.75" style="715" bestFit="1" customWidth="1"/>
    <col min="6796" max="6796" width="10.875" style="715" bestFit="1" customWidth="1"/>
    <col min="6797" max="6797" width="10.125" style="715" bestFit="1" customWidth="1"/>
    <col min="6798" max="6798" width="7.375" style="715" bestFit="1" customWidth="1"/>
    <col min="6799" max="6799" width="7.625" style="715" bestFit="1" customWidth="1"/>
    <col min="6800" max="6800" width="8.75" style="715" bestFit="1" customWidth="1"/>
    <col min="6801" max="6802" width="7.875" style="715" bestFit="1" customWidth="1"/>
    <col min="6803" max="6803" width="8.25" style="715" bestFit="1" customWidth="1"/>
    <col min="6804" max="6804" width="7" style="715" bestFit="1" customWidth="1"/>
    <col min="6805" max="6806" width="8.125" style="715" bestFit="1" customWidth="1"/>
    <col min="6807" max="6807" width="9.75" style="715" bestFit="1" customWidth="1"/>
    <col min="6808" max="6808" width="10.875" style="715" bestFit="1" customWidth="1"/>
    <col min="6809" max="6809" width="10.125" style="715" bestFit="1" customWidth="1"/>
    <col min="6810" max="6810" width="7.375" style="715" bestFit="1" customWidth="1"/>
    <col min="6811" max="6811" width="7.625" style="715" bestFit="1" customWidth="1"/>
    <col min="6812" max="6812" width="8.75" style="715" bestFit="1" customWidth="1"/>
    <col min="6813" max="6814" width="7.875" style="715" bestFit="1" customWidth="1"/>
    <col min="6815" max="6815" width="8.25" style="715" bestFit="1" customWidth="1"/>
    <col min="6816" max="6816" width="7" style="715" bestFit="1" customWidth="1"/>
    <col min="6817" max="6818" width="8.125" style="715" bestFit="1" customWidth="1"/>
    <col min="6819" max="6819" width="9.75" style="715" bestFit="1" customWidth="1"/>
    <col min="6820" max="6820" width="10.875" style="715" bestFit="1" customWidth="1"/>
    <col min="6821" max="6821" width="10.125" style="715" bestFit="1" customWidth="1"/>
    <col min="6822" max="6822" width="7.375" style="715" bestFit="1" customWidth="1"/>
    <col min="6823" max="6823" width="7.625" style="715" bestFit="1" customWidth="1"/>
    <col min="6824" max="6824" width="8.75" style="715" bestFit="1" customWidth="1"/>
    <col min="6825" max="6826" width="7.875" style="715" bestFit="1" customWidth="1"/>
    <col min="6827" max="6827" width="8.25" style="715" bestFit="1" customWidth="1"/>
    <col min="6828" max="6828" width="7" style="715" bestFit="1" customWidth="1"/>
    <col min="6829" max="6830" width="8.125" style="715" bestFit="1" customWidth="1"/>
    <col min="6831" max="6831" width="9.75" style="715" bestFit="1" customWidth="1"/>
    <col min="6832" max="6832" width="10.875" style="715" bestFit="1" customWidth="1"/>
    <col min="6833" max="6833" width="10.125" style="715" bestFit="1" customWidth="1"/>
    <col min="6834" max="6834" width="7.375" style="715" bestFit="1" customWidth="1"/>
    <col min="6835" max="6912" width="9" style="715"/>
    <col min="6913" max="6913" width="50.75" style="715" customWidth="1"/>
    <col min="6914" max="6914" width="7.875" style="715" bestFit="1" customWidth="1"/>
    <col min="6915" max="6915" width="8.25" style="715" bestFit="1" customWidth="1"/>
    <col min="6916" max="6916" width="7" style="715" bestFit="1" customWidth="1"/>
    <col min="6917" max="6918" width="8.125" style="715" bestFit="1" customWidth="1"/>
    <col min="6919" max="6919" width="9.75" style="715" bestFit="1" customWidth="1"/>
    <col min="6920" max="6920" width="10.875" style="715" bestFit="1" customWidth="1"/>
    <col min="6921" max="6921" width="10.125" style="715" bestFit="1" customWidth="1"/>
    <col min="6922" max="6922" width="7.375" style="715" bestFit="1" customWidth="1"/>
    <col min="6923" max="6923" width="7.625" style="715" bestFit="1" customWidth="1"/>
    <col min="6924" max="6924" width="8.75" style="715" bestFit="1" customWidth="1"/>
    <col min="6925" max="6926" width="7.875" style="715" bestFit="1" customWidth="1"/>
    <col min="6927" max="6927" width="8.25" style="715" bestFit="1" customWidth="1"/>
    <col min="6928" max="6928" width="7" style="715" bestFit="1" customWidth="1"/>
    <col min="6929" max="6930" width="8.125" style="715" bestFit="1" customWidth="1"/>
    <col min="6931" max="6931" width="9.75" style="715" bestFit="1" customWidth="1"/>
    <col min="6932" max="6932" width="10.875" style="715" bestFit="1" customWidth="1"/>
    <col min="6933" max="6933" width="10.125" style="715" bestFit="1" customWidth="1"/>
    <col min="6934" max="6934" width="7.375" style="715" bestFit="1" customWidth="1"/>
    <col min="6935" max="6935" width="7.625" style="715" bestFit="1" customWidth="1"/>
    <col min="6936" max="6936" width="8.75" style="715" bestFit="1" customWidth="1"/>
    <col min="6937" max="6938" width="7.875" style="715" bestFit="1" customWidth="1"/>
    <col min="6939" max="6939" width="8.25" style="715" bestFit="1" customWidth="1"/>
    <col min="6940" max="6940" width="7" style="715" bestFit="1" customWidth="1"/>
    <col min="6941" max="6942" width="8.125" style="715" bestFit="1" customWidth="1"/>
    <col min="6943" max="6943" width="9.75" style="715" bestFit="1" customWidth="1"/>
    <col min="6944" max="6944" width="10.875" style="715" bestFit="1" customWidth="1"/>
    <col min="6945" max="6945" width="10.125" style="715" bestFit="1" customWidth="1"/>
    <col min="6946" max="6946" width="7.375" style="715" bestFit="1" customWidth="1"/>
    <col min="6947" max="6947" width="7.625" style="715" bestFit="1" customWidth="1"/>
    <col min="6948" max="6948" width="8.75" style="715" bestFit="1" customWidth="1"/>
    <col min="6949" max="6950" width="7.875" style="715" bestFit="1" customWidth="1"/>
    <col min="6951" max="6951" width="8.25" style="715" bestFit="1" customWidth="1"/>
    <col min="6952" max="6952" width="7" style="715" bestFit="1" customWidth="1"/>
    <col min="6953" max="6954" width="8.125" style="715" bestFit="1" customWidth="1"/>
    <col min="6955" max="6955" width="9.75" style="715" bestFit="1" customWidth="1"/>
    <col min="6956" max="6956" width="10.875" style="715" bestFit="1" customWidth="1"/>
    <col min="6957" max="6957" width="10.125" style="715" bestFit="1" customWidth="1"/>
    <col min="6958" max="6958" width="7.375" style="715" bestFit="1" customWidth="1"/>
    <col min="6959" max="6959" width="7.625" style="715" bestFit="1" customWidth="1"/>
    <col min="6960" max="6960" width="8.75" style="715" bestFit="1" customWidth="1"/>
    <col min="6961" max="6962" width="7.875" style="715" bestFit="1" customWidth="1"/>
    <col min="6963" max="6963" width="8.25" style="715" bestFit="1" customWidth="1"/>
    <col min="6964" max="6964" width="7" style="715" bestFit="1" customWidth="1"/>
    <col min="6965" max="6966" width="8.125" style="715" bestFit="1" customWidth="1"/>
    <col min="6967" max="6967" width="9.75" style="715" bestFit="1" customWidth="1"/>
    <col min="6968" max="6968" width="10.875" style="715" bestFit="1" customWidth="1"/>
    <col min="6969" max="6969" width="10.125" style="715" bestFit="1" customWidth="1"/>
    <col min="6970" max="6970" width="7.375" style="715" bestFit="1" customWidth="1"/>
    <col min="6971" max="6971" width="7.625" style="715" bestFit="1" customWidth="1"/>
    <col min="6972" max="6972" width="8.75" style="715" bestFit="1" customWidth="1"/>
    <col min="6973" max="6974" width="7.875" style="715" bestFit="1" customWidth="1"/>
    <col min="6975" max="6975" width="8.25" style="715" bestFit="1" customWidth="1"/>
    <col min="6976" max="6976" width="7" style="715" bestFit="1" customWidth="1"/>
    <col min="6977" max="6978" width="8.125" style="715" bestFit="1" customWidth="1"/>
    <col min="6979" max="6979" width="9.75" style="715" bestFit="1" customWidth="1"/>
    <col min="6980" max="6980" width="10.875" style="715" bestFit="1" customWidth="1"/>
    <col min="6981" max="6981" width="10.125" style="715" bestFit="1" customWidth="1"/>
    <col min="6982" max="6982" width="7.375" style="715" bestFit="1" customWidth="1"/>
    <col min="6983" max="6983" width="7.625" style="715" bestFit="1" customWidth="1"/>
    <col min="6984" max="6984" width="8.75" style="715" bestFit="1" customWidth="1"/>
    <col min="6985" max="6986" width="7.875" style="715" bestFit="1" customWidth="1"/>
    <col min="6987" max="6987" width="8.25" style="715" bestFit="1" customWidth="1"/>
    <col min="6988" max="6988" width="7" style="715" bestFit="1" customWidth="1"/>
    <col min="6989" max="6990" width="8.125" style="715" bestFit="1" customWidth="1"/>
    <col min="6991" max="6991" width="9.75" style="715" bestFit="1" customWidth="1"/>
    <col min="6992" max="6992" width="10.875" style="715" bestFit="1" customWidth="1"/>
    <col min="6993" max="6993" width="10.125" style="715" bestFit="1" customWidth="1"/>
    <col min="6994" max="6994" width="7.375" style="715" bestFit="1" customWidth="1"/>
    <col min="6995" max="6995" width="7.625" style="715" bestFit="1" customWidth="1"/>
    <col min="6996" max="6996" width="8.75" style="715" bestFit="1" customWidth="1"/>
    <col min="6997" max="6998" width="7.875" style="715" bestFit="1" customWidth="1"/>
    <col min="6999" max="6999" width="8.25" style="715" bestFit="1" customWidth="1"/>
    <col min="7000" max="7000" width="7" style="715" bestFit="1" customWidth="1"/>
    <col min="7001" max="7002" width="8.125" style="715" bestFit="1" customWidth="1"/>
    <col min="7003" max="7003" width="9.75" style="715" bestFit="1" customWidth="1"/>
    <col min="7004" max="7004" width="10.875" style="715" bestFit="1" customWidth="1"/>
    <col min="7005" max="7005" width="10.125" style="715" bestFit="1" customWidth="1"/>
    <col min="7006" max="7006" width="7.375" style="715" bestFit="1" customWidth="1"/>
    <col min="7007" max="7007" width="7.625" style="715" bestFit="1" customWidth="1"/>
    <col min="7008" max="7008" width="8.75" style="715" bestFit="1" customWidth="1"/>
    <col min="7009" max="7010" width="7.875" style="715" bestFit="1" customWidth="1"/>
    <col min="7011" max="7011" width="8.25" style="715" bestFit="1" customWidth="1"/>
    <col min="7012" max="7012" width="7" style="715" bestFit="1" customWidth="1"/>
    <col min="7013" max="7014" width="8.125" style="715" bestFit="1" customWidth="1"/>
    <col min="7015" max="7015" width="9.75" style="715" bestFit="1" customWidth="1"/>
    <col min="7016" max="7016" width="10.875" style="715" bestFit="1" customWidth="1"/>
    <col min="7017" max="7017" width="10.125" style="715" bestFit="1" customWidth="1"/>
    <col min="7018" max="7018" width="7.375" style="715" bestFit="1" customWidth="1"/>
    <col min="7019" max="7019" width="7.625" style="715" bestFit="1" customWidth="1"/>
    <col min="7020" max="7020" width="8.75" style="715" bestFit="1" customWidth="1"/>
    <col min="7021" max="7022" width="7.875" style="715" bestFit="1" customWidth="1"/>
    <col min="7023" max="7023" width="8.25" style="715" bestFit="1" customWidth="1"/>
    <col min="7024" max="7024" width="7" style="715" bestFit="1" customWidth="1"/>
    <col min="7025" max="7026" width="8.125" style="715" bestFit="1" customWidth="1"/>
    <col min="7027" max="7027" width="9.75" style="715" bestFit="1" customWidth="1"/>
    <col min="7028" max="7028" width="10.875" style="715" bestFit="1" customWidth="1"/>
    <col min="7029" max="7029" width="10.125" style="715" bestFit="1" customWidth="1"/>
    <col min="7030" max="7030" width="7.375" style="715" bestFit="1" customWidth="1"/>
    <col min="7031" max="7031" width="7.625" style="715" bestFit="1" customWidth="1"/>
    <col min="7032" max="7032" width="8.75" style="715" bestFit="1" customWidth="1"/>
    <col min="7033" max="7034" width="7.875" style="715" bestFit="1" customWidth="1"/>
    <col min="7035" max="7035" width="8.25" style="715" bestFit="1" customWidth="1"/>
    <col min="7036" max="7036" width="7" style="715" bestFit="1" customWidth="1"/>
    <col min="7037" max="7038" width="8.125" style="715" bestFit="1" customWidth="1"/>
    <col min="7039" max="7039" width="9.75" style="715" bestFit="1" customWidth="1"/>
    <col min="7040" max="7040" width="10.875" style="715" bestFit="1" customWidth="1"/>
    <col min="7041" max="7041" width="10.125" style="715" bestFit="1" customWidth="1"/>
    <col min="7042" max="7042" width="7.375" style="715" bestFit="1" customWidth="1"/>
    <col min="7043" max="7043" width="7.625" style="715" bestFit="1" customWidth="1"/>
    <col min="7044" max="7044" width="8.75" style="715" bestFit="1" customWidth="1"/>
    <col min="7045" max="7046" width="7.875" style="715" bestFit="1" customWidth="1"/>
    <col min="7047" max="7047" width="8.25" style="715" bestFit="1" customWidth="1"/>
    <col min="7048" max="7048" width="7" style="715" bestFit="1" customWidth="1"/>
    <col min="7049" max="7050" width="8.125" style="715" bestFit="1" customWidth="1"/>
    <col min="7051" max="7051" width="9.75" style="715" bestFit="1" customWidth="1"/>
    <col min="7052" max="7052" width="10.875" style="715" bestFit="1" customWidth="1"/>
    <col min="7053" max="7053" width="10.125" style="715" bestFit="1" customWidth="1"/>
    <col min="7054" max="7054" width="7.375" style="715" bestFit="1" customWidth="1"/>
    <col min="7055" max="7055" width="7.625" style="715" bestFit="1" customWidth="1"/>
    <col min="7056" max="7056" width="8.75" style="715" bestFit="1" customWidth="1"/>
    <col min="7057" max="7058" width="7.875" style="715" bestFit="1" customWidth="1"/>
    <col min="7059" max="7059" width="8.25" style="715" bestFit="1" customWidth="1"/>
    <col min="7060" max="7060" width="7" style="715" bestFit="1" customWidth="1"/>
    <col min="7061" max="7062" width="8.125" style="715" bestFit="1" customWidth="1"/>
    <col min="7063" max="7063" width="9.75" style="715" bestFit="1" customWidth="1"/>
    <col min="7064" max="7064" width="10.875" style="715" bestFit="1" customWidth="1"/>
    <col min="7065" max="7065" width="10.125" style="715" bestFit="1" customWidth="1"/>
    <col min="7066" max="7066" width="7.375" style="715" bestFit="1" customWidth="1"/>
    <col min="7067" max="7067" width="7.625" style="715" bestFit="1" customWidth="1"/>
    <col min="7068" max="7068" width="8.75" style="715" bestFit="1" customWidth="1"/>
    <col min="7069" max="7070" width="7.875" style="715" bestFit="1" customWidth="1"/>
    <col min="7071" max="7071" width="8.25" style="715" bestFit="1" customWidth="1"/>
    <col min="7072" max="7072" width="7" style="715" bestFit="1" customWidth="1"/>
    <col min="7073" max="7074" width="8.125" style="715" bestFit="1" customWidth="1"/>
    <col min="7075" max="7075" width="9.75" style="715" bestFit="1" customWidth="1"/>
    <col min="7076" max="7076" width="10.875" style="715" bestFit="1" customWidth="1"/>
    <col min="7077" max="7077" width="10.125" style="715" bestFit="1" customWidth="1"/>
    <col min="7078" max="7078" width="7.375" style="715" bestFit="1" customWidth="1"/>
    <col min="7079" max="7079" width="7.625" style="715" bestFit="1" customWidth="1"/>
    <col min="7080" max="7080" width="8.75" style="715" bestFit="1" customWidth="1"/>
    <col min="7081" max="7082" width="7.875" style="715" bestFit="1" customWidth="1"/>
    <col min="7083" max="7083" width="8.25" style="715" bestFit="1" customWidth="1"/>
    <col min="7084" max="7084" width="7" style="715" bestFit="1" customWidth="1"/>
    <col min="7085" max="7086" width="8.125" style="715" bestFit="1" customWidth="1"/>
    <col min="7087" max="7087" width="9.75" style="715" bestFit="1" customWidth="1"/>
    <col min="7088" max="7088" width="10.875" style="715" bestFit="1" customWidth="1"/>
    <col min="7089" max="7089" width="10.125" style="715" bestFit="1" customWidth="1"/>
    <col min="7090" max="7090" width="7.375" style="715" bestFit="1" customWidth="1"/>
    <col min="7091" max="7168" width="9" style="715"/>
    <col min="7169" max="7169" width="50.75" style="715" customWidth="1"/>
    <col min="7170" max="7170" width="7.875" style="715" bestFit="1" customWidth="1"/>
    <col min="7171" max="7171" width="8.25" style="715" bestFit="1" customWidth="1"/>
    <col min="7172" max="7172" width="7" style="715" bestFit="1" customWidth="1"/>
    <col min="7173" max="7174" width="8.125" style="715" bestFit="1" customWidth="1"/>
    <col min="7175" max="7175" width="9.75" style="715" bestFit="1" customWidth="1"/>
    <col min="7176" max="7176" width="10.875" style="715" bestFit="1" customWidth="1"/>
    <col min="7177" max="7177" width="10.125" style="715" bestFit="1" customWidth="1"/>
    <col min="7178" max="7178" width="7.375" style="715" bestFit="1" customWidth="1"/>
    <col min="7179" max="7179" width="7.625" style="715" bestFit="1" customWidth="1"/>
    <col min="7180" max="7180" width="8.75" style="715" bestFit="1" customWidth="1"/>
    <col min="7181" max="7182" width="7.875" style="715" bestFit="1" customWidth="1"/>
    <col min="7183" max="7183" width="8.25" style="715" bestFit="1" customWidth="1"/>
    <col min="7184" max="7184" width="7" style="715" bestFit="1" customWidth="1"/>
    <col min="7185" max="7186" width="8.125" style="715" bestFit="1" customWidth="1"/>
    <col min="7187" max="7187" width="9.75" style="715" bestFit="1" customWidth="1"/>
    <col min="7188" max="7188" width="10.875" style="715" bestFit="1" customWidth="1"/>
    <col min="7189" max="7189" width="10.125" style="715" bestFit="1" customWidth="1"/>
    <col min="7190" max="7190" width="7.375" style="715" bestFit="1" customWidth="1"/>
    <col min="7191" max="7191" width="7.625" style="715" bestFit="1" customWidth="1"/>
    <col min="7192" max="7192" width="8.75" style="715" bestFit="1" customWidth="1"/>
    <col min="7193" max="7194" width="7.875" style="715" bestFit="1" customWidth="1"/>
    <col min="7195" max="7195" width="8.25" style="715" bestFit="1" customWidth="1"/>
    <col min="7196" max="7196" width="7" style="715" bestFit="1" customWidth="1"/>
    <col min="7197" max="7198" width="8.125" style="715" bestFit="1" customWidth="1"/>
    <col min="7199" max="7199" width="9.75" style="715" bestFit="1" customWidth="1"/>
    <col min="7200" max="7200" width="10.875" style="715" bestFit="1" customWidth="1"/>
    <col min="7201" max="7201" width="10.125" style="715" bestFit="1" customWidth="1"/>
    <col min="7202" max="7202" width="7.375" style="715" bestFit="1" customWidth="1"/>
    <col min="7203" max="7203" width="7.625" style="715" bestFit="1" customWidth="1"/>
    <col min="7204" max="7204" width="8.75" style="715" bestFit="1" customWidth="1"/>
    <col min="7205" max="7206" width="7.875" style="715" bestFit="1" customWidth="1"/>
    <col min="7207" max="7207" width="8.25" style="715" bestFit="1" customWidth="1"/>
    <col min="7208" max="7208" width="7" style="715" bestFit="1" customWidth="1"/>
    <col min="7209" max="7210" width="8.125" style="715" bestFit="1" customWidth="1"/>
    <col min="7211" max="7211" width="9.75" style="715" bestFit="1" customWidth="1"/>
    <col min="7212" max="7212" width="10.875" style="715" bestFit="1" customWidth="1"/>
    <col min="7213" max="7213" width="10.125" style="715" bestFit="1" customWidth="1"/>
    <col min="7214" max="7214" width="7.375" style="715" bestFit="1" customWidth="1"/>
    <col min="7215" max="7215" width="7.625" style="715" bestFit="1" customWidth="1"/>
    <col min="7216" max="7216" width="8.75" style="715" bestFit="1" customWidth="1"/>
    <col min="7217" max="7218" width="7.875" style="715" bestFit="1" customWidth="1"/>
    <col min="7219" max="7219" width="8.25" style="715" bestFit="1" customWidth="1"/>
    <col min="7220" max="7220" width="7" style="715" bestFit="1" customWidth="1"/>
    <col min="7221" max="7222" width="8.125" style="715" bestFit="1" customWidth="1"/>
    <col min="7223" max="7223" width="9.75" style="715" bestFit="1" customWidth="1"/>
    <col min="7224" max="7224" width="10.875" style="715" bestFit="1" customWidth="1"/>
    <col min="7225" max="7225" width="10.125" style="715" bestFit="1" customWidth="1"/>
    <col min="7226" max="7226" width="7.375" style="715" bestFit="1" customWidth="1"/>
    <col min="7227" max="7227" width="7.625" style="715" bestFit="1" customWidth="1"/>
    <col min="7228" max="7228" width="8.75" style="715" bestFit="1" customWidth="1"/>
    <col min="7229" max="7230" width="7.875" style="715" bestFit="1" customWidth="1"/>
    <col min="7231" max="7231" width="8.25" style="715" bestFit="1" customWidth="1"/>
    <col min="7232" max="7232" width="7" style="715" bestFit="1" customWidth="1"/>
    <col min="7233" max="7234" width="8.125" style="715" bestFit="1" customWidth="1"/>
    <col min="7235" max="7235" width="9.75" style="715" bestFit="1" customWidth="1"/>
    <col min="7236" max="7236" width="10.875" style="715" bestFit="1" customWidth="1"/>
    <col min="7237" max="7237" width="10.125" style="715" bestFit="1" customWidth="1"/>
    <col min="7238" max="7238" width="7.375" style="715" bestFit="1" customWidth="1"/>
    <col min="7239" max="7239" width="7.625" style="715" bestFit="1" customWidth="1"/>
    <col min="7240" max="7240" width="8.75" style="715" bestFit="1" customWidth="1"/>
    <col min="7241" max="7242" width="7.875" style="715" bestFit="1" customWidth="1"/>
    <col min="7243" max="7243" width="8.25" style="715" bestFit="1" customWidth="1"/>
    <col min="7244" max="7244" width="7" style="715" bestFit="1" customWidth="1"/>
    <col min="7245" max="7246" width="8.125" style="715" bestFit="1" customWidth="1"/>
    <col min="7247" max="7247" width="9.75" style="715" bestFit="1" customWidth="1"/>
    <col min="7248" max="7248" width="10.875" style="715" bestFit="1" customWidth="1"/>
    <col min="7249" max="7249" width="10.125" style="715" bestFit="1" customWidth="1"/>
    <col min="7250" max="7250" width="7.375" style="715" bestFit="1" customWidth="1"/>
    <col min="7251" max="7251" width="7.625" style="715" bestFit="1" customWidth="1"/>
    <col min="7252" max="7252" width="8.75" style="715" bestFit="1" customWidth="1"/>
    <col min="7253" max="7254" width="7.875" style="715" bestFit="1" customWidth="1"/>
    <col min="7255" max="7255" width="8.25" style="715" bestFit="1" customWidth="1"/>
    <col min="7256" max="7256" width="7" style="715" bestFit="1" customWidth="1"/>
    <col min="7257" max="7258" width="8.125" style="715" bestFit="1" customWidth="1"/>
    <col min="7259" max="7259" width="9.75" style="715" bestFit="1" customWidth="1"/>
    <col min="7260" max="7260" width="10.875" style="715" bestFit="1" customWidth="1"/>
    <col min="7261" max="7261" width="10.125" style="715" bestFit="1" customWidth="1"/>
    <col min="7262" max="7262" width="7.375" style="715" bestFit="1" customWidth="1"/>
    <col min="7263" max="7263" width="7.625" style="715" bestFit="1" customWidth="1"/>
    <col min="7264" max="7264" width="8.75" style="715" bestFit="1" customWidth="1"/>
    <col min="7265" max="7266" width="7.875" style="715" bestFit="1" customWidth="1"/>
    <col min="7267" max="7267" width="8.25" style="715" bestFit="1" customWidth="1"/>
    <col min="7268" max="7268" width="7" style="715" bestFit="1" customWidth="1"/>
    <col min="7269" max="7270" width="8.125" style="715" bestFit="1" customWidth="1"/>
    <col min="7271" max="7271" width="9.75" style="715" bestFit="1" customWidth="1"/>
    <col min="7272" max="7272" width="10.875" style="715" bestFit="1" customWidth="1"/>
    <col min="7273" max="7273" width="10.125" style="715" bestFit="1" customWidth="1"/>
    <col min="7274" max="7274" width="7.375" style="715" bestFit="1" customWidth="1"/>
    <col min="7275" max="7275" width="7.625" style="715" bestFit="1" customWidth="1"/>
    <col min="7276" max="7276" width="8.75" style="715" bestFit="1" customWidth="1"/>
    <col min="7277" max="7278" width="7.875" style="715" bestFit="1" customWidth="1"/>
    <col min="7279" max="7279" width="8.25" style="715" bestFit="1" customWidth="1"/>
    <col min="7280" max="7280" width="7" style="715" bestFit="1" customWidth="1"/>
    <col min="7281" max="7282" width="8.125" style="715" bestFit="1" customWidth="1"/>
    <col min="7283" max="7283" width="9.75" style="715" bestFit="1" customWidth="1"/>
    <col min="7284" max="7284" width="10.875" style="715" bestFit="1" customWidth="1"/>
    <col min="7285" max="7285" width="10.125" style="715" bestFit="1" customWidth="1"/>
    <col min="7286" max="7286" width="7.375" style="715" bestFit="1" customWidth="1"/>
    <col min="7287" max="7287" width="7.625" style="715" bestFit="1" customWidth="1"/>
    <col min="7288" max="7288" width="8.75" style="715" bestFit="1" customWidth="1"/>
    <col min="7289" max="7290" width="7.875" style="715" bestFit="1" customWidth="1"/>
    <col min="7291" max="7291" width="8.25" style="715" bestFit="1" customWidth="1"/>
    <col min="7292" max="7292" width="7" style="715" bestFit="1" customWidth="1"/>
    <col min="7293" max="7294" width="8.125" style="715" bestFit="1" customWidth="1"/>
    <col min="7295" max="7295" width="9.75" style="715" bestFit="1" customWidth="1"/>
    <col min="7296" max="7296" width="10.875" style="715" bestFit="1" customWidth="1"/>
    <col min="7297" max="7297" width="10.125" style="715" bestFit="1" customWidth="1"/>
    <col min="7298" max="7298" width="7.375" style="715" bestFit="1" customWidth="1"/>
    <col min="7299" max="7299" width="7.625" style="715" bestFit="1" customWidth="1"/>
    <col min="7300" max="7300" width="8.75" style="715" bestFit="1" customWidth="1"/>
    <col min="7301" max="7302" width="7.875" style="715" bestFit="1" customWidth="1"/>
    <col min="7303" max="7303" width="8.25" style="715" bestFit="1" customWidth="1"/>
    <col min="7304" max="7304" width="7" style="715" bestFit="1" customWidth="1"/>
    <col min="7305" max="7306" width="8.125" style="715" bestFit="1" customWidth="1"/>
    <col min="7307" max="7307" width="9.75" style="715" bestFit="1" customWidth="1"/>
    <col min="7308" max="7308" width="10.875" style="715" bestFit="1" customWidth="1"/>
    <col min="7309" max="7309" width="10.125" style="715" bestFit="1" customWidth="1"/>
    <col min="7310" max="7310" width="7.375" style="715" bestFit="1" customWidth="1"/>
    <col min="7311" max="7311" width="7.625" style="715" bestFit="1" customWidth="1"/>
    <col min="7312" max="7312" width="8.75" style="715" bestFit="1" customWidth="1"/>
    <col min="7313" max="7314" width="7.875" style="715" bestFit="1" customWidth="1"/>
    <col min="7315" max="7315" width="8.25" style="715" bestFit="1" customWidth="1"/>
    <col min="7316" max="7316" width="7" style="715" bestFit="1" customWidth="1"/>
    <col min="7317" max="7318" width="8.125" style="715" bestFit="1" customWidth="1"/>
    <col min="7319" max="7319" width="9.75" style="715" bestFit="1" customWidth="1"/>
    <col min="7320" max="7320" width="10.875" style="715" bestFit="1" customWidth="1"/>
    <col min="7321" max="7321" width="10.125" style="715" bestFit="1" customWidth="1"/>
    <col min="7322" max="7322" width="7.375" style="715" bestFit="1" customWidth="1"/>
    <col min="7323" max="7323" width="7.625" style="715" bestFit="1" customWidth="1"/>
    <col min="7324" max="7324" width="8.75" style="715" bestFit="1" customWidth="1"/>
    <col min="7325" max="7326" width="7.875" style="715" bestFit="1" customWidth="1"/>
    <col min="7327" max="7327" width="8.25" style="715" bestFit="1" customWidth="1"/>
    <col min="7328" max="7328" width="7" style="715" bestFit="1" customWidth="1"/>
    <col min="7329" max="7330" width="8.125" style="715" bestFit="1" customWidth="1"/>
    <col min="7331" max="7331" width="9.75" style="715" bestFit="1" customWidth="1"/>
    <col min="7332" max="7332" width="10.875" style="715" bestFit="1" customWidth="1"/>
    <col min="7333" max="7333" width="10.125" style="715" bestFit="1" customWidth="1"/>
    <col min="7334" max="7334" width="7.375" style="715" bestFit="1" customWidth="1"/>
    <col min="7335" max="7335" width="7.625" style="715" bestFit="1" customWidth="1"/>
    <col min="7336" max="7336" width="8.75" style="715" bestFit="1" customWidth="1"/>
    <col min="7337" max="7338" width="7.875" style="715" bestFit="1" customWidth="1"/>
    <col min="7339" max="7339" width="8.25" style="715" bestFit="1" customWidth="1"/>
    <col min="7340" max="7340" width="7" style="715" bestFit="1" customWidth="1"/>
    <col min="7341" max="7342" width="8.125" style="715" bestFit="1" customWidth="1"/>
    <col min="7343" max="7343" width="9.75" style="715" bestFit="1" customWidth="1"/>
    <col min="7344" max="7344" width="10.875" style="715" bestFit="1" customWidth="1"/>
    <col min="7345" max="7345" width="10.125" style="715" bestFit="1" customWidth="1"/>
    <col min="7346" max="7346" width="7.375" style="715" bestFit="1" customWidth="1"/>
    <col min="7347" max="7424" width="9" style="715"/>
    <col min="7425" max="7425" width="50.75" style="715" customWidth="1"/>
    <col min="7426" max="7426" width="7.875" style="715" bestFit="1" customWidth="1"/>
    <col min="7427" max="7427" width="8.25" style="715" bestFit="1" customWidth="1"/>
    <col min="7428" max="7428" width="7" style="715" bestFit="1" customWidth="1"/>
    <col min="7429" max="7430" width="8.125" style="715" bestFit="1" customWidth="1"/>
    <col min="7431" max="7431" width="9.75" style="715" bestFit="1" customWidth="1"/>
    <col min="7432" max="7432" width="10.875" style="715" bestFit="1" customWidth="1"/>
    <col min="7433" max="7433" width="10.125" style="715" bestFit="1" customWidth="1"/>
    <col min="7434" max="7434" width="7.375" style="715" bestFit="1" customWidth="1"/>
    <col min="7435" max="7435" width="7.625" style="715" bestFit="1" customWidth="1"/>
    <col min="7436" max="7436" width="8.75" style="715" bestFit="1" customWidth="1"/>
    <col min="7437" max="7438" width="7.875" style="715" bestFit="1" customWidth="1"/>
    <col min="7439" max="7439" width="8.25" style="715" bestFit="1" customWidth="1"/>
    <col min="7440" max="7440" width="7" style="715" bestFit="1" customWidth="1"/>
    <col min="7441" max="7442" width="8.125" style="715" bestFit="1" customWidth="1"/>
    <col min="7443" max="7443" width="9.75" style="715" bestFit="1" customWidth="1"/>
    <col min="7444" max="7444" width="10.875" style="715" bestFit="1" customWidth="1"/>
    <col min="7445" max="7445" width="10.125" style="715" bestFit="1" customWidth="1"/>
    <col min="7446" max="7446" width="7.375" style="715" bestFit="1" customWidth="1"/>
    <col min="7447" max="7447" width="7.625" style="715" bestFit="1" customWidth="1"/>
    <col min="7448" max="7448" width="8.75" style="715" bestFit="1" customWidth="1"/>
    <col min="7449" max="7450" width="7.875" style="715" bestFit="1" customWidth="1"/>
    <col min="7451" max="7451" width="8.25" style="715" bestFit="1" customWidth="1"/>
    <col min="7452" max="7452" width="7" style="715" bestFit="1" customWidth="1"/>
    <col min="7453" max="7454" width="8.125" style="715" bestFit="1" customWidth="1"/>
    <col min="7455" max="7455" width="9.75" style="715" bestFit="1" customWidth="1"/>
    <col min="7456" max="7456" width="10.875" style="715" bestFit="1" customWidth="1"/>
    <col min="7457" max="7457" width="10.125" style="715" bestFit="1" customWidth="1"/>
    <col min="7458" max="7458" width="7.375" style="715" bestFit="1" customWidth="1"/>
    <col min="7459" max="7459" width="7.625" style="715" bestFit="1" customWidth="1"/>
    <col min="7460" max="7460" width="8.75" style="715" bestFit="1" customWidth="1"/>
    <col min="7461" max="7462" width="7.875" style="715" bestFit="1" customWidth="1"/>
    <col min="7463" max="7463" width="8.25" style="715" bestFit="1" customWidth="1"/>
    <col min="7464" max="7464" width="7" style="715" bestFit="1" customWidth="1"/>
    <col min="7465" max="7466" width="8.125" style="715" bestFit="1" customWidth="1"/>
    <col min="7467" max="7467" width="9.75" style="715" bestFit="1" customWidth="1"/>
    <col min="7468" max="7468" width="10.875" style="715" bestFit="1" customWidth="1"/>
    <col min="7469" max="7469" width="10.125" style="715" bestFit="1" customWidth="1"/>
    <col min="7470" max="7470" width="7.375" style="715" bestFit="1" customWidth="1"/>
    <col min="7471" max="7471" width="7.625" style="715" bestFit="1" customWidth="1"/>
    <col min="7472" max="7472" width="8.75" style="715" bestFit="1" customWidth="1"/>
    <col min="7473" max="7474" width="7.875" style="715" bestFit="1" customWidth="1"/>
    <col min="7475" max="7475" width="8.25" style="715" bestFit="1" customWidth="1"/>
    <col min="7476" max="7476" width="7" style="715" bestFit="1" customWidth="1"/>
    <col min="7477" max="7478" width="8.125" style="715" bestFit="1" customWidth="1"/>
    <col min="7479" max="7479" width="9.75" style="715" bestFit="1" customWidth="1"/>
    <col min="7480" max="7480" width="10.875" style="715" bestFit="1" customWidth="1"/>
    <col min="7481" max="7481" width="10.125" style="715" bestFit="1" customWidth="1"/>
    <col min="7482" max="7482" width="7.375" style="715" bestFit="1" customWidth="1"/>
    <col min="7483" max="7483" width="7.625" style="715" bestFit="1" customWidth="1"/>
    <col min="7484" max="7484" width="8.75" style="715" bestFit="1" customWidth="1"/>
    <col min="7485" max="7486" width="7.875" style="715" bestFit="1" customWidth="1"/>
    <col min="7487" max="7487" width="8.25" style="715" bestFit="1" customWidth="1"/>
    <col min="7488" max="7488" width="7" style="715" bestFit="1" customWidth="1"/>
    <col min="7489" max="7490" width="8.125" style="715" bestFit="1" customWidth="1"/>
    <col min="7491" max="7491" width="9.75" style="715" bestFit="1" customWidth="1"/>
    <col min="7492" max="7492" width="10.875" style="715" bestFit="1" customWidth="1"/>
    <col min="7493" max="7493" width="10.125" style="715" bestFit="1" customWidth="1"/>
    <col min="7494" max="7494" width="7.375" style="715" bestFit="1" customWidth="1"/>
    <col min="7495" max="7495" width="7.625" style="715" bestFit="1" customWidth="1"/>
    <col min="7496" max="7496" width="8.75" style="715" bestFit="1" customWidth="1"/>
    <col min="7497" max="7498" width="7.875" style="715" bestFit="1" customWidth="1"/>
    <col min="7499" max="7499" width="8.25" style="715" bestFit="1" customWidth="1"/>
    <col min="7500" max="7500" width="7" style="715" bestFit="1" customWidth="1"/>
    <col min="7501" max="7502" width="8.125" style="715" bestFit="1" customWidth="1"/>
    <col min="7503" max="7503" width="9.75" style="715" bestFit="1" customWidth="1"/>
    <col min="7504" max="7504" width="10.875" style="715" bestFit="1" customWidth="1"/>
    <col min="7505" max="7505" width="10.125" style="715" bestFit="1" customWidth="1"/>
    <col min="7506" max="7506" width="7.375" style="715" bestFit="1" customWidth="1"/>
    <col min="7507" max="7507" width="7.625" style="715" bestFit="1" customWidth="1"/>
    <col min="7508" max="7508" width="8.75" style="715" bestFit="1" customWidth="1"/>
    <col min="7509" max="7510" width="7.875" style="715" bestFit="1" customWidth="1"/>
    <col min="7511" max="7511" width="8.25" style="715" bestFit="1" customWidth="1"/>
    <col min="7512" max="7512" width="7" style="715" bestFit="1" customWidth="1"/>
    <col min="7513" max="7514" width="8.125" style="715" bestFit="1" customWidth="1"/>
    <col min="7515" max="7515" width="9.75" style="715" bestFit="1" customWidth="1"/>
    <col min="7516" max="7516" width="10.875" style="715" bestFit="1" customWidth="1"/>
    <col min="7517" max="7517" width="10.125" style="715" bestFit="1" customWidth="1"/>
    <col min="7518" max="7518" width="7.375" style="715" bestFit="1" customWidth="1"/>
    <col min="7519" max="7519" width="7.625" style="715" bestFit="1" customWidth="1"/>
    <col min="7520" max="7520" width="8.75" style="715" bestFit="1" customWidth="1"/>
    <col min="7521" max="7522" width="7.875" style="715" bestFit="1" customWidth="1"/>
    <col min="7523" max="7523" width="8.25" style="715" bestFit="1" customWidth="1"/>
    <col min="7524" max="7524" width="7" style="715" bestFit="1" customWidth="1"/>
    <col min="7525" max="7526" width="8.125" style="715" bestFit="1" customWidth="1"/>
    <col min="7527" max="7527" width="9.75" style="715" bestFit="1" customWidth="1"/>
    <col min="7528" max="7528" width="10.875" style="715" bestFit="1" customWidth="1"/>
    <col min="7529" max="7529" width="10.125" style="715" bestFit="1" customWidth="1"/>
    <col min="7530" max="7530" width="7.375" style="715" bestFit="1" customWidth="1"/>
    <col min="7531" max="7531" width="7.625" style="715" bestFit="1" customWidth="1"/>
    <col min="7532" max="7532" width="8.75" style="715" bestFit="1" customWidth="1"/>
    <col min="7533" max="7534" width="7.875" style="715" bestFit="1" customWidth="1"/>
    <col min="7535" max="7535" width="8.25" style="715" bestFit="1" customWidth="1"/>
    <col min="7536" max="7536" width="7" style="715" bestFit="1" customWidth="1"/>
    <col min="7537" max="7538" width="8.125" style="715" bestFit="1" customWidth="1"/>
    <col min="7539" max="7539" width="9.75" style="715" bestFit="1" customWidth="1"/>
    <col min="7540" max="7540" width="10.875" style="715" bestFit="1" customWidth="1"/>
    <col min="7541" max="7541" width="10.125" style="715" bestFit="1" customWidth="1"/>
    <col min="7542" max="7542" width="7.375" style="715" bestFit="1" customWidth="1"/>
    <col min="7543" max="7543" width="7.625" style="715" bestFit="1" customWidth="1"/>
    <col min="7544" max="7544" width="8.75" style="715" bestFit="1" customWidth="1"/>
    <col min="7545" max="7546" width="7.875" style="715" bestFit="1" customWidth="1"/>
    <col min="7547" max="7547" width="8.25" style="715" bestFit="1" customWidth="1"/>
    <col min="7548" max="7548" width="7" style="715" bestFit="1" customWidth="1"/>
    <col min="7549" max="7550" width="8.125" style="715" bestFit="1" customWidth="1"/>
    <col min="7551" max="7551" width="9.75" style="715" bestFit="1" customWidth="1"/>
    <col min="7552" max="7552" width="10.875" style="715" bestFit="1" customWidth="1"/>
    <col min="7553" max="7553" width="10.125" style="715" bestFit="1" customWidth="1"/>
    <col min="7554" max="7554" width="7.375" style="715" bestFit="1" customWidth="1"/>
    <col min="7555" max="7555" width="7.625" style="715" bestFit="1" customWidth="1"/>
    <col min="7556" max="7556" width="8.75" style="715" bestFit="1" customWidth="1"/>
    <col min="7557" max="7558" width="7.875" style="715" bestFit="1" customWidth="1"/>
    <col min="7559" max="7559" width="8.25" style="715" bestFit="1" customWidth="1"/>
    <col min="7560" max="7560" width="7" style="715" bestFit="1" customWidth="1"/>
    <col min="7561" max="7562" width="8.125" style="715" bestFit="1" customWidth="1"/>
    <col min="7563" max="7563" width="9.75" style="715" bestFit="1" customWidth="1"/>
    <col min="7564" max="7564" width="10.875" style="715" bestFit="1" customWidth="1"/>
    <col min="7565" max="7565" width="10.125" style="715" bestFit="1" customWidth="1"/>
    <col min="7566" max="7566" width="7.375" style="715" bestFit="1" customWidth="1"/>
    <col min="7567" max="7567" width="7.625" style="715" bestFit="1" customWidth="1"/>
    <col min="7568" max="7568" width="8.75" style="715" bestFit="1" customWidth="1"/>
    <col min="7569" max="7570" width="7.875" style="715" bestFit="1" customWidth="1"/>
    <col min="7571" max="7571" width="8.25" style="715" bestFit="1" customWidth="1"/>
    <col min="7572" max="7572" width="7" style="715" bestFit="1" customWidth="1"/>
    <col min="7573" max="7574" width="8.125" style="715" bestFit="1" customWidth="1"/>
    <col min="7575" max="7575" width="9.75" style="715" bestFit="1" customWidth="1"/>
    <col min="7576" max="7576" width="10.875" style="715" bestFit="1" customWidth="1"/>
    <col min="7577" max="7577" width="10.125" style="715" bestFit="1" customWidth="1"/>
    <col min="7578" max="7578" width="7.375" style="715" bestFit="1" customWidth="1"/>
    <col min="7579" max="7579" width="7.625" style="715" bestFit="1" customWidth="1"/>
    <col min="7580" max="7580" width="8.75" style="715" bestFit="1" customWidth="1"/>
    <col min="7581" max="7582" width="7.875" style="715" bestFit="1" customWidth="1"/>
    <col min="7583" max="7583" width="8.25" style="715" bestFit="1" customWidth="1"/>
    <col min="7584" max="7584" width="7" style="715" bestFit="1" customWidth="1"/>
    <col min="7585" max="7586" width="8.125" style="715" bestFit="1" customWidth="1"/>
    <col min="7587" max="7587" width="9.75" style="715" bestFit="1" customWidth="1"/>
    <col min="7588" max="7588" width="10.875" style="715" bestFit="1" customWidth="1"/>
    <col min="7589" max="7589" width="10.125" style="715" bestFit="1" customWidth="1"/>
    <col min="7590" max="7590" width="7.375" style="715" bestFit="1" customWidth="1"/>
    <col min="7591" max="7591" width="7.625" style="715" bestFit="1" customWidth="1"/>
    <col min="7592" max="7592" width="8.75" style="715" bestFit="1" customWidth="1"/>
    <col min="7593" max="7594" width="7.875" style="715" bestFit="1" customWidth="1"/>
    <col min="7595" max="7595" width="8.25" style="715" bestFit="1" customWidth="1"/>
    <col min="7596" max="7596" width="7" style="715" bestFit="1" customWidth="1"/>
    <col min="7597" max="7598" width="8.125" style="715" bestFit="1" customWidth="1"/>
    <col min="7599" max="7599" width="9.75" style="715" bestFit="1" customWidth="1"/>
    <col min="7600" max="7600" width="10.875" style="715" bestFit="1" customWidth="1"/>
    <col min="7601" max="7601" width="10.125" style="715" bestFit="1" customWidth="1"/>
    <col min="7602" max="7602" width="7.375" style="715" bestFit="1" customWidth="1"/>
    <col min="7603" max="7680" width="9" style="715"/>
    <col min="7681" max="7681" width="50.75" style="715" customWidth="1"/>
    <col min="7682" max="7682" width="7.875" style="715" bestFit="1" customWidth="1"/>
    <col min="7683" max="7683" width="8.25" style="715" bestFit="1" customWidth="1"/>
    <col min="7684" max="7684" width="7" style="715" bestFit="1" customWidth="1"/>
    <col min="7685" max="7686" width="8.125" style="715" bestFit="1" customWidth="1"/>
    <col min="7687" max="7687" width="9.75" style="715" bestFit="1" customWidth="1"/>
    <col min="7688" max="7688" width="10.875" style="715" bestFit="1" customWidth="1"/>
    <col min="7689" max="7689" width="10.125" style="715" bestFit="1" customWidth="1"/>
    <col min="7690" max="7690" width="7.375" style="715" bestFit="1" customWidth="1"/>
    <col min="7691" max="7691" width="7.625" style="715" bestFit="1" customWidth="1"/>
    <col min="7692" max="7692" width="8.75" style="715" bestFit="1" customWidth="1"/>
    <col min="7693" max="7694" width="7.875" style="715" bestFit="1" customWidth="1"/>
    <col min="7695" max="7695" width="8.25" style="715" bestFit="1" customWidth="1"/>
    <col min="7696" max="7696" width="7" style="715" bestFit="1" customWidth="1"/>
    <col min="7697" max="7698" width="8.125" style="715" bestFit="1" customWidth="1"/>
    <col min="7699" max="7699" width="9.75" style="715" bestFit="1" customWidth="1"/>
    <col min="7700" max="7700" width="10.875" style="715" bestFit="1" customWidth="1"/>
    <col min="7701" max="7701" width="10.125" style="715" bestFit="1" customWidth="1"/>
    <col min="7702" max="7702" width="7.375" style="715" bestFit="1" customWidth="1"/>
    <col min="7703" max="7703" width="7.625" style="715" bestFit="1" customWidth="1"/>
    <col min="7704" max="7704" width="8.75" style="715" bestFit="1" customWidth="1"/>
    <col min="7705" max="7706" width="7.875" style="715" bestFit="1" customWidth="1"/>
    <col min="7707" max="7707" width="8.25" style="715" bestFit="1" customWidth="1"/>
    <col min="7708" max="7708" width="7" style="715" bestFit="1" customWidth="1"/>
    <col min="7709" max="7710" width="8.125" style="715" bestFit="1" customWidth="1"/>
    <col min="7711" max="7711" width="9.75" style="715" bestFit="1" customWidth="1"/>
    <col min="7712" max="7712" width="10.875" style="715" bestFit="1" customWidth="1"/>
    <col min="7713" max="7713" width="10.125" style="715" bestFit="1" customWidth="1"/>
    <col min="7714" max="7714" width="7.375" style="715" bestFit="1" customWidth="1"/>
    <col min="7715" max="7715" width="7.625" style="715" bestFit="1" customWidth="1"/>
    <col min="7716" max="7716" width="8.75" style="715" bestFit="1" customWidth="1"/>
    <col min="7717" max="7718" width="7.875" style="715" bestFit="1" customWidth="1"/>
    <col min="7719" max="7719" width="8.25" style="715" bestFit="1" customWidth="1"/>
    <col min="7720" max="7720" width="7" style="715" bestFit="1" customWidth="1"/>
    <col min="7721" max="7722" width="8.125" style="715" bestFit="1" customWidth="1"/>
    <col min="7723" max="7723" width="9.75" style="715" bestFit="1" customWidth="1"/>
    <col min="7724" max="7724" width="10.875" style="715" bestFit="1" customWidth="1"/>
    <col min="7725" max="7725" width="10.125" style="715" bestFit="1" customWidth="1"/>
    <col min="7726" max="7726" width="7.375" style="715" bestFit="1" customWidth="1"/>
    <col min="7727" max="7727" width="7.625" style="715" bestFit="1" customWidth="1"/>
    <col min="7728" max="7728" width="8.75" style="715" bestFit="1" customWidth="1"/>
    <col min="7729" max="7730" width="7.875" style="715" bestFit="1" customWidth="1"/>
    <col min="7731" max="7731" width="8.25" style="715" bestFit="1" customWidth="1"/>
    <col min="7732" max="7732" width="7" style="715" bestFit="1" customWidth="1"/>
    <col min="7733" max="7734" width="8.125" style="715" bestFit="1" customWidth="1"/>
    <col min="7735" max="7735" width="9.75" style="715" bestFit="1" customWidth="1"/>
    <col min="7736" max="7736" width="10.875" style="715" bestFit="1" customWidth="1"/>
    <col min="7737" max="7737" width="10.125" style="715" bestFit="1" customWidth="1"/>
    <col min="7738" max="7738" width="7.375" style="715" bestFit="1" customWidth="1"/>
    <col min="7739" max="7739" width="7.625" style="715" bestFit="1" customWidth="1"/>
    <col min="7740" max="7740" width="8.75" style="715" bestFit="1" customWidth="1"/>
    <col min="7741" max="7742" width="7.875" style="715" bestFit="1" customWidth="1"/>
    <col min="7743" max="7743" width="8.25" style="715" bestFit="1" customWidth="1"/>
    <col min="7744" max="7744" width="7" style="715" bestFit="1" customWidth="1"/>
    <col min="7745" max="7746" width="8.125" style="715" bestFit="1" customWidth="1"/>
    <col min="7747" max="7747" width="9.75" style="715" bestFit="1" customWidth="1"/>
    <col min="7748" max="7748" width="10.875" style="715" bestFit="1" customWidth="1"/>
    <col min="7749" max="7749" width="10.125" style="715" bestFit="1" customWidth="1"/>
    <col min="7750" max="7750" width="7.375" style="715" bestFit="1" customWidth="1"/>
    <col min="7751" max="7751" width="7.625" style="715" bestFit="1" customWidth="1"/>
    <col min="7752" max="7752" width="8.75" style="715" bestFit="1" customWidth="1"/>
    <col min="7753" max="7754" width="7.875" style="715" bestFit="1" customWidth="1"/>
    <col min="7755" max="7755" width="8.25" style="715" bestFit="1" customWidth="1"/>
    <col min="7756" max="7756" width="7" style="715" bestFit="1" customWidth="1"/>
    <col min="7757" max="7758" width="8.125" style="715" bestFit="1" customWidth="1"/>
    <col min="7759" max="7759" width="9.75" style="715" bestFit="1" customWidth="1"/>
    <col min="7760" max="7760" width="10.875" style="715" bestFit="1" customWidth="1"/>
    <col min="7761" max="7761" width="10.125" style="715" bestFit="1" customWidth="1"/>
    <col min="7762" max="7762" width="7.375" style="715" bestFit="1" customWidth="1"/>
    <col min="7763" max="7763" width="7.625" style="715" bestFit="1" customWidth="1"/>
    <col min="7764" max="7764" width="8.75" style="715" bestFit="1" customWidth="1"/>
    <col min="7765" max="7766" width="7.875" style="715" bestFit="1" customWidth="1"/>
    <col min="7767" max="7767" width="8.25" style="715" bestFit="1" customWidth="1"/>
    <col min="7768" max="7768" width="7" style="715" bestFit="1" customWidth="1"/>
    <col min="7769" max="7770" width="8.125" style="715" bestFit="1" customWidth="1"/>
    <col min="7771" max="7771" width="9.75" style="715" bestFit="1" customWidth="1"/>
    <col min="7772" max="7772" width="10.875" style="715" bestFit="1" customWidth="1"/>
    <col min="7773" max="7773" width="10.125" style="715" bestFit="1" customWidth="1"/>
    <col min="7774" max="7774" width="7.375" style="715" bestFit="1" customWidth="1"/>
    <col min="7775" max="7775" width="7.625" style="715" bestFit="1" customWidth="1"/>
    <col min="7776" max="7776" width="8.75" style="715" bestFit="1" customWidth="1"/>
    <col min="7777" max="7778" width="7.875" style="715" bestFit="1" customWidth="1"/>
    <col min="7779" max="7779" width="8.25" style="715" bestFit="1" customWidth="1"/>
    <col min="7780" max="7780" width="7" style="715" bestFit="1" customWidth="1"/>
    <col min="7781" max="7782" width="8.125" style="715" bestFit="1" customWidth="1"/>
    <col min="7783" max="7783" width="9.75" style="715" bestFit="1" customWidth="1"/>
    <col min="7784" max="7784" width="10.875" style="715" bestFit="1" customWidth="1"/>
    <col min="7785" max="7785" width="10.125" style="715" bestFit="1" customWidth="1"/>
    <col min="7786" max="7786" width="7.375" style="715" bestFit="1" customWidth="1"/>
    <col min="7787" max="7787" width="7.625" style="715" bestFit="1" customWidth="1"/>
    <col min="7788" max="7788" width="8.75" style="715" bestFit="1" customWidth="1"/>
    <col min="7789" max="7790" width="7.875" style="715" bestFit="1" customWidth="1"/>
    <col min="7791" max="7791" width="8.25" style="715" bestFit="1" customWidth="1"/>
    <col min="7792" max="7792" width="7" style="715" bestFit="1" customWidth="1"/>
    <col min="7793" max="7794" width="8.125" style="715" bestFit="1" customWidth="1"/>
    <col min="7795" max="7795" width="9.75" style="715" bestFit="1" customWidth="1"/>
    <col min="7796" max="7796" width="10.875" style="715" bestFit="1" customWidth="1"/>
    <col min="7797" max="7797" width="10.125" style="715" bestFit="1" customWidth="1"/>
    <col min="7798" max="7798" width="7.375" style="715" bestFit="1" customWidth="1"/>
    <col min="7799" max="7799" width="7.625" style="715" bestFit="1" customWidth="1"/>
    <col min="7800" max="7800" width="8.75" style="715" bestFit="1" customWidth="1"/>
    <col min="7801" max="7802" width="7.875" style="715" bestFit="1" customWidth="1"/>
    <col min="7803" max="7803" width="8.25" style="715" bestFit="1" customWidth="1"/>
    <col min="7804" max="7804" width="7" style="715" bestFit="1" customWidth="1"/>
    <col min="7805" max="7806" width="8.125" style="715" bestFit="1" customWidth="1"/>
    <col min="7807" max="7807" width="9.75" style="715" bestFit="1" customWidth="1"/>
    <col min="7808" max="7808" width="10.875" style="715" bestFit="1" customWidth="1"/>
    <col min="7809" max="7809" width="10.125" style="715" bestFit="1" customWidth="1"/>
    <col min="7810" max="7810" width="7.375" style="715" bestFit="1" customWidth="1"/>
    <col min="7811" max="7811" width="7.625" style="715" bestFit="1" customWidth="1"/>
    <col min="7812" max="7812" width="8.75" style="715" bestFit="1" customWidth="1"/>
    <col min="7813" max="7814" width="7.875" style="715" bestFit="1" customWidth="1"/>
    <col min="7815" max="7815" width="8.25" style="715" bestFit="1" customWidth="1"/>
    <col min="7816" max="7816" width="7" style="715" bestFit="1" customWidth="1"/>
    <col min="7817" max="7818" width="8.125" style="715" bestFit="1" customWidth="1"/>
    <col min="7819" max="7819" width="9.75" style="715" bestFit="1" customWidth="1"/>
    <col min="7820" max="7820" width="10.875" style="715" bestFit="1" customWidth="1"/>
    <col min="7821" max="7821" width="10.125" style="715" bestFit="1" customWidth="1"/>
    <col min="7822" max="7822" width="7.375" style="715" bestFit="1" customWidth="1"/>
    <col min="7823" max="7823" width="7.625" style="715" bestFit="1" customWidth="1"/>
    <col min="7824" max="7824" width="8.75" style="715" bestFit="1" customWidth="1"/>
    <col min="7825" max="7826" width="7.875" style="715" bestFit="1" customWidth="1"/>
    <col min="7827" max="7827" width="8.25" style="715" bestFit="1" customWidth="1"/>
    <col min="7828" max="7828" width="7" style="715" bestFit="1" customWidth="1"/>
    <col min="7829" max="7830" width="8.125" style="715" bestFit="1" customWidth="1"/>
    <col min="7831" max="7831" width="9.75" style="715" bestFit="1" customWidth="1"/>
    <col min="7832" max="7832" width="10.875" style="715" bestFit="1" customWidth="1"/>
    <col min="7833" max="7833" width="10.125" style="715" bestFit="1" customWidth="1"/>
    <col min="7834" max="7834" width="7.375" style="715" bestFit="1" customWidth="1"/>
    <col min="7835" max="7835" width="7.625" style="715" bestFit="1" customWidth="1"/>
    <col min="7836" max="7836" width="8.75" style="715" bestFit="1" customWidth="1"/>
    <col min="7837" max="7838" width="7.875" style="715" bestFit="1" customWidth="1"/>
    <col min="7839" max="7839" width="8.25" style="715" bestFit="1" customWidth="1"/>
    <col min="7840" max="7840" width="7" style="715" bestFit="1" customWidth="1"/>
    <col min="7841" max="7842" width="8.125" style="715" bestFit="1" customWidth="1"/>
    <col min="7843" max="7843" width="9.75" style="715" bestFit="1" customWidth="1"/>
    <col min="7844" max="7844" width="10.875" style="715" bestFit="1" customWidth="1"/>
    <col min="7845" max="7845" width="10.125" style="715" bestFit="1" customWidth="1"/>
    <col min="7846" max="7846" width="7.375" style="715" bestFit="1" customWidth="1"/>
    <col min="7847" max="7847" width="7.625" style="715" bestFit="1" customWidth="1"/>
    <col min="7848" max="7848" width="8.75" style="715" bestFit="1" customWidth="1"/>
    <col min="7849" max="7850" width="7.875" style="715" bestFit="1" customWidth="1"/>
    <col min="7851" max="7851" width="8.25" style="715" bestFit="1" customWidth="1"/>
    <col min="7852" max="7852" width="7" style="715" bestFit="1" customWidth="1"/>
    <col min="7853" max="7854" width="8.125" style="715" bestFit="1" customWidth="1"/>
    <col min="7855" max="7855" width="9.75" style="715" bestFit="1" customWidth="1"/>
    <col min="7856" max="7856" width="10.875" style="715" bestFit="1" customWidth="1"/>
    <col min="7857" max="7857" width="10.125" style="715" bestFit="1" customWidth="1"/>
    <col min="7858" max="7858" width="7.375" style="715" bestFit="1" customWidth="1"/>
    <col min="7859" max="7936" width="9" style="715"/>
    <col min="7937" max="7937" width="50.75" style="715" customWidth="1"/>
    <col min="7938" max="7938" width="7.875" style="715" bestFit="1" customWidth="1"/>
    <col min="7939" max="7939" width="8.25" style="715" bestFit="1" customWidth="1"/>
    <col min="7940" max="7940" width="7" style="715" bestFit="1" customWidth="1"/>
    <col min="7941" max="7942" width="8.125" style="715" bestFit="1" customWidth="1"/>
    <col min="7943" max="7943" width="9.75" style="715" bestFit="1" customWidth="1"/>
    <col min="7944" max="7944" width="10.875" style="715" bestFit="1" customWidth="1"/>
    <col min="7945" max="7945" width="10.125" style="715" bestFit="1" customWidth="1"/>
    <col min="7946" max="7946" width="7.375" style="715" bestFit="1" customWidth="1"/>
    <col min="7947" max="7947" width="7.625" style="715" bestFit="1" customWidth="1"/>
    <col min="7948" max="7948" width="8.75" style="715" bestFit="1" customWidth="1"/>
    <col min="7949" max="7950" width="7.875" style="715" bestFit="1" customWidth="1"/>
    <col min="7951" max="7951" width="8.25" style="715" bestFit="1" customWidth="1"/>
    <col min="7952" max="7952" width="7" style="715" bestFit="1" customWidth="1"/>
    <col min="7953" max="7954" width="8.125" style="715" bestFit="1" customWidth="1"/>
    <col min="7955" max="7955" width="9.75" style="715" bestFit="1" customWidth="1"/>
    <col min="7956" max="7956" width="10.875" style="715" bestFit="1" customWidth="1"/>
    <col min="7957" max="7957" width="10.125" style="715" bestFit="1" customWidth="1"/>
    <col min="7958" max="7958" width="7.375" style="715" bestFit="1" customWidth="1"/>
    <col min="7959" max="7959" width="7.625" style="715" bestFit="1" customWidth="1"/>
    <col min="7960" max="7960" width="8.75" style="715" bestFit="1" customWidth="1"/>
    <col min="7961" max="7962" width="7.875" style="715" bestFit="1" customWidth="1"/>
    <col min="7963" max="7963" width="8.25" style="715" bestFit="1" customWidth="1"/>
    <col min="7964" max="7964" width="7" style="715" bestFit="1" customWidth="1"/>
    <col min="7965" max="7966" width="8.125" style="715" bestFit="1" customWidth="1"/>
    <col min="7967" max="7967" width="9.75" style="715" bestFit="1" customWidth="1"/>
    <col min="7968" max="7968" width="10.875" style="715" bestFit="1" customWidth="1"/>
    <col min="7969" max="7969" width="10.125" style="715" bestFit="1" customWidth="1"/>
    <col min="7970" max="7970" width="7.375" style="715" bestFit="1" customWidth="1"/>
    <col min="7971" max="7971" width="7.625" style="715" bestFit="1" customWidth="1"/>
    <col min="7972" max="7972" width="8.75" style="715" bestFit="1" customWidth="1"/>
    <col min="7973" max="7974" width="7.875" style="715" bestFit="1" customWidth="1"/>
    <col min="7975" max="7975" width="8.25" style="715" bestFit="1" customWidth="1"/>
    <col min="7976" max="7976" width="7" style="715" bestFit="1" customWidth="1"/>
    <col min="7977" max="7978" width="8.125" style="715" bestFit="1" customWidth="1"/>
    <col min="7979" max="7979" width="9.75" style="715" bestFit="1" customWidth="1"/>
    <col min="7980" max="7980" width="10.875" style="715" bestFit="1" customWidth="1"/>
    <col min="7981" max="7981" width="10.125" style="715" bestFit="1" customWidth="1"/>
    <col min="7982" max="7982" width="7.375" style="715" bestFit="1" customWidth="1"/>
    <col min="7983" max="7983" width="7.625" style="715" bestFit="1" customWidth="1"/>
    <col min="7984" max="7984" width="8.75" style="715" bestFit="1" customWidth="1"/>
    <col min="7985" max="7986" width="7.875" style="715" bestFit="1" customWidth="1"/>
    <col min="7987" max="7987" width="8.25" style="715" bestFit="1" customWidth="1"/>
    <col min="7988" max="7988" width="7" style="715" bestFit="1" customWidth="1"/>
    <col min="7989" max="7990" width="8.125" style="715" bestFit="1" customWidth="1"/>
    <col min="7991" max="7991" width="9.75" style="715" bestFit="1" customWidth="1"/>
    <col min="7992" max="7992" width="10.875" style="715" bestFit="1" customWidth="1"/>
    <col min="7993" max="7993" width="10.125" style="715" bestFit="1" customWidth="1"/>
    <col min="7994" max="7994" width="7.375" style="715" bestFit="1" customWidth="1"/>
    <col min="7995" max="7995" width="7.625" style="715" bestFit="1" customWidth="1"/>
    <col min="7996" max="7996" width="8.75" style="715" bestFit="1" customWidth="1"/>
    <col min="7997" max="7998" width="7.875" style="715" bestFit="1" customWidth="1"/>
    <col min="7999" max="7999" width="8.25" style="715" bestFit="1" customWidth="1"/>
    <col min="8000" max="8000" width="7" style="715" bestFit="1" customWidth="1"/>
    <col min="8001" max="8002" width="8.125" style="715" bestFit="1" customWidth="1"/>
    <col min="8003" max="8003" width="9.75" style="715" bestFit="1" customWidth="1"/>
    <col min="8004" max="8004" width="10.875" style="715" bestFit="1" customWidth="1"/>
    <col min="8005" max="8005" width="10.125" style="715" bestFit="1" customWidth="1"/>
    <col min="8006" max="8006" width="7.375" style="715" bestFit="1" customWidth="1"/>
    <col min="8007" max="8007" width="7.625" style="715" bestFit="1" customWidth="1"/>
    <col min="8008" max="8008" width="8.75" style="715" bestFit="1" customWidth="1"/>
    <col min="8009" max="8010" width="7.875" style="715" bestFit="1" customWidth="1"/>
    <col min="8011" max="8011" width="8.25" style="715" bestFit="1" customWidth="1"/>
    <col min="8012" max="8012" width="7" style="715" bestFit="1" customWidth="1"/>
    <col min="8013" max="8014" width="8.125" style="715" bestFit="1" customWidth="1"/>
    <col min="8015" max="8015" width="9.75" style="715" bestFit="1" customWidth="1"/>
    <col min="8016" max="8016" width="10.875" style="715" bestFit="1" customWidth="1"/>
    <col min="8017" max="8017" width="10.125" style="715" bestFit="1" customWidth="1"/>
    <col min="8018" max="8018" width="7.375" style="715" bestFit="1" customWidth="1"/>
    <col min="8019" max="8019" width="7.625" style="715" bestFit="1" customWidth="1"/>
    <col min="8020" max="8020" width="8.75" style="715" bestFit="1" customWidth="1"/>
    <col min="8021" max="8022" width="7.875" style="715" bestFit="1" customWidth="1"/>
    <col min="8023" max="8023" width="8.25" style="715" bestFit="1" customWidth="1"/>
    <col min="8024" max="8024" width="7" style="715" bestFit="1" customWidth="1"/>
    <col min="8025" max="8026" width="8.125" style="715" bestFit="1" customWidth="1"/>
    <col min="8027" max="8027" width="9.75" style="715" bestFit="1" customWidth="1"/>
    <col min="8028" max="8028" width="10.875" style="715" bestFit="1" customWidth="1"/>
    <col min="8029" max="8029" width="10.125" style="715" bestFit="1" customWidth="1"/>
    <col min="8030" max="8030" width="7.375" style="715" bestFit="1" customWidth="1"/>
    <col min="8031" max="8031" width="7.625" style="715" bestFit="1" customWidth="1"/>
    <col min="8032" max="8032" width="8.75" style="715" bestFit="1" customWidth="1"/>
    <col min="8033" max="8034" width="7.875" style="715" bestFit="1" customWidth="1"/>
    <col min="8035" max="8035" width="8.25" style="715" bestFit="1" customWidth="1"/>
    <col min="8036" max="8036" width="7" style="715" bestFit="1" customWidth="1"/>
    <col min="8037" max="8038" width="8.125" style="715" bestFit="1" customWidth="1"/>
    <col min="8039" max="8039" width="9.75" style="715" bestFit="1" customWidth="1"/>
    <col min="8040" max="8040" width="10.875" style="715" bestFit="1" customWidth="1"/>
    <col min="8041" max="8041" width="10.125" style="715" bestFit="1" customWidth="1"/>
    <col min="8042" max="8042" width="7.375" style="715" bestFit="1" customWidth="1"/>
    <col min="8043" max="8043" width="7.625" style="715" bestFit="1" customWidth="1"/>
    <col min="8044" max="8044" width="8.75" style="715" bestFit="1" customWidth="1"/>
    <col min="8045" max="8046" width="7.875" style="715" bestFit="1" customWidth="1"/>
    <col min="8047" max="8047" width="8.25" style="715" bestFit="1" customWidth="1"/>
    <col min="8048" max="8048" width="7" style="715" bestFit="1" customWidth="1"/>
    <col min="8049" max="8050" width="8.125" style="715" bestFit="1" customWidth="1"/>
    <col min="8051" max="8051" width="9.75" style="715" bestFit="1" customWidth="1"/>
    <col min="8052" max="8052" width="10.875" style="715" bestFit="1" customWidth="1"/>
    <col min="8053" max="8053" width="10.125" style="715" bestFit="1" customWidth="1"/>
    <col min="8054" max="8054" width="7.375" style="715" bestFit="1" customWidth="1"/>
    <col min="8055" max="8055" width="7.625" style="715" bestFit="1" customWidth="1"/>
    <col min="8056" max="8056" width="8.75" style="715" bestFit="1" customWidth="1"/>
    <col min="8057" max="8058" width="7.875" style="715" bestFit="1" customWidth="1"/>
    <col min="8059" max="8059" width="8.25" style="715" bestFit="1" customWidth="1"/>
    <col min="8060" max="8060" width="7" style="715" bestFit="1" customWidth="1"/>
    <col min="8061" max="8062" width="8.125" style="715" bestFit="1" customWidth="1"/>
    <col min="8063" max="8063" width="9.75" style="715" bestFit="1" customWidth="1"/>
    <col min="8064" max="8064" width="10.875" style="715" bestFit="1" customWidth="1"/>
    <col min="8065" max="8065" width="10.125" style="715" bestFit="1" customWidth="1"/>
    <col min="8066" max="8066" width="7.375" style="715" bestFit="1" customWidth="1"/>
    <col min="8067" max="8067" width="7.625" style="715" bestFit="1" customWidth="1"/>
    <col min="8068" max="8068" width="8.75" style="715" bestFit="1" customWidth="1"/>
    <col min="8069" max="8070" width="7.875" style="715" bestFit="1" customWidth="1"/>
    <col min="8071" max="8071" width="8.25" style="715" bestFit="1" customWidth="1"/>
    <col min="8072" max="8072" width="7" style="715" bestFit="1" customWidth="1"/>
    <col min="8073" max="8074" width="8.125" style="715" bestFit="1" customWidth="1"/>
    <col min="8075" max="8075" width="9.75" style="715" bestFit="1" customWidth="1"/>
    <col min="8076" max="8076" width="10.875" style="715" bestFit="1" customWidth="1"/>
    <col min="8077" max="8077" width="10.125" style="715" bestFit="1" customWidth="1"/>
    <col min="8078" max="8078" width="7.375" style="715" bestFit="1" customWidth="1"/>
    <col min="8079" max="8079" width="7.625" style="715" bestFit="1" customWidth="1"/>
    <col min="8080" max="8080" width="8.75" style="715" bestFit="1" customWidth="1"/>
    <col min="8081" max="8082" width="7.875" style="715" bestFit="1" customWidth="1"/>
    <col min="8083" max="8083" width="8.25" style="715" bestFit="1" customWidth="1"/>
    <col min="8084" max="8084" width="7" style="715" bestFit="1" customWidth="1"/>
    <col min="8085" max="8086" width="8.125" style="715" bestFit="1" customWidth="1"/>
    <col min="8087" max="8087" width="9.75" style="715" bestFit="1" customWidth="1"/>
    <col min="8088" max="8088" width="10.875" style="715" bestFit="1" customWidth="1"/>
    <col min="8089" max="8089" width="10.125" style="715" bestFit="1" customWidth="1"/>
    <col min="8090" max="8090" width="7.375" style="715" bestFit="1" customWidth="1"/>
    <col min="8091" max="8091" width="7.625" style="715" bestFit="1" customWidth="1"/>
    <col min="8092" max="8092" width="8.75" style="715" bestFit="1" customWidth="1"/>
    <col min="8093" max="8094" width="7.875" style="715" bestFit="1" customWidth="1"/>
    <col min="8095" max="8095" width="8.25" style="715" bestFit="1" customWidth="1"/>
    <col min="8096" max="8096" width="7" style="715" bestFit="1" customWidth="1"/>
    <col min="8097" max="8098" width="8.125" style="715" bestFit="1" customWidth="1"/>
    <col min="8099" max="8099" width="9.75" style="715" bestFit="1" customWidth="1"/>
    <col min="8100" max="8100" width="10.875" style="715" bestFit="1" customWidth="1"/>
    <col min="8101" max="8101" width="10.125" style="715" bestFit="1" customWidth="1"/>
    <col min="8102" max="8102" width="7.375" style="715" bestFit="1" customWidth="1"/>
    <col min="8103" max="8103" width="7.625" style="715" bestFit="1" customWidth="1"/>
    <col min="8104" max="8104" width="8.75" style="715" bestFit="1" customWidth="1"/>
    <col min="8105" max="8106" width="7.875" style="715" bestFit="1" customWidth="1"/>
    <col min="8107" max="8107" width="8.25" style="715" bestFit="1" customWidth="1"/>
    <col min="8108" max="8108" width="7" style="715" bestFit="1" customWidth="1"/>
    <col min="8109" max="8110" width="8.125" style="715" bestFit="1" customWidth="1"/>
    <col min="8111" max="8111" width="9.75" style="715" bestFit="1" customWidth="1"/>
    <col min="8112" max="8112" width="10.875" style="715" bestFit="1" customWidth="1"/>
    <col min="8113" max="8113" width="10.125" style="715" bestFit="1" customWidth="1"/>
    <col min="8114" max="8114" width="7.375" style="715" bestFit="1" customWidth="1"/>
    <col min="8115" max="8192" width="9" style="715"/>
    <col min="8193" max="8193" width="50.75" style="715" customWidth="1"/>
    <col min="8194" max="8194" width="7.875" style="715" bestFit="1" customWidth="1"/>
    <col min="8195" max="8195" width="8.25" style="715" bestFit="1" customWidth="1"/>
    <col min="8196" max="8196" width="7" style="715" bestFit="1" customWidth="1"/>
    <col min="8197" max="8198" width="8.125" style="715" bestFit="1" customWidth="1"/>
    <col min="8199" max="8199" width="9.75" style="715" bestFit="1" customWidth="1"/>
    <col min="8200" max="8200" width="10.875" style="715" bestFit="1" customWidth="1"/>
    <col min="8201" max="8201" width="10.125" style="715" bestFit="1" customWidth="1"/>
    <col min="8202" max="8202" width="7.375" style="715" bestFit="1" customWidth="1"/>
    <col min="8203" max="8203" width="7.625" style="715" bestFit="1" customWidth="1"/>
    <col min="8204" max="8204" width="8.75" style="715" bestFit="1" customWidth="1"/>
    <col min="8205" max="8206" width="7.875" style="715" bestFit="1" customWidth="1"/>
    <col min="8207" max="8207" width="8.25" style="715" bestFit="1" customWidth="1"/>
    <col min="8208" max="8208" width="7" style="715" bestFit="1" customWidth="1"/>
    <col min="8209" max="8210" width="8.125" style="715" bestFit="1" customWidth="1"/>
    <col min="8211" max="8211" width="9.75" style="715" bestFit="1" customWidth="1"/>
    <col min="8212" max="8212" width="10.875" style="715" bestFit="1" customWidth="1"/>
    <col min="8213" max="8213" width="10.125" style="715" bestFit="1" customWidth="1"/>
    <col min="8214" max="8214" width="7.375" style="715" bestFit="1" customWidth="1"/>
    <col min="8215" max="8215" width="7.625" style="715" bestFit="1" customWidth="1"/>
    <col min="8216" max="8216" width="8.75" style="715" bestFit="1" customWidth="1"/>
    <col min="8217" max="8218" width="7.875" style="715" bestFit="1" customWidth="1"/>
    <col min="8219" max="8219" width="8.25" style="715" bestFit="1" customWidth="1"/>
    <col min="8220" max="8220" width="7" style="715" bestFit="1" customWidth="1"/>
    <col min="8221" max="8222" width="8.125" style="715" bestFit="1" customWidth="1"/>
    <col min="8223" max="8223" width="9.75" style="715" bestFit="1" customWidth="1"/>
    <col min="8224" max="8224" width="10.875" style="715" bestFit="1" customWidth="1"/>
    <col min="8225" max="8225" width="10.125" style="715" bestFit="1" customWidth="1"/>
    <col min="8226" max="8226" width="7.375" style="715" bestFit="1" customWidth="1"/>
    <col min="8227" max="8227" width="7.625" style="715" bestFit="1" customWidth="1"/>
    <col min="8228" max="8228" width="8.75" style="715" bestFit="1" customWidth="1"/>
    <col min="8229" max="8230" width="7.875" style="715" bestFit="1" customWidth="1"/>
    <col min="8231" max="8231" width="8.25" style="715" bestFit="1" customWidth="1"/>
    <col min="8232" max="8232" width="7" style="715" bestFit="1" customWidth="1"/>
    <col min="8233" max="8234" width="8.125" style="715" bestFit="1" customWidth="1"/>
    <col min="8235" max="8235" width="9.75" style="715" bestFit="1" customWidth="1"/>
    <col min="8236" max="8236" width="10.875" style="715" bestFit="1" customWidth="1"/>
    <col min="8237" max="8237" width="10.125" style="715" bestFit="1" customWidth="1"/>
    <col min="8238" max="8238" width="7.375" style="715" bestFit="1" customWidth="1"/>
    <col min="8239" max="8239" width="7.625" style="715" bestFit="1" customWidth="1"/>
    <col min="8240" max="8240" width="8.75" style="715" bestFit="1" customWidth="1"/>
    <col min="8241" max="8242" width="7.875" style="715" bestFit="1" customWidth="1"/>
    <col min="8243" max="8243" width="8.25" style="715" bestFit="1" customWidth="1"/>
    <col min="8244" max="8244" width="7" style="715" bestFit="1" customWidth="1"/>
    <col min="8245" max="8246" width="8.125" style="715" bestFit="1" customWidth="1"/>
    <col min="8247" max="8247" width="9.75" style="715" bestFit="1" customWidth="1"/>
    <col min="8248" max="8248" width="10.875" style="715" bestFit="1" customWidth="1"/>
    <col min="8249" max="8249" width="10.125" style="715" bestFit="1" customWidth="1"/>
    <col min="8250" max="8250" width="7.375" style="715" bestFit="1" customWidth="1"/>
    <col min="8251" max="8251" width="7.625" style="715" bestFit="1" customWidth="1"/>
    <col min="8252" max="8252" width="8.75" style="715" bestFit="1" customWidth="1"/>
    <col min="8253" max="8254" width="7.875" style="715" bestFit="1" customWidth="1"/>
    <col min="8255" max="8255" width="8.25" style="715" bestFit="1" customWidth="1"/>
    <col min="8256" max="8256" width="7" style="715" bestFit="1" customWidth="1"/>
    <col min="8257" max="8258" width="8.125" style="715" bestFit="1" customWidth="1"/>
    <col min="8259" max="8259" width="9.75" style="715" bestFit="1" customWidth="1"/>
    <col min="8260" max="8260" width="10.875" style="715" bestFit="1" customWidth="1"/>
    <col min="8261" max="8261" width="10.125" style="715" bestFit="1" customWidth="1"/>
    <col min="8262" max="8262" width="7.375" style="715" bestFit="1" customWidth="1"/>
    <col min="8263" max="8263" width="7.625" style="715" bestFit="1" customWidth="1"/>
    <col min="8264" max="8264" width="8.75" style="715" bestFit="1" customWidth="1"/>
    <col min="8265" max="8266" width="7.875" style="715" bestFit="1" customWidth="1"/>
    <col min="8267" max="8267" width="8.25" style="715" bestFit="1" customWidth="1"/>
    <col min="8268" max="8268" width="7" style="715" bestFit="1" customWidth="1"/>
    <col min="8269" max="8270" width="8.125" style="715" bestFit="1" customWidth="1"/>
    <col min="8271" max="8271" width="9.75" style="715" bestFit="1" customWidth="1"/>
    <col min="8272" max="8272" width="10.875" style="715" bestFit="1" customWidth="1"/>
    <col min="8273" max="8273" width="10.125" style="715" bestFit="1" customWidth="1"/>
    <col min="8274" max="8274" width="7.375" style="715" bestFit="1" customWidth="1"/>
    <col min="8275" max="8275" width="7.625" style="715" bestFit="1" customWidth="1"/>
    <col min="8276" max="8276" width="8.75" style="715" bestFit="1" customWidth="1"/>
    <col min="8277" max="8278" width="7.875" style="715" bestFit="1" customWidth="1"/>
    <col min="8279" max="8279" width="8.25" style="715" bestFit="1" customWidth="1"/>
    <col min="8280" max="8280" width="7" style="715" bestFit="1" customWidth="1"/>
    <col min="8281" max="8282" width="8.125" style="715" bestFit="1" customWidth="1"/>
    <col min="8283" max="8283" width="9.75" style="715" bestFit="1" customWidth="1"/>
    <col min="8284" max="8284" width="10.875" style="715" bestFit="1" customWidth="1"/>
    <col min="8285" max="8285" width="10.125" style="715" bestFit="1" customWidth="1"/>
    <col min="8286" max="8286" width="7.375" style="715" bestFit="1" customWidth="1"/>
    <col min="8287" max="8287" width="7.625" style="715" bestFit="1" customWidth="1"/>
    <col min="8288" max="8288" width="8.75" style="715" bestFit="1" customWidth="1"/>
    <col min="8289" max="8290" width="7.875" style="715" bestFit="1" customWidth="1"/>
    <col min="8291" max="8291" width="8.25" style="715" bestFit="1" customWidth="1"/>
    <col min="8292" max="8292" width="7" style="715" bestFit="1" customWidth="1"/>
    <col min="8293" max="8294" width="8.125" style="715" bestFit="1" customWidth="1"/>
    <col min="8295" max="8295" width="9.75" style="715" bestFit="1" customWidth="1"/>
    <col min="8296" max="8296" width="10.875" style="715" bestFit="1" customWidth="1"/>
    <col min="8297" max="8297" width="10.125" style="715" bestFit="1" customWidth="1"/>
    <col min="8298" max="8298" width="7.375" style="715" bestFit="1" customWidth="1"/>
    <col min="8299" max="8299" width="7.625" style="715" bestFit="1" customWidth="1"/>
    <col min="8300" max="8300" width="8.75" style="715" bestFit="1" customWidth="1"/>
    <col min="8301" max="8302" width="7.875" style="715" bestFit="1" customWidth="1"/>
    <col min="8303" max="8303" width="8.25" style="715" bestFit="1" customWidth="1"/>
    <col min="8304" max="8304" width="7" style="715" bestFit="1" customWidth="1"/>
    <col min="8305" max="8306" width="8.125" style="715" bestFit="1" customWidth="1"/>
    <col min="8307" max="8307" width="9.75" style="715" bestFit="1" customWidth="1"/>
    <col min="8308" max="8308" width="10.875" style="715" bestFit="1" customWidth="1"/>
    <col min="8309" max="8309" width="10.125" style="715" bestFit="1" customWidth="1"/>
    <col min="8310" max="8310" width="7.375" style="715" bestFit="1" customWidth="1"/>
    <col min="8311" max="8311" width="7.625" style="715" bestFit="1" customWidth="1"/>
    <col min="8312" max="8312" width="8.75" style="715" bestFit="1" customWidth="1"/>
    <col min="8313" max="8314" width="7.875" style="715" bestFit="1" customWidth="1"/>
    <col min="8315" max="8315" width="8.25" style="715" bestFit="1" customWidth="1"/>
    <col min="8316" max="8316" width="7" style="715" bestFit="1" customWidth="1"/>
    <col min="8317" max="8318" width="8.125" style="715" bestFit="1" customWidth="1"/>
    <col min="8319" max="8319" width="9.75" style="715" bestFit="1" customWidth="1"/>
    <col min="8320" max="8320" width="10.875" style="715" bestFit="1" customWidth="1"/>
    <col min="8321" max="8321" width="10.125" style="715" bestFit="1" customWidth="1"/>
    <col min="8322" max="8322" width="7.375" style="715" bestFit="1" customWidth="1"/>
    <col min="8323" max="8323" width="7.625" style="715" bestFit="1" customWidth="1"/>
    <col min="8324" max="8324" width="8.75" style="715" bestFit="1" customWidth="1"/>
    <col min="8325" max="8326" width="7.875" style="715" bestFit="1" customWidth="1"/>
    <col min="8327" max="8327" width="8.25" style="715" bestFit="1" customWidth="1"/>
    <col min="8328" max="8328" width="7" style="715" bestFit="1" customWidth="1"/>
    <col min="8329" max="8330" width="8.125" style="715" bestFit="1" customWidth="1"/>
    <col min="8331" max="8331" width="9.75" style="715" bestFit="1" customWidth="1"/>
    <col min="8332" max="8332" width="10.875" style="715" bestFit="1" customWidth="1"/>
    <col min="8333" max="8333" width="10.125" style="715" bestFit="1" customWidth="1"/>
    <col min="8334" max="8334" width="7.375" style="715" bestFit="1" customWidth="1"/>
    <col min="8335" max="8335" width="7.625" style="715" bestFit="1" customWidth="1"/>
    <col min="8336" max="8336" width="8.75" style="715" bestFit="1" customWidth="1"/>
    <col min="8337" max="8338" width="7.875" style="715" bestFit="1" customWidth="1"/>
    <col min="8339" max="8339" width="8.25" style="715" bestFit="1" customWidth="1"/>
    <col min="8340" max="8340" width="7" style="715" bestFit="1" customWidth="1"/>
    <col min="8341" max="8342" width="8.125" style="715" bestFit="1" customWidth="1"/>
    <col min="8343" max="8343" width="9.75" style="715" bestFit="1" customWidth="1"/>
    <col min="8344" max="8344" width="10.875" style="715" bestFit="1" customWidth="1"/>
    <col min="8345" max="8345" width="10.125" style="715" bestFit="1" customWidth="1"/>
    <col min="8346" max="8346" width="7.375" style="715" bestFit="1" customWidth="1"/>
    <col min="8347" max="8347" width="7.625" style="715" bestFit="1" customWidth="1"/>
    <col min="8348" max="8348" width="8.75" style="715" bestFit="1" customWidth="1"/>
    <col min="8349" max="8350" width="7.875" style="715" bestFit="1" customWidth="1"/>
    <col min="8351" max="8351" width="8.25" style="715" bestFit="1" customWidth="1"/>
    <col min="8352" max="8352" width="7" style="715" bestFit="1" customWidth="1"/>
    <col min="8353" max="8354" width="8.125" style="715" bestFit="1" customWidth="1"/>
    <col min="8355" max="8355" width="9.75" style="715" bestFit="1" customWidth="1"/>
    <col min="8356" max="8356" width="10.875" style="715" bestFit="1" customWidth="1"/>
    <col min="8357" max="8357" width="10.125" style="715" bestFit="1" customWidth="1"/>
    <col min="8358" max="8358" width="7.375" style="715" bestFit="1" customWidth="1"/>
    <col min="8359" max="8359" width="7.625" style="715" bestFit="1" customWidth="1"/>
    <col min="8360" max="8360" width="8.75" style="715" bestFit="1" customWidth="1"/>
    <col min="8361" max="8362" width="7.875" style="715" bestFit="1" customWidth="1"/>
    <col min="8363" max="8363" width="8.25" style="715" bestFit="1" customWidth="1"/>
    <col min="8364" max="8364" width="7" style="715" bestFit="1" customWidth="1"/>
    <col min="8365" max="8366" width="8.125" style="715" bestFit="1" customWidth="1"/>
    <col min="8367" max="8367" width="9.75" style="715" bestFit="1" customWidth="1"/>
    <col min="8368" max="8368" width="10.875" style="715" bestFit="1" customWidth="1"/>
    <col min="8369" max="8369" width="10.125" style="715" bestFit="1" customWidth="1"/>
    <col min="8370" max="8370" width="7.375" style="715" bestFit="1" customWidth="1"/>
    <col min="8371" max="8448" width="9" style="715"/>
    <col min="8449" max="8449" width="50.75" style="715" customWidth="1"/>
    <col min="8450" max="8450" width="7.875" style="715" bestFit="1" customWidth="1"/>
    <col min="8451" max="8451" width="8.25" style="715" bestFit="1" customWidth="1"/>
    <col min="8452" max="8452" width="7" style="715" bestFit="1" customWidth="1"/>
    <col min="8453" max="8454" width="8.125" style="715" bestFit="1" customWidth="1"/>
    <col min="8455" max="8455" width="9.75" style="715" bestFit="1" customWidth="1"/>
    <col min="8456" max="8456" width="10.875" style="715" bestFit="1" customWidth="1"/>
    <col min="8457" max="8457" width="10.125" style="715" bestFit="1" customWidth="1"/>
    <col min="8458" max="8458" width="7.375" style="715" bestFit="1" customWidth="1"/>
    <col min="8459" max="8459" width="7.625" style="715" bestFit="1" customWidth="1"/>
    <col min="8460" max="8460" width="8.75" style="715" bestFit="1" customWidth="1"/>
    <col min="8461" max="8462" width="7.875" style="715" bestFit="1" customWidth="1"/>
    <col min="8463" max="8463" width="8.25" style="715" bestFit="1" customWidth="1"/>
    <col min="8464" max="8464" width="7" style="715" bestFit="1" customWidth="1"/>
    <col min="8465" max="8466" width="8.125" style="715" bestFit="1" customWidth="1"/>
    <col min="8467" max="8467" width="9.75" style="715" bestFit="1" customWidth="1"/>
    <col min="8468" max="8468" width="10.875" style="715" bestFit="1" customWidth="1"/>
    <col min="8469" max="8469" width="10.125" style="715" bestFit="1" customWidth="1"/>
    <col min="8470" max="8470" width="7.375" style="715" bestFit="1" customWidth="1"/>
    <col min="8471" max="8471" width="7.625" style="715" bestFit="1" customWidth="1"/>
    <col min="8472" max="8472" width="8.75" style="715" bestFit="1" customWidth="1"/>
    <col min="8473" max="8474" width="7.875" style="715" bestFit="1" customWidth="1"/>
    <col min="8475" max="8475" width="8.25" style="715" bestFit="1" customWidth="1"/>
    <col min="8476" max="8476" width="7" style="715" bestFit="1" customWidth="1"/>
    <col min="8477" max="8478" width="8.125" style="715" bestFit="1" customWidth="1"/>
    <col min="8479" max="8479" width="9.75" style="715" bestFit="1" customWidth="1"/>
    <col min="8480" max="8480" width="10.875" style="715" bestFit="1" customWidth="1"/>
    <col min="8481" max="8481" width="10.125" style="715" bestFit="1" customWidth="1"/>
    <col min="8482" max="8482" width="7.375" style="715" bestFit="1" customWidth="1"/>
    <col min="8483" max="8483" width="7.625" style="715" bestFit="1" customWidth="1"/>
    <col min="8484" max="8484" width="8.75" style="715" bestFit="1" customWidth="1"/>
    <col min="8485" max="8486" width="7.875" style="715" bestFit="1" customWidth="1"/>
    <col min="8487" max="8487" width="8.25" style="715" bestFit="1" customWidth="1"/>
    <col min="8488" max="8488" width="7" style="715" bestFit="1" customWidth="1"/>
    <col min="8489" max="8490" width="8.125" style="715" bestFit="1" customWidth="1"/>
    <col min="8491" max="8491" width="9.75" style="715" bestFit="1" customWidth="1"/>
    <col min="8492" max="8492" width="10.875" style="715" bestFit="1" customWidth="1"/>
    <col min="8493" max="8493" width="10.125" style="715" bestFit="1" customWidth="1"/>
    <col min="8494" max="8494" width="7.375" style="715" bestFit="1" customWidth="1"/>
    <col min="8495" max="8495" width="7.625" style="715" bestFit="1" customWidth="1"/>
    <col min="8496" max="8496" width="8.75" style="715" bestFit="1" customWidth="1"/>
    <col min="8497" max="8498" width="7.875" style="715" bestFit="1" customWidth="1"/>
    <col min="8499" max="8499" width="8.25" style="715" bestFit="1" customWidth="1"/>
    <col min="8500" max="8500" width="7" style="715" bestFit="1" customWidth="1"/>
    <col min="8501" max="8502" width="8.125" style="715" bestFit="1" customWidth="1"/>
    <col min="8503" max="8503" width="9.75" style="715" bestFit="1" customWidth="1"/>
    <col min="8504" max="8504" width="10.875" style="715" bestFit="1" customWidth="1"/>
    <col min="8505" max="8505" width="10.125" style="715" bestFit="1" customWidth="1"/>
    <col min="8506" max="8506" width="7.375" style="715" bestFit="1" customWidth="1"/>
    <col min="8507" max="8507" width="7.625" style="715" bestFit="1" customWidth="1"/>
    <col min="8508" max="8508" width="8.75" style="715" bestFit="1" customWidth="1"/>
    <col min="8509" max="8510" width="7.875" style="715" bestFit="1" customWidth="1"/>
    <col min="8511" max="8511" width="8.25" style="715" bestFit="1" customWidth="1"/>
    <col min="8512" max="8512" width="7" style="715" bestFit="1" customWidth="1"/>
    <col min="8513" max="8514" width="8.125" style="715" bestFit="1" customWidth="1"/>
    <col min="8515" max="8515" width="9.75" style="715" bestFit="1" customWidth="1"/>
    <col min="8516" max="8516" width="10.875" style="715" bestFit="1" customWidth="1"/>
    <col min="8517" max="8517" width="10.125" style="715" bestFit="1" customWidth="1"/>
    <col min="8518" max="8518" width="7.375" style="715" bestFit="1" customWidth="1"/>
    <col min="8519" max="8519" width="7.625" style="715" bestFit="1" customWidth="1"/>
    <col min="8520" max="8520" width="8.75" style="715" bestFit="1" customWidth="1"/>
    <col min="8521" max="8522" width="7.875" style="715" bestFit="1" customWidth="1"/>
    <col min="8523" max="8523" width="8.25" style="715" bestFit="1" customWidth="1"/>
    <col min="8524" max="8524" width="7" style="715" bestFit="1" customWidth="1"/>
    <col min="8525" max="8526" width="8.125" style="715" bestFit="1" customWidth="1"/>
    <col min="8527" max="8527" width="9.75" style="715" bestFit="1" customWidth="1"/>
    <col min="8528" max="8528" width="10.875" style="715" bestFit="1" customWidth="1"/>
    <col min="8529" max="8529" width="10.125" style="715" bestFit="1" customWidth="1"/>
    <col min="8530" max="8530" width="7.375" style="715" bestFit="1" customWidth="1"/>
    <col min="8531" max="8531" width="7.625" style="715" bestFit="1" customWidth="1"/>
    <col min="8532" max="8532" width="8.75" style="715" bestFit="1" customWidth="1"/>
    <col min="8533" max="8534" width="7.875" style="715" bestFit="1" customWidth="1"/>
    <col min="8535" max="8535" width="8.25" style="715" bestFit="1" customWidth="1"/>
    <col min="8536" max="8536" width="7" style="715" bestFit="1" customWidth="1"/>
    <col min="8537" max="8538" width="8.125" style="715" bestFit="1" customWidth="1"/>
    <col min="8539" max="8539" width="9.75" style="715" bestFit="1" customWidth="1"/>
    <col min="8540" max="8540" width="10.875" style="715" bestFit="1" customWidth="1"/>
    <col min="8541" max="8541" width="10.125" style="715" bestFit="1" customWidth="1"/>
    <col min="8542" max="8542" width="7.375" style="715" bestFit="1" customWidth="1"/>
    <col min="8543" max="8543" width="7.625" style="715" bestFit="1" customWidth="1"/>
    <col min="8544" max="8544" width="8.75" style="715" bestFit="1" customWidth="1"/>
    <col min="8545" max="8546" width="7.875" style="715" bestFit="1" customWidth="1"/>
    <col min="8547" max="8547" width="8.25" style="715" bestFit="1" customWidth="1"/>
    <col min="8548" max="8548" width="7" style="715" bestFit="1" customWidth="1"/>
    <col min="8549" max="8550" width="8.125" style="715" bestFit="1" customWidth="1"/>
    <col min="8551" max="8551" width="9.75" style="715" bestFit="1" customWidth="1"/>
    <col min="8552" max="8552" width="10.875" style="715" bestFit="1" customWidth="1"/>
    <col min="8553" max="8553" width="10.125" style="715" bestFit="1" customWidth="1"/>
    <col min="8554" max="8554" width="7.375" style="715" bestFit="1" customWidth="1"/>
    <col min="8555" max="8555" width="7.625" style="715" bestFit="1" customWidth="1"/>
    <col min="8556" max="8556" width="8.75" style="715" bestFit="1" customWidth="1"/>
    <col min="8557" max="8558" width="7.875" style="715" bestFit="1" customWidth="1"/>
    <col min="8559" max="8559" width="8.25" style="715" bestFit="1" customWidth="1"/>
    <col min="8560" max="8560" width="7" style="715" bestFit="1" customWidth="1"/>
    <col min="8561" max="8562" width="8.125" style="715" bestFit="1" customWidth="1"/>
    <col min="8563" max="8563" width="9.75" style="715" bestFit="1" customWidth="1"/>
    <col min="8564" max="8564" width="10.875" style="715" bestFit="1" customWidth="1"/>
    <col min="8565" max="8565" width="10.125" style="715" bestFit="1" customWidth="1"/>
    <col min="8566" max="8566" width="7.375" style="715" bestFit="1" customWidth="1"/>
    <col min="8567" max="8567" width="7.625" style="715" bestFit="1" customWidth="1"/>
    <col min="8568" max="8568" width="8.75" style="715" bestFit="1" customWidth="1"/>
    <col min="8569" max="8570" width="7.875" style="715" bestFit="1" customWidth="1"/>
    <col min="8571" max="8571" width="8.25" style="715" bestFit="1" customWidth="1"/>
    <col min="8572" max="8572" width="7" style="715" bestFit="1" customWidth="1"/>
    <col min="8573" max="8574" width="8.125" style="715" bestFit="1" customWidth="1"/>
    <col min="8575" max="8575" width="9.75" style="715" bestFit="1" customWidth="1"/>
    <col min="8576" max="8576" width="10.875" style="715" bestFit="1" customWidth="1"/>
    <col min="8577" max="8577" width="10.125" style="715" bestFit="1" customWidth="1"/>
    <col min="8578" max="8578" width="7.375" style="715" bestFit="1" customWidth="1"/>
    <col min="8579" max="8579" width="7.625" style="715" bestFit="1" customWidth="1"/>
    <col min="8580" max="8580" width="8.75" style="715" bestFit="1" customWidth="1"/>
    <col min="8581" max="8582" width="7.875" style="715" bestFit="1" customWidth="1"/>
    <col min="8583" max="8583" width="8.25" style="715" bestFit="1" customWidth="1"/>
    <col min="8584" max="8584" width="7" style="715" bestFit="1" customWidth="1"/>
    <col min="8585" max="8586" width="8.125" style="715" bestFit="1" customWidth="1"/>
    <col min="8587" max="8587" width="9.75" style="715" bestFit="1" customWidth="1"/>
    <col min="8588" max="8588" width="10.875" style="715" bestFit="1" customWidth="1"/>
    <col min="8589" max="8589" width="10.125" style="715" bestFit="1" customWidth="1"/>
    <col min="8590" max="8590" width="7.375" style="715" bestFit="1" customWidth="1"/>
    <col min="8591" max="8591" width="7.625" style="715" bestFit="1" customWidth="1"/>
    <col min="8592" max="8592" width="8.75" style="715" bestFit="1" customWidth="1"/>
    <col min="8593" max="8594" width="7.875" style="715" bestFit="1" customWidth="1"/>
    <col min="8595" max="8595" width="8.25" style="715" bestFit="1" customWidth="1"/>
    <col min="8596" max="8596" width="7" style="715" bestFit="1" customWidth="1"/>
    <col min="8597" max="8598" width="8.125" style="715" bestFit="1" customWidth="1"/>
    <col min="8599" max="8599" width="9.75" style="715" bestFit="1" customWidth="1"/>
    <col min="8600" max="8600" width="10.875" style="715" bestFit="1" customWidth="1"/>
    <col min="8601" max="8601" width="10.125" style="715" bestFit="1" customWidth="1"/>
    <col min="8602" max="8602" width="7.375" style="715" bestFit="1" customWidth="1"/>
    <col min="8603" max="8603" width="7.625" style="715" bestFit="1" customWidth="1"/>
    <col min="8604" max="8604" width="8.75" style="715" bestFit="1" customWidth="1"/>
    <col min="8605" max="8606" width="7.875" style="715" bestFit="1" customWidth="1"/>
    <col min="8607" max="8607" width="8.25" style="715" bestFit="1" customWidth="1"/>
    <col min="8608" max="8608" width="7" style="715" bestFit="1" customWidth="1"/>
    <col min="8609" max="8610" width="8.125" style="715" bestFit="1" customWidth="1"/>
    <col min="8611" max="8611" width="9.75" style="715" bestFit="1" customWidth="1"/>
    <col min="8612" max="8612" width="10.875" style="715" bestFit="1" customWidth="1"/>
    <col min="8613" max="8613" width="10.125" style="715" bestFit="1" customWidth="1"/>
    <col min="8614" max="8614" width="7.375" style="715" bestFit="1" customWidth="1"/>
    <col min="8615" max="8615" width="7.625" style="715" bestFit="1" customWidth="1"/>
    <col min="8616" max="8616" width="8.75" style="715" bestFit="1" customWidth="1"/>
    <col min="8617" max="8618" width="7.875" style="715" bestFit="1" customWidth="1"/>
    <col min="8619" max="8619" width="8.25" style="715" bestFit="1" customWidth="1"/>
    <col min="8620" max="8620" width="7" style="715" bestFit="1" customWidth="1"/>
    <col min="8621" max="8622" width="8.125" style="715" bestFit="1" customWidth="1"/>
    <col min="8623" max="8623" width="9.75" style="715" bestFit="1" customWidth="1"/>
    <col min="8624" max="8624" width="10.875" style="715" bestFit="1" customWidth="1"/>
    <col min="8625" max="8625" width="10.125" style="715" bestFit="1" customWidth="1"/>
    <col min="8626" max="8626" width="7.375" style="715" bestFit="1" customWidth="1"/>
    <col min="8627" max="8704" width="9" style="715"/>
    <col min="8705" max="8705" width="50.75" style="715" customWidth="1"/>
    <col min="8706" max="8706" width="7.875" style="715" bestFit="1" customWidth="1"/>
    <col min="8707" max="8707" width="8.25" style="715" bestFit="1" customWidth="1"/>
    <col min="8708" max="8708" width="7" style="715" bestFit="1" customWidth="1"/>
    <col min="8709" max="8710" width="8.125" style="715" bestFit="1" customWidth="1"/>
    <col min="8711" max="8711" width="9.75" style="715" bestFit="1" customWidth="1"/>
    <col min="8712" max="8712" width="10.875" style="715" bestFit="1" customWidth="1"/>
    <col min="8713" max="8713" width="10.125" style="715" bestFit="1" customWidth="1"/>
    <col min="8714" max="8714" width="7.375" style="715" bestFit="1" customWidth="1"/>
    <col min="8715" max="8715" width="7.625" style="715" bestFit="1" customWidth="1"/>
    <col min="8716" max="8716" width="8.75" style="715" bestFit="1" customWidth="1"/>
    <col min="8717" max="8718" width="7.875" style="715" bestFit="1" customWidth="1"/>
    <col min="8719" max="8719" width="8.25" style="715" bestFit="1" customWidth="1"/>
    <col min="8720" max="8720" width="7" style="715" bestFit="1" customWidth="1"/>
    <col min="8721" max="8722" width="8.125" style="715" bestFit="1" customWidth="1"/>
    <col min="8723" max="8723" width="9.75" style="715" bestFit="1" customWidth="1"/>
    <col min="8724" max="8724" width="10.875" style="715" bestFit="1" customWidth="1"/>
    <col min="8725" max="8725" width="10.125" style="715" bestFit="1" customWidth="1"/>
    <col min="8726" max="8726" width="7.375" style="715" bestFit="1" customWidth="1"/>
    <col min="8727" max="8727" width="7.625" style="715" bestFit="1" customWidth="1"/>
    <col min="8728" max="8728" width="8.75" style="715" bestFit="1" customWidth="1"/>
    <col min="8729" max="8730" width="7.875" style="715" bestFit="1" customWidth="1"/>
    <col min="8731" max="8731" width="8.25" style="715" bestFit="1" customWidth="1"/>
    <col min="8732" max="8732" width="7" style="715" bestFit="1" customWidth="1"/>
    <col min="8733" max="8734" width="8.125" style="715" bestFit="1" customWidth="1"/>
    <col min="8735" max="8735" width="9.75" style="715" bestFit="1" customWidth="1"/>
    <col min="8736" max="8736" width="10.875" style="715" bestFit="1" customWidth="1"/>
    <col min="8737" max="8737" width="10.125" style="715" bestFit="1" customWidth="1"/>
    <col min="8738" max="8738" width="7.375" style="715" bestFit="1" customWidth="1"/>
    <col min="8739" max="8739" width="7.625" style="715" bestFit="1" customWidth="1"/>
    <col min="8740" max="8740" width="8.75" style="715" bestFit="1" customWidth="1"/>
    <col min="8741" max="8742" width="7.875" style="715" bestFit="1" customWidth="1"/>
    <col min="8743" max="8743" width="8.25" style="715" bestFit="1" customWidth="1"/>
    <col min="8744" max="8744" width="7" style="715" bestFit="1" customWidth="1"/>
    <col min="8745" max="8746" width="8.125" style="715" bestFit="1" customWidth="1"/>
    <col min="8747" max="8747" width="9.75" style="715" bestFit="1" customWidth="1"/>
    <col min="8748" max="8748" width="10.875" style="715" bestFit="1" customWidth="1"/>
    <col min="8749" max="8749" width="10.125" style="715" bestFit="1" customWidth="1"/>
    <col min="8750" max="8750" width="7.375" style="715" bestFit="1" customWidth="1"/>
    <col min="8751" max="8751" width="7.625" style="715" bestFit="1" customWidth="1"/>
    <col min="8752" max="8752" width="8.75" style="715" bestFit="1" customWidth="1"/>
    <col min="8753" max="8754" width="7.875" style="715" bestFit="1" customWidth="1"/>
    <col min="8755" max="8755" width="8.25" style="715" bestFit="1" customWidth="1"/>
    <col min="8756" max="8756" width="7" style="715" bestFit="1" customWidth="1"/>
    <col min="8757" max="8758" width="8.125" style="715" bestFit="1" customWidth="1"/>
    <col min="8759" max="8759" width="9.75" style="715" bestFit="1" customWidth="1"/>
    <col min="8760" max="8760" width="10.875" style="715" bestFit="1" customWidth="1"/>
    <col min="8761" max="8761" width="10.125" style="715" bestFit="1" customWidth="1"/>
    <col min="8762" max="8762" width="7.375" style="715" bestFit="1" customWidth="1"/>
    <col min="8763" max="8763" width="7.625" style="715" bestFit="1" customWidth="1"/>
    <col min="8764" max="8764" width="8.75" style="715" bestFit="1" customWidth="1"/>
    <col min="8765" max="8766" width="7.875" style="715" bestFit="1" customWidth="1"/>
    <col min="8767" max="8767" width="8.25" style="715" bestFit="1" customWidth="1"/>
    <col min="8768" max="8768" width="7" style="715" bestFit="1" customWidth="1"/>
    <col min="8769" max="8770" width="8.125" style="715" bestFit="1" customWidth="1"/>
    <col min="8771" max="8771" width="9.75" style="715" bestFit="1" customWidth="1"/>
    <col min="8772" max="8772" width="10.875" style="715" bestFit="1" customWidth="1"/>
    <col min="8773" max="8773" width="10.125" style="715" bestFit="1" customWidth="1"/>
    <col min="8774" max="8774" width="7.375" style="715" bestFit="1" customWidth="1"/>
    <col min="8775" max="8775" width="7.625" style="715" bestFit="1" customWidth="1"/>
    <col min="8776" max="8776" width="8.75" style="715" bestFit="1" customWidth="1"/>
    <col min="8777" max="8778" width="7.875" style="715" bestFit="1" customWidth="1"/>
    <col min="8779" max="8779" width="8.25" style="715" bestFit="1" customWidth="1"/>
    <col min="8780" max="8780" width="7" style="715" bestFit="1" customWidth="1"/>
    <col min="8781" max="8782" width="8.125" style="715" bestFit="1" customWidth="1"/>
    <col min="8783" max="8783" width="9.75" style="715" bestFit="1" customWidth="1"/>
    <col min="8784" max="8784" width="10.875" style="715" bestFit="1" customWidth="1"/>
    <col min="8785" max="8785" width="10.125" style="715" bestFit="1" customWidth="1"/>
    <col min="8786" max="8786" width="7.375" style="715" bestFit="1" customWidth="1"/>
    <col min="8787" max="8787" width="7.625" style="715" bestFit="1" customWidth="1"/>
    <col min="8788" max="8788" width="8.75" style="715" bestFit="1" customWidth="1"/>
    <col min="8789" max="8790" width="7.875" style="715" bestFit="1" customWidth="1"/>
    <col min="8791" max="8791" width="8.25" style="715" bestFit="1" customWidth="1"/>
    <col min="8792" max="8792" width="7" style="715" bestFit="1" customWidth="1"/>
    <col min="8793" max="8794" width="8.125" style="715" bestFit="1" customWidth="1"/>
    <col min="8795" max="8795" width="9.75" style="715" bestFit="1" customWidth="1"/>
    <col min="8796" max="8796" width="10.875" style="715" bestFit="1" customWidth="1"/>
    <col min="8797" max="8797" width="10.125" style="715" bestFit="1" customWidth="1"/>
    <col min="8798" max="8798" width="7.375" style="715" bestFit="1" customWidth="1"/>
    <col min="8799" max="8799" width="7.625" style="715" bestFit="1" customWidth="1"/>
    <col min="8800" max="8800" width="8.75" style="715" bestFit="1" customWidth="1"/>
    <col min="8801" max="8802" width="7.875" style="715" bestFit="1" customWidth="1"/>
    <col min="8803" max="8803" width="8.25" style="715" bestFit="1" customWidth="1"/>
    <col min="8804" max="8804" width="7" style="715" bestFit="1" customWidth="1"/>
    <col min="8805" max="8806" width="8.125" style="715" bestFit="1" customWidth="1"/>
    <col min="8807" max="8807" width="9.75" style="715" bestFit="1" customWidth="1"/>
    <col min="8808" max="8808" width="10.875" style="715" bestFit="1" customWidth="1"/>
    <col min="8809" max="8809" width="10.125" style="715" bestFit="1" customWidth="1"/>
    <col min="8810" max="8810" width="7.375" style="715" bestFit="1" customWidth="1"/>
    <col min="8811" max="8811" width="7.625" style="715" bestFit="1" customWidth="1"/>
    <col min="8812" max="8812" width="8.75" style="715" bestFit="1" customWidth="1"/>
    <col min="8813" max="8814" width="7.875" style="715" bestFit="1" customWidth="1"/>
    <col min="8815" max="8815" width="8.25" style="715" bestFit="1" customWidth="1"/>
    <col min="8816" max="8816" width="7" style="715" bestFit="1" customWidth="1"/>
    <col min="8817" max="8818" width="8.125" style="715" bestFit="1" customWidth="1"/>
    <col min="8819" max="8819" width="9.75" style="715" bestFit="1" customWidth="1"/>
    <col min="8820" max="8820" width="10.875" style="715" bestFit="1" customWidth="1"/>
    <col min="8821" max="8821" width="10.125" style="715" bestFit="1" customWidth="1"/>
    <col min="8822" max="8822" width="7.375" style="715" bestFit="1" customWidth="1"/>
    <col min="8823" max="8823" width="7.625" style="715" bestFit="1" customWidth="1"/>
    <col min="8824" max="8824" width="8.75" style="715" bestFit="1" customWidth="1"/>
    <col min="8825" max="8826" width="7.875" style="715" bestFit="1" customWidth="1"/>
    <col min="8827" max="8827" width="8.25" style="715" bestFit="1" customWidth="1"/>
    <col min="8828" max="8828" width="7" style="715" bestFit="1" customWidth="1"/>
    <col min="8829" max="8830" width="8.125" style="715" bestFit="1" customWidth="1"/>
    <col min="8831" max="8831" width="9.75" style="715" bestFit="1" customWidth="1"/>
    <col min="8832" max="8832" width="10.875" style="715" bestFit="1" customWidth="1"/>
    <col min="8833" max="8833" width="10.125" style="715" bestFit="1" customWidth="1"/>
    <col min="8834" max="8834" width="7.375" style="715" bestFit="1" customWidth="1"/>
    <col min="8835" max="8835" width="7.625" style="715" bestFit="1" customWidth="1"/>
    <col min="8836" max="8836" width="8.75" style="715" bestFit="1" customWidth="1"/>
    <col min="8837" max="8838" width="7.875" style="715" bestFit="1" customWidth="1"/>
    <col min="8839" max="8839" width="8.25" style="715" bestFit="1" customWidth="1"/>
    <col min="8840" max="8840" width="7" style="715" bestFit="1" customWidth="1"/>
    <col min="8841" max="8842" width="8.125" style="715" bestFit="1" customWidth="1"/>
    <col min="8843" max="8843" width="9.75" style="715" bestFit="1" customWidth="1"/>
    <col min="8844" max="8844" width="10.875" style="715" bestFit="1" customWidth="1"/>
    <col min="8845" max="8845" width="10.125" style="715" bestFit="1" customWidth="1"/>
    <col min="8846" max="8846" width="7.375" style="715" bestFit="1" customWidth="1"/>
    <col min="8847" max="8847" width="7.625" style="715" bestFit="1" customWidth="1"/>
    <col min="8848" max="8848" width="8.75" style="715" bestFit="1" customWidth="1"/>
    <col min="8849" max="8850" width="7.875" style="715" bestFit="1" customWidth="1"/>
    <col min="8851" max="8851" width="8.25" style="715" bestFit="1" customWidth="1"/>
    <col min="8852" max="8852" width="7" style="715" bestFit="1" customWidth="1"/>
    <col min="8853" max="8854" width="8.125" style="715" bestFit="1" customWidth="1"/>
    <col min="8855" max="8855" width="9.75" style="715" bestFit="1" customWidth="1"/>
    <col min="8856" max="8856" width="10.875" style="715" bestFit="1" customWidth="1"/>
    <col min="8857" max="8857" width="10.125" style="715" bestFit="1" customWidth="1"/>
    <col min="8858" max="8858" width="7.375" style="715" bestFit="1" customWidth="1"/>
    <col min="8859" max="8859" width="7.625" style="715" bestFit="1" customWidth="1"/>
    <col min="8860" max="8860" width="8.75" style="715" bestFit="1" customWidth="1"/>
    <col min="8861" max="8862" width="7.875" style="715" bestFit="1" customWidth="1"/>
    <col min="8863" max="8863" width="8.25" style="715" bestFit="1" customWidth="1"/>
    <col min="8864" max="8864" width="7" style="715" bestFit="1" customWidth="1"/>
    <col min="8865" max="8866" width="8.125" style="715" bestFit="1" customWidth="1"/>
    <col min="8867" max="8867" width="9.75" style="715" bestFit="1" customWidth="1"/>
    <col min="8868" max="8868" width="10.875" style="715" bestFit="1" customWidth="1"/>
    <col min="8869" max="8869" width="10.125" style="715" bestFit="1" customWidth="1"/>
    <col min="8870" max="8870" width="7.375" style="715" bestFit="1" customWidth="1"/>
    <col min="8871" max="8871" width="7.625" style="715" bestFit="1" customWidth="1"/>
    <col min="8872" max="8872" width="8.75" style="715" bestFit="1" customWidth="1"/>
    <col min="8873" max="8874" width="7.875" style="715" bestFit="1" customWidth="1"/>
    <col min="8875" max="8875" width="8.25" style="715" bestFit="1" customWidth="1"/>
    <col min="8876" max="8876" width="7" style="715" bestFit="1" customWidth="1"/>
    <col min="8877" max="8878" width="8.125" style="715" bestFit="1" customWidth="1"/>
    <col min="8879" max="8879" width="9.75" style="715" bestFit="1" customWidth="1"/>
    <col min="8880" max="8880" width="10.875" style="715" bestFit="1" customWidth="1"/>
    <col min="8881" max="8881" width="10.125" style="715" bestFit="1" customWidth="1"/>
    <col min="8882" max="8882" width="7.375" style="715" bestFit="1" customWidth="1"/>
    <col min="8883" max="8960" width="9" style="715"/>
    <col min="8961" max="8961" width="50.75" style="715" customWidth="1"/>
    <col min="8962" max="8962" width="7.875" style="715" bestFit="1" customWidth="1"/>
    <col min="8963" max="8963" width="8.25" style="715" bestFit="1" customWidth="1"/>
    <col min="8964" max="8964" width="7" style="715" bestFit="1" customWidth="1"/>
    <col min="8965" max="8966" width="8.125" style="715" bestFit="1" customWidth="1"/>
    <col min="8967" max="8967" width="9.75" style="715" bestFit="1" customWidth="1"/>
    <col min="8968" max="8968" width="10.875" style="715" bestFit="1" customWidth="1"/>
    <col min="8969" max="8969" width="10.125" style="715" bestFit="1" customWidth="1"/>
    <col min="8970" max="8970" width="7.375" style="715" bestFit="1" customWidth="1"/>
    <col min="8971" max="8971" width="7.625" style="715" bestFit="1" customWidth="1"/>
    <col min="8972" max="8972" width="8.75" style="715" bestFit="1" customWidth="1"/>
    <col min="8973" max="8974" width="7.875" style="715" bestFit="1" customWidth="1"/>
    <col min="8975" max="8975" width="8.25" style="715" bestFit="1" customWidth="1"/>
    <col min="8976" max="8976" width="7" style="715" bestFit="1" customWidth="1"/>
    <col min="8977" max="8978" width="8.125" style="715" bestFit="1" customWidth="1"/>
    <col min="8979" max="8979" width="9.75" style="715" bestFit="1" customWidth="1"/>
    <col min="8980" max="8980" width="10.875" style="715" bestFit="1" customWidth="1"/>
    <col min="8981" max="8981" width="10.125" style="715" bestFit="1" customWidth="1"/>
    <col min="8982" max="8982" width="7.375" style="715" bestFit="1" customWidth="1"/>
    <col min="8983" max="8983" width="7.625" style="715" bestFit="1" customWidth="1"/>
    <col min="8984" max="8984" width="8.75" style="715" bestFit="1" customWidth="1"/>
    <col min="8985" max="8986" width="7.875" style="715" bestFit="1" customWidth="1"/>
    <col min="8987" max="8987" width="8.25" style="715" bestFit="1" customWidth="1"/>
    <col min="8988" max="8988" width="7" style="715" bestFit="1" customWidth="1"/>
    <col min="8989" max="8990" width="8.125" style="715" bestFit="1" customWidth="1"/>
    <col min="8991" max="8991" width="9.75" style="715" bestFit="1" customWidth="1"/>
    <col min="8992" max="8992" width="10.875" style="715" bestFit="1" customWidth="1"/>
    <col min="8993" max="8993" width="10.125" style="715" bestFit="1" customWidth="1"/>
    <col min="8994" max="8994" width="7.375" style="715" bestFit="1" customWidth="1"/>
    <col min="8995" max="8995" width="7.625" style="715" bestFit="1" customWidth="1"/>
    <col min="8996" max="8996" width="8.75" style="715" bestFit="1" customWidth="1"/>
    <col min="8997" max="8998" width="7.875" style="715" bestFit="1" customWidth="1"/>
    <col min="8999" max="8999" width="8.25" style="715" bestFit="1" customWidth="1"/>
    <col min="9000" max="9000" width="7" style="715" bestFit="1" customWidth="1"/>
    <col min="9001" max="9002" width="8.125" style="715" bestFit="1" customWidth="1"/>
    <col min="9003" max="9003" width="9.75" style="715" bestFit="1" customWidth="1"/>
    <col min="9004" max="9004" width="10.875" style="715" bestFit="1" customWidth="1"/>
    <col min="9005" max="9005" width="10.125" style="715" bestFit="1" customWidth="1"/>
    <col min="9006" max="9006" width="7.375" style="715" bestFit="1" customWidth="1"/>
    <col min="9007" max="9007" width="7.625" style="715" bestFit="1" customWidth="1"/>
    <col min="9008" max="9008" width="8.75" style="715" bestFit="1" customWidth="1"/>
    <col min="9009" max="9010" width="7.875" style="715" bestFit="1" customWidth="1"/>
    <col min="9011" max="9011" width="8.25" style="715" bestFit="1" customWidth="1"/>
    <col min="9012" max="9012" width="7" style="715" bestFit="1" customWidth="1"/>
    <col min="9013" max="9014" width="8.125" style="715" bestFit="1" customWidth="1"/>
    <col min="9015" max="9015" width="9.75" style="715" bestFit="1" customWidth="1"/>
    <col min="9016" max="9016" width="10.875" style="715" bestFit="1" customWidth="1"/>
    <col min="9017" max="9017" width="10.125" style="715" bestFit="1" customWidth="1"/>
    <col min="9018" max="9018" width="7.375" style="715" bestFit="1" customWidth="1"/>
    <col min="9019" max="9019" width="7.625" style="715" bestFit="1" customWidth="1"/>
    <col min="9020" max="9020" width="8.75" style="715" bestFit="1" customWidth="1"/>
    <col min="9021" max="9022" width="7.875" style="715" bestFit="1" customWidth="1"/>
    <col min="9023" max="9023" width="8.25" style="715" bestFit="1" customWidth="1"/>
    <col min="9024" max="9024" width="7" style="715" bestFit="1" customWidth="1"/>
    <col min="9025" max="9026" width="8.125" style="715" bestFit="1" customWidth="1"/>
    <col min="9027" max="9027" width="9.75" style="715" bestFit="1" customWidth="1"/>
    <col min="9028" max="9028" width="10.875" style="715" bestFit="1" customWidth="1"/>
    <col min="9029" max="9029" width="10.125" style="715" bestFit="1" customWidth="1"/>
    <col min="9030" max="9030" width="7.375" style="715" bestFit="1" customWidth="1"/>
    <col min="9031" max="9031" width="7.625" style="715" bestFit="1" customWidth="1"/>
    <col min="9032" max="9032" width="8.75" style="715" bestFit="1" customWidth="1"/>
    <col min="9033" max="9034" width="7.875" style="715" bestFit="1" customWidth="1"/>
    <col min="9035" max="9035" width="8.25" style="715" bestFit="1" customWidth="1"/>
    <col min="9036" max="9036" width="7" style="715" bestFit="1" customWidth="1"/>
    <col min="9037" max="9038" width="8.125" style="715" bestFit="1" customWidth="1"/>
    <col min="9039" max="9039" width="9.75" style="715" bestFit="1" customWidth="1"/>
    <col min="9040" max="9040" width="10.875" style="715" bestFit="1" customWidth="1"/>
    <col min="9041" max="9041" width="10.125" style="715" bestFit="1" customWidth="1"/>
    <col min="9042" max="9042" width="7.375" style="715" bestFit="1" customWidth="1"/>
    <col min="9043" max="9043" width="7.625" style="715" bestFit="1" customWidth="1"/>
    <col min="9044" max="9044" width="8.75" style="715" bestFit="1" customWidth="1"/>
    <col min="9045" max="9046" width="7.875" style="715" bestFit="1" customWidth="1"/>
    <col min="9047" max="9047" width="8.25" style="715" bestFit="1" customWidth="1"/>
    <col min="9048" max="9048" width="7" style="715" bestFit="1" customWidth="1"/>
    <col min="9049" max="9050" width="8.125" style="715" bestFit="1" customWidth="1"/>
    <col min="9051" max="9051" width="9.75" style="715" bestFit="1" customWidth="1"/>
    <col min="9052" max="9052" width="10.875" style="715" bestFit="1" customWidth="1"/>
    <col min="9053" max="9053" width="10.125" style="715" bestFit="1" customWidth="1"/>
    <col min="9054" max="9054" width="7.375" style="715" bestFit="1" customWidth="1"/>
    <col min="9055" max="9055" width="7.625" style="715" bestFit="1" customWidth="1"/>
    <col min="9056" max="9056" width="8.75" style="715" bestFit="1" customWidth="1"/>
    <col min="9057" max="9058" width="7.875" style="715" bestFit="1" customWidth="1"/>
    <col min="9059" max="9059" width="8.25" style="715" bestFit="1" customWidth="1"/>
    <col min="9060" max="9060" width="7" style="715" bestFit="1" customWidth="1"/>
    <col min="9061" max="9062" width="8.125" style="715" bestFit="1" customWidth="1"/>
    <col min="9063" max="9063" width="9.75" style="715" bestFit="1" customWidth="1"/>
    <col min="9064" max="9064" width="10.875" style="715" bestFit="1" customWidth="1"/>
    <col min="9065" max="9065" width="10.125" style="715" bestFit="1" customWidth="1"/>
    <col min="9066" max="9066" width="7.375" style="715" bestFit="1" customWidth="1"/>
    <col min="9067" max="9067" width="7.625" style="715" bestFit="1" customWidth="1"/>
    <col min="9068" max="9068" width="8.75" style="715" bestFit="1" customWidth="1"/>
    <col min="9069" max="9070" width="7.875" style="715" bestFit="1" customWidth="1"/>
    <col min="9071" max="9071" width="8.25" style="715" bestFit="1" customWidth="1"/>
    <col min="9072" max="9072" width="7" style="715" bestFit="1" customWidth="1"/>
    <col min="9073" max="9074" width="8.125" style="715" bestFit="1" customWidth="1"/>
    <col min="9075" max="9075" width="9.75" style="715" bestFit="1" customWidth="1"/>
    <col min="9076" max="9076" width="10.875" style="715" bestFit="1" customWidth="1"/>
    <col min="9077" max="9077" width="10.125" style="715" bestFit="1" customWidth="1"/>
    <col min="9078" max="9078" width="7.375" style="715" bestFit="1" customWidth="1"/>
    <col min="9079" max="9079" width="7.625" style="715" bestFit="1" customWidth="1"/>
    <col min="9080" max="9080" width="8.75" style="715" bestFit="1" customWidth="1"/>
    <col min="9081" max="9082" width="7.875" style="715" bestFit="1" customWidth="1"/>
    <col min="9083" max="9083" width="8.25" style="715" bestFit="1" customWidth="1"/>
    <col min="9084" max="9084" width="7" style="715" bestFit="1" customWidth="1"/>
    <col min="9085" max="9086" width="8.125" style="715" bestFit="1" customWidth="1"/>
    <col min="9087" max="9087" width="9.75" style="715" bestFit="1" customWidth="1"/>
    <col min="9088" max="9088" width="10.875" style="715" bestFit="1" customWidth="1"/>
    <col min="9089" max="9089" width="10.125" style="715" bestFit="1" customWidth="1"/>
    <col min="9090" max="9090" width="7.375" style="715" bestFit="1" customWidth="1"/>
    <col min="9091" max="9091" width="7.625" style="715" bestFit="1" customWidth="1"/>
    <col min="9092" max="9092" width="8.75" style="715" bestFit="1" customWidth="1"/>
    <col min="9093" max="9094" width="7.875" style="715" bestFit="1" customWidth="1"/>
    <col min="9095" max="9095" width="8.25" style="715" bestFit="1" customWidth="1"/>
    <col min="9096" max="9096" width="7" style="715" bestFit="1" customWidth="1"/>
    <col min="9097" max="9098" width="8.125" style="715" bestFit="1" customWidth="1"/>
    <col min="9099" max="9099" width="9.75" style="715" bestFit="1" customWidth="1"/>
    <col min="9100" max="9100" width="10.875" style="715" bestFit="1" customWidth="1"/>
    <col min="9101" max="9101" width="10.125" style="715" bestFit="1" customWidth="1"/>
    <col min="9102" max="9102" width="7.375" style="715" bestFit="1" customWidth="1"/>
    <col min="9103" max="9103" width="7.625" style="715" bestFit="1" customWidth="1"/>
    <col min="9104" max="9104" width="8.75" style="715" bestFit="1" customWidth="1"/>
    <col min="9105" max="9106" width="7.875" style="715" bestFit="1" customWidth="1"/>
    <col min="9107" max="9107" width="8.25" style="715" bestFit="1" customWidth="1"/>
    <col min="9108" max="9108" width="7" style="715" bestFit="1" customWidth="1"/>
    <col min="9109" max="9110" width="8.125" style="715" bestFit="1" customWidth="1"/>
    <col min="9111" max="9111" width="9.75" style="715" bestFit="1" customWidth="1"/>
    <col min="9112" max="9112" width="10.875" style="715" bestFit="1" customWidth="1"/>
    <col min="9113" max="9113" width="10.125" style="715" bestFit="1" customWidth="1"/>
    <col min="9114" max="9114" width="7.375" style="715" bestFit="1" customWidth="1"/>
    <col min="9115" max="9115" width="7.625" style="715" bestFit="1" customWidth="1"/>
    <col min="9116" max="9116" width="8.75" style="715" bestFit="1" customWidth="1"/>
    <col min="9117" max="9118" width="7.875" style="715" bestFit="1" customWidth="1"/>
    <col min="9119" max="9119" width="8.25" style="715" bestFit="1" customWidth="1"/>
    <col min="9120" max="9120" width="7" style="715" bestFit="1" customWidth="1"/>
    <col min="9121" max="9122" width="8.125" style="715" bestFit="1" customWidth="1"/>
    <col min="9123" max="9123" width="9.75" style="715" bestFit="1" customWidth="1"/>
    <col min="9124" max="9124" width="10.875" style="715" bestFit="1" customWidth="1"/>
    <col min="9125" max="9125" width="10.125" style="715" bestFit="1" customWidth="1"/>
    <col min="9126" max="9126" width="7.375" style="715" bestFit="1" customWidth="1"/>
    <col min="9127" max="9127" width="7.625" style="715" bestFit="1" customWidth="1"/>
    <col min="9128" max="9128" width="8.75" style="715" bestFit="1" customWidth="1"/>
    <col min="9129" max="9130" width="7.875" style="715" bestFit="1" customWidth="1"/>
    <col min="9131" max="9131" width="8.25" style="715" bestFit="1" customWidth="1"/>
    <col min="9132" max="9132" width="7" style="715" bestFit="1" customWidth="1"/>
    <col min="9133" max="9134" width="8.125" style="715" bestFit="1" customWidth="1"/>
    <col min="9135" max="9135" width="9.75" style="715" bestFit="1" customWidth="1"/>
    <col min="9136" max="9136" width="10.875" style="715" bestFit="1" customWidth="1"/>
    <col min="9137" max="9137" width="10.125" style="715" bestFit="1" customWidth="1"/>
    <col min="9138" max="9138" width="7.375" style="715" bestFit="1" customWidth="1"/>
    <col min="9139" max="9216" width="9" style="715"/>
    <col min="9217" max="9217" width="50.75" style="715" customWidth="1"/>
    <col min="9218" max="9218" width="7.875" style="715" bestFit="1" customWidth="1"/>
    <col min="9219" max="9219" width="8.25" style="715" bestFit="1" customWidth="1"/>
    <col min="9220" max="9220" width="7" style="715" bestFit="1" customWidth="1"/>
    <col min="9221" max="9222" width="8.125" style="715" bestFit="1" customWidth="1"/>
    <col min="9223" max="9223" width="9.75" style="715" bestFit="1" customWidth="1"/>
    <col min="9224" max="9224" width="10.875" style="715" bestFit="1" customWidth="1"/>
    <col min="9225" max="9225" width="10.125" style="715" bestFit="1" customWidth="1"/>
    <col min="9226" max="9226" width="7.375" style="715" bestFit="1" customWidth="1"/>
    <col min="9227" max="9227" width="7.625" style="715" bestFit="1" customWidth="1"/>
    <col min="9228" max="9228" width="8.75" style="715" bestFit="1" customWidth="1"/>
    <col min="9229" max="9230" width="7.875" style="715" bestFit="1" customWidth="1"/>
    <col min="9231" max="9231" width="8.25" style="715" bestFit="1" customWidth="1"/>
    <col min="9232" max="9232" width="7" style="715" bestFit="1" customWidth="1"/>
    <col min="9233" max="9234" width="8.125" style="715" bestFit="1" customWidth="1"/>
    <col min="9235" max="9235" width="9.75" style="715" bestFit="1" customWidth="1"/>
    <col min="9236" max="9236" width="10.875" style="715" bestFit="1" customWidth="1"/>
    <col min="9237" max="9237" width="10.125" style="715" bestFit="1" customWidth="1"/>
    <col min="9238" max="9238" width="7.375" style="715" bestFit="1" customWidth="1"/>
    <col min="9239" max="9239" width="7.625" style="715" bestFit="1" customWidth="1"/>
    <col min="9240" max="9240" width="8.75" style="715" bestFit="1" customWidth="1"/>
    <col min="9241" max="9242" width="7.875" style="715" bestFit="1" customWidth="1"/>
    <col min="9243" max="9243" width="8.25" style="715" bestFit="1" customWidth="1"/>
    <col min="9244" max="9244" width="7" style="715" bestFit="1" customWidth="1"/>
    <col min="9245" max="9246" width="8.125" style="715" bestFit="1" customWidth="1"/>
    <col min="9247" max="9247" width="9.75" style="715" bestFit="1" customWidth="1"/>
    <col min="9248" max="9248" width="10.875" style="715" bestFit="1" customWidth="1"/>
    <col min="9249" max="9249" width="10.125" style="715" bestFit="1" customWidth="1"/>
    <col min="9250" max="9250" width="7.375" style="715" bestFit="1" customWidth="1"/>
    <col min="9251" max="9251" width="7.625" style="715" bestFit="1" customWidth="1"/>
    <col min="9252" max="9252" width="8.75" style="715" bestFit="1" customWidth="1"/>
    <col min="9253" max="9254" width="7.875" style="715" bestFit="1" customWidth="1"/>
    <col min="9255" max="9255" width="8.25" style="715" bestFit="1" customWidth="1"/>
    <col min="9256" max="9256" width="7" style="715" bestFit="1" customWidth="1"/>
    <col min="9257" max="9258" width="8.125" style="715" bestFit="1" customWidth="1"/>
    <col min="9259" max="9259" width="9.75" style="715" bestFit="1" customWidth="1"/>
    <col min="9260" max="9260" width="10.875" style="715" bestFit="1" customWidth="1"/>
    <col min="9261" max="9261" width="10.125" style="715" bestFit="1" customWidth="1"/>
    <col min="9262" max="9262" width="7.375" style="715" bestFit="1" customWidth="1"/>
    <col min="9263" max="9263" width="7.625" style="715" bestFit="1" customWidth="1"/>
    <col min="9264" max="9264" width="8.75" style="715" bestFit="1" customWidth="1"/>
    <col min="9265" max="9266" width="7.875" style="715" bestFit="1" customWidth="1"/>
    <col min="9267" max="9267" width="8.25" style="715" bestFit="1" customWidth="1"/>
    <col min="9268" max="9268" width="7" style="715" bestFit="1" customWidth="1"/>
    <col min="9269" max="9270" width="8.125" style="715" bestFit="1" customWidth="1"/>
    <col min="9271" max="9271" width="9.75" style="715" bestFit="1" customWidth="1"/>
    <col min="9272" max="9272" width="10.875" style="715" bestFit="1" customWidth="1"/>
    <col min="9273" max="9273" width="10.125" style="715" bestFit="1" customWidth="1"/>
    <col min="9274" max="9274" width="7.375" style="715" bestFit="1" customWidth="1"/>
    <col min="9275" max="9275" width="7.625" style="715" bestFit="1" customWidth="1"/>
    <col min="9276" max="9276" width="8.75" style="715" bestFit="1" customWidth="1"/>
    <col min="9277" max="9278" width="7.875" style="715" bestFit="1" customWidth="1"/>
    <col min="9279" max="9279" width="8.25" style="715" bestFit="1" customWidth="1"/>
    <col min="9280" max="9280" width="7" style="715" bestFit="1" customWidth="1"/>
    <col min="9281" max="9282" width="8.125" style="715" bestFit="1" customWidth="1"/>
    <col min="9283" max="9283" width="9.75" style="715" bestFit="1" customWidth="1"/>
    <col min="9284" max="9284" width="10.875" style="715" bestFit="1" customWidth="1"/>
    <col min="9285" max="9285" width="10.125" style="715" bestFit="1" customWidth="1"/>
    <col min="9286" max="9286" width="7.375" style="715" bestFit="1" customWidth="1"/>
    <col min="9287" max="9287" width="7.625" style="715" bestFit="1" customWidth="1"/>
    <col min="9288" max="9288" width="8.75" style="715" bestFit="1" customWidth="1"/>
    <col min="9289" max="9290" width="7.875" style="715" bestFit="1" customWidth="1"/>
    <col min="9291" max="9291" width="8.25" style="715" bestFit="1" customWidth="1"/>
    <col min="9292" max="9292" width="7" style="715" bestFit="1" customWidth="1"/>
    <col min="9293" max="9294" width="8.125" style="715" bestFit="1" customWidth="1"/>
    <col min="9295" max="9295" width="9.75" style="715" bestFit="1" customWidth="1"/>
    <col min="9296" max="9296" width="10.875" style="715" bestFit="1" customWidth="1"/>
    <col min="9297" max="9297" width="10.125" style="715" bestFit="1" customWidth="1"/>
    <col min="9298" max="9298" width="7.375" style="715" bestFit="1" customWidth="1"/>
    <col min="9299" max="9299" width="7.625" style="715" bestFit="1" customWidth="1"/>
    <col min="9300" max="9300" width="8.75" style="715" bestFit="1" customWidth="1"/>
    <col min="9301" max="9302" width="7.875" style="715" bestFit="1" customWidth="1"/>
    <col min="9303" max="9303" width="8.25" style="715" bestFit="1" customWidth="1"/>
    <col min="9304" max="9304" width="7" style="715" bestFit="1" customWidth="1"/>
    <col min="9305" max="9306" width="8.125" style="715" bestFit="1" customWidth="1"/>
    <col min="9307" max="9307" width="9.75" style="715" bestFit="1" customWidth="1"/>
    <col min="9308" max="9308" width="10.875" style="715" bestFit="1" customWidth="1"/>
    <col min="9309" max="9309" width="10.125" style="715" bestFit="1" customWidth="1"/>
    <col min="9310" max="9310" width="7.375" style="715" bestFit="1" customWidth="1"/>
    <col min="9311" max="9311" width="7.625" style="715" bestFit="1" customWidth="1"/>
    <col min="9312" max="9312" width="8.75" style="715" bestFit="1" customWidth="1"/>
    <col min="9313" max="9314" width="7.875" style="715" bestFit="1" customWidth="1"/>
    <col min="9315" max="9315" width="8.25" style="715" bestFit="1" customWidth="1"/>
    <col min="9316" max="9316" width="7" style="715" bestFit="1" customWidth="1"/>
    <col min="9317" max="9318" width="8.125" style="715" bestFit="1" customWidth="1"/>
    <col min="9319" max="9319" width="9.75" style="715" bestFit="1" customWidth="1"/>
    <col min="9320" max="9320" width="10.875" style="715" bestFit="1" customWidth="1"/>
    <col min="9321" max="9321" width="10.125" style="715" bestFit="1" customWidth="1"/>
    <col min="9322" max="9322" width="7.375" style="715" bestFit="1" customWidth="1"/>
    <col min="9323" max="9323" width="7.625" style="715" bestFit="1" customWidth="1"/>
    <col min="9324" max="9324" width="8.75" style="715" bestFit="1" customWidth="1"/>
    <col min="9325" max="9326" width="7.875" style="715" bestFit="1" customWidth="1"/>
    <col min="9327" max="9327" width="8.25" style="715" bestFit="1" customWidth="1"/>
    <col min="9328" max="9328" width="7" style="715" bestFit="1" customWidth="1"/>
    <col min="9329" max="9330" width="8.125" style="715" bestFit="1" customWidth="1"/>
    <col min="9331" max="9331" width="9.75" style="715" bestFit="1" customWidth="1"/>
    <col min="9332" max="9332" width="10.875" style="715" bestFit="1" customWidth="1"/>
    <col min="9333" max="9333" width="10.125" style="715" bestFit="1" customWidth="1"/>
    <col min="9334" max="9334" width="7.375" style="715" bestFit="1" customWidth="1"/>
    <col min="9335" max="9335" width="7.625" style="715" bestFit="1" customWidth="1"/>
    <col min="9336" max="9336" width="8.75" style="715" bestFit="1" customWidth="1"/>
    <col min="9337" max="9338" width="7.875" style="715" bestFit="1" customWidth="1"/>
    <col min="9339" max="9339" width="8.25" style="715" bestFit="1" customWidth="1"/>
    <col min="9340" max="9340" width="7" style="715" bestFit="1" customWidth="1"/>
    <col min="9341" max="9342" width="8.125" style="715" bestFit="1" customWidth="1"/>
    <col min="9343" max="9343" width="9.75" style="715" bestFit="1" customWidth="1"/>
    <col min="9344" max="9344" width="10.875" style="715" bestFit="1" customWidth="1"/>
    <col min="9345" max="9345" width="10.125" style="715" bestFit="1" customWidth="1"/>
    <col min="9346" max="9346" width="7.375" style="715" bestFit="1" customWidth="1"/>
    <col min="9347" max="9347" width="7.625" style="715" bestFit="1" customWidth="1"/>
    <col min="9348" max="9348" width="8.75" style="715" bestFit="1" customWidth="1"/>
    <col min="9349" max="9350" width="7.875" style="715" bestFit="1" customWidth="1"/>
    <col min="9351" max="9351" width="8.25" style="715" bestFit="1" customWidth="1"/>
    <col min="9352" max="9352" width="7" style="715" bestFit="1" customWidth="1"/>
    <col min="9353" max="9354" width="8.125" style="715" bestFit="1" customWidth="1"/>
    <col min="9355" max="9355" width="9.75" style="715" bestFit="1" customWidth="1"/>
    <col min="9356" max="9356" width="10.875" style="715" bestFit="1" customWidth="1"/>
    <col min="9357" max="9357" width="10.125" style="715" bestFit="1" customWidth="1"/>
    <col min="9358" max="9358" width="7.375" style="715" bestFit="1" customWidth="1"/>
    <col min="9359" max="9359" width="7.625" style="715" bestFit="1" customWidth="1"/>
    <col min="9360" max="9360" width="8.75" style="715" bestFit="1" customWidth="1"/>
    <col min="9361" max="9362" width="7.875" style="715" bestFit="1" customWidth="1"/>
    <col min="9363" max="9363" width="8.25" style="715" bestFit="1" customWidth="1"/>
    <col min="9364" max="9364" width="7" style="715" bestFit="1" customWidth="1"/>
    <col min="9365" max="9366" width="8.125" style="715" bestFit="1" customWidth="1"/>
    <col min="9367" max="9367" width="9.75" style="715" bestFit="1" customWidth="1"/>
    <col min="9368" max="9368" width="10.875" style="715" bestFit="1" customWidth="1"/>
    <col min="9369" max="9369" width="10.125" style="715" bestFit="1" customWidth="1"/>
    <col min="9370" max="9370" width="7.375" style="715" bestFit="1" customWidth="1"/>
    <col min="9371" max="9371" width="7.625" style="715" bestFit="1" customWidth="1"/>
    <col min="9372" max="9372" width="8.75" style="715" bestFit="1" customWidth="1"/>
    <col min="9373" max="9374" width="7.875" style="715" bestFit="1" customWidth="1"/>
    <col min="9375" max="9375" width="8.25" style="715" bestFit="1" customWidth="1"/>
    <col min="9376" max="9376" width="7" style="715" bestFit="1" customWidth="1"/>
    <col min="9377" max="9378" width="8.125" style="715" bestFit="1" customWidth="1"/>
    <col min="9379" max="9379" width="9.75" style="715" bestFit="1" customWidth="1"/>
    <col min="9380" max="9380" width="10.875" style="715" bestFit="1" customWidth="1"/>
    <col min="9381" max="9381" width="10.125" style="715" bestFit="1" customWidth="1"/>
    <col min="9382" max="9382" width="7.375" style="715" bestFit="1" customWidth="1"/>
    <col min="9383" max="9383" width="7.625" style="715" bestFit="1" customWidth="1"/>
    <col min="9384" max="9384" width="8.75" style="715" bestFit="1" customWidth="1"/>
    <col min="9385" max="9386" width="7.875" style="715" bestFit="1" customWidth="1"/>
    <col min="9387" max="9387" width="8.25" style="715" bestFit="1" customWidth="1"/>
    <col min="9388" max="9388" width="7" style="715" bestFit="1" customWidth="1"/>
    <col min="9389" max="9390" width="8.125" style="715" bestFit="1" customWidth="1"/>
    <col min="9391" max="9391" width="9.75" style="715" bestFit="1" customWidth="1"/>
    <col min="9392" max="9392" width="10.875" style="715" bestFit="1" customWidth="1"/>
    <col min="9393" max="9393" width="10.125" style="715" bestFit="1" customWidth="1"/>
    <col min="9394" max="9394" width="7.375" style="715" bestFit="1" customWidth="1"/>
    <col min="9395" max="9472" width="9" style="715"/>
    <col min="9473" max="9473" width="50.75" style="715" customWidth="1"/>
    <col min="9474" max="9474" width="7.875" style="715" bestFit="1" customWidth="1"/>
    <col min="9475" max="9475" width="8.25" style="715" bestFit="1" customWidth="1"/>
    <col min="9476" max="9476" width="7" style="715" bestFit="1" customWidth="1"/>
    <col min="9477" max="9478" width="8.125" style="715" bestFit="1" customWidth="1"/>
    <col min="9479" max="9479" width="9.75" style="715" bestFit="1" customWidth="1"/>
    <col min="9480" max="9480" width="10.875" style="715" bestFit="1" customWidth="1"/>
    <col min="9481" max="9481" width="10.125" style="715" bestFit="1" customWidth="1"/>
    <col min="9482" max="9482" width="7.375" style="715" bestFit="1" customWidth="1"/>
    <col min="9483" max="9483" width="7.625" style="715" bestFit="1" customWidth="1"/>
    <col min="9484" max="9484" width="8.75" style="715" bestFit="1" customWidth="1"/>
    <col min="9485" max="9486" width="7.875" style="715" bestFit="1" customWidth="1"/>
    <col min="9487" max="9487" width="8.25" style="715" bestFit="1" customWidth="1"/>
    <col min="9488" max="9488" width="7" style="715" bestFit="1" customWidth="1"/>
    <col min="9489" max="9490" width="8.125" style="715" bestFit="1" customWidth="1"/>
    <col min="9491" max="9491" width="9.75" style="715" bestFit="1" customWidth="1"/>
    <col min="9492" max="9492" width="10.875" style="715" bestFit="1" customWidth="1"/>
    <col min="9493" max="9493" width="10.125" style="715" bestFit="1" customWidth="1"/>
    <col min="9494" max="9494" width="7.375" style="715" bestFit="1" customWidth="1"/>
    <col min="9495" max="9495" width="7.625" style="715" bestFit="1" customWidth="1"/>
    <col min="9496" max="9496" width="8.75" style="715" bestFit="1" customWidth="1"/>
    <col min="9497" max="9498" width="7.875" style="715" bestFit="1" customWidth="1"/>
    <col min="9499" max="9499" width="8.25" style="715" bestFit="1" customWidth="1"/>
    <col min="9500" max="9500" width="7" style="715" bestFit="1" customWidth="1"/>
    <col min="9501" max="9502" width="8.125" style="715" bestFit="1" customWidth="1"/>
    <col min="9503" max="9503" width="9.75" style="715" bestFit="1" customWidth="1"/>
    <col min="9504" max="9504" width="10.875" style="715" bestFit="1" customWidth="1"/>
    <col min="9505" max="9505" width="10.125" style="715" bestFit="1" customWidth="1"/>
    <col min="9506" max="9506" width="7.375" style="715" bestFit="1" customWidth="1"/>
    <col min="9507" max="9507" width="7.625" style="715" bestFit="1" customWidth="1"/>
    <col min="9508" max="9508" width="8.75" style="715" bestFit="1" customWidth="1"/>
    <col min="9509" max="9510" width="7.875" style="715" bestFit="1" customWidth="1"/>
    <col min="9511" max="9511" width="8.25" style="715" bestFit="1" customWidth="1"/>
    <col min="9512" max="9512" width="7" style="715" bestFit="1" customWidth="1"/>
    <col min="9513" max="9514" width="8.125" style="715" bestFit="1" customWidth="1"/>
    <col min="9515" max="9515" width="9.75" style="715" bestFit="1" customWidth="1"/>
    <col min="9516" max="9516" width="10.875" style="715" bestFit="1" customWidth="1"/>
    <col min="9517" max="9517" width="10.125" style="715" bestFit="1" customWidth="1"/>
    <col min="9518" max="9518" width="7.375" style="715" bestFit="1" customWidth="1"/>
    <col min="9519" max="9519" width="7.625" style="715" bestFit="1" customWidth="1"/>
    <col min="9520" max="9520" width="8.75" style="715" bestFit="1" customWidth="1"/>
    <col min="9521" max="9522" width="7.875" style="715" bestFit="1" customWidth="1"/>
    <col min="9523" max="9523" width="8.25" style="715" bestFit="1" customWidth="1"/>
    <col min="9524" max="9524" width="7" style="715" bestFit="1" customWidth="1"/>
    <col min="9525" max="9526" width="8.125" style="715" bestFit="1" customWidth="1"/>
    <col min="9527" max="9527" width="9.75" style="715" bestFit="1" customWidth="1"/>
    <col min="9528" max="9528" width="10.875" style="715" bestFit="1" customWidth="1"/>
    <col min="9529" max="9529" width="10.125" style="715" bestFit="1" customWidth="1"/>
    <col min="9530" max="9530" width="7.375" style="715" bestFit="1" customWidth="1"/>
    <col min="9531" max="9531" width="7.625" style="715" bestFit="1" customWidth="1"/>
    <col min="9532" max="9532" width="8.75" style="715" bestFit="1" customWidth="1"/>
    <col min="9533" max="9534" width="7.875" style="715" bestFit="1" customWidth="1"/>
    <col min="9535" max="9535" width="8.25" style="715" bestFit="1" customWidth="1"/>
    <col min="9536" max="9536" width="7" style="715" bestFit="1" customWidth="1"/>
    <col min="9537" max="9538" width="8.125" style="715" bestFit="1" customWidth="1"/>
    <col min="9539" max="9539" width="9.75" style="715" bestFit="1" customWidth="1"/>
    <col min="9540" max="9540" width="10.875" style="715" bestFit="1" customWidth="1"/>
    <col min="9541" max="9541" width="10.125" style="715" bestFit="1" customWidth="1"/>
    <col min="9542" max="9542" width="7.375" style="715" bestFit="1" customWidth="1"/>
    <col min="9543" max="9543" width="7.625" style="715" bestFit="1" customWidth="1"/>
    <col min="9544" max="9544" width="8.75" style="715" bestFit="1" customWidth="1"/>
    <col min="9545" max="9546" width="7.875" style="715" bestFit="1" customWidth="1"/>
    <col min="9547" max="9547" width="8.25" style="715" bestFit="1" customWidth="1"/>
    <col min="9548" max="9548" width="7" style="715" bestFit="1" customWidth="1"/>
    <col min="9549" max="9550" width="8.125" style="715" bestFit="1" customWidth="1"/>
    <col min="9551" max="9551" width="9.75" style="715" bestFit="1" customWidth="1"/>
    <col min="9552" max="9552" width="10.875" style="715" bestFit="1" customWidth="1"/>
    <col min="9553" max="9553" width="10.125" style="715" bestFit="1" customWidth="1"/>
    <col min="9554" max="9554" width="7.375" style="715" bestFit="1" customWidth="1"/>
    <col min="9555" max="9555" width="7.625" style="715" bestFit="1" customWidth="1"/>
    <col min="9556" max="9556" width="8.75" style="715" bestFit="1" customWidth="1"/>
    <col min="9557" max="9558" width="7.875" style="715" bestFit="1" customWidth="1"/>
    <col min="9559" max="9559" width="8.25" style="715" bestFit="1" customWidth="1"/>
    <col min="9560" max="9560" width="7" style="715" bestFit="1" customWidth="1"/>
    <col min="9561" max="9562" width="8.125" style="715" bestFit="1" customWidth="1"/>
    <col min="9563" max="9563" width="9.75" style="715" bestFit="1" customWidth="1"/>
    <col min="9564" max="9564" width="10.875" style="715" bestFit="1" customWidth="1"/>
    <col min="9565" max="9565" width="10.125" style="715" bestFit="1" customWidth="1"/>
    <col min="9566" max="9566" width="7.375" style="715" bestFit="1" customWidth="1"/>
    <col min="9567" max="9567" width="7.625" style="715" bestFit="1" customWidth="1"/>
    <col min="9568" max="9568" width="8.75" style="715" bestFit="1" customWidth="1"/>
    <col min="9569" max="9570" width="7.875" style="715" bestFit="1" customWidth="1"/>
    <col min="9571" max="9571" width="8.25" style="715" bestFit="1" customWidth="1"/>
    <col min="9572" max="9572" width="7" style="715" bestFit="1" customWidth="1"/>
    <col min="9573" max="9574" width="8.125" style="715" bestFit="1" customWidth="1"/>
    <col min="9575" max="9575" width="9.75" style="715" bestFit="1" customWidth="1"/>
    <col min="9576" max="9576" width="10.875" style="715" bestFit="1" customWidth="1"/>
    <col min="9577" max="9577" width="10.125" style="715" bestFit="1" customWidth="1"/>
    <col min="9578" max="9578" width="7.375" style="715" bestFit="1" customWidth="1"/>
    <col min="9579" max="9579" width="7.625" style="715" bestFit="1" customWidth="1"/>
    <col min="9580" max="9580" width="8.75" style="715" bestFit="1" customWidth="1"/>
    <col min="9581" max="9582" width="7.875" style="715" bestFit="1" customWidth="1"/>
    <col min="9583" max="9583" width="8.25" style="715" bestFit="1" customWidth="1"/>
    <col min="9584" max="9584" width="7" style="715" bestFit="1" customWidth="1"/>
    <col min="9585" max="9586" width="8.125" style="715" bestFit="1" customWidth="1"/>
    <col min="9587" max="9587" width="9.75" style="715" bestFit="1" customWidth="1"/>
    <col min="9588" max="9588" width="10.875" style="715" bestFit="1" customWidth="1"/>
    <col min="9589" max="9589" width="10.125" style="715" bestFit="1" customWidth="1"/>
    <col min="9590" max="9590" width="7.375" style="715" bestFit="1" customWidth="1"/>
    <col min="9591" max="9591" width="7.625" style="715" bestFit="1" customWidth="1"/>
    <col min="9592" max="9592" width="8.75" style="715" bestFit="1" customWidth="1"/>
    <col min="9593" max="9594" width="7.875" style="715" bestFit="1" customWidth="1"/>
    <col min="9595" max="9595" width="8.25" style="715" bestFit="1" customWidth="1"/>
    <col min="9596" max="9596" width="7" style="715" bestFit="1" customWidth="1"/>
    <col min="9597" max="9598" width="8.125" style="715" bestFit="1" customWidth="1"/>
    <col min="9599" max="9599" width="9.75" style="715" bestFit="1" customWidth="1"/>
    <col min="9600" max="9600" width="10.875" style="715" bestFit="1" customWidth="1"/>
    <col min="9601" max="9601" width="10.125" style="715" bestFit="1" customWidth="1"/>
    <col min="9602" max="9602" width="7.375" style="715" bestFit="1" customWidth="1"/>
    <col min="9603" max="9603" width="7.625" style="715" bestFit="1" customWidth="1"/>
    <col min="9604" max="9604" width="8.75" style="715" bestFit="1" customWidth="1"/>
    <col min="9605" max="9606" width="7.875" style="715" bestFit="1" customWidth="1"/>
    <col min="9607" max="9607" width="8.25" style="715" bestFit="1" customWidth="1"/>
    <col min="9608" max="9608" width="7" style="715" bestFit="1" customWidth="1"/>
    <col min="9609" max="9610" width="8.125" style="715" bestFit="1" customWidth="1"/>
    <col min="9611" max="9611" width="9.75" style="715" bestFit="1" customWidth="1"/>
    <col min="9612" max="9612" width="10.875" style="715" bestFit="1" customWidth="1"/>
    <col min="9613" max="9613" width="10.125" style="715" bestFit="1" customWidth="1"/>
    <col min="9614" max="9614" width="7.375" style="715" bestFit="1" customWidth="1"/>
    <col min="9615" max="9615" width="7.625" style="715" bestFit="1" customWidth="1"/>
    <col min="9616" max="9616" width="8.75" style="715" bestFit="1" customWidth="1"/>
    <col min="9617" max="9618" width="7.875" style="715" bestFit="1" customWidth="1"/>
    <col min="9619" max="9619" width="8.25" style="715" bestFit="1" customWidth="1"/>
    <col min="9620" max="9620" width="7" style="715" bestFit="1" customWidth="1"/>
    <col min="9621" max="9622" width="8.125" style="715" bestFit="1" customWidth="1"/>
    <col min="9623" max="9623" width="9.75" style="715" bestFit="1" customWidth="1"/>
    <col min="9624" max="9624" width="10.875" style="715" bestFit="1" customWidth="1"/>
    <col min="9625" max="9625" width="10.125" style="715" bestFit="1" customWidth="1"/>
    <col min="9626" max="9626" width="7.375" style="715" bestFit="1" customWidth="1"/>
    <col min="9627" max="9627" width="7.625" style="715" bestFit="1" customWidth="1"/>
    <col min="9628" max="9628" width="8.75" style="715" bestFit="1" customWidth="1"/>
    <col min="9629" max="9630" width="7.875" style="715" bestFit="1" customWidth="1"/>
    <col min="9631" max="9631" width="8.25" style="715" bestFit="1" customWidth="1"/>
    <col min="9632" max="9632" width="7" style="715" bestFit="1" customWidth="1"/>
    <col min="9633" max="9634" width="8.125" style="715" bestFit="1" customWidth="1"/>
    <col min="9635" max="9635" width="9.75" style="715" bestFit="1" customWidth="1"/>
    <col min="9636" max="9636" width="10.875" style="715" bestFit="1" customWidth="1"/>
    <col min="9637" max="9637" width="10.125" style="715" bestFit="1" customWidth="1"/>
    <col min="9638" max="9638" width="7.375" style="715" bestFit="1" customWidth="1"/>
    <col min="9639" max="9639" width="7.625" style="715" bestFit="1" customWidth="1"/>
    <col min="9640" max="9640" width="8.75" style="715" bestFit="1" customWidth="1"/>
    <col min="9641" max="9642" width="7.875" style="715" bestFit="1" customWidth="1"/>
    <col min="9643" max="9643" width="8.25" style="715" bestFit="1" customWidth="1"/>
    <col min="9644" max="9644" width="7" style="715" bestFit="1" customWidth="1"/>
    <col min="9645" max="9646" width="8.125" style="715" bestFit="1" customWidth="1"/>
    <col min="9647" max="9647" width="9.75" style="715" bestFit="1" customWidth="1"/>
    <col min="9648" max="9648" width="10.875" style="715" bestFit="1" customWidth="1"/>
    <col min="9649" max="9649" width="10.125" style="715" bestFit="1" customWidth="1"/>
    <col min="9650" max="9650" width="7.375" style="715" bestFit="1" customWidth="1"/>
    <col min="9651" max="9728" width="9" style="715"/>
    <col min="9729" max="9729" width="50.75" style="715" customWidth="1"/>
    <col min="9730" max="9730" width="7.875" style="715" bestFit="1" customWidth="1"/>
    <col min="9731" max="9731" width="8.25" style="715" bestFit="1" customWidth="1"/>
    <col min="9732" max="9732" width="7" style="715" bestFit="1" customWidth="1"/>
    <col min="9733" max="9734" width="8.125" style="715" bestFit="1" customWidth="1"/>
    <col min="9735" max="9735" width="9.75" style="715" bestFit="1" customWidth="1"/>
    <col min="9736" max="9736" width="10.875" style="715" bestFit="1" customWidth="1"/>
    <col min="9737" max="9737" width="10.125" style="715" bestFit="1" customWidth="1"/>
    <col min="9738" max="9738" width="7.375" style="715" bestFit="1" customWidth="1"/>
    <col min="9739" max="9739" width="7.625" style="715" bestFit="1" customWidth="1"/>
    <col min="9740" max="9740" width="8.75" style="715" bestFit="1" customWidth="1"/>
    <col min="9741" max="9742" width="7.875" style="715" bestFit="1" customWidth="1"/>
    <col min="9743" max="9743" width="8.25" style="715" bestFit="1" customWidth="1"/>
    <col min="9744" max="9744" width="7" style="715" bestFit="1" customWidth="1"/>
    <col min="9745" max="9746" width="8.125" style="715" bestFit="1" customWidth="1"/>
    <col min="9747" max="9747" width="9.75" style="715" bestFit="1" customWidth="1"/>
    <col min="9748" max="9748" width="10.875" style="715" bestFit="1" customWidth="1"/>
    <col min="9749" max="9749" width="10.125" style="715" bestFit="1" customWidth="1"/>
    <col min="9750" max="9750" width="7.375" style="715" bestFit="1" customWidth="1"/>
    <col min="9751" max="9751" width="7.625" style="715" bestFit="1" customWidth="1"/>
    <col min="9752" max="9752" width="8.75" style="715" bestFit="1" customWidth="1"/>
    <col min="9753" max="9754" width="7.875" style="715" bestFit="1" customWidth="1"/>
    <col min="9755" max="9755" width="8.25" style="715" bestFit="1" customWidth="1"/>
    <col min="9756" max="9756" width="7" style="715" bestFit="1" customWidth="1"/>
    <col min="9757" max="9758" width="8.125" style="715" bestFit="1" customWidth="1"/>
    <col min="9759" max="9759" width="9.75" style="715" bestFit="1" customWidth="1"/>
    <col min="9760" max="9760" width="10.875" style="715" bestFit="1" customWidth="1"/>
    <col min="9761" max="9761" width="10.125" style="715" bestFit="1" customWidth="1"/>
    <col min="9762" max="9762" width="7.375" style="715" bestFit="1" customWidth="1"/>
    <col min="9763" max="9763" width="7.625" style="715" bestFit="1" customWidth="1"/>
    <col min="9764" max="9764" width="8.75" style="715" bestFit="1" customWidth="1"/>
    <col min="9765" max="9766" width="7.875" style="715" bestFit="1" customWidth="1"/>
    <col min="9767" max="9767" width="8.25" style="715" bestFit="1" customWidth="1"/>
    <col min="9768" max="9768" width="7" style="715" bestFit="1" customWidth="1"/>
    <col min="9769" max="9770" width="8.125" style="715" bestFit="1" customWidth="1"/>
    <col min="9771" max="9771" width="9.75" style="715" bestFit="1" customWidth="1"/>
    <col min="9772" max="9772" width="10.875" style="715" bestFit="1" customWidth="1"/>
    <col min="9773" max="9773" width="10.125" style="715" bestFit="1" customWidth="1"/>
    <col min="9774" max="9774" width="7.375" style="715" bestFit="1" customWidth="1"/>
    <col min="9775" max="9775" width="7.625" style="715" bestFit="1" customWidth="1"/>
    <col min="9776" max="9776" width="8.75" style="715" bestFit="1" customWidth="1"/>
    <col min="9777" max="9778" width="7.875" style="715" bestFit="1" customWidth="1"/>
    <col min="9779" max="9779" width="8.25" style="715" bestFit="1" customWidth="1"/>
    <col min="9780" max="9780" width="7" style="715" bestFit="1" customWidth="1"/>
    <col min="9781" max="9782" width="8.125" style="715" bestFit="1" customWidth="1"/>
    <col min="9783" max="9783" width="9.75" style="715" bestFit="1" customWidth="1"/>
    <col min="9784" max="9784" width="10.875" style="715" bestFit="1" customWidth="1"/>
    <col min="9785" max="9785" width="10.125" style="715" bestFit="1" customWidth="1"/>
    <col min="9786" max="9786" width="7.375" style="715" bestFit="1" customWidth="1"/>
    <col min="9787" max="9787" width="7.625" style="715" bestFit="1" customWidth="1"/>
    <col min="9788" max="9788" width="8.75" style="715" bestFit="1" customWidth="1"/>
    <col min="9789" max="9790" width="7.875" style="715" bestFit="1" customWidth="1"/>
    <col min="9791" max="9791" width="8.25" style="715" bestFit="1" customWidth="1"/>
    <col min="9792" max="9792" width="7" style="715" bestFit="1" customWidth="1"/>
    <col min="9793" max="9794" width="8.125" style="715" bestFit="1" customWidth="1"/>
    <col min="9795" max="9795" width="9.75" style="715" bestFit="1" customWidth="1"/>
    <col min="9796" max="9796" width="10.875" style="715" bestFit="1" customWidth="1"/>
    <col min="9797" max="9797" width="10.125" style="715" bestFit="1" customWidth="1"/>
    <col min="9798" max="9798" width="7.375" style="715" bestFit="1" customWidth="1"/>
    <col min="9799" max="9799" width="7.625" style="715" bestFit="1" customWidth="1"/>
    <col min="9800" max="9800" width="8.75" style="715" bestFit="1" customWidth="1"/>
    <col min="9801" max="9802" width="7.875" style="715" bestFit="1" customWidth="1"/>
    <col min="9803" max="9803" width="8.25" style="715" bestFit="1" customWidth="1"/>
    <col min="9804" max="9804" width="7" style="715" bestFit="1" customWidth="1"/>
    <col min="9805" max="9806" width="8.125" style="715" bestFit="1" customWidth="1"/>
    <col min="9807" max="9807" width="9.75" style="715" bestFit="1" customWidth="1"/>
    <col min="9808" max="9808" width="10.875" style="715" bestFit="1" customWidth="1"/>
    <col min="9809" max="9809" width="10.125" style="715" bestFit="1" customWidth="1"/>
    <col min="9810" max="9810" width="7.375" style="715" bestFit="1" customWidth="1"/>
    <col min="9811" max="9811" width="7.625" style="715" bestFit="1" customWidth="1"/>
    <col min="9812" max="9812" width="8.75" style="715" bestFit="1" customWidth="1"/>
    <col min="9813" max="9814" width="7.875" style="715" bestFit="1" customWidth="1"/>
    <col min="9815" max="9815" width="8.25" style="715" bestFit="1" customWidth="1"/>
    <col min="9816" max="9816" width="7" style="715" bestFit="1" customWidth="1"/>
    <col min="9817" max="9818" width="8.125" style="715" bestFit="1" customWidth="1"/>
    <col min="9819" max="9819" width="9.75" style="715" bestFit="1" customWidth="1"/>
    <col min="9820" max="9820" width="10.875" style="715" bestFit="1" customWidth="1"/>
    <col min="9821" max="9821" width="10.125" style="715" bestFit="1" customWidth="1"/>
    <col min="9822" max="9822" width="7.375" style="715" bestFit="1" customWidth="1"/>
    <col min="9823" max="9823" width="7.625" style="715" bestFit="1" customWidth="1"/>
    <col min="9824" max="9824" width="8.75" style="715" bestFit="1" customWidth="1"/>
    <col min="9825" max="9826" width="7.875" style="715" bestFit="1" customWidth="1"/>
    <col min="9827" max="9827" width="8.25" style="715" bestFit="1" customWidth="1"/>
    <col min="9828" max="9828" width="7" style="715" bestFit="1" customWidth="1"/>
    <col min="9829" max="9830" width="8.125" style="715" bestFit="1" customWidth="1"/>
    <col min="9831" max="9831" width="9.75" style="715" bestFit="1" customWidth="1"/>
    <col min="9832" max="9832" width="10.875" style="715" bestFit="1" customWidth="1"/>
    <col min="9833" max="9833" width="10.125" style="715" bestFit="1" customWidth="1"/>
    <col min="9834" max="9834" width="7.375" style="715" bestFit="1" customWidth="1"/>
    <col min="9835" max="9835" width="7.625" style="715" bestFit="1" customWidth="1"/>
    <col min="9836" max="9836" width="8.75" style="715" bestFit="1" customWidth="1"/>
    <col min="9837" max="9838" width="7.875" style="715" bestFit="1" customWidth="1"/>
    <col min="9839" max="9839" width="8.25" style="715" bestFit="1" customWidth="1"/>
    <col min="9840" max="9840" width="7" style="715" bestFit="1" customWidth="1"/>
    <col min="9841" max="9842" width="8.125" style="715" bestFit="1" customWidth="1"/>
    <col min="9843" max="9843" width="9.75" style="715" bestFit="1" customWidth="1"/>
    <col min="9844" max="9844" width="10.875" style="715" bestFit="1" customWidth="1"/>
    <col min="9845" max="9845" width="10.125" style="715" bestFit="1" customWidth="1"/>
    <col min="9846" max="9846" width="7.375" style="715" bestFit="1" customWidth="1"/>
    <col min="9847" max="9847" width="7.625" style="715" bestFit="1" customWidth="1"/>
    <col min="9848" max="9848" width="8.75" style="715" bestFit="1" customWidth="1"/>
    <col min="9849" max="9850" width="7.875" style="715" bestFit="1" customWidth="1"/>
    <col min="9851" max="9851" width="8.25" style="715" bestFit="1" customWidth="1"/>
    <col min="9852" max="9852" width="7" style="715" bestFit="1" customWidth="1"/>
    <col min="9853" max="9854" width="8.125" style="715" bestFit="1" customWidth="1"/>
    <col min="9855" max="9855" width="9.75" style="715" bestFit="1" customWidth="1"/>
    <col min="9856" max="9856" width="10.875" style="715" bestFit="1" customWidth="1"/>
    <col min="9857" max="9857" width="10.125" style="715" bestFit="1" customWidth="1"/>
    <col min="9858" max="9858" width="7.375" style="715" bestFit="1" customWidth="1"/>
    <col min="9859" max="9859" width="7.625" style="715" bestFit="1" customWidth="1"/>
    <col min="9860" max="9860" width="8.75" style="715" bestFit="1" customWidth="1"/>
    <col min="9861" max="9862" width="7.875" style="715" bestFit="1" customWidth="1"/>
    <col min="9863" max="9863" width="8.25" style="715" bestFit="1" customWidth="1"/>
    <col min="9864" max="9864" width="7" style="715" bestFit="1" customWidth="1"/>
    <col min="9865" max="9866" width="8.125" style="715" bestFit="1" customWidth="1"/>
    <col min="9867" max="9867" width="9.75" style="715" bestFit="1" customWidth="1"/>
    <col min="9868" max="9868" width="10.875" style="715" bestFit="1" customWidth="1"/>
    <col min="9869" max="9869" width="10.125" style="715" bestFit="1" customWidth="1"/>
    <col min="9870" max="9870" width="7.375" style="715" bestFit="1" customWidth="1"/>
    <col min="9871" max="9871" width="7.625" style="715" bestFit="1" customWidth="1"/>
    <col min="9872" max="9872" width="8.75" style="715" bestFit="1" customWidth="1"/>
    <col min="9873" max="9874" width="7.875" style="715" bestFit="1" customWidth="1"/>
    <col min="9875" max="9875" width="8.25" style="715" bestFit="1" customWidth="1"/>
    <col min="9876" max="9876" width="7" style="715" bestFit="1" customWidth="1"/>
    <col min="9877" max="9878" width="8.125" style="715" bestFit="1" customWidth="1"/>
    <col min="9879" max="9879" width="9.75" style="715" bestFit="1" customWidth="1"/>
    <col min="9880" max="9880" width="10.875" style="715" bestFit="1" customWidth="1"/>
    <col min="9881" max="9881" width="10.125" style="715" bestFit="1" customWidth="1"/>
    <col min="9882" max="9882" width="7.375" style="715" bestFit="1" customWidth="1"/>
    <col min="9883" max="9883" width="7.625" style="715" bestFit="1" customWidth="1"/>
    <col min="9884" max="9884" width="8.75" style="715" bestFit="1" customWidth="1"/>
    <col min="9885" max="9886" width="7.875" style="715" bestFit="1" customWidth="1"/>
    <col min="9887" max="9887" width="8.25" style="715" bestFit="1" customWidth="1"/>
    <col min="9888" max="9888" width="7" style="715" bestFit="1" customWidth="1"/>
    <col min="9889" max="9890" width="8.125" style="715" bestFit="1" customWidth="1"/>
    <col min="9891" max="9891" width="9.75" style="715" bestFit="1" customWidth="1"/>
    <col min="9892" max="9892" width="10.875" style="715" bestFit="1" customWidth="1"/>
    <col min="9893" max="9893" width="10.125" style="715" bestFit="1" customWidth="1"/>
    <col min="9894" max="9894" width="7.375" style="715" bestFit="1" customWidth="1"/>
    <col min="9895" max="9895" width="7.625" style="715" bestFit="1" customWidth="1"/>
    <col min="9896" max="9896" width="8.75" style="715" bestFit="1" customWidth="1"/>
    <col min="9897" max="9898" width="7.875" style="715" bestFit="1" customWidth="1"/>
    <col min="9899" max="9899" width="8.25" style="715" bestFit="1" customWidth="1"/>
    <col min="9900" max="9900" width="7" style="715" bestFit="1" customWidth="1"/>
    <col min="9901" max="9902" width="8.125" style="715" bestFit="1" customWidth="1"/>
    <col min="9903" max="9903" width="9.75" style="715" bestFit="1" customWidth="1"/>
    <col min="9904" max="9904" width="10.875" style="715" bestFit="1" customWidth="1"/>
    <col min="9905" max="9905" width="10.125" style="715" bestFit="1" customWidth="1"/>
    <col min="9906" max="9906" width="7.375" style="715" bestFit="1" customWidth="1"/>
    <col min="9907" max="9984" width="9" style="715"/>
    <col min="9985" max="9985" width="50.75" style="715" customWidth="1"/>
    <col min="9986" max="9986" width="7.875" style="715" bestFit="1" customWidth="1"/>
    <col min="9987" max="9987" width="8.25" style="715" bestFit="1" customWidth="1"/>
    <col min="9988" max="9988" width="7" style="715" bestFit="1" customWidth="1"/>
    <col min="9989" max="9990" width="8.125" style="715" bestFit="1" customWidth="1"/>
    <col min="9991" max="9991" width="9.75" style="715" bestFit="1" customWidth="1"/>
    <col min="9992" max="9992" width="10.875" style="715" bestFit="1" customWidth="1"/>
    <col min="9993" max="9993" width="10.125" style="715" bestFit="1" customWidth="1"/>
    <col min="9994" max="9994" width="7.375" style="715" bestFit="1" customWidth="1"/>
    <col min="9995" max="9995" width="7.625" style="715" bestFit="1" customWidth="1"/>
    <col min="9996" max="9996" width="8.75" style="715" bestFit="1" customWidth="1"/>
    <col min="9997" max="9998" width="7.875" style="715" bestFit="1" customWidth="1"/>
    <col min="9999" max="9999" width="8.25" style="715" bestFit="1" customWidth="1"/>
    <col min="10000" max="10000" width="7" style="715" bestFit="1" customWidth="1"/>
    <col min="10001" max="10002" width="8.125" style="715" bestFit="1" customWidth="1"/>
    <col min="10003" max="10003" width="9.75" style="715" bestFit="1" customWidth="1"/>
    <col min="10004" max="10004" width="10.875" style="715" bestFit="1" customWidth="1"/>
    <col min="10005" max="10005" width="10.125" style="715" bestFit="1" customWidth="1"/>
    <col min="10006" max="10006" width="7.375" style="715" bestFit="1" customWidth="1"/>
    <col min="10007" max="10007" width="7.625" style="715" bestFit="1" customWidth="1"/>
    <col min="10008" max="10008" width="8.75" style="715" bestFit="1" customWidth="1"/>
    <col min="10009" max="10010" width="7.875" style="715" bestFit="1" customWidth="1"/>
    <col min="10011" max="10011" width="8.25" style="715" bestFit="1" customWidth="1"/>
    <col min="10012" max="10012" width="7" style="715" bestFit="1" customWidth="1"/>
    <col min="10013" max="10014" width="8.125" style="715" bestFit="1" customWidth="1"/>
    <col min="10015" max="10015" width="9.75" style="715" bestFit="1" customWidth="1"/>
    <col min="10016" max="10016" width="10.875" style="715" bestFit="1" customWidth="1"/>
    <col min="10017" max="10017" width="10.125" style="715" bestFit="1" customWidth="1"/>
    <col min="10018" max="10018" width="7.375" style="715" bestFit="1" customWidth="1"/>
    <col min="10019" max="10019" width="7.625" style="715" bestFit="1" customWidth="1"/>
    <col min="10020" max="10020" width="8.75" style="715" bestFit="1" customWidth="1"/>
    <col min="10021" max="10022" width="7.875" style="715" bestFit="1" customWidth="1"/>
    <col min="10023" max="10023" width="8.25" style="715" bestFit="1" customWidth="1"/>
    <col min="10024" max="10024" width="7" style="715" bestFit="1" customWidth="1"/>
    <col min="10025" max="10026" width="8.125" style="715" bestFit="1" customWidth="1"/>
    <col min="10027" max="10027" width="9.75" style="715" bestFit="1" customWidth="1"/>
    <col min="10028" max="10028" width="10.875" style="715" bestFit="1" customWidth="1"/>
    <col min="10029" max="10029" width="10.125" style="715" bestFit="1" customWidth="1"/>
    <col min="10030" max="10030" width="7.375" style="715" bestFit="1" customWidth="1"/>
    <col min="10031" max="10031" width="7.625" style="715" bestFit="1" customWidth="1"/>
    <col min="10032" max="10032" width="8.75" style="715" bestFit="1" customWidth="1"/>
    <col min="10033" max="10034" width="7.875" style="715" bestFit="1" customWidth="1"/>
    <col min="10035" max="10035" width="8.25" style="715" bestFit="1" customWidth="1"/>
    <col min="10036" max="10036" width="7" style="715" bestFit="1" customWidth="1"/>
    <col min="10037" max="10038" width="8.125" style="715" bestFit="1" customWidth="1"/>
    <col min="10039" max="10039" width="9.75" style="715" bestFit="1" customWidth="1"/>
    <col min="10040" max="10040" width="10.875" style="715" bestFit="1" customWidth="1"/>
    <col min="10041" max="10041" width="10.125" style="715" bestFit="1" customWidth="1"/>
    <col min="10042" max="10042" width="7.375" style="715" bestFit="1" customWidth="1"/>
    <col min="10043" max="10043" width="7.625" style="715" bestFit="1" customWidth="1"/>
    <col min="10044" max="10044" width="8.75" style="715" bestFit="1" customWidth="1"/>
    <col min="10045" max="10046" width="7.875" style="715" bestFit="1" customWidth="1"/>
    <col min="10047" max="10047" width="8.25" style="715" bestFit="1" customWidth="1"/>
    <col min="10048" max="10048" width="7" style="715" bestFit="1" customWidth="1"/>
    <col min="10049" max="10050" width="8.125" style="715" bestFit="1" customWidth="1"/>
    <col min="10051" max="10051" width="9.75" style="715" bestFit="1" customWidth="1"/>
    <col min="10052" max="10052" width="10.875" style="715" bestFit="1" customWidth="1"/>
    <col min="10053" max="10053" width="10.125" style="715" bestFit="1" customWidth="1"/>
    <col min="10054" max="10054" width="7.375" style="715" bestFit="1" customWidth="1"/>
    <col min="10055" max="10055" width="7.625" style="715" bestFit="1" customWidth="1"/>
    <col min="10056" max="10056" width="8.75" style="715" bestFit="1" customWidth="1"/>
    <col min="10057" max="10058" width="7.875" style="715" bestFit="1" customWidth="1"/>
    <col min="10059" max="10059" width="8.25" style="715" bestFit="1" customWidth="1"/>
    <col min="10060" max="10060" width="7" style="715" bestFit="1" customWidth="1"/>
    <col min="10061" max="10062" width="8.125" style="715" bestFit="1" customWidth="1"/>
    <col min="10063" max="10063" width="9.75" style="715" bestFit="1" customWidth="1"/>
    <col min="10064" max="10064" width="10.875" style="715" bestFit="1" customWidth="1"/>
    <col min="10065" max="10065" width="10.125" style="715" bestFit="1" customWidth="1"/>
    <col min="10066" max="10066" width="7.375" style="715" bestFit="1" customWidth="1"/>
    <col min="10067" max="10067" width="7.625" style="715" bestFit="1" customWidth="1"/>
    <col min="10068" max="10068" width="8.75" style="715" bestFit="1" customWidth="1"/>
    <col min="10069" max="10070" width="7.875" style="715" bestFit="1" customWidth="1"/>
    <col min="10071" max="10071" width="8.25" style="715" bestFit="1" customWidth="1"/>
    <col min="10072" max="10072" width="7" style="715" bestFit="1" customWidth="1"/>
    <col min="10073" max="10074" width="8.125" style="715" bestFit="1" customWidth="1"/>
    <col min="10075" max="10075" width="9.75" style="715" bestFit="1" customWidth="1"/>
    <col min="10076" max="10076" width="10.875" style="715" bestFit="1" customWidth="1"/>
    <col min="10077" max="10077" width="10.125" style="715" bestFit="1" customWidth="1"/>
    <col min="10078" max="10078" width="7.375" style="715" bestFit="1" customWidth="1"/>
    <col min="10079" max="10079" width="7.625" style="715" bestFit="1" customWidth="1"/>
    <col min="10080" max="10080" width="8.75" style="715" bestFit="1" customWidth="1"/>
    <col min="10081" max="10082" width="7.875" style="715" bestFit="1" customWidth="1"/>
    <col min="10083" max="10083" width="8.25" style="715" bestFit="1" customWidth="1"/>
    <col min="10084" max="10084" width="7" style="715" bestFit="1" customWidth="1"/>
    <col min="10085" max="10086" width="8.125" style="715" bestFit="1" customWidth="1"/>
    <col min="10087" max="10087" width="9.75" style="715" bestFit="1" customWidth="1"/>
    <col min="10088" max="10088" width="10.875" style="715" bestFit="1" customWidth="1"/>
    <col min="10089" max="10089" width="10.125" style="715" bestFit="1" customWidth="1"/>
    <col min="10090" max="10090" width="7.375" style="715" bestFit="1" customWidth="1"/>
    <col min="10091" max="10091" width="7.625" style="715" bestFit="1" customWidth="1"/>
    <col min="10092" max="10092" width="8.75" style="715" bestFit="1" customWidth="1"/>
    <col min="10093" max="10094" width="7.875" style="715" bestFit="1" customWidth="1"/>
    <col min="10095" max="10095" width="8.25" style="715" bestFit="1" customWidth="1"/>
    <col min="10096" max="10096" width="7" style="715" bestFit="1" customWidth="1"/>
    <col min="10097" max="10098" width="8.125" style="715" bestFit="1" customWidth="1"/>
    <col min="10099" max="10099" width="9.75" style="715" bestFit="1" customWidth="1"/>
    <col min="10100" max="10100" width="10.875" style="715" bestFit="1" customWidth="1"/>
    <col min="10101" max="10101" width="10.125" style="715" bestFit="1" customWidth="1"/>
    <col min="10102" max="10102" width="7.375" style="715" bestFit="1" customWidth="1"/>
    <col min="10103" max="10103" width="7.625" style="715" bestFit="1" customWidth="1"/>
    <col min="10104" max="10104" width="8.75" style="715" bestFit="1" customWidth="1"/>
    <col min="10105" max="10106" width="7.875" style="715" bestFit="1" customWidth="1"/>
    <col min="10107" max="10107" width="8.25" style="715" bestFit="1" customWidth="1"/>
    <col min="10108" max="10108" width="7" style="715" bestFit="1" customWidth="1"/>
    <col min="10109" max="10110" width="8.125" style="715" bestFit="1" customWidth="1"/>
    <col min="10111" max="10111" width="9.75" style="715" bestFit="1" customWidth="1"/>
    <col min="10112" max="10112" width="10.875" style="715" bestFit="1" customWidth="1"/>
    <col min="10113" max="10113" width="10.125" style="715" bestFit="1" customWidth="1"/>
    <col min="10114" max="10114" width="7.375" style="715" bestFit="1" customWidth="1"/>
    <col min="10115" max="10115" width="7.625" style="715" bestFit="1" customWidth="1"/>
    <col min="10116" max="10116" width="8.75" style="715" bestFit="1" customWidth="1"/>
    <col min="10117" max="10118" width="7.875" style="715" bestFit="1" customWidth="1"/>
    <col min="10119" max="10119" width="8.25" style="715" bestFit="1" customWidth="1"/>
    <col min="10120" max="10120" width="7" style="715" bestFit="1" customWidth="1"/>
    <col min="10121" max="10122" width="8.125" style="715" bestFit="1" customWidth="1"/>
    <col min="10123" max="10123" width="9.75" style="715" bestFit="1" customWidth="1"/>
    <col min="10124" max="10124" width="10.875" style="715" bestFit="1" customWidth="1"/>
    <col min="10125" max="10125" width="10.125" style="715" bestFit="1" customWidth="1"/>
    <col min="10126" max="10126" width="7.375" style="715" bestFit="1" customWidth="1"/>
    <col min="10127" max="10127" width="7.625" style="715" bestFit="1" customWidth="1"/>
    <col min="10128" max="10128" width="8.75" style="715" bestFit="1" customWidth="1"/>
    <col min="10129" max="10130" width="7.875" style="715" bestFit="1" customWidth="1"/>
    <col min="10131" max="10131" width="8.25" style="715" bestFit="1" customWidth="1"/>
    <col min="10132" max="10132" width="7" style="715" bestFit="1" customWidth="1"/>
    <col min="10133" max="10134" width="8.125" style="715" bestFit="1" customWidth="1"/>
    <col min="10135" max="10135" width="9.75" style="715" bestFit="1" customWidth="1"/>
    <col min="10136" max="10136" width="10.875" style="715" bestFit="1" customWidth="1"/>
    <col min="10137" max="10137" width="10.125" style="715" bestFit="1" customWidth="1"/>
    <col min="10138" max="10138" width="7.375" style="715" bestFit="1" customWidth="1"/>
    <col min="10139" max="10139" width="7.625" style="715" bestFit="1" customWidth="1"/>
    <col min="10140" max="10140" width="8.75" style="715" bestFit="1" customWidth="1"/>
    <col min="10141" max="10142" width="7.875" style="715" bestFit="1" customWidth="1"/>
    <col min="10143" max="10143" width="8.25" style="715" bestFit="1" customWidth="1"/>
    <col min="10144" max="10144" width="7" style="715" bestFit="1" customWidth="1"/>
    <col min="10145" max="10146" width="8.125" style="715" bestFit="1" customWidth="1"/>
    <col min="10147" max="10147" width="9.75" style="715" bestFit="1" customWidth="1"/>
    <col min="10148" max="10148" width="10.875" style="715" bestFit="1" customWidth="1"/>
    <col min="10149" max="10149" width="10.125" style="715" bestFit="1" customWidth="1"/>
    <col min="10150" max="10150" width="7.375" style="715" bestFit="1" customWidth="1"/>
    <col min="10151" max="10151" width="7.625" style="715" bestFit="1" customWidth="1"/>
    <col min="10152" max="10152" width="8.75" style="715" bestFit="1" customWidth="1"/>
    <col min="10153" max="10154" width="7.875" style="715" bestFit="1" customWidth="1"/>
    <col min="10155" max="10155" width="8.25" style="715" bestFit="1" customWidth="1"/>
    <col min="10156" max="10156" width="7" style="715" bestFit="1" customWidth="1"/>
    <col min="10157" max="10158" width="8.125" style="715" bestFit="1" customWidth="1"/>
    <col min="10159" max="10159" width="9.75" style="715" bestFit="1" customWidth="1"/>
    <col min="10160" max="10160" width="10.875" style="715" bestFit="1" customWidth="1"/>
    <col min="10161" max="10161" width="10.125" style="715" bestFit="1" customWidth="1"/>
    <col min="10162" max="10162" width="7.375" style="715" bestFit="1" customWidth="1"/>
    <col min="10163" max="10240" width="9" style="715"/>
    <col min="10241" max="10241" width="50.75" style="715" customWidth="1"/>
    <col min="10242" max="10242" width="7.875" style="715" bestFit="1" customWidth="1"/>
    <col min="10243" max="10243" width="8.25" style="715" bestFit="1" customWidth="1"/>
    <col min="10244" max="10244" width="7" style="715" bestFit="1" customWidth="1"/>
    <col min="10245" max="10246" width="8.125" style="715" bestFit="1" customWidth="1"/>
    <col min="10247" max="10247" width="9.75" style="715" bestFit="1" customWidth="1"/>
    <col min="10248" max="10248" width="10.875" style="715" bestFit="1" customWidth="1"/>
    <col min="10249" max="10249" width="10.125" style="715" bestFit="1" customWidth="1"/>
    <col min="10250" max="10250" width="7.375" style="715" bestFit="1" customWidth="1"/>
    <col min="10251" max="10251" width="7.625" style="715" bestFit="1" customWidth="1"/>
    <col min="10252" max="10252" width="8.75" style="715" bestFit="1" customWidth="1"/>
    <col min="10253" max="10254" width="7.875" style="715" bestFit="1" customWidth="1"/>
    <col min="10255" max="10255" width="8.25" style="715" bestFit="1" customWidth="1"/>
    <col min="10256" max="10256" width="7" style="715" bestFit="1" customWidth="1"/>
    <col min="10257" max="10258" width="8.125" style="715" bestFit="1" customWidth="1"/>
    <col min="10259" max="10259" width="9.75" style="715" bestFit="1" customWidth="1"/>
    <col min="10260" max="10260" width="10.875" style="715" bestFit="1" customWidth="1"/>
    <col min="10261" max="10261" width="10.125" style="715" bestFit="1" customWidth="1"/>
    <col min="10262" max="10262" width="7.375" style="715" bestFit="1" customWidth="1"/>
    <col min="10263" max="10263" width="7.625" style="715" bestFit="1" customWidth="1"/>
    <col min="10264" max="10264" width="8.75" style="715" bestFit="1" customWidth="1"/>
    <col min="10265" max="10266" width="7.875" style="715" bestFit="1" customWidth="1"/>
    <col min="10267" max="10267" width="8.25" style="715" bestFit="1" customWidth="1"/>
    <col min="10268" max="10268" width="7" style="715" bestFit="1" customWidth="1"/>
    <col min="10269" max="10270" width="8.125" style="715" bestFit="1" customWidth="1"/>
    <col min="10271" max="10271" width="9.75" style="715" bestFit="1" customWidth="1"/>
    <col min="10272" max="10272" width="10.875" style="715" bestFit="1" customWidth="1"/>
    <col min="10273" max="10273" width="10.125" style="715" bestFit="1" customWidth="1"/>
    <col min="10274" max="10274" width="7.375" style="715" bestFit="1" customWidth="1"/>
    <col min="10275" max="10275" width="7.625" style="715" bestFit="1" customWidth="1"/>
    <col min="10276" max="10276" width="8.75" style="715" bestFit="1" customWidth="1"/>
    <col min="10277" max="10278" width="7.875" style="715" bestFit="1" customWidth="1"/>
    <col min="10279" max="10279" width="8.25" style="715" bestFit="1" customWidth="1"/>
    <col min="10280" max="10280" width="7" style="715" bestFit="1" customWidth="1"/>
    <col min="10281" max="10282" width="8.125" style="715" bestFit="1" customWidth="1"/>
    <col min="10283" max="10283" width="9.75" style="715" bestFit="1" customWidth="1"/>
    <col min="10284" max="10284" width="10.875" style="715" bestFit="1" customWidth="1"/>
    <col min="10285" max="10285" width="10.125" style="715" bestFit="1" customWidth="1"/>
    <col min="10286" max="10286" width="7.375" style="715" bestFit="1" customWidth="1"/>
    <col min="10287" max="10287" width="7.625" style="715" bestFit="1" customWidth="1"/>
    <col min="10288" max="10288" width="8.75" style="715" bestFit="1" customWidth="1"/>
    <col min="10289" max="10290" width="7.875" style="715" bestFit="1" customWidth="1"/>
    <col min="10291" max="10291" width="8.25" style="715" bestFit="1" customWidth="1"/>
    <col min="10292" max="10292" width="7" style="715" bestFit="1" customWidth="1"/>
    <col min="10293" max="10294" width="8.125" style="715" bestFit="1" customWidth="1"/>
    <col min="10295" max="10295" width="9.75" style="715" bestFit="1" customWidth="1"/>
    <col min="10296" max="10296" width="10.875" style="715" bestFit="1" customWidth="1"/>
    <col min="10297" max="10297" width="10.125" style="715" bestFit="1" customWidth="1"/>
    <col min="10298" max="10298" width="7.375" style="715" bestFit="1" customWidth="1"/>
    <col min="10299" max="10299" width="7.625" style="715" bestFit="1" customWidth="1"/>
    <col min="10300" max="10300" width="8.75" style="715" bestFit="1" customWidth="1"/>
    <col min="10301" max="10302" width="7.875" style="715" bestFit="1" customWidth="1"/>
    <col min="10303" max="10303" width="8.25" style="715" bestFit="1" customWidth="1"/>
    <col min="10304" max="10304" width="7" style="715" bestFit="1" customWidth="1"/>
    <col min="10305" max="10306" width="8.125" style="715" bestFit="1" customWidth="1"/>
    <col min="10307" max="10307" width="9.75" style="715" bestFit="1" customWidth="1"/>
    <col min="10308" max="10308" width="10.875" style="715" bestFit="1" customWidth="1"/>
    <col min="10309" max="10309" width="10.125" style="715" bestFit="1" customWidth="1"/>
    <col min="10310" max="10310" width="7.375" style="715" bestFit="1" customWidth="1"/>
    <col min="10311" max="10311" width="7.625" style="715" bestFit="1" customWidth="1"/>
    <col min="10312" max="10312" width="8.75" style="715" bestFit="1" customWidth="1"/>
    <col min="10313" max="10314" width="7.875" style="715" bestFit="1" customWidth="1"/>
    <col min="10315" max="10315" width="8.25" style="715" bestFit="1" customWidth="1"/>
    <col min="10316" max="10316" width="7" style="715" bestFit="1" customWidth="1"/>
    <col min="10317" max="10318" width="8.125" style="715" bestFit="1" customWidth="1"/>
    <col min="10319" max="10319" width="9.75" style="715" bestFit="1" customWidth="1"/>
    <col min="10320" max="10320" width="10.875" style="715" bestFit="1" customWidth="1"/>
    <col min="10321" max="10321" width="10.125" style="715" bestFit="1" customWidth="1"/>
    <col min="10322" max="10322" width="7.375" style="715" bestFit="1" customWidth="1"/>
    <col min="10323" max="10323" width="7.625" style="715" bestFit="1" customWidth="1"/>
    <col min="10324" max="10324" width="8.75" style="715" bestFit="1" customWidth="1"/>
    <col min="10325" max="10326" width="7.875" style="715" bestFit="1" customWidth="1"/>
    <col min="10327" max="10327" width="8.25" style="715" bestFit="1" customWidth="1"/>
    <col min="10328" max="10328" width="7" style="715" bestFit="1" customWidth="1"/>
    <col min="10329" max="10330" width="8.125" style="715" bestFit="1" customWidth="1"/>
    <col min="10331" max="10331" width="9.75" style="715" bestFit="1" customWidth="1"/>
    <col min="10332" max="10332" width="10.875" style="715" bestFit="1" customWidth="1"/>
    <col min="10333" max="10333" width="10.125" style="715" bestFit="1" customWidth="1"/>
    <col min="10334" max="10334" width="7.375" style="715" bestFit="1" customWidth="1"/>
    <col min="10335" max="10335" width="7.625" style="715" bestFit="1" customWidth="1"/>
    <col min="10336" max="10336" width="8.75" style="715" bestFit="1" customWidth="1"/>
    <col min="10337" max="10338" width="7.875" style="715" bestFit="1" customWidth="1"/>
    <col min="10339" max="10339" width="8.25" style="715" bestFit="1" customWidth="1"/>
    <col min="10340" max="10340" width="7" style="715" bestFit="1" customWidth="1"/>
    <col min="10341" max="10342" width="8.125" style="715" bestFit="1" customWidth="1"/>
    <col min="10343" max="10343" width="9.75" style="715" bestFit="1" customWidth="1"/>
    <col min="10344" max="10344" width="10.875" style="715" bestFit="1" customWidth="1"/>
    <col min="10345" max="10345" width="10.125" style="715" bestFit="1" customWidth="1"/>
    <col min="10346" max="10346" width="7.375" style="715" bestFit="1" customWidth="1"/>
    <col min="10347" max="10347" width="7.625" style="715" bestFit="1" customWidth="1"/>
    <col min="10348" max="10348" width="8.75" style="715" bestFit="1" customWidth="1"/>
    <col min="10349" max="10350" width="7.875" style="715" bestFit="1" customWidth="1"/>
    <col min="10351" max="10351" width="8.25" style="715" bestFit="1" customWidth="1"/>
    <col min="10352" max="10352" width="7" style="715" bestFit="1" customWidth="1"/>
    <col min="10353" max="10354" width="8.125" style="715" bestFit="1" customWidth="1"/>
    <col min="10355" max="10355" width="9.75" style="715" bestFit="1" customWidth="1"/>
    <col min="10356" max="10356" width="10.875" style="715" bestFit="1" customWidth="1"/>
    <col min="10357" max="10357" width="10.125" style="715" bestFit="1" customWidth="1"/>
    <col min="10358" max="10358" width="7.375" style="715" bestFit="1" customWidth="1"/>
    <col min="10359" max="10359" width="7.625" style="715" bestFit="1" customWidth="1"/>
    <col min="10360" max="10360" width="8.75" style="715" bestFit="1" customWidth="1"/>
    <col min="10361" max="10362" width="7.875" style="715" bestFit="1" customWidth="1"/>
    <col min="10363" max="10363" width="8.25" style="715" bestFit="1" customWidth="1"/>
    <col min="10364" max="10364" width="7" style="715" bestFit="1" customWidth="1"/>
    <col min="10365" max="10366" width="8.125" style="715" bestFit="1" customWidth="1"/>
    <col min="10367" max="10367" width="9.75" style="715" bestFit="1" customWidth="1"/>
    <col min="10368" max="10368" width="10.875" style="715" bestFit="1" customWidth="1"/>
    <col min="10369" max="10369" width="10.125" style="715" bestFit="1" customWidth="1"/>
    <col min="10370" max="10370" width="7.375" style="715" bestFit="1" customWidth="1"/>
    <col min="10371" max="10371" width="7.625" style="715" bestFit="1" customWidth="1"/>
    <col min="10372" max="10372" width="8.75" style="715" bestFit="1" customWidth="1"/>
    <col min="10373" max="10374" width="7.875" style="715" bestFit="1" customWidth="1"/>
    <col min="10375" max="10375" width="8.25" style="715" bestFit="1" customWidth="1"/>
    <col min="10376" max="10376" width="7" style="715" bestFit="1" customWidth="1"/>
    <col min="10377" max="10378" width="8.125" style="715" bestFit="1" customWidth="1"/>
    <col min="10379" max="10379" width="9.75" style="715" bestFit="1" customWidth="1"/>
    <col min="10380" max="10380" width="10.875" style="715" bestFit="1" customWidth="1"/>
    <col min="10381" max="10381" width="10.125" style="715" bestFit="1" customWidth="1"/>
    <col min="10382" max="10382" width="7.375" style="715" bestFit="1" customWidth="1"/>
    <col min="10383" max="10383" width="7.625" style="715" bestFit="1" customWidth="1"/>
    <col min="10384" max="10384" width="8.75" style="715" bestFit="1" customWidth="1"/>
    <col min="10385" max="10386" width="7.875" style="715" bestFit="1" customWidth="1"/>
    <col min="10387" max="10387" width="8.25" style="715" bestFit="1" customWidth="1"/>
    <col min="10388" max="10388" width="7" style="715" bestFit="1" customWidth="1"/>
    <col min="10389" max="10390" width="8.125" style="715" bestFit="1" customWidth="1"/>
    <col min="10391" max="10391" width="9.75" style="715" bestFit="1" customWidth="1"/>
    <col min="10392" max="10392" width="10.875" style="715" bestFit="1" customWidth="1"/>
    <col min="10393" max="10393" width="10.125" style="715" bestFit="1" customWidth="1"/>
    <col min="10394" max="10394" width="7.375" style="715" bestFit="1" customWidth="1"/>
    <col min="10395" max="10395" width="7.625" style="715" bestFit="1" customWidth="1"/>
    <col min="10396" max="10396" width="8.75" style="715" bestFit="1" customWidth="1"/>
    <col min="10397" max="10398" width="7.875" style="715" bestFit="1" customWidth="1"/>
    <col min="10399" max="10399" width="8.25" style="715" bestFit="1" customWidth="1"/>
    <col min="10400" max="10400" width="7" style="715" bestFit="1" customWidth="1"/>
    <col min="10401" max="10402" width="8.125" style="715" bestFit="1" customWidth="1"/>
    <col min="10403" max="10403" width="9.75" style="715" bestFit="1" customWidth="1"/>
    <col min="10404" max="10404" width="10.875" style="715" bestFit="1" customWidth="1"/>
    <col min="10405" max="10405" width="10.125" style="715" bestFit="1" customWidth="1"/>
    <col min="10406" max="10406" width="7.375" style="715" bestFit="1" customWidth="1"/>
    <col min="10407" max="10407" width="7.625" style="715" bestFit="1" customWidth="1"/>
    <col min="10408" max="10408" width="8.75" style="715" bestFit="1" customWidth="1"/>
    <col min="10409" max="10410" width="7.875" style="715" bestFit="1" customWidth="1"/>
    <col min="10411" max="10411" width="8.25" style="715" bestFit="1" customWidth="1"/>
    <col min="10412" max="10412" width="7" style="715" bestFit="1" customWidth="1"/>
    <col min="10413" max="10414" width="8.125" style="715" bestFit="1" customWidth="1"/>
    <col min="10415" max="10415" width="9.75" style="715" bestFit="1" customWidth="1"/>
    <col min="10416" max="10416" width="10.875" style="715" bestFit="1" customWidth="1"/>
    <col min="10417" max="10417" width="10.125" style="715" bestFit="1" customWidth="1"/>
    <col min="10418" max="10418" width="7.375" style="715" bestFit="1" customWidth="1"/>
    <col min="10419" max="10496" width="9" style="715"/>
    <col min="10497" max="10497" width="50.75" style="715" customWidth="1"/>
    <col min="10498" max="10498" width="7.875" style="715" bestFit="1" customWidth="1"/>
    <col min="10499" max="10499" width="8.25" style="715" bestFit="1" customWidth="1"/>
    <col min="10500" max="10500" width="7" style="715" bestFit="1" customWidth="1"/>
    <col min="10501" max="10502" width="8.125" style="715" bestFit="1" customWidth="1"/>
    <col min="10503" max="10503" width="9.75" style="715" bestFit="1" customWidth="1"/>
    <col min="10504" max="10504" width="10.875" style="715" bestFit="1" customWidth="1"/>
    <col min="10505" max="10505" width="10.125" style="715" bestFit="1" customWidth="1"/>
    <col min="10506" max="10506" width="7.375" style="715" bestFit="1" customWidth="1"/>
    <col min="10507" max="10507" width="7.625" style="715" bestFit="1" customWidth="1"/>
    <col min="10508" max="10508" width="8.75" style="715" bestFit="1" customWidth="1"/>
    <col min="10509" max="10510" width="7.875" style="715" bestFit="1" customWidth="1"/>
    <col min="10511" max="10511" width="8.25" style="715" bestFit="1" customWidth="1"/>
    <col min="10512" max="10512" width="7" style="715" bestFit="1" customWidth="1"/>
    <col min="10513" max="10514" width="8.125" style="715" bestFit="1" customWidth="1"/>
    <col min="10515" max="10515" width="9.75" style="715" bestFit="1" customWidth="1"/>
    <col min="10516" max="10516" width="10.875" style="715" bestFit="1" customWidth="1"/>
    <col min="10517" max="10517" width="10.125" style="715" bestFit="1" customWidth="1"/>
    <col min="10518" max="10518" width="7.375" style="715" bestFit="1" customWidth="1"/>
    <col min="10519" max="10519" width="7.625" style="715" bestFit="1" customWidth="1"/>
    <col min="10520" max="10520" width="8.75" style="715" bestFit="1" customWidth="1"/>
    <col min="10521" max="10522" width="7.875" style="715" bestFit="1" customWidth="1"/>
    <col min="10523" max="10523" width="8.25" style="715" bestFit="1" customWidth="1"/>
    <col min="10524" max="10524" width="7" style="715" bestFit="1" customWidth="1"/>
    <col min="10525" max="10526" width="8.125" style="715" bestFit="1" customWidth="1"/>
    <col min="10527" max="10527" width="9.75" style="715" bestFit="1" customWidth="1"/>
    <col min="10528" max="10528" width="10.875" style="715" bestFit="1" customWidth="1"/>
    <col min="10529" max="10529" width="10.125" style="715" bestFit="1" customWidth="1"/>
    <col min="10530" max="10530" width="7.375" style="715" bestFit="1" customWidth="1"/>
    <col min="10531" max="10531" width="7.625" style="715" bestFit="1" customWidth="1"/>
    <col min="10532" max="10532" width="8.75" style="715" bestFit="1" customWidth="1"/>
    <col min="10533" max="10534" width="7.875" style="715" bestFit="1" customWidth="1"/>
    <col min="10535" max="10535" width="8.25" style="715" bestFit="1" customWidth="1"/>
    <col min="10536" max="10536" width="7" style="715" bestFit="1" customWidth="1"/>
    <col min="10537" max="10538" width="8.125" style="715" bestFit="1" customWidth="1"/>
    <col min="10539" max="10539" width="9.75" style="715" bestFit="1" customWidth="1"/>
    <col min="10540" max="10540" width="10.875" style="715" bestFit="1" customWidth="1"/>
    <col min="10541" max="10541" width="10.125" style="715" bestFit="1" customWidth="1"/>
    <col min="10542" max="10542" width="7.375" style="715" bestFit="1" customWidth="1"/>
    <col min="10543" max="10543" width="7.625" style="715" bestFit="1" customWidth="1"/>
    <col min="10544" max="10544" width="8.75" style="715" bestFit="1" customWidth="1"/>
    <col min="10545" max="10546" width="7.875" style="715" bestFit="1" customWidth="1"/>
    <col min="10547" max="10547" width="8.25" style="715" bestFit="1" customWidth="1"/>
    <col min="10548" max="10548" width="7" style="715" bestFit="1" customWidth="1"/>
    <col min="10549" max="10550" width="8.125" style="715" bestFit="1" customWidth="1"/>
    <col min="10551" max="10551" width="9.75" style="715" bestFit="1" customWidth="1"/>
    <col min="10552" max="10552" width="10.875" style="715" bestFit="1" customWidth="1"/>
    <col min="10553" max="10553" width="10.125" style="715" bestFit="1" customWidth="1"/>
    <col min="10554" max="10554" width="7.375" style="715" bestFit="1" customWidth="1"/>
    <col min="10555" max="10555" width="7.625" style="715" bestFit="1" customWidth="1"/>
    <col min="10556" max="10556" width="8.75" style="715" bestFit="1" customWidth="1"/>
    <col min="10557" max="10558" width="7.875" style="715" bestFit="1" customWidth="1"/>
    <col min="10559" max="10559" width="8.25" style="715" bestFit="1" customWidth="1"/>
    <col min="10560" max="10560" width="7" style="715" bestFit="1" customWidth="1"/>
    <col min="10561" max="10562" width="8.125" style="715" bestFit="1" customWidth="1"/>
    <col min="10563" max="10563" width="9.75" style="715" bestFit="1" customWidth="1"/>
    <col min="10564" max="10564" width="10.875" style="715" bestFit="1" customWidth="1"/>
    <col min="10565" max="10565" width="10.125" style="715" bestFit="1" customWidth="1"/>
    <col min="10566" max="10566" width="7.375" style="715" bestFit="1" customWidth="1"/>
    <col min="10567" max="10567" width="7.625" style="715" bestFit="1" customWidth="1"/>
    <col min="10568" max="10568" width="8.75" style="715" bestFit="1" customWidth="1"/>
    <col min="10569" max="10570" width="7.875" style="715" bestFit="1" customWidth="1"/>
    <col min="10571" max="10571" width="8.25" style="715" bestFit="1" customWidth="1"/>
    <col min="10572" max="10572" width="7" style="715" bestFit="1" customWidth="1"/>
    <col min="10573" max="10574" width="8.125" style="715" bestFit="1" customWidth="1"/>
    <col min="10575" max="10575" width="9.75" style="715" bestFit="1" customWidth="1"/>
    <col min="10576" max="10576" width="10.875" style="715" bestFit="1" customWidth="1"/>
    <col min="10577" max="10577" width="10.125" style="715" bestFit="1" customWidth="1"/>
    <col min="10578" max="10578" width="7.375" style="715" bestFit="1" customWidth="1"/>
    <col min="10579" max="10579" width="7.625" style="715" bestFit="1" customWidth="1"/>
    <col min="10580" max="10580" width="8.75" style="715" bestFit="1" customWidth="1"/>
    <col min="10581" max="10582" width="7.875" style="715" bestFit="1" customWidth="1"/>
    <col min="10583" max="10583" width="8.25" style="715" bestFit="1" customWidth="1"/>
    <col min="10584" max="10584" width="7" style="715" bestFit="1" customWidth="1"/>
    <col min="10585" max="10586" width="8.125" style="715" bestFit="1" customWidth="1"/>
    <col min="10587" max="10587" width="9.75" style="715" bestFit="1" customWidth="1"/>
    <col min="10588" max="10588" width="10.875" style="715" bestFit="1" customWidth="1"/>
    <col min="10589" max="10589" width="10.125" style="715" bestFit="1" customWidth="1"/>
    <col min="10590" max="10590" width="7.375" style="715" bestFit="1" customWidth="1"/>
    <col min="10591" max="10591" width="7.625" style="715" bestFit="1" customWidth="1"/>
    <col min="10592" max="10592" width="8.75" style="715" bestFit="1" customWidth="1"/>
    <col min="10593" max="10594" width="7.875" style="715" bestFit="1" customWidth="1"/>
    <col min="10595" max="10595" width="8.25" style="715" bestFit="1" customWidth="1"/>
    <col min="10596" max="10596" width="7" style="715" bestFit="1" customWidth="1"/>
    <col min="10597" max="10598" width="8.125" style="715" bestFit="1" customWidth="1"/>
    <col min="10599" max="10599" width="9.75" style="715" bestFit="1" customWidth="1"/>
    <col min="10600" max="10600" width="10.875" style="715" bestFit="1" customWidth="1"/>
    <col min="10601" max="10601" width="10.125" style="715" bestFit="1" customWidth="1"/>
    <col min="10602" max="10602" width="7.375" style="715" bestFit="1" customWidth="1"/>
    <col min="10603" max="10603" width="7.625" style="715" bestFit="1" customWidth="1"/>
    <col min="10604" max="10604" width="8.75" style="715" bestFit="1" customWidth="1"/>
    <col min="10605" max="10606" width="7.875" style="715" bestFit="1" customWidth="1"/>
    <col min="10607" max="10607" width="8.25" style="715" bestFit="1" customWidth="1"/>
    <col min="10608" max="10608" width="7" style="715" bestFit="1" customWidth="1"/>
    <col min="10609" max="10610" width="8.125" style="715" bestFit="1" customWidth="1"/>
    <col min="10611" max="10611" width="9.75" style="715" bestFit="1" customWidth="1"/>
    <col min="10612" max="10612" width="10.875" style="715" bestFit="1" customWidth="1"/>
    <col min="10613" max="10613" width="10.125" style="715" bestFit="1" customWidth="1"/>
    <col min="10614" max="10614" width="7.375" style="715" bestFit="1" customWidth="1"/>
    <col min="10615" max="10615" width="7.625" style="715" bestFit="1" customWidth="1"/>
    <col min="10616" max="10616" width="8.75" style="715" bestFit="1" customWidth="1"/>
    <col min="10617" max="10618" width="7.875" style="715" bestFit="1" customWidth="1"/>
    <col min="10619" max="10619" width="8.25" style="715" bestFit="1" customWidth="1"/>
    <col min="10620" max="10620" width="7" style="715" bestFit="1" customWidth="1"/>
    <col min="10621" max="10622" width="8.125" style="715" bestFit="1" customWidth="1"/>
    <col min="10623" max="10623" width="9.75" style="715" bestFit="1" customWidth="1"/>
    <col min="10624" max="10624" width="10.875" style="715" bestFit="1" customWidth="1"/>
    <col min="10625" max="10625" width="10.125" style="715" bestFit="1" customWidth="1"/>
    <col min="10626" max="10626" width="7.375" style="715" bestFit="1" customWidth="1"/>
    <col min="10627" max="10627" width="7.625" style="715" bestFit="1" customWidth="1"/>
    <col min="10628" max="10628" width="8.75" style="715" bestFit="1" customWidth="1"/>
    <col min="10629" max="10630" width="7.875" style="715" bestFit="1" customWidth="1"/>
    <col min="10631" max="10631" width="8.25" style="715" bestFit="1" customWidth="1"/>
    <col min="10632" max="10632" width="7" style="715" bestFit="1" customWidth="1"/>
    <col min="10633" max="10634" width="8.125" style="715" bestFit="1" customWidth="1"/>
    <col min="10635" max="10635" width="9.75" style="715" bestFit="1" customWidth="1"/>
    <col min="10636" max="10636" width="10.875" style="715" bestFit="1" customWidth="1"/>
    <col min="10637" max="10637" width="10.125" style="715" bestFit="1" customWidth="1"/>
    <col min="10638" max="10638" width="7.375" style="715" bestFit="1" customWidth="1"/>
    <col min="10639" max="10639" width="7.625" style="715" bestFit="1" customWidth="1"/>
    <col min="10640" max="10640" width="8.75" style="715" bestFit="1" customWidth="1"/>
    <col min="10641" max="10642" width="7.875" style="715" bestFit="1" customWidth="1"/>
    <col min="10643" max="10643" width="8.25" style="715" bestFit="1" customWidth="1"/>
    <col min="10644" max="10644" width="7" style="715" bestFit="1" customWidth="1"/>
    <col min="10645" max="10646" width="8.125" style="715" bestFit="1" customWidth="1"/>
    <col min="10647" max="10647" width="9.75" style="715" bestFit="1" customWidth="1"/>
    <col min="10648" max="10648" width="10.875" style="715" bestFit="1" customWidth="1"/>
    <col min="10649" max="10649" width="10.125" style="715" bestFit="1" customWidth="1"/>
    <col min="10650" max="10650" width="7.375" style="715" bestFit="1" customWidth="1"/>
    <col min="10651" max="10651" width="7.625" style="715" bestFit="1" customWidth="1"/>
    <col min="10652" max="10652" width="8.75" style="715" bestFit="1" customWidth="1"/>
    <col min="10653" max="10654" width="7.875" style="715" bestFit="1" customWidth="1"/>
    <col min="10655" max="10655" width="8.25" style="715" bestFit="1" customWidth="1"/>
    <col min="10656" max="10656" width="7" style="715" bestFit="1" customWidth="1"/>
    <col min="10657" max="10658" width="8.125" style="715" bestFit="1" customWidth="1"/>
    <col min="10659" max="10659" width="9.75" style="715" bestFit="1" customWidth="1"/>
    <col min="10660" max="10660" width="10.875" style="715" bestFit="1" customWidth="1"/>
    <col min="10661" max="10661" width="10.125" style="715" bestFit="1" customWidth="1"/>
    <col min="10662" max="10662" width="7.375" style="715" bestFit="1" customWidth="1"/>
    <col min="10663" max="10663" width="7.625" style="715" bestFit="1" customWidth="1"/>
    <col min="10664" max="10664" width="8.75" style="715" bestFit="1" customWidth="1"/>
    <col min="10665" max="10666" width="7.875" style="715" bestFit="1" customWidth="1"/>
    <col min="10667" max="10667" width="8.25" style="715" bestFit="1" customWidth="1"/>
    <col min="10668" max="10668" width="7" style="715" bestFit="1" customWidth="1"/>
    <col min="10669" max="10670" width="8.125" style="715" bestFit="1" customWidth="1"/>
    <col min="10671" max="10671" width="9.75" style="715" bestFit="1" customWidth="1"/>
    <col min="10672" max="10672" width="10.875" style="715" bestFit="1" customWidth="1"/>
    <col min="10673" max="10673" width="10.125" style="715" bestFit="1" customWidth="1"/>
    <col min="10674" max="10674" width="7.375" style="715" bestFit="1" customWidth="1"/>
    <col min="10675" max="10752" width="9" style="715"/>
    <col min="10753" max="10753" width="50.75" style="715" customWidth="1"/>
    <col min="10754" max="10754" width="7.875" style="715" bestFit="1" customWidth="1"/>
    <col min="10755" max="10755" width="8.25" style="715" bestFit="1" customWidth="1"/>
    <col min="10756" max="10756" width="7" style="715" bestFit="1" customWidth="1"/>
    <col min="10757" max="10758" width="8.125" style="715" bestFit="1" customWidth="1"/>
    <col min="10759" max="10759" width="9.75" style="715" bestFit="1" customWidth="1"/>
    <col min="10760" max="10760" width="10.875" style="715" bestFit="1" customWidth="1"/>
    <col min="10761" max="10761" width="10.125" style="715" bestFit="1" customWidth="1"/>
    <col min="10762" max="10762" width="7.375" style="715" bestFit="1" customWidth="1"/>
    <col min="10763" max="10763" width="7.625" style="715" bestFit="1" customWidth="1"/>
    <col min="10764" max="10764" width="8.75" style="715" bestFit="1" customWidth="1"/>
    <col min="10765" max="10766" width="7.875" style="715" bestFit="1" customWidth="1"/>
    <col min="10767" max="10767" width="8.25" style="715" bestFit="1" customWidth="1"/>
    <col min="10768" max="10768" width="7" style="715" bestFit="1" customWidth="1"/>
    <col min="10769" max="10770" width="8.125" style="715" bestFit="1" customWidth="1"/>
    <col min="10771" max="10771" width="9.75" style="715" bestFit="1" customWidth="1"/>
    <col min="10772" max="10772" width="10.875" style="715" bestFit="1" customWidth="1"/>
    <col min="10773" max="10773" width="10.125" style="715" bestFit="1" customWidth="1"/>
    <col min="10774" max="10774" width="7.375" style="715" bestFit="1" customWidth="1"/>
    <col min="10775" max="10775" width="7.625" style="715" bestFit="1" customWidth="1"/>
    <col min="10776" max="10776" width="8.75" style="715" bestFit="1" customWidth="1"/>
    <col min="10777" max="10778" width="7.875" style="715" bestFit="1" customWidth="1"/>
    <col min="10779" max="10779" width="8.25" style="715" bestFit="1" customWidth="1"/>
    <col min="10780" max="10780" width="7" style="715" bestFit="1" customWidth="1"/>
    <col min="10781" max="10782" width="8.125" style="715" bestFit="1" customWidth="1"/>
    <col min="10783" max="10783" width="9.75" style="715" bestFit="1" customWidth="1"/>
    <col min="10784" max="10784" width="10.875" style="715" bestFit="1" customWidth="1"/>
    <col min="10785" max="10785" width="10.125" style="715" bestFit="1" customWidth="1"/>
    <col min="10786" max="10786" width="7.375" style="715" bestFit="1" customWidth="1"/>
    <col min="10787" max="10787" width="7.625" style="715" bestFit="1" customWidth="1"/>
    <col min="10788" max="10788" width="8.75" style="715" bestFit="1" customWidth="1"/>
    <col min="10789" max="10790" width="7.875" style="715" bestFit="1" customWidth="1"/>
    <col min="10791" max="10791" width="8.25" style="715" bestFit="1" customWidth="1"/>
    <col min="10792" max="10792" width="7" style="715" bestFit="1" customWidth="1"/>
    <col min="10793" max="10794" width="8.125" style="715" bestFit="1" customWidth="1"/>
    <col min="10795" max="10795" width="9.75" style="715" bestFit="1" customWidth="1"/>
    <col min="10796" max="10796" width="10.875" style="715" bestFit="1" customWidth="1"/>
    <col min="10797" max="10797" width="10.125" style="715" bestFit="1" customWidth="1"/>
    <col min="10798" max="10798" width="7.375" style="715" bestFit="1" customWidth="1"/>
    <col min="10799" max="10799" width="7.625" style="715" bestFit="1" customWidth="1"/>
    <col min="10800" max="10800" width="8.75" style="715" bestFit="1" customWidth="1"/>
    <col min="10801" max="10802" width="7.875" style="715" bestFit="1" customWidth="1"/>
    <col min="10803" max="10803" width="8.25" style="715" bestFit="1" customWidth="1"/>
    <col min="10804" max="10804" width="7" style="715" bestFit="1" customWidth="1"/>
    <col min="10805" max="10806" width="8.125" style="715" bestFit="1" customWidth="1"/>
    <col min="10807" max="10807" width="9.75" style="715" bestFit="1" customWidth="1"/>
    <col min="10808" max="10808" width="10.875" style="715" bestFit="1" customWidth="1"/>
    <col min="10809" max="10809" width="10.125" style="715" bestFit="1" customWidth="1"/>
    <col min="10810" max="10810" width="7.375" style="715" bestFit="1" customWidth="1"/>
    <col min="10811" max="10811" width="7.625" style="715" bestFit="1" customWidth="1"/>
    <col min="10812" max="10812" width="8.75" style="715" bestFit="1" customWidth="1"/>
    <col min="10813" max="10814" width="7.875" style="715" bestFit="1" customWidth="1"/>
    <col min="10815" max="10815" width="8.25" style="715" bestFit="1" customWidth="1"/>
    <col min="10816" max="10816" width="7" style="715" bestFit="1" customWidth="1"/>
    <col min="10817" max="10818" width="8.125" style="715" bestFit="1" customWidth="1"/>
    <col min="10819" max="10819" width="9.75" style="715" bestFit="1" customWidth="1"/>
    <col min="10820" max="10820" width="10.875" style="715" bestFit="1" customWidth="1"/>
    <col min="10821" max="10821" width="10.125" style="715" bestFit="1" customWidth="1"/>
    <col min="10822" max="10822" width="7.375" style="715" bestFit="1" customWidth="1"/>
    <col min="10823" max="10823" width="7.625" style="715" bestFit="1" customWidth="1"/>
    <col min="10824" max="10824" width="8.75" style="715" bestFit="1" customWidth="1"/>
    <col min="10825" max="10826" width="7.875" style="715" bestFit="1" customWidth="1"/>
    <col min="10827" max="10827" width="8.25" style="715" bestFit="1" customWidth="1"/>
    <col min="10828" max="10828" width="7" style="715" bestFit="1" customWidth="1"/>
    <col min="10829" max="10830" width="8.125" style="715" bestFit="1" customWidth="1"/>
    <col min="10831" max="10831" width="9.75" style="715" bestFit="1" customWidth="1"/>
    <col min="10832" max="10832" width="10.875" style="715" bestFit="1" customWidth="1"/>
    <col min="10833" max="10833" width="10.125" style="715" bestFit="1" customWidth="1"/>
    <col min="10834" max="10834" width="7.375" style="715" bestFit="1" customWidth="1"/>
    <col min="10835" max="10835" width="7.625" style="715" bestFit="1" customWidth="1"/>
    <col min="10836" max="10836" width="8.75" style="715" bestFit="1" customWidth="1"/>
    <col min="10837" max="10838" width="7.875" style="715" bestFit="1" customWidth="1"/>
    <col min="10839" max="10839" width="8.25" style="715" bestFit="1" customWidth="1"/>
    <col min="10840" max="10840" width="7" style="715" bestFit="1" customWidth="1"/>
    <col min="10841" max="10842" width="8.125" style="715" bestFit="1" customWidth="1"/>
    <col min="10843" max="10843" width="9.75" style="715" bestFit="1" customWidth="1"/>
    <col min="10844" max="10844" width="10.875" style="715" bestFit="1" customWidth="1"/>
    <col min="10845" max="10845" width="10.125" style="715" bestFit="1" customWidth="1"/>
    <col min="10846" max="10846" width="7.375" style="715" bestFit="1" customWidth="1"/>
    <col min="10847" max="10847" width="7.625" style="715" bestFit="1" customWidth="1"/>
    <col min="10848" max="10848" width="8.75" style="715" bestFit="1" customWidth="1"/>
    <col min="10849" max="10850" width="7.875" style="715" bestFit="1" customWidth="1"/>
    <col min="10851" max="10851" width="8.25" style="715" bestFit="1" customWidth="1"/>
    <col min="10852" max="10852" width="7" style="715" bestFit="1" customWidth="1"/>
    <col min="10853" max="10854" width="8.125" style="715" bestFit="1" customWidth="1"/>
    <col min="10855" max="10855" width="9.75" style="715" bestFit="1" customWidth="1"/>
    <col min="10856" max="10856" width="10.875" style="715" bestFit="1" customWidth="1"/>
    <col min="10857" max="10857" width="10.125" style="715" bestFit="1" customWidth="1"/>
    <col min="10858" max="10858" width="7.375" style="715" bestFit="1" customWidth="1"/>
    <col min="10859" max="10859" width="7.625" style="715" bestFit="1" customWidth="1"/>
    <col min="10860" max="10860" width="8.75" style="715" bestFit="1" customWidth="1"/>
    <col min="10861" max="10862" width="7.875" style="715" bestFit="1" customWidth="1"/>
    <col min="10863" max="10863" width="8.25" style="715" bestFit="1" customWidth="1"/>
    <col min="10864" max="10864" width="7" style="715" bestFit="1" customWidth="1"/>
    <col min="10865" max="10866" width="8.125" style="715" bestFit="1" customWidth="1"/>
    <col min="10867" max="10867" width="9.75" style="715" bestFit="1" customWidth="1"/>
    <col min="10868" max="10868" width="10.875" style="715" bestFit="1" customWidth="1"/>
    <col min="10869" max="10869" width="10.125" style="715" bestFit="1" customWidth="1"/>
    <col min="10870" max="10870" width="7.375" style="715" bestFit="1" customWidth="1"/>
    <col min="10871" max="10871" width="7.625" style="715" bestFit="1" customWidth="1"/>
    <col min="10872" max="10872" width="8.75" style="715" bestFit="1" customWidth="1"/>
    <col min="10873" max="10874" width="7.875" style="715" bestFit="1" customWidth="1"/>
    <col min="10875" max="10875" width="8.25" style="715" bestFit="1" customWidth="1"/>
    <col min="10876" max="10876" width="7" style="715" bestFit="1" customWidth="1"/>
    <col min="10877" max="10878" width="8.125" style="715" bestFit="1" customWidth="1"/>
    <col min="10879" max="10879" width="9.75" style="715" bestFit="1" customWidth="1"/>
    <col min="10880" max="10880" width="10.875" style="715" bestFit="1" customWidth="1"/>
    <col min="10881" max="10881" width="10.125" style="715" bestFit="1" customWidth="1"/>
    <col min="10882" max="10882" width="7.375" style="715" bestFit="1" customWidth="1"/>
    <col min="10883" max="10883" width="7.625" style="715" bestFit="1" customWidth="1"/>
    <col min="10884" max="10884" width="8.75" style="715" bestFit="1" customWidth="1"/>
    <col min="10885" max="10886" width="7.875" style="715" bestFit="1" customWidth="1"/>
    <col min="10887" max="10887" width="8.25" style="715" bestFit="1" customWidth="1"/>
    <col min="10888" max="10888" width="7" style="715" bestFit="1" customWidth="1"/>
    <col min="10889" max="10890" width="8.125" style="715" bestFit="1" customWidth="1"/>
    <col min="10891" max="10891" width="9.75" style="715" bestFit="1" customWidth="1"/>
    <col min="10892" max="10892" width="10.875" style="715" bestFit="1" customWidth="1"/>
    <col min="10893" max="10893" width="10.125" style="715" bestFit="1" customWidth="1"/>
    <col min="10894" max="10894" width="7.375" style="715" bestFit="1" customWidth="1"/>
    <col min="10895" max="10895" width="7.625" style="715" bestFit="1" customWidth="1"/>
    <col min="10896" max="10896" width="8.75" style="715" bestFit="1" customWidth="1"/>
    <col min="10897" max="10898" width="7.875" style="715" bestFit="1" customWidth="1"/>
    <col min="10899" max="10899" width="8.25" style="715" bestFit="1" customWidth="1"/>
    <col min="10900" max="10900" width="7" style="715" bestFit="1" customWidth="1"/>
    <col min="10901" max="10902" width="8.125" style="715" bestFit="1" customWidth="1"/>
    <col min="10903" max="10903" width="9.75" style="715" bestFit="1" customWidth="1"/>
    <col min="10904" max="10904" width="10.875" style="715" bestFit="1" customWidth="1"/>
    <col min="10905" max="10905" width="10.125" style="715" bestFit="1" customWidth="1"/>
    <col min="10906" max="10906" width="7.375" style="715" bestFit="1" customWidth="1"/>
    <col min="10907" max="10907" width="7.625" style="715" bestFit="1" customWidth="1"/>
    <col min="10908" max="10908" width="8.75" style="715" bestFit="1" customWidth="1"/>
    <col min="10909" max="10910" width="7.875" style="715" bestFit="1" customWidth="1"/>
    <col min="10911" max="10911" width="8.25" style="715" bestFit="1" customWidth="1"/>
    <col min="10912" max="10912" width="7" style="715" bestFit="1" customWidth="1"/>
    <col min="10913" max="10914" width="8.125" style="715" bestFit="1" customWidth="1"/>
    <col min="10915" max="10915" width="9.75" style="715" bestFit="1" customWidth="1"/>
    <col min="10916" max="10916" width="10.875" style="715" bestFit="1" customWidth="1"/>
    <col min="10917" max="10917" width="10.125" style="715" bestFit="1" customWidth="1"/>
    <col min="10918" max="10918" width="7.375" style="715" bestFit="1" customWidth="1"/>
    <col min="10919" max="10919" width="7.625" style="715" bestFit="1" customWidth="1"/>
    <col min="10920" max="10920" width="8.75" style="715" bestFit="1" customWidth="1"/>
    <col min="10921" max="10922" width="7.875" style="715" bestFit="1" customWidth="1"/>
    <col min="10923" max="10923" width="8.25" style="715" bestFit="1" customWidth="1"/>
    <col min="10924" max="10924" width="7" style="715" bestFit="1" customWidth="1"/>
    <col min="10925" max="10926" width="8.125" style="715" bestFit="1" customWidth="1"/>
    <col min="10927" max="10927" width="9.75" style="715" bestFit="1" customWidth="1"/>
    <col min="10928" max="10928" width="10.875" style="715" bestFit="1" customWidth="1"/>
    <col min="10929" max="10929" width="10.125" style="715" bestFit="1" customWidth="1"/>
    <col min="10930" max="10930" width="7.375" style="715" bestFit="1" customWidth="1"/>
    <col min="10931" max="11008" width="9" style="715"/>
    <col min="11009" max="11009" width="50.75" style="715" customWidth="1"/>
    <col min="11010" max="11010" width="7.875" style="715" bestFit="1" customWidth="1"/>
    <col min="11011" max="11011" width="8.25" style="715" bestFit="1" customWidth="1"/>
    <col min="11012" max="11012" width="7" style="715" bestFit="1" customWidth="1"/>
    <col min="11013" max="11014" width="8.125" style="715" bestFit="1" customWidth="1"/>
    <col min="11015" max="11015" width="9.75" style="715" bestFit="1" customWidth="1"/>
    <col min="11016" max="11016" width="10.875" style="715" bestFit="1" customWidth="1"/>
    <col min="11017" max="11017" width="10.125" style="715" bestFit="1" customWidth="1"/>
    <col min="11018" max="11018" width="7.375" style="715" bestFit="1" customWidth="1"/>
    <col min="11019" max="11019" width="7.625" style="715" bestFit="1" customWidth="1"/>
    <col min="11020" max="11020" width="8.75" style="715" bestFit="1" customWidth="1"/>
    <col min="11021" max="11022" width="7.875" style="715" bestFit="1" customWidth="1"/>
    <col min="11023" max="11023" width="8.25" style="715" bestFit="1" customWidth="1"/>
    <col min="11024" max="11024" width="7" style="715" bestFit="1" customWidth="1"/>
    <col min="11025" max="11026" width="8.125" style="715" bestFit="1" customWidth="1"/>
    <col min="11027" max="11027" width="9.75" style="715" bestFit="1" customWidth="1"/>
    <col min="11028" max="11028" width="10.875" style="715" bestFit="1" customWidth="1"/>
    <col min="11029" max="11029" width="10.125" style="715" bestFit="1" customWidth="1"/>
    <col min="11030" max="11030" width="7.375" style="715" bestFit="1" customWidth="1"/>
    <col min="11031" max="11031" width="7.625" style="715" bestFit="1" customWidth="1"/>
    <col min="11032" max="11032" width="8.75" style="715" bestFit="1" customWidth="1"/>
    <col min="11033" max="11034" width="7.875" style="715" bestFit="1" customWidth="1"/>
    <col min="11035" max="11035" width="8.25" style="715" bestFit="1" customWidth="1"/>
    <col min="11036" max="11036" width="7" style="715" bestFit="1" customWidth="1"/>
    <col min="11037" max="11038" width="8.125" style="715" bestFit="1" customWidth="1"/>
    <col min="11039" max="11039" width="9.75" style="715" bestFit="1" customWidth="1"/>
    <col min="11040" max="11040" width="10.875" style="715" bestFit="1" customWidth="1"/>
    <col min="11041" max="11041" width="10.125" style="715" bestFit="1" customWidth="1"/>
    <col min="11042" max="11042" width="7.375" style="715" bestFit="1" customWidth="1"/>
    <col min="11043" max="11043" width="7.625" style="715" bestFit="1" customWidth="1"/>
    <col min="11044" max="11044" width="8.75" style="715" bestFit="1" customWidth="1"/>
    <col min="11045" max="11046" width="7.875" style="715" bestFit="1" customWidth="1"/>
    <col min="11047" max="11047" width="8.25" style="715" bestFit="1" customWidth="1"/>
    <col min="11048" max="11048" width="7" style="715" bestFit="1" customWidth="1"/>
    <col min="11049" max="11050" width="8.125" style="715" bestFit="1" customWidth="1"/>
    <col min="11051" max="11051" width="9.75" style="715" bestFit="1" customWidth="1"/>
    <col min="11052" max="11052" width="10.875" style="715" bestFit="1" customWidth="1"/>
    <col min="11053" max="11053" width="10.125" style="715" bestFit="1" customWidth="1"/>
    <col min="11054" max="11054" width="7.375" style="715" bestFit="1" customWidth="1"/>
    <col min="11055" max="11055" width="7.625" style="715" bestFit="1" customWidth="1"/>
    <col min="11056" max="11056" width="8.75" style="715" bestFit="1" customWidth="1"/>
    <col min="11057" max="11058" width="7.875" style="715" bestFit="1" customWidth="1"/>
    <col min="11059" max="11059" width="8.25" style="715" bestFit="1" customWidth="1"/>
    <col min="11060" max="11060" width="7" style="715" bestFit="1" customWidth="1"/>
    <col min="11061" max="11062" width="8.125" style="715" bestFit="1" customWidth="1"/>
    <col min="11063" max="11063" width="9.75" style="715" bestFit="1" customWidth="1"/>
    <col min="11064" max="11064" width="10.875" style="715" bestFit="1" customWidth="1"/>
    <col min="11065" max="11065" width="10.125" style="715" bestFit="1" customWidth="1"/>
    <col min="11066" max="11066" width="7.375" style="715" bestFit="1" customWidth="1"/>
    <col min="11067" max="11067" width="7.625" style="715" bestFit="1" customWidth="1"/>
    <col min="11068" max="11068" width="8.75" style="715" bestFit="1" customWidth="1"/>
    <col min="11069" max="11070" width="7.875" style="715" bestFit="1" customWidth="1"/>
    <col min="11071" max="11071" width="8.25" style="715" bestFit="1" customWidth="1"/>
    <col min="11072" max="11072" width="7" style="715" bestFit="1" customWidth="1"/>
    <col min="11073" max="11074" width="8.125" style="715" bestFit="1" customWidth="1"/>
    <col min="11075" max="11075" width="9.75" style="715" bestFit="1" customWidth="1"/>
    <col min="11076" max="11076" width="10.875" style="715" bestFit="1" customWidth="1"/>
    <col min="11077" max="11077" width="10.125" style="715" bestFit="1" customWidth="1"/>
    <col min="11078" max="11078" width="7.375" style="715" bestFit="1" customWidth="1"/>
    <col min="11079" max="11079" width="7.625" style="715" bestFit="1" customWidth="1"/>
    <col min="11080" max="11080" width="8.75" style="715" bestFit="1" customWidth="1"/>
    <col min="11081" max="11082" width="7.875" style="715" bestFit="1" customWidth="1"/>
    <col min="11083" max="11083" width="8.25" style="715" bestFit="1" customWidth="1"/>
    <col min="11084" max="11084" width="7" style="715" bestFit="1" customWidth="1"/>
    <col min="11085" max="11086" width="8.125" style="715" bestFit="1" customWidth="1"/>
    <col min="11087" max="11087" width="9.75" style="715" bestFit="1" customWidth="1"/>
    <col min="11088" max="11088" width="10.875" style="715" bestFit="1" customWidth="1"/>
    <col min="11089" max="11089" width="10.125" style="715" bestFit="1" customWidth="1"/>
    <col min="11090" max="11090" width="7.375" style="715" bestFit="1" customWidth="1"/>
    <col min="11091" max="11091" width="7.625" style="715" bestFit="1" customWidth="1"/>
    <col min="11092" max="11092" width="8.75" style="715" bestFit="1" customWidth="1"/>
    <col min="11093" max="11094" width="7.875" style="715" bestFit="1" customWidth="1"/>
    <col min="11095" max="11095" width="8.25" style="715" bestFit="1" customWidth="1"/>
    <col min="11096" max="11096" width="7" style="715" bestFit="1" customWidth="1"/>
    <col min="11097" max="11098" width="8.125" style="715" bestFit="1" customWidth="1"/>
    <col min="11099" max="11099" width="9.75" style="715" bestFit="1" customWidth="1"/>
    <col min="11100" max="11100" width="10.875" style="715" bestFit="1" customWidth="1"/>
    <col min="11101" max="11101" width="10.125" style="715" bestFit="1" customWidth="1"/>
    <col min="11102" max="11102" width="7.375" style="715" bestFit="1" customWidth="1"/>
    <col min="11103" max="11103" width="7.625" style="715" bestFit="1" customWidth="1"/>
    <col min="11104" max="11104" width="8.75" style="715" bestFit="1" customWidth="1"/>
    <col min="11105" max="11106" width="7.875" style="715" bestFit="1" customWidth="1"/>
    <col min="11107" max="11107" width="8.25" style="715" bestFit="1" customWidth="1"/>
    <col min="11108" max="11108" width="7" style="715" bestFit="1" customWidth="1"/>
    <col min="11109" max="11110" width="8.125" style="715" bestFit="1" customWidth="1"/>
    <col min="11111" max="11111" width="9.75" style="715" bestFit="1" customWidth="1"/>
    <col min="11112" max="11112" width="10.875" style="715" bestFit="1" customWidth="1"/>
    <col min="11113" max="11113" width="10.125" style="715" bestFit="1" customWidth="1"/>
    <col min="11114" max="11114" width="7.375" style="715" bestFit="1" customWidth="1"/>
    <col min="11115" max="11115" width="7.625" style="715" bestFit="1" customWidth="1"/>
    <col min="11116" max="11116" width="8.75" style="715" bestFit="1" customWidth="1"/>
    <col min="11117" max="11118" width="7.875" style="715" bestFit="1" customWidth="1"/>
    <col min="11119" max="11119" width="8.25" style="715" bestFit="1" customWidth="1"/>
    <col min="11120" max="11120" width="7" style="715" bestFit="1" customWidth="1"/>
    <col min="11121" max="11122" width="8.125" style="715" bestFit="1" customWidth="1"/>
    <col min="11123" max="11123" width="9.75" style="715" bestFit="1" customWidth="1"/>
    <col min="11124" max="11124" width="10.875" style="715" bestFit="1" customWidth="1"/>
    <col min="11125" max="11125" width="10.125" style="715" bestFit="1" customWidth="1"/>
    <col min="11126" max="11126" width="7.375" style="715" bestFit="1" customWidth="1"/>
    <col min="11127" max="11127" width="7.625" style="715" bestFit="1" customWidth="1"/>
    <col min="11128" max="11128" width="8.75" style="715" bestFit="1" customWidth="1"/>
    <col min="11129" max="11130" width="7.875" style="715" bestFit="1" customWidth="1"/>
    <col min="11131" max="11131" width="8.25" style="715" bestFit="1" customWidth="1"/>
    <col min="11132" max="11132" width="7" style="715" bestFit="1" customWidth="1"/>
    <col min="11133" max="11134" width="8.125" style="715" bestFit="1" customWidth="1"/>
    <col min="11135" max="11135" width="9.75" style="715" bestFit="1" customWidth="1"/>
    <col min="11136" max="11136" width="10.875" style="715" bestFit="1" customWidth="1"/>
    <col min="11137" max="11137" width="10.125" style="715" bestFit="1" customWidth="1"/>
    <col min="11138" max="11138" width="7.375" style="715" bestFit="1" customWidth="1"/>
    <col min="11139" max="11139" width="7.625" style="715" bestFit="1" customWidth="1"/>
    <col min="11140" max="11140" width="8.75" style="715" bestFit="1" customWidth="1"/>
    <col min="11141" max="11142" width="7.875" style="715" bestFit="1" customWidth="1"/>
    <col min="11143" max="11143" width="8.25" style="715" bestFit="1" customWidth="1"/>
    <col min="11144" max="11144" width="7" style="715" bestFit="1" customWidth="1"/>
    <col min="11145" max="11146" width="8.125" style="715" bestFit="1" customWidth="1"/>
    <col min="11147" max="11147" width="9.75" style="715" bestFit="1" customWidth="1"/>
    <col min="11148" max="11148" width="10.875" style="715" bestFit="1" customWidth="1"/>
    <col min="11149" max="11149" width="10.125" style="715" bestFit="1" customWidth="1"/>
    <col min="11150" max="11150" width="7.375" style="715" bestFit="1" customWidth="1"/>
    <col min="11151" max="11151" width="7.625" style="715" bestFit="1" customWidth="1"/>
    <col min="11152" max="11152" width="8.75" style="715" bestFit="1" customWidth="1"/>
    <col min="11153" max="11154" width="7.875" style="715" bestFit="1" customWidth="1"/>
    <col min="11155" max="11155" width="8.25" style="715" bestFit="1" customWidth="1"/>
    <col min="11156" max="11156" width="7" style="715" bestFit="1" customWidth="1"/>
    <col min="11157" max="11158" width="8.125" style="715" bestFit="1" customWidth="1"/>
    <col min="11159" max="11159" width="9.75" style="715" bestFit="1" customWidth="1"/>
    <col min="11160" max="11160" width="10.875" style="715" bestFit="1" customWidth="1"/>
    <col min="11161" max="11161" width="10.125" style="715" bestFit="1" customWidth="1"/>
    <col min="11162" max="11162" width="7.375" style="715" bestFit="1" customWidth="1"/>
    <col min="11163" max="11163" width="7.625" style="715" bestFit="1" customWidth="1"/>
    <col min="11164" max="11164" width="8.75" style="715" bestFit="1" customWidth="1"/>
    <col min="11165" max="11166" width="7.875" style="715" bestFit="1" customWidth="1"/>
    <col min="11167" max="11167" width="8.25" style="715" bestFit="1" customWidth="1"/>
    <col min="11168" max="11168" width="7" style="715" bestFit="1" customWidth="1"/>
    <col min="11169" max="11170" width="8.125" style="715" bestFit="1" customWidth="1"/>
    <col min="11171" max="11171" width="9.75" style="715" bestFit="1" customWidth="1"/>
    <col min="11172" max="11172" width="10.875" style="715" bestFit="1" customWidth="1"/>
    <col min="11173" max="11173" width="10.125" style="715" bestFit="1" customWidth="1"/>
    <col min="11174" max="11174" width="7.375" style="715" bestFit="1" customWidth="1"/>
    <col min="11175" max="11175" width="7.625" style="715" bestFit="1" customWidth="1"/>
    <col min="11176" max="11176" width="8.75" style="715" bestFit="1" customWidth="1"/>
    <col min="11177" max="11178" width="7.875" style="715" bestFit="1" customWidth="1"/>
    <col min="11179" max="11179" width="8.25" style="715" bestFit="1" customWidth="1"/>
    <col min="11180" max="11180" width="7" style="715" bestFit="1" customWidth="1"/>
    <col min="11181" max="11182" width="8.125" style="715" bestFit="1" customWidth="1"/>
    <col min="11183" max="11183" width="9.75" style="715" bestFit="1" customWidth="1"/>
    <col min="11184" max="11184" width="10.875" style="715" bestFit="1" customWidth="1"/>
    <col min="11185" max="11185" width="10.125" style="715" bestFit="1" customWidth="1"/>
    <col min="11186" max="11186" width="7.375" style="715" bestFit="1" customWidth="1"/>
    <col min="11187" max="11264" width="9" style="715"/>
    <col min="11265" max="11265" width="50.75" style="715" customWidth="1"/>
    <col min="11266" max="11266" width="7.875" style="715" bestFit="1" customWidth="1"/>
    <col min="11267" max="11267" width="8.25" style="715" bestFit="1" customWidth="1"/>
    <col min="11268" max="11268" width="7" style="715" bestFit="1" customWidth="1"/>
    <col min="11269" max="11270" width="8.125" style="715" bestFit="1" customWidth="1"/>
    <col min="11271" max="11271" width="9.75" style="715" bestFit="1" customWidth="1"/>
    <col min="11272" max="11272" width="10.875" style="715" bestFit="1" customWidth="1"/>
    <col min="11273" max="11273" width="10.125" style="715" bestFit="1" customWidth="1"/>
    <col min="11274" max="11274" width="7.375" style="715" bestFit="1" customWidth="1"/>
    <col min="11275" max="11275" width="7.625" style="715" bestFit="1" customWidth="1"/>
    <col min="11276" max="11276" width="8.75" style="715" bestFit="1" customWidth="1"/>
    <col min="11277" max="11278" width="7.875" style="715" bestFit="1" customWidth="1"/>
    <col min="11279" max="11279" width="8.25" style="715" bestFit="1" customWidth="1"/>
    <col min="11280" max="11280" width="7" style="715" bestFit="1" customWidth="1"/>
    <col min="11281" max="11282" width="8.125" style="715" bestFit="1" customWidth="1"/>
    <col min="11283" max="11283" width="9.75" style="715" bestFit="1" customWidth="1"/>
    <col min="11284" max="11284" width="10.875" style="715" bestFit="1" customWidth="1"/>
    <col min="11285" max="11285" width="10.125" style="715" bestFit="1" customWidth="1"/>
    <col min="11286" max="11286" width="7.375" style="715" bestFit="1" customWidth="1"/>
    <col min="11287" max="11287" width="7.625" style="715" bestFit="1" customWidth="1"/>
    <col min="11288" max="11288" width="8.75" style="715" bestFit="1" customWidth="1"/>
    <col min="11289" max="11290" width="7.875" style="715" bestFit="1" customWidth="1"/>
    <col min="11291" max="11291" width="8.25" style="715" bestFit="1" customWidth="1"/>
    <col min="11292" max="11292" width="7" style="715" bestFit="1" customWidth="1"/>
    <col min="11293" max="11294" width="8.125" style="715" bestFit="1" customWidth="1"/>
    <col min="11295" max="11295" width="9.75" style="715" bestFit="1" customWidth="1"/>
    <col min="11296" max="11296" width="10.875" style="715" bestFit="1" customWidth="1"/>
    <col min="11297" max="11297" width="10.125" style="715" bestFit="1" customWidth="1"/>
    <col min="11298" max="11298" width="7.375" style="715" bestFit="1" customWidth="1"/>
    <col min="11299" max="11299" width="7.625" style="715" bestFit="1" customWidth="1"/>
    <col min="11300" max="11300" width="8.75" style="715" bestFit="1" customWidth="1"/>
    <col min="11301" max="11302" width="7.875" style="715" bestFit="1" customWidth="1"/>
    <col min="11303" max="11303" width="8.25" style="715" bestFit="1" customWidth="1"/>
    <col min="11304" max="11304" width="7" style="715" bestFit="1" customWidth="1"/>
    <col min="11305" max="11306" width="8.125" style="715" bestFit="1" customWidth="1"/>
    <col min="11307" max="11307" width="9.75" style="715" bestFit="1" customWidth="1"/>
    <col min="11308" max="11308" width="10.875" style="715" bestFit="1" customWidth="1"/>
    <col min="11309" max="11309" width="10.125" style="715" bestFit="1" customWidth="1"/>
    <col min="11310" max="11310" width="7.375" style="715" bestFit="1" customWidth="1"/>
    <col min="11311" max="11311" width="7.625" style="715" bestFit="1" customWidth="1"/>
    <col min="11312" max="11312" width="8.75" style="715" bestFit="1" customWidth="1"/>
    <col min="11313" max="11314" width="7.875" style="715" bestFit="1" customWidth="1"/>
    <col min="11315" max="11315" width="8.25" style="715" bestFit="1" customWidth="1"/>
    <col min="11316" max="11316" width="7" style="715" bestFit="1" customWidth="1"/>
    <col min="11317" max="11318" width="8.125" style="715" bestFit="1" customWidth="1"/>
    <col min="11319" max="11319" width="9.75" style="715" bestFit="1" customWidth="1"/>
    <col min="11320" max="11320" width="10.875" style="715" bestFit="1" customWidth="1"/>
    <col min="11321" max="11321" width="10.125" style="715" bestFit="1" customWidth="1"/>
    <col min="11322" max="11322" width="7.375" style="715" bestFit="1" customWidth="1"/>
    <col min="11323" max="11323" width="7.625" style="715" bestFit="1" customWidth="1"/>
    <col min="11324" max="11324" width="8.75" style="715" bestFit="1" customWidth="1"/>
    <col min="11325" max="11326" width="7.875" style="715" bestFit="1" customWidth="1"/>
    <col min="11327" max="11327" width="8.25" style="715" bestFit="1" customWidth="1"/>
    <col min="11328" max="11328" width="7" style="715" bestFit="1" customWidth="1"/>
    <col min="11329" max="11330" width="8.125" style="715" bestFit="1" customWidth="1"/>
    <col min="11331" max="11331" width="9.75" style="715" bestFit="1" customWidth="1"/>
    <col min="11332" max="11332" width="10.875" style="715" bestFit="1" customWidth="1"/>
    <col min="11333" max="11333" width="10.125" style="715" bestFit="1" customWidth="1"/>
    <col min="11334" max="11334" width="7.375" style="715" bestFit="1" customWidth="1"/>
    <col min="11335" max="11335" width="7.625" style="715" bestFit="1" customWidth="1"/>
    <col min="11336" max="11336" width="8.75" style="715" bestFit="1" customWidth="1"/>
    <col min="11337" max="11338" width="7.875" style="715" bestFit="1" customWidth="1"/>
    <col min="11339" max="11339" width="8.25" style="715" bestFit="1" customWidth="1"/>
    <col min="11340" max="11340" width="7" style="715" bestFit="1" customWidth="1"/>
    <col min="11341" max="11342" width="8.125" style="715" bestFit="1" customWidth="1"/>
    <col min="11343" max="11343" width="9.75" style="715" bestFit="1" customWidth="1"/>
    <col min="11344" max="11344" width="10.875" style="715" bestFit="1" customWidth="1"/>
    <col min="11345" max="11345" width="10.125" style="715" bestFit="1" customWidth="1"/>
    <col min="11346" max="11346" width="7.375" style="715" bestFit="1" customWidth="1"/>
    <col min="11347" max="11347" width="7.625" style="715" bestFit="1" customWidth="1"/>
    <col min="11348" max="11348" width="8.75" style="715" bestFit="1" customWidth="1"/>
    <col min="11349" max="11350" width="7.875" style="715" bestFit="1" customWidth="1"/>
    <col min="11351" max="11351" width="8.25" style="715" bestFit="1" customWidth="1"/>
    <col min="11352" max="11352" width="7" style="715" bestFit="1" customWidth="1"/>
    <col min="11353" max="11354" width="8.125" style="715" bestFit="1" customWidth="1"/>
    <col min="11355" max="11355" width="9.75" style="715" bestFit="1" customWidth="1"/>
    <col min="11356" max="11356" width="10.875" style="715" bestFit="1" customWidth="1"/>
    <col min="11357" max="11357" width="10.125" style="715" bestFit="1" customWidth="1"/>
    <col min="11358" max="11358" width="7.375" style="715" bestFit="1" customWidth="1"/>
    <col min="11359" max="11359" width="7.625" style="715" bestFit="1" customWidth="1"/>
    <col min="11360" max="11360" width="8.75" style="715" bestFit="1" customWidth="1"/>
    <col min="11361" max="11362" width="7.875" style="715" bestFit="1" customWidth="1"/>
    <col min="11363" max="11363" width="8.25" style="715" bestFit="1" customWidth="1"/>
    <col min="11364" max="11364" width="7" style="715" bestFit="1" customWidth="1"/>
    <col min="11365" max="11366" width="8.125" style="715" bestFit="1" customWidth="1"/>
    <col min="11367" max="11367" width="9.75" style="715" bestFit="1" customWidth="1"/>
    <col min="11368" max="11368" width="10.875" style="715" bestFit="1" customWidth="1"/>
    <col min="11369" max="11369" width="10.125" style="715" bestFit="1" customWidth="1"/>
    <col min="11370" max="11370" width="7.375" style="715" bestFit="1" customWidth="1"/>
    <col min="11371" max="11371" width="7.625" style="715" bestFit="1" customWidth="1"/>
    <col min="11372" max="11372" width="8.75" style="715" bestFit="1" customWidth="1"/>
    <col min="11373" max="11374" width="7.875" style="715" bestFit="1" customWidth="1"/>
    <col min="11375" max="11375" width="8.25" style="715" bestFit="1" customWidth="1"/>
    <col min="11376" max="11376" width="7" style="715" bestFit="1" customWidth="1"/>
    <col min="11377" max="11378" width="8.125" style="715" bestFit="1" customWidth="1"/>
    <col min="11379" max="11379" width="9.75" style="715" bestFit="1" customWidth="1"/>
    <col min="11380" max="11380" width="10.875" style="715" bestFit="1" customWidth="1"/>
    <col min="11381" max="11381" width="10.125" style="715" bestFit="1" customWidth="1"/>
    <col min="11382" max="11382" width="7.375" style="715" bestFit="1" customWidth="1"/>
    <col min="11383" max="11383" width="7.625" style="715" bestFit="1" customWidth="1"/>
    <col min="11384" max="11384" width="8.75" style="715" bestFit="1" customWidth="1"/>
    <col min="11385" max="11386" width="7.875" style="715" bestFit="1" customWidth="1"/>
    <col min="11387" max="11387" width="8.25" style="715" bestFit="1" customWidth="1"/>
    <col min="11388" max="11388" width="7" style="715" bestFit="1" customWidth="1"/>
    <col min="11389" max="11390" width="8.125" style="715" bestFit="1" customWidth="1"/>
    <col min="11391" max="11391" width="9.75" style="715" bestFit="1" customWidth="1"/>
    <col min="11392" max="11392" width="10.875" style="715" bestFit="1" customWidth="1"/>
    <col min="11393" max="11393" width="10.125" style="715" bestFit="1" customWidth="1"/>
    <col min="11394" max="11394" width="7.375" style="715" bestFit="1" customWidth="1"/>
    <col min="11395" max="11395" width="7.625" style="715" bestFit="1" customWidth="1"/>
    <col min="11396" max="11396" width="8.75" style="715" bestFit="1" customWidth="1"/>
    <col min="11397" max="11398" width="7.875" style="715" bestFit="1" customWidth="1"/>
    <col min="11399" max="11399" width="8.25" style="715" bestFit="1" customWidth="1"/>
    <col min="11400" max="11400" width="7" style="715" bestFit="1" customWidth="1"/>
    <col min="11401" max="11402" width="8.125" style="715" bestFit="1" customWidth="1"/>
    <col min="11403" max="11403" width="9.75" style="715" bestFit="1" customWidth="1"/>
    <col min="11404" max="11404" width="10.875" style="715" bestFit="1" customWidth="1"/>
    <col min="11405" max="11405" width="10.125" style="715" bestFit="1" customWidth="1"/>
    <col min="11406" max="11406" width="7.375" style="715" bestFit="1" customWidth="1"/>
    <col min="11407" max="11407" width="7.625" style="715" bestFit="1" customWidth="1"/>
    <col min="11408" max="11408" width="8.75" style="715" bestFit="1" customWidth="1"/>
    <col min="11409" max="11410" width="7.875" style="715" bestFit="1" customWidth="1"/>
    <col min="11411" max="11411" width="8.25" style="715" bestFit="1" customWidth="1"/>
    <col min="11412" max="11412" width="7" style="715" bestFit="1" customWidth="1"/>
    <col min="11413" max="11414" width="8.125" style="715" bestFit="1" customWidth="1"/>
    <col min="11415" max="11415" width="9.75" style="715" bestFit="1" customWidth="1"/>
    <col min="11416" max="11416" width="10.875" style="715" bestFit="1" customWidth="1"/>
    <col min="11417" max="11417" width="10.125" style="715" bestFit="1" customWidth="1"/>
    <col min="11418" max="11418" width="7.375" style="715" bestFit="1" customWidth="1"/>
    <col min="11419" max="11419" width="7.625" style="715" bestFit="1" customWidth="1"/>
    <col min="11420" max="11420" width="8.75" style="715" bestFit="1" customWidth="1"/>
    <col min="11421" max="11422" width="7.875" style="715" bestFit="1" customWidth="1"/>
    <col min="11423" max="11423" width="8.25" style="715" bestFit="1" customWidth="1"/>
    <col min="11424" max="11424" width="7" style="715" bestFit="1" customWidth="1"/>
    <col min="11425" max="11426" width="8.125" style="715" bestFit="1" customWidth="1"/>
    <col min="11427" max="11427" width="9.75" style="715" bestFit="1" customWidth="1"/>
    <col min="11428" max="11428" width="10.875" style="715" bestFit="1" customWidth="1"/>
    <col min="11429" max="11429" width="10.125" style="715" bestFit="1" customWidth="1"/>
    <col min="11430" max="11430" width="7.375" style="715" bestFit="1" customWidth="1"/>
    <col min="11431" max="11431" width="7.625" style="715" bestFit="1" customWidth="1"/>
    <col min="11432" max="11432" width="8.75" style="715" bestFit="1" customWidth="1"/>
    <col min="11433" max="11434" width="7.875" style="715" bestFit="1" customWidth="1"/>
    <col min="11435" max="11435" width="8.25" style="715" bestFit="1" customWidth="1"/>
    <col min="11436" max="11436" width="7" style="715" bestFit="1" customWidth="1"/>
    <col min="11437" max="11438" width="8.125" style="715" bestFit="1" customWidth="1"/>
    <col min="11439" max="11439" width="9.75" style="715" bestFit="1" customWidth="1"/>
    <col min="11440" max="11440" width="10.875" style="715" bestFit="1" customWidth="1"/>
    <col min="11441" max="11441" width="10.125" style="715" bestFit="1" customWidth="1"/>
    <col min="11442" max="11442" width="7.375" style="715" bestFit="1" customWidth="1"/>
    <col min="11443" max="11520" width="9" style="715"/>
    <col min="11521" max="11521" width="50.75" style="715" customWidth="1"/>
    <col min="11522" max="11522" width="7.875" style="715" bestFit="1" customWidth="1"/>
    <col min="11523" max="11523" width="8.25" style="715" bestFit="1" customWidth="1"/>
    <col min="11524" max="11524" width="7" style="715" bestFit="1" customWidth="1"/>
    <col min="11525" max="11526" width="8.125" style="715" bestFit="1" customWidth="1"/>
    <col min="11527" max="11527" width="9.75" style="715" bestFit="1" customWidth="1"/>
    <col min="11528" max="11528" width="10.875" style="715" bestFit="1" customWidth="1"/>
    <col min="11529" max="11529" width="10.125" style="715" bestFit="1" customWidth="1"/>
    <col min="11530" max="11530" width="7.375" style="715" bestFit="1" customWidth="1"/>
    <col min="11531" max="11531" width="7.625" style="715" bestFit="1" customWidth="1"/>
    <col min="11532" max="11532" width="8.75" style="715" bestFit="1" customWidth="1"/>
    <col min="11533" max="11534" width="7.875" style="715" bestFit="1" customWidth="1"/>
    <col min="11535" max="11535" width="8.25" style="715" bestFit="1" customWidth="1"/>
    <col min="11536" max="11536" width="7" style="715" bestFit="1" customWidth="1"/>
    <col min="11537" max="11538" width="8.125" style="715" bestFit="1" customWidth="1"/>
    <col min="11539" max="11539" width="9.75" style="715" bestFit="1" customWidth="1"/>
    <col min="11540" max="11540" width="10.875" style="715" bestFit="1" customWidth="1"/>
    <col min="11541" max="11541" width="10.125" style="715" bestFit="1" customWidth="1"/>
    <col min="11542" max="11542" width="7.375" style="715" bestFit="1" customWidth="1"/>
    <col min="11543" max="11543" width="7.625" style="715" bestFit="1" customWidth="1"/>
    <col min="11544" max="11544" width="8.75" style="715" bestFit="1" customWidth="1"/>
    <col min="11545" max="11546" width="7.875" style="715" bestFit="1" customWidth="1"/>
    <col min="11547" max="11547" width="8.25" style="715" bestFit="1" customWidth="1"/>
    <col min="11548" max="11548" width="7" style="715" bestFit="1" customWidth="1"/>
    <col min="11549" max="11550" width="8.125" style="715" bestFit="1" customWidth="1"/>
    <col min="11551" max="11551" width="9.75" style="715" bestFit="1" customWidth="1"/>
    <col min="11552" max="11552" width="10.875" style="715" bestFit="1" customWidth="1"/>
    <col min="11553" max="11553" width="10.125" style="715" bestFit="1" customWidth="1"/>
    <col min="11554" max="11554" width="7.375" style="715" bestFit="1" customWidth="1"/>
    <col min="11555" max="11555" width="7.625" style="715" bestFit="1" customWidth="1"/>
    <col min="11556" max="11556" width="8.75" style="715" bestFit="1" customWidth="1"/>
    <col min="11557" max="11558" width="7.875" style="715" bestFit="1" customWidth="1"/>
    <col min="11559" max="11559" width="8.25" style="715" bestFit="1" customWidth="1"/>
    <col min="11560" max="11560" width="7" style="715" bestFit="1" customWidth="1"/>
    <col min="11561" max="11562" width="8.125" style="715" bestFit="1" customWidth="1"/>
    <col min="11563" max="11563" width="9.75" style="715" bestFit="1" customWidth="1"/>
    <col min="11564" max="11564" width="10.875" style="715" bestFit="1" customWidth="1"/>
    <col min="11565" max="11565" width="10.125" style="715" bestFit="1" customWidth="1"/>
    <col min="11566" max="11566" width="7.375" style="715" bestFit="1" customWidth="1"/>
    <col min="11567" max="11567" width="7.625" style="715" bestFit="1" customWidth="1"/>
    <col min="11568" max="11568" width="8.75" style="715" bestFit="1" customWidth="1"/>
    <col min="11569" max="11570" width="7.875" style="715" bestFit="1" customWidth="1"/>
    <col min="11571" max="11571" width="8.25" style="715" bestFit="1" customWidth="1"/>
    <col min="11572" max="11572" width="7" style="715" bestFit="1" customWidth="1"/>
    <col min="11573" max="11574" width="8.125" style="715" bestFit="1" customWidth="1"/>
    <col min="11575" max="11575" width="9.75" style="715" bestFit="1" customWidth="1"/>
    <col min="11576" max="11576" width="10.875" style="715" bestFit="1" customWidth="1"/>
    <col min="11577" max="11577" width="10.125" style="715" bestFit="1" customWidth="1"/>
    <col min="11578" max="11578" width="7.375" style="715" bestFit="1" customWidth="1"/>
    <col min="11579" max="11579" width="7.625" style="715" bestFit="1" customWidth="1"/>
    <col min="11580" max="11580" width="8.75" style="715" bestFit="1" customWidth="1"/>
    <col min="11581" max="11582" width="7.875" style="715" bestFit="1" customWidth="1"/>
    <col min="11583" max="11583" width="8.25" style="715" bestFit="1" customWidth="1"/>
    <col min="11584" max="11584" width="7" style="715" bestFit="1" customWidth="1"/>
    <col min="11585" max="11586" width="8.125" style="715" bestFit="1" customWidth="1"/>
    <col min="11587" max="11587" width="9.75" style="715" bestFit="1" customWidth="1"/>
    <col min="11588" max="11588" width="10.875" style="715" bestFit="1" customWidth="1"/>
    <col min="11589" max="11589" width="10.125" style="715" bestFit="1" customWidth="1"/>
    <col min="11590" max="11590" width="7.375" style="715" bestFit="1" customWidth="1"/>
    <col min="11591" max="11591" width="7.625" style="715" bestFit="1" customWidth="1"/>
    <col min="11592" max="11592" width="8.75" style="715" bestFit="1" customWidth="1"/>
    <col min="11593" max="11594" width="7.875" style="715" bestFit="1" customWidth="1"/>
    <col min="11595" max="11595" width="8.25" style="715" bestFit="1" customWidth="1"/>
    <col min="11596" max="11596" width="7" style="715" bestFit="1" customWidth="1"/>
    <col min="11597" max="11598" width="8.125" style="715" bestFit="1" customWidth="1"/>
    <col min="11599" max="11599" width="9.75" style="715" bestFit="1" customWidth="1"/>
    <col min="11600" max="11600" width="10.875" style="715" bestFit="1" customWidth="1"/>
    <col min="11601" max="11601" width="10.125" style="715" bestFit="1" customWidth="1"/>
    <col min="11602" max="11602" width="7.375" style="715" bestFit="1" customWidth="1"/>
    <col min="11603" max="11603" width="7.625" style="715" bestFit="1" customWidth="1"/>
    <col min="11604" max="11604" width="8.75" style="715" bestFit="1" customWidth="1"/>
    <col min="11605" max="11606" width="7.875" style="715" bestFit="1" customWidth="1"/>
    <col min="11607" max="11607" width="8.25" style="715" bestFit="1" customWidth="1"/>
    <col min="11608" max="11608" width="7" style="715" bestFit="1" customWidth="1"/>
    <col min="11609" max="11610" width="8.125" style="715" bestFit="1" customWidth="1"/>
    <col min="11611" max="11611" width="9.75" style="715" bestFit="1" customWidth="1"/>
    <col min="11612" max="11612" width="10.875" style="715" bestFit="1" customWidth="1"/>
    <col min="11613" max="11613" width="10.125" style="715" bestFit="1" customWidth="1"/>
    <col min="11614" max="11614" width="7.375" style="715" bestFit="1" customWidth="1"/>
    <col min="11615" max="11615" width="7.625" style="715" bestFit="1" customWidth="1"/>
    <col min="11616" max="11616" width="8.75" style="715" bestFit="1" customWidth="1"/>
    <col min="11617" max="11618" width="7.875" style="715" bestFit="1" customWidth="1"/>
    <col min="11619" max="11619" width="8.25" style="715" bestFit="1" customWidth="1"/>
    <col min="11620" max="11620" width="7" style="715" bestFit="1" customWidth="1"/>
    <col min="11621" max="11622" width="8.125" style="715" bestFit="1" customWidth="1"/>
    <col min="11623" max="11623" width="9.75" style="715" bestFit="1" customWidth="1"/>
    <col min="11624" max="11624" width="10.875" style="715" bestFit="1" customWidth="1"/>
    <col min="11625" max="11625" width="10.125" style="715" bestFit="1" customWidth="1"/>
    <col min="11626" max="11626" width="7.375" style="715" bestFit="1" customWidth="1"/>
    <col min="11627" max="11627" width="7.625" style="715" bestFit="1" customWidth="1"/>
    <col min="11628" max="11628" width="8.75" style="715" bestFit="1" customWidth="1"/>
    <col min="11629" max="11630" width="7.875" style="715" bestFit="1" customWidth="1"/>
    <col min="11631" max="11631" width="8.25" style="715" bestFit="1" customWidth="1"/>
    <col min="11632" max="11632" width="7" style="715" bestFit="1" customWidth="1"/>
    <col min="11633" max="11634" width="8.125" style="715" bestFit="1" customWidth="1"/>
    <col min="11635" max="11635" width="9.75" style="715" bestFit="1" customWidth="1"/>
    <col min="11636" max="11636" width="10.875" style="715" bestFit="1" customWidth="1"/>
    <col min="11637" max="11637" width="10.125" style="715" bestFit="1" customWidth="1"/>
    <col min="11638" max="11638" width="7.375" style="715" bestFit="1" customWidth="1"/>
    <col min="11639" max="11639" width="7.625" style="715" bestFit="1" customWidth="1"/>
    <col min="11640" max="11640" width="8.75" style="715" bestFit="1" customWidth="1"/>
    <col min="11641" max="11642" width="7.875" style="715" bestFit="1" customWidth="1"/>
    <col min="11643" max="11643" width="8.25" style="715" bestFit="1" customWidth="1"/>
    <col min="11644" max="11644" width="7" style="715" bestFit="1" customWidth="1"/>
    <col min="11645" max="11646" width="8.125" style="715" bestFit="1" customWidth="1"/>
    <col min="11647" max="11647" width="9.75" style="715" bestFit="1" customWidth="1"/>
    <col min="11648" max="11648" width="10.875" style="715" bestFit="1" customWidth="1"/>
    <col min="11649" max="11649" width="10.125" style="715" bestFit="1" customWidth="1"/>
    <col min="11650" max="11650" width="7.375" style="715" bestFit="1" customWidth="1"/>
    <col min="11651" max="11651" width="7.625" style="715" bestFit="1" customWidth="1"/>
    <col min="11652" max="11652" width="8.75" style="715" bestFit="1" customWidth="1"/>
    <col min="11653" max="11654" width="7.875" style="715" bestFit="1" customWidth="1"/>
    <col min="11655" max="11655" width="8.25" style="715" bestFit="1" customWidth="1"/>
    <col min="11656" max="11656" width="7" style="715" bestFit="1" customWidth="1"/>
    <col min="11657" max="11658" width="8.125" style="715" bestFit="1" customWidth="1"/>
    <col min="11659" max="11659" width="9.75" style="715" bestFit="1" customWidth="1"/>
    <col min="11660" max="11660" width="10.875" style="715" bestFit="1" customWidth="1"/>
    <col min="11661" max="11661" width="10.125" style="715" bestFit="1" customWidth="1"/>
    <col min="11662" max="11662" width="7.375" style="715" bestFit="1" customWidth="1"/>
    <col min="11663" max="11663" width="7.625" style="715" bestFit="1" customWidth="1"/>
    <col min="11664" max="11664" width="8.75" style="715" bestFit="1" customWidth="1"/>
    <col min="11665" max="11666" width="7.875" style="715" bestFit="1" customWidth="1"/>
    <col min="11667" max="11667" width="8.25" style="715" bestFit="1" customWidth="1"/>
    <col min="11668" max="11668" width="7" style="715" bestFit="1" customWidth="1"/>
    <col min="11669" max="11670" width="8.125" style="715" bestFit="1" customWidth="1"/>
    <col min="11671" max="11671" width="9.75" style="715" bestFit="1" customWidth="1"/>
    <col min="11672" max="11672" width="10.875" style="715" bestFit="1" customWidth="1"/>
    <col min="11673" max="11673" width="10.125" style="715" bestFit="1" customWidth="1"/>
    <col min="11674" max="11674" width="7.375" style="715" bestFit="1" customWidth="1"/>
    <col min="11675" max="11675" width="7.625" style="715" bestFit="1" customWidth="1"/>
    <col min="11676" max="11676" width="8.75" style="715" bestFit="1" customWidth="1"/>
    <col min="11677" max="11678" width="7.875" style="715" bestFit="1" customWidth="1"/>
    <col min="11679" max="11679" width="8.25" style="715" bestFit="1" customWidth="1"/>
    <col min="11680" max="11680" width="7" style="715" bestFit="1" customWidth="1"/>
    <col min="11681" max="11682" width="8.125" style="715" bestFit="1" customWidth="1"/>
    <col min="11683" max="11683" width="9.75" style="715" bestFit="1" customWidth="1"/>
    <col min="11684" max="11684" width="10.875" style="715" bestFit="1" customWidth="1"/>
    <col min="11685" max="11685" width="10.125" style="715" bestFit="1" customWidth="1"/>
    <col min="11686" max="11686" width="7.375" style="715" bestFit="1" customWidth="1"/>
    <col min="11687" max="11687" width="7.625" style="715" bestFit="1" customWidth="1"/>
    <col min="11688" max="11688" width="8.75" style="715" bestFit="1" customWidth="1"/>
    <col min="11689" max="11690" width="7.875" style="715" bestFit="1" customWidth="1"/>
    <col min="11691" max="11691" width="8.25" style="715" bestFit="1" customWidth="1"/>
    <col min="11692" max="11692" width="7" style="715" bestFit="1" customWidth="1"/>
    <col min="11693" max="11694" width="8.125" style="715" bestFit="1" customWidth="1"/>
    <col min="11695" max="11695" width="9.75" style="715" bestFit="1" customWidth="1"/>
    <col min="11696" max="11696" width="10.875" style="715" bestFit="1" customWidth="1"/>
    <col min="11697" max="11697" width="10.125" style="715" bestFit="1" customWidth="1"/>
    <col min="11698" max="11698" width="7.375" style="715" bestFit="1" customWidth="1"/>
    <col min="11699" max="11776" width="9" style="715"/>
    <col min="11777" max="11777" width="50.75" style="715" customWidth="1"/>
    <col min="11778" max="11778" width="7.875" style="715" bestFit="1" customWidth="1"/>
    <col min="11779" max="11779" width="8.25" style="715" bestFit="1" customWidth="1"/>
    <col min="11780" max="11780" width="7" style="715" bestFit="1" customWidth="1"/>
    <col min="11781" max="11782" width="8.125" style="715" bestFit="1" customWidth="1"/>
    <col min="11783" max="11783" width="9.75" style="715" bestFit="1" customWidth="1"/>
    <col min="11784" max="11784" width="10.875" style="715" bestFit="1" customWidth="1"/>
    <col min="11785" max="11785" width="10.125" style="715" bestFit="1" customWidth="1"/>
    <col min="11786" max="11786" width="7.375" style="715" bestFit="1" customWidth="1"/>
    <col min="11787" max="11787" width="7.625" style="715" bestFit="1" customWidth="1"/>
    <col min="11788" max="11788" width="8.75" style="715" bestFit="1" customWidth="1"/>
    <col min="11789" max="11790" width="7.875" style="715" bestFit="1" customWidth="1"/>
    <col min="11791" max="11791" width="8.25" style="715" bestFit="1" customWidth="1"/>
    <col min="11792" max="11792" width="7" style="715" bestFit="1" customWidth="1"/>
    <col min="11793" max="11794" width="8.125" style="715" bestFit="1" customWidth="1"/>
    <col min="11795" max="11795" width="9.75" style="715" bestFit="1" customWidth="1"/>
    <col min="11796" max="11796" width="10.875" style="715" bestFit="1" customWidth="1"/>
    <col min="11797" max="11797" width="10.125" style="715" bestFit="1" customWidth="1"/>
    <col min="11798" max="11798" width="7.375" style="715" bestFit="1" customWidth="1"/>
    <col min="11799" max="11799" width="7.625" style="715" bestFit="1" customWidth="1"/>
    <col min="11800" max="11800" width="8.75" style="715" bestFit="1" customWidth="1"/>
    <col min="11801" max="11802" width="7.875" style="715" bestFit="1" customWidth="1"/>
    <col min="11803" max="11803" width="8.25" style="715" bestFit="1" customWidth="1"/>
    <col min="11804" max="11804" width="7" style="715" bestFit="1" customWidth="1"/>
    <col min="11805" max="11806" width="8.125" style="715" bestFit="1" customWidth="1"/>
    <col min="11807" max="11807" width="9.75" style="715" bestFit="1" customWidth="1"/>
    <col min="11808" max="11808" width="10.875" style="715" bestFit="1" customWidth="1"/>
    <col min="11809" max="11809" width="10.125" style="715" bestFit="1" customWidth="1"/>
    <col min="11810" max="11810" width="7.375" style="715" bestFit="1" customWidth="1"/>
    <col min="11811" max="11811" width="7.625" style="715" bestFit="1" customWidth="1"/>
    <col min="11812" max="11812" width="8.75" style="715" bestFit="1" customWidth="1"/>
    <col min="11813" max="11814" width="7.875" style="715" bestFit="1" customWidth="1"/>
    <col min="11815" max="11815" width="8.25" style="715" bestFit="1" customWidth="1"/>
    <col min="11816" max="11816" width="7" style="715" bestFit="1" customWidth="1"/>
    <col min="11817" max="11818" width="8.125" style="715" bestFit="1" customWidth="1"/>
    <col min="11819" max="11819" width="9.75" style="715" bestFit="1" customWidth="1"/>
    <col min="11820" max="11820" width="10.875" style="715" bestFit="1" customWidth="1"/>
    <col min="11821" max="11821" width="10.125" style="715" bestFit="1" customWidth="1"/>
    <col min="11822" max="11822" width="7.375" style="715" bestFit="1" customWidth="1"/>
    <col min="11823" max="11823" width="7.625" style="715" bestFit="1" customWidth="1"/>
    <col min="11824" max="11824" width="8.75" style="715" bestFit="1" customWidth="1"/>
    <col min="11825" max="11826" width="7.875" style="715" bestFit="1" customWidth="1"/>
    <col min="11827" max="11827" width="8.25" style="715" bestFit="1" customWidth="1"/>
    <col min="11828" max="11828" width="7" style="715" bestFit="1" customWidth="1"/>
    <col min="11829" max="11830" width="8.125" style="715" bestFit="1" customWidth="1"/>
    <col min="11831" max="11831" width="9.75" style="715" bestFit="1" customWidth="1"/>
    <col min="11832" max="11832" width="10.875" style="715" bestFit="1" customWidth="1"/>
    <col min="11833" max="11833" width="10.125" style="715" bestFit="1" customWidth="1"/>
    <col min="11834" max="11834" width="7.375" style="715" bestFit="1" customWidth="1"/>
    <col min="11835" max="11835" width="7.625" style="715" bestFit="1" customWidth="1"/>
    <col min="11836" max="11836" width="8.75" style="715" bestFit="1" customWidth="1"/>
    <col min="11837" max="11838" width="7.875" style="715" bestFit="1" customWidth="1"/>
    <col min="11839" max="11839" width="8.25" style="715" bestFit="1" customWidth="1"/>
    <col min="11840" max="11840" width="7" style="715" bestFit="1" customWidth="1"/>
    <col min="11841" max="11842" width="8.125" style="715" bestFit="1" customWidth="1"/>
    <col min="11843" max="11843" width="9.75" style="715" bestFit="1" customWidth="1"/>
    <col min="11844" max="11844" width="10.875" style="715" bestFit="1" customWidth="1"/>
    <col min="11845" max="11845" width="10.125" style="715" bestFit="1" customWidth="1"/>
    <col min="11846" max="11846" width="7.375" style="715" bestFit="1" customWidth="1"/>
    <col min="11847" max="11847" width="7.625" style="715" bestFit="1" customWidth="1"/>
    <col min="11848" max="11848" width="8.75" style="715" bestFit="1" customWidth="1"/>
    <col min="11849" max="11850" width="7.875" style="715" bestFit="1" customWidth="1"/>
    <col min="11851" max="11851" width="8.25" style="715" bestFit="1" customWidth="1"/>
    <col min="11852" max="11852" width="7" style="715" bestFit="1" customWidth="1"/>
    <col min="11853" max="11854" width="8.125" style="715" bestFit="1" customWidth="1"/>
    <col min="11855" max="11855" width="9.75" style="715" bestFit="1" customWidth="1"/>
    <col min="11856" max="11856" width="10.875" style="715" bestFit="1" customWidth="1"/>
    <col min="11857" max="11857" width="10.125" style="715" bestFit="1" customWidth="1"/>
    <col min="11858" max="11858" width="7.375" style="715" bestFit="1" customWidth="1"/>
    <col min="11859" max="11859" width="7.625" style="715" bestFit="1" customWidth="1"/>
    <col min="11860" max="11860" width="8.75" style="715" bestFit="1" customWidth="1"/>
    <col min="11861" max="11862" width="7.875" style="715" bestFit="1" customWidth="1"/>
    <col min="11863" max="11863" width="8.25" style="715" bestFit="1" customWidth="1"/>
    <col min="11864" max="11864" width="7" style="715" bestFit="1" customWidth="1"/>
    <col min="11865" max="11866" width="8.125" style="715" bestFit="1" customWidth="1"/>
    <col min="11867" max="11867" width="9.75" style="715" bestFit="1" customWidth="1"/>
    <col min="11868" max="11868" width="10.875" style="715" bestFit="1" customWidth="1"/>
    <col min="11869" max="11869" width="10.125" style="715" bestFit="1" customWidth="1"/>
    <col min="11870" max="11870" width="7.375" style="715" bestFit="1" customWidth="1"/>
    <col min="11871" max="11871" width="7.625" style="715" bestFit="1" customWidth="1"/>
    <col min="11872" max="11872" width="8.75" style="715" bestFit="1" customWidth="1"/>
    <col min="11873" max="11874" width="7.875" style="715" bestFit="1" customWidth="1"/>
    <col min="11875" max="11875" width="8.25" style="715" bestFit="1" customWidth="1"/>
    <col min="11876" max="11876" width="7" style="715" bestFit="1" customWidth="1"/>
    <col min="11877" max="11878" width="8.125" style="715" bestFit="1" customWidth="1"/>
    <col min="11879" max="11879" width="9.75" style="715" bestFit="1" customWidth="1"/>
    <col min="11880" max="11880" width="10.875" style="715" bestFit="1" customWidth="1"/>
    <col min="11881" max="11881" width="10.125" style="715" bestFit="1" customWidth="1"/>
    <col min="11882" max="11882" width="7.375" style="715" bestFit="1" customWidth="1"/>
    <col min="11883" max="11883" width="7.625" style="715" bestFit="1" customWidth="1"/>
    <col min="11884" max="11884" width="8.75" style="715" bestFit="1" customWidth="1"/>
    <col min="11885" max="11886" width="7.875" style="715" bestFit="1" customWidth="1"/>
    <col min="11887" max="11887" width="8.25" style="715" bestFit="1" customWidth="1"/>
    <col min="11888" max="11888" width="7" style="715" bestFit="1" customWidth="1"/>
    <col min="11889" max="11890" width="8.125" style="715" bestFit="1" customWidth="1"/>
    <col min="11891" max="11891" width="9.75" style="715" bestFit="1" customWidth="1"/>
    <col min="11892" max="11892" width="10.875" style="715" bestFit="1" customWidth="1"/>
    <col min="11893" max="11893" width="10.125" style="715" bestFit="1" customWidth="1"/>
    <col min="11894" max="11894" width="7.375" style="715" bestFit="1" customWidth="1"/>
    <col min="11895" max="11895" width="7.625" style="715" bestFit="1" customWidth="1"/>
    <col min="11896" max="11896" width="8.75" style="715" bestFit="1" customWidth="1"/>
    <col min="11897" max="11898" width="7.875" style="715" bestFit="1" customWidth="1"/>
    <col min="11899" max="11899" width="8.25" style="715" bestFit="1" customWidth="1"/>
    <col min="11900" max="11900" width="7" style="715" bestFit="1" customWidth="1"/>
    <col min="11901" max="11902" width="8.125" style="715" bestFit="1" customWidth="1"/>
    <col min="11903" max="11903" width="9.75" style="715" bestFit="1" customWidth="1"/>
    <col min="11904" max="11904" width="10.875" style="715" bestFit="1" customWidth="1"/>
    <col min="11905" max="11905" width="10.125" style="715" bestFit="1" customWidth="1"/>
    <col min="11906" max="11906" width="7.375" style="715" bestFit="1" customWidth="1"/>
    <col min="11907" max="11907" width="7.625" style="715" bestFit="1" customWidth="1"/>
    <col min="11908" max="11908" width="8.75" style="715" bestFit="1" customWidth="1"/>
    <col min="11909" max="11910" width="7.875" style="715" bestFit="1" customWidth="1"/>
    <col min="11911" max="11911" width="8.25" style="715" bestFit="1" customWidth="1"/>
    <col min="11912" max="11912" width="7" style="715" bestFit="1" customWidth="1"/>
    <col min="11913" max="11914" width="8.125" style="715" bestFit="1" customWidth="1"/>
    <col min="11915" max="11915" width="9.75" style="715" bestFit="1" customWidth="1"/>
    <col min="11916" max="11916" width="10.875" style="715" bestFit="1" customWidth="1"/>
    <col min="11917" max="11917" width="10.125" style="715" bestFit="1" customWidth="1"/>
    <col min="11918" max="11918" width="7.375" style="715" bestFit="1" customWidth="1"/>
    <col min="11919" max="11919" width="7.625" style="715" bestFit="1" customWidth="1"/>
    <col min="11920" max="11920" width="8.75" style="715" bestFit="1" customWidth="1"/>
    <col min="11921" max="11922" width="7.875" style="715" bestFit="1" customWidth="1"/>
    <col min="11923" max="11923" width="8.25" style="715" bestFit="1" customWidth="1"/>
    <col min="11924" max="11924" width="7" style="715" bestFit="1" customWidth="1"/>
    <col min="11925" max="11926" width="8.125" style="715" bestFit="1" customWidth="1"/>
    <col min="11927" max="11927" width="9.75" style="715" bestFit="1" customWidth="1"/>
    <col min="11928" max="11928" width="10.875" style="715" bestFit="1" customWidth="1"/>
    <col min="11929" max="11929" width="10.125" style="715" bestFit="1" customWidth="1"/>
    <col min="11930" max="11930" width="7.375" style="715" bestFit="1" customWidth="1"/>
    <col min="11931" max="11931" width="7.625" style="715" bestFit="1" customWidth="1"/>
    <col min="11932" max="11932" width="8.75" style="715" bestFit="1" customWidth="1"/>
    <col min="11933" max="11934" width="7.875" style="715" bestFit="1" customWidth="1"/>
    <col min="11935" max="11935" width="8.25" style="715" bestFit="1" customWidth="1"/>
    <col min="11936" max="11936" width="7" style="715" bestFit="1" customWidth="1"/>
    <col min="11937" max="11938" width="8.125" style="715" bestFit="1" customWidth="1"/>
    <col min="11939" max="11939" width="9.75" style="715" bestFit="1" customWidth="1"/>
    <col min="11940" max="11940" width="10.875" style="715" bestFit="1" customWidth="1"/>
    <col min="11941" max="11941" width="10.125" style="715" bestFit="1" customWidth="1"/>
    <col min="11942" max="11942" width="7.375" style="715" bestFit="1" customWidth="1"/>
    <col min="11943" max="11943" width="7.625" style="715" bestFit="1" customWidth="1"/>
    <col min="11944" max="11944" width="8.75" style="715" bestFit="1" customWidth="1"/>
    <col min="11945" max="11946" width="7.875" style="715" bestFit="1" customWidth="1"/>
    <col min="11947" max="11947" width="8.25" style="715" bestFit="1" customWidth="1"/>
    <col min="11948" max="11948" width="7" style="715" bestFit="1" customWidth="1"/>
    <col min="11949" max="11950" width="8.125" style="715" bestFit="1" customWidth="1"/>
    <col min="11951" max="11951" width="9.75" style="715" bestFit="1" customWidth="1"/>
    <col min="11952" max="11952" width="10.875" style="715" bestFit="1" customWidth="1"/>
    <col min="11953" max="11953" width="10.125" style="715" bestFit="1" customWidth="1"/>
    <col min="11954" max="11954" width="7.375" style="715" bestFit="1" customWidth="1"/>
    <col min="11955" max="12032" width="9" style="715"/>
    <col min="12033" max="12033" width="50.75" style="715" customWidth="1"/>
    <col min="12034" max="12034" width="7.875" style="715" bestFit="1" customWidth="1"/>
    <col min="12035" max="12035" width="8.25" style="715" bestFit="1" customWidth="1"/>
    <col min="12036" max="12036" width="7" style="715" bestFit="1" customWidth="1"/>
    <col min="12037" max="12038" width="8.125" style="715" bestFit="1" customWidth="1"/>
    <col min="12039" max="12039" width="9.75" style="715" bestFit="1" customWidth="1"/>
    <col min="12040" max="12040" width="10.875" style="715" bestFit="1" customWidth="1"/>
    <col min="12041" max="12041" width="10.125" style="715" bestFit="1" customWidth="1"/>
    <col min="12042" max="12042" width="7.375" style="715" bestFit="1" customWidth="1"/>
    <col min="12043" max="12043" width="7.625" style="715" bestFit="1" customWidth="1"/>
    <col min="12044" max="12044" width="8.75" style="715" bestFit="1" customWidth="1"/>
    <col min="12045" max="12046" width="7.875" style="715" bestFit="1" customWidth="1"/>
    <col min="12047" max="12047" width="8.25" style="715" bestFit="1" customWidth="1"/>
    <col min="12048" max="12048" width="7" style="715" bestFit="1" customWidth="1"/>
    <col min="12049" max="12050" width="8.125" style="715" bestFit="1" customWidth="1"/>
    <col min="12051" max="12051" width="9.75" style="715" bestFit="1" customWidth="1"/>
    <col min="12052" max="12052" width="10.875" style="715" bestFit="1" customWidth="1"/>
    <col min="12053" max="12053" width="10.125" style="715" bestFit="1" customWidth="1"/>
    <col min="12054" max="12054" width="7.375" style="715" bestFit="1" customWidth="1"/>
    <col min="12055" max="12055" width="7.625" style="715" bestFit="1" customWidth="1"/>
    <col min="12056" max="12056" width="8.75" style="715" bestFit="1" customWidth="1"/>
    <col min="12057" max="12058" width="7.875" style="715" bestFit="1" customWidth="1"/>
    <col min="12059" max="12059" width="8.25" style="715" bestFit="1" customWidth="1"/>
    <col min="12060" max="12060" width="7" style="715" bestFit="1" customWidth="1"/>
    <col min="12061" max="12062" width="8.125" style="715" bestFit="1" customWidth="1"/>
    <col min="12063" max="12063" width="9.75" style="715" bestFit="1" customWidth="1"/>
    <col min="12064" max="12064" width="10.875" style="715" bestFit="1" customWidth="1"/>
    <col min="12065" max="12065" width="10.125" style="715" bestFit="1" customWidth="1"/>
    <col min="12066" max="12066" width="7.375" style="715" bestFit="1" customWidth="1"/>
    <col min="12067" max="12067" width="7.625" style="715" bestFit="1" customWidth="1"/>
    <col min="12068" max="12068" width="8.75" style="715" bestFit="1" customWidth="1"/>
    <col min="12069" max="12070" width="7.875" style="715" bestFit="1" customWidth="1"/>
    <col min="12071" max="12071" width="8.25" style="715" bestFit="1" customWidth="1"/>
    <col min="12072" max="12072" width="7" style="715" bestFit="1" customWidth="1"/>
    <col min="12073" max="12074" width="8.125" style="715" bestFit="1" customWidth="1"/>
    <col min="12075" max="12075" width="9.75" style="715" bestFit="1" customWidth="1"/>
    <col min="12076" max="12076" width="10.875" style="715" bestFit="1" customWidth="1"/>
    <col min="12077" max="12077" width="10.125" style="715" bestFit="1" customWidth="1"/>
    <col min="12078" max="12078" width="7.375" style="715" bestFit="1" customWidth="1"/>
    <col min="12079" max="12079" width="7.625" style="715" bestFit="1" customWidth="1"/>
    <col min="12080" max="12080" width="8.75" style="715" bestFit="1" customWidth="1"/>
    <col min="12081" max="12082" width="7.875" style="715" bestFit="1" customWidth="1"/>
    <col min="12083" max="12083" width="8.25" style="715" bestFit="1" customWidth="1"/>
    <col min="12084" max="12084" width="7" style="715" bestFit="1" customWidth="1"/>
    <col min="12085" max="12086" width="8.125" style="715" bestFit="1" customWidth="1"/>
    <col min="12087" max="12087" width="9.75" style="715" bestFit="1" customWidth="1"/>
    <col min="12088" max="12088" width="10.875" style="715" bestFit="1" customWidth="1"/>
    <col min="12089" max="12089" width="10.125" style="715" bestFit="1" customWidth="1"/>
    <col min="12090" max="12090" width="7.375" style="715" bestFit="1" customWidth="1"/>
    <col min="12091" max="12091" width="7.625" style="715" bestFit="1" customWidth="1"/>
    <col min="12092" max="12092" width="8.75" style="715" bestFit="1" customWidth="1"/>
    <col min="12093" max="12094" width="7.875" style="715" bestFit="1" customWidth="1"/>
    <col min="12095" max="12095" width="8.25" style="715" bestFit="1" customWidth="1"/>
    <col min="12096" max="12096" width="7" style="715" bestFit="1" customWidth="1"/>
    <col min="12097" max="12098" width="8.125" style="715" bestFit="1" customWidth="1"/>
    <col min="12099" max="12099" width="9.75" style="715" bestFit="1" customWidth="1"/>
    <col min="12100" max="12100" width="10.875" style="715" bestFit="1" customWidth="1"/>
    <col min="12101" max="12101" width="10.125" style="715" bestFit="1" customWidth="1"/>
    <col min="12102" max="12102" width="7.375" style="715" bestFit="1" customWidth="1"/>
    <col min="12103" max="12103" width="7.625" style="715" bestFit="1" customWidth="1"/>
    <col min="12104" max="12104" width="8.75" style="715" bestFit="1" customWidth="1"/>
    <col min="12105" max="12106" width="7.875" style="715" bestFit="1" customWidth="1"/>
    <col min="12107" max="12107" width="8.25" style="715" bestFit="1" customWidth="1"/>
    <col min="12108" max="12108" width="7" style="715" bestFit="1" customWidth="1"/>
    <col min="12109" max="12110" width="8.125" style="715" bestFit="1" customWidth="1"/>
    <col min="12111" max="12111" width="9.75" style="715" bestFit="1" customWidth="1"/>
    <col min="12112" max="12112" width="10.875" style="715" bestFit="1" customWidth="1"/>
    <col min="12113" max="12113" width="10.125" style="715" bestFit="1" customWidth="1"/>
    <col min="12114" max="12114" width="7.375" style="715" bestFit="1" customWidth="1"/>
    <col min="12115" max="12115" width="7.625" style="715" bestFit="1" customWidth="1"/>
    <col min="12116" max="12116" width="8.75" style="715" bestFit="1" customWidth="1"/>
    <col min="12117" max="12118" width="7.875" style="715" bestFit="1" customWidth="1"/>
    <col min="12119" max="12119" width="8.25" style="715" bestFit="1" customWidth="1"/>
    <col min="12120" max="12120" width="7" style="715" bestFit="1" customWidth="1"/>
    <col min="12121" max="12122" width="8.125" style="715" bestFit="1" customWidth="1"/>
    <col min="12123" max="12123" width="9.75" style="715" bestFit="1" customWidth="1"/>
    <col min="12124" max="12124" width="10.875" style="715" bestFit="1" customWidth="1"/>
    <col min="12125" max="12125" width="10.125" style="715" bestFit="1" customWidth="1"/>
    <col min="12126" max="12126" width="7.375" style="715" bestFit="1" customWidth="1"/>
    <col min="12127" max="12127" width="7.625" style="715" bestFit="1" customWidth="1"/>
    <col min="12128" max="12128" width="8.75" style="715" bestFit="1" customWidth="1"/>
    <col min="12129" max="12130" width="7.875" style="715" bestFit="1" customWidth="1"/>
    <col min="12131" max="12131" width="8.25" style="715" bestFit="1" customWidth="1"/>
    <col min="12132" max="12132" width="7" style="715" bestFit="1" customWidth="1"/>
    <col min="12133" max="12134" width="8.125" style="715" bestFit="1" customWidth="1"/>
    <col min="12135" max="12135" width="9.75" style="715" bestFit="1" customWidth="1"/>
    <col min="12136" max="12136" width="10.875" style="715" bestFit="1" customWidth="1"/>
    <col min="12137" max="12137" width="10.125" style="715" bestFit="1" customWidth="1"/>
    <col min="12138" max="12138" width="7.375" style="715" bestFit="1" customWidth="1"/>
    <col min="12139" max="12139" width="7.625" style="715" bestFit="1" customWidth="1"/>
    <col min="12140" max="12140" width="8.75" style="715" bestFit="1" customWidth="1"/>
    <col min="12141" max="12142" width="7.875" style="715" bestFit="1" customWidth="1"/>
    <col min="12143" max="12143" width="8.25" style="715" bestFit="1" customWidth="1"/>
    <col min="12144" max="12144" width="7" style="715" bestFit="1" customWidth="1"/>
    <col min="12145" max="12146" width="8.125" style="715" bestFit="1" customWidth="1"/>
    <col min="12147" max="12147" width="9.75" style="715" bestFit="1" customWidth="1"/>
    <col min="12148" max="12148" width="10.875" style="715" bestFit="1" customWidth="1"/>
    <col min="12149" max="12149" width="10.125" style="715" bestFit="1" customWidth="1"/>
    <col min="12150" max="12150" width="7.375" style="715" bestFit="1" customWidth="1"/>
    <col min="12151" max="12151" width="7.625" style="715" bestFit="1" customWidth="1"/>
    <col min="12152" max="12152" width="8.75" style="715" bestFit="1" customWidth="1"/>
    <col min="12153" max="12154" width="7.875" style="715" bestFit="1" customWidth="1"/>
    <col min="12155" max="12155" width="8.25" style="715" bestFit="1" customWidth="1"/>
    <col min="12156" max="12156" width="7" style="715" bestFit="1" customWidth="1"/>
    <col min="12157" max="12158" width="8.125" style="715" bestFit="1" customWidth="1"/>
    <col min="12159" max="12159" width="9.75" style="715" bestFit="1" customWidth="1"/>
    <col min="12160" max="12160" width="10.875" style="715" bestFit="1" customWidth="1"/>
    <col min="12161" max="12161" width="10.125" style="715" bestFit="1" customWidth="1"/>
    <col min="12162" max="12162" width="7.375" style="715" bestFit="1" customWidth="1"/>
    <col min="12163" max="12163" width="7.625" style="715" bestFit="1" customWidth="1"/>
    <col min="12164" max="12164" width="8.75" style="715" bestFit="1" customWidth="1"/>
    <col min="12165" max="12166" width="7.875" style="715" bestFit="1" customWidth="1"/>
    <col min="12167" max="12167" width="8.25" style="715" bestFit="1" customWidth="1"/>
    <col min="12168" max="12168" width="7" style="715" bestFit="1" customWidth="1"/>
    <col min="12169" max="12170" width="8.125" style="715" bestFit="1" customWidth="1"/>
    <col min="12171" max="12171" width="9.75" style="715" bestFit="1" customWidth="1"/>
    <col min="12172" max="12172" width="10.875" style="715" bestFit="1" customWidth="1"/>
    <col min="12173" max="12173" width="10.125" style="715" bestFit="1" customWidth="1"/>
    <col min="12174" max="12174" width="7.375" style="715" bestFit="1" customWidth="1"/>
    <col min="12175" max="12175" width="7.625" style="715" bestFit="1" customWidth="1"/>
    <col min="12176" max="12176" width="8.75" style="715" bestFit="1" customWidth="1"/>
    <col min="12177" max="12178" width="7.875" style="715" bestFit="1" customWidth="1"/>
    <col min="12179" max="12179" width="8.25" style="715" bestFit="1" customWidth="1"/>
    <col min="12180" max="12180" width="7" style="715" bestFit="1" customWidth="1"/>
    <col min="12181" max="12182" width="8.125" style="715" bestFit="1" customWidth="1"/>
    <col min="12183" max="12183" width="9.75" style="715" bestFit="1" customWidth="1"/>
    <col min="12184" max="12184" width="10.875" style="715" bestFit="1" customWidth="1"/>
    <col min="12185" max="12185" width="10.125" style="715" bestFit="1" customWidth="1"/>
    <col min="12186" max="12186" width="7.375" style="715" bestFit="1" customWidth="1"/>
    <col min="12187" max="12187" width="7.625" style="715" bestFit="1" customWidth="1"/>
    <col min="12188" max="12188" width="8.75" style="715" bestFit="1" customWidth="1"/>
    <col min="12189" max="12190" width="7.875" style="715" bestFit="1" customWidth="1"/>
    <col min="12191" max="12191" width="8.25" style="715" bestFit="1" customWidth="1"/>
    <col min="12192" max="12192" width="7" style="715" bestFit="1" customWidth="1"/>
    <col min="12193" max="12194" width="8.125" style="715" bestFit="1" customWidth="1"/>
    <col min="12195" max="12195" width="9.75" style="715" bestFit="1" customWidth="1"/>
    <col min="12196" max="12196" width="10.875" style="715" bestFit="1" customWidth="1"/>
    <col min="12197" max="12197" width="10.125" style="715" bestFit="1" customWidth="1"/>
    <col min="12198" max="12198" width="7.375" style="715" bestFit="1" customWidth="1"/>
    <col min="12199" max="12199" width="7.625" style="715" bestFit="1" customWidth="1"/>
    <col min="12200" max="12200" width="8.75" style="715" bestFit="1" customWidth="1"/>
    <col min="12201" max="12202" width="7.875" style="715" bestFit="1" customWidth="1"/>
    <col min="12203" max="12203" width="8.25" style="715" bestFit="1" customWidth="1"/>
    <col min="12204" max="12204" width="7" style="715" bestFit="1" customWidth="1"/>
    <col min="12205" max="12206" width="8.125" style="715" bestFit="1" customWidth="1"/>
    <col min="12207" max="12207" width="9.75" style="715" bestFit="1" customWidth="1"/>
    <col min="12208" max="12208" width="10.875" style="715" bestFit="1" customWidth="1"/>
    <col min="12209" max="12209" width="10.125" style="715" bestFit="1" customWidth="1"/>
    <col min="12210" max="12210" width="7.375" style="715" bestFit="1" customWidth="1"/>
    <col min="12211" max="12288" width="9" style="715"/>
    <col min="12289" max="12289" width="50.75" style="715" customWidth="1"/>
    <col min="12290" max="12290" width="7.875" style="715" bestFit="1" customWidth="1"/>
    <col min="12291" max="12291" width="8.25" style="715" bestFit="1" customWidth="1"/>
    <col min="12292" max="12292" width="7" style="715" bestFit="1" customWidth="1"/>
    <col min="12293" max="12294" width="8.125" style="715" bestFit="1" customWidth="1"/>
    <col min="12295" max="12295" width="9.75" style="715" bestFit="1" customWidth="1"/>
    <col min="12296" max="12296" width="10.875" style="715" bestFit="1" customWidth="1"/>
    <col min="12297" max="12297" width="10.125" style="715" bestFit="1" customWidth="1"/>
    <col min="12298" max="12298" width="7.375" style="715" bestFit="1" customWidth="1"/>
    <col min="12299" max="12299" width="7.625" style="715" bestFit="1" customWidth="1"/>
    <col min="12300" max="12300" width="8.75" style="715" bestFit="1" customWidth="1"/>
    <col min="12301" max="12302" width="7.875" style="715" bestFit="1" customWidth="1"/>
    <col min="12303" max="12303" width="8.25" style="715" bestFit="1" customWidth="1"/>
    <col min="12304" max="12304" width="7" style="715" bestFit="1" customWidth="1"/>
    <col min="12305" max="12306" width="8.125" style="715" bestFit="1" customWidth="1"/>
    <col min="12307" max="12307" width="9.75" style="715" bestFit="1" customWidth="1"/>
    <col min="12308" max="12308" width="10.875" style="715" bestFit="1" customWidth="1"/>
    <col min="12309" max="12309" width="10.125" style="715" bestFit="1" customWidth="1"/>
    <col min="12310" max="12310" width="7.375" style="715" bestFit="1" customWidth="1"/>
    <col min="12311" max="12311" width="7.625" style="715" bestFit="1" customWidth="1"/>
    <col min="12312" max="12312" width="8.75" style="715" bestFit="1" customWidth="1"/>
    <col min="12313" max="12314" width="7.875" style="715" bestFit="1" customWidth="1"/>
    <col min="12315" max="12315" width="8.25" style="715" bestFit="1" customWidth="1"/>
    <col min="12316" max="12316" width="7" style="715" bestFit="1" customWidth="1"/>
    <col min="12317" max="12318" width="8.125" style="715" bestFit="1" customWidth="1"/>
    <col min="12319" max="12319" width="9.75" style="715" bestFit="1" customWidth="1"/>
    <col min="12320" max="12320" width="10.875" style="715" bestFit="1" customWidth="1"/>
    <col min="12321" max="12321" width="10.125" style="715" bestFit="1" customWidth="1"/>
    <col min="12322" max="12322" width="7.375" style="715" bestFit="1" customWidth="1"/>
    <col min="12323" max="12323" width="7.625" style="715" bestFit="1" customWidth="1"/>
    <col min="12324" max="12324" width="8.75" style="715" bestFit="1" customWidth="1"/>
    <col min="12325" max="12326" width="7.875" style="715" bestFit="1" customWidth="1"/>
    <col min="12327" max="12327" width="8.25" style="715" bestFit="1" customWidth="1"/>
    <col min="12328" max="12328" width="7" style="715" bestFit="1" customWidth="1"/>
    <col min="12329" max="12330" width="8.125" style="715" bestFit="1" customWidth="1"/>
    <col min="12331" max="12331" width="9.75" style="715" bestFit="1" customWidth="1"/>
    <col min="12332" max="12332" width="10.875" style="715" bestFit="1" customWidth="1"/>
    <col min="12333" max="12333" width="10.125" style="715" bestFit="1" customWidth="1"/>
    <col min="12334" max="12334" width="7.375" style="715" bestFit="1" customWidth="1"/>
    <col min="12335" max="12335" width="7.625" style="715" bestFit="1" customWidth="1"/>
    <col min="12336" max="12336" width="8.75" style="715" bestFit="1" customWidth="1"/>
    <col min="12337" max="12338" width="7.875" style="715" bestFit="1" customWidth="1"/>
    <col min="12339" max="12339" width="8.25" style="715" bestFit="1" customWidth="1"/>
    <col min="12340" max="12340" width="7" style="715" bestFit="1" customWidth="1"/>
    <col min="12341" max="12342" width="8.125" style="715" bestFit="1" customWidth="1"/>
    <col min="12343" max="12343" width="9.75" style="715" bestFit="1" customWidth="1"/>
    <col min="12344" max="12344" width="10.875" style="715" bestFit="1" customWidth="1"/>
    <col min="12345" max="12345" width="10.125" style="715" bestFit="1" customWidth="1"/>
    <col min="12346" max="12346" width="7.375" style="715" bestFit="1" customWidth="1"/>
    <col min="12347" max="12347" width="7.625" style="715" bestFit="1" customWidth="1"/>
    <col min="12348" max="12348" width="8.75" style="715" bestFit="1" customWidth="1"/>
    <col min="12349" max="12350" width="7.875" style="715" bestFit="1" customWidth="1"/>
    <col min="12351" max="12351" width="8.25" style="715" bestFit="1" customWidth="1"/>
    <col min="12352" max="12352" width="7" style="715" bestFit="1" customWidth="1"/>
    <col min="12353" max="12354" width="8.125" style="715" bestFit="1" customWidth="1"/>
    <col min="12355" max="12355" width="9.75" style="715" bestFit="1" customWidth="1"/>
    <col min="12356" max="12356" width="10.875" style="715" bestFit="1" customWidth="1"/>
    <col min="12357" max="12357" width="10.125" style="715" bestFit="1" customWidth="1"/>
    <col min="12358" max="12358" width="7.375" style="715" bestFit="1" customWidth="1"/>
    <col min="12359" max="12359" width="7.625" style="715" bestFit="1" customWidth="1"/>
    <col min="12360" max="12360" width="8.75" style="715" bestFit="1" customWidth="1"/>
    <col min="12361" max="12362" width="7.875" style="715" bestFit="1" customWidth="1"/>
    <col min="12363" max="12363" width="8.25" style="715" bestFit="1" customWidth="1"/>
    <col min="12364" max="12364" width="7" style="715" bestFit="1" customWidth="1"/>
    <col min="12365" max="12366" width="8.125" style="715" bestFit="1" customWidth="1"/>
    <col min="12367" max="12367" width="9.75" style="715" bestFit="1" customWidth="1"/>
    <col min="12368" max="12368" width="10.875" style="715" bestFit="1" customWidth="1"/>
    <col min="12369" max="12369" width="10.125" style="715" bestFit="1" customWidth="1"/>
    <col min="12370" max="12370" width="7.375" style="715" bestFit="1" customWidth="1"/>
    <col min="12371" max="12371" width="7.625" style="715" bestFit="1" customWidth="1"/>
    <col min="12372" max="12372" width="8.75" style="715" bestFit="1" customWidth="1"/>
    <col min="12373" max="12374" width="7.875" style="715" bestFit="1" customWidth="1"/>
    <col min="12375" max="12375" width="8.25" style="715" bestFit="1" customWidth="1"/>
    <col min="12376" max="12376" width="7" style="715" bestFit="1" customWidth="1"/>
    <col min="12377" max="12378" width="8.125" style="715" bestFit="1" customWidth="1"/>
    <col min="12379" max="12379" width="9.75" style="715" bestFit="1" customWidth="1"/>
    <col min="12380" max="12380" width="10.875" style="715" bestFit="1" customWidth="1"/>
    <col min="12381" max="12381" width="10.125" style="715" bestFit="1" customWidth="1"/>
    <col min="12382" max="12382" width="7.375" style="715" bestFit="1" customWidth="1"/>
    <col min="12383" max="12383" width="7.625" style="715" bestFit="1" customWidth="1"/>
    <col min="12384" max="12384" width="8.75" style="715" bestFit="1" customWidth="1"/>
    <col min="12385" max="12386" width="7.875" style="715" bestFit="1" customWidth="1"/>
    <col min="12387" max="12387" width="8.25" style="715" bestFit="1" customWidth="1"/>
    <col min="12388" max="12388" width="7" style="715" bestFit="1" customWidth="1"/>
    <col min="12389" max="12390" width="8.125" style="715" bestFit="1" customWidth="1"/>
    <col min="12391" max="12391" width="9.75" style="715" bestFit="1" customWidth="1"/>
    <col min="12392" max="12392" width="10.875" style="715" bestFit="1" customWidth="1"/>
    <col min="12393" max="12393" width="10.125" style="715" bestFit="1" customWidth="1"/>
    <col min="12394" max="12394" width="7.375" style="715" bestFit="1" customWidth="1"/>
    <col min="12395" max="12395" width="7.625" style="715" bestFit="1" customWidth="1"/>
    <col min="12396" max="12396" width="8.75" style="715" bestFit="1" customWidth="1"/>
    <col min="12397" max="12398" width="7.875" style="715" bestFit="1" customWidth="1"/>
    <col min="12399" max="12399" width="8.25" style="715" bestFit="1" customWidth="1"/>
    <col min="12400" max="12400" width="7" style="715" bestFit="1" customWidth="1"/>
    <col min="12401" max="12402" width="8.125" style="715" bestFit="1" customWidth="1"/>
    <col min="12403" max="12403" width="9.75" style="715" bestFit="1" customWidth="1"/>
    <col min="12404" max="12404" width="10.875" style="715" bestFit="1" customWidth="1"/>
    <col min="12405" max="12405" width="10.125" style="715" bestFit="1" customWidth="1"/>
    <col min="12406" max="12406" width="7.375" style="715" bestFit="1" customWidth="1"/>
    <col min="12407" max="12407" width="7.625" style="715" bestFit="1" customWidth="1"/>
    <col min="12408" max="12408" width="8.75" style="715" bestFit="1" customWidth="1"/>
    <col min="12409" max="12410" width="7.875" style="715" bestFit="1" customWidth="1"/>
    <col min="12411" max="12411" width="8.25" style="715" bestFit="1" customWidth="1"/>
    <col min="12412" max="12412" width="7" style="715" bestFit="1" customWidth="1"/>
    <col min="12413" max="12414" width="8.125" style="715" bestFit="1" customWidth="1"/>
    <col min="12415" max="12415" width="9.75" style="715" bestFit="1" customWidth="1"/>
    <col min="12416" max="12416" width="10.875" style="715" bestFit="1" customWidth="1"/>
    <col min="12417" max="12417" width="10.125" style="715" bestFit="1" customWidth="1"/>
    <col min="12418" max="12418" width="7.375" style="715" bestFit="1" customWidth="1"/>
    <col min="12419" max="12419" width="7.625" style="715" bestFit="1" customWidth="1"/>
    <col min="12420" max="12420" width="8.75" style="715" bestFit="1" customWidth="1"/>
    <col min="12421" max="12422" width="7.875" style="715" bestFit="1" customWidth="1"/>
    <col min="12423" max="12423" width="8.25" style="715" bestFit="1" customWidth="1"/>
    <col min="12424" max="12424" width="7" style="715" bestFit="1" customWidth="1"/>
    <col min="12425" max="12426" width="8.125" style="715" bestFit="1" customWidth="1"/>
    <col min="12427" max="12427" width="9.75" style="715" bestFit="1" customWidth="1"/>
    <col min="12428" max="12428" width="10.875" style="715" bestFit="1" customWidth="1"/>
    <col min="12429" max="12429" width="10.125" style="715" bestFit="1" customWidth="1"/>
    <col min="12430" max="12430" width="7.375" style="715" bestFit="1" customWidth="1"/>
    <col min="12431" max="12431" width="7.625" style="715" bestFit="1" customWidth="1"/>
    <col min="12432" max="12432" width="8.75" style="715" bestFit="1" customWidth="1"/>
    <col min="12433" max="12434" width="7.875" style="715" bestFit="1" customWidth="1"/>
    <col min="12435" max="12435" width="8.25" style="715" bestFit="1" customWidth="1"/>
    <col min="12436" max="12436" width="7" style="715" bestFit="1" customWidth="1"/>
    <col min="12437" max="12438" width="8.125" style="715" bestFit="1" customWidth="1"/>
    <col min="12439" max="12439" width="9.75" style="715" bestFit="1" customWidth="1"/>
    <col min="12440" max="12440" width="10.875" style="715" bestFit="1" customWidth="1"/>
    <col min="12441" max="12441" width="10.125" style="715" bestFit="1" customWidth="1"/>
    <col min="12442" max="12442" width="7.375" style="715" bestFit="1" customWidth="1"/>
    <col min="12443" max="12443" width="7.625" style="715" bestFit="1" customWidth="1"/>
    <col min="12444" max="12444" width="8.75" style="715" bestFit="1" customWidth="1"/>
    <col min="12445" max="12446" width="7.875" style="715" bestFit="1" customWidth="1"/>
    <col min="12447" max="12447" width="8.25" style="715" bestFit="1" customWidth="1"/>
    <col min="12448" max="12448" width="7" style="715" bestFit="1" customWidth="1"/>
    <col min="12449" max="12450" width="8.125" style="715" bestFit="1" customWidth="1"/>
    <col min="12451" max="12451" width="9.75" style="715" bestFit="1" customWidth="1"/>
    <col min="12452" max="12452" width="10.875" style="715" bestFit="1" customWidth="1"/>
    <col min="12453" max="12453" width="10.125" style="715" bestFit="1" customWidth="1"/>
    <col min="12454" max="12454" width="7.375" style="715" bestFit="1" customWidth="1"/>
    <col min="12455" max="12455" width="7.625" style="715" bestFit="1" customWidth="1"/>
    <col min="12456" max="12456" width="8.75" style="715" bestFit="1" customWidth="1"/>
    <col min="12457" max="12458" width="7.875" style="715" bestFit="1" customWidth="1"/>
    <col min="12459" max="12459" width="8.25" style="715" bestFit="1" customWidth="1"/>
    <col min="12460" max="12460" width="7" style="715" bestFit="1" customWidth="1"/>
    <col min="12461" max="12462" width="8.125" style="715" bestFit="1" customWidth="1"/>
    <col min="12463" max="12463" width="9.75" style="715" bestFit="1" customWidth="1"/>
    <col min="12464" max="12464" width="10.875" style="715" bestFit="1" customWidth="1"/>
    <col min="12465" max="12465" width="10.125" style="715" bestFit="1" customWidth="1"/>
    <col min="12466" max="12466" width="7.375" style="715" bestFit="1" customWidth="1"/>
    <col min="12467" max="12544" width="9" style="715"/>
    <col min="12545" max="12545" width="50.75" style="715" customWidth="1"/>
    <col min="12546" max="12546" width="7.875" style="715" bestFit="1" customWidth="1"/>
    <col min="12547" max="12547" width="8.25" style="715" bestFit="1" customWidth="1"/>
    <col min="12548" max="12548" width="7" style="715" bestFit="1" customWidth="1"/>
    <col min="12549" max="12550" width="8.125" style="715" bestFit="1" customWidth="1"/>
    <col min="12551" max="12551" width="9.75" style="715" bestFit="1" customWidth="1"/>
    <col min="12552" max="12552" width="10.875" style="715" bestFit="1" customWidth="1"/>
    <col min="12553" max="12553" width="10.125" style="715" bestFit="1" customWidth="1"/>
    <col min="12554" max="12554" width="7.375" style="715" bestFit="1" customWidth="1"/>
    <col min="12555" max="12555" width="7.625" style="715" bestFit="1" customWidth="1"/>
    <col min="12556" max="12556" width="8.75" style="715" bestFit="1" customWidth="1"/>
    <col min="12557" max="12558" width="7.875" style="715" bestFit="1" customWidth="1"/>
    <col min="12559" max="12559" width="8.25" style="715" bestFit="1" customWidth="1"/>
    <col min="12560" max="12560" width="7" style="715" bestFit="1" customWidth="1"/>
    <col min="12561" max="12562" width="8.125" style="715" bestFit="1" customWidth="1"/>
    <col min="12563" max="12563" width="9.75" style="715" bestFit="1" customWidth="1"/>
    <col min="12564" max="12564" width="10.875" style="715" bestFit="1" customWidth="1"/>
    <col min="12565" max="12565" width="10.125" style="715" bestFit="1" customWidth="1"/>
    <col min="12566" max="12566" width="7.375" style="715" bestFit="1" customWidth="1"/>
    <col min="12567" max="12567" width="7.625" style="715" bestFit="1" customWidth="1"/>
    <col min="12568" max="12568" width="8.75" style="715" bestFit="1" customWidth="1"/>
    <col min="12569" max="12570" width="7.875" style="715" bestFit="1" customWidth="1"/>
    <col min="12571" max="12571" width="8.25" style="715" bestFit="1" customWidth="1"/>
    <col min="12572" max="12572" width="7" style="715" bestFit="1" customWidth="1"/>
    <col min="12573" max="12574" width="8.125" style="715" bestFit="1" customWidth="1"/>
    <col min="12575" max="12575" width="9.75" style="715" bestFit="1" customWidth="1"/>
    <col min="12576" max="12576" width="10.875" style="715" bestFit="1" customWidth="1"/>
    <col min="12577" max="12577" width="10.125" style="715" bestFit="1" customWidth="1"/>
    <col min="12578" max="12578" width="7.375" style="715" bestFit="1" customWidth="1"/>
    <col min="12579" max="12579" width="7.625" style="715" bestFit="1" customWidth="1"/>
    <col min="12580" max="12580" width="8.75" style="715" bestFit="1" customWidth="1"/>
    <col min="12581" max="12582" width="7.875" style="715" bestFit="1" customWidth="1"/>
    <col min="12583" max="12583" width="8.25" style="715" bestFit="1" customWidth="1"/>
    <col min="12584" max="12584" width="7" style="715" bestFit="1" customWidth="1"/>
    <col min="12585" max="12586" width="8.125" style="715" bestFit="1" customWidth="1"/>
    <col min="12587" max="12587" width="9.75" style="715" bestFit="1" customWidth="1"/>
    <col min="12588" max="12588" width="10.875" style="715" bestFit="1" customWidth="1"/>
    <col min="12589" max="12589" width="10.125" style="715" bestFit="1" customWidth="1"/>
    <col min="12590" max="12590" width="7.375" style="715" bestFit="1" customWidth="1"/>
    <col min="12591" max="12591" width="7.625" style="715" bestFit="1" customWidth="1"/>
    <col min="12592" max="12592" width="8.75" style="715" bestFit="1" customWidth="1"/>
    <col min="12593" max="12594" width="7.875" style="715" bestFit="1" customWidth="1"/>
    <col min="12595" max="12595" width="8.25" style="715" bestFit="1" customWidth="1"/>
    <col min="12596" max="12596" width="7" style="715" bestFit="1" customWidth="1"/>
    <col min="12597" max="12598" width="8.125" style="715" bestFit="1" customWidth="1"/>
    <col min="12599" max="12599" width="9.75" style="715" bestFit="1" customWidth="1"/>
    <col min="12600" max="12600" width="10.875" style="715" bestFit="1" customWidth="1"/>
    <col min="12601" max="12601" width="10.125" style="715" bestFit="1" customWidth="1"/>
    <col min="12602" max="12602" width="7.375" style="715" bestFit="1" customWidth="1"/>
    <col min="12603" max="12603" width="7.625" style="715" bestFit="1" customWidth="1"/>
    <col min="12604" max="12604" width="8.75" style="715" bestFit="1" customWidth="1"/>
    <col min="12605" max="12606" width="7.875" style="715" bestFit="1" customWidth="1"/>
    <col min="12607" max="12607" width="8.25" style="715" bestFit="1" customWidth="1"/>
    <col min="12608" max="12608" width="7" style="715" bestFit="1" customWidth="1"/>
    <col min="12609" max="12610" width="8.125" style="715" bestFit="1" customWidth="1"/>
    <col min="12611" max="12611" width="9.75" style="715" bestFit="1" customWidth="1"/>
    <col min="12612" max="12612" width="10.875" style="715" bestFit="1" customWidth="1"/>
    <col min="12613" max="12613" width="10.125" style="715" bestFit="1" customWidth="1"/>
    <col min="12614" max="12614" width="7.375" style="715" bestFit="1" customWidth="1"/>
    <col min="12615" max="12615" width="7.625" style="715" bestFit="1" customWidth="1"/>
    <col min="12616" max="12616" width="8.75" style="715" bestFit="1" customWidth="1"/>
    <col min="12617" max="12618" width="7.875" style="715" bestFit="1" customWidth="1"/>
    <col min="12619" max="12619" width="8.25" style="715" bestFit="1" customWidth="1"/>
    <col min="12620" max="12620" width="7" style="715" bestFit="1" customWidth="1"/>
    <col min="12621" max="12622" width="8.125" style="715" bestFit="1" customWidth="1"/>
    <col min="12623" max="12623" width="9.75" style="715" bestFit="1" customWidth="1"/>
    <col min="12624" max="12624" width="10.875" style="715" bestFit="1" customWidth="1"/>
    <col min="12625" max="12625" width="10.125" style="715" bestFit="1" customWidth="1"/>
    <col min="12626" max="12626" width="7.375" style="715" bestFit="1" customWidth="1"/>
    <col min="12627" max="12627" width="7.625" style="715" bestFit="1" customWidth="1"/>
    <col min="12628" max="12628" width="8.75" style="715" bestFit="1" customWidth="1"/>
    <col min="12629" max="12630" width="7.875" style="715" bestFit="1" customWidth="1"/>
    <col min="12631" max="12631" width="8.25" style="715" bestFit="1" customWidth="1"/>
    <col min="12632" max="12632" width="7" style="715" bestFit="1" customWidth="1"/>
    <col min="12633" max="12634" width="8.125" style="715" bestFit="1" customWidth="1"/>
    <col min="12635" max="12635" width="9.75" style="715" bestFit="1" customWidth="1"/>
    <col min="12636" max="12636" width="10.875" style="715" bestFit="1" customWidth="1"/>
    <col min="12637" max="12637" width="10.125" style="715" bestFit="1" customWidth="1"/>
    <col min="12638" max="12638" width="7.375" style="715" bestFit="1" customWidth="1"/>
    <col min="12639" max="12639" width="7.625" style="715" bestFit="1" customWidth="1"/>
    <col min="12640" max="12640" width="8.75" style="715" bestFit="1" customWidth="1"/>
    <col min="12641" max="12642" width="7.875" style="715" bestFit="1" customWidth="1"/>
    <col min="12643" max="12643" width="8.25" style="715" bestFit="1" customWidth="1"/>
    <col min="12644" max="12644" width="7" style="715" bestFit="1" customWidth="1"/>
    <col min="12645" max="12646" width="8.125" style="715" bestFit="1" customWidth="1"/>
    <col min="12647" max="12647" width="9.75" style="715" bestFit="1" customWidth="1"/>
    <col min="12648" max="12648" width="10.875" style="715" bestFit="1" customWidth="1"/>
    <col min="12649" max="12649" width="10.125" style="715" bestFit="1" customWidth="1"/>
    <col min="12650" max="12650" width="7.375" style="715" bestFit="1" customWidth="1"/>
    <col min="12651" max="12651" width="7.625" style="715" bestFit="1" customWidth="1"/>
    <col min="12652" max="12652" width="8.75" style="715" bestFit="1" customWidth="1"/>
    <col min="12653" max="12654" width="7.875" style="715" bestFit="1" customWidth="1"/>
    <col min="12655" max="12655" width="8.25" style="715" bestFit="1" customWidth="1"/>
    <col min="12656" max="12656" width="7" style="715" bestFit="1" customWidth="1"/>
    <col min="12657" max="12658" width="8.125" style="715" bestFit="1" customWidth="1"/>
    <col min="12659" max="12659" width="9.75" style="715" bestFit="1" customWidth="1"/>
    <col min="12660" max="12660" width="10.875" style="715" bestFit="1" customWidth="1"/>
    <col min="12661" max="12661" width="10.125" style="715" bestFit="1" customWidth="1"/>
    <col min="12662" max="12662" width="7.375" style="715" bestFit="1" customWidth="1"/>
    <col min="12663" max="12663" width="7.625" style="715" bestFit="1" customWidth="1"/>
    <col min="12664" max="12664" width="8.75" style="715" bestFit="1" customWidth="1"/>
    <col min="12665" max="12666" width="7.875" style="715" bestFit="1" customWidth="1"/>
    <col min="12667" max="12667" width="8.25" style="715" bestFit="1" customWidth="1"/>
    <col min="12668" max="12668" width="7" style="715" bestFit="1" customWidth="1"/>
    <col min="12669" max="12670" width="8.125" style="715" bestFit="1" customWidth="1"/>
    <col min="12671" max="12671" width="9.75" style="715" bestFit="1" customWidth="1"/>
    <col min="12672" max="12672" width="10.875" style="715" bestFit="1" customWidth="1"/>
    <col min="12673" max="12673" width="10.125" style="715" bestFit="1" customWidth="1"/>
    <col min="12674" max="12674" width="7.375" style="715" bestFit="1" customWidth="1"/>
    <col min="12675" max="12675" width="7.625" style="715" bestFit="1" customWidth="1"/>
    <col min="12676" max="12676" width="8.75" style="715" bestFit="1" customWidth="1"/>
    <col min="12677" max="12678" width="7.875" style="715" bestFit="1" customWidth="1"/>
    <col min="12679" max="12679" width="8.25" style="715" bestFit="1" customWidth="1"/>
    <col min="12680" max="12680" width="7" style="715" bestFit="1" customWidth="1"/>
    <col min="12681" max="12682" width="8.125" style="715" bestFit="1" customWidth="1"/>
    <col min="12683" max="12683" width="9.75" style="715" bestFit="1" customWidth="1"/>
    <col min="12684" max="12684" width="10.875" style="715" bestFit="1" customWidth="1"/>
    <col min="12685" max="12685" width="10.125" style="715" bestFit="1" customWidth="1"/>
    <col min="12686" max="12686" width="7.375" style="715" bestFit="1" customWidth="1"/>
    <col min="12687" max="12687" width="7.625" style="715" bestFit="1" customWidth="1"/>
    <col min="12688" max="12688" width="8.75" style="715" bestFit="1" customWidth="1"/>
    <col min="12689" max="12690" width="7.875" style="715" bestFit="1" customWidth="1"/>
    <col min="12691" max="12691" width="8.25" style="715" bestFit="1" customWidth="1"/>
    <col min="12692" max="12692" width="7" style="715" bestFit="1" customWidth="1"/>
    <col min="12693" max="12694" width="8.125" style="715" bestFit="1" customWidth="1"/>
    <col min="12695" max="12695" width="9.75" style="715" bestFit="1" customWidth="1"/>
    <col min="12696" max="12696" width="10.875" style="715" bestFit="1" customWidth="1"/>
    <col min="12697" max="12697" width="10.125" style="715" bestFit="1" customWidth="1"/>
    <col min="12698" max="12698" width="7.375" style="715" bestFit="1" customWidth="1"/>
    <col min="12699" max="12699" width="7.625" style="715" bestFit="1" customWidth="1"/>
    <col min="12700" max="12700" width="8.75" style="715" bestFit="1" customWidth="1"/>
    <col min="12701" max="12702" width="7.875" style="715" bestFit="1" customWidth="1"/>
    <col min="12703" max="12703" width="8.25" style="715" bestFit="1" customWidth="1"/>
    <col min="12704" max="12704" width="7" style="715" bestFit="1" customWidth="1"/>
    <col min="12705" max="12706" width="8.125" style="715" bestFit="1" customWidth="1"/>
    <col min="12707" max="12707" width="9.75" style="715" bestFit="1" customWidth="1"/>
    <col min="12708" max="12708" width="10.875" style="715" bestFit="1" customWidth="1"/>
    <col min="12709" max="12709" width="10.125" style="715" bestFit="1" customWidth="1"/>
    <col min="12710" max="12710" width="7.375" style="715" bestFit="1" customWidth="1"/>
    <col min="12711" max="12711" width="7.625" style="715" bestFit="1" customWidth="1"/>
    <col min="12712" max="12712" width="8.75" style="715" bestFit="1" customWidth="1"/>
    <col min="12713" max="12714" width="7.875" style="715" bestFit="1" customWidth="1"/>
    <col min="12715" max="12715" width="8.25" style="715" bestFit="1" customWidth="1"/>
    <col min="12716" max="12716" width="7" style="715" bestFit="1" customWidth="1"/>
    <col min="12717" max="12718" width="8.125" style="715" bestFit="1" customWidth="1"/>
    <col min="12719" max="12719" width="9.75" style="715" bestFit="1" customWidth="1"/>
    <col min="12720" max="12720" width="10.875" style="715" bestFit="1" customWidth="1"/>
    <col min="12721" max="12721" width="10.125" style="715" bestFit="1" customWidth="1"/>
    <col min="12722" max="12722" width="7.375" style="715" bestFit="1" customWidth="1"/>
    <col min="12723" max="12800" width="9" style="715"/>
    <col min="12801" max="12801" width="50.75" style="715" customWidth="1"/>
    <col min="12802" max="12802" width="7.875" style="715" bestFit="1" customWidth="1"/>
    <col min="12803" max="12803" width="8.25" style="715" bestFit="1" customWidth="1"/>
    <col min="12804" max="12804" width="7" style="715" bestFit="1" customWidth="1"/>
    <col min="12805" max="12806" width="8.125" style="715" bestFit="1" customWidth="1"/>
    <col min="12807" max="12807" width="9.75" style="715" bestFit="1" customWidth="1"/>
    <col min="12808" max="12808" width="10.875" style="715" bestFit="1" customWidth="1"/>
    <col min="12809" max="12809" width="10.125" style="715" bestFit="1" customWidth="1"/>
    <col min="12810" max="12810" width="7.375" style="715" bestFit="1" customWidth="1"/>
    <col min="12811" max="12811" width="7.625" style="715" bestFit="1" customWidth="1"/>
    <col min="12812" max="12812" width="8.75" style="715" bestFit="1" customWidth="1"/>
    <col min="12813" max="12814" width="7.875" style="715" bestFit="1" customWidth="1"/>
    <col min="12815" max="12815" width="8.25" style="715" bestFit="1" customWidth="1"/>
    <col min="12816" max="12816" width="7" style="715" bestFit="1" customWidth="1"/>
    <col min="12817" max="12818" width="8.125" style="715" bestFit="1" customWidth="1"/>
    <col min="12819" max="12819" width="9.75" style="715" bestFit="1" customWidth="1"/>
    <col min="12820" max="12820" width="10.875" style="715" bestFit="1" customWidth="1"/>
    <col min="12821" max="12821" width="10.125" style="715" bestFit="1" customWidth="1"/>
    <col min="12822" max="12822" width="7.375" style="715" bestFit="1" customWidth="1"/>
    <col min="12823" max="12823" width="7.625" style="715" bestFit="1" customWidth="1"/>
    <col min="12824" max="12824" width="8.75" style="715" bestFit="1" customWidth="1"/>
    <col min="12825" max="12826" width="7.875" style="715" bestFit="1" customWidth="1"/>
    <col min="12827" max="12827" width="8.25" style="715" bestFit="1" customWidth="1"/>
    <col min="12828" max="12828" width="7" style="715" bestFit="1" customWidth="1"/>
    <col min="12829" max="12830" width="8.125" style="715" bestFit="1" customWidth="1"/>
    <col min="12831" max="12831" width="9.75" style="715" bestFit="1" customWidth="1"/>
    <col min="12832" max="12832" width="10.875" style="715" bestFit="1" customWidth="1"/>
    <col min="12833" max="12833" width="10.125" style="715" bestFit="1" customWidth="1"/>
    <col min="12834" max="12834" width="7.375" style="715" bestFit="1" customWidth="1"/>
    <col min="12835" max="12835" width="7.625" style="715" bestFit="1" customWidth="1"/>
    <col min="12836" max="12836" width="8.75" style="715" bestFit="1" customWidth="1"/>
    <col min="12837" max="12838" width="7.875" style="715" bestFit="1" customWidth="1"/>
    <col min="12839" max="12839" width="8.25" style="715" bestFit="1" customWidth="1"/>
    <col min="12840" max="12840" width="7" style="715" bestFit="1" customWidth="1"/>
    <col min="12841" max="12842" width="8.125" style="715" bestFit="1" customWidth="1"/>
    <col min="12843" max="12843" width="9.75" style="715" bestFit="1" customWidth="1"/>
    <col min="12844" max="12844" width="10.875" style="715" bestFit="1" customWidth="1"/>
    <col min="12845" max="12845" width="10.125" style="715" bestFit="1" customWidth="1"/>
    <col min="12846" max="12846" width="7.375" style="715" bestFit="1" customWidth="1"/>
    <col min="12847" max="12847" width="7.625" style="715" bestFit="1" customWidth="1"/>
    <col min="12848" max="12848" width="8.75" style="715" bestFit="1" customWidth="1"/>
    <col min="12849" max="12850" width="7.875" style="715" bestFit="1" customWidth="1"/>
    <col min="12851" max="12851" width="8.25" style="715" bestFit="1" customWidth="1"/>
    <col min="12852" max="12852" width="7" style="715" bestFit="1" customWidth="1"/>
    <col min="12853" max="12854" width="8.125" style="715" bestFit="1" customWidth="1"/>
    <col min="12855" max="12855" width="9.75" style="715" bestFit="1" customWidth="1"/>
    <col min="12856" max="12856" width="10.875" style="715" bestFit="1" customWidth="1"/>
    <col min="12857" max="12857" width="10.125" style="715" bestFit="1" customWidth="1"/>
    <col min="12858" max="12858" width="7.375" style="715" bestFit="1" customWidth="1"/>
    <col min="12859" max="12859" width="7.625" style="715" bestFit="1" customWidth="1"/>
    <col min="12860" max="12860" width="8.75" style="715" bestFit="1" customWidth="1"/>
    <col min="12861" max="12862" width="7.875" style="715" bestFit="1" customWidth="1"/>
    <col min="12863" max="12863" width="8.25" style="715" bestFit="1" customWidth="1"/>
    <col min="12864" max="12864" width="7" style="715" bestFit="1" customWidth="1"/>
    <col min="12865" max="12866" width="8.125" style="715" bestFit="1" customWidth="1"/>
    <col min="12867" max="12867" width="9.75" style="715" bestFit="1" customWidth="1"/>
    <col min="12868" max="12868" width="10.875" style="715" bestFit="1" customWidth="1"/>
    <col min="12869" max="12869" width="10.125" style="715" bestFit="1" customWidth="1"/>
    <col min="12870" max="12870" width="7.375" style="715" bestFit="1" customWidth="1"/>
    <col min="12871" max="12871" width="7.625" style="715" bestFit="1" customWidth="1"/>
    <col min="12872" max="12872" width="8.75" style="715" bestFit="1" customWidth="1"/>
    <col min="12873" max="12874" width="7.875" style="715" bestFit="1" customWidth="1"/>
    <col min="12875" max="12875" width="8.25" style="715" bestFit="1" customWidth="1"/>
    <col min="12876" max="12876" width="7" style="715" bestFit="1" customWidth="1"/>
    <col min="12877" max="12878" width="8.125" style="715" bestFit="1" customWidth="1"/>
    <col min="12879" max="12879" width="9.75" style="715" bestFit="1" customWidth="1"/>
    <col min="12880" max="12880" width="10.875" style="715" bestFit="1" customWidth="1"/>
    <col min="12881" max="12881" width="10.125" style="715" bestFit="1" customWidth="1"/>
    <col min="12882" max="12882" width="7.375" style="715" bestFit="1" customWidth="1"/>
    <col min="12883" max="12883" width="7.625" style="715" bestFit="1" customWidth="1"/>
    <col min="12884" max="12884" width="8.75" style="715" bestFit="1" customWidth="1"/>
    <col min="12885" max="12886" width="7.875" style="715" bestFit="1" customWidth="1"/>
    <col min="12887" max="12887" width="8.25" style="715" bestFit="1" customWidth="1"/>
    <col min="12888" max="12888" width="7" style="715" bestFit="1" customWidth="1"/>
    <col min="12889" max="12890" width="8.125" style="715" bestFit="1" customWidth="1"/>
    <col min="12891" max="12891" width="9.75" style="715" bestFit="1" customWidth="1"/>
    <col min="12892" max="12892" width="10.875" style="715" bestFit="1" customWidth="1"/>
    <col min="12893" max="12893" width="10.125" style="715" bestFit="1" customWidth="1"/>
    <col min="12894" max="12894" width="7.375" style="715" bestFit="1" customWidth="1"/>
    <col min="12895" max="12895" width="7.625" style="715" bestFit="1" customWidth="1"/>
    <col min="12896" max="12896" width="8.75" style="715" bestFit="1" customWidth="1"/>
    <col min="12897" max="12898" width="7.875" style="715" bestFit="1" customWidth="1"/>
    <col min="12899" max="12899" width="8.25" style="715" bestFit="1" customWidth="1"/>
    <col min="12900" max="12900" width="7" style="715" bestFit="1" customWidth="1"/>
    <col min="12901" max="12902" width="8.125" style="715" bestFit="1" customWidth="1"/>
    <col min="12903" max="12903" width="9.75" style="715" bestFit="1" customWidth="1"/>
    <col min="12904" max="12904" width="10.875" style="715" bestFit="1" customWidth="1"/>
    <col min="12905" max="12905" width="10.125" style="715" bestFit="1" customWidth="1"/>
    <col min="12906" max="12906" width="7.375" style="715" bestFit="1" customWidth="1"/>
    <col min="12907" max="12907" width="7.625" style="715" bestFit="1" customWidth="1"/>
    <col min="12908" max="12908" width="8.75" style="715" bestFit="1" customWidth="1"/>
    <col min="12909" max="12910" width="7.875" style="715" bestFit="1" customWidth="1"/>
    <col min="12911" max="12911" width="8.25" style="715" bestFit="1" customWidth="1"/>
    <col min="12912" max="12912" width="7" style="715" bestFit="1" customWidth="1"/>
    <col min="12913" max="12914" width="8.125" style="715" bestFit="1" customWidth="1"/>
    <col min="12915" max="12915" width="9.75" style="715" bestFit="1" customWidth="1"/>
    <col min="12916" max="12916" width="10.875" style="715" bestFit="1" customWidth="1"/>
    <col min="12917" max="12917" width="10.125" style="715" bestFit="1" customWidth="1"/>
    <col min="12918" max="12918" width="7.375" style="715" bestFit="1" customWidth="1"/>
    <col min="12919" max="12919" width="7.625" style="715" bestFit="1" customWidth="1"/>
    <col min="12920" max="12920" width="8.75" style="715" bestFit="1" customWidth="1"/>
    <col min="12921" max="12922" width="7.875" style="715" bestFit="1" customWidth="1"/>
    <col min="12923" max="12923" width="8.25" style="715" bestFit="1" customWidth="1"/>
    <col min="12924" max="12924" width="7" style="715" bestFit="1" customWidth="1"/>
    <col min="12925" max="12926" width="8.125" style="715" bestFit="1" customWidth="1"/>
    <col min="12927" max="12927" width="9.75" style="715" bestFit="1" customWidth="1"/>
    <col min="12928" max="12928" width="10.875" style="715" bestFit="1" customWidth="1"/>
    <col min="12929" max="12929" width="10.125" style="715" bestFit="1" customWidth="1"/>
    <col min="12930" max="12930" width="7.375" style="715" bestFit="1" customWidth="1"/>
    <col min="12931" max="12931" width="7.625" style="715" bestFit="1" customWidth="1"/>
    <col min="12932" max="12932" width="8.75" style="715" bestFit="1" customWidth="1"/>
    <col min="12933" max="12934" width="7.875" style="715" bestFit="1" customWidth="1"/>
    <col min="12935" max="12935" width="8.25" style="715" bestFit="1" customWidth="1"/>
    <col min="12936" max="12936" width="7" style="715" bestFit="1" customWidth="1"/>
    <col min="12937" max="12938" width="8.125" style="715" bestFit="1" customWidth="1"/>
    <col min="12939" max="12939" width="9.75" style="715" bestFit="1" customWidth="1"/>
    <col min="12940" max="12940" width="10.875" style="715" bestFit="1" customWidth="1"/>
    <col min="12941" max="12941" width="10.125" style="715" bestFit="1" customWidth="1"/>
    <col min="12942" max="12942" width="7.375" style="715" bestFit="1" customWidth="1"/>
    <col min="12943" max="12943" width="7.625" style="715" bestFit="1" customWidth="1"/>
    <col min="12944" max="12944" width="8.75" style="715" bestFit="1" customWidth="1"/>
    <col min="12945" max="12946" width="7.875" style="715" bestFit="1" customWidth="1"/>
    <col min="12947" max="12947" width="8.25" style="715" bestFit="1" customWidth="1"/>
    <col min="12948" max="12948" width="7" style="715" bestFit="1" customWidth="1"/>
    <col min="12949" max="12950" width="8.125" style="715" bestFit="1" customWidth="1"/>
    <col min="12951" max="12951" width="9.75" style="715" bestFit="1" customWidth="1"/>
    <col min="12952" max="12952" width="10.875" style="715" bestFit="1" customWidth="1"/>
    <col min="12953" max="12953" width="10.125" style="715" bestFit="1" customWidth="1"/>
    <col min="12954" max="12954" width="7.375" style="715" bestFit="1" customWidth="1"/>
    <col min="12955" max="12955" width="7.625" style="715" bestFit="1" customWidth="1"/>
    <col min="12956" max="12956" width="8.75" style="715" bestFit="1" customWidth="1"/>
    <col min="12957" max="12958" width="7.875" style="715" bestFit="1" customWidth="1"/>
    <col min="12959" max="12959" width="8.25" style="715" bestFit="1" customWidth="1"/>
    <col min="12960" max="12960" width="7" style="715" bestFit="1" customWidth="1"/>
    <col min="12961" max="12962" width="8.125" style="715" bestFit="1" customWidth="1"/>
    <col min="12963" max="12963" width="9.75" style="715" bestFit="1" customWidth="1"/>
    <col min="12964" max="12964" width="10.875" style="715" bestFit="1" customWidth="1"/>
    <col min="12965" max="12965" width="10.125" style="715" bestFit="1" customWidth="1"/>
    <col min="12966" max="12966" width="7.375" style="715" bestFit="1" customWidth="1"/>
    <col min="12967" max="12967" width="7.625" style="715" bestFit="1" customWidth="1"/>
    <col min="12968" max="12968" width="8.75" style="715" bestFit="1" customWidth="1"/>
    <col min="12969" max="12970" width="7.875" style="715" bestFit="1" customWidth="1"/>
    <col min="12971" max="12971" width="8.25" style="715" bestFit="1" customWidth="1"/>
    <col min="12972" max="12972" width="7" style="715" bestFit="1" customWidth="1"/>
    <col min="12973" max="12974" width="8.125" style="715" bestFit="1" customWidth="1"/>
    <col min="12975" max="12975" width="9.75" style="715" bestFit="1" customWidth="1"/>
    <col min="12976" max="12976" width="10.875" style="715" bestFit="1" customWidth="1"/>
    <col min="12977" max="12977" width="10.125" style="715" bestFit="1" customWidth="1"/>
    <col min="12978" max="12978" width="7.375" style="715" bestFit="1" customWidth="1"/>
    <col min="12979" max="13056" width="9" style="715"/>
    <col min="13057" max="13057" width="50.75" style="715" customWidth="1"/>
    <col min="13058" max="13058" width="7.875" style="715" bestFit="1" customWidth="1"/>
    <col min="13059" max="13059" width="8.25" style="715" bestFit="1" customWidth="1"/>
    <col min="13060" max="13060" width="7" style="715" bestFit="1" customWidth="1"/>
    <col min="13061" max="13062" width="8.125" style="715" bestFit="1" customWidth="1"/>
    <col min="13063" max="13063" width="9.75" style="715" bestFit="1" customWidth="1"/>
    <col min="13064" max="13064" width="10.875" style="715" bestFit="1" customWidth="1"/>
    <col min="13065" max="13065" width="10.125" style="715" bestFit="1" customWidth="1"/>
    <col min="13066" max="13066" width="7.375" style="715" bestFit="1" customWidth="1"/>
    <col min="13067" max="13067" width="7.625" style="715" bestFit="1" customWidth="1"/>
    <col min="13068" max="13068" width="8.75" style="715" bestFit="1" customWidth="1"/>
    <col min="13069" max="13070" width="7.875" style="715" bestFit="1" customWidth="1"/>
    <col min="13071" max="13071" width="8.25" style="715" bestFit="1" customWidth="1"/>
    <col min="13072" max="13072" width="7" style="715" bestFit="1" customWidth="1"/>
    <col min="13073" max="13074" width="8.125" style="715" bestFit="1" customWidth="1"/>
    <col min="13075" max="13075" width="9.75" style="715" bestFit="1" customWidth="1"/>
    <col min="13076" max="13076" width="10.875" style="715" bestFit="1" customWidth="1"/>
    <col min="13077" max="13077" width="10.125" style="715" bestFit="1" customWidth="1"/>
    <col min="13078" max="13078" width="7.375" style="715" bestFit="1" customWidth="1"/>
    <col min="13079" max="13079" width="7.625" style="715" bestFit="1" customWidth="1"/>
    <col min="13080" max="13080" width="8.75" style="715" bestFit="1" customWidth="1"/>
    <col min="13081" max="13082" width="7.875" style="715" bestFit="1" customWidth="1"/>
    <col min="13083" max="13083" width="8.25" style="715" bestFit="1" customWidth="1"/>
    <col min="13084" max="13084" width="7" style="715" bestFit="1" customWidth="1"/>
    <col min="13085" max="13086" width="8.125" style="715" bestFit="1" customWidth="1"/>
    <col min="13087" max="13087" width="9.75" style="715" bestFit="1" customWidth="1"/>
    <col min="13088" max="13088" width="10.875" style="715" bestFit="1" customWidth="1"/>
    <col min="13089" max="13089" width="10.125" style="715" bestFit="1" customWidth="1"/>
    <col min="13090" max="13090" width="7.375" style="715" bestFit="1" customWidth="1"/>
    <col min="13091" max="13091" width="7.625" style="715" bestFit="1" customWidth="1"/>
    <col min="13092" max="13092" width="8.75" style="715" bestFit="1" customWidth="1"/>
    <col min="13093" max="13094" width="7.875" style="715" bestFit="1" customWidth="1"/>
    <col min="13095" max="13095" width="8.25" style="715" bestFit="1" customWidth="1"/>
    <col min="13096" max="13096" width="7" style="715" bestFit="1" customWidth="1"/>
    <col min="13097" max="13098" width="8.125" style="715" bestFit="1" customWidth="1"/>
    <col min="13099" max="13099" width="9.75" style="715" bestFit="1" customWidth="1"/>
    <col min="13100" max="13100" width="10.875" style="715" bestFit="1" customWidth="1"/>
    <col min="13101" max="13101" width="10.125" style="715" bestFit="1" customWidth="1"/>
    <col min="13102" max="13102" width="7.375" style="715" bestFit="1" customWidth="1"/>
    <col min="13103" max="13103" width="7.625" style="715" bestFit="1" customWidth="1"/>
    <col min="13104" max="13104" width="8.75" style="715" bestFit="1" customWidth="1"/>
    <col min="13105" max="13106" width="7.875" style="715" bestFit="1" customWidth="1"/>
    <col min="13107" max="13107" width="8.25" style="715" bestFit="1" customWidth="1"/>
    <col min="13108" max="13108" width="7" style="715" bestFit="1" customWidth="1"/>
    <col min="13109" max="13110" width="8.125" style="715" bestFit="1" customWidth="1"/>
    <col min="13111" max="13111" width="9.75" style="715" bestFit="1" customWidth="1"/>
    <col min="13112" max="13112" width="10.875" style="715" bestFit="1" customWidth="1"/>
    <col min="13113" max="13113" width="10.125" style="715" bestFit="1" customWidth="1"/>
    <col min="13114" max="13114" width="7.375" style="715" bestFit="1" customWidth="1"/>
    <col min="13115" max="13115" width="7.625" style="715" bestFit="1" customWidth="1"/>
    <col min="13116" max="13116" width="8.75" style="715" bestFit="1" customWidth="1"/>
    <col min="13117" max="13118" width="7.875" style="715" bestFit="1" customWidth="1"/>
    <col min="13119" max="13119" width="8.25" style="715" bestFit="1" customWidth="1"/>
    <col min="13120" max="13120" width="7" style="715" bestFit="1" customWidth="1"/>
    <col min="13121" max="13122" width="8.125" style="715" bestFit="1" customWidth="1"/>
    <col min="13123" max="13123" width="9.75" style="715" bestFit="1" customWidth="1"/>
    <col min="13124" max="13124" width="10.875" style="715" bestFit="1" customWidth="1"/>
    <col min="13125" max="13125" width="10.125" style="715" bestFit="1" customWidth="1"/>
    <col min="13126" max="13126" width="7.375" style="715" bestFit="1" customWidth="1"/>
    <col min="13127" max="13127" width="7.625" style="715" bestFit="1" customWidth="1"/>
    <col min="13128" max="13128" width="8.75" style="715" bestFit="1" customWidth="1"/>
    <col min="13129" max="13130" width="7.875" style="715" bestFit="1" customWidth="1"/>
    <col min="13131" max="13131" width="8.25" style="715" bestFit="1" customWidth="1"/>
    <col min="13132" max="13132" width="7" style="715" bestFit="1" customWidth="1"/>
    <col min="13133" max="13134" width="8.125" style="715" bestFit="1" customWidth="1"/>
    <col min="13135" max="13135" width="9.75" style="715" bestFit="1" customWidth="1"/>
    <col min="13136" max="13136" width="10.875" style="715" bestFit="1" customWidth="1"/>
    <col min="13137" max="13137" width="10.125" style="715" bestFit="1" customWidth="1"/>
    <col min="13138" max="13138" width="7.375" style="715" bestFit="1" customWidth="1"/>
    <col min="13139" max="13139" width="7.625" style="715" bestFit="1" customWidth="1"/>
    <col min="13140" max="13140" width="8.75" style="715" bestFit="1" customWidth="1"/>
    <col min="13141" max="13142" width="7.875" style="715" bestFit="1" customWidth="1"/>
    <col min="13143" max="13143" width="8.25" style="715" bestFit="1" customWidth="1"/>
    <col min="13144" max="13144" width="7" style="715" bestFit="1" customWidth="1"/>
    <col min="13145" max="13146" width="8.125" style="715" bestFit="1" customWidth="1"/>
    <col min="13147" max="13147" width="9.75" style="715" bestFit="1" customWidth="1"/>
    <col min="13148" max="13148" width="10.875" style="715" bestFit="1" customWidth="1"/>
    <col min="13149" max="13149" width="10.125" style="715" bestFit="1" customWidth="1"/>
    <col min="13150" max="13150" width="7.375" style="715" bestFit="1" customWidth="1"/>
    <col min="13151" max="13151" width="7.625" style="715" bestFit="1" customWidth="1"/>
    <col min="13152" max="13152" width="8.75" style="715" bestFit="1" customWidth="1"/>
    <col min="13153" max="13154" width="7.875" style="715" bestFit="1" customWidth="1"/>
    <col min="13155" max="13155" width="8.25" style="715" bestFit="1" customWidth="1"/>
    <col min="13156" max="13156" width="7" style="715" bestFit="1" customWidth="1"/>
    <col min="13157" max="13158" width="8.125" style="715" bestFit="1" customWidth="1"/>
    <col min="13159" max="13159" width="9.75" style="715" bestFit="1" customWidth="1"/>
    <col min="13160" max="13160" width="10.875" style="715" bestFit="1" customWidth="1"/>
    <col min="13161" max="13161" width="10.125" style="715" bestFit="1" customWidth="1"/>
    <col min="13162" max="13162" width="7.375" style="715" bestFit="1" customWidth="1"/>
    <col min="13163" max="13163" width="7.625" style="715" bestFit="1" customWidth="1"/>
    <col min="13164" max="13164" width="8.75" style="715" bestFit="1" customWidth="1"/>
    <col min="13165" max="13166" width="7.875" style="715" bestFit="1" customWidth="1"/>
    <col min="13167" max="13167" width="8.25" style="715" bestFit="1" customWidth="1"/>
    <col min="13168" max="13168" width="7" style="715" bestFit="1" customWidth="1"/>
    <col min="13169" max="13170" width="8.125" style="715" bestFit="1" customWidth="1"/>
    <col min="13171" max="13171" width="9.75" style="715" bestFit="1" customWidth="1"/>
    <col min="13172" max="13172" width="10.875" style="715" bestFit="1" customWidth="1"/>
    <col min="13173" max="13173" width="10.125" style="715" bestFit="1" customWidth="1"/>
    <col min="13174" max="13174" width="7.375" style="715" bestFit="1" customWidth="1"/>
    <col min="13175" max="13175" width="7.625" style="715" bestFit="1" customWidth="1"/>
    <col min="13176" max="13176" width="8.75" style="715" bestFit="1" customWidth="1"/>
    <col min="13177" max="13178" width="7.875" style="715" bestFit="1" customWidth="1"/>
    <col min="13179" max="13179" width="8.25" style="715" bestFit="1" customWidth="1"/>
    <col min="13180" max="13180" width="7" style="715" bestFit="1" customWidth="1"/>
    <col min="13181" max="13182" width="8.125" style="715" bestFit="1" customWidth="1"/>
    <col min="13183" max="13183" width="9.75" style="715" bestFit="1" customWidth="1"/>
    <col min="13184" max="13184" width="10.875" style="715" bestFit="1" customWidth="1"/>
    <col min="13185" max="13185" width="10.125" style="715" bestFit="1" customWidth="1"/>
    <col min="13186" max="13186" width="7.375" style="715" bestFit="1" customWidth="1"/>
    <col min="13187" max="13187" width="7.625" style="715" bestFit="1" customWidth="1"/>
    <col min="13188" max="13188" width="8.75" style="715" bestFit="1" customWidth="1"/>
    <col min="13189" max="13190" width="7.875" style="715" bestFit="1" customWidth="1"/>
    <col min="13191" max="13191" width="8.25" style="715" bestFit="1" customWidth="1"/>
    <col min="13192" max="13192" width="7" style="715" bestFit="1" customWidth="1"/>
    <col min="13193" max="13194" width="8.125" style="715" bestFit="1" customWidth="1"/>
    <col min="13195" max="13195" width="9.75" style="715" bestFit="1" customWidth="1"/>
    <col min="13196" max="13196" width="10.875" style="715" bestFit="1" customWidth="1"/>
    <col min="13197" max="13197" width="10.125" style="715" bestFit="1" customWidth="1"/>
    <col min="13198" max="13198" width="7.375" style="715" bestFit="1" customWidth="1"/>
    <col min="13199" max="13199" width="7.625" style="715" bestFit="1" customWidth="1"/>
    <col min="13200" max="13200" width="8.75" style="715" bestFit="1" customWidth="1"/>
    <col min="13201" max="13202" width="7.875" style="715" bestFit="1" customWidth="1"/>
    <col min="13203" max="13203" width="8.25" style="715" bestFit="1" customWidth="1"/>
    <col min="13204" max="13204" width="7" style="715" bestFit="1" customWidth="1"/>
    <col min="13205" max="13206" width="8.125" style="715" bestFit="1" customWidth="1"/>
    <col min="13207" max="13207" width="9.75" style="715" bestFit="1" customWidth="1"/>
    <col min="13208" max="13208" width="10.875" style="715" bestFit="1" customWidth="1"/>
    <col min="13209" max="13209" width="10.125" style="715" bestFit="1" customWidth="1"/>
    <col min="13210" max="13210" width="7.375" style="715" bestFit="1" customWidth="1"/>
    <col min="13211" max="13211" width="7.625" style="715" bestFit="1" customWidth="1"/>
    <col min="13212" max="13212" width="8.75" style="715" bestFit="1" customWidth="1"/>
    <col min="13213" max="13214" width="7.875" style="715" bestFit="1" customWidth="1"/>
    <col min="13215" max="13215" width="8.25" style="715" bestFit="1" customWidth="1"/>
    <col min="13216" max="13216" width="7" style="715" bestFit="1" customWidth="1"/>
    <col min="13217" max="13218" width="8.125" style="715" bestFit="1" customWidth="1"/>
    <col min="13219" max="13219" width="9.75" style="715" bestFit="1" customWidth="1"/>
    <col min="13220" max="13220" width="10.875" style="715" bestFit="1" customWidth="1"/>
    <col min="13221" max="13221" width="10.125" style="715" bestFit="1" customWidth="1"/>
    <col min="13222" max="13222" width="7.375" style="715" bestFit="1" customWidth="1"/>
    <col min="13223" max="13223" width="7.625" style="715" bestFit="1" customWidth="1"/>
    <col min="13224" max="13224" width="8.75" style="715" bestFit="1" customWidth="1"/>
    <col min="13225" max="13226" width="7.875" style="715" bestFit="1" customWidth="1"/>
    <col min="13227" max="13227" width="8.25" style="715" bestFit="1" customWidth="1"/>
    <col min="13228" max="13228" width="7" style="715" bestFit="1" customWidth="1"/>
    <col min="13229" max="13230" width="8.125" style="715" bestFit="1" customWidth="1"/>
    <col min="13231" max="13231" width="9.75" style="715" bestFit="1" customWidth="1"/>
    <col min="13232" max="13232" width="10.875" style="715" bestFit="1" customWidth="1"/>
    <col min="13233" max="13233" width="10.125" style="715" bestFit="1" customWidth="1"/>
    <col min="13234" max="13234" width="7.375" style="715" bestFit="1" customWidth="1"/>
    <col min="13235" max="13312" width="9" style="715"/>
    <col min="13313" max="13313" width="50.75" style="715" customWidth="1"/>
    <col min="13314" max="13314" width="7.875" style="715" bestFit="1" customWidth="1"/>
    <col min="13315" max="13315" width="8.25" style="715" bestFit="1" customWidth="1"/>
    <col min="13316" max="13316" width="7" style="715" bestFit="1" customWidth="1"/>
    <col min="13317" max="13318" width="8.125" style="715" bestFit="1" customWidth="1"/>
    <col min="13319" max="13319" width="9.75" style="715" bestFit="1" customWidth="1"/>
    <col min="13320" max="13320" width="10.875" style="715" bestFit="1" customWidth="1"/>
    <col min="13321" max="13321" width="10.125" style="715" bestFit="1" customWidth="1"/>
    <col min="13322" max="13322" width="7.375" style="715" bestFit="1" customWidth="1"/>
    <col min="13323" max="13323" width="7.625" style="715" bestFit="1" customWidth="1"/>
    <col min="13324" max="13324" width="8.75" style="715" bestFit="1" customWidth="1"/>
    <col min="13325" max="13326" width="7.875" style="715" bestFit="1" customWidth="1"/>
    <col min="13327" max="13327" width="8.25" style="715" bestFit="1" customWidth="1"/>
    <col min="13328" max="13328" width="7" style="715" bestFit="1" customWidth="1"/>
    <col min="13329" max="13330" width="8.125" style="715" bestFit="1" customWidth="1"/>
    <col min="13331" max="13331" width="9.75" style="715" bestFit="1" customWidth="1"/>
    <col min="13332" max="13332" width="10.875" style="715" bestFit="1" customWidth="1"/>
    <col min="13333" max="13333" width="10.125" style="715" bestFit="1" customWidth="1"/>
    <col min="13334" max="13334" width="7.375" style="715" bestFit="1" customWidth="1"/>
    <col min="13335" max="13335" width="7.625" style="715" bestFit="1" customWidth="1"/>
    <col min="13336" max="13336" width="8.75" style="715" bestFit="1" customWidth="1"/>
    <col min="13337" max="13338" width="7.875" style="715" bestFit="1" customWidth="1"/>
    <col min="13339" max="13339" width="8.25" style="715" bestFit="1" customWidth="1"/>
    <col min="13340" max="13340" width="7" style="715" bestFit="1" customWidth="1"/>
    <col min="13341" max="13342" width="8.125" style="715" bestFit="1" customWidth="1"/>
    <col min="13343" max="13343" width="9.75" style="715" bestFit="1" customWidth="1"/>
    <col min="13344" max="13344" width="10.875" style="715" bestFit="1" customWidth="1"/>
    <col min="13345" max="13345" width="10.125" style="715" bestFit="1" customWidth="1"/>
    <col min="13346" max="13346" width="7.375" style="715" bestFit="1" customWidth="1"/>
    <col min="13347" max="13347" width="7.625" style="715" bestFit="1" customWidth="1"/>
    <col min="13348" max="13348" width="8.75" style="715" bestFit="1" customWidth="1"/>
    <col min="13349" max="13350" width="7.875" style="715" bestFit="1" customWidth="1"/>
    <col min="13351" max="13351" width="8.25" style="715" bestFit="1" customWidth="1"/>
    <col min="13352" max="13352" width="7" style="715" bestFit="1" customWidth="1"/>
    <col min="13353" max="13354" width="8.125" style="715" bestFit="1" customWidth="1"/>
    <col min="13355" max="13355" width="9.75" style="715" bestFit="1" customWidth="1"/>
    <col min="13356" max="13356" width="10.875" style="715" bestFit="1" customWidth="1"/>
    <col min="13357" max="13357" width="10.125" style="715" bestFit="1" customWidth="1"/>
    <col min="13358" max="13358" width="7.375" style="715" bestFit="1" customWidth="1"/>
    <col min="13359" max="13359" width="7.625" style="715" bestFit="1" customWidth="1"/>
    <col min="13360" max="13360" width="8.75" style="715" bestFit="1" customWidth="1"/>
    <col min="13361" max="13362" width="7.875" style="715" bestFit="1" customWidth="1"/>
    <col min="13363" max="13363" width="8.25" style="715" bestFit="1" customWidth="1"/>
    <col min="13364" max="13364" width="7" style="715" bestFit="1" customWidth="1"/>
    <col min="13365" max="13366" width="8.125" style="715" bestFit="1" customWidth="1"/>
    <col min="13367" max="13367" width="9.75" style="715" bestFit="1" customWidth="1"/>
    <col min="13368" max="13368" width="10.875" style="715" bestFit="1" customWidth="1"/>
    <col min="13369" max="13369" width="10.125" style="715" bestFit="1" customWidth="1"/>
    <col min="13370" max="13370" width="7.375" style="715" bestFit="1" customWidth="1"/>
    <col min="13371" max="13371" width="7.625" style="715" bestFit="1" customWidth="1"/>
    <col min="13372" max="13372" width="8.75" style="715" bestFit="1" customWidth="1"/>
    <col min="13373" max="13374" width="7.875" style="715" bestFit="1" customWidth="1"/>
    <col min="13375" max="13375" width="8.25" style="715" bestFit="1" customWidth="1"/>
    <col min="13376" max="13376" width="7" style="715" bestFit="1" customWidth="1"/>
    <col min="13377" max="13378" width="8.125" style="715" bestFit="1" customWidth="1"/>
    <col min="13379" max="13379" width="9.75" style="715" bestFit="1" customWidth="1"/>
    <col min="13380" max="13380" width="10.875" style="715" bestFit="1" customWidth="1"/>
    <col min="13381" max="13381" width="10.125" style="715" bestFit="1" customWidth="1"/>
    <col min="13382" max="13382" width="7.375" style="715" bestFit="1" customWidth="1"/>
    <col min="13383" max="13383" width="7.625" style="715" bestFit="1" customWidth="1"/>
    <col min="13384" max="13384" width="8.75" style="715" bestFit="1" customWidth="1"/>
    <col min="13385" max="13386" width="7.875" style="715" bestFit="1" customWidth="1"/>
    <col min="13387" max="13387" width="8.25" style="715" bestFit="1" customWidth="1"/>
    <col min="13388" max="13388" width="7" style="715" bestFit="1" customWidth="1"/>
    <col min="13389" max="13390" width="8.125" style="715" bestFit="1" customWidth="1"/>
    <col min="13391" max="13391" width="9.75" style="715" bestFit="1" customWidth="1"/>
    <col min="13392" max="13392" width="10.875" style="715" bestFit="1" customWidth="1"/>
    <col min="13393" max="13393" width="10.125" style="715" bestFit="1" customWidth="1"/>
    <col min="13394" max="13394" width="7.375" style="715" bestFit="1" customWidth="1"/>
    <col min="13395" max="13395" width="7.625" style="715" bestFit="1" customWidth="1"/>
    <col min="13396" max="13396" width="8.75" style="715" bestFit="1" customWidth="1"/>
    <col min="13397" max="13398" width="7.875" style="715" bestFit="1" customWidth="1"/>
    <col min="13399" max="13399" width="8.25" style="715" bestFit="1" customWidth="1"/>
    <col min="13400" max="13400" width="7" style="715" bestFit="1" customWidth="1"/>
    <col min="13401" max="13402" width="8.125" style="715" bestFit="1" customWidth="1"/>
    <col min="13403" max="13403" width="9.75" style="715" bestFit="1" customWidth="1"/>
    <col min="13404" max="13404" width="10.875" style="715" bestFit="1" customWidth="1"/>
    <col min="13405" max="13405" width="10.125" style="715" bestFit="1" customWidth="1"/>
    <col min="13406" max="13406" width="7.375" style="715" bestFit="1" customWidth="1"/>
    <col min="13407" max="13407" width="7.625" style="715" bestFit="1" customWidth="1"/>
    <col min="13408" max="13408" width="8.75" style="715" bestFit="1" customWidth="1"/>
    <col min="13409" max="13410" width="7.875" style="715" bestFit="1" customWidth="1"/>
    <col min="13411" max="13411" width="8.25" style="715" bestFit="1" customWidth="1"/>
    <col min="13412" max="13412" width="7" style="715" bestFit="1" customWidth="1"/>
    <col min="13413" max="13414" width="8.125" style="715" bestFit="1" customWidth="1"/>
    <col min="13415" max="13415" width="9.75" style="715" bestFit="1" customWidth="1"/>
    <col min="13416" max="13416" width="10.875" style="715" bestFit="1" customWidth="1"/>
    <col min="13417" max="13417" width="10.125" style="715" bestFit="1" customWidth="1"/>
    <col min="13418" max="13418" width="7.375" style="715" bestFit="1" customWidth="1"/>
    <col min="13419" max="13419" width="7.625" style="715" bestFit="1" customWidth="1"/>
    <col min="13420" max="13420" width="8.75" style="715" bestFit="1" customWidth="1"/>
    <col min="13421" max="13422" width="7.875" style="715" bestFit="1" customWidth="1"/>
    <col min="13423" max="13423" width="8.25" style="715" bestFit="1" customWidth="1"/>
    <col min="13424" max="13424" width="7" style="715" bestFit="1" customWidth="1"/>
    <col min="13425" max="13426" width="8.125" style="715" bestFit="1" customWidth="1"/>
    <col min="13427" max="13427" width="9.75" style="715" bestFit="1" customWidth="1"/>
    <col min="13428" max="13428" width="10.875" style="715" bestFit="1" customWidth="1"/>
    <col min="13429" max="13429" width="10.125" style="715" bestFit="1" customWidth="1"/>
    <col min="13430" max="13430" width="7.375" style="715" bestFit="1" customWidth="1"/>
    <col min="13431" max="13431" width="7.625" style="715" bestFit="1" customWidth="1"/>
    <col min="13432" max="13432" width="8.75" style="715" bestFit="1" customWidth="1"/>
    <col min="13433" max="13434" width="7.875" style="715" bestFit="1" customWidth="1"/>
    <col min="13435" max="13435" width="8.25" style="715" bestFit="1" customWidth="1"/>
    <col min="13436" max="13436" width="7" style="715" bestFit="1" customWidth="1"/>
    <col min="13437" max="13438" width="8.125" style="715" bestFit="1" customWidth="1"/>
    <col min="13439" max="13439" width="9.75" style="715" bestFit="1" customWidth="1"/>
    <col min="13440" max="13440" width="10.875" style="715" bestFit="1" customWidth="1"/>
    <col min="13441" max="13441" width="10.125" style="715" bestFit="1" customWidth="1"/>
    <col min="13442" max="13442" width="7.375" style="715" bestFit="1" customWidth="1"/>
    <col min="13443" max="13443" width="7.625" style="715" bestFit="1" customWidth="1"/>
    <col min="13444" max="13444" width="8.75" style="715" bestFit="1" customWidth="1"/>
    <col min="13445" max="13446" width="7.875" style="715" bestFit="1" customWidth="1"/>
    <col min="13447" max="13447" width="8.25" style="715" bestFit="1" customWidth="1"/>
    <col min="13448" max="13448" width="7" style="715" bestFit="1" customWidth="1"/>
    <col min="13449" max="13450" width="8.125" style="715" bestFit="1" customWidth="1"/>
    <col min="13451" max="13451" width="9.75" style="715" bestFit="1" customWidth="1"/>
    <col min="13452" max="13452" width="10.875" style="715" bestFit="1" customWidth="1"/>
    <col min="13453" max="13453" width="10.125" style="715" bestFit="1" customWidth="1"/>
    <col min="13454" max="13454" width="7.375" style="715" bestFit="1" customWidth="1"/>
    <col min="13455" max="13455" width="7.625" style="715" bestFit="1" customWidth="1"/>
    <col min="13456" max="13456" width="8.75" style="715" bestFit="1" customWidth="1"/>
    <col min="13457" max="13458" width="7.875" style="715" bestFit="1" customWidth="1"/>
    <col min="13459" max="13459" width="8.25" style="715" bestFit="1" customWidth="1"/>
    <col min="13460" max="13460" width="7" style="715" bestFit="1" customWidth="1"/>
    <col min="13461" max="13462" width="8.125" style="715" bestFit="1" customWidth="1"/>
    <col min="13463" max="13463" width="9.75" style="715" bestFit="1" customWidth="1"/>
    <col min="13464" max="13464" width="10.875" style="715" bestFit="1" customWidth="1"/>
    <col min="13465" max="13465" width="10.125" style="715" bestFit="1" customWidth="1"/>
    <col min="13466" max="13466" width="7.375" style="715" bestFit="1" customWidth="1"/>
    <col min="13467" max="13467" width="7.625" style="715" bestFit="1" customWidth="1"/>
    <col min="13468" max="13468" width="8.75" style="715" bestFit="1" customWidth="1"/>
    <col min="13469" max="13470" width="7.875" style="715" bestFit="1" customWidth="1"/>
    <col min="13471" max="13471" width="8.25" style="715" bestFit="1" customWidth="1"/>
    <col min="13472" max="13472" width="7" style="715" bestFit="1" customWidth="1"/>
    <col min="13473" max="13474" width="8.125" style="715" bestFit="1" customWidth="1"/>
    <col min="13475" max="13475" width="9.75" style="715" bestFit="1" customWidth="1"/>
    <col min="13476" max="13476" width="10.875" style="715" bestFit="1" customWidth="1"/>
    <col min="13477" max="13477" width="10.125" style="715" bestFit="1" customWidth="1"/>
    <col min="13478" max="13478" width="7.375" style="715" bestFit="1" customWidth="1"/>
    <col min="13479" max="13479" width="7.625" style="715" bestFit="1" customWidth="1"/>
    <col min="13480" max="13480" width="8.75" style="715" bestFit="1" customWidth="1"/>
    <col min="13481" max="13482" width="7.875" style="715" bestFit="1" customWidth="1"/>
    <col min="13483" max="13483" width="8.25" style="715" bestFit="1" customWidth="1"/>
    <col min="13484" max="13484" width="7" style="715" bestFit="1" customWidth="1"/>
    <col min="13485" max="13486" width="8.125" style="715" bestFit="1" customWidth="1"/>
    <col min="13487" max="13487" width="9.75" style="715" bestFit="1" customWidth="1"/>
    <col min="13488" max="13488" width="10.875" style="715" bestFit="1" customWidth="1"/>
    <col min="13489" max="13489" width="10.125" style="715" bestFit="1" customWidth="1"/>
    <col min="13490" max="13490" width="7.375" style="715" bestFit="1" customWidth="1"/>
    <col min="13491" max="13568" width="9" style="715"/>
    <col min="13569" max="13569" width="50.75" style="715" customWidth="1"/>
    <col min="13570" max="13570" width="7.875" style="715" bestFit="1" customWidth="1"/>
    <col min="13571" max="13571" width="8.25" style="715" bestFit="1" customWidth="1"/>
    <col min="13572" max="13572" width="7" style="715" bestFit="1" customWidth="1"/>
    <col min="13573" max="13574" width="8.125" style="715" bestFit="1" customWidth="1"/>
    <col min="13575" max="13575" width="9.75" style="715" bestFit="1" customWidth="1"/>
    <col min="13576" max="13576" width="10.875" style="715" bestFit="1" customWidth="1"/>
    <col min="13577" max="13577" width="10.125" style="715" bestFit="1" customWidth="1"/>
    <col min="13578" max="13578" width="7.375" style="715" bestFit="1" customWidth="1"/>
    <col min="13579" max="13579" width="7.625" style="715" bestFit="1" customWidth="1"/>
    <col min="13580" max="13580" width="8.75" style="715" bestFit="1" customWidth="1"/>
    <col min="13581" max="13582" width="7.875" style="715" bestFit="1" customWidth="1"/>
    <col min="13583" max="13583" width="8.25" style="715" bestFit="1" customWidth="1"/>
    <col min="13584" max="13584" width="7" style="715" bestFit="1" customWidth="1"/>
    <col min="13585" max="13586" width="8.125" style="715" bestFit="1" customWidth="1"/>
    <col min="13587" max="13587" width="9.75" style="715" bestFit="1" customWidth="1"/>
    <col min="13588" max="13588" width="10.875" style="715" bestFit="1" customWidth="1"/>
    <col min="13589" max="13589" width="10.125" style="715" bestFit="1" customWidth="1"/>
    <col min="13590" max="13590" width="7.375" style="715" bestFit="1" customWidth="1"/>
    <col min="13591" max="13591" width="7.625" style="715" bestFit="1" customWidth="1"/>
    <col min="13592" max="13592" width="8.75" style="715" bestFit="1" customWidth="1"/>
    <col min="13593" max="13594" width="7.875" style="715" bestFit="1" customWidth="1"/>
    <col min="13595" max="13595" width="8.25" style="715" bestFit="1" customWidth="1"/>
    <col min="13596" max="13596" width="7" style="715" bestFit="1" customWidth="1"/>
    <col min="13597" max="13598" width="8.125" style="715" bestFit="1" customWidth="1"/>
    <col min="13599" max="13599" width="9.75" style="715" bestFit="1" customWidth="1"/>
    <col min="13600" max="13600" width="10.875" style="715" bestFit="1" customWidth="1"/>
    <col min="13601" max="13601" width="10.125" style="715" bestFit="1" customWidth="1"/>
    <col min="13602" max="13602" width="7.375" style="715" bestFit="1" customWidth="1"/>
    <col min="13603" max="13603" width="7.625" style="715" bestFit="1" customWidth="1"/>
    <col min="13604" max="13604" width="8.75" style="715" bestFit="1" customWidth="1"/>
    <col min="13605" max="13606" width="7.875" style="715" bestFit="1" customWidth="1"/>
    <col min="13607" max="13607" width="8.25" style="715" bestFit="1" customWidth="1"/>
    <col min="13608" max="13608" width="7" style="715" bestFit="1" customWidth="1"/>
    <col min="13609" max="13610" width="8.125" style="715" bestFit="1" customWidth="1"/>
    <col min="13611" max="13611" width="9.75" style="715" bestFit="1" customWidth="1"/>
    <col min="13612" max="13612" width="10.875" style="715" bestFit="1" customWidth="1"/>
    <col min="13613" max="13613" width="10.125" style="715" bestFit="1" customWidth="1"/>
    <col min="13614" max="13614" width="7.375" style="715" bestFit="1" customWidth="1"/>
    <col min="13615" max="13615" width="7.625" style="715" bestFit="1" customWidth="1"/>
    <col min="13616" max="13616" width="8.75" style="715" bestFit="1" customWidth="1"/>
    <col min="13617" max="13618" width="7.875" style="715" bestFit="1" customWidth="1"/>
    <col min="13619" max="13619" width="8.25" style="715" bestFit="1" customWidth="1"/>
    <col min="13620" max="13620" width="7" style="715" bestFit="1" customWidth="1"/>
    <col min="13621" max="13622" width="8.125" style="715" bestFit="1" customWidth="1"/>
    <col min="13623" max="13623" width="9.75" style="715" bestFit="1" customWidth="1"/>
    <col min="13624" max="13624" width="10.875" style="715" bestFit="1" customWidth="1"/>
    <col min="13625" max="13625" width="10.125" style="715" bestFit="1" customWidth="1"/>
    <col min="13626" max="13626" width="7.375" style="715" bestFit="1" customWidth="1"/>
    <col min="13627" max="13627" width="7.625" style="715" bestFit="1" customWidth="1"/>
    <col min="13628" max="13628" width="8.75" style="715" bestFit="1" customWidth="1"/>
    <col min="13629" max="13630" width="7.875" style="715" bestFit="1" customWidth="1"/>
    <col min="13631" max="13631" width="8.25" style="715" bestFit="1" customWidth="1"/>
    <col min="13632" max="13632" width="7" style="715" bestFit="1" customWidth="1"/>
    <col min="13633" max="13634" width="8.125" style="715" bestFit="1" customWidth="1"/>
    <col min="13635" max="13635" width="9.75" style="715" bestFit="1" customWidth="1"/>
    <col min="13636" max="13636" width="10.875" style="715" bestFit="1" customWidth="1"/>
    <col min="13637" max="13637" width="10.125" style="715" bestFit="1" customWidth="1"/>
    <col min="13638" max="13638" width="7.375" style="715" bestFit="1" customWidth="1"/>
    <col min="13639" max="13639" width="7.625" style="715" bestFit="1" customWidth="1"/>
    <col min="13640" max="13640" width="8.75" style="715" bestFit="1" customWidth="1"/>
    <col min="13641" max="13642" width="7.875" style="715" bestFit="1" customWidth="1"/>
    <col min="13643" max="13643" width="8.25" style="715" bestFit="1" customWidth="1"/>
    <col min="13644" max="13644" width="7" style="715" bestFit="1" customWidth="1"/>
    <col min="13645" max="13646" width="8.125" style="715" bestFit="1" customWidth="1"/>
    <col min="13647" max="13647" width="9.75" style="715" bestFit="1" customWidth="1"/>
    <col min="13648" max="13648" width="10.875" style="715" bestFit="1" customWidth="1"/>
    <col min="13649" max="13649" width="10.125" style="715" bestFit="1" customWidth="1"/>
    <col min="13650" max="13650" width="7.375" style="715" bestFit="1" customWidth="1"/>
    <col min="13651" max="13651" width="7.625" style="715" bestFit="1" customWidth="1"/>
    <col min="13652" max="13652" width="8.75" style="715" bestFit="1" customWidth="1"/>
    <col min="13653" max="13654" width="7.875" style="715" bestFit="1" customWidth="1"/>
    <col min="13655" max="13655" width="8.25" style="715" bestFit="1" customWidth="1"/>
    <col min="13656" max="13656" width="7" style="715" bestFit="1" customWidth="1"/>
    <col min="13657" max="13658" width="8.125" style="715" bestFit="1" customWidth="1"/>
    <col min="13659" max="13659" width="9.75" style="715" bestFit="1" customWidth="1"/>
    <col min="13660" max="13660" width="10.875" style="715" bestFit="1" customWidth="1"/>
    <col min="13661" max="13661" width="10.125" style="715" bestFit="1" customWidth="1"/>
    <col min="13662" max="13662" width="7.375" style="715" bestFit="1" customWidth="1"/>
    <col min="13663" max="13663" width="7.625" style="715" bestFit="1" customWidth="1"/>
    <col min="13664" max="13664" width="8.75" style="715" bestFit="1" customWidth="1"/>
    <col min="13665" max="13666" width="7.875" style="715" bestFit="1" customWidth="1"/>
    <col min="13667" max="13667" width="8.25" style="715" bestFit="1" customWidth="1"/>
    <col min="13668" max="13668" width="7" style="715" bestFit="1" customWidth="1"/>
    <col min="13669" max="13670" width="8.125" style="715" bestFit="1" customWidth="1"/>
    <col min="13671" max="13671" width="9.75" style="715" bestFit="1" customWidth="1"/>
    <col min="13672" max="13672" width="10.875" style="715" bestFit="1" customWidth="1"/>
    <col min="13673" max="13673" width="10.125" style="715" bestFit="1" customWidth="1"/>
    <col min="13674" max="13674" width="7.375" style="715" bestFit="1" customWidth="1"/>
    <col min="13675" max="13675" width="7.625" style="715" bestFit="1" customWidth="1"/>
    <col min="13676" max="13676" width="8.75" style="715" bestFit="1" customWidth="1"/>
    <col min="13677" max="13678" width="7.875" style="715" bestFit="1" customWidth="1"/>
    <col min="13679" max="13679" width="8.25" style="715" bestFit="1" customWidth="1"/>
    <col min="13680" max="13680" width="7" style="715" bestFit="1" customWidth="1"/>
    <col min="13681" max="13682" width="8.125" style="715" bestFit="1" customWidth="1"/>
    <col min="13683" max="13683" width="9.75" style="715" bestFit="1" customWidth="1"/>
    <col min="13684" max="13684" width="10.875" style="715" bestFit="1" customWidth="1"/>
    <col min="13685" max="13685" width="10.125" style="715" bestFit="1" customWidth="1"/>
    <col min="13686" max="13686" width="7.375" style="715" bestFit="1" customWidth="1"/>
    <col min="13687" max="13687" width="7.625" style="715" bestFit="1" customWidth="1"/>
    <col min="13688" max="13688" width="8.75" style="715" bestFit="1" customWidth="1"/>
    <col min="13689" max="13690" width="7.875" style="715" bestFit="1" customWidth="1"/>
    <col min="13691" max="13691" width="8.25" style="715" bestFit="1" customWidth="1"/>
    <col min="13692" max="13692" width="7" style="715" bestFit="1" customWidth="1"/>
    <col min="13693" max="13694" width="8.125" style="715" bestFit="1" customWidth="1"/>
    <col min="13695" max="13695" width="9.75" style="715" bestFit="1" customWidth="1"/>
    <col min="13696" max="13696" width="10.875" style="715" bestFit="1" customWidth="1"/>
    <col min="13697" max="13697" width="10.125" style="715" bestFit="1" customWidth="1"/>
    <col min="13698" max="13698" width="7.375" style="715" bestFit="1" customWidth="1"/>
    <col min="13699" max="13699" width="7.625" style="715" bestFit="1" customWidth="1"/>
    <col min="13700" max="13700" width="8.75" style="715" bestFit="1" customWidth="1"/>
    <col min="13701" max="13702" width="7.875" style="715" bestFit="1" customWidth="1"/>
    <col min="13703" max="13703" width="8.25" style="715" bestFit="1" customWidth="1"/>
    <col min="13704" max="13704" width="7" style="715" bestFit="1" customWidth="1"/>
    <col min="13705" max="13706" width="8.125" style="715" bestFit="1" customWidth="1"/>
    <col min="13707" max="13707" width="9.75" style="715" bestFit="1" customWidth="1"/>
    <col min="13708" max="13708" width="10.875" style="715" bestFit="1" customWidth="1"/>
    <col min="13709" max="13709" width="10.125" style="715" bestFit="1" customWidth="1"/>
    <col min="13710" max="13710" width="7.375" style="715" bestFit="1" customWidth="1"/>
    <col min="13711" max="13711" width="7.625" style="715" bestFit="1" customWidth="1"/>
    <col min="13712" max="13712" width="8.75" style="715" bestFit="1" customWidth="1"/>
    <col min="13713" max="13714" width="7.875" style="715" bestFit="1" customWidth="1"/>
    <col min="13715" max="13715" width="8.25" style="715" bestFit="1" customWidth="1"/>
    <col min="13716" max="13716" width="7" style="715" bestFit="1" customWidth="1"/>
    <col min="13717" max="13718" width="8.125" style="715" bestFit="1" customWidth="1"/>
    <col min="13719" max="13719" width="9.75" style="715" bestFit="1" customWidth="1"/>
    <col min="13720" max="13720" width="10.875" style="715" bestFit="1" customWidth="1"/>
    <col min="13721" max="13721" width="10.125" style="715" bestFit="1" customWidth="1"/>
    <col min="13722" max="13722" width="7.375" style="715" bestFit="1" customWidth="1"/>
    <col min="13723" max="13723" width="7.625" style="715" bestFit="1" customWidth="1"/>
    <col min="13724" max="13724" width="8.75" style="715" bestFit="1" customWidth="1"/>
    <col min="13725" max="13726" width="7.875" style="715" bestFit="1" customWidth="1"/>
    <col min="13727" max="13727" width="8.25" style="715" bestFit="1" customWidth="1"/>
    <col min="13728" max="13728" width="7" style="715" bestFit="1" customWidth="1"/>
    <col min="13729" max="13730" width="8.125" style="715" bestFit="1" customWidth="1"/>
    <col min="13731" max="13731" width="9.75" style="715" bestFit="1" customWidth="1"/>
    <col min="13732" max="13732" width="10.875" style="715" bestFit="1" customWidth="1"/>
    <col min="13733" max="13733" width="10.125" style="715" bestFit="1" customWidth="1"/>
    <col min="13734" max="13734" width="7.375" style="715" bestFit="1" customWidth="1"/>
    <col min="13735" max="13735" width="7.625" style="715" bestFit="1" customWidth="1"/>
    <col min="13736" max="13736" width="8.75" style="715" bestFit="1" customWidth="1"/>
    <col min="13737" max="13738" width="7.875" style="715" bestFit="1" customWidth="1"/>
    <col min="13739" max="13739" width="8.25" style="715" bestFit="1" customWidth="1"/>
    <col min="13740" max="13740" width="7" style="715" bestFit="1" customWidth="1"/>
    <col min="13741" max="13742" width="8.125" style="715" bestFit="1" customWidth="1"/>
    <col min="13743" max="13743" width="9.75" style="715" bestFit="1" customWidth="1"/>
    <col min="13744" max="13744" width="10.875" style="715" bestFit="1" customWidth="1"/>
    <col min="13745" max="13745" width="10.125" style="715" bestFit="1" customWidth="1"/>
    <col min="13746" max="13746" width="7.375" style="715" bestFit="1" customWidth="1"/>
    <col min="13747" max="13824" width="9" style="715"/>
    <col min="13825" max="13825" width="50.75" style="715" customWidth="1"/>
    <col min="13826" max="13826" width="7.875" style="715" bestFit="1" customWidth="1"/>
    <col min="13827" max="13827" width="8.25" style="715" bestFit="1" customWidth="1"/>
    <col min="13828" max="13828" width="7" style="715" bestFit="1" customWidth="1"/>
    <col min="13829" max="13830" width="8.125" style="715" bestFit="1" customWidth="1"/>
    <col min="13831" max="13831" width="9.75" style="715" bestFit="1" customWidth="1"/>
    <col min="13832" max="13832" width="10.875" style="715" bestFit="1" customWidth="1"/>
    <col min="13833" max="13833" width="10.125" style="715" bestFit="1" customWidth="1"/>
    <col min="13834" max="13834" width="7.375" style="715" bestFit="1" customWidth="1"/>
    <col min="13835" max="13835" width="7.625" style="715" bestFit="1" customWidth="1"/>
    <col min="13836" max="13836" width="8.75" style="715" bestFit="1" customWidth="1"/>
    <col min="13837" max="13838" width="7.875" style="715" bestFit="1" customWidth="1"/>
    <col min="13839" max="13839" width="8.25" style="715" bestFit="1" customWidth="1"/>
    <col min="13840" max="13840" width="7" style="715" bestFit="1" customWidth="1"/>
    <col min="13841" max="13842" width="8.125" style="715" bestFit="1" customWidth="1"/>
    <col min="13843" max="13843" width="9.75" style="715" bestFit="1" customWidth="1"/>
    <col min="13844" max="13844" width="10.875" style="715" bestFit="1" customWidth="1"/>
    <col min="13845" max="13845" width="10.125" style="715" bestFit="1" customWidth="1"/>
    <col min="13846" max="13846" width="7.375" style="715" bestFit="1" customWidth="1"/>
    <col min="13847" max="13847" width="7.625" style="715" bestFit="1" customWidth="1"/>
    <col min="13848" max="13848" width="8.75" style="715" bestFit="1" customWidth="1"/>
    <col min="13849" max="13850" width="7.875" style="715" bestFit="1" customWidth="1"/>
    <col min="13851" max="13851" width="8.25" style="715" bestFit="1" customWidth="1"/>
    <col min="13852" max="13852" width="7" style="715" bestFit="1" customWidth="1"/>
    <col min="13853" max="13854" width="8.125" style="715" bestFit="1" customWidth="1"/>
    <col min="13855" max="13855" width="9.75" style="715" bestFit="1" customWidth="1"/>
    <col min="13856" max="13856" width="10.875" style="715" bestFit="1" customWidth="1"/>
    <col min="13857" max="13857" width="10.125" style="715" bestFit="1" customWidth="1"/>
    <col min="13858" max="13858" width="7.375" style="715" bestFit="1" customWidth="1"/>
    <col min="13859" max="13859" width="7.625" style="715" bestFit="1" customWidth="1"/>
    <col min="13860" max="13860" width="8.75" style="715" bestFit="1" customWidth="1"/>
    <col min="13861" max="13862" width="7.875" style="715" bestFit="1" customWidth="1"/>
    <col min="13863" max="13863" width="8.25" style="715" bestFit="1" customWidth="1"/>
    <col min="13864" max="13864" width="7" style="715" bestFit="1" customWidth="1"/>
    <col min="13865" max="13866" width="8.125" style="715" bestFit="1" customWidth="1"/>
    <col min="13867" max="13867" width="9.75" style="715" bestFit="1" customWidth="1"/>
    <col min="13868" max="13868" width="10.875" style="715" bestFit="1" customWidth="1"/>
    <col min="13869" max="13869" width="10.125" style="715" bestFit="1" customWidth="1"/>
    <col min="13870" max="13870" width="7.375" style="715" bestFit="1" customWidth="1"/>
    <col min="13871" max="13871" width="7.625" style="715" bestFit="1" customWidth="1"/>
    <col min="13872" max="13872" width="8.75" style="715" bestFit="1" customWidth="1"/>
    <col min="13873" max="13874" width="7.875" style="715" bestFit="1" customWidth="1"/>
    <col min="13875" max="13875" width="8.25" style="715" bestFit="1" customWidth="1"/>
    <col min="13876" max="13876" width="7" style="715" bestFit="1" customWidth="1"/>
    <col min="13877" max="13878" width="8.125" style="715" bestFit="1" customWidth="1"/>
    <col min="13879" max="13879" width="9.75" style="715" bestFit="1" customWidth="1"/>
    <col min="13880" max="13880" width="10.875" style="715" bestFit="1" customWidth="1"/>
    <col min="13881" max="13881" width="10.125" style="715" bestFit="1" customWidth="1"/>
    <col min="13882" max="13882" width="7.375" style="715" bestFit="1" customWidth="1"/>
    <col min="13883" max="13883" width="7.625" style="715" bestFit="1" customWidth="1"/>
    <col min="13884" max="13884" width="8.75" style="715" bestFit="1" customWidth="1"/>
    <col min="13885" max="13886" width="7.875" style="715" bestFit="1" customWidth="1"/>
    <col min="13887" max="13887" width="8.25" style="715" bestFit="1" customWidth="1"/>
    <col min="13888" max="13888" width="7" style="715" bestFit="1" customWidth="1"/>
    <col min="13889" max="13890" width="8.125" style="715" bestFit="1" customWidth="1"/>
    <col min="13891" max="13891" width="9.75" style="715" bestFit="1" customWidth="1"/>
    <col min="13892" max="13892" width="10.875" style="715" bestFit="1" customWidth="1"/>
    <col min="13893" max="13893" width="10.125" style="715" bestFit="1" customWidth="1"/>
    <col min="13894" max="13894" width="7.375" style="715" bestFit="1" customWidth="1"/>
    <col min="13895" max="13895" width="7.625" style="715" bestFit="1" customWidth="1"/>
    <col min="13896" max="13896" width="8.75" style="715" bestFit="1" customWidth="1"/>
    <col min="13897" max="13898" width="7.875" style="715" bestFit="1" customWidth="1"/>
    <col min="13899" max="13899" width="8.25" style="715" bestFit="1" customWidth="1"/>
    <col min="13900" max="13900" width="7" style="715" bestFit="1" customWidth="1"/>
    <col min="13901" max="13902" width="8.125" style="715" bestFit="1" customWidth="1"/>
    <col min="13903" max="13903" width="9.75" style="715" bestFit="1" customWidth="1"/>
    <col min="13904" max="13904" width="10.875" style="715" bestFit="1" customWidth="1"/>
    <col min="13905" max="13905" width="10.125" style="715" bestFit="1" customWidth="1"/>
    <col min="13906" max="13906" width="7.375" style="715" bestFit="1" customWidth="1"/>
    <col min="13907" max="13907" width="7.625" style="715" bestFit="1" customWidth="1"/>
    <col min="13908" max="13908" width="8.75" style="715" bestFit="1" customWidth="1"/>
    <col min="13909" max="13910" width="7.875" style="715" bestFit="1" customWidth="1"/>
    <col min="13911" max="13911" width="8.25" style="715" bestFit="1" customWidth="1"/>
    <col min="13912" max="13912" width="7" style="715" bestFit="1" customWidth="1"/>
    <col min="13913" max="13914" width="8.125" style="715" bestFit="1" customWidth="1"/>
    <col min="13915" max="13915" width="9.75" style="715" bestFit="1" customWidth="1"/>
    <col min="13916" max="13916" width="10.875" style="715" bestFit="1" customWidth="1"/>
    <col min="13917" max="13917" width="10.125" style="715" bestFit="1" customWidth="1"/>
    <col min="13918" max="13918" width="7.375" style="715" bestFit="1" customWidth="1"/>
    <col min="13919" max="13919" width="7.625" style="715" bestFit="1" customWidth="1"/>
    <col min="13920" max="13920" width="8.75" style="715" bestFit="1" customWidth="1"/>
    <col min="13921" max="13922" width="7.875" style="715" bestFit="1" customWidth="1"/>
    <col min="13923" max="13923" width="8.25" style="715" bestFit="1" customWidth="1"/>
    <col min="13924" max="13924" width="7" style="715" bestFit="1" customWidth="1"/>
    <col min="13925" max="13926" width="8.125" style="715" bestFit="1" customWidth="1"/>
    <col min="13927" max="13927" width="9.75" style="715" bestFit="1" customWidth="1"/>
    <col min="13928" max="13928" width="10.875" style="715" bestFit="1" customWidth="1"/>
    <col min="13929" max="13929" width="10.125" style="715" bestFit="1" customWidth="1"/>
    <col min="13930" max="13930" width="7.375" style="715" bestFit="1" customWidth="1"/>
    <col min="13931" max="13931" width="7.625" style="715" bestFit="1" customWidth="1"/>
    <col min="13932" max="13932" width="8.75" style="715" bestFit="1" customWidth="1"/>
    <col min="13933" max="13934" width="7.875" style="715" bestFit="1" customWidth="1"/>
    <col min="13935" max="13935" width="8.25" style="715" bestFit="1" customWidth="1"/>
    <col min="13936" max="13936" width="7" style="715" bestFit="1" customWidth="1"/>
    <col min="13937" max="13938" width="8.125" style="715" bestFit="1" customWidth="1"/>
    <col min="13939" max="13939" width="9.75" style="715" bestFit="1" customWidth="1"/>
    <col min="13940" max="13940" width="10.875" style="715" bestFit="1" customWidth="1"/>
    <col min="13941" max="13941" width="10.125" style="715" bestFit="1" customWidth="1"/>
    <col min="13942" max="13942" width="7.375" style="715" bestFit="1" customWidth="1"/>
    <col min="13943" max="13943" width="7.625" style="715" bestFit="1" customWidth="1"/>
    <col min="13944" max="13944" width="8.75" style="715" bestFit="1" customWidth="1"/>
    <col min="13945" max="13946" width="7.875" style="715" bestFit="1" customWidth="1"/>
    <col min="13947" max="13947" width="8.25" style="715" bestFit="1" customWidth="1"/>
    <col min="13948" max="13948" width="7" style="715" bestFit="1" customWidth="1"/>
    <col min="13949" max="13950" width="8.125" style="715" bestFit="1" customWidth="1"/>
    <col min="13951" max="13951" width="9.75" style="715" bestFit="1" customWidth="1"/>
    <col min="13952" max="13952" width="10.875" style="715" bestFit="1" customWidth="1"/>
    <col min="13953" max="13953" width="10.125" style="715" bestFit="1" customWidth="1"/>
    <col min="13954" max="13954" width="7.375" style="715" bestFit="1" customWidth="1"/>
    <col min="13955" max="13955" width="7.625" style="715" bestFit="1" customWidth="1"/>
    <col min="13956" max="13956" width="8.75" style="715" bestFit="1" customWidth="1"/>
    <col min="13957" max="13958" width="7.875" style="715" bestFit="1" customWidth="1"/>
    <col min="13959" max="13959" width="8.25" style="715" bestFit="1" customWidth="1"/>
    <col min="13960" max="13960" width="7" style="715" bestFit="1" customWidth="1"/>
    <col min="13961" max="13962" width="8.125" style="715" bestFit="1" customWidth="1"/>
    <col min="13963" max="13963" width="9.75" style="715" bestFit="1" customWidth="1"/>
    <col min="13964" max="13964" width="10.875" style="715" bestFit="1" customWidth="1"/>
    <col min="13965" max="13965" width="10.125" style="715" bestFit="1" customWidth="1"/>
    <col min="13966" max="13966" width="7.375" style="715" bestFit="1" customWidth="1"/>
    <col min="13967" max="13967" width="7.625" style="715" bestFit="1" customWidth="1"/>
    <col min="13968" max="13968" width="8.75" style="715" bestFit="1" customWidth="1"/>
    <col min="13969" max="13970" width="7.875" style="715" bestFit="1" customWidth="1"/>
    <col min="13971" max="13971" width="8.25" style="715" bestFit="1" customWidth="1"/>
    <col min="13972" max="13972" width="7" style="715" bestFit="1" customWidth="1"/>
    <col min="13973" max="13974" width="8.125" style="715" bestFit="1" customWidth="1"/>
    <col min="13975" max="13975" width="9.75" style="715" bestFit="1" customWidth="1"/>
    <col min="13976" max="13976" width="10.875" style="715" bestFit="1" customWidth="1"/>
    <col min="13977" max="13977" width="10.125" style="715" bestFit="1" customWidth="1"/>
    <col min="13978" max="13978" width="7.375" style="715" bestFit="1" customWidth="1"/>
    <col min="13979" max="13979" width="7.625" style="715" bestFit="1" customWidth="1"/>
    <col min="13980" max="13980" width="8.75" style="715" bestFit="1" customWidth="1"/>
    <col min="13981" max="13982" width="7.875" style="715" bestFit="1" customWidth="1"/>
    <col min="13983" max="13983" width="8.25" style="715" bestFit="1" customWidth="1"/>
    <col min="13984" max="13984" width="7" style="715" bestFit="1" customWidth="1"/>
    <col min="13985" max="13986" width="8.125" style="715" bestFit="1" customWidth="1"/>
    <col min="13987" max="13987" width="9.75" style="715" bestFit="1" customWidth="1"/>
    <col min="13988" max="13988" width="10.875" style="715" bestFit="1" customWidth="1"/>
    <col min="13989" max="13989" width="10.125" style="715" bestFit="1" customWidth="1"/>
    <col min="13990" max="13990" width="7.375" style="715" bestFit="1" customWidth="1"/>
    <col min="13991" max="13991" width="7.625" style="715" bestFit="1" customWidth="1"/>
    <col min="13992" max="13992" width="8.75" style="715" bestFit="1" customWidth="1"/>
    <col min="13993" max="13994" width="7.875" style="715" bestFit="1" customWidth="1"/>
    <col min="13995" max="13995" width="8.25" style="715" bestFit="1" customWidth="1"/>
    <col min="13996" max="13996" width="7" style="715" bestFit="1" customWidth="1"/>
    <col min="13997" max="13998" width="8.125" style="715" bestFit="1" customWidth="1"/>
    <col min="13999" max="13999" width="9.75" style="715" bestFit="1" customWidth="1"/>
    <col min="14000" max="14000" width="10.875" style="715" bestFit="1" customWidth="1"/>
    <col min="14001" max="14001" width="10.125" style="715" bestFit="1" customWidth="1"/>
    <col min="14002" max="14002" width="7.375" style="715" bestFit="1" customWidth="1"/>
    <col min="14003" max="14080" width="9" style="715"/>
    <col min="14081" max="14081" width="50.75" style="715" customWidth="1"/>
    <col min="14082" max="14082" width="7.875" style="715" bestFit="1" customWidth="1"/>
    <col min="14083" max="14083" width="8.25" style="715" bestFit="1" customWidth="1"/>
    <col min="14084" max="14084" width="7" style="715" bestFit="1" customWidth="1"/>
    <col min="14085" max="14086" width="8.125" style="715" bestFit="1" customWidth="1"/>
    <col min="14087" max="14087" width="9.75" style="715" bestFit="1" customWidth="1"/>
    <col min="14088" max="14088" width="10.875" style="715" bestFit="1" customWidth="1"/>
    <col min="14089" max="14089" width="10.125" style="715" bestFit="1" customWidth="1"/>
    <col min="14090" max="14090" width="7.375" style="715" bestFit="1" customWidth="1"/>
    <col min="14091" max="14091" width="7.625" style="715" bestFit="1" customWidth="1"/>
    <col min="14092" max="14092" width="8.75" style="715" bestFit="1" customWidth="1"/>
    <col min="14093" max="14094" width="7.875" style="715" bestFit="1" customWidth="1"/>
    <col min="14095" max="14095" width="8.25" style="715" bestFit="1" customWidth="1"/>
    <col min="14096" max="14096" width="7" style="715" bestFit="1" customWidth="1"/>
    <col min="14097" max="14098" width="8.125" style="715" bestFit="1" customWidth="1"/>
    <col min="14099" max="14099" width="9.75" style="715" bestFit="1" customWidth="1"/>
    <col min="14100" max="14100" width="10.875" style="715" bestFit="1" customWidth="1"/>
    <col min="14101" max="14101" width="10.125" style="715" bestFit="1" customWidth="1"/>
    <col min="14102" max="14102" width="7.375" style="715" bestFit="1" customWidth="1"/>
    <col min="14103" max="14103" width="7.625" style="715" bestFit="1" customWidth="1"/>
    <col min="14104" max="14104" width="8.75" style="715" bestFit="1" customWidth="1"/>
    <col min="14105" max="14106" width="7.875" style="715" bestFit="1" customWidth="1"/>
    <col min="14107" max="14107" width="8.25" style="715" bestFit="1" customWidth="1"/>
    <col min="14108" max="14108" width="7" style="715" bestFit="1" customWidth="1"/>
    <col min="14109" max="14110" width="8.125" style="715" bestFit="1" customWidth="1"/>
    <col min="14111" max="14111" width="9.75" style="715" bestFit="1" customWidth="1"/>
    <col min="14112" max="14112" width="10.875" style="715" bestFit="1" customWidth="1"/>
    <col min="14113" max="14113" width="10.125" style="715" bestFit="1" customWidth="1"/>
    <col min="14114" max="14114" width="7.375" style="715" bestFit="1" customWidth="1"/>
    <col min="14115" max="14115" width="7.625" style="715" bestFit="1" customWidth="1"/>
    <col min="14116" max="14116" width="8.75" style="715" bestFit="1" customWidth="1"/>
    <col min="14117" max="14118" width="7.875" style="715" bestFit="1" customWidth="1"/>
    <col min="14119" max="14119" width="8.25" style="715" bestFit="1" customWidth="1"/>
    <col min="14120" max="14120" width="7" style="715" bestFit="1" customWidth="1"/>
    <col min="14121" max="14122" width="8.125" style="715" bestFit="1" customWidth="1"/>
    <col min="14123" max="14123" width="9.75" style="715" bestFit="1" customWidth="1"/>
    <col min="14124" max="14124" width="10.875" style="715" bestFit="1" customWidth="1"/>
    <col min="14125" max="14125" width="10.125" style="715" bestFit="1" customWidth="1"/>
    <col min="14126" max="14126" width="7.375" style="715" bestFit="1" customWidth="1"/>
    <col min="14127" max="14127" width="7.625" style="715" bestFit="1" customWidth="1"/>
    <col min="14128" max="14128" width="8.75" style="715" bestFit="1" customWidth="1"/>
    <col min="14129" max="14130" width="7.875" style="715" bestFit="1" customWidth="1"/>
    <col min="14131" max="14131" width="8.25" style="715" bestFit="1" customWidth="1"/>
    <col min="14132" max="14132" width="7" style="715" bestFit="1" customWidth="1"/>
    <col min="14133" max="14134" width="8.125" style="715" bestFit="1" customWidth="1"/>
    <col min="14135" max="14135" width="9.75" style="715" bestFit="1" customWidth="1"/>
    <col min="14136" max="14136" width="10.875" style="715" bestFit="1" customWidth="1"/>
    <col min="14137" max="14137" width="10.125" style="715" bestFit="1" customWidth="1"/>
    <col min="14138" max="14138" width="7.375" style="715" bestFit="1" customWidth="1"/>
    <col min="14139" max="14139" width="7.625" style="715" bestFit="1" customWidth="1"/>
    <col min="14140" max="14140" width="8.75" style="715" bestFit="1" customWidth="1"/>
    <col min="14141" max="14142" width="7.875" style="715" bestFit="1" customWidth="1"/>
    <col min="14143" max="14143" width="8.25" style="715" bestFit="1" customWidth="1"/>
    <col min="14144" max="14144" width="7" style="715" bestFit="1" customWidth="1"/>
    <col min="14145" max="14146" width="8.125" style="715" bestFit="1" customWidth="1"/>
    <col min="14147" max="14147" width="9.75" style="715" bestFit="1" customWidth="1"/>
    <col min="14148" max="14148" width="10.875" style="715" bestFit="1" customWidth="1"/>
    <col min="14149" max="14149" width="10.125" style="715" bestFit="1" customWidth="1"/>
    <col min="14150" max="14150" width="7.375" style="715" bestFit="1" customWidth="1"/>
    <col min="14151" max="14151" width="7.625" style="715" bestFit="1" customWidth="1"/>
    <col min="14152" max="14152" width="8.75" style="715" bestFit="1" customWidth="1"/>
    <col min="14153" max="14154" width="7.875" style="715" bestFit="1" customWidth="1"/>
    <col min="14155" max="14155" width="8.25" style="715" bestFit="1" customWidth="1"/>
    <col min="14156" max="14156" width="7" style="715" bestFit="1" customWidth="1"/>
    <col min="14157" max="14158" width="8.125" style="715" bestFit="1" customWidth="1"/>
    <col min="14159" max="14159" width="9.75" style="715" bestFit="1" customWidth="1"/>
    <col min="14160" max="14160" width="10.875" style="715" bestFit="1" customWidth="1"/>
    <col min="14161" max="14161" width="10.125" style="715" bestFit="1" customWidth="1"/>
    <col min="14162" max="14162" width="7.375" style="715" bestFit="1" customWidth="1"/>
    <col min="14163" max="14163" width="7.625" style="715" bestFit="1" customWidth="1"/>
    <col min="14164" max="14164" width="8.75" style="715" bestFit="1" customWidth="1"/>
    <col min="14165" max="14166" width="7.875" style="715" bestFit="1" customWidth="1"/>
    <col min="14167" max="14167" width="8.25" style="715" bestFit="1" customWidth="1"/>
    <col min="14168" max="14168" width="7" style="715" bestFit="1" customWidth="1"/>
    <col min="14169" max="14170" width="8.125" style="715" bestFit="1" customWidth="1"/>
    <col min="14171" max="14171" width="9.75" style="715" bestFit="1" customWidth="1"/>
    <col min="14172" max="14172" width="10.875" style="715" bestFit="1" customWidth="1"/>
    <col min="14173" max="14173" width="10.125" style="715" bestFit="1" customWidth="1"/>
    <col min="14174" max="14174" width="7.375" style="715" bestFit="1" customWidth="1"/>
    <col min="14175" max="14175" width="7.625" style="715" bestFit="1" customWidth="1"/>
    <col min="14176" max="14176" width="8.75" style="715" bestFit="1" customWidth="1"/>
    <col min="14177" max="14178" width="7.875" style="715" bestFit="1" customWidth="1"/>
    <col min="14179" max="14179" width="8.25" style="715" bestFit="1" customWidth="1"/>
    <col min="14180" max="14180" width="7" style="715" bestFit="1" customWidth="1"/>
    <col min="14181" max="14182" width="8.125" style="715" bestFit="1" customWidth="1"/>
    <col min="14183" max="14183" width="9.75" style="715" bestFit="1" customWidth="1"/>
    <col min="14184" max="14184" width="10.875" style="715" bestFit="1" customWidth="1"/>
    <col min="14185" max="14185" width="10.125" style="715" bestFit="1" customWidth="1"/>
    <col min="14186" max="14186" width="7.375" style="715" bestFit="1" customWidth="1"/>
    <col min="14187" max="14187" width="7.625" style="715" bestFit="1" customWidth="1"/>
    <col min="14188" max="14188" width="8.75" style="715" bestFit="1" customWidth="1"/>
    <col min="14189" max="14190" width="7.875" style="715" bestFit="1" customWidth="1"/>
    <col min="14191" max="14191" width="8.25" style="715" bestFit="1" customWidth="1"/>
    <col min="14192" max="14192" width="7" style="715" bestFit="1" customWidth="1"/>
    <col min="14193" max="14194" width="8.125" style="715" bestFit="1" customWidth="1"/>
    <col min="14195" max="14195" width="9.75" style="715" bestFit="1" customWidth="1"/>
    <col min="14196" max="14196" width="10.875" style="715" bestFit="1" customWidth="1"/>
    <col min="14197" max="14197" width="10.125" style="715" bestFit="1" customWidth="1"/>
    <col min="14198" max="14198" width="7.375" style="715" bestFit="1" customWidth="1"/>
    <col min="14199" max="14199" width="7.625" style="715" bestFit="1" customWidth="1"/>
    <col min="14200" max="14200" width="8.75" style="715" bestFit="1" customWidth="1"/>
    <col min="14201" max="14202" width="7.875" style="715" bestFit="1" customWidth="1"/>
    <col min="14203" max="14203" width="8.25" style="715" bestFit="1" customWidth="1"/>
    <col min="14204" max="14204" width="7" style="715" bestFit="1" customWidth="1"/>
    <col min="14205" max="14206" width="8.125" style="715" bestFit="1" customWidth="1"/>
    <col min="14207" max="14207" width="9.75" style="715" bestFit="1" customWidth="1"/>
    <col min="14208" max="14208" width="10.875" style="715" bestFit="1" customWidth="1"/>
    <col min="14209" max="14209" width="10.125" style="715" bestFit="1" customWidth="1"/>
    <col min="14210" max="14210" width="7.375" style="715" bestFit="1" customWidth="1"/>
    <col min="14211" max="14211" width="7.625" style="715" bestFit="1" customWidth="1"/>
    <col min="14212" max="14212" width="8.75" style="715" bestFit="1" customWidth="1"/>
    <col min="14213" max="14214" width="7.875" style="715" bestFit="1" customWidth="1"/>
    <col min="14215" max="14215" width="8.25" style="715" bestFit="1" customWidth="1"/>
    <col min="14216" max="14216" width="7" style="715" bestFit="1" customWidth="1"/>
    <col min="14217" max="14218" width="8.125" style="715" bestFit="1" customWidth="1"/>
    <col min="14219" max="14219" width="9.75" style="715" bestFit="1" customWidth="1"/>
    <col min="14220" max="14220" width="10.875" style="715" bestFit="1" customWidth="1"/>
    <col min="14221" max="14221" width="10.125" style="715" bestFit="1" customWidth="1"/>
    <col min="14222" max="14222" width="7.375" style="715" bestFit="1" customWidth="1"/>
    <col min="14223" max="14223" width="7.625" style="715" bestFit="1" customWidth="1"/>
    <col min="14224" max="14224" width="8.75" style="715" bestFit="1" customWidth="1"/>
    <col min="14225" max="14226" width="7.875" style="715" bestFit="1" customWidth="1"/>
    <col min="14227" max="14227" width="8.25" style="715" bestFit="1" customWidth="1"/>
    <col min="14228" max="14228" width="7" style="715" bestFit="1" customWidth="1"/>
    <col min="14229" max="14230" width="8.125" style="715" bestFit="1" customWidth="1"/>
    <col min="14231" max="14231" width="9.75" style="715" bestFit="1" customWidth="1"/>
    <col min="14232" max="14232" width="10.875" style="715" bestFit="1" customWidth="1"/>
    <col min="14233" max="14233" width="10.125" style="715" bestFit="1" customWidth="1"/>
    <col min="14234" max="14234" width="7.375" style="715" bestFit="1" customWidth="1"/>
    <col min="14235" max="14235" width="7.625" style="715" bestFit="1" customWidth="1"/>
    <col min="14236" max="14236" width="8.75" style="715" bestFit="1" customWidth="1"/>
    <col min="14237" max="14238" width="7.875" style="715" bestFit="1" customWidth="1"/>
    <col min="14239" max="14239" width="8.25" style="715" bestFit="1" customWidth="1"/>
    <col min="14240" max="14240" width="7" style="715" bestFit="1" customWidth="1"/>
    <col min="14241" max="14242" width="8.125" style="715" bestFit="1" customWidth="1"/>
    <col min="14243" max="14243" width="9.75" style="715" bestFit="1" customWidth="1"/>
    <col min="14244" max="14244" width="10.875" style="715" bestFit="1" customWidth="1"/>
    <col min="14245" max="14245" width="10.125" style="715" bestFit="1" customWidth="1"/>
    <col min="14246" max="14246" width="7.375" style="715" bestFit="1" customWidth="1"/>
    <col min="14247" max="14247" width="7.625" style="715" bestFit="1" customWidth="1"/>
    <col min="14248" max="14248" width="8.75" style="715" bestFit="1" customWidth="1"/>
    <col min="14249" max="14250" width="7.875" style="715" bestFit="1" customWidth="1"/>
    <col min="14251" max="14251" width="8.25" style="715" bestFit="1" customWidth="1"/>
    <col min="14252" max="14252" width="7" style="715" bestFit="1" customWidth="1"/>
    <col min="14253" max="14254" width="8.125" style="715" bestFit="1" customWidth="1"/>
    <col min="14255" max="14255" width="9.75" style="715" bestFit="1" customWidth="1"/>
    <col min="14256" max="14256" width="10.875" style="715" bestFit="1" customWidth="1"/>
    <col min="14257" max="14257" width="10.125" style="715" bestFit="1" customWidth="1"/>
    <col min="14258" max="14258" width="7.375" style="715" bestFit="1" customWidth="1"/>
    <col min="14259" max="14336" width="9" style="715"/>
    <col min="14337" max="14337" width="50.75" style="715" customWidth="1"/>
    <col min="14338" max="14338" width="7.875" style="715" bestFit="1" customWidth="1"/>
    <col min="14339" max="14339" width="8.25" style="715" bestFit="1" customWidth="1"/>
    <col min="14340" max="14340" width="7" style="715" bestFit="1" customWidth="1"/>
    <col min="14341" max="14342" width="8.125" style="715" bestFit="1" customWidth="1"/>
    <col min="14343" max="14343" width="9.75" style="715" bestFit="1" customWidth="1"/>
    <col min="14344" max="14344" width="10.875" style="715" bestFit="1" customWidth="1"/>
    <col min="14345" max="14345" width="10.125" style="715" bestFit="1" customWidth="1"/>
    <col min="14346" max="14346" width="7.375" style="715" bestFit="1" customWidth="1"/>
    <col min="14347" max="14347" width="7.625" style="715" bestFit="1" customWidth="1"/>
    <col min="14348" max="14348" width="8.75" style="715" bestFit="1" customWidth="1"/>
    <col min="14349" max="14350" width="7.875" style="715" bestFit="1" customWidth="1"/>
    <col min="14351" max="14351" width="8.25" style="715" bestFit="1" customWidth="1"/>
    <col min="14352" max="14352" width="7" style="715" bestFit="1" customWidth="1"/>
    <col min="14353" max="14354" width="8.125" style="715" bestFit="1" customWidth="1"/>
    <col min="14355" max="14355" width="9.75" style="715" bestFit="1" customWidth="1"/>
    <col min="14356" max="14356" width="10.875" style="715" bestFit="1" customWidth="1"/>
    <col min="14357" max="14357" width="10.125" style="715" bestFit="1" customWidth="1"/>
    <col min="14358" max="14358" width="7.375" style="715" bestFit="1" customWidth="1"/>
    <col min="14359" max="14359" width="7.625" style="715" bestFit="1" customWidth="1"/>
    <col min="14360" max="14360" width="8.75" style="715" bestFit="1" customWidth="1"/>
    <col min="14361" max="14362" width="7.875" style="715" bestFit="1" customWidth="1"/>
    <col min="14363" max="14363" width="8.25" style="715" bestFit="1" customWidth="1"/>
    <col min="14364" max="14364" width="7" style="715" bestFit="1" customWidth="1"/>
    <col min="14365" max="14366" width="8.125" style="715" bestFit="1" customWidth="1"/>
    <col min="14367" max="14367" width="9.75" style="715" bestFit="1" customWidth="1"/>
    <col min="14368" max="14368" width="10.875" style="715" bestFit="1" customWidth="1"/>
    <col min="14369" max="14369" width="10.125" style="715" bestFit="1" customWidth="1"/>
    <col min="14370" max="14370" width="7.375" style="715" bestFit="1" customWidth="1"/>
    <col min="14371" max="14371" width="7.625" style="715" bestFit="1" customWidth="1"/>
    <col min="14372" max="14372" width="8.75" style="715" bestFit="1" customWidth="1"/>
    <col min="14373" max="14374" width="7.875" style="715" bestFit="1" customWidth="1"/>
    <col min="14375" max="14375" width="8.25" style="715" bestFit="1" customWidth="1"/>
    <col min="14376" max="14376" width="7" style="715" bestFit="1" customWidth="1"/>
    <col min="14377" max="14378" width="8.125" style="715" bestFit="1" customWidth="1"/>
    <col min="14379" max="14379" width="9.75" style="715" bestFit="1" customWidth="1"/>
    <col min="14380" max="14380" width="10.875" style="715" bestFit="1" customWidth="1"/>
    <col min="14381" max="14381" width="10.125" style="715" bestFit="1" customWidth="1"/>
    <col min="14382" max="14382" width="7.375" style="715" bestFit="1" customWidth="1"/>
    <col min="14383" max="14383" width="7.625" style="715" bestFit="1" customWidth="1"/>
    <col min="14384" max="14384" width="8.75" style="715" bestFit="1" customWidth="1"/>
    <col min="14385" max="14386" width="7.875" style="715" bestFit="1" customWidth="1"/>
    <col min="14387" max="14387" width="8.25" style="715" bestFit="1" customWidth="1"/>
    <col min="14388" max="14388" width="7" style="715" bestFit="1" customWidth="1"/>
    <col min="14389" max="14390" width="8.125" style="715" bestFit="1" customWidth="1"/>
    <col min="14391" max="14391" width="9.75" style="715" bestFit="1" customWidth="1"/>
    <col min="14392" max="14392" width="10.875" style="715" bestFit="1" customWidth="1"/>
    <col min="14393" max="14393" width="10.125" style="715" bestFit="1" customWidth="1"/>
    <col min="14394" max="14394" width="7.375" style="715" bestFit="1" customWidth="1"/>
    <col min="14395" max="14395" width="7.625" style="715" bestFit="1" customWidth="1"/>
    <col min="14396" max="14396" width="8.75" style="715" bestFit="1" customWidth="1"/>
    <col min="14397" max="14398" width="7.875" style="715" bestFit="1" customWidth="1"/>
    <col min="14399" max="14399" width="8.25" style="715" bestFit="1" customWidth="1"/>
    <col min="14400" max="14400" width="7" style="715" bestFit="1" customWidth="1"/>
    <col min="14401" max="14402" width="8.125" style="715" bestFit="1" customWidth="1"/>
    <col min="14403" max="14403" width="9.75" style="715" bestFit="1" customWidth="1"/>
    <col min="14404" max="14404" width="10.875" style="715" bestFit="1" customWidth="1"/>
    <col min="14405" max="14405" width="10.125" style="715" bestFit="1" customWidth="1"/>
    <col min="14406" max="14406" width="7.375" style="715" bestFit="1" customWidth="1"/>
    <col min="14407" max="14407" width="7.625" style="715" bestFit="1" customWidth="1"/>
    <col min="14408" max="14408" width="8.75" style="715" bestFit="1" customWidth="1"/>
    <col min="14409" max="14410" width="7.875" style="715" bestFit="1" customWidth="1"/>
    <col min="14411" max="14411" width="8.25" style="715" bestFit="1" customWidth="1"/>
    <col min="14412" max="14412" width="7" style="715" bestFit="1" customWidth="1"/>
    <col min="14413" max="14414" width="8.125" style="715" bestFit="1" customWidth="1"/>
    <col min="14415" max="14415" width="9.75" style="715" bestFit="1" customWidth="1"/>
    <col min="14416" max="14416" width="10.875" style="715" bestFit="1" customWidth="1"/>
    <col min="14417" max="14417" width="10.125" style="715" bestFit="1" customWidth="1"/>
    <col min="14418" max="14418" width="7.375" style="715" bestFit="1" customWidth="1"/>
    <col min="14419" max="14419" width="7.625" style="715" bestFit="1" customWidth="1"/>
    <col min="14420" max="14420" width="8.75" style="715" bestFit="1" customWidth="1"/>
    <col min="14421" max="14422" width="7.875" style="715" bestFit="1" customWidth="1"/>
    <col min="14423" max="14423" width="8.25" style="715" bestFit="1" customWidth="1"/>
    <col min="14424" max="14424" width="7" style="715" bestFit="1" customWidth="1"/>
    <col min="14425" max="14426" width="8.125" style="715" bestFit="1" customWidth="1"/>
    <col min="14427" max="14427" width="9.75" style="715" bestFit="1" customWidth="1"/>
    <col min="14428" max="14428" width="10.875" style="715" bestFit="1" customWidth="1"/>
    <col min="14429" max="14429" width="10.125" style="715" bestFit="1" customWidth="1"/>
    <col min="14430" max="14430" width="7.375" style="715" bestFit="1" customWidth="1"/>
    <col min="14431" max="14431" width="7.625" style="715" bestFit="1" customWidth="1"/>
    <col min="14432" max="14432" width="8.75" style="715" bestFit="1" customWidth="1"/>
    <col min="14433" max="14434" width="7.875" style="715" bestFit="1" customWidth="1"/>
    <col min="14435" max="14435" width="8.25" style="715" bestFit="1" customWidth="1"/>
    <col min="14436" max="14436" width="7" style="715" bestFit="1" customWidth="1"/>
    <col min="14437" max="14438" width="8.125" style="715" bestFit="1" customWidth="1"/>
    <col min="14439" max="14439" width="9.75" style="715" bestFit="1" customWidth="1"/>
    <col min="14440" max="14440" width="10.875" style="715" bestFit="1" customWidth="1"/>
    <col min="14441" max="14441" width="10.125" style="715" bestFit="1" customWidth="1"/>
    <col min="14442" max="14442" width="7.375" style="715" bestFit="1" customWidth="1"/>
    <col min="14443" max="14443" width="7.625" style="715" bestFit="1" customWidth="1"/>
    <col min="14444" max="14444" width="8.75" style="715" bestFit="1" customWidth="1"/>
    <col min="14445" max="14446" width="7.875" style="715" bestFit="1" customWidth="1"/>
    <col min="14447" max="14447" width="8.25" style="715" bestFit="1" customWidth="1"/>
    <col min="14448" max="14448" width="7" style="715" bestFit="1" customWidth="1"/>
    <col min="14449" max="14450" width="8.125" style="715" bestFit="1" customWidth="1"/>
    <col min="14451" max="14451" width="9.75" style="715" bestFit="1" customWidth="1"/>
    <col min="14452" max="14452" width="10.875" style="715" bestFit="1" customWidth="1"/>
    <col min="14453" max="14453" width="10.125" style="715" bestFit="1" customWidth="1"/>
    <col min="14454" max="14454" width="7.375" style="715" bestFit="1" customWidth="1"/>
    <col min="14455" max="14455" width="7.625" style="715" bestFit="1" customWidth="1"/>
    <col min="14456" max="14456" width="8.75" style="715" bestFit="1" customWidth="1"/>
    <col min="14457" max="14458" width="7.875" style="715" bestFit="1" customWidth="1"/>
    <col min="14459" max="14459" width="8.25" style="715" bestFit="1" customWidth="1"/>
    <col min="14460" max="14460" width="7" style="715" bestFit="1" customWidth="1"/>
    <col min="14461" max="14462" width="8.125" style="715" bestFit="1" customWidth="1"/>
    <col min="14463" max="14463" width="9.75" style="715" bestFit="1" customWidth="1"/>
    <col min="14464" max="14464" width="10.875" style="715" bestFit="1" customWidth="1"/>
    <col min="14465" max="14465" width="10.125" style="715" bestFit="1" customWidth="1"/>
    <col min="14466" max="14466" width="7.375" style="715" bestFit="1" customWidth="1"/>
    <col min="14467" max="14467" width="7.625" style="715" bestFit="1" customWidth="1"/>
    <col min="14468" max="14468" width="8.75" style="715" bestFit="1" customWidth="1"/>
    <col min="14469" max="14470" width="7.875" style="715" bestFit="1" customWidth="1"/>
    <col min="14471" max="14471" width="8.25" style="715" bestFit="1" customWidth="1"/>
    <col min="14472" max="14472" width="7" style="715" bestFit="1" customWidth="1"/>
    <col min="14473" max="14474" width="8.125" style="715" bestFit="1" customWidth="1"/>
    <col min="14475" max="14475" width="9.75" style="715" bestFit="1" customWidth="1"/>
    <col min="14476" max="14476" width="10.875" style="715" bestFit="1" customWidth="1"/>
    <col min="14477" max="14477" width="10.125" style="715" bestFit="1" customWidth="1"/>
    <col min="14478" max="14478" width="7.375" style="715" bestFit="1" customWidth="1"/>
    <col min="14479" max="14479" width="7.625" style="715" bestFit="1" customWidth="1"/>
    <col min="14480" max="14480" width="8.75" style="715" bestFit="1" customWidth="1"/>
    <col min="14481" max="14482" width="7.875" style="715" bestFit="1" customWidth="1"/>
    <col min="14483" max="14483" width="8.25" style="715" bestFit="1" customWidth="1"/>
    <col min="14484" max="14484" width="7" style="715" bestFit="1" customWidth="1"/>
    <col min="14485" max="14486" width="8.125" style="715" bestFit="1" customWidth="1"/>
    <col min="14487" max="14487" width="9.75" style="715" bestFit="1" customWidth="1"/>
    <col min="14488" max="14488" width="10.875" style="715" bestFit="1" customWidth="1"/>
    <col min="14489" max="14489" width="10.125" style="715" bestFit="1" customWidth="1"/>
    <col min="14490" max="14490" width="7.375" style="715" bestFit="1" customWidth="1"/>
    <col min="14491" max="14491" width="7.625" style="715" bestFit="1" customWidth="1"/>
    <col min="14492" max="14492" width="8.75" style="715" bestFit="1" customWidth="1"/>
    <col min="14493" max="14494" width="7.875" style="715" bestFit="1" customWidth="1"/>
    <col min="14495" max="14495" width="8.25" style="715" bestFit="1" customWidth="1"/>
    <col min="14496" max="14496" width="7" style="715" bestFit="1" customWidth="1"/>
    <col min="14497" max="14498" width="8.125" style="715" bestFit="1" customWidth="1"/>
    <col min="14499" max="14499" width="9.75" style="715" bestFit="1" customWidth="1"/>
    <col min="14500" max="14500" width="10.875" style="715" bestFit="1" customWidth="1"/>
    <col min="14501" max="14501" width="10.125" style="715" bestFit="1" customWidth="1"/>
    <col min="14502" max="14502" width="7.375" style="715" bestFit="1" customWidth="1"/>
    <col min="14503" max="14503" width="7.625" style="715" bestFit="1" customWidth="1"/>
    <col min="14504" max="14504" width="8.75" style="715" bestFit="1" customWidth="1"/>
    <col min="14505" max="14506" width="7.875" style="715" bestFit="1" customWidth="1"/>
    <col min="14507" max="14507" width="8.25" style="715" bestFit="1" customWidth="1"/>
    <col min="14508" max="14508" width="7" style="715" bestFit="1" customWidth="1"/>
    <col min="14509" max="14510" width="8.125" style="715" bestFit="1" customWidth="1"/>
    <col min="14511" max="14511" width="9.75" style="715" bestFit="1" customWidth="1"/>
    <col min="14512" max="14512" width="10.875" style="715" bestFit="1" customWidth="1"/>
    <col min="14513" max="14513" width="10.125" style="715" bestFit="1" customWidth="1"/>
    <col min="14514" max="14514" width="7.375" style="715" bestFit="1" customWidth="1"/>
    <col min="14515" max="14592" width="9" style="715"/>
    <col min="14593" max="14593" width="50.75" style="715" customWidth="1"/>
    <col min="14594" max="14594" width="7.875" style="715" bestFit="1" customWidth="1"/>
    <col min="14595" max="14595" width="8.25" style="715" bestFit="1" customWidth="1"/>
    <col min="14596" max="14596" width="7" style="715" bestFit="1" customWidth="1"/>
    <col min="14597" max="14598" width="8.125" style="715" bestFit="1" customWidth="1"/>
    <col min="14599" max="14599" width="9.75" style="715" bestFit="1" customWidth="1"/>
    <col min="14600" max="14600" width="10.875" style="715" bestFit="1" customWidth="1"/>
    <col min="14601" max="14601" width="10.125" style="715" bestFit="1" customWidth="1"/>
    <col min="14602" max="14602" width="7.375" style="715" bestFit="1" customWidth="1"/>
    <col min="14603" max="14603" width="7.625" style="715" bestFit="1" customWidth="1"/>
    <col min="14604" max="14604" width="8.75" style="715" bestFit="1" customWidth="1"/>
    <col min="14605" max="14606" width="7.875" style="715" bestFit="1" customWidth="1"/>
    <col min="14607" max="14607" width="8.25" style="715" bestFit="1" customWidth="1"/>
    <col min="14608" max="14608" width="7" style="715" bestFit="1" customWidth="1"/>
    <col min="14609" max="14610" width="8.125" style="715" bestFit="1" customWidth="1"/>
    <col min="14611" max="14611" width="9.75" style="715" bestFit="1" customWidth="1"/>
    <col min="14612" max="14612" width="10.875" style="715" bestFit="1" customWidth="1"/>
    <col min="14613" max="14613" width="10.125" style="715" bestFit="1" customWidth="1"/>
    <col min="14614" max="14614" width="7.375" style="715" bestFit="1" customWidth="1"/>
    <col min="14615" max="14615" width="7.625" style="715" bestFit="1" customWidth="1"/>
    <col min="14616" max="14616" width="8.75" style="715" bestFit="1" customWidth="1"/>
    <col min="14617" max="14618" width="7.875" style="715" bestFit="1" customWidth="1"/>
    <col min="14619" max="14619" width="8.25" style="715" bestFit="1" customWidth="1"/>
    <col min="14620" max="14620" width="7" style="715" bestFit="1" customWidth="1"/>
    <col min="14621" max="14622" width="8.125" style="715" bestFit="1" customWidth="1"/>
    <col min="14623" max="14623" width="9.75" style="715" bestFit="1" customWidth="1"/>
    <col min="14624" max="14624" width="10.875" style="715" bestFit="1" customWidth="1"/>
    <col min="14625" max="14625" width="10.125" style="715" bestFit="1" customWidth="1"/>
    <col min="14626" max="14626" width="7.375" style="715" bestFit="1" customWidth="1"/>
    <col min="14627" max="14627" width="7.625" style="715" bestFit="1" customWidth="1"/>
    <col min="14628" max="14628" width="8.75" style="715" bestFit="1" customWidth="1"/>
    <col min="14629" max="14630" width="7.875" style="715" bestFit="1" customWidth="1"/>
    <col min="14631" max="14631" width="8.25" style="715" bestFit="1" customWidth="1"/>
    <col min="14632" max="14632" width="7" style="715" bestFit="1" customWidth="1"/>
    <col min="14633" max="14634" width="8.125" style="715" bestFit="1" customWidth="1"/>
    <col min="14635" max="14635" width="9.75" style="715" bestFit="1" customWidth="1"/>
    <col min="14636" max="14636" width="10.875" style="715" bestFit="1" customWidth="1"/>
    <col min="14637" max="14637" width="10.125" style="715" bestFit="1" customWidth="1"/>
    <col min="14638" max="14638" width="7.375" style="715" bestFit="1" customWidth="1"/>
    <col min="14639" max="14639" width="7.625" style="715" bestFit="1" customWidth="1"/>
    <col min="14640" max="14640" width="8.75" style="715" bestFit="1" customWidth="1"/>
    <col min="14641" max="14642" width="7.875" style="715" bestFit="1" customWidth="1"/>
    <col min="14643" max="14643" width="8.25" style="715" bestFit="1" customWidth="1"/>
    <col min="14644" max="14644" width="7" style="715" bestFit="1" customWidth="1"/>
    <col min="14645" max="14646" width="8.125" style="715" bestFit="1" customWidth="1"/>
    <col min="14647" max="14647" width="9.75" style="715" bestFit="1" customWidth="1"/>
    <col min="14648" max="14648" width="10.875" style="715" bestFit="1" customWidth="1"/>
    <col min="14649" max="14649" width="10.125" style="715" bestFit="1" customWidth="1"/>
    <col min="14650" max="14650" width="7.375" style="715" bestFit="1" customWidth="1"/>
    <col min="14651" max="14651" width="7.625" style="715" bestFit="1" customWidth="1"/>
    <col min="14652" max="14652" width="8.75" style="715" bestFit="1" customWidth="1"/>
    <col min="14653" max="14654" width="7.875" style="715" bestFit="1" customWidth="1"/>
    <col min="14655" max="14655" width="8.25" style="715" bestFit="1" customWidth="1"/>
    <col min="14656" max="14656" width="7" style="715" bestFit="1" customWidth="1"/>
    <col min="14657" max="14658" width="8.125" style="715" bestFit="1" customWidth="1"/>
    <col min="14659" max="14659" width="9.75" style="715" bestFit="1" customWidth="1"/>
    <col min="14660" max="14660" width="10.875" style="715" bestFit="1" customWidth="1"/>
    <col min="14661" max="14661" width="10.125" style="715" bestFit="1" customWidth="1"/>
    <col min="14662" max="14662" width="7.375" style="715" bestFit="1" customWidth="1"/>
    <col min="14663" max="14663" width="7.625" style="715" bestFit="1" customWidth="1"/>
    <col min="14664" max="14664" width="8.75" style="715" bestFit="1" customWidth="1"/>
    <col min="14665" max="14666" width="7.875" style="715" bestFit="1" customWidth="1"/>
    <col min="14667" max="14667" width="8.25" style="715" bestFit="1" customWidth="1"/>
    <col min="14668" max="14668" width="7" style="715" bestFit="1" customWidth="1"/>
    <col min="14669" max="14670" width="8.125" style="715" bestFit="1" customWidth="1"/>
    <col min="14671" max="14671" width="9.75" style="715" bestFit="1" customWidth="1"/>
    <col min="14672" max="14672" width="10.875" style="715" bestFit="1" customWidth="1"/>
    <col min="14673" max="14673" width="10.125" style="715" bestFit="1" customWidth="1"/>
    <col min="14674" max="14674" width="7.375" style="715" bestFit="1" customWidth="1"/>
    <col min="14675" max="14675" width="7.625" style="715" bestFit="1" customWidth="1"/>
    <col min="14676" max="14676" width="8.75" style="715" bestFit="1" customWidth="1"/>
    <col min="14677" max="14678" width="7.875" style="715" bestFit="1" customWidth="1"/>
    <col min="14679" max="14679" width="8.25" style="715" bestFit="1" customWidth="1"/>
    <col min="14680" max="14680" width="7" style="715" bestFit="1" customWidth="1"/>
    <col min="14681" max="14682" width="8.125" style="715" bestFit="1" customWidth="1"/>
    <col min="14683" max="14683" width="9.75" style="715" bestFit="1" customWidth="1"/>
    <col min="14684" max="14684" width="10.875" style="715" bestFit="1" customWidth="1"/>
    <col min="14685" max="14685" width="10.125" style="715" bestFit="1" customWidth="1"/>
    <col min="14686" max="14686" width="7.375" style="715" bestFit="1" customWidth="1"/>
    <col min="14687" max="14687" width="7.625" style="715" bestFit="1" customWidth="1"/>
    <col min="14688" max="14688" width="8.75" style="715" bestFit="1" customWidth="1"/>
    <col min="14689" max="14690" width="7.875" style="715" bestFit="1" customWidth="1"/>
    <col min="14691" max="14691" width="8.25" style="715" bestFit="1" customWidth="1"/>
    <col min="14692" max="14692" width="7" style="715" bestFit="1" customWidth="1"/>
    <col min="14693" max="14694" width="8.125" style="715" bestFit="1" customWidth="1"/>
    <col min="14695" max="14695" width="9.75" style="715" bestFit="1" customWidth="1"/>
    <col min="14696" max="14696" width="10.875" style="715" bestFit="1" customWidth="1"/>
    <col min="14697" max="14697" width="10.125" style="715" bestFit="1" customWidth="1"/>
    <col min="14698" max="14698" width="7.375" style="715" bestFit="1" customWidth="1"/>
    <col min="14699" max="14699" width="7.625" style="715" bestFit="1" customWidth="1"/>
    <col min="14700" max="14700" width="8.75" style="715" bestFit="1" customWidth="1"/>
    <col min="14701" max="14702" width="7.875" style="715" bestFit="1" customWidth="1"/>
    <col min="14703" max="14703" width="8.25" style="715" bestFit="1" customWidth="1"/>
    <col min="14704" max="14704" width="7" style="715" bestFit="1" customWidth="1"/>
    <col min="14705" max="14706" width="8.125" style="715" bestFit="1" customWidth="1"/>
    <col min="14707" max="14707" width="9.75" style="715" bestFit="1" customWidth="1"/>
    <col min="14708" max="14708" width="10.875" style="715" bestFit="1" customWidth="1"/>
    <col min="14709" max="14709" width="10.125" style="715" bestFit="1" customWidth="1"/>
    <col min="14710" max="14710" width="7.375" style="715" bestFit="1" customWidth="1"/>
    <col min="14711" max="14711" width="7.625" style="715" bestFit="1" customWidth="1"/>
    <col min="14712" max="14712" width="8.75" style="715" bestFit="1" customWidth="1"/>
    <col min="14713" max="14714" width="7.875" style="715" bestFit="1" customWidth="1"/>
    <col min="14715" max="14715" width="8.25" style="715" bestFit="1" customWidth="1"/>
    <col min="14716" max="14716" width="7" style="715" bestFit="1" customWidth="1"/>
    <col min="14717" max="14718" width="8.125" style="715" bestFit="1" customWidth="1"/>
    <col min="14719" max="14719" width="9.75" style="715" bestFit="1" customWidth="1"/>
    <col min="14720" max="14720" width="10.875" style="715" bestFit="1" customWidth="1"/>
    <col min="14721" max="14721" width="10.125" style="715" bestFit="1" customWidth="1"/>
    <col min="14722" max="14722" width="7.375" style="715" bestFit="1" customWidth="1"/>
    <col min="14723" max="14723" width="7.625" style="715" bestFit="1" customWidth="1"/>
    <col min="14724" max="14724" width="8.75" style="715" bestFit="1" customWidth="1"/>
    <col min="14725" max="14726" width="7.875" style="715" bestFit="1" customWidth="1"/>
    <col min="14727" max="14727" width="8.25" style="715" bestFit="1" customWidth="1"/>
    <col min="14728" max="14728" width="7" style="715" bestFit="1" customWidth="1"/>
    <col min="14729" max="14730" width="8.125" style="715" bestFit="1" customWidth="1"/>
    <col min="14731" max="14731" width="9.75" style="715" bestFit="1" customWidth="1"/>
    <col min="14732" max="14732" width="10.875" style="715" bestFit="1" customWidth="1"/>
    <col min="14733" max="14733" width="10.125" style="715" bestFit="1" customWidth="1"/>
    <col min="14734" max="14734" width="7.375" style="715" bestFit="1" customWidth="1"/>
    <col min="14735" max="14735" width="7.625" style="715" bestFit="1" customWidth="1"/>
    <col min="14736" max="14736" width="8.75" style="715" bestFit="1" customWidth="1"/>
    <col min="14737" max="14738" width="7.875" style="715" bestFit="1" customWidth="1"/>
    <col min="14739" max="14739" width="8.25" style="715" bestFit="1" customWidth="1"/>
    <col min="14740" max="14740" width="7" style="715" bestFit="1" customWidth="1"/>
    <col min="14741" max="14742" width="8.125" style="715" bestFit="1" customWidth="1"/>
    <col min="14743" max="14743" width="9.75" style="715" bestFit="1" customWidth="1"/>
    <col min="14744" max="14744" width="10.875" style="715" bestFit="1" customWidth="1"/>
    <col min="14745" max="14745" width="10.125" style="715" bestFit="1" customWidth="1"/>
    <col min="14746" max="14746" width="7.375" style="715" bestFit="1" customWidth="1"/>
    <col min="14747" max="14747" width="7.625" style="715" bestFit="1" customWidth="1"/>
    <col min="14748" max="14748" width="8.75" style="715" bestFit="1" customWidth="1"/>
    <col min="14749" max="14750" width="7.875" style="715" bestFit="1" customWidth="1"/>
    <col min="14751" max="14751" width="8.25" style="715" bestFit="1" customWidth="1"/>
    <col min="14752" max="14752" width="7" style="715" bestFit="1" customWidth="1"/>
    <col min="14753" max="14754" width="8.125" style="715" bestFit="1" customWidth="1"/>
    <col min="14755" max="14755" width="9.75" style="715" bestFit="1" customWidth="1"/>
    <col min="14756" max="14756" width="10.875" style="715" bestFit="1" customWidth="1"/>
    <col min="14757" max="14757" width="10.125" style="715" bestFit="1" customWidth="1"/>
    <col min="14758" max="14758" width="7.375" style="715" bestFit="1" customWidth="1"/>
    <col min="14759" max="14759" width="7.625" style="715" bestFit="1" customWidth="1"/>
    <col min="14760" max="14760" width="8.75" style="715" bestFit="1" customWidth="1"/>
    <col min="14761" max="14762" width="7.875" style="715" bestFit="1" customWidth="1"/>
    <col min="14763" max="14763" width="8.25" style="715" bestFit="1" customWidth="1"/>
    <col min="14764" max="14764" width="7" style="715" bestFit="1" customWidth="1"/>
    <col min="14765" max="14766" width="8.125" style="715" bestFit="1" customWidth="1"/>
    <col min="14767" max="14767" width="9.75" style="715" bestFit="1" customWidth="1"/>
    <col min="14768" max="14768" width="10.875" style="715" bestFit="1" customWidth="1"/>
    <col min="14769" max="14769" width="10.125" style="715" bestFit="1" customWidth="1"/>
    <col min="14770" max="14770" width="7.375" style="715" bestFit="1" customWidth="1"/>
    <col min="14771" max="14848" width="9" style="715"/>
    <col min="14849" max="14849" width="50.75" style="715" customWidth="1"/>
    <col min="14850" max="14850" width="7.875" style="715" bestFit="1" customWidth="1"/>
    <col min="14851" max="14851" width="8.25" style="715" bestFit="1" customWidth="1"/>
    <col min="14852" max="14852" width="7" style="715" bestFit="1" customWidth="1"/>
    <col min="14853" max="14854" width="8.125" style="715" bestFit="1" customWidth="1"/>
    <col min="14855" max="14855" width="9.75" style="715" bestFit="1" customWidth="1"/>
    <col min="14856" max="14856" width="10.875" style="715" bestFit="1" customWidth="1"/>
    <col min="14857" max="14857" width="10.125" style="715" bestFit="1" customWidth="1"/>
    <col min="14858" max="14858" width="7.375" style="715" bestFit="1" customWidth="1"/>
    <col min="14859" max="14859" width="7.625" style="715" bestFit="1" customWidth="1"/>
    <col min="14860" max="14860" width="8.75" style="715" bestFit="1" customWidth="1"/>
    <col min="14861" max="14862" width="7.875" style="715" bestFit="1" customWidth="1"/>
    <col min="14863" max="14863" width="8.25" style="715" bestFit="1" customWidth="1"/>
    <col min="14864" max="14864" width="7" style="715" bestFit="1" customWidth="1"/>
    <col min="14865" max="14866" width="8.125" style="715" bestFit="1" customWidth="1"/>
    <col min="14867" max="14867" width="9.75" style="715" bestFit="1" customWidth="1"/>
    <col min="14868" max="14868" width="10.875" style="715" bestFit="1" customWidth="1"/>
    <col min="14869" max="14869" width="10.125" style="715" bestFit="1" customWidth="1"/>
    <col min="14870" max="14870" width="7.375" style="715" bestFit="1" customWidth="1"/>
    <col min="14871" max="14871" width="7.625" style="715" bestFit="1" customWidth="1"/>
    <col min="14872" max="14872" width="8.75" style="715" bestFit="1" customWidth="1"/>
    <col min="14873" max="14874" width="7.875" style="715" bestFit="1" customWidth="1"/>
    <col min="14875" max="14875" width="8.25" style="715" bestFit="1" customWidth="1"/>
    <col min="14876" max="14876" width="7" style="715" bestFit="1" customWidth="1"/>
    <col min="14877" max="14878" width="8.125" style="715" bestFit="1" customWidth="1"/>
    <col min="14879" max="14879" width="9.75" style="715" bestFit="1" customWidth="1"/>
    <col min="14880" max="14880" width="10.875" style="715" bestFit="1" customWidth="1"/>
    <col min="14881" max="14881" width="10.125" style="715" bestFit="1" customWidth="1"/>
    <col min="14882" max="14882" width="7.375" style="715" bestFit="1" customWidth="1"/>
    <col min="14883" max="14883" width="7.625" style="715" bestFit="1" customWidth="1"/>
    <col min="14884" max="14884" width="8.75" style="715" bestFit="1" customWidth="1"/>
    <col min="14885" max="14886" width="7.875" style="715" bestFit="1" customWidth="1"/>
    <col min="14887" max="14887" width="8.25" style="715" bestFit="1" customWidth="1"/>
    <col min="14888" max="14888" width="7" style="715" bestFit="1" customWidth="1"/>
    <col min="14889" max="14890" width="8.125" style="715" bestFit="1" customWidth="1"/>
    <col min="14891" max="14891" width="9.75" style="715" bestFit="1" customWidth="1"/>
    <col min="14892" max="14892" width="10.875" style="715" bestFit="1" customWidth="1"/>
    <col min="14893" max="14893" width="10.125" style="715" bestFit="1" customWidth="1"/>
    <col min="14894" max="14894" width="7.375" style="715" bestFit="1" customWidth="1"/>
    <col min="14895" max="14895" width="7.625" style="715" bestFit="1" customWidth="1"/>
    <col min="14896" max="14896" width="8.75" style="715" bestFit="1" customWidth="1"/>
    <col min="14897" max="14898" width="7.875" style="715" bestFit="1" customWidth="1"/>
    <col min="14899" max="14899" width="8.25" style="715" bestFit="1" customWidth="1"/>
    <col min="14900" max="14900" width="7" style="715" bestFit="1" customWidth="1"/>
    <col min="14901" max="14902" width="8.125" style="715" bestFit="1" customWidth="1"/>
    <col min="14903" max="14903" width="9.75" style="715" bestFit="1" customWidth="1"/>
    <col min="14904" max="14904" width="10.875" style="715" bestFit="1" customWidth="1"/>
    <col min="14905" max="14905" width="10.125" style="715" bestFit="1" customWidth="1"/>
    <col min="14906" max="14906" width="7.375" style="715" bestFit="1" customWidth="1"/>
    <col min="14907" max="14907" width="7.625" style="715" bestFit="1" customWidth="1"/>
    <col min="14908" max="14908" width="8.75" style="715" bestFit="1" customWidth="1"/>
    <col min="14909" max="14910" width="7.875" style="715" bestFit="1" customWidth="1"/>
    <col min="14911" max="14911" width="8.25" style="715" bestFit="1" customWidth="1"/>
    <col min="14912" max="14912" width="7" style="715" bestFit="1" customWidth="1"/>
    <col min="14913" max="14914" width="8.125" style="715" bestFit="1" customWidth="1"/>
    <col min="14915" max="14915" width="9.75" style="715" bestFit="1" customWidth="1"/>
    <col min="14916" max="14916" width="10.875" style="715" bestFit="1" customWidth="1"/>
    <col min="14917" max="14917" width="10.125" style="715" bestFit="1" customWidth="1"/>
    <col min="14918" max="14918" width="7.375" style="715" bestFit="1" customWidth="1"/>
    <col min="14919" max="14919" width="7.625" style="715" bestFit="1" customWidth="1"/>
    <col min="14920" max="14920" width="8.75" style="715" bestFit="1" customWidth="1"/>
    <col min="14921" max="14922" width="7.875" style="715" bestFit="1" customWidth="1"/>
    <col min="14923" max="14923" width="8.25" style="715" bestFit="1" customWidth="1"/>
    <col min="14924" max="14924" width="7" style="715" bestFit="1" customWidth="1"/>
    <col min="14925" max="14926" width="8.125" style="715" bestFit="1" customWidth="1"/>
    <col min="14927" max="14927" width="9.75" style="715" bestFit="1" customWidth="1"/>
    <col min="14928" max="14928" width="10.875" style="715" bestFit="1" customWidth="1"/>
    <col min="14929" max="14929" width="10.125" style="715" bestFit="1" customWidth="1"/>
    <col min="14930" max="14930" width="7.375" style="715" bestFit="1" customWidth="1"/>
    <col min="14931" max="14931" width="7.625" style="715" bestFit="1" customWidth="1"/>
    <col min="14932" max="14932" width="8.75" style="715" bestFit="1" customWidth="1"/>
    <col min="14933" max="14934" width="7.875" style="715" bestFit="1" customWidth="1"/>
    <col min="14935" max="14935" width="8.25" style="715" bestFit="1" customWidth="1"/>
    <col min="14936" max="14936" width="7" style="715" bestFit="1" customWidth="1"/>
    <col min="14937" max="14938" width="8.125" style="715" bestFit="1" customWidth="1"/>
    <col min="14939" max="14939" width="9.75" style="715" bestFit="1" customWidth="1"/>
    <col min="14940" max="14940" width="10.875" style="715" bestFit="1" customWidth="1"/>
    <col min="14941" max="14941" width="10.125" style="715" bestFit="1" customWidth="1"/>
    <col min="14942" max="14942" width="7.375" style="715" bestFit="1" customWidth="1"/>
    <col min="14943" max="14943" width="7.625" style="715" bestFit="1" customWidth="1"/>
    <col min="14944" max="14944" width="8.75" style="715" bestFit="1" customWidth="1"/>
    <col min="14945" max="14946" width="7.875" style="715" bestFit="1" customWidth="1"/>
    <col min="14947" max="14947" width="8.25" style="715" bestFit="1" customWidth="1"/>
    <col min="14948" max="14948" width="7" style="715" bestFit="1" customWidth="1"/>
    <col min="14949" max="14950" width="8.125" style="715" bestFit="1" customWidth="1"/>
    <col min="14951" max="14951" width="9.75" style="715" bestFit="1" customWidth="1"/>
    <col min="14952" max="14952" width="10.875" style="715" bestFit="1" customWidth="1"/>
    <col min="14953" max="14953" width="10.125" style="715" bestFit="1" customWidth="1"/>
    <col min="14954" max="14954" width="7.375" style="715" bestFit="1" customWidth="1"/>
    <col min="14955" max="14955" width="7.625" style="715" bestFit="1" customWidth="1"/>
    <col min="14956" max="14956" width="8.75" style="715" bestFit="1" customWidth="1"/>
    <col min="14957" max="14958" width="7.875" style="715" bestFit="1" customWidth="1"/>
    <col min="14959" max="14959" width="8.25" style="715" bestFit="1" customWidth="1"/>
    <col min="14960" max="14960" width="7" style="715" bestFit="1" customWidth="1"/>
    <col min="14961" max="14962" width="8.125" style="715" bestFit="1" customWidth="1"/>
    <col min="14963" max="14963" width="9.75" style="715" bestFit="1" customWidth="1"/>
    <col min="14964" max="14964" width="10.875" style="715" bestFit="1" customWidth="1"/>
    <col min="14965" max="14965" width="10.125" style="715" bestFit="1" customWidth="1"/>
    <col min="14966" max="14966" width="7.375" style="715" bestFit="1" customWidth="1"/>
    <col min="14967" max="14967" width="7.625" style="715" bestFit="1" customWidth="1"/>
    <col min="14968" max="14968" width="8.75" style="715" bestFit="1" customWidth="1"/>
    <col min="14969" max="14970" width="7.875" style="715" bestFit="1" customWidth="1"/>
    <col min="14971" max="14971" width="8.25" style="715" bestFit="1" customWidth="1"/>
    <col min="14972" max="14972" width="7" style="715" bestFit="1" customWidth="1"/>
    <col min="14973" max="14974" width="8.125" style="715" bestFit="1" customWidth="1"/>
    <col min="14975" max="14975" width="9.75" style="715" bestFit="1" customWidth="1"/>
    <col min="14976" max="14976" width="10.875" style="715" bestFit="1" customWidth="1"/>
    <col min="14977" max="14977" width="10.125" style="715" bestFit="1" customWidth="1"/>
    <col min="14978" max="14978" width="7.375" style="715" bestFit="1" customWidth="1"/>
    <col min="14979" max="14979" width="7.625" style="715" bestFit="1" customWidth="1"/>
    <col min="14980" max="14980" width="8.75" style="715" bestFit="1" customWidth="1"/>
    <col min="14981" max="14982" width="7.875" style="715" bestFit="1" customWidth="1"/>
    <col min="14983" max="14983" width="8.25" style="715" bestFit="1" customWidth="1"/>
    <col min="14984" max="14984" width="7" style="715" bestFit="1" customWidth="1"/>
    <col min="14985" max="14986" width="8.125" style="715" bestFit="1" customWidth="1"/>
    <col min="14987" max="14987" width="9.75" style="715" bestFit="1" customWidth="1"/>
    <col min="14988" max="14988" width="10.875" style="715" bestFit="1" customWidth="1"/>
    <col min="14989" max="14989" width="10.125" style="715" bestFit="1" customWidth="1"/>
    <col min="14990" max="14990" width="7.375" style="715" bestFit="1" customWidth="1"/>
    <col min="14991" max="14991" width="7.625" style="715" bestFit="1" customWidth="1"/>
    <col min="14992" max="14992" width="8.75" style="715" bestFit="1" customWidth="1"/>
    <col min="14993" max="14994" width="7.875" style="715" bestFit="1" customWidth="1"/>
    <col min="14995" max="14995" width="8.25" style="715" bestFit="1" customWidth="1"/>
    <col min="14996" max="14996" width="7" style="715" bestFit="1" customWidth="1"/>
    <col min="14997" max="14998" width="8.125" style="715" bestFit="1" customWidth="1"/>
    <col min="14999" max="14999" width="9.75" style="715" bestFit="1" customWidth="1"/>
    <col min="15000" max="15000" width="10.875" style="715" bestFit="1" customWidth="1"/>
    <col min="15001" max="15001" width="10.125" style="715" bestFit="1" customWidth="1"/>
    <col min="15002" max="15002" width="7.375" style="715" bestFit="1" customWidth="1"/>
    <col min="15003" max="15003" width="7.625" style="715" bestFit="1" customWidth="1"/>
    <col min="15004" max="15004" width="8.75" style="715" bestFit="1" customWidth="1"/>
    <col min="15005" max="15006" width="7.875" style="715" bestFit="1" customWidth="1"/>
    <col min="15007" max="15007" width="8.25" style="715" bestFit="1" customWidth="1"/>
    <col min="15008" max="15008" width="7" style="715" bestFit="1" customWidth="1"/>
    <col min="15009" max="15010" width="8.125" style="715" bestFit="1" customWidth="1"/>
    <col min="15011" max="15011" width="9.75" style="715" bestFit="1" customWidth="1"/>
    <col min="15012" max="15012" width="10.875" style="715" bestFit="1" customWidth="1"/>
    <col min="15013" max="15013" width="10.125" style="715" bestFit="1" customWidth="1"/>
    <col min="15014" max="15014" width="7.375" style="715" bestFit="1" customWidth="1"/>
    <col min="15015" max="15015" width="7.625" style="715" bestFit="1" customWidth="1"/>
    <col min="15016" max="15016" width="8.75" style="715" bestFit="1" customWidth="1"/>
    <col min="15017" max="15018" width="7.875" style="715" bestFit="1" customWidth="1"/>
    <col min="15019" max="15019" width="8.25" style="715" bestFit="1" customWidth="1"/>
    <col min="15020" max="15020" width="7" style="715" bestFit="1" customWidth="1"/>
    <col min="15021" max="15022" width="8.125" style="715" bestFit="1" customWidth="1"/>
    <col min="15023" max="15023" width="9.75" style="715" bestFit="1" customWidth="1"/>
    <col min="15024" max="15024" width="10.875" style="715" bestFit="1" customWidth="1"/>
    <col min="15025" max="15025" width="10.125" style="715" bestFit="1" customWidth="1"/>
    <col min="15026" max="15026" width="7.375" style="715" bestFit="1" customWidth="1"/>
    <col min="15027" max="15104" width="9" style="715"/>
    <col min="15105" max="15105" width="50.75" style="715" customWidth="1"/>
    <col min="15106" max="15106" width="7.875" style="715" bestFit="1" customWidth="1"/>
    <col min="15107" max="15107" width="8.25" style="715" bestFit="1" customWidth="1"/>
    <col min="15108" max="15108" width="7" style="715" bestFit="1" customWidth="1"/>
    <col min="15109" max="15110" width="8.125" style="715" bestFit="1" customWidth="1"/>
    <col min="15111" max="15111" width="9.75" style="715" bestFit="1" customWidth="1"/>
    <col min="15112" max="15112" width="10.875" style="715" bestFit="1" customWidth="1"/>
    <col min="15113" max="15113" width="10.125" style="715" bestFit="1" customWidth="1"/>
    <col min="15114" max="15114" width="7.375" style="715" bestFit="1" customWidth="1"/>
    <col min="15115" max="15115" width="7.625" style="715" bestFit="1" customWidth="1"/>
    <col min="15116" max="15116" width="8.75" style="715" bestFit="1" customWidth="1"/>
    <col min="15117" max="15118" width="7.875" style="715" bestFit="1" customWidth="1"/>
    <col min="15119" max="15119" width="8.25" style="715" bestFit="1" customWidth="1"/>
    <col min="15120" max="15120" width="7" style="715" bestFit="1" customWidth="1"/>
    <col min="15121" max="15122" width="8.125" style="715" bestFit="1" customWidth="1"/>
    <col min="15123" max="15123" width="9.75" style="715" bestFit="1" customWidth="1"/>
    <col min="15124" max="15124" width="10.875" style="715" bestFit="1" customWidth="1"/>
    <col min="15125" max="15125" width="10.125" style="715" bestFit="1" customWidth="1"/>
    <col min="15126" max="15126" width="7.375" style="715" bestFit="1" customWidth="1"/>
    <col min="15127" max="15127" width="7.625" style="715" bestFit="1" customWidth="1"/>
    <col min="15128" max="15128" width="8.75" style="715" bestFit="1" customWidth="1"/>
    <col min="15129" max="15130" width="7.875" style="715" bestFit="1" customWidth="1"/>
    <col min="15131" max="15131" width="8.25" style="715" bestFit="1" customWidth="1"/>
    <col min="15132" max="15132" width="7" style="715" bestFit="1" customWidth="1"/>
    <col min="15133" max="15134" width="8.125" style="715" bestFit="1" customWidth="1"/>
    <col min="15135" max="15135" width="9.75" style="715" bestFit="1" customWidth="1"/>
    <col min="15136" max="15136" width="10.875" style="715" bestFit="1" customWidth="1"/>
    <col min="15137" max="15137" width="10.125" style="715" bestFit="1" customWidth="1"/>
    <col min="15138" max="15138" width="7.375" style="715" bestFit="1" customWidth="1"/>
    <col min="15139" max="15139" width="7.625" style="715" bestFit="1" customWidth="1"/>
    <col min="15140" max="15140" width="8.75" style="715" bestFit="1" customWidth="1"/>
    <col min="15141" max="15142" width="7.875" style="715" bestFit="1" customWidth="1"/>
    <col min="15143" max="15143" width="8.25" style="715" bestFit="1" customWidth="1"/>
    <col min="15144" max="15144" width="7" style="715" bestFit="1" customWidth="1"/>
    <col min="15145" max="15146" width="8.125" style="715" bestFit="1" customWidth="1"/>
    <col min="15147" max="15147" width="9.75" style="715" bestFit="1" customWidth="1"/>
    <col min="15148" max="15148" width="10.875" style="715" bestFit="1" customWidth="1"/>
    <col min="15149" max="15149" width="10.125" style="715" bestFit="1" customWidth="1"/>
    <col min="15150" max="15150" width="7.375" style="715" bestFit="1" customWidth="1"/>
    <col min="15151" max="15151" width="7.625" style="715" bestFit="1" customWidth="1"/>
    <col min="15152" max="15152" width="8.75" style="715" bestFit="1" customWidth="1"/>
    <col min="15153" max="15154" width="7.875" style="715" bestFit="1" customWidth="1"/>
    <col min="15155" max="15155" width="8.25" style="715" bestFit="1" customWidth="1"/>
    <col min="15156" max="15156" width="7" style="715" bestFit="1" customWidth="1"/>
    <col min="15157" max="15158" width="8.125" style="715" bestFit="1" customWidth="1"/>
    <col min="15159" max="15159" width="9.75" style="715" bestFit="1" customWidth="1"/>
    <col min="15160" max="15160" width="10.875" style="715" bestFit="1" customWidth="1"/>
    <col min="15161" max="15161" width="10.125" style="715" bestFit="1" customWidth="1"/>
    <col min="15162" max="15162" width="7.375" style="715" bestFit="1" customWidth="1"/>
    <col min="15163" max="15163" width="7.625" style="715" bestFit="1" customWidth="1"/>
    <col min="15164" max="15164" width="8.75" style="715" bestFit="1" customWidth="1"/>
    <col min="15165" max="15166" width="7.875" style="715" bestFit="1" customWidth="1"/>
    <col min="15167" max="15167" width="8.25" style="715" bestFit="1" customWidth="1"/>
    <col min="15168" max="15168" width="7" style="715" bestFit="1" customWidth="1"/>
    <col min="15169" max="15170" width="8.125" style="715" bestFit="1" customWidth="1"/>
    <col min="15171" max="15171" width="9.75" style="715" bestFit="1" customWidth="1"/>
    <col min="15172" max="15172" width="10.875" style="715" bestFit="1" customWidth="1"/>
    <col min="15173" max="15173" width="10.125" style="715" bestFit="1" customWidth="1"/>
    <col min="15174" max="15174" width="7.375" style="715" bestFit="1" customWidth="1"/>
    <col min="15175" max="15175" width="7.625" style="715" bestFit="1" customWidth="1"/>
    <col min="15176" max="15176" width="8.75" style="715" bestFit="1" customWidth="1"/>
    <col min="15177" max="15178" width="7.875" style="715" bestFit="1" customWidth="1"/>
    <col min="15179" max="15179" width="8.25" style="715" bestFit="1" customWidth="1"/>
    <col min="15180" max="15180" width="7" style="715" bestFit="1" customWidth="1"/>
    <col min="15181" max="15182" width="8.125" style="715" bestFit="1" customWidth="1"/>
    <col min="15183" max="15183" width="9.75" style="715" bestFit="1" customWidth="1"/>
    <col min="15184" max="15184" width="10.875" style="715" bestFit="1" customWidth="1"/>
    <col min="15185" max="15185" width="10.125" style="715" bestFit="1" customWidth="1"/>
    <col min="15186" max="15186" width="7.375" style="715" bestFit="1" customWidth="1"/>
    <col min="15187" max="15187" width="7.625" style="715" bestFit="1" customWidth="1"/>
    <col min="15188" max="15188" width="8.75" style="715" bestFit="1" customWidth="1"/>
    <col min="15189" max="15190" width="7.875" style="715" bestFit="1" customWidth="1"/>
    <col min="15191" max="15191" width="8.25" style="715" bestFit="1" customWidth="1"/>
    <col min="15192" max="15192" width="7" style="715" bestFit="1" customWidth="1"/>
    <col min="15193" max="15194" width="8.125" style="715" bestFit="1" customWidth="1"/>
    <col min="15195" max="15195" width="9.75" style="715" bestFit="1" customWidth="1"/>
    <col min="15196" max="15196" width="10.875" style="715" bestFit="1" customWidth="1"/>
    <col min="15197" max="15197" width="10.125" style="715" bestFit="1" customWidth="1"/>
    <col min="15198" max="15198" width="7.375" style="715" bestFit="1" customWidth="1"/>
    <col min="15199" max="15199" width="7.625" style="715" bestFit="1" customWidth="1"/>
    <col min="15200" max="15200" width="8.75" style="715" bestFit="1" customWidth="1"/>
    <col min="15201" max="15202" width="7.875" style="715" bestFit="1" customWidth="1"/>
    <col min="15203" max="15203" width="8.25" style="715" bestFit="1" customWidth="1"/>
    <col min="15204" max="15204" width="7" style="715" bestFit="1" customWidth="1"/>
    <col min="15205" max="15206" width="8.125" style="715" bestFit="1" customWidth="1"/>
    <col min="15207" max="15207" width="9.75" style="715" bestFit="1" customWidth="1"/>
    <col min="15208" max="15208" width="10.875" style="715" bestFit="1" customWidth="1"/>
    <col min="15209" max="15209" width="10.125" style="715" bestFit="1" customWidth="1"/>
    <col min="15210" max="15210" width="7.375" style="715" bestFit="1" customWidth="1"/>
    <col min="15211" max="15211" width="7.625" style="715" bestFit="1" customWidth="1"/>
    <col min="15212" max="15212" width="8.75" style="715" bestFit="1" customWidth="1"/>
    <col min="15213" max="15214" width="7.875" style="715" bestFit="1" customWidth="1"/>
    <col min="15215" max="15215" width="8.25" style="715" bestFit="1" customWidth="1"/>
    <col min="15216" max="15216" width="7" style="715" bestFit="1" customWidth="1"/>
    <col min="15217" max="15218" width="8.125" style="715" bestFit="1" customWidth="1"/>
    <col min="15219" max="15219" width="9.75" style="715" bestFit="1" customWidth="1"/>
    <col min="15220" max="15220" width="10.875" style="715" bestFit="1" customWidth="1"/>
    <col min="15221" max="15221" width="10.125" style="715" bestFit="1" customWidth="1"/>
    <col min="15222" max="15222" width="7.375" style="715" bestFit="1" customWidth="1"/>
    <col min="15223" max="15223" width="7.625" style="715" bestFit="1" customWidth="1"/>
    <col min="15224" max="15224" width="8.75" style="715" bestFit="1" customWidth="1"/>
    <col min="15225" max="15226" width="7.875" style="715" bestFit="1" customWidth="1"/>
    <col min="15227" max="15227" width="8.25" style="715" bestFit="1" customWidth="1"/>
    <col min="15228" max="15228" width="7" style="715" bestFit="1" customWidth="1"/>
    <col min="15229" max="15230" width="8.125" style="715" bestFit="1" customWidth="1"/>
    <col min="15231" max="15231" width="9.75" style="715" bestFit="1" customWidth="1"/>
    <col min="15232" max="15232" width="10.875" style="715" bestFit="1" customWidth="1"/>
    <col min="15233" max="15233" width="10.125" style="715" bestFit="1" customWidth="1"/>
    <col min="15234" max="15234" width="7.375" style="715" bestFit="1" customWidth="1"/>
    <col min="15235" max="15235" width="7.625" style="715" bestFit="1" customWidth="1"/>
    <col min="15236" max="15236" width="8.75" style="715" bestFit="1" customWidth="1"/>
    <col min="15237" max="15238" width="7.875" style="715" bestFit="1" customWidth="1"/>
    <col min="15239" max="15239" width="8.25" style="715" bestFit="1" customWidth="1"/>
    <col min="15240" max="15240" width="7" style="715" bestFit="1" customWidth="1"/>
    <col min="15241" max="15242" width="8.125" style="715" bestFit="1" customWidth="1"/>
    <col min="15243" max="15243" width="9.75" style="715" bestFit="1" customWidth="1"/>
    <col min="15244" max="15244" width="10.875" style="715" bestFit="1" customWidth="1"/>
    <col min="15245" max="15245" width="10.125" style="715" bestFit="1" customWidth="1"/>
    <col min="15246" max="15246" width="7.375" style="715" bestFit="1" customWidth="1"/>
    <col min="15247" max="15247" width="7.625" style="715" bestFit="1" customWidth="1"/>
    <col min="15248" max="15248" width="8.75" style="715" bestFit="1" customWidth="1"/>
    <col min="15249" max="15250" width="7.875" style="715" bestFit="1" customWidth="1"/>
    <col min="15251" max="15251" width="8.25" style="715" bestFit="1" customWidth="1"/>
    <col min="15252" max="15252" width="7" style="715" bestFit="1" customWidth="1"/>
    <col min="15253" max="15254" width="8.125" style="715" bestFit="1" customWidth="1"/>
    <col min="15255" max="15255" width="9.75" style="715" bestFit="1" customWidth="1"/>
    <col min="15256" max="15256" width="10.875" style="715" bestFit="1" customWidth="1"/>
    <col min="15257" max="15257" width="10.125" style="715" bestFit="1" customWidth="1"/>
    <col min="15258" max="15258" width="7.375" style="715" bestFit="1" customWidth="1"/>
    <col min="15259" max="15259" width="7.625" style="715" bestFit="1" customWidth="1"/>
    <col min="15260" max="15260" width="8.75" style="715" bestFit="1" customWidth="1"/>
    <col min="15261" max="15262" width="7.875" style="715" bestFit="1" customWidth="1"/>
    <col min="15263" max="15263" width="8.25" style="715" bestFit="1" customWidth="1"/>
    <col min="15264" max="15264" width="7" style="715" bestFit="1" customWidth="1"/>
    <col min="15265" max="15266" width="8.125" style="715" bestFit="1" customWidth="1"/>
    <col min="15267" max="15267" width="9.75" style="715" bestFit="1" customWidth="1"/>
    <col min="15268" max="15268" width="10.875" style="715" bestFit="1" customWidth="1"/>
    <col min="15269" max="15269" width="10.125" style="715" bestFit="1" customWidth="1"/>
    <col min="15270" max="15270" width="7.375" style="715" bestFit="1" customWidth="1"/>
    <col min="15271" max="15271" width="7.625" style="715" bestFit="1" customWidth="1"/>
    <col min="15272" max="15272" width="8.75" style="715" bestFit="1" customWidth="1"/>
    <col min="15273" max="15274" width="7.875" style="715" bestFit="1" customWidth="1"/>
    <col min="15275" max="15275" width="8.25" style="715" bestFit="1" customWidth="1"/>
    <col min="15276" max="15276" width="7" style="715" bestFit="1" customWidth="1"/>
    <col min="15277" max="15278" width="8.125" style="715" bestFit="1" customWidth="1"/>
    <col min="15279" max="15279" width="9.75" style="715" bestFit="1" customWidth="1"/>
    <col min="15280" max="15280" width="10.875" style="715" bestFit="1" customWidth="1"/>
    <col min="15281" max="15281" width="10.125" style="715" bestFit="1" customWidth="1"/>
    <col min="15282" max="15282" width="7.375" style="715" bestFit="1" customWidth="1"/>
    <col min="15283" max="15360" width="9" style="715"/>
    <col min="15361" max="15361" width="50.75" style="715" customWidth="1"/>
    <col min="15362" max="15362" width="7.875" style="715" bestFit="1" customWidth="1"/>
    <col min="15363" max="15363" width="8.25" style="715" bestFit="1" customWidth="1"/>
    <col min="15364" max="15364" width="7" style="715" bestFit="1" customWidth="1"/>
    <col min="15365" max="15366" width="8.125" style="715" bestFit="1" customWidth="1"/>
    <col min="15367" max="15367" width="9.75" style="715" bestFit="1" customWidth="1"/>
    <col min="15368" max="15368" width="10.875" style="715" bestFit="1" customWidth="1"/>
    <col min="15369" max="15369" width="10.125" style="715" bestFit="1" customWidth="1"/>
    <col min="15370" max="15370" width="7.375" style="715" bestFit="1" customWidth="1"/>
    <col min="15371" max="15371" width="7.625" style="715" bestFit="1" customWidth="1"/>
    <col min="15372" max="15372" width="8.75" style="715" bestFit="1" customWidth="1"/>
    <col min="15373" max="15374" width="7.875" style="715" bestFit="1" customWidth="1"/>
    <col min="15375" max="15375" width="8.25" style="715" bestFit="1" customWidth="1"/>
    <col min="15376" max="15376" width="7" style="715" bestFit="1" customWidth="1"/>
    <col min="15377" max="15378" width="8.125" style="715" bestFit="1" customWidth="1"/>
    <col min="15379" max="15379" width="9.75" style="715" bestFit="1" customWidth="1"/>
    <col min="15380" max="15380" width="10.875" style="715" bestFit="1" customWidth="1"/>
    <col min="15381" max="15381" width="10.125" style="715" bestFit="1" customWidth="1"/>
    <col min="15382" max="15382" width="7.375" style="715" bestFit="1" customWidth="1"/>
    <col min="15383" max="15383" width="7.625" style="715" bestFit="1" customWidth="1"/>
    <col min="15384" max="15384" width="8.75" style="715" bestFit="1" customWidth="1"/>
    <col min="15385" max="15386" width="7.875" style="715" bestFit="1" customWidth="1"/>
    <col min="15387" max="15387" width="8.25" style="715" bestFit="1" customWidth="1"/>
    <col min="15388" max="15388" width="7" style="715" bestFit="1" customWidth="1"/>
    <col min="15389" max="15390" width="8.125" style="715" bestFit="1" customWidth="1"/>
    <col min="15391" max="15391" width="9.75" style="715" bestFit="1" customWidth="1"/>
    <col min="15392" max="15392" width="10.875" style="715" bestFit="1" customWidth="1"/>
    <col min="15393" max="15393" width="10.125" style="715" bestFit="1" customWidth="1"/>
    <col min="15394" max="15394" width="7.375" style="715" bestFit="1" customWidth="1"/>
    <col min="15395" max="15395" width="7.625" style="715" bestFit="1" customWidth="1"/>
    <col min="15396" max="15396" width="8.75" style="715" bestFit="1" customWidth="1"/>
    <col min="15397" max="15398" width="7.875" style="715" bestFit="1" customWidth="1"/>
    <col min="15399" max="15399" width="8.25" style="715" bestFit="1" customWidth="1"/>
    <col min="15400" max="15400" width="7" style="715" bestFit="1" customWidth="1"/>
    <col min="15401" max="15402" width="8.125" style="715" bestFit="1" customWidth="1"/>
    <col min="15403" max="15403" width="9.75" style="715" bestFit="1" customWidth="1"/>
    <col min="15404" max="15404" width="10.875" style="715" bestFit="1" customWidth="1"/>
    <col min="15405" max="15405" width="10.125" style="715" bestFit="1" customWidth="1"/>
    <col min="15406" max="15406" width="7.375" style="715" bestFit="1" customWidth="1"/>
    <col min="15407" max="15407" width="7.625" style="715" bestFit="1" customWidth="1"/>
    <col min="15408" max="15408" width="8.75" style="715" bestFit="1" customWidth="1"/>
    <col min="15409" max="15410" width="7.875" style="715" bestFit="1" customWidth="1"/>
    <col min="15411" max="15411" width="8.25" style="715" bestFit="1" customWidth="1"/>
    <col min="15412" max="15412" width="7" style="715" bestFit="1" customWidth="1"/>
    <col min="15413" max="15414" width="8.125" style="715" bestFit="1" customWidth="1"/>
    <col min="15415" max="15415" width="9.75" style="715" bestFit="1" customWidth="1"/>
    <col min="15416" max="15416" width="10.875" style="715" bestFit="1" customWidth="1"/>
    <col min="15417" max="15417" width="10.125" style="715" bestFit="1" customWidth="1"/>
    <col min="15418" max="15418" width="7.375" style="715" bestFit="1" customWidth="1"/>
    <col min="15419" max="15419" width="7.625" style="715" bestFit="1" customWidth="1"/>
    <col min="15420" max="15420" width="8.75" style="715" bestFit="1" customWidth="1"/>
    <col min="15421" max="15422" width="7.875" style="715" bestFit="1" customWidth="1"/>
    <col min="15423" max="15423" width="8.25" style="715" bestFit="1" customWidth="1"/>
    <col min="15424" max="15424" width="7" style="715" bestFit="1" customWidth="1"/>
    <col min="15425" max="15426" width="8.125" style="715" bestFit="1" customWidth="1"/>
    <col min="15427" max="15427" width="9.75" style="715" bestFit="1" customWidth="1"/>
    <col min="15428" max="15428" width="10.875" style="715" bestFit="1" customWidth="1"/>
    <col min="15429" max="15429" width="10.125" style="715" bestFit="1" customWidth="1"/>
    <col min="15430" max="15430" width="7.375" style="715" bestFit="1" customWidth="1"/>
    <col min="15431" max="15431" width="7.625" style="715" bestFit="1" customWidth="1"/>
    <col min="15432" max="15432" width="8.75" style="715" bestFit="1" customWidth="1"/>
    <col min="15433" max="15434" width="7.875" style="715" bestFit="1" customWidth="1"/>
    <col min="15435" max="15435" width="8.25" style="715" bestFit="1" customWidth="1"/>
    <col min="15436" max="15436" width="7" style="715" bestFit="1" customWidth="1"/>
    <col min="15437" max="15438" width="8.125" style="715" bestFit="1" customWidth="1"/>
    <col min="15439" max="15439" width="9.75" style="715" bestFit="1" customWidth="1"/>
    <col min="15440" max="15440" width="10.875" style="715" bestFit="1" customWidth="1"/>
    <col min="15441" max="15441" width="10.125" style="715" bestFit="1" customWidth="1"/>
    <col min="15442" max="15442" width="7.375" style="715" bestFit="1" customWidth="1"/>
    <col min="15443" max="15443" width="7.625" style="715" bestFit="1" customWidth="1"/>
    <col min="15444" max="15444" width="8.75" style="715" bestFit="1" customWidth="1"/>
    <col min="15445" max="15446" width="7.875" style="715" bestFit="1" customWidth="1"/>
    <col min="15447" max="15447" width="8.25" style="715" bestFit="1" customWidth="1"/>
    <col min="15448" max="15448" width="7" style="715" bestFit="1" customWidth="1"/>
    <col min="15449" max="15450" width="8.125" style="715" bestFit="1" customWidth="1"/>
    <col min="15451" max="15451" width="9.75" style="715" bestFit="1" customWidth="1"/>
    <col min="15452" max="15452" width="10.875" style="715" bestFit="1" customWidth="1"/>
    <col min="15453" max="15453" width="10.125" style="715" bestFit="1" customWidth="1"/>
    <col min="15454" max="15454" width="7.375" style="715" bestFit="1" customWidth="1"/>
    <col min="15455" max="15455" width="7.625" style="715" bestFit="1" customWidth="1"/>
    <col min="15456" max="15456" width="8.75" style="715" bestFit="1" customWidth="1"/>
    <col min="15457" max="15458" width="7.875" style="715" bestFit="1" customWidth="1"/>
    <col min="15459" max="15459" width="8.25" style="715" bestFit="1" customWidth="1"/>
    <col min="15460" max="15460" width="7" style="715" bestFit="1" customWidth="1"/>
    <col min="15461" max="15462" width="8.125" style="715" bestFit="1" customWidth="1"/>
    <col min="15463" max="15463" width="9.75" style="715" bestFit="1" customWidth="1"/>
    <col min="15464" max="15464" width="10.875" style="715" bestFit="1" customWidth="1"/>
    <col min="15465" max="15465" width="10.125" style="715" bestFit="1" customWidth="1"/>
    <col min="15466" max="15466" width="7.375" style="715" bestFit="1" customWidth="1"/>
    <col min="15467" max="15467" width="7.625" style="715" bestFit="1" customWidth="1"/>
    <col min="15468" max="15468" width="8.75" style="715" bestFit="1" customWidth="1"/>
    <col min="15469" max="15470" width="7.875" style="715" bestFit="1" customWidth="1"/>
    <col min="15471" max="15471" width="8.25" style="715" bestFit="1" customWidth="1"/>
    <col min="15472" max="15472" width="7" style="715" bestFit="1" customWidth="1"/>
    <col min="15473" max="15474" width="8.125" style="715" bestFit="1" customWidth="1"/>
    <col min="15475" max="15475" width="9.75" style="715" bestFit="1" customWidth="1"/>
    <col min="15476" max="15476" width="10.875" style="715" bestFit="1" customWidth="1"/>
    <col min="15477" max="15477" width="10.125" style="715" bestFit="1" customWidth="1"/>
    <col min="15478" max="15478" width="7.375" style="715" bestFit="1" customWidth="1"/>
    <col min="15479" max="15479" width="7.625" style="715" bestFit="1" customWidth="1"/>
    <col min="15480" max="15480" width="8.75" style="715" bestFit="1" customWidth="1"/>
    <col min="15481" max="15482" width="7.875" style="715" bestFit="1" customWidth="1"/>
    <col min="15483" max="15483" width="8.25" style="715" bestFit="1" customWidth="1"/>
    <col min="15484" max="15484" width="7" style="715" bestFit="1" customWidth="1"/>
    <col min="15485" max="15486" width="8.125" style="715" bestFit="1" customWidth="1"/>
    <col min="15487" max="15487" width="9.75" style="715" bestFit="1" customWidth="1"/>
    <col min="15488" max="15488" width="10.875" style="715" bestFit="1" customWidth="1"/>
    <col min="15489" max="15489" width="10.125" style="715" bestFit="1" customWidth="1"/>
    <col min="15490" max="15490" width="7.375" style="715" bestFit="1" customWidth="1"/>
    <col min="15491" max="15491" width="7.625" style="715" bestFit="1" customWidth="1"/>
    <col min="15492" max="15492" width="8.75" style="715" bestFit="1" customWidth="1"/>
    <col min="15493" max="15494" width="7.875" style="715" bestFit="1" customWidth="1"/>
    <col min="15495" max="15495" width="8.25" style="715" bestFit="1" customWidth="1"/>
    <col min="15496" max="15496" width="7" style="715" bestFit="1" customWidth="1"/>
    <col min="15497" max="15498" width="8.125" style="715" bestFit="1" customWidth="1"/>
    <col min="15499" max="15499" width="9.75" style="715" bestFit="1" customWidth="1"/>
    <col min="15500" max="15500" width="10.875" style="715" bestFit="1" customWidth="1"/>
    <col min="15501" max="15501" width="10.125" style="715" bestFit="1" customWidth="1"/>
    <col min="15502" max="15502" width="7.375" style="715" bestFit="1" customWidth="1"/>
    <col min="15503" max="15503" width="7.625" style="715" bestFit="1" customWidth="1"/>
    <col min="15504" max="15504" width="8.75" style="715" bestFit="1" customWidth="1"/>
    <col min="15505" max="15506" width="7.875" style="715" bestFit="1" customWidth="1"/>
    <col min="15507" max="15507" width="8.25" style="715" bestFit="1" customWidth="1"/>
    <col min="15508" max="15508" width="7" style="715" bestFit="1" customWidth="1"/>
    <col min="15509" max="15510" width="8.125" style="715" bestFit="1" customWidth="1"/>
    <col min="15511" max="15511" width="9.75" style="715" bestFit="1" customWidth="1"/>
    <col min="15512" max="15512" width="10.875" style="715" bestFit="1" customWidth="1"/>
    <col min="15513" max="15513" width="10.125" style="715" bestFit="1" customWidth="1"/>
    <col min="15514" max="15514" width="7.375" style="715" bestFit="1" customWidth="1"/>
    <col min="15515" max="15515" width="7.625" style="715" bestFit="1" customWidth="1"/>
    <col min="15516" max="15516" width="8.75" style="715" bestFit="1" customWidth="1"/>
    <col min="15517" max="15518" width="7.875" style="715" bestFit="1" customWidth="1"/>
    <col min="15519" max="15519" width="8.25" style="715" bestFit="1" customWidth="1"/>
    <col min="15520" max="15520" width="7" style="715" bestFit="1" customWidth="1"/>
    <col min="15521" max="15522" width="8.125" style="715" bestFit="1" customWidth="1"/>
    <col min="15523" max="15523" width="9.75" style="715" bestFit="1" customWidth="1"/>
    <col min="15524" max="15524" width="10.875" style="715" bestFit="1" customWidth="1"/>
    <col min="15525" max="15525" width="10.125" style="715" bestFit="1" customWidth="1"/>
    <col min="15526" max="15526" width="7.375" style="715" bestFit="1" customWidth="1"/>
    <col min="15527" max="15527" width="7.625" style="715" bestFit="1" customWidth="1"/>
    <col min="15528" max="15528" width="8.75" style="715" bestFit="1" customWidth="1"/>
    <col min="15529" max="15530" width="7.875" style="715" bestFit="1" customWidth="1"/>
    <col min="15531" max="15531" width="8.25" style="715" bestFit="1" customWidth="1"/>
    <col min="15532" max="15532" width="7" style="715" bestFit="1" customWidth="1"/>
    <col min="15533" max="15534" width="8.125" style="715" bestFit="1" customWidth="1"/>
    <col min="15535" max="15535" width="9.75" style="715" bestFit="1" customWidth="1"/>
    <col min="15536" max="15536" width="10.875" style="715" bestFit="1" customWidth="1"/>
    <col min="15537" max="15537" width="10.125" style="715" bestFit="1" customWidth="1"/>
    <col min="15538" max="15538" width="7.375" style="715" bestFit="1" customWidth="1"/>
    <col min="15539" max="15616" width="9" style="715"/>
    <col min="15617" max="15617" width="50.75" style="715" customWidth="1"/>
    <col min="15618" max="15618" width="7.875" style="715" bestFit="1" customWidth="1"/>
    <col min="15619" max="15619" width="8.25" style="715" bestFit="1" customWidth="1"/>
    <col min="15620" max="15620" width="7" style="715" bestFit="1" customWidth="1"/>
    <col min="15621" max="15622" width="8.125" style="715" bestFit="1" customWidth="1"/>
    <col min="15623" max="15623" width="9.75" style="715" bestFit="1" customWidth="1"/>
    <col min="15624" max="15624" width="10.875" style="715" bestFit="1" customWidth="1"/>
    <col min="15625" max="15625" width="10.125" style="715" bestFit="1" customWidth="1"/>
    <col min="15626" max="15626" width="7.375" style="715" bestFit="1" customWidth="1"/>
    <col min="15627" max="15627" width="7.625" style="715" bestFit="1" customWidth="1"/>
    <col min="15628" max="15628" width="8.75" style="715" bestFit="1" customWidth="1"/>
    <col min="15629" max="15630" width="7.875" style="715" bestFit="1" customWidth="1"/>
    <col min="15631" max="15631" width="8.25" style="715" bestFit="1" customWidth="1"/>
    <col min="15632" max="15632" width="7" style="715" bestFit="1" customWidth="1"/>
    <col min="15633" max="15634" width="8.125" style="715" bestFit="1" customWidth="1"/>
    <col min="15635" max="15635" width="9.75" style="715" bestFit="1" customWidth="1"/>
    <col min="15636" max="15636" width="10.875" style="715" bestFit="1" customWidth="1"/>
    <col min="15637" max="15637" width="10.125" style="715" bestFit="1" customWidth="1"/>
    <col min="15638" max="15638" width="7.375" style="715" bestFit="1" customWidth="1"/>
    <col min="15639" max="15639" width="7.625" style="715" bestFit="1" customWidth="1"/>
    <col min="15640" max="15640" width="8.75" style="715" bestFit="1" customWidth="1"/>
    <col min="15641" max="15642" width="7.875" style="715" bestFit="1" customWidth="1"/>
    <col min="15643" max="15643" width="8.25" style="715" bestFit="1" customWidth="1"/>
    <col min="15644" max="15644" width="7" style="715" bestFit="1" customWidth="1"/>
    <col min="15645" max="15646" width="8.125" style="715" bestFit="1" customWidth="1"/>
    <col min="15647" max="15647" width="9.75" style="715" bestFit="1" customWidth="1"/>
    <col min="15648" max="15648" width="10.875" style="715" bestFit="1" customWidth="1"/>
    <col min="15649" max="15649" width="10.125" style="715" bestFit="1" customWidth="1"/>
    <col min="15650" max="15650" width="7.375" style="715" bestFit="1" customWidth="1"/>
    <col min="15651" max="15651" width="7.625" style="715" bestFit="1" customWidth="1"/>
    <col min="15652" max="15652" width="8.75" style="715" bestFit="1" customWidth="1"/>
    <col min="15653" max="15654" width="7.875" style="715" bestFit="1" customWidth="1"/>
    <col min="15655" max="15655" width="8.25" style="715" bestFit="1" customWidth="1"/>
    <col min="15656" max="15656" width="7" style="715" bestFit="1" customWidth="1"/>
    <col min="15657" max="15658" width="8.125" style="715" bestFit="1" customWidth="1"/>
    <col min="15659" max="15659" width="9.75" style="715" bestFit="1" customWidth="1"/>
    <col min="15660" max="15660" width="10.875" style="715" bestFit="1" customWidth="1"/>
    <col min="15661" max="15661" width="10.125" style="715" bestFit="1" customWidth="1"/>
    <col min="15662" max="15662" width="7.375" style="715" bestFit="1" customWidth="1"/>
    <col min="15663" max="15663" width="7.625" style="715" bestFit="1" customWidth="1"/>
    <col min="15664" max="15664" width="8.75" style="715" bestFit="1" customWidth="1"/>
    <col min="15665" max="15666" width="7.875" style="715" bestFit="1" customWidth="1"/>
    <col min="15667" max="15667" width="8.25" style="715" bestFit="1" customWidth="1"/>
    <col min="15668" max="15668" width="7" style="715" bestFit="1" customWidth="1"/>
    <col min="15669" max="15670" width="8.125" style="715" bestFit="1" customWidth="1"/>
    <col min="15671" max="15671" width="9.75" style="715" bestFit="1" customWidth="1"/>
    <col min="15672" max="15672" width="10.875" style="715" bestFit="1" customWidth="1"/>
    <col min="15673" max="15673" width="10.125" style="715" bestFit="1" customWidth="1"/>
    <col min="15674" max="15674" width="7.375" style="715" bestFit="1" customWidth="1"/>
    <col min="15675" max="15675" width="7.625" style="715" bestFit="1" customWidth="1"/>
    <col min="15676" max="15676" width="8.75" style="715" bestFit="1" customWidth="1"/>
    <col min="15677" max="15678" width="7.875" style="715" bestFit="1" customWidth="1"/>
    <col min="15679" max="15679" width="8.25" style="715" bestFit="1" customWidth="1"/>
    <col min="15680" max="15680" width="7" style="715" bestFit="1" customWidth="1"/>
    <col min="15681" max="15682" width="8.125" style="715" bestFit="1" customWidth="1"/>
    <col min="15683" max="15683" width="9.75" style="715" bestFit="1" customWidth="1"/>
    <col min="15684" max="15684" width="10.875" style="715" bestFit="1" customWidth="1"/>
    <col min="15685" max="15685" width="10.125" style="715" bestFit="1" customWidth="1"/>
    <col min="15686" max="15686" width="7.375" style="715" bestFit="1" customWidth="1"/>
    <col min="15687" max="15687" width="7.625" style="715" bestFit="1" customWidth="1"/>
    <col min="15688" max="15688" width="8.75" style="715" bestFit="1" customWidth="1"/>
    <col min="15689" max="15690" width="7.875" style="715" bestFit="1" customWidth="1"/>
    <col min="15691" max="15691" width="8.25" style="715" bestFit="1" customWidth="1"/>
    <col min="15692" max="15692" width="7" style="715" bestFit="1" customWidth="1"/>
    <col min="15693" max="15694" width="8.125" style="715" bestFit="1" customWidth="1"/>
    <col min="15695" max="15695" width="9.75" style="715" bestFit="1" customWidth="1"/>
    <col min="15696" max="15696" width="10.875" style="715" bestFit="1" customWidth="1"/>
    <col min="15697" max="15697" width="10.125" style="715" bestFit="1" customWidth="1"/>
    <col min="15698" max="15698" width="7.375" style="715" bestFit="1" customWidth="1"/>
    <col min="15699" max="15699" width="7.625" style="715" bestFit="1" customWidth="1"/>
    <col min="15700" max="15700" width="8.75" style="715" bestFit="1" customWidth="1"/>
    <col min="15701" max="15702" width="7.875" style="715" bestFit="1" customWidth="1"/>
    <col min="15703" max="15703" width="8.25" style="715" bestFit="1" customWidth="1"/>
    <col min="15704" max="15704" width="7" style="715" bestFit="1" customWidth="1"/>
    <col min="15705" max="15706" width="8.125" style="715" bestFit="1" customWidth="1"/>
    <col min="15707" max="15707" width="9.75" style="715" bestFit="1" customWidth="1"/>
    <col min="15708" max="15708" width="10.875" style="715" bestFit="1" customWidth="1"/>
    <col min="15709" max="15709" width="10.125" style="715" bestFit="1" customWidth="1"/>
    <col min="15710" max="15710" width="7.375" style="715" bestFit="1" customWidth="1"/>
    <col min="15711" max="15711" width="7.625" style="715" bestFit="1" customWidth="1"/>
    <col min="15712" max="15712" width="8.75" style="715" bestFit="1" customWidth="1"/>
    <col min="15713" max="15714" width="7.875" style="715" bestFit="1" customWidth="1"/>
    <col min="15715" max="15715" width="8.25" style="715" bestFit="1" customWidth="1"/>
    <col min="15716" max="15716" width="7" style="715" bestFit="1" customWidth="1"/>
    <col min="15717" max="15718" width="8.125" style="715" bestFit="1" customWidth="1"/>
    <col min="15719" max="15719" width="9.75" style="715" bestFit="1" customWidth="1"/>
    <col min="15720" max="15720" width="10.875" style="715" bestFit="1" customWidth="1"/>
    <col min="15721" max="15721" width="10.125" style="715" bestFit="1" customWidth="1"/>
    <col min="15722" max="15722" width="7.375" style="715" bestFit="1" customWidth="1"/>
    <col min="15723" max="15723" width="7.625" style="715" bestFit="1" customWidth="1"/>
    <col min="15724" max="15724" width="8.75" style="715" bestFit="1" customWidth="1"/>
    <col min="15725" max="15726" width="7.875" style="715" bestFit="1" customWidth="1"/>
    <col min="15727" max="15727" width="8.25" style="715" bestFit="1" customWidth="1"/>
    <col min="15728" max="15728" width="7" style="715" bestFit="1" customWidth="1"/>
    <col min="15729" max="15730" width="8.125" style="715" bestFit="1" customWidth="1"/>
    <col min="15731" max="15731" width="9.75" style="715" bestFit="1" customWidth="1"/>
    <col min="15732" max="15732" width="10.875" style="715" bestFit="1" customWidth="1"/>
    <col min="15733" max="15733" width="10.125" style="715" bestFit="1" customWidth="1"/>
    <col min="15734" max="15734" width="7.375" style="715" bestFit="1" customWidth="1"/>
    <col min="15735" max="15735" width="7.625" style="715" bestFit="1" customWidth="1"/>
    <col min="15736" max="15736" width="8.75" style="715" bestFit="1" customWidth="1"/>
    <col min="15737" max="15738" width="7.875" style="715" bestFit="1" customWidth="1"/>
    <col min="15739" max="15739" width="8.25" style="715" bestFit="1" customWidth="1"/>
    <col min="15740" max="15740" width="7" style="715" bestFit="1" customWidth="1"/>
    <col min="15741" max="15742" width="8.125" style="715" bestFit="1" customWidth="1"/>
    <col min="15743" max="15743" width="9.75" style="715" bestFit="1" customWidth="1"/>
    <col min="15744" max="15744" width="10.875" style="715" bestFit="1" customWidth="1"/>
    <col min="15745" max="15745" width="10.125" style="715" bestFit="1" customWidth="1"/>
    <col min="15746" max="15746" width="7.375" style="715" bestFit="1" customWidth="1"/>
    <col min="15747" max="15747" width="7.625" style="715" bestFit="1" customWidth="1"/>
    <col min="15748" max="15748" width="8.75" style="715" bestFit="1" customWidth="1"/>
    <col min="15749" max="15750" width="7.875" style="715" bestFit="1" customWidth="1"/>
    <col min="15751" max="15751" width="8.25" style="715" bestFit="1" customWidth="1"/>
    <col min="15752" max="15752" width="7" style="715" bestFit="1" customWidth="1"/>
    <col min="15753" max="15754" width="8.125" style="715" bestFit="1" customWidth="1"/>
    <col min="15755" max="15755" width="9.75" style="715" bestFit="1" customWidth="1"/>
    <col min="15756" max="15756" width="10.875" style="715" bestFit="1" customWidth="1"/>
    <col min="15757" max="15757" width="10.125" style="715" bestFit="1" customWidth="1"/>
    <col min="15758" max="15758" width="7.375" style="715" bestFit="1" customWidth="1"/>
    <col min="15759" max="15759" width="7.625" style="715" bestFit="1" customWidth="1"/>
    <col min="15760" max="15760" width="8.75" style="715" bestFit="1" customWidth="1"/>
    <col min="15761" max="15762" width="7.875" style="715" bestFit="1" customWidth="1"/>
    <col min="15763" max="15763" width="8.25" style="715" bestFit="1" customWidth="1"/>
    <col min="15764" max="15764" width="7" style="715" bestFit="1" customWidth="1"/>
    <col min="15765" max="15766" width="8.125" style="715" bestFit="1" customWidth="1"/>
    <col min="15767" max="15767" width="9.75" style="715" bestFit="1" customWidth="1"/>
    <col min="15768" max="15768" width="10.875" style="715" bestFit="1" customWidth="1"/>
    <col min="15769" max="15769" width="10.125" style="715" bestFit="1" customWidth="1"/>
    <col min="15770" max="15770" width="7.375" style="715" bestFit="1" customWidth="1"/>
    <col min="15771" max="15771" width="7.625" style="715" bestFit="1" customWidth="1"/>
    <col min="15772" max="15772" width="8.75" style="715" bestFit="1" customWidth="1"/>
    <col min="15773" max="15774" width="7.875" style="715" bestFit="1" customWidth="1"/>
    <col min="15775" max="15775" width="8.25" style="715" bestFit="1" customWidth="1"/>
    <col min="15776" max="15776" width="7" style="715" bestFit="1" customWidth="1"/>
    <col min="15777" max="15778" width="8.125" style="715" bestFit="1" customWidth="1"/>
    <col min="15779" max="15779" width="9.75" style="715" bestFit="1" customWidth="1"/>
    <col min="15780" max="15780" width="10.875" style="715" bestFit="1" customWidth="1"/>
    <col min="15781" max="15781" width="10.125" style="715" bestFit="1" customWidth="1"/>
    <col min="15782" max="15782" width="7.375" style="715" bestFit="1" customWidth="1"/>
    <col min="15783" max="15783" width="7.625" style="715" bestFit="1" customWidth="1"/>
    <col min="15784" max="15784" width="8.75" style="715" bestFit="1" customWidth="1"/>
    <col min="15785" max="15786" width="7.875" style="715" bestFit="1" customWidth="1"/>
    <col min="15787" max="15787" width="8.25" style="715" bestFit="1" customWidth="1"/>
    <col min="15788" max="15788" width="7" style="715" bestFit="1" customWidth="1"/>
    <col min="15789" max="15790" width="8.125" style="715" bestFit="1" customWidth="1"/>
    <col min="15791" max="15791" width="9.75" style="715" bestFit="1" customWidth="1"/>
    <col min="15792" max="15792" width="10.875" style="715" bestFit="1" customWidth="1"/>
    <col min="15793" max="15793" width="10.125" style="715" bestFit="1" customWidth="1"/>
    <col min="15794" max="15794" width="7.375" style="715" bestFit="1" customWidth="1"/>
    <col min="15795" max="15872" width="9" style="715"/>
    <col min="15873" max="15873" width="50.75" style="715" customWidth="1"/>
    <col min="15874" max="15874" width="7.875" style="715" bestFit="1" customWidth="1"/>
    <col min="15875" max="15875" width="8.25" style="715" bestFit="1" customWidth="1"/>
    <col min="15876" max="15876" width="7" style="715" bestFit="1" customWidth="1"/>
    <col min="15877" max="15878" width="8.125" style="715" bestFit="1" customWidth="1"/>
    <col min="15879" max="15879" width="9.75" style="715" bestFit="1" customWidth="1"/>
    <col min="15880" max="15880" width="10.875" style="715" bestFit="1" customWidth="1"/>
    <col min="15881" max="15881" width="10.125" style="715" bestFit="1" customWidth="1"/>
    <col min="15882" max="15882" width="7.375" style="715" bestFit="1" customWidth="1"/>
    <col min="15883" max="15883" width="7.625" style="715" bestFit="1" customWidth="1"/>
    <col min="15884" max="15884" width="8.75" style="715" bestFit="1" customWidth="1"/>
    <col min="15885" max="15886" width="7.875" style="715" bestFit="1" customWidth="1"/>
    <col min="15887" max="15887" width="8.25" style="715" bestFit="1" customWidth="1"/>
    <col min="15888" max="15888" width="7" style="715" bestFit="1" customWidth="1"/>
    <col min="15889" max="15890" width="8.125" style="715" bestFit="1" customWidth="1"/>
    <col min="15891" max="15891" width="9.75" style="715" bestFit="1" customWidth="1"/>
    <col min="15892" max="15892" width="10.875" style="715" bestFit="1" customWidth="1"/>
    <col min="15893" max="15893" width="10.125" style="715" bestFit="1" customWidth="1"/>
    <col min="15894" max="15894" width="7.375" style="715" bestFit="1" customWidth="1"/>
    <col min="15895" max="15895" width="7.625" style="715" bestFit="1" customWidth="1"/>
    <col min="15896" max="15896" width="8.75" style="715" bestFit="1" customWidth="1"/>
    <col min="15897" max="15898" width="7.875" style="715" bestFit="1" customWidth="1"/>
    <col min="15899" max="15899" width="8.25" style="715" bestFit="1" customWidth="1"/>
    <col min="15900" max="15900" width="7" style="715" bestFit="1" customWidth="1"/>
    <col min="15901" max="15902" width="8.125" style="715" bestFit="1" customWidth="1"/>
    <col min="15903" max="15903" width="9.75" style="715" bestFit="1" customWidth="1"/>
    <col min="15904" max="15904" width="10.875" style="715" bestFit="1" customWidth="1"/>
    <col min="15905" max="15905" width="10.125" style="715" bestFit="1" customWidth="1"/>
    <col min="15906" max="15906" width="7.375" style="715" bestFit="1" customWidth="1"/>
    <col min="15907" max="15907" width="7.625" style="715" bestFit="1" customWidth="1"/>
    <col min="15908" max="15908" width="8.75" style="715" bestFit="1" customWidth="1"/>
    <col min="15909" max="15910" width="7.875" style="715" bestFit="1" customWidth="1"/>
    <col min="15911" max="15911" width="8.25" style="715" bestFit="1" customWidth="1"/>
    <col min="15912" max="15912" width="7" style="715" bestFit="1" customWidth="1"/>
    <col min="15913" max="15914" width="8.125" style="715" bestFit="1" customWidth="1"/>
    <col min="15915" max="15915" width="9.75" style="715" bestFit="1" customWidth="1"/>
    <col min="15916" max="15916" width="10.875" style="715" bestFit="1" customWidth="1"/>
    <col min="15917" max="15917" width="10.125" style="715" bestFit="1" customWidth="1"/>
    <col min="15918" max="15918" width="7.375" style="715" bestFit="1" customWidth="1"/>
    <col min="15919" max="15919" width="7.625" style="715" bestFit="1" customWidth="1"/>
    <col min="15920" max="15920" width="8.75" style="715" bestFit="1" customWidth="1"/>
    <col min="15921" max="15922" width="7.875" style="715" bestFit="1" customWidth="1"/>
    <col min="15923" max="15923" width="8.25" style="715" bestFit="1" customWidth="1"/>
    <col min="15924" max="15924" width="7" style="715" bestFit="1" customWidth="1"/>
    <col min="15925" max="15926" width="8.125" style="715" bestFit="1" customWidth="1"/>
    <col min="15927" max="15927" width="9.75" style="715" bestFit="1" customWidth="1"/>
    <col min="15928" max="15928" width="10.875" style="715" bestFit="1" customWidth="1"/>
    <col min="15929" max="15929" width="10.125" style="715" bestFit="1" customWidth="1"/>
    <col min="15930" max="15930" width="7.375" style="715" bestFit="1" customWidth="1"/>
    <col min="15931" max="15931" width="7.625" style="715" bestFit="1" customWidth="1"/>
    <col min="15932" max="15932" width="8.75" style="715" bestFit="1" customWidth="1"/>
    <col min="15933" max="15934" width="7.875" style="715" bestFit="1" customWidth="1"/>
    <col min="15935" max="15935" width="8.25" style="715" bestFit="1" customWidth="1"/>
    <col min="15936" max="15936" width="7" style="715" bestFit="1" customWidth="1"/>
    <col min="15937" max="15938" width="8.125" style="715" bestFit="1" customWidth="1"/>
    <col min="15939" max="15939" width="9.75" style="715" bestFit="1" customWidth="1"/>
    <col min="15940" max="15940" width="10.875" style="715" bestFit="1" customWidth="1"/>
    <col min="15941" max="15941" width="10.125" style="715" bestFit="1" customWidth="1"/>
    <col min="15942" max="15942" width="7.375" style="715" bestFit="1" customWidth="1"/>
    <col min="15943" max="15943" width="7.625" style="715" bestFit="1" customWidth="1"/>
    <col min="15944" max="15944" width="8.75" style="715" bestFit="1" customWidth="1"/>
    <col min="15945" max="15946" width="7.875" style="715" bestFit="1" customWidth="1"/>
    <col min="15947" max="15947" width="8.25" style="715" bestFit="1" customWidth="1"/>
    <col min="15948" max="15948" width="7" style="715" bestFit="1" customWidth="1"/>
    <col min="15949" max="15950" width="8.125" style="715" bestFit="1" customWidth="1"/>
    <col min="15951" max="15951" width="9.75" style="715" bestFit="1" customWidth="1"/>
    <col min="15952" max="15952" width="10.875" style="715" bestFit="1" customWidth="1"/>
    <col min="15953" max="15953" width="10.125" style="715" bestFit="1" customWidth="1"/>
    <col min="15954" max="15954" width="7.375" style="715" bestFit="1" customWidth="1"/>
    <col min="15955" max="15955" width="7.625" style="715" bestFit="1" customWidth="1"/>
    <col min="15956" max="15956" width="8.75" style="715" bestFit="1" customWidth="1"/>
    <col min="15957" max="15958" width="7.875" style="715" bestFit="1" customWidth="1"/>
    <col min="15959" max="15959" width="8.25" style="715" bestFit="1" customWidth="1"/>
    <col min="15960" max="15960" width="7" style="715" bestFit="1" customWidth="1"/>
    <col min="15961" max="15962" width="8.125" style="715" bestFit="1" customWidth="1"/>
    <col min="15963" max="15963" width="9.75" style="715" bestFit="1" customWidth="1"/>
    <col min="15964" max="15964" width="10.875" style="715" bestFit="1" customWidth="1"/>
    <col min="15965" max="15965" width="10.125" style="715" bestFit="1" customWidth="1"/>
    <col min="15966" max="15966" width="7.375" style="715" bestFit="1" customWidth="1"/>
    <col min="15967" max="15967" width="7.625" style="715" bestFit="1" customWidth="1"/>
    <col min="15968" max="15968" width="8.75" style="715" bestFit="1" customWidth="1"/>
    <col min="15969" max="15970" width="7.875" style="715" bestFit="1" customWidth="1"/>
    <col min="15971" max="15971" width="8.25" style="715" bestFit="1" customWidth="1"/>
    <col min="15972" max="15972" width="7" style="715" bestFit="1" customWidth="1"/>
    <col min="15973" max="15974" width="8.125" style="715" bestFit="1" customWidth="1"/>
    <col min="15975" max="15975" width="9.75" style="715" bestFit="1" customWidth="1"/>
    <col min="15976" max="15976" width="10.875" style="715" bestFit="1" customWidth="1"/>
    <col min="15977" max="15977" width="10.125" style="715" bestFit="1" customWidth="1"/>
    <col min="15978" max="15978" width="7.375" style="715" bestFit="1" customWidth="1"/>
    <col min="15979" max="15979" width="7.625" style="715" bestFit="1" customWidth="1"/>
    <col min="15980" max="15980" width="8.75" style="715" bestFit="1" customWidth="1"/>
    <col min="15981" max="15982" width="7.875" style="715" bestFit="1" customWidth="1"/>
    <col min="15983" max="15983" width="8.25" style="715" bestFit="1" customWidth="1"/>
    <col min="15984" max="15984" width="7" style="715" bestFit="1" customWidth="1"/>
    <col min="15985" max="15986" width="8.125" style="715" bestFit="1" customWidth="1"/>
    <col min="15987" max="15987" width="9.75" style="715" bestFit="1" customWidth="1"/>
    <col min="15988" max="15988" width="10.875" style="715" bestFit="1" customWidth="1"/>
    <col min="15989" max="15989" width="10.125" style="715" bestFit="1" customWidth="1"/>
    <col min="15990" max="15990" width="7.375" style="715" bestFit="1" customWidth="1"/>
    <col min="15991" max="15991" width="7.625" style="715" bestFit="1" customWidth="1"/>
    <col min="15992" max="15992" width="8.75" style="715" bestFit="1" customWidth="1"/>
    <col min="15993" max="15994" width="7.875" style="715" bestFit="1" customWidth="1"/>
    <col min="15995" max="15995" width="8.25" style="715" bestFit="1" customWidth="1"/>
    <col min="15996" max="15996" width="7" style="715" bestFit="1" customWidth="1"/>
    <col min="15997" max="15998" width="8.125" style="715" bestFit="1" customWidth="1"/>
    <col min="15999" max="15999" width="9.75" style="715" bestFit="1" customWidth="1"/>
    <col min="16000" max="16000" width="10.875" style="715" bestFit="1" customWidth="1"/>
    <col min="16001" max="16001" width="10.125" style="715" bestFit="1" customWidth="1"/>
    <col min="16002" max="16002" width="7.375" style="715" bestFit="1" customWidth="1"/>
    <col min="16003" max="16003" width="7.625" style="715" bestFit="1" customWidth="1"/>
    <col min="16004" max="16004" width="8.75" style="715" bestFit="1" customWidth="1"/>
    <col min="16005" max="16006" width="7.875" style="715" bestFit="1" customWidth="1"/>
    <col min="16007" max="16007" width="8.25" style="715" bestFit="1" customWidth="1"/>
    <col min="16008" max="16008" width="7" style="715" bestFit="1" customWidth="1"/>
    <col min="16009" max="16010" width="8.125" style="715" bestFit="1" customWidth="1"/>
    <col min="16011" max="16011" width="9.75" style="715" bestFit="1" customWidth="1"/>
    <col min="16012" max="16012" width="10.875" style="715" bestFit="1" customWidth="1"/>
    <col min="16013" max="16013" width="10.125" style="715" bestFit="1" customWidth="1"/>
    <col min="16014" max="16014" width="7.375" style="715" bestFit="1" customWidth="1"/>
    <col min="16015" max="16015" width="7.625" style="715" bestFit="1" customWidth="1"/>
    <col min="16016" max="16016" width="8.75" style="715" bestFit="1" customWidth="1"/>
    <col min="16017" max="16018" width="7.875" style="715" bestFit="1" customWidth="1"/>
    <col min="16019" max="16019" width="8.25" style="715" bestFit="1" customWidth="1"/>
    <col min="16020" max="16020" width="7" style="715" bestFit="1" customWidth="1"/>
    <col min="16021" max="16022" width="8.125" style="715" bestFit="1" customWidth="1"/>
    <col min="16023" max="16023" width="9.75" style="715" bestFit="1" customWidth="1"/>
    <col min="16024" max="16024" width="10.875" style="715" bestFit="1" customWidth="1"/>
    <col min="16025" max="16025" width="10.125" style="715" bestFit="1" customWidth="1"/>
    <col min="16026" max="16026" width="7.375" style="715" bestFit="1" customWidth="1"/>
    <col min="16027" max="16027" width="7.625" style="715" bestFit="1" customWidth="1"/>
    <col min="16028" max="16028" width="8.75" style="715" bestFit="1" customWidth="1"/>
    <col min="16029" max="16030" width="7.875" style="715" bestFit="1" customWidth="1"/>
    <col min="16031" max="16031" width="8.25" style="715" bestFit="1" customWidth="1"/>
    <col min="16032" max="16032" width="7" style="715" bestFit="1" customWidth="1"/>
    <col min="16033" max="16034" width="8.125" style="715" bestFit="1" customWidth="1"/>
    <col min="16035" max="16035" width="9.75" style="715" bestFit="1" customWidth="1"/>
    <col min="16036" max="16036" width="10.875" style="715" bestFit="1" customWidth="1"/>
    <col min="16037" max="16037" width="10.125" style="715" bestFit="1" customWidth="1"/>
    <col min="16038" max="16038" width="7.375" style="715" bestFit="1" customWidth="1"/>
    <col min="16039" max="16039" width="7.625" style="715" bestFit="1" customWidth="1"/>
    <col min="16040" max="16040" width="8.75" style="715" bestFit="1" customWidth="1"/>
    <col min="16041" max="16042" width="7.875" style="715" bestFit="1" customWidth="1"/>
    <col min="16043" max="16043" width="8.25" style="715" bestFit="1" customWidth="1"/>
    <col min="16044" max="16044" width="7" style="715" bestFit="1" customWidth="1"/>
    <col min="16045" max="16046" width="8.125" style="715" bestFit="1" customWidth="1"/>
    <col min="16047" max="16047" width="9.75" style="715" bestFit="1" customWidth="1"/>
    <col min="16048" max="16048" width="10.875" style="715" bestFit="1" customWidth="1"/>
    <col min="16049" max="16049" width="10.125" style="715" bestFit="1" customWidth="1"/>
    <col min="16050" max="16050" width="7.375" style="715" bestFit="1" customWidth="1"/>
    <col min="16051" max="16128" width="9" style="715"/>
    <col min="16129" max="16129" width="50.75" style="715" customWidth="1"/>
    <col min="16130" max="16130" width="7.875" style="715" bestFit="1" customWidth="1"/>
    <col min="16131" max="16131" width="8.25" style="715" bestFit="1" customWidth="1"/>
    <col min="16132" max="16132" width="7" style="715" bestFit="1" customWidth="1"/>
    <col min="16133" max="16134" width="8.125" style="715" bestFit="1" customWidth="1"/>
    <col min="16135" max="16135" width="9.75" style="715" bestFit="1" customWidth="1"/>
    <col min="16136" max="16136" width="10.875" style="715" bestFit="1" customWidth="1"/>
    <col min="16137" max="16137" width="10.125" style="715" bestFit="1" customWidth="1"/>
    <col min="16138" max="16138" width="7.375" style="715" bestFit="1" customWidth="1"/>
    <col min="16139" max="16139" width="7.625" style="715" bestFit="1" customWidth="1"/>
    <col min="16140" max="16140" width="8.75" style="715" bestFit="1" customWidth="1"/>
    <col min="16141" max="16142" width="7.875" style="715" bestFit="1" customWidth="1"/>
    <col min="16143" max="16143" width="8.25" style="715" bestFit="1" customWidth="1"/>
    <col min="16144" max="16144" width="7" style="715" bestFit="1" customWidth="1"/>
    <col min="16145" max="16146" width="8.125" style="715" bestFit="1" customWidth="1"/>
    <col min="16147" max="16147" width="9.75" style="715" bestFit="1" customWidth="1"/>
    <col min="16148" max="16148" width="10.875" style="715" bestFit="1" customWidth="1"/>
    <col min="16149" max="16149" width="10.125" style="715" bestFit="1" customWidth="1"/>
    <col min="16150" max="16150" width="7.375" style="715" bestFit="1" customWidth="1"/>
    <col min="16151" max="16151" width="7.625" style="715" bestFit="1" customWidth="1"/>
    <col min="16152" max="16152" width="8.75" style="715" bestFit="1" customWidth="1"/>
    <col min="16153" max="16154" width="7.875" style="715" bestFit="1" customWidth="1"/>
    <col min="16155" max="16155" width="8.25" style="715" bestFit="1" customWidth="1"/>
    <col min="16156" max="16156" width="7" style="715" bestFit="1" customWidth="1"/>
    <col min="16157" max="16158" width="8.125" style="715" bestFit="1" customWidth="1"/>
    <col min="16159" max="16159" width="9.75" style="715" bestFit="1" customWidth="1"/>
    <col min="16160" max="16160" width="10.875" style="715" bestFit="1" customWidth="1"/>
    <col min="16161" max="16161" width="10.125" style="715" bestFit="1" customWidth="1"/>
    <col min="16162" max="16162" width="7.375" style="715" bestFit="1" customWidth="1"/>
    <col min="16163" max="16163" width="7.625" style="715" bestFit="1" customWidth="1"/>
    <col min="16164" max="16164" width="8.75" style="715" bestFit="1" customWidth="1"/>
    <col min="16165" max="16166" width="7.875" style="715" bestFit="1" customWidth="1"/>
    <col min="16167" max="16167" width="8.25" style="715" bestFit="1" customWidth="1"/>
    <col min="16168" max="16168" width="7" style="715" bestFit="1" customWidth="1"/>
    <col min="16169" max="16170" width="8.125" style="715" bestFit="1" customWidth="1"/>
    <col min="16171" max="16171" width="9.75" style="715" bestFit="1" customWidth="1"/>
    <col min="16172" max="16172" width="10.875" style="715" bestFit="1" customWidth="1"/>
    <col min="16173" max="16173" width="10.125" style="715" bestFit="1" customWidth="1"/>
    <col min="16174" max="16174" width="7.375" style="715" bestFit="1" customWidth="1"/>
    <col min="16175" max="16175" width="7.625" style="715" bestFit="1" customWidth="1"/>
    <col min="16176" max="16176" width="8.75" style="715" bestFit="1" customWidth="1"/>
    <col min="16177" max="16178" width="7.875" style="715" bestFit="1" customWidth="1"/>
    <col min="16179" max="16179" width="8.25" style="715" bestFit="1" customWidth="1"/>
    <col min="16180" max="16180" width="7" style="715" bestFit="1" customWidth="1"/>
    <col min="16181" max="16182" width="8.125" style="715" bestFit="1" customWidth="1"/>
    <col min="16183" max="16183" width="9.75" style="715" bestFit="1" customWidth="1"/>
    <col min="16184" max="16184" width="10.875" style="715" bestFit="1" customWidth="1"/>
    <col min="16185" max="16185" width="10.125" style="715" bestFit="1" customWidth="1"/>
    <col min="16186" max="16186" width="7.375" style="715" bestFit="1" customWidth="1"/>
    <col min="16187" max="16187" width="7.625" style="715" bestFit="1" customWidth="1"/>
    <col min="16188" max="16188" width="8.75" style="715" bestFit="1" customWidth="1"/>
    <col min="16189" max="16190" width="7.875" style="715" bestFit="1" customWidth="1"/>
    <col min="16191" max="16191" width="8.25" style="715" bestFit="1" customWidth="1"/>
    <col min="16192" max="16192" width="7" style="715" bestFit="1" customWidth="1"/>
    <col min="16193" max="16194" width="8.125" style="715" bestFit="1" customWidth="1"/>
    <col min="16195" max="16195" width="9.75" style="715" bestFit="1" customWidth="1"/>
    <col min="16196" max="16196" width="10.875" style="715" bestFit="1" customWidth="1"/>
    <col min="16197" max="16197" width="10.125" style="715" bestFit="1" customWidth="1"/>
    <col min="16198" max="16198" width="7.375" style="715" bestFit="1" customWidth="1"/>
    <col min="16199" max="16199" width="7.625" style="715" bestFit="1" customWidth="1"/>
    <col min="16200" max="16200" width="8.75" style="715" bestFit="1" customWidth="1"/>
    <col min="16201" max="16202" width="7.875" style="715" bestFit="1" customWidth="1"/>
    <col min="16203" max="16203" width="8.25" style="715" bestFit="1" customWidth="1"/>
    <col min="16204" max="16204" width="7" style="715" bestFit="1" customWidth="1"/>
    <col min="16205" max="16206" width="8.125" style="715" bestFit="1" customWidth="1"/>
    <col min="16207" max="16207" width="9.75" style="715" bestFit="1" customWidth="1"/>
    <col min="16208" max="16208" width="10.875" style="715" bestFit="1" customWidth="1"/>
    <col min="16209" max="16209" width="10.125" style="715" bestFit="1" customWidth="1"/>
    <col min="16210" max="16210" width="7.375" style="715" bestFit="1" customWidth="1"/>
    <col min="16211" max="16211" width="7.625" style="715" bestFit="1" customWidth="1"/>
    <col min="16212" max="16212" width="8.75" style="715" bestFit="1" customWidth="1"/>
    <col min="16213" max="16214" width="7.875" style="715" bestFit="1" customWidth="1"/>
    <col min="16215" max="16215" width="8.25" style="715" bestFit="1" customWidth="1"/>
    <col min="16216" max="16216" width="7" style="715" bestFit="1" customWidth="1"/>
    <col min="16217" max="16218" width="8.125" style="715" bestFit="1" customWidth="1"/>
    <col min="16219" max="16219" width="9.75" style="715" bestFit="1" customWidth="1"/>
    <col min="16220" max="16220" width="10.875" style="715" bestFit="1" customWidth="1"/>
    <col min="16221" max="16221" width="10.125" style="715" bestFit="1" customWidth="1"/>
    <col min="16222" max="16222" width="7.375" style="715" bestFit="1" customWidth="1"/>
    <col min="16223" max="16223" width="7.625" style="715" bestFit="1" customWidth="1"/>
    <col min="16224" max="16224" width="8.75" style="715" bestFit="1" customWidth="1"/>
    <col min="16225" max="16226" width="7.875" style="715" bestFit="1" customWidth="1"/>
    <col min="16227" max="16227" width="8.25" style="715" bestFit="1" customWidth="1"/>
    <col min="16228" max="16228" width="7" style="715" bestFit="1" customWidth="1"/>
    <col min="16229" max="16230" width="8.125" style="715" bestFit="1" customWidth="1"/>
    <col min="16231" max="16231" width="9.75" style="715" bestFit="1" customWidth="1"/>
    <col min="16232" max="16232" width="10.875" style="715" bestFit="1" customWidth="1"/>
    <col min="16233" max="16233" width="10.125" style="715" bestFit="1" customWidth="1"/>
    <col min="16234" max="16234" width="7.375" style="715" bestFit="1" customWidth="1"/>
    <col min="16235" max="16235" width="7.625" style="715" bestFit="1" customWidth="1"/>
    <col min="16236" max="16236" width="8.75" style="715" bestFit="1" customWidth="1"/>
    <col min="16237" max="16238" width="7.875" style="715" bestFit="1" customWidth="1"/>
    <col min="16239" max="16239" width="8.25" style="715" bestFit="1" customWidth="1"/>
    <col min="16240" max="16240" width="7" style="715" bestFit="1" customWidth="1"/>
    <col min="16241" max="16242" width="8.125" style="715" bestFit="1" customWidth="1"/>
    <col min="16243" max="16243" width="9.75" style="715" bestFit="1" customWidth="1"/>
    <col min="16244" max="16244" width="10.875" style="715" bestFit="1" customWidth="1"/>
    <col min="16245" max="16245" width="10.125" style="715" bestFit="1" customWidth="1"/>
    <col min="16246" max="16246" width="7.375" style="715" bestFit="1" customWidth="1"/>
    <col min="16247" max="16247" width="7.625" style="715" bestFit="1" customWidth="1"/>
    <col min="16248" max="16248" width="8.75" style="715" bestFit="1" customWidth="1"/>
    <col min="16249" max="16250" width="7.875" style="715" bestFit="1" customWidth="1"/>
    <col min="16251" max="16251" width="8.25" style="715" bestFit="1" customWidth="1"/>
    <col min="16252" max="16252" width="7" style="715" bestFit="1" customWidth="1"/>
    <col min="16253" max="16254" width="8.125" style="715" bestFit="1" customWidth="1"/>
    <col min="16255" max="16255" width="9.75" style="715" bestFit="1" customWidth="1"/>
    <col min="16256" max="16256" width="10.875" style="715" bestFit="1" customWidth="1"/>
    <col min="16257" max="16257" width="10.125" style="715" bestFit="1" customWidth="1"/>
    <col min="16258" max="16258" width="7.375" style="715" bestFit="1" customWidth="1"/>
    <col min="16259" max="16259" width="7.625" style="715" bestFit="1" customWidth="1"/>
    <col min="16260" max="16260" width="8.75" style="715" bestFit="1" customWidth="1"/>
    <col min="16261" max="16262" width="7.875" style="715" bestFit="1" customWidth="1"/>
    <col min="16263" max="16263" width="8.25" style="715" bestFit="1" customWidth="1"/>
    <col min="16264" max="16264" width="7" style="715" bestFit="1" customWidth="1"/>
    <col min="16265" max="16266" width="8.125" style="715" bestFit="1" customWidth="1"/>
    <col min="16267" max="16267" width="9.75" style="715" bestFit="1" customWidth="1"/>
    <col min="16268" max="16268" width="10.875" style="715" bestFit="1" customWidth="1"/>
    <col min="16269" max="16269" width="10.125" style="715" bestFit="1" customWidth="1"/>
    <col min="16270" max="16270" width="7.375" style="715" bestFit="1" customWidth="1"/>
    <col min="16271" max="16271" width="7.625" style="715" bestFit="1" customWidth="1"/>
    <col min="16272" max="16272" width="8.75" style="715" bestFit="1" customWidth="1"/>
    <col min="16273" max="16274" width="7.875" style="715" bestFit="1" customWidth="1"/>
    <col min="16275" max="16275" width="8.25" style="715" bestFit="1" customWidth="1"/>
    <col min="16276" max="16276" width="7" style="715" bestFit="1" customWidth="1"/>
    <col min="16277" max="16278" width="8.125" style="715" bestFit="1" customWidth="1"/>
    <col min="16279" max="16279" width="9.75" style="715" bestFit="1" customWidth="1"/>
    <col min="16280" max="16280" width="10.875" style="715" bestFit="1" customWidth="1"/>
    <col min="16281" max="16281" width="10.125" style="715" bestFit="1" customWidth="1"/>
    <col min="16282" max="16282" width="7.375" style="715" bestFit="1" customWidth="1"/>
    <col min="16283" max="16283" width="7.625" style="715" bestFit="1" customWidth="1"/>
    <col min="16284" max="16284" width="8.75" style="715" bestFit="1" customWidth="1"/>
    <col min="16285" max="16286" width="7.875" style="715" bestFit="1" customWidth="1"/>
    <col min="16287" max="16287" width="8.25" style="715" bestFit="1" customWidth="1"/>
    <col min="16288" max="16288" width="7" style="715" bestFit="1" customWidth="1"/>
    <col min="16289" max="16290" width="8.125" style="715" bestFit="1" customWidth="1"/>
    <col min="16291" max="16291" width="9.75" style="715" bestFit="1" customWidth="1"/>
    <col min="16292" max="16292" width="10.875" style="715" bestFit="1" customWidth="1"/>
    <col min="16293" max="16293" width="10.125" style="715" bestFit="1" customWidth="1"/>
    <col min="16294" max="16294" width="7.375" style="715" bestFit="1" customWidth="1"/>
    <col min="16295" max="16295" width="7.625" style="715" bestFit="1" customWidth="1"/>
    <col min="16296" max="16296" width="8.75" style="715" bestFit="1" customWidth="1"/>
    <col min="16297" max="16298" width="7.875" style="715" bestFit="1" customWidth="1"/>
    <col min="16299" max="16299" width="8.25" style="715" bestFit="1" customWidth="1"/>
    <col min="16300" max="16300" width="7" style="715" bestFit="1" customWidth="1"/>
    <col min="16301" max="16302" width="8.125" style="715" bestFit="1" customWidth="1"/>
    <col min="16303" max="16303" width="9.75" style="715" bestFit="1" customWidth="1"/>
    <col min="16304" max="16304" width="10.875" style="715" bestFit="1" customWidth="1"/>
    <col min="16305" max="16305" width="10.125" style="715" bestFit="1" customWidth="1"/>
    <col min="16306" max="16306" width="7.375" style="715" bestFit="1" customWidth="1"/>
    <col min="16307" max="16384" width="9" style="715"/>
  </cols>
  <sheetData>
    <row r="1" spans="1:179">
      <c r="A1" s="715" t="s">
        <v>793</v>
      </c>
      <c r="B1" s="715" t="s">
        <v>4435</v>
      </c>
    </row>
    <row r="3" spans="1:179">
      <c r="A3" s="553" t="s">
        <v>4478</v>
      </c>
      <c r="B3" s="553"/>
      <c r="C3" s="553"/>
      <c r="D3" s="553"/>
      <c r="E3" s="553"/>
      <c r="F3" s="553"/>
      <c r="G3" s="553"/>
      <c r="H3" s="553"/>
      <c r="I3" s="553"/>
      <c r="J3" s="553"/>
      <c r="K3" s="553"/>
      <c r="L3" s="553"/>
      <c r="M3" s="553"/>
      <c r="N3" s="553"/>
      <c r="O3" s="553"/>
      <c r="P3" s="553"/>
      <c r="Q3" s="553"/>
      <c r="R3" s="553"/>
      <c r="S3" s="553"/>
      <c r="T3" s="553"/>
      <c r="U3" s="553"/>
      <c r="V3" s="553"/>
      <c r="W3" s="553"/>
      <c r="X3" s="553"/>
      <c r="Y3" s="553"/>
      <c r="Z3" s="553"/>
      <c r="AA3" s="553"/>
      <c r="AB3" s="553"/>
      <c r="AC3" s="553"/>
      <c r="AD3" s="553"/>
      <c r="AE3" s="553"/>
      <c r="AF3" s="553"/>
      <c r="AG3" s="553"/>
      <c r="AH3" s="553"/>
      <c r="AI3" s="553"/>
      <c r="AJ3" s="553"/>
      <c r="AK3" s="553"/>
      <c r="AL3" s="553"/>
      <c r="AM3" s="553"/>
      <c r="AN3" s="553"/>
      <c r="AO3" s="553"/>
      <c r="AP3" s="553"/>
      <c r="AQ3" s="553"/>
      <c r="AR3" s="553"/>
      <c r="AS3" s="553"/>
      <c r="AT3" s="553"/>
      <c r="AU3" s="553"/>
      <c r="AV3" s="553"/>
      <c r="AW3" s="553"/>
      <c r="AX3" s="553"/>
      <c r="AY3" s="553"/>
      <c r="AZ3" s="553"/>
      <c r="BA3" s="553"/>
      <c r="BB3" s="553"/>
      <c r="BC3" s="553"/>
      <c r="BD3" s="553"/>
      <c r="BE3" s="553"/>
      <c r="BF3" s="553"/>
      <c r="BG3" s="553"/>
      <c r="BH3" s="553"/>
      <c r="BI3" s="553"/>
      <c r="BJ3" s="553"/>
      <c r="BK3" s="553"/>
      <c r="BL3" s="553"/>
      <c r="BM3" s="553"/>
      <c r="BN3" s="553"/>
      <c r="BO3" s="553"/>
      <c r="BP3" s="553"/>
      <c r="BQ3" s="553"/>
      <c r="BR3" s="553"/>
      <c r="BS3" s="553"/>
      <c r="BT3" s="553"/>
      <c r="BU3" s="553"/>
      <c r="BV3" s="553"/>
      <c r="BW3" s="553"/>
      <c r="BX3" s="553"/>
      <c r="BY3" s="553"/>
      <c r="BZ3" s="553"/>
      <c r="CA3" s="553"/>
      <c r="CB3" s="553"/>
      <c r="CC3" s="553"/>
      <c r="CD3" s="553"/>
      <c r="CE3" s="553"/>
      <c r="CF3" s="553"/>
      <c r="CG3" s="553"/>
      <c r="CH3" s="553"/>
      <c r="CI3" s="553"/>
      <c r="CJ3" s="553"/>
      <c r="CK3" s="553"/>
      <c r="CL3" s="553"/>
      <c r="CM3" s="553"/>
      <c r="CN3" s="553"/>
      <c r="CO3" s="553"/>
      <c r="CP3" s="553"/>
      <c r="CQ3" s="553"/>
      <c r="CR3" s="553"/>
      <c r="CS3" s="553"/>
      <c r="CT3" s="553"/>
      <c r="CU3" s="553"/>
      <c r="CV3" s="553"/>
      <c r="CW3" s="553"/>
      <c r="CX3" s="553"/>
      <c r="CY3" s="553"/>
      <c r="CZ3" s="553"/>
      <c r="DA3" s="553"/>
      <c r="DB3" s="553"/>
      <c r="DC3" s="553"/>
      <c r="DD3" s="553"/>
      <c r="DE3" s="553"/>
      <c r="DF3" s="553"/>
      <c r="DG3" s="553"/>
      <c r="DH3" s="553"/>
      <c r="DI3" s="553"/>
      <c r="DJ3" s="553"/>
      <c r="DK3" s="553"/>
      <c r="DL3" s="553"/>
      <c r="DM3" s="553"/>
      <c r="DN3" s="553"/>
      <c r="DO3" s="553"/>
      <c r="DP3" s="553"/>
      <c r="DQ3" s="553"/>
      <c r="DR3" s="553"/>
      <c r="DS3" s="553"/>
      <c r="DT3" s="553"/>
      <c r="DU3" s="553"/>
      <c r="DV3" s="553"/>
      <c r="DW3" s="553"/>
      <c r="DX3" s="553"/>
      <c r="DY3" s="553"/>
      <c r="DZ3" s="553"/>
      <c r="EA3" s="553"/>
      <c r="EB3" s="553"/>
      <c r="EC3" s="553"/>
      <c r="ED3" s="553"/>
      <c r="EE3" s="553"/>
      <c r="EF3" s="553"/>
      <c r="EG3" s="553"/>
      <c r="EH3" s="553"/>
      <c r="EI3" s="553"/>
      <c r="EJ3" s="553"/>
      <c r="EK3" s="553"/>
      <c r="EL3" s="553"/>
      <c r="EM3" s="553"/>
      <c r="EN3" s="553"/>
      <c r="EO3" s="553"/>
      <c r="EP3" s="553"/>
      <c r="EQ3" s="553"/>
      <c r="ER3" s="553"/>
      <c r="ES3" s="553"/>
      <c r="ET3" s="553"/>
      <c r="EU3" s="553"/>
      <c r="EV3" s="553"/>
      <c r="EW3" s="553"/>
      <c r="EX3" s="553"/>
      <c r="EY3" s="553"/>
      <c r="EZ3" s="553"/>
      <c r="FA3" s="553"/>
      <c r="FB3" s="553"/>
      <c r="FC3" s="553"/>
      <c r="FD3" s="553"/>
      <c r="FE3" s="553"/>
      <c r="FF3" s="553"/>
      <c r="FG3" s="553"/>
      <c r="FH3" s="553"/>
      <c r="FI3" s="553"/>
      <c r="FJ3" s="553"/>
      <c r="FK3" s="553"/>
      <c r="FL3" s="553"/>
      <c r="FM3" s="553"/>
      <c r="FN3" s="553"/>
      <c r="FO3" s="553"/>
      <c r="FP3" s="553"/>
      <c r="FQ3" s="553"/>
      <c r="FR3" s="553"/>
      <c r="FS3" s="553"/>
      <c r="FT3" s="553"/>
      <c r="FU3" s="553"/>
      <c r="FV3" s="553"/>
      <c r="FW3" s="553"/>
    </row>
    <row r="4" spans="1:179">
      <c r="A4" s="553"/>
      <c r="B4" s="1016">
        <v>2005</v>
      </c>
      <c r="C4" s="991"/>
      <c r="D4" s="991"/>
      <c r="E4" s="991"/>
      <c r="F4" s="991"/>
      <c r="G4" s="991"/>
      <c r="H4" s="991"/>
      <c r="I4" s="991"/>
      <c r="J4" s="991"/>
      <c r="K4" s="991"/>
      <c r="L4" s="991"/>
      <c r="M4" s="991"/>
      <c r="N4" s="1016">
        <v>2006</v>
      </c>
      <c r="O4" s="991"/>
      <c r="P4" s="991"/>
      <c r="Q4" s="991"/>
      <c r="R4" s="991"/>
      <c r="S4" s="991"/>
      <c r="T4" s="991"/>
      <c r="U4" s="991"/>
      <c r="V4" s="991"/>
      <c r="W4" s="991"/>
      <c r="X4" s="991"/>
      <c r="Y4" s="991"/>
      <c r="Z4" s="1016">
        <v>2007</v>
      </c>
      <c r="AA4" s="991"/>
      <c r="AB4" s="991"/>
      <c r="AC4" s="991"/>
      <c r="AD4" s="991"/>
      <c r="AE4" s="991"/>
      <c r="AF4" s="991"/>
      <c r="AG4" s="991"/>
      <c r="AH4" s="991"/>
      <c r="AI4" s="991"/>
      <c r="AJ4" s="991"/>
      <c r="AK4" s="991"/>
      <c r="AL4" s="1016">
        <v>2008</v>
      </c>
      <c r="AM4" s="991"/>
      <c r="AN4" s="991"/>
      <c r="AO4" s="991"/>
      <c r="AP4" s="991"/>
      <c r="AQ4" s="991"/>
      <c r="AR4" s="991"/>
      <c r="AS4" s="991"/>
      <c r="AT4" s="991"/>
      <c r="AU4" s="991"/>
      <c r="AV4" s="991"/>
      <c r="AW4" s="991"/>
      <c r="AX4" s="1016">
        <v>2009</v>
      </c>
      <c r="AY4" s="991"/>
      <c r="AZ4" s="991"/>
      <c r="BA4" s="991"/>
      <c r="BB4" s="991"/>
      <c r="BC4" s="991"/>
      <c r="BD4" s="991"/>
      <c r="BE4" s="991"/>
      <c r="BF4" s="991"/>
      <c r="BG4" s="991"/>
      <c r="BH4" s="991"/>
      <c r="BI4" s="991"/>
      <c r="BJ4" s="1016">
        <v>2010</v>
      </c>
      <c r="BK4" s="991"/>
      <c r="BL4" s="991"/>
      <c r="BM4" s="991"/>
      <c r="BN4" s="991"/>
      <c r="BO4" s="991"/>
      <c r="BP4" s="991"/>
      <c r="BQ4" s="991"/>
      <c r="BR4" s="991"/>
      <c r="BS4" s="991"/>
      <c r="BT4" s="991"/>
      <c r="BU4" s="991"/>
      <c r="BV4" s="1016">
        <v>2011</v>
      </c>
      <c r="BW4" s="991"/>
      <c r="BX4" s="991"/>
      <c r="BY4" s="991"/>
      <c r="BZ4" s="991"/>
      <c r="CA4" s="991"/>
      <c r="CB4" s="991"/>
      <c r="CC4" s="991"/>
      <c r="CD4" s="991"/>
      <c r="CE4" s="991"/>
      <c r="CF4" s="991"/>
      <c r="CG4" s="991"/>
      <c r="CH4" s="1016">
        <v>2012</v>
      </c>
      <c r="CI4" s="991"/>
      <c r="CJ4" s="991"/>
      <c r="CK4" s="991"/>
      <c r="CL4" s="991"/>
      <c r="CM4" s="991"/>
      <c r="CN4" s="991"/>
      <c r="CO4" s="991"/>
      <c r="CP4" s="991"/>
      <c r="CQ4" s="991"/>
      <c r="CR4" s="991"/>
      <c r="CS4" s="991"/>
      <c r="CT4" s="1016">
        <v>2013</v>
      </c>
      <c r="CU4" s="991"/>
      <c r="CV4" s="991"/>
      <c r="CW4" s="991"/>
      <c r="CX4" s="991"/>
      <c r="CY4" s="991"/>
      <c r="CZ4" s="991"/>
      <c r="DA4" s="991"/>
      <c r="DB4" s="991"/>
      <c r="DC4" s="991"/>
      <c r="DD4" s="991"/>
      <c r="DE4" s="991"/>
      <c r="DF4" s="1016">
        <v>2014</v>
      </c>
      <c r="DG4" s="991"/>
      <c r="DH4" s="991"/>
      <c r="DI4" s="991"/>
      <c r="DJ4" s="991"/>
      <c r="DK4" s="991"/>
      <c r="DL4" s="991"/>
      <c r="DM4" s="991"/>
      <c r="DN4" s="991"/>
      <c r="DO4" s="991"/>
      <c r="DP4" s="991"/>
      <c r="DQ4" s="991"/>
      <c r="DR4" s="1016">
        <v>2015</v>
      </c>
      <c r="DS4" s="991"/>
      <c r="DT4" s="991"/>
      <c r="DU4" s="991"/>
      <c r="DV4" s="991"/>
      <c r="DW4" s="991"/>
      <c r="DX4" s="991"/>
      <c r="DY4" s="991"/>
      <c r="DZ4" s="991"/>
      <c r="EA4" s="991"/>
      <c r="EB4" s="991"/>
      <c r="EC4" s="991"/>
      <c r="ED4" s="1016">
        <v>2016</v>
      </c>
      <c r="EE4" s="991"/>
      <c r="EF4" s="991"/>
      <c r="EG4" s="991"/>
      <c r="EH4" s="991"/>
      <c r="EI4" s="991"/>
      <c r="EJ4" s="991"/>
      <c r="EK4" s="991"/>
      <c r="EL4" s="991"/>
      <c r="EM4" s="991"/>
      <c r="EN4" s="991"/>
      <c r="EO4" s="991"/>
      <c r="EP4" s="1016">
        <v>2017</v>
      </c>
      <c r="EQ4" s="991"/>
      <c r="ER4" s="991"/>
      <c r="ES4" s="991"/>
      <c r="ET4" s="991"/>
      <c r="EU4" s="991"/>
      <c r="EV4" s="991"/>
      <c r="EW4" s="991"/>
      <c r="EX4" s="991"/>
      <c r="EY4" s="991"/>
      <c r="EZ4" s="991"/>
      <c r="FA4" s="991"/>
      <c r="FB4" s="1016">
        <v>2018</v>
      </c>
      <c r="FC4" s="991"/>
      <c r="FD4" s="991"/>
      <c r="FE4" s="991"/>
      <c r="FF4" s="991"/>
      <c r="FG4" s="991"/>
      <c r="FH4" s="991"/>
      <c r="FI4" s="991"/>
      <c r="FJ4" s="991"/>
      <c r="FK4" s="991"/>
      <c r="FL4" s="991"/>
      <c r="FM4" s="991"/>
      <c r="FN4" s="1016">
        <v>2019</v>
      </c>
      <c r="FO4" s="991"/>
      <c r="FP4" s="991"/>
      <c r="FQ4" s="991"/>
      <c r="FR4" s="991"/>
      <c r="FS4" s="991"/>
      <c r="FT4" s="991"/>
      <c r="FU4" s="991"/>
      <c r="FV4" s="991"/>
    </row>
    <row r="5" spans="1:179">
      <c r="B5" s="715" t="s">
        <v>4437</v>
      </c>
      <c r="C5" s="715" t="s">
        <v>4438</v>
      </c>
      <c r="D5" s="715" t="s">
        <v>4439</v>
      </c>
      <c r="E5" s="715" t="s">
        <v>4440</v>
      </c>
      <c r="F5" s="715" t="s">
        <v>4441</v>
      </c>
      <c r="G5" s="715" t="s">
        <v>4442</v>
      </c>
      <c r="H5" s="715" t="s">
        <v>4443</v>
      </c>
      <c r="I5" s="715" t="s">
        <v>4444</v>
      </c>
      <c r="J5" s="715" t="s">
        <v>4445</v>
      </c>
      <c r="K5" s="715" t="s">
        <v>4446</v>
      </c>
      <c r="L5" s="715" t="s">
        <v>4447</v>
      </c>
      <c r="M5" s="715" t="s">
        <v>4448</v>
      </c>
      <c r="N5" s="715" t="s">
        <v>4437</v>
      </c>
      <c r="O5" s="715" t="s">
        <v>4438</v>
      </c>
      <c r="P5" s="715" t="s">
        <v>4439</v>
      </c>
      <c r="Q5" s="715" t="s">
        <v>4440</v>
      </c>
      <c r="R5" s="715" t="s">
        <v>4441</v>
      </c>
      <c r="S5" s="715" t="s">
        <v>4442</v>
      </c>
      <c r="T5" s="715" t="s">
        <v>4443</v>
      </c>
      <c r="U5" s="715" t="s">
        <v>4444</v>
      </c>
      <c r="V5" s="715" t="s">
        <v>4445</v>
      </c>
      <c r="W5" s="715" t="s">
        <v>4446</v>
      </c>
      <c r="X5" s="715" t="s">
        <v>4447</v>
      </c>
      <c r="Y5" s="715" t="s">
        <v>4448</v>
      </c>
      <c r="Z5" s="715" t="s">
        <v>4437</v>
      </c>
      <c r="AA5" s="715" t="s">
        <v>4438</v>
      </c>
      <c r="AB5" s="715" t="s">
        <v>4439</v>
      </c>
      <c r="AC5" s="715" t="s">
        <v>4440</v>
      </c>
      <c r="AD5" s="715" t="s">
        <v>4441</v>
      </c>
      <c r="AE5" s="715" t="s">
        <v>4442</v>
      </c>
      <c r="AF5" s="715" t="s">
        <v>4443</v>
      </c>
      <c r="AG5" s="715" t="s">
        <v>4444</v>
      </c>
      <c r="AH5" s="715" t="s">
        <v>4445</v>
      </c>
      <c r="AI5" s="715" t="s">
        <v>4446</v>
      </c>
      <c r="AJ5" s="715" t="s">
        <v>4447</v>
      </c>
      <c r="AK5" s="715" t="s">
        <v>4448</v>
      </c>
      <c r="AL5" s="715" t="s">
        <v>4437</v>
      </c>
      <c r="AM5" s="715" t="s">
        <v>4438</v>
      </c>
      <c r="AN5" s="715" t="s">
        <v>4439</v>
      </c>
      <c r="AO5" s="715" t="s">
        <v>4440</v>
      </c>
      <c r="AP5" s="715" t="s">
        <v>4441</v>
      </c>
      <c r="AQ5" s="715" t="s">
        <v>4442</v>
      </c>
      <c r="AR5" s="715" t="s">
        <v>4443</v>
      </c>
      <c r="AS5" s="715" t="s">
        <v>4444</v>
      </c>
      <c r="AT5" s="715" t="s">
        <v>4445</v>
      </c>
      <c r="AU5" s="715" t="s">
        <v>4446</v>
      </c>
      <c r="AV5" s="715" t="s">
        <v>4447</v>
      </c>
      <c r="AW5" s="715" t="s">
        <v>4448</v>
      </c>
      <c r="AX5" s="715" t="s">
        <v>4437</v>
      </c>
      <c r="AY5" s="715" t="s">
        <v>4438</v>
      </c>
      <c r="AZ5" s="715" t="s">
        <v>4439</v>
      </c>
      <c r="BA5" s="715" t="s">
        <v>4440</v>
      </c>
      <c r="BB5" s="715" t="s">
        <v>4441</v>
      </c>
      <c r="BC5" s="715" t="s">
        <v>4442</v>
      </c>
      <c r="BD5" s="715" t="s">
        <v>4443</v>
      </c>
      <c r="BE5" s="715" t="s">
        <v>4444</v>
      </c>
      <c r="BF5" s="715" t="s">
        <v>4445</v>
      </c>
      <c r="BG5" s="715" t="s">
        <v>4446</v>
      </c>
      <c r="BH5" s="715" t="s">
        <v>4447</v>
      </c>
      <c r="BI5" s="715" t="s">
        <v>4448</v>
      </c>
      <c r="BJ5" s="715" t="s">
        <v>4437</v>
      </c>
      <c r="BK5" s="715" t="s">
        <v>4438</v>
      </c>
      <c r="BL5" s="715" t="s">
        <v>4439</v>
      </c>
      <c r="BM5" s="715" t="s">
        <v>4440</v>
      </c>
      <c r="BN5" s="715" t="s">
        <v>4441</v>
      </c>
      <c r="BO5" s="715" t="s">
        <v>4442</v>
      </c>
      <c r="BP5" s="715" t="s">
        <v>4443</v>
      </c>
      <c r="BQ5" s="715" t="s">
        <v>4444</v>
      </c>
      <c r="BR5" s="715" t="s">
        <v>4445</v>
      </c>
      <c r="BS5" s="715" t="s">
        <v>4446</v>
      </c>
      <c r="BT5" s="715" t="s">
        <v>4447</v>
      </c>
      <c r="BU5" s="715" t="s">
        <v>4448</v>
      </c>
      <c r="BV5" s="715" t="s">
        <v>4437</v>
      </c>
      <c r="BW5" s="715" t="s">
        <v>4438</v>
      </c>
      <c r="BX5" s="715" t="s">
        <v>4439</v>
      </c>
      <c r="BY5" s="715" t="s">
        <v>4440</v>
      </c>
      <c r="BZ5" s="715" t="s">
        <v>4441</v>
      </c>
      <c r="CA5" s="715" t="s">
        <v>4442</v>
      </c>
      <c r="CB5" s="715" t="s">
        <v>4443</v>
      </c>
      <c r="CC5" s="715" t="s">
        <v>4444</v>
      </c>
      <c r="CD5" s="715" t="s">
        <v>4445</v>
      </c>
      <c r="CE5" s="715" t="s">
        <v>4446</v>
      </c>
      <c r="CF5" s="715" t="s">
        <v>4447</v>
      </c>
      <c r="CG5" s="715" t="s">
        <v>4448</v>
      </c>
      <c r="CH5" s="715" t="s">
        <v>4437</v>
      </c>
      <c r="CI5" s="715" t="s">
        <v>4438</v>
      </c>
      <c r="CJ5" s="715" t="s">
        <v>4439</v>
      </c>
      <c r="CK5" s="715" t="s">
        <v>4440</v>
      </c>
      <c r="CL5" s="715" t="s">
        <v>4441</v>
      </c>
      <c r="CM5" s="715" t="s">
        <v>4442</v>
      </c>
      <c r="CN5" s="715" t="s">
        <v>4443</v>
      </c>
      <c r="CO5" s="715" t="s">
        <v>4444</v>
      </c>
      <c r="CP5" s="715" t="s">
        <v>4445</v>
      </c>
      <c r="CQ5" s="715" t="s">
        <v>4446</v>
      </c>
      <c r="CR5" s="715" t="s">
        <v>4447</v>
      </c>
      <c r="CS5" s="715" t="s">
        <v>4448</v>
      </c>
      <c r="CT5" s="715" t="s">
        <v>4437</v>
      </c>
      <c r="CU5" s="715" t="s">
        <v>4438</v>
      </c>
      <c r="CV5" s="715" t="s">
        <v>4439</v>
      </c>
      <c r="CW5" s="715" t="s">
        <v>4440</v>
      </c>
      <c r="CX5" s="715" t="s">
        <v>4441</v>
      </c>
      <c r="CY5" s="715" t="s">
        <v>4442</v>
      </c>
      <c r="CZ5" s="715" t="s">
        <v>4443</v>
      </c>
      <c r="DA5" s="715" t="s">
        <v>4444</v>
      </c>
      <c r="DB5" s="715" t="s">
        <v>4445</v>
      </c>
      <c r="DC5" s="715" t="s">
        <v>4446</v>
      </c>
      <c r="DD5" s="715" t="s">
        <v>4447</v>
      </c>
      <c r="DE5" s="715" t="s">
        <v>4448</v>
      </c>
      <c r="DF5" s="715" t="s">
        <v>4437</v>
      </c>
      <c r="DG5" s="715" t="s">
        <v>4438</v>
      </c>
      <c r="DH5" s="715" t="s">
        <v>4439</v>
      </c>
      <c r="DI5" s="715" t="s">
        <v>4440</v>
      </c>
      <c r="DJ5" s="715" t="s">
        <v>4441</v>
      </c>
      <c r="DK5" s="715" t="s">
        <v>4442</v>
      </c>
      <c r="DL5" s="715" t="s">
        <v>4443</v>
      </c>
      <c r="DM5" s="715" t="s">
        <v>4444</v>
      </c>
      <c r="DN5" s="715" t="s">
        <v>4445</v>
      </c>
      <c r="DO5" s="715" t="s">
        <v>4446</v>
      </c>
      <c r="DP5" s="715" t="s">
        <v>4447</v>
      </c>
      <c r="DQ5" s="715" t="s">
        <v>4448</v>
      </c>
      <c r="DR5" s="715" t="s">
        <v>4437</v>
      </c>
      <c r="DS5" s="715" t="s">
        <v>4438</v>
      </c>
      <c r="DT5" s="715" t="s">
        <v>4439</v>
      </c>
      <c r="DU5" s="715" t="s">
        <v>4440</v>
      </c>
      <c r="DV5" s="715" t="s">
        <v>4441</v>
      </c>
      <c r="DW5" s="715" t="s">
        <v>4442</v>
      </c>
      <c r="DX5" s="715" t="s">
        <v>4443</v>
      </c>
      <c r="DY5" s="715" t="s">
        <v>4444</v>
      </c>
      <c r="DZ5" s="715" t="s">
        <v>4445</v>
      </c>
      <c r="EA5" s="715" t="s">
        <v>4446</v>
      </c>
      <c r="EB5" s="715" t="s">
        <v>4447</v>
      </c>
      <c r="EC5" s="715" t="s">
        <v>4448</v>
      </c>
      <c r="ED5" s="715" t="s">
        <v>4437</v>
      </c>
      <c r="EE5" s="715" t="s">
        <v>4438</v>
      </c>
      <c r="EF5" s="715" t="s">
        <v>4439</v>
      </c>
      <c r="EG5" s="715" t="s">
        <v>4440</v>
      </c>
      <c r="EH5" s="715" t="s">
        <v>4441</v>
      </c>
      <c r="EI5" s="715" t="s">
        <v>4442</v>
      </c>
      <c r="EJ5" s="715" t="s">
        <v>4443</v>
      </c>
      <c r="EK5" s="715" t="s">
        <v>4444</v>
      </c>
      <c r="EL5" s="715" t="s">
        <v>4445</v>
      </c>
      <c r="EM5" s="715" t="s">
        <v>4446</v>
      </c>
      <c r="EN5" s="715" t="s">
        <v>4447</v>
      </c>
      <c r="EO5" s="715" t="s">
        <v>4448</v>
      </c>
      <c r="EP5" s="715" t="s">
        <v>4437</v>
      </c>
      <c r="EQ5" s="715" t="s">
        <v>4438</v>
      </c>
      <c r="ER5" s="715" t="s">
        <v>4439</v>
      </c>
      <c r="ES5" s="715" t="s">
        <v>4440</v>
      </c>
      <c r="ET5" s="715" t="s">
        <v>4441</v>
      </c>
      <c r="EU5" s="715" t="s">
        <v>4442</v>
      </c>
      <c r="EV5" s="715" t="s">
        <v>4443</v>
      </c>
      <c r="EW5" s="715" t="s">
        <v>4444</v>
      </c>
      <c r="EX5" s="715" t="s">
        <v>4445</v>
      </c>
      <c r="EY5" s="715" t="s">
        <v>4446</v>
      </c>
      <c r="EZ5" s="715" t="s">
        <v>4447</v>
      </c>
      <c r="FA5" s="715" t="s">
        <v>4448</v>
      </c>
      <c r="FB5" s="715" t="s">
        <v>4437</v>
      </c>
      <c r="FC5" s="715" t="s">
        <v>4438</v>
      </c>
      <c r="FD5" s="715" t="s">
        <v>4439</v>
      </c>
      <c r="FE5" s="715" t="s">
        <v>4440</v>
      </c>
      <c r="FF5" s="715" t="s">
        <v>4441</v>
      </c>
      <c r="FG5" s="715" t="s">
        <v>4442</v>
      </c>
      <c r="FH5" s="715" t="s">
        <v>4443</v>
      </c>
      <c r="FI5" s="715" t="s">
        <v>4444</v>
      </c>
      <c r="FJ5" s="715" t="s">
        <v>4445</v>
      </c>
      <c r="FK5" s="715" t="s">
        <v>4446</v>
      </c>
      <c r="FL5" s="715" t="s">
        <v>4447</v>
      </c>
      <c r="FM5" s="715" t="s">
        <v>4448</v>
      </c>
      <c r="FN5" s="715" t="s">
        <v>4437</v>
      </c>
      <c r="FO5" s="715" t="s">
        <v>4438</v>
      </c>
      <c r="FP5" s="715" t="s">
        <v>4439</v>
      </c>
      <c r="FQ5" s="715" t="s">
        <v>4440</v>
      </c>
      <c r="FR5" s="715" t="s">
        <v>4441</v>
      </c>
      <c r="FS5" s="715" t="s">
        <v>4442</v>
      </c>
      <c r="FT5" s="715" t="s">
        <v>4443</v>
      </c>
      <c r="FU5" s="715" t="s">
        <v>4444</v>
      </c>
      <c r="FV5" s="715" t="s">
        <v>4445</v>
      </c>
    </row>
    <row r="6" spans="1:179">
      <c r="B6" s="715" t="s">
        <v>1082</v>
      </c>
      <c r="C6" s="715" t="s">
        <v>1082</v>
      </c>
      <c r="D6" s="715" t="s">
        <v>1082</v>
      </c>
      <c r="E6" s="715" t="s">
        <v>1082</v>
      </c>
      <c r="F6" s="715" t="s">
        <v>1082</v>
      </c>
      <c r="G6" s="715" t="s">
        <v>1082</v>
      </c>
      <c r="H6" s="715" t="s">
        <v>1082</v>
      </c>
      <c r="I6" s="715" t="s">
        <v>1082</v>
      </c>
      <c r="J6" s="715" t="s">
        <v>1082</v>
      </c>
      <c r="K6" s="715" t="s">
        <v>1082</v>
      </c>
      <c r="L6" s="715" t="s">
        <v>1082</v>
      </c>
      <c r="M6" s="715" t="s">
        <v>1082</v>
      </c>
      <c r="N6" s="715" t="s">
        <v>1082</v>
      </c>
      <c r="O6" s="715" t="s">
        <v>1082</v>
      </c>
      <c r="P6" s="715" t="s">
        <v>1082</v>
      </c>
      <c r="Q6" s="715" t="s">
        <v>1082</v>
      </c>
      <c r="R6" s="715" t="s">
        <v>1082</v>
      </c>
      <c r="S6" s="715" t="s">
        <v>1082</v>
      </c>
      <c r="T6" s="715" t="s">
        <v>1082</v>
      </c>
      <c r="U6" s="715" t="s">
        <v>1082</v>
      </c>
      <c r="V6" s="715" t="s">
        <v>1082</v>
      </c>
      <c r="W6" s="715" t="s">
        <v>1082</v>
      </c>
      <c r="X6" s="715" t="s">
        <v>1082</v>
      </c>
      <c r="Y6" s="715" t="s">
        <v>1082</v>
      </c>
      <c r="Z6" s="715" t="s">
        <v>1082</v>
      </c>
      <c r="AA6" s="715" t="s">
        <v>1082</v>
      </c>
      <c r="AB6" s="715" t="s">
        <v>1082</v>
      </c>
      <c r="AC6" s="715" t="s">
        <v>1082</v>
      </c>
      <c r="AD6" s="715" t="s">
        <v>1082</v>
      </c>
      <c r="AE6" s="715" t="s">
        <v>1082</v>
      </c>
      <c r="AF6" s="715" t="s">
        <v>1082</v>
      </c>
      <c r="AG6" s="715" t="s">
        <v>1082</v>
      </c>
      <c r="AH6" s="715" t="s">
        <v>1082</v>
      </c>
      <c r="AI6" s="715" t="s">
        <v>1082</v>
      </c>
      <c r="AJ6" s="715" t="s">
        <v>1082</v>
      </c>
      <c r="AK6" s="715" t="s">
        <v>1082</v>
      </c>
      <c r="AL6" s="715" t="s">
        <v>1082</v>
      </c>
      <c r="AM6" s="715" t="s">
        <v>1082</v>
      </c>
      <c r="AN6" s="715" t="s">
        <v>1082</v>
      </c>
      <c r="AO6" s="715" t="s">
        <v>1082</v>
      </c>
      <c r="AP6" s="715" t="s">
        <v>1082</v>
      </c>
      <c r="AQ6" s="715" t="s">
        <v>1082</v>
      </c>
      <c r="AR6" s="715" t="s">
        <v>1082</v>
      </c>
      <c r="AS6" s="715" t="s">
        <v>1082</v>
      </c>
      <c r="AT6" s="715" t="s">
        <v>1082</v>
      </c>
      <c r="AU6" s="715" t="s">
        <v>1082</v>
      </c>
      <c r="AV6" s="715" t="s">
        <v>1082</v>
      </c>
      <c r="AW6" s="715" t="s">
        <v>1082</v>
      </c>
      <c r="AX6" s="715" t="s">
        <v>1082</v>
      </c>
      <c r="AY6" s="715" t="s">
        <v>1082</v>
      </c>
      <c r="AZ6" s="715" t="s">
        <v>1082</v>
      </c>
      <c r="BA6" s="715" t="s">
        <v>1082</v>
      </c>
      <c r="BB6" s="715" t="s">
        <v>1082</v>
      </c>
      <c r="BC6" s="715" t="s">
        <v>1082</v>
      </c>
      <c r="BD6" s="715" t="s">
        <v>1082</v>
      </c>
      <c r="BE6" s="715" t="s">
        <v>1082</v>
      </c>
      <c r="BF6" s="715" t="s">
        <v>1082</v>
      </c>
      <c r="BG6" s="715" t="s">
        <v>1082</v>
      </c>
      <c r="BH6" s="715" t="s">
        <v>1082</v>
      </c>
      <c r="BI6" s="715" t="s">
        <v>1082</v>
      </c>
      <c r="BJ6" s="715" t="s">
        <v>1082</v>
      </c>
      <c r="BK6" s="715" t="s">
        <v>1082</v>
      </c>
      <c r="BL6" s="715" t="s">
        <v>1082</v>
      </c>
      <c r="BM6" s="715" t="s">
        <v>1082</v>
      </c>
      <c r="BN6" s="715" t="s">
        <v>1082</v>
      </c>
      <c r="BO6" s="715" t="s">
        <v>1082</v>
      </c>
      <c r="BP6" s="715" t="s">
        <v>1082</v>
      </c>
      <c r="BQ6" s="715" t="s">
        <v>1082</v>
      </c>
      <c r="BR6" s="715" t="s">
        <v>1082</v>
      </c>
      <c r="BS6" s="715" t="s">
        <v>1082</v>
      </c>
      <c r="BT6" s="715" t="s">
        <v>1082</v>
      </c>
      <c r="BU6" s="715" t="s">
        <v>1082</v>
      </c>
      <c r="BV6" s="715" t="s">
        <v>1082</v>
      </c>
      <c r="BW6" s="715" t="s">
        <v>1082</v>
      </c>
      <c r="BX6" s="715" t="s">
        <v>1082</v>
      </c>
      <c r="BY6" s="715" t="s">
        <v>1082</v>
      </c>
      <c r="BZ6" s="715" t="s">
        <v>1082</v>
      </c>
      <c r="CA6" s="715" t="s">
        <v>1082</v>
      </c>
      <c r="CB6" s="715" t="s">
        <v>1082</v>
      </c>
      <c r="CC6" s="715" t="s">
        <v>1082</v>
      </c>
      <c r="CD6" s="715" t="s">
        <v>1082</v>
      </c>
      <c r="CE6" s="715" t="s">
        <v>1082</v>
      </c>
      <c r="CF6" s="715" t="s">
        <v>1082</v>
      </c>
      <c r="CG6" s="715" t="s">
        <v>1082</v>
      </c>
      <c r="CH6" s="715" t="s">
        <v>1082</v>
      </c>
      <c r="CI6" s="715" t="s">
        <v>1082</v>
      </c>
      <c r="CJ6" s="715" t="s">
        <v>1082</v>
      </c>
      <c r="CK6" s="715" t="s">
        <v>1082</v>
      </c>
      <c r="CL6" s="715" t="s">
        <v>1082</v>
      </c>
      <c r="CM6" s="715" t="s">
        <v>1082</v>
      </c>
      <c r="CN6" s="715" t="s">
        <v>1082</v>
      </c>
      <c r="CO6" s="715" t="s">
        <v>1082</v>
      </c>
      <c r="CP6" s="715" t="s">
        <v>1082</v>
      </c>
      <c r="CQ6" s="715" t="s">
        <v>1082</v>
      </c>
      <c r="CR6" s="715" t="s">
        <v>1082</v>
      </c>
      <c r="CS6" s="715" t="s">
        <v>1082</v>
      </c>
      <c r="CT6" s="715" t="s">
        <v>1082</v>
      </c>
      <c r="CU6" s="715" t="s">
        <v>1082</v>
      </c>
      <c r="CV6" s="715" t="s">
        <v>1082</v>
      </c>
      <c r="CW6" s="715" t="s">
        <v>1082</v>
      </c>
      <c r="CX6" s="715" t="s">
        <v>1082</v>
      </c>
      <c r="CY6" s="715" t="s">
        <v>1082</v>
      </c>
      <c r="CZ6" s="715" t="s">
        <v>1082</v>
      </c>
      <c r="DA6" s="715" t="s">
        <v>1082</v>
      </c>
      <c r="DB6" s="715" t="s">
        <v>1082</v>
      </c>
      <c r="DC6" s="715" t="s">
        <v>1082</v>
      </c>
      <c r="DD6" s="715" t="s">
        <v>1082</v>
      </c>
      <c r="DE6" s="715" t="s">
        <v>1082</v>
      </c>
      <c r="DF6" s="715" t="s">
        <v>1082</v>
      </c>
      <c r="DG6" s="715" t="s">
        <v>1082</v>
      </c>
      <c r="DH6" s="715" t="s">
        <v>1082</v>
      </c>
      <c r="DI6" s="715" t="s">
        <v>1082</v>
      </c>
      <c r="DJ6" s="715" t="s">
        <v>1082</v>
      </c>
      <c r="DK6" s="715" t="s">
        <v>1082</v>
      </c>
      <c r="DL6" s="715" t="s">
        <v>1082</v>
      </c>
      <c r="DM6" s="715" t="s">
        <v>1082</v>
      </c>
      <c r="DN6" s="715" t="s">
        <v>1082</v>
      </c>
      <c r="DO6" s="715" t="s">
        <v>1082</v>
      </c>
      <c r="DP6" s="715" t="s">
        <v>1082</v>
      </c>
      <c r="DQ6" s="715" t="s">
        <v>1082</v>
      </c>
      <c r="DR6" s="715" t="s">
        <v>1082</v>
      </c>
      <c r="DS6" s="715" t="s">
        <v>1082</v>
      </c>
      <c r="DT6" s="715" t="s">
        <v>1082</v>
      </c>
      <c r="DU6" s="715" t="s">
        <v>1082</v>
      </c>
      <c r="DV6" s="715" t="s">
        <v>1082</v>
      </c>
      <c r="DW6" s="715" t="s">
        <v>1082</v>
      </c>
      <c r="DX6" s="715" t="s">
        <v>1082</v>
      </c>
      <c r="DY6" s="715" t="s">
        <v>1082</v>
      </c>
      <c r="DZ6" s="715" t="s">
        <v>1082</v>
      </c>
      <c r="EA6" s="715" t="s">
        <v>1082</v>
      </c>
      <c r="EB6" s="715" t="s">
        <v>1082</v>
      </c>
      <c r="EC6" s="715" t="s">
        <v>1082</v>
      </c>
      <c r="ED6" s="715" t="s">
        <v>1082</v>
      </c>
      <c r="EE6" s="715" t="s">
        <v>1082</v>
      </c>
      <c r="EF6" s="715" t="s">
        <v>1082</v>
      </c>
      <c r="EG6" s="715" t="s">
        <v>1082</v>
      </c>
      <c r="EH6" s="715" t="s">
        <v>1082</v>
      </c>
      <c r="EI6" s="715" t="s">
        <v>1082</v>
      </c>
      <c r="EJ6" s="715" t="s">
        <v>1082</v>
      </c>
      <c r="EK6" s="715" t="s">
        <v>1082</v>
      </c>
      <c r="EL6" s="715" t="s">
        <v>1082</v>
      </c>
      <c r="EM6" s="715" t="s">
        <v>1082</v>
      </c>
      <c r="EN6" s="715" t="s">
        <v>1082</v>
      </c>
      <c r="EO6" s="715" t="s">
        <v>1082</v>
      </c>
      <c r="EP6" s="715" t="s">
        <v>1082</v>
      </c>
      <c r="EQ6" s="715" t="s">
        <v>1082</v>
      </c>
      <c r="ER6" s="715" t="s">
        <v>1082</v>
      </c>
      <c r="ES6" s="715" t="s">
        <v>1082</v>
      </c>
      <c r="ET6" s="715" t="s">
        <v>1082</v>
      </c>
      <c r="EU6" s="715" t="s">
        <v>1082</v>
      </c>
      <c r="EV6" s="715" t="s">
        <v>1082</v>
      </c>
      <c r="EW6" s="715" t="s">
        <v>1082</v>
      </c>
      <c r="EX6" s="715" t="s">
        <v>1082</v>
      </c>
      <c r="EY6" s="715" t="s">
        <v>1082</v>
      </c>
      <c r="EZ6" s="715" t="s">
        <v>1082</v>
      </c>
      <c r="FA6" s="715" t="s">
        <v>1082</v>
      </c>
      <c r="FB6" s="715" t="s">
        <v>1082</v>
      </c>
      <c r="FC6" s="715" t="s">
        <v>1082</v>
      </c>
      <c r="FD6" s="715" t="s">
        <v>1082</v>
      </c>
      <c r="FE6" s="715" t="s">
        <v>1082</v>
      </c>
      <c r="FF6" s="715" t="s">
        <v>1082</v>
      </c>
      <c r="FG6" s="715" t="s">
        <v>1082</v>
      </c>
      <c r="FH6" s="715" t="s">
        <v>1082</v>
      </c>
      <c r="FI6" s="715" t="s">
        <v>1082</v>
      </c>
      <c r="FJ6" s="715" t="s">
        <v>1082</v>
      </c>
      <c r="FK6" s="715" t="s">
        <v>1082</v>
      </c>
      <c r="FL6" s="715" t="s">
        <v>1082</v>
      </c>
      <c r="FM6" s="715" t="s">
        <v>1082</v>
      </c>
      <c r="FN6" s="715" t="s">
        <v>1082</v>
      </c>
      <c r="FO6" s="715" t="s">
        <v>1082</v>
      </c>
      <c r="FP6" s="715" t="s">
        <v>1082</v>
      </c>
      <c r="FQ6" s="715" t="s">
        <v>1082</v>
      </c>
      <c r="FR6" s="715" t="s">
        <v>1082</v>
      </c>
      <c r="FS6" s="715" t="s">
        <v>1082</v>
      </c>
      <c r="FT6" s="715" t="s">
        <v>1082</v>
      </c>
      <c r="FU6" s="715" t="s">
        <v>1082</v>
      </c>
      <c r="FV6" s="715" t="s">
        <v>1082</v>
      </c>
    </row>
    <row r="7" spans="1:179">
      <c r="A7" s="715" t="s">
        <v>4449</v>
      </c>
      <c r="B7" s="715">
        <v>0.27</v>
      </c>
      <c r="C7" s="715">
        <v>0.5</v>
      </c>
      <c r="D7" s="715">
        <v>0.85</v>
      </c>
      <c r="E7" s="715">
        <v>1.68</v>
      </c>
      <c r="F7" s="715">
        <v>2.4900000000000002</v>
      </c>
      <c r="G7" s="715">
        <v>2.4300000000000002</v>
      </c>
      <c r="H7" s="715">
        <v>1.57</v>
      </c>
      <c r="I7" s="715">
        <v>3.15</v>
      </c>
      <c r="J7" s="715">
        <v>4.09</v>
      </c>
      <c r="K7" s="715">
        <v>5.86</v>
      </c>
      <c r="L7" s="715">
        <v>6.92</v>
      </c>
      <c r="M7" s="715">
        <v>7.12</v>
      </c>
      <c r="N7" s="715">
        <v>0.87</v>
      </c>
      <c r="O7" s="715">
        <v>1.42</v>
      </c>
      <c r="P7" s="715">
        <v>1.89</v>
      </c>
      <c r="Q7" s="715">
        <v>3.72</v>
      </c>
      <c r="R7" s="715">
        <v>5.01</v>
      </c>
      <c r="S7" s="715">
        <v>4.5</v>
      </c>
      <c r="T7" s="715">
        <v>4.95</v>
      </c>
      <c r="U7" s="715">
        <v>5.16</v>
      </c>
      <c r="V7" s="715">
        <v>6.73</v>
      </c>
      <c r="W7" s="715">
        <v>7.96</v>
      </c>
      <c r="X7" s="715">
        <v>9.3699999999999992</v>
      </c>
      <c r="Y7" s="715">
        <v>9.81</v>
      </c>
      <c r="Z7" s="715">
        <v>1.77</v>
      </c>
      <c r="AA7" s="715">
        <v>2.4300000000000002</v>
      </c>
      <c r="AB7" s="715">
        <v>3.82</v>
      </c>
      <c r="AC7" s="715">
        <v>5.43</v>
      </c>
      <c r="AD7" s="715">
        <v>5.85</v>
      </c>
      <c r="AE7" s="715">
        <v>5.25</v>
      </c>
      <c r="AF7" s="715">
        <v>4.12</v>
      </c>
      <c r="AG7" s="715">
        <v>5.35</v>
      </c>
      <c r="AH7" s="715">
        <v>5.86</v>
      </c>
      <c r="AI7" s="715">
        <v>7.05</v>
      </c>
      <c r="AJ7" s="715">
        <v>8.77</v>
      </c>
      <c r="AK7" s="715">
        <v>8.93</v>
      </c>
      <c r="AL7" s="715">
        <v>0.73</v>
      </c>
      <c r="AM7" s="715">
        <v>2.58</v>
      </c>
      <c r="AN7" s="715">
        <v>3.52</v>
      </c>
      <c r="AO7" s="715">
        <v>5.32</v>
      </c>
      <c r="AP7" s="715">
        <v>7.56</v>
      </c>
      <c r="AQ7" s="715">
        <v>6.34</v>
      </c>
      <c r="AR7" s="715">
        <v>7.16</v>
      </c>
      <c r="AS7" s="715">
        <v>6.96</v>
      </c>
      <c r="AT7" s="715">
        <v>7.35</v>
      </c>
      <c r="AU7" s="715">
        <v>10.1</v>
      </c>
      <c r="AV7" s="715">
        <v>10.56</v>
      </c>
      <c r="AW7" s="715">
        <v>9.8000000000000007</v>
      </c>
      <c r="AX7" s="715">
        <v>0.36</v>
      </c>
      <c r="AY7" s="715">
        <v>0.33</v>
      </c>
      <c r="AZ7" s="715">
        <v>1.66</v>
      </c>
      <c r="BA7" s="715">
        <v>2.4700000000000002</v>
      </c>
      <c r="BB7" s="715">
        <v>3.6</v>
      </c>
      <c r="BC7" s="715">
        <v>3.19</v>
      </c>
      <c r="BD7" s="715">
        <v>3.71</v>
      </c>
      <c r="BE7" s="715">
        <v>3.97</v>
      </c>
      <c r="BF7" s="715">
        <v>4.3899999999999997</v>
      </c>
      <c r="BG7" s="715">
        <v>6.46</v>
      </c>
      <c r="BH7" s="715">
        <v>7.72</v>
      </c>
      <c r="BI7" s="715">
        <v>8.5500000000000007</v>
      </c>
      <c r="BJ7" s="715">
        <v>1.67</v>
      </c>
      <c r="BK7" s="715">
        <v>3.78</v>
      </c>
      <c r="BL7" s="715">
        <v>3.9</v>
      </c>
      <c r="BM7" s="715">
        <v>5.0599999999999996</v>
      </c>
      <c r="BN7" s="715">
        <v>4.26</v>
      </c>
      <c r="BO7" s="715">
        <v>3.08</v>
      </c>
      <c r="BP7" s="715">
        <v>2.58</v>
      </c>
      <c r="BQ7" s="715">
        <v>3.55</v>
      </c>
      <c r="BR7" s="715">
        <v>5.35</v>
      </c>
      <c r="BS7" s="715">
        <v>7.86</v>
      </c>
      <c r="BT7" s="715">
        <v>7.43</v>
      </c>
      <c r="BU7" s="715">
        <v>7.13</v>
      </c>
      <c r="BV7" s="715">
        <v>0.41</v>
      </c>
      <c r="BW7" s="715">
        <v>1.17</v>
      </c>
      <c r="BX7" s="715">
        <v>1.1100000000000001</v>
      </c>
      <c r="BY7" s="715">
        <v>2.4</v>
      </c>
      <c r="BZ7" s="715">
        <v>3.53</v>
      </c>
      <c r="CA7" s="715">
        <v>3.07</v>
      </c>
      <c r="CB7" s="715">
        <v>2.75</v>
      </c>
      <c r="CC7" s="715">
        <v>4.1100000000000003</v>
      </c>
      <c r="CD7" s="715">
        <v>4.8499999999999996</v>
      </c>
      <c r="CE7" s="715">
        <v>7.98</v>
      </c>
      <c r="CF7" s="715">
        <v>9.8699999999999992</v>
      </c>
      <c r="CG7" s="715">
        <v>11.02</v>
      </c>
      <c r="CH7" s="715">
        <v>0.52</v>
      </c>
      <c r="CI7" s="715">
        <v>0.93</v>
      </c>
      <c r="CJ7" s="715">
        <v>1.24</v>
      </c>
      <c r="CK7" s="715">
        <v>2.98</v>
      </c>
      <c r="CL7" s="715">
        <v>2.76</v>
      </c>
      <c r="CM7" s="715">
        <v>1.35</v>
      </c>
      <c r="CN7" s="715">
        <v>1.51</v>
      </c>
      <c r="CO7" s="715">
        <v>2.5499999999999998</v>
      </c>
      <c r="CP7" s="715">
        <v>3.09</v>
      </c>
      <c r="CQ7" s="715">
        <v>4.8499999999999996</v>
      </c>
      <c r="CR7" s="715">
        <v>5.32</v>
      </c>
      <c r="CS7" s="715">
        <v>5.82</v>
      </c>
      <c r="CT7" s="715">
        <v>2</v>
      </c>
      <c r="CU7" s="715">
        <v>2.2000000000000002</v>
      </c>
      <c r="CV7" s="715">
        <v>2.97</v>
      </c>
      <c r="CW7" s="715">
        <v>3.58</v>
      </c>
      <c r="CX7" s="715">
        <v>3.72</v>
      </c>
      <c r="CY7" s="715">
        <v>4.12</v>
      </c>
      <c r="CZ7" s="715">
        <v>4.93</v>
      </c>
      <c r="DA7" s="715">
        <v>4.96</v>
      </c>
      <c r="DB7" s="715">
        <v>4.8899999999999997</v>
      </c>
      <c r="DC7" s="715">
        <v>6.96</v>
      </c>
      <c r="DD7" s="715">
        <v>7.23</v>
      </c>
      <c r="DE7" s="715">
        <v>7.45</v>
      </c>
      <c r="DF7" s="715">
        <v>2.11</v>
      </c>
      <c r="DG7" s="715">
        <v>2.1</v>
      </c>
      <c r="DH7" s="715">
        <v>3.07</v>
      </c>
      <c r="DI7" s="715">
        <v>4.68</v>
      </c>
      <c r="DJ7" s="715">
        <v>4.53</v>
      </c>
      <c r="DK7" s="715">
        <v>4.71</v>
      </c>
      <c r="DL7" s="715">
        <v>5.0999999999999996</v>
      </c>
      <c r="DM7" s="715">
        <v>5.14</v>
      </c>
      <c r="DN7" s="715">
        <v>5.52</v>
      </c>
      <c r="DO7" s="715">
        <v>7.59</v>
      </c>
      <c r="DP7" s="715">
        <v>7.81</v>
      </c>
      <c r="DQ7" s="715">
        <v>7.36</v>
      </c>
      <c r="DR7" s="715">
        <v>1.06</v>
      </c>
      <c r="DS7" s="715">
        <v>1.83</v>
      </c>
      <c r="DT7" s="715">
        <v>2.92</v>
      </c>
      <c r="DU7" s="715">
        <v>4.5999999999999996</v>
      </c>
      <c r="DV7" s="715">
        <v>5.0999999999999996</v>
      </c>
      <c r="DW7" s="715">
        <v>4.42</v>
      </c>
      <c r="DX7" s="715">
        <v>4.9000000000000004</v>
      </c>
      <c r="DY7" s="715">
        <v>5.44</v>
      </c>
      <c r="DZ7" s="715">
        <v>5.91</v>
      </c>
      <c r="EA7" s="715">
        <v>7.68</v>
      </c>
      <c r="EB7" s="715">
        <v>8.67</v>
      </c>
      <c r="EC7" s="715">
        <v>9.4700000000000006</v>
      </c>
      <c r="ED7" s="715">
        <v>2.16</v>
      </c>
      <c r="EE7" s="715">
        <v>2.15</v>
      </c>
      <c r="EF7" s="715">
        <v>2.16</v>
      </c>
      <c r="EG7" s="715">
        <v>3.26</v>
      </c>
      <c r="EH7" s="715">
        <v>3.73</v>
      </c>
      <c r="EI7" s="715">
        <v>4.41</v>
      </c>
      <c r="EJ7" s="715">
        <v>5.91</v>
      </c>
      <c r="EK7" s="715">
        <v>5.55</v>
      </c>
      <c r="EL7" s="715">
        <v>5.8</v>
      </c>
      <c r="EM7" s="715">
        <v>7.33</v>
      </c>
      <c r="EN7" s="715">
        <v>7.82</v>
      </c>
      <c r="EO7" s="715">
        <v>9.86</v>
      </c>
      <c r="EP7" s="715">
        <v>2.65</v>
      </c>
      <c r="EQ7" s="715">
        <v>3.54</v>
      </c>
      <c r="ER7" s="715">
        <v>4.49</v>
      </c>
      <c r="ES7" s="715">
        <v>6.27</v>
      </c>
      <c r="ET7" s="715">
        <v>6.24</v>
      </c>
      <c r="EU7" s="715">
        <v>6.18</v>
      </c>
      <c r="EV7" s="715">
        <v>6.27</v>
      </c>
      <c r="EW7" s="715">
        <v>7.01</v>
      </c>
      <c r="EX7" s="715">
        <v>7.73</v>
      </c>
      <c r="EY7" s="715">
        <v>9.5</v>
      </c>
      <c r="EZ7" s="715">
        <v>11.38</v>
      </c>
      <c r="FA7" s="715">
        <v>12.2</v>
      </c>
      <c r="FB7" s="715">
        <v>1.54</v>
      </c>
      <c r="FC7" s="715">
        <v>2.57</v>
      </c>
      <c r="FD7" s="715">
        <v>3.5</v>
      </c>
      <c r="FE7" s="715">
        <v>5.41</v>
      </c>
      <c r="FF7" s="715">
        <v>7.01</v>
      </c>
      <c r="FG7" s="715">
        <v>9.99</v>
      </c>
      <c r="FH7" s="715">
        <v>10.77</v>
      </c>
      <c r="FI7" s="715">
        <v>12.96</v>
      </c>
      <c r="FJ7" s="715">
        <v>20.39</v>
      </c>
      <c r="FK7" s="715">
        <v>23.53</v>
      </c>
      <c r="FL7" s="715">
        <v>22.16</v>
      </c>
      <c r="FM7" s="715">
        <v>21.94</v>
      </c>
      <c r="FN7" s="715">
        <v>1.72</v>
      </c>
      <c r="FO7" s="715">
        <v>2.4900000000000002</v>
      </c>
      <c r="FP7" s="715">
        <v>3.39</v>
      </c>
      <c r="FQ7" s="715">
        <v>5.05</v>
      </c>
      <c r="FR7" s="715">
        <v>6.23</v>
      </c>
      <c r="FS7" s="715">
        <v>5.76</v>
      </c>
      <c r="FT7" s="715">
        <v>6.84</v>
      </c>
      <c r="FU7" s="715">
        <v>8.06</v>
      </c>
      <c r="FV7" s="715">
        <v>9.01</v>
      </c>
    </row>
    <row r="8" spans="1:179">
      <c r="A8" s="715" t="s">
        <v>4450</v>
      </c>
      <c r="B8" s="715">
        <v>1.07</v>
      </c>
      <c r="C8" s="715">
        <v>1.52</v>
      </c>
      <c r="D8" s="715">
        <v>1.32</v>
      </c>
      <c r="E8" s="715">
        <v>1.55</v>
      </c>
      <c r="F8" s="715">
        <v>2.82</v>
      </c>
      <c r="G8" s="715">
        <v>2.6</v>
      </c>
      <c r="H8" s="715">
        <v>2.33</v>
      </c>
      <c r="I8" s="715">
        <v>3.01</v>
      </c>
      <c r="J8" s="715">
        <v>3.7</v>
      </c>
      <c r="K8" s="715">
        <v>4.88</v>
      </c>
      <c r="L8" s="715">
        <v>6.52</v>
      </c>
      <c r="M8" s="715">
        <v>7.43</v>
      </c>
      <c r="N8" s="715">
        <v>1.32</v>
      </c>
      <c r="O8" s="715">
        <v>1.37</v>
      </c>
      <c r="P8" s="715">
        <v>2.3199999999999998</v>
      </c>
      <c r="Q8" s="715">
        <v>2.82</v>
      </c>
      <c r="R8" s="715">
        <v>3.82</v>
      </c>
      <c r="S8" s="715">
        <v>3.65</v>
      </c>
      <c r="T8" s="715">
        <v>4.7</v>
      </c>
      <c r="U8" s="715">
        <v>4.09</v>
      </c>
      <c r="V8" s="715">
        <v>5.86</v>
      </c>
      <c r="W8" s="715">
        <v>6.36</v>
      </c>
      <c r="X8" s="715">
        <v>7.88</v>
      </c>
      <c r="Y8" s="715">
        <v>8.5</v>
      </c>
      <c r="Z8" s="715">
        <v>1.39</v>
      </c>
      <c r="AA8" s="715">
        <v>1.96</v>
      </c>
      <c r="AB8" s="715">
        <v>3.22</v>
      </c>
      <c r="AC8" s="715">
        <v>3.91</v>
      </c>
      <c r="AD8" s="715">
        <v>4.6900000000000004</v>
      </c>
      <c r="AE8" s="715">
        <v>4.53</v>
      </c>
      <c r="AF8" s="715">
        <v>4.0999999999999996</v>
      </c>
      <c r="AG8" s="715">
        <v>4.5999999999999996</v>
      </c>
      <c r="AH8" s="715">
        <v>6.44</v>
      </c>
      <c r="AI8" s="715">
        <v>7.58</v>
      </c>
      <c r="AJ8" s="715">
        <v>9.44</v>
      </c>
      <c r="AK8" s="715">
        <v>9.74</v>
      </c>
      <c r="AL8" s="715">
        <v>1.24</v>
      </c>
      <c r="AM8" s="715">
        <v>2.88</v>
      </c>
      <c r="AN8" s="715">
        <v>3.86</v>
      </c>
      <c r="AO8" s="715">
        <v>5.09</v>
      </c>
      <c r="AP8" s="715">
        <v>6.37</v>
      </c>
      <c r="AQ8" s="715">
        <v>6.72</v>
      </c>
      <c r="AR8" s="715">
        <v>8.31</v>
      </c>
      <c r="AS8" s="715">
        <v>8.7200000000000006</v>
      </c>
      <c r="AT8" s="715">
        <v>9.23</v>
      </c>
      <c r="AU8" s="715">
        <v>11.34</v>
      </c>
      <c r="AV8" s="715">
        <v>12.42</v>
      </c>
      <c r="AW8" s="715">
        <v>12.19</v>
      </c>
      <c r="AX8" s="715">
        <v>-0.28000000000000003</v>
      </c>
      <c r="AY8" s="715">
        <v>-0.49</v>
      </c>
      <c r="AZ8" s="715">
        <v>0.55000000000000004</v>
      </c>
      <c r="BA8" s="715">
        <v>0.24</v>
      </c>
      <c r="BB8" s="715">
        <v>0.21</v>
      </c>
      <c r="BC8" s="715">
        <v>0.47</v>
      </c>
      <c r="BD8" s="715">
        <v>1.39</v>
      </c>
      <c r="BE8" s="715">
        <v>1.52</v>
      </c>
      <c r="BF8" s="715">
        <v>1.99</v>
      </c>
      <c r="BG8" s="715">
        <v>3.75</v>
      </c>
      <c r="BH8" s="715">
        <v>4.45</v>
      </c>
      <c r="BI8" s="715">
        <v>5.57</v>
      </c>
      <c r="BJ8" s="715">
        <v>2.62</v>
      </c>
      <c r="BK8" s="715">
        <v>4.5</v>
      </c>
      <c r="BL8" s="715">
        <v>5.44</v>
      </c>
      <c r="BM8" s="715">
        <v>6.38</v>
      </c>
      <c r="BN8" s="715">
        <v>6.11</v>
      </c>
      <c r="BO8" s="715">
        <v>6.47</v>
      </c>
      <c r="BP8" s="715">
        <v>6.15</v>
      </c>
      <c r="BQ8" s="715">
        <v>6.17</v>
      </c>
      <c r="BR8" s="715">
        <v>6.92</v>
      </c>
      <c r="BS8" s="715">
        <v>8.4700000000000006</v>
      </c>
      <c r="BT8" s="715">
        <v>9.14</v>
      </c>
      <c r="BU8" s="715">
        <v>8.83</v>
      </c>
      <c r="BV8" s="715">
        <v>0.88</v>
      </c>
      <c r="BW8" s="715">
        <v>1.83</v>
      </c>
      <c r="BX8" s="715">
        <v>2.4</v>
      </c>
      <c r="BY8" s="715">
        <v>3.08</v>
      </c>
      <c r="BZ8" s="715">
        <v>4.4800000000000004</v>
      </c>
      <c r="CA8" s="715">
        <v>3.8</v>
      </c>
      <c r="CB8" s="715">
        <v>3.75</v>
      </c>
      <c r="CC8" s="715">
        <v>4.8600000000000003</v>
      </c>
      <c r="CD8" s="715">
        <v>6.39</v>
      </c>
      <c r="CE8" s="715">
        <v>9.83</v>
      </c>
      <c r="CF8" s="715">
        <v>11.14</v>
      </c>
      <c r="CG8" s="715">
        <v>11.79</v>
      </c>
      <c r="CH8" s="715">
        <v>0.11</v>
      </c>
      <c r="CI8" s="715">
        <v>1.1499999999999999</v>
      </c>
      <c r="CJ8" s="715">
        <v>2.0499999999999998</v>
      </c>
      <c r="CK8" s="715">
        <v>3.26</v>
      </c>
      <c r="CL8" s="715">
        <v>2.74</v>
      </c>
      <c r="CM8" s="715">
        <v>1.79</v>
      </c>
      <c r="CN8" s="715">
        <v>2.15</v>
      </c>
      <c r="CO8" s="715">
        <v>2.59</v>
      </c>
      <c r="CP8" s="715">
        <v>4.13</v>
      </c>
      <c r="CQ8" s="715">
        <v>5.43</v>
      </c>
      <c r="CR8" s="715">
        <v>5.96</v>
      </c>
      <c r="CS8" s="715">
        <v>6.18</v>
      </c>
      <c r="CT8" s="715">
        <v>1.85</v>
      </c>
      <c r="CU8" s="715">
        <v>2.41</v>
      </c>
      <c r="CV8" s="715">
        <v>2.92</v>
      </c>
      <c r="CW8" s="715">
        <v>3.02</v>
      </c>
      <c r="CX8" s="715">
        <v>3.33</v>
      </c>
      <c r="CY8" s="715">
        <v>3.77</v>
      </c>
      <c r="CZ8" s="715">
        <v>3.92</v>
      </c>
      <c r="DA8" s="715">
        <v>4.13</v>
      </c>
      <c r="DB8" s="715">
        <v>4.7</v>
      </c>
      <c r="DC8" s="715">
        <v>6.05</v>
      </c>
      <c r="DD8" s="715">
        <v>6.1</v>
      </c>
      <c r="DE8" s="715">
        <v>6.63</v>
      </c>
      <c r="DF8" s="715">
        <v>2.67</v>
      </c>
      <c r="DG8" s="715">
        <v>3.75</v>
      </c>
      <c r="DH8" s="715">
        <v>4.79</v>
      </c>
      <c r="DI8" s="715">
        <v>5.56</v>
      </c>
      <c r="DJ8" s="715">
        <v>5.47</v>
      </c>
      <c r="DK8" s="715">
        <v>5.55</v>
      </c>
      <c r="DL8" s="715">
        <v>6.19</v>
      </c>
      <c r="DM8" s="715">
        <v>6.31</v>
      </c>
      <c r="DN8" s="715">
        <v>6.67</v>
      </c>
      <c r="DO8" s="715">
        <v>8.42</v>
      </c>
      <c r="DP8" s="715">
        <v>8.69</v>
      </c>
      <c r="DQ8" s="715">
        <v>8.57</v>
      </c>
      <c r="DR8" s="715">
        <v>1.17</v>
      </c>
      <c r="DS8" s="715">
        <v>2.15</v>
      </c>
      <c r="DT8" s="715">
        <v>2.97</v>
      </c>
      <c r="DU8" s="715">
        <v>3.68</v>
      </c>
      <c r="DV8" s="715">
        <v>4.1100000000000003</v>
      </c>
      <c r="DW8" s="715">
        <v>3.41</v>
      </c>
      <c r="DX8" s="715">
        <v>4.13</v>
      </c>
      <c r="DY8" s="715">
        <v>4.5599999999999996</v>
      </c>
      <c r="DZ8" s="715">
        <v>5.59</v>
      </c>
      <c r="EA8" s="715">
        <v>6.43</v>
      </c>
      <c r="EB8" s="715">
        <v>7.2</v>
      </c>
      <c r="EC8" s="715">
        <v>7.53</v>
      </c>
      <c r="ED8" s="715">
        <v>2.29</v>
      </c>
      <c r="EE8" s="715">
        <v>2.88</v>
      </c>
      <c r="EF8" s="715">
        <v>2.65</v>
      </c>
      <c r="EG8" s="715">
        <v>2.69</v>
      </c>
      <c r="EH8" s="715">
        <v>2.92</v>
      </c>
      <c r="EI8" s="715">
        <v>3.57</v>
      </c>
      <c r="EJ8" s="715">
        <v>5.57</v>
      </c>
      <c r="EK8" s="715">
        <v>5.43</v>
      </c>
      <c r="EL8" s="715">
        <v>5.66</v>
      </c>
      <c r="EM8" s="715">
        <v>6.54</v>
      </c>
      <c r="EN8" s="715">
        <v>7.37</v>
      </c>
      <c r="EO8" s="715">
        <v>9.7899999999999991</v>
      </c>
      <c r="EP8" s="715">
        <v>3.08</v>
      </c>
      <c r="EQ8" s="715">
        <v>4.32</v>
      </c>
      <c r="ER8" s="715">
        <v>5.16</v>
      </c>
      <c r="ES8" s="715">
        <v>6.13</v>
      </c>
      <c r="ET8" s="715">
        <v>6.37</v>
      </c>
      <c r="EU8" s="715">
        <v>6.05</v>
      </c>
      <c r="EV8" s="715">
        <v>6.42</v>
      </c>
      <c r="EW8" s="715">
        <v>6.85</v>
      </c>
      <c r="EX8" s="715">
        <v>7.22</v>
      </c>
      <c r="EY8" s="715">
        <v>8.65</v>
      </c>
      <c r="EZ8" s="715">
        <v>10.34</v>
      </c>
      <c r="FA8" s="715">
        <v>11.4</v>
      </c>
      <c r="FB8" s="715">
        <v>1.22</v>
      </c>
      <c r="FC8" s="715">
        <v>2.2200000000000002</v>
      </c>
      <c r="FD8" s="715">
        <v>2.7</v>
      </c>
      <c r="FE8" s="715">
        <v>4.18</v>
      </c>
      <c r="FF8" s="715">
        <v>6.5</v>
      </c>
      <c r="FG8" s="715">
        <v>9.94</v>
      </c>
      <c r="FH8" s="715">
        <v>10.44</v>
      </c>
      <c r="FI8" s="715">
        <v>13</v>
      </c>
      <c r="FJ8" s="715">
        <v>21.59</v>
      </c>
      <c r="FK8" s="715">
        <v>24.76</v>
      </c>
      <c r="FL8" s="715">
        <v>23.59</v>
      </c>
      <c r="FM8" s="715">
        <v>23.53</v>
      </c>
      <c r="FN8" s="715">
        <v>0.88</v>
      </c>
      <c r="FO8" s="715">
        <v>1.4</v>
      </c>
      <c r="FP8" s="715">
        <v>2.4700000000000002</v>
      </c>
      <c r="FQ8" s="715">
        <v>4.2300000000000004</v>
      </c>
      <c r="FR8" s="715">
        <v>5.54</v>
      </c>
      <c r="FS8" s="715">
        <v>5.9</v>
      </c>
      <c r="FT8" s="715">
        <v>7.26</v>
      </c>
      <c r="FU8" s="715">
        <v>7.95</v>
      </c>
      <c r="FV8" s="715">
        <v>8.14</v>
      </c>
    </row>
    <row r="9" spans="1:179">
      <c r="A9" s="715" t="s">
        <v>4451</v>
      </c>
      <c r="B9" s="715">
        <v>0.49</v>
      </c>
      <c r="C9" s="715">
        <v>0.25</v>
      </c>
      <c r="D9" s="715">
        <v>0.81</v>
      </c>
      <c r="E9" s="715">
        <v>2.76</v>
      </c>
      <c r="F9" s="715">
        <v>4.54</v>
      </c>
      <c r="G9" s="715">
        <v>5.2</v>
      </c>
      <c r="H9" s="715">
        <v>4.95</v>
      </c>
      <c r="I9" s="715">
        <v>5.39</v>
      </c>
      <c r="J9" s="715">
        <v>6.19</v>
      </c>
      <c r="K9" s="715">
        <v>8.16</v>
      </c>
      <c r="L9" s="715">
        <v>9.84</v>
      </c>
      <c r="M9" s="715">
        <v>10.38</v>
      </c>
      <c r="N9" s="715">
        <v>0.39</v>
      </c>
      <c r="O9" s="715">
        <v>1</v>
      </c>
      <c r="P9" s="715">
        <v>1.1399999999999999</v>
      </c>
      <c r="Q9" s="715">
        <v>2.83</v>
      </c>
      <c r="R9" s="715">
        <v>5.09</v>
      </c>
      <c r="S9" s="715">
        <v>5.89</v>
      </c>
      <c r="T9" s="715">
        <v>7.37</v>
      </c>
      <c r="U9" s="715">
        <v>7.69</v>
      </c>
      <c r="V9" s="715">
        <v>8.3800000000000008</v>
      </c>
      <c r="W9" s="715">
        <v>9.64</v>
      </c>
      <c r="X9" s="715">
        <v>11.18</v>
      </c>
      <c r="Y9" s="715">
        <v>10.99</v>
      </c>
      <c r="Z9" s="715">
        <v>0.7</v>
      </c>
      <c r="AA9" s="715">
        <v>0.84</v>
      </c>
      <c r="AB9" s="715">
        <v>1.26</v>
      </c>
      <c r="AC9" s="715">
        <v>2.4900000000000002</v>
      </c>
      <c r="AD9" s="715">
        <v>2.66</v>
      </c>
      <c r="AE9" s="715">
        <v>2.92</v>
      </c>
      <c r="AF9" s="715">
        <v>2.56</v>
      </c>
      <c r="AG9" s="715">
        <v>2.54</v>
      </c>
      <c r="AH9" s="715">
        <v>3.4</v>
      </c>
      <c r="AI9" s="715">
        <v>5.26</v>
      </c>
      <c r="AJ9" s="715">
        <v>6.67</v>
      </c>
      <c r="AK9" s="715">
        <v>6.72</v>
      </c>
      <c r="AL9" s="715">
        <v>1.33</v>
      </c>
      <c r="AM9" s="715">
        <v>2.57</v>
      </c>
      <c r="AN9" s="715">
        <v>3.49</v>
      </c>
      <c r="AO9" s="715">
        <v>4.78</v>
      </c>
      <c r="AP9" s="715">
        <v>6.61</v>
      </c>
      <c r="AQ9" s="715">
        <v>5.89</v>
      </c>
      <c r="AR9" s="715">
        <v>6.99</v>
      </c>
      <c r="AS9" s="715">
        <v>6.97</v>
      </c>
      <c r="AT9" s="715">
        <v>7.25</v>
      </c>
      <c r="AU9" s="715">
        <v>10.49</v>
      </c>
      <c r="AV9" s="715">
        <v>12.23</v>
      </c>
      <c r="AW9" s="715">
        <v>11.79</v>
      </c>
      <c r="AX9" s="715">
        <v>0.56999999999999995</v>
      </c>
      <c r="AY9" s="715">
        <v>-0.39</v>
      </c>
      <c r="AZ9" s="715">
        <v>0.63</v>
      </c>
      <c r="BA9" s="715">
        <v>1.31</v>
      </c>
      <c r="BB9" s="715">
        <v>1.73</v>
      </c>
      <c r="BC9" s="715">
        <v>1.39</v>
      </c>
      <c r="BD9" s="715">
        <v>1.49</v>
      </c>
      <c r="BE9" s="715">
        <v>1.85</v>
      </c>
      <c r="BF9" s="715">
        <v>2.52</v>
      </c>
      <c r="BG9" s="715">
        <v>4.68</v>
      </c>
      <c r="BH9" s="715">
        <v>5.5</v>
      </c>
      <c r="BI9" s="715">
        <v>6.01</v>
      </c>
      <c r="BJ9" s="715">
        <v>1.66</v>
      </c>
      <c r="BK9" s="715">
        <v>3.17</v>
      </c>
      <c r="BL9" s="715">
        <v>4.0199999999999996</v>
      </c>
      <c r="BM9" s="715">
        <v>5.26</v>
      </c>
      <c r="BN9" s="715">
        <v>5.0999999999999996</v>
      </c>
      <c r="BO9" s="715">
        <v>4.6900000000000004</v>
      </c>
      <c r="BP9" s="715">
        <v>4.1500000000000004</v>
      </c>
      <c r="BQ9" s="715">
        <v>3.98</v>
      </c>
      <c r="BR9" s="715">
        <v>4.71</v>
      </c>
      <c r="BS9" s="715">
        <v>6.56</v>
      </c>
      <c r="BT9" s="715">
        <v>6.54</v>
      </c>
      <c r="BU9" s="715">
        <v>6.29</v>
      </c>
      <c r="BV9" s="715">
        <v>0.56999999999999995</v>
      </c>
      <c r="BW9" s="715">
        <v>1.57</v>
      </c>
      <c r="BX9" s="715">
        <v>2.19</v>
      </c>
      <c r="BY9" s="715">
        <v>3.18</v>
      </c>
      <c r="BZ9" s="715">
        <v>5.5</v>
      </c>
      <c r="CA9" s="715">
        <v>4.49</v>
      </c>
      <c r="CB9" s="715">
        <v>3.76</v>
      </c>
      <c r="CC9" s="715">
        <v>4.2</v>
      </c>
      <c r="CD9" s="715">
        <v>4.4000000000000004</v>
      </c>
      <c r="CE9" s="715">
        <v>8.11</v>
      </c>
      <c r="CF9" s="715">
        <v>10.18</v>
      </c>
      <c r="CG9" s="715">
        <v>10.65</v>
      </c>
      <c r="CH9" s="715">
        <v>0.32</v>
      </c>
      <c r="CI9" s="715">
        <v>1.06</v>
      </c>
      <c r="CJ9" s="715">
        <v>1.53</v>
      </c>
      <c r="CK9" s="715">
        <v>3.19</v>
      </c>
      <c r="CL9" s="715">
        <v>3.19</v>
      </c>
      <c r="CM9" s="715">
        <v>1.78</v>
      </c>
      <c r="CN9" s="715">
        <v>1.73</v>
      </c>
      <c r="CO9" s="715">
        <v>1.94</v>
      </c>
      <c r="CP9" s="715">
        <v>2.93</v>
      </c>
      <c r="CQ9" s="715">
        <v>5.28</v>
      </c>
      <c r="CR9" s="715">
        <v>5.66</v>
      </c>
      <c r="CS9" s="715">
        <v>6.35</v>
      </c>
      <c r="CT9" s="715">
        <v>1.7</v>
      </c>
      <c r="CU9" s="715">
        <v>1.93</v>
      </c>
      <c r="CV9" s="715">
        <v>2.4300000000000002</v>
      </c>
      <c r="CW9" s="715">
        <v>3.13</v>
      </c>
      <c r="CX9" s="715">
        <v>3.59</v>
      </c>
      <c r="CY9" s="715">
        <v>3.96</v>
      </c>
      <c r="CZ9" s="715">
        <v>4.41</v>
      </c>
      <c r="DA9" s="715">
        <v>4.05</v>
      </c>
      <c r="DB9" s="715">
        <v>4.74</v>
      </c>
      <c r="DC9" s="715">
        <v>6.78</v>
      </c>
      <c r="DD9" s="715">
        <v>6.88</v>
      </c>
      <c r="DE9" s="715">
        <v>7.54</v>
      </c>
      <c r="DF9" s="715">
        <v>2.0499999999999998</v>
      </c>
      <c r="DG9" s="715">
        <v>2.23</v>
      </c>
      <c r="DH9" s="715">
        <v>3.21</v>
      </c>
      <c r="DI9" s="715">
        <v>4.8</v>
      </c>
      <c r="DJ9" s="715">
        <v>5.81</v>
      </c>
      <c r="DK9" s="715">
        <v>6.33</v>
      </c>
      <c r="DL9" s="715">
        <v>6.99</v>
      </c>
      <c r="DM9" s="715">
        <v>6.76</v>
      </c>
      <c r="DN9" s="715">
        <v>6.71</v>
      </c>
      <c r="DO9" s="715">
        <v>8.83</v>
      </c>
      <c r="DP9" s="715">
        <v>9.5299999999999994</v>
      </c>
      <c r="DQ9" s="715">
        <v>8.7100000000000009</v>
      </c>
      <c r="DR9" s="715">
        <v>1.1000000000000001</v>
      </c>
      <c r="DS9" s="715">
        <v>1.73</v>
      </c>
      <c r="DT9" s="715">
        <v>2.94</v>
      </c>
      <c r="DU9" s="715">
        <v>4.5199999999999996</v>
      </c>
      <c r="DV9" s="715">
        <v>5.28</v>
      </c>
      <c r="DW9" s="715">
        <v>4.83</v>
      </c>
      <c r="DX9" s="715">
        <v>4.8600000000000003</v>
      </c>
      <c r="DY9" s="715">
        <v>5.4</v>
      </c>
      <c r="DZ9" s="715">
        <v>5.9</v>
      </c>
      <c r="EA9" s="715">
        <v>7.72</v>
      </c>
      <c r="EB9" s="715">
        <v>8.59</v>
      </c>
      <c r="EC9" s="715">
        <v>8.61</v>
      </c>
      <c r="ED9" s="715">
        <v>2.11</v>
      </c>
      <c r="EE9" s="715">
        <v>2.23</v>
      </c>
      <c r="EF9" s="715">
        <v>2.21</v>
      </c>
      <c r="EG9" s="715">
        <v>3.26</v>
      </c>
      <c r="EH9" s="715">
        <v>4.1900000000000004</v>
      </c>
      <c r="EI9" s="715">
        <v>4.51</v>
      </c>
      <c r="EJ9" s="715">
        <v>5.65</v>
      </c>
      <c r="EK9" s="715">
        <v>5.25</v>
      </c>
      <c r="EL9" s="715">
        <v>5.35</v>
      </c>
      <c r="EM9" s="715">
        <v>6.83</v>
      </c>
      <c r="EN9" s="715">
        <v>7.35</v>
      </c>
      <c r="EO9" s="715">
        <v>8.7200000000000006</v>
      </c>
      <c r="EP9" s="715">
        <v>2.68</v>
      </c>
      <c r="EQ9" s="715">
        <v>3.81</v>
      </c>
      <c r="ER9" s="715">
        <v>4.6500000000000004</v>
      </c>
      <c r="ES9" s="715">
        <v>5.81</v>
      </c>
      <c r="ET9" s="715">
        <v>6.26</v>
      </c>
      <c r="EU9" s="715">
        <v>5.78</v>
      </c>
      <c r="EV9" s="715">
        <v>5.85</v>
      </c>
      <c r="EW9" s="715">
        <v>6.43</v>
      </c>
      <c r="EX9" s="715">
        <v>7.22</v>
      </c>
      <c r="EY9" s="715">
        <v>9.0299999999999994</v>
      </c>
      <c r="EZ9" s="715">
        <v>10.33</v>
      </c>
      <c r="FA9" s="715">
        <v>11.1</v>
      </c>
      <c r="FB9" s="715">
        <v>1.28</v>
      </c>
      <c r="FC9" s="715">
        <v>1.97</v>
      </c>
      <c r="FD9" s="715">
        <v>2.77</v>
      </c>
      <c r="FE9" s="715">
        <v>4.8</v>
      </c>
      <c r="FF9" s="715">
        <v>6.5</v>
      </c>
      <c r="FG9" s="715">
        <v>8.89</v>
      </c>
      <c r="FH9" s="715">
        <v>9.25</v>
      </c>
      <c r="FI9" s="715">
        <v>11.5</v>
      </c>
      <c r="FJ9" s="715">
        <v>17.82</v>
      </c>
      <c r="FK9" s="715">
        <v>20.98</v>
      </c>
      <c r="FL9" s="715">
        <v>19.04</v>
      </c>
      <c r="FM9" s="715">
        <v>18.23</v>
      </c>
      <c r="FN9" s="715">
        <v>0.46</v>
      </c>
      <c r="FO9" s="715">
        <v>-0.14000000000000001</v>
      </c>
      <c r="FP9" s="715">
        <v>0.63</v>
      </c>
      <c r="FQ9" s="715">
        <v>2.46</v>
      </c>
      <c r="FR9" s="715">
        <v>3.65</v>
      </c>
      <c r="FS9" s="715">
        <v>3.74</v>
      </c>
      <c r="FT9" s="715">
        <v>4.92</v>
      </c>
      <c r="FU9" s="715">
        <v>5.93</v>
      </c>
      <c r="FV9" s="715">
        <v>7.24</v>
      </c>
    </row>
    <row r="10" spans="1:179">
      <c r="A10" s="715" t="s">
        <v>4452</v>
      </c>
      <c r="B10" s="715">
        <v>0.59</v>
      </c>
      <c r="C10" s="715">
        <v>1.01</v>
      </c>
      <c r="D10" s="715">
        <v>1.47</v>
      </c>
      <c r="E10" s="715">
        <v>2.0299999999999998</v>
      </c>
      <c r="F10" s="715">
        <v>3.35</v>
      </c>
      <c r="G10" s="715">
        <v>3.81</v>
      </c>
      <c r="H10" s="715">
        <v>3.22</v>
      </c>
      <c r="I10" s="715">
        <v>3.96</v>
      </c>
      <c r="J10" s="715">
        <v>4.93</v>
      </c>
      <c r="K10" s="715">
        <v>6.65</v>
      </c>
      <c r="L10" s="715">
        <v>7.95</v>
      </c>
      <c r="M10" s="715">
        <v>8.17</v>
      </c>
      <c r="N10" s="715">
        <v>0.96</v>
      </c>
      <c r="O10" s="715">
        <v>0.92</v>
      </c>
      <c r="P10" s="715">
        <v>0.99</v>
      </c>
      <c r="Q10" s="715">
        <v>2.86</v>
      </c>
      <c r="R10" s="715">
        <v>5.24</v>
      </c>
      <c r="S10" s="715">
        <v>5.51</v>
      </c>
      <c r="T10" s="715">
        <v>6.19</v>
      </c>
      <c r="U10" s="715">
        <v>6.24</v>
      </c>
      <c r="V10" s="715">
        <v>7.3</v>
      </c>
      <c r="W10" s="715">
        <v>7.81</v>
      </c>
      <c r="X10" s="715">
        <v>9.26</v>
      </c>
      <c r="Y10" s="715">
        <v>8.86</v>
      </c>
      <c r="Z10" s="715">
        <v>1.1200000000000001</v>
      </c>
      <c r="AA10" s="715">
        <v>1.68</v>
      </c>
      <c r="AB10" s="715">
        <v>2.62</v>
      </c>
      <c r="AC10" s="715">
        <v>4.6900000000000004</v>
      </c>
      <c r="AD10" s="715">
        <v>5.71</v>
      </c>
      <c r="AE10" s="715">
        <v>5.39</v>
      </c>
      <c r="AF10" s="715">
        <v>4.76</v>
      </c>
      <c r="AG10" s="715">
        <v>4.59</v>
      </c>
      <c r="AH10" s="715">
        <v>5.14</v>
      </c>
      <c r="AI10" s="715">
        <v>6.1</v>
      </c>
      <c r="AJ10" s="715">
        <v>7.83</v>
      </c>
      <c r="AK10" s="715">
        <v>7.54</v>
      </c>
      <c r="AL10" s="715">
        <v>0.63</v>
      </c>
      <c r="AM10" s="715">
        <v>2.06</v>
      </c>
      <c r="AN10" s="715">
        <v>3.47</v>
      </c>
      <c r="AO10" s="715">
        <v>5.47</v>
      </c>
      <c r="AP10" s="715">
        <v>7.66</v>
      </c>
      <c r="AQ10" s="715">
        <v>7</v>
      </c>
      <c r="AR10" s="715">
        <v>7.34</v>
      </c>
      <c r="AS10" s="715">
        <v>6.37</v>
      </c>
      <c r="AT10" s="715">
        <v>6.87</v>
      </c>
      <c r="AU10" s="715">
        <v>9.31</v>
      </c>
      <c r="AV10" s="715">
        <v>9.52</v>
      </c>
      <c r="AW10" s="715">
        <v>8.81</v>
      </c>
      <c r="AX10" s="715">
        <v>0.26</v>
      </c>
      <c r="AY10" s="715">
        <v>0.44</v>
      </c>
      <c r="AZ10" s="715">
        <v>1.44</v>
      </c>
      <c r="BA10" s="715">
        <v>1.63</v>
      </c>
      <c r="BB10" s="715">
        <v>3.21</v>
      </c>
      <c r="BC10" s="715">
        <v>3.11</v>
      </c>
      <c r="BD10" s="715">
        <v>3.14</v>
      </c>
      <c r="BE10" s="715">
        <v>2.87</v>
      </c>
      <c r="BF10" s="715">
        <v>3.56</v>
      </c>
      <c r="BG10" s="715">
        <v>5.81</v>
      </c>
      <c r="BH10" s="715">
        <v>6.8</v>
      </c>
      <c r="BI10" s="715">
        <v>7</v>
      </c>
      <c r="BJ10" s="715">
        <v>1.35</v>
      </c>
      <c r="BK10" s="715">
        <v>2.66</v>
      </c>
      <c r="BL10" s="715">
        <v>3.38</v>
      </c>
      <c r="BM10" s="715">
        <v>4.45</v>
      </c>
      <c r="BN10" s="715">
        <v>4.59</v>
      </c>
      <c r="BO10" s="715">
        <v>4.09</v>
      </c>
      <c r="BP10" s="715">
        <v>3.6</v>
      </c>
      <c r="BQ10" s="715">
        <v>3.84</v>
      </c>
      <c r="BR10" s="715">
        <v>4.9000000000000004</v>
      </c>
      <c r="BS10" s="715">
        <v>6.51</v>
      </c>
      <c r="BT10" s="715">
        <v>6.62</v>
      </c>
      <c r="BU10" s="715">
        <v>6.11</v>
      </c>
      <c r="BV10" s="715">
        <v>0.46</v>
      </c>
      <c r="BW10" s="715">
        <v>1.1100000000000001</v>
      </c>
      <c r="BX10" s="715">
        <v>1.81</v>
      </c>
      <c r="BY10" s="715">
        <v>3.35</v>
      </c>
      <c r="BZ10" s="715">
        <v>5.54</v>
      </c>
      <c r="CA10" s="715">
        <v>4.59</v>
      </c>
      <c r="CB10" s="715">
        <v>4.18</v>
      </c>
      <c r="CC10" s="715">
        <v>4.7699999999999996</v>
      </c>
      <c r="CD10" s="715">
        <v>5.6</v>
      </c>
      <c r="CE10" s="715">
        <v>8.43</v>
      </c>
      <c r="CF10" s="715">
        <v>9.85</v>
      </c>
      <c r="CG10" s="715">
        <v>9.9499999999999993</v>
      </c>
      <c r="CH10" s="715">
        <v>0.51</v>
      </c>
      <c r="CI10" s="715">
        <v>0.9</v>
      </c>
      <c r="CJ10" s="715">
        <v>1.72</v>
      </c>
      <c r="CK10" s="715">
        <v>3.64</v>
      </c>
      <c r="CL10" s="715">
        <v>3.67</v>
      </c>
      <c r="CM10" s="715">
        <v>2.7</v>
      </c>
      <c r="CN10" s="715">
        <v>2.36</v>
      </c>
      <c r="CO10" s="715">
        <v>2.86</v>
      </c>
      <c r="CP10" s="715">
        <v>4.09</v>
      </c>
      <c r="CQ10" s="715">
        <v>5.97</v>
      </c>
      <c r="CR10" s="715">
        <v>6.21</v>
      </c>
      <c r="CS10" s="715">
        <v>6.15</v>
      </c>
      <c r="CT10" s="715">
        <v>1.25</v>
      </c>
      <c r="CU10" s="715">
        <v>1.66</v>
      </c>
      <c r="CV10" s="715">
        <v>2.21</v>
      </c>
      <c r="CW10" s="715">
        <v>3.41</v>
      </c>
      <c r="CX10" s="715">
        <v>3.59</v>
      </c>
      <c r="CY10" s="715">
        <v>4.46</v>
      </c>
      <c r="CZ10" s="715">
        <v>4.92</v>
      </c>
      <c r="DA10" s="715">
        <v>4.55</v>
      </c>
      <c r="DB10" s="715">
        <v>5.49</v>
      </c>
      <c r="DC10" s="715">
        <v>7.26</v>
      </c>
      <c r="DD10" s="715">
        <v>7.07</v>
      </c>
      <c r="DE10" s="715">
        <v>7.65</v>
      </c>
      <c r="DF10" s="715">
        <v>1.66</v>
      </c>
      <c r="DG10" s="715">
        <v>2.16</v>
      </c>
      <c r="DH10" s="715">
        <v>3.3</v>
      </c>
      <c r="DI10" s="715">
        <v>4.8600000000000003</v>
      </c>
      <c r="DJ10" s="715">
        <v>5.69</v>
      </c>
      <c r="DK10" s="715">
        <v>5.99</v>
      </c>
      <c r="DL10" s="715">
        <v>6.4</v>
      </c>
      <c r="DM10" s="715">
        <v>6.58</v>
      </c>
      <c r="DN10" s="715">
        <v>6.65</v>
      </c>
      <c r="DO10" s="715">
        <v>8.3800000000000008</v>
      </c>
      <c r="DP10" s="715">
        <v>8.3000000000000007</v>
      </c>
      <c r="DQ10" s="715">
        <v>7.58</v>
      </c>
      <c r="DR10" s="715">
        <v>0.71</v>
      </c>
      <c r="DS10" s="715">
        <v>1.64</v>
      </c>
      <c r="DT10" s="715">
        <v>2.9</v>
      </c>
      <c r="DU10" s="715">
        <v>4.9400000000000004</v>
      </c>
      <c r="DV10" s="715">
        <v>5.88</v>
      </c>
      <c r="DW10" s="715">
        <v>5.38</v>
      </c>
      <c r="DX10" s="715">
        <v>5.2</v>
      </c>
      <c r="DY10" s="715">
        <v>5.18</v>
      </c>
      <c r="DZ10" s="715">
        <v>6.1</v>
      </c>
      <c r="EA10" s="715">
        <v>8</v>
      </c>
      <c r="EB10" s="715">
        <v>8.64</v>
      </c>
      <c r="EC10" s="715">
        <v>8.84</v>
      </c>
      <c r="ED10" s="715">
        <v>1.51</v>
      </c>
      <c r="EE10" s="715">
        <v>1.71</v>
      </c>
      <c r="EF10" s="715">
        <v>1.73</v>
      </c>
      <c r="EG10" s="715">
        <v>2.92</v>
      </c>
      <c r="EH10" s="715">
        <v>3.62</v>
      </c>
      <c r="EI10" s="715">
        <v>3.89</v>
      </c>
      <c r="EJ10" s="715">
        <v>5.12</v>
      </c>
      <c r="EK10" s="715">
        <v>4.76</v>
      </c>
      <c r="EL10" s="715">
        <v>4.79</v>
      </c>
      <c r="EM10" s="715">
        <v>6.62</v>
      </c>
      <c r="EN10" s="715">
        <v>7.23</v>
      </c>
      <c r="EO10" s="715">
        <v>8.61</v>
      </c>
      <c r="EP10" s="715">
        <v>2.5099999999999998</v>
      </c>
      <c r="EQ10" s="715">
        <v>3.33</v>
      </c>
      <c r="ER10" s="715">
        <v>4.57</v>
      </c>
      <c r="ES10" s="715">
        <v>5.98</v>
      </c>
      <c r="ET10" s="715">
        <v>6.13</v>
      </c>
      <c r="EU10" s="715">
        <v>5.7</v>
      </c>
      <c r="EV10" s="715">
        <v>5.77</v>
      </c>
      <c r="EW10" s="715">
        <v>6.88</v>
      </c>
      <c r="EX10" s="715">
        <v>7.64</v>
      </c>
      <c r="EY10" s="715">
        <v>9.76</v>
      </c>
      <c r="EZ10" s="715">
        <v>11.55</v>
      </c>
      <c r="FA10" s="715">
        <v>12.02</v>
      </c>
      <c r="FB10" s="715">
        <v>1.45</v>
      </c>
      <c r="FC10" s="715">
        <v>2.21</v>
      </c>
      <c r="FD10" s="715">
        <v>3.56</v>
      </c>
      <c r="FE10" s="715">
        <v>6</v>
      </c>
      <c r="FF10" s="715">
        <v>7.77</v>
      </c>
      <c r="FG10" s="715">
        <v>10.17</v>
      </c>
      <c r="FH10" s="715">
        <v>11.13</v>
      </c>
      <c r="FI10" s="715">
        <v>13.34</v>
      </c>
      <c r="FJ10" s="715">
        <v>21.12</v>
      </c>
      <c r="FK10" s="715">
        <v>23.9</v>
      </c>
      <c r="FL10" s="715">
        <v>22.2</v>
      </c>
      <c r="FM10" s="715">
        <v>21.41</v>
      </c>
      <c r="FN10" s="715">
        <v>1.24</v>
      </c>
      <c r="FO10" s="715">
        <v>1.76</v>
      </c>
      <c r="FP10" s="715">
        <v>2.85</v>
      </c>
      <c r="FQ10" s="715">
        <v>4.33</v>
      </c>
      <c r="FR10" s="715">
        <v>5.68</v>
      </c>
      <c r="FS10" s="715">
        <v>5.92</v>
      </c>
      <c r="FT10" s="715">
        <v>7.48</v>
      </c>
      <c r="FU10" s="715">
        <v>8.1199999999999992</v>
      </c>
      <c r="FV10" s="715">
        <v>9.34</v>
      </c>
    </row>
    <row r="11" spans="1:179">
      <c r="A11" s="715" t="s">
        <v>4453</v>
      </c>
      <c r="B11" s="715">
        <v>0.99</v>
      </c>
      <c r="C11" s="715">
        <v>1.31</v>
      </c>
      <c r="D11" s="715">
        <v>1.56</v>
      </c>
      <c r="E11" s="715">
        <v>2.57</v>
      </c>
      <c r="F11" s="715">
        <v>4.28</v>
      </c>
      <c r="G11" s="715">
        <v>4.75</v>
      </c>
      <c r="H11" s="715">
        <v>3.98</v>
      </c>
      <c r="I11" s="715">
        <v>4.8600000000000003</v>
      </c>
      <c r="J11" s="715">
        <v>5.82</v>
      </c>
      <c r="K11" s="715">
        <v>7.1</v>
      </c>
      <c r="L11" s="715">
        <v>8.42</v>
      </c>
      <c r="M11" s="715">
        <v>8.4600000000000009</v>
      </c>
      <c r="N11" s="715">
        <v>1.29</v>
      </c>
      <c r="O11" s="715">
        <v>1.63</v>
      </c>
      <c r="P11" s="715">
        <v>1.9</v>
      </c>
      <c r="Q11" s="715">
        <v>2.75</v>
      </c>
      <c r="R11" s="715">
        <v>3.92</v>
      </c>
      <c r="S11" s="715">
        <v>3.78</v>
      </c>
      <c r="T11" s="715">
        <v>4.7699999999999996</v>
      </c>
      <c r="U11" s="715">
        <v>4.92</v>
      </c>
      <c r="V11" s="715">
        <v>6.22</v>
      </c>
      <c r="W11" s="715">
        <v>7.27</v>
      </c>
      <c r="X11" s="715">
        <v>8.52</v>
      </c>
      <c r="Y11" s="715">
        <v>8.68</v>
      </c>
      <c r="Z11" s="715">
        <v>1.49</v>
      </c>
      <c r="AA11" s="715">
        <v>2.44</v>
      </c>
      <c r="AB11" s="715">
        <v>3.13</v>
      </c>
      <c r="AC11" s="715">
        <v>3.65</v>
      </c>
      <c r="AD11" s="715">
        <v>3.63</v>
      </c>
      <c r="AE11" s="715">
        <v>3.15</v>
      </c>
      <c r="AF11" s="715">
        <v>3.55</v>
      </c>
      <c r="AG11" s="715">
        <v>4.58</v>
      </c>
      <c r="AH11" s="715">
        <v>5.05</v>
      </c>
      <c r="AI11" s="715">
        <v>6.98</v>
      </c>
      <c r="AJ11" s="715">
        <v>8.34</v>
      </c>
      <c r="AK11" s="715">
        <v>8.69</v>
      </c>
      <c r="AL11" s="715">
        <v>1.19</v>
      </c>
      <c r="AM11" s="715">
        <v>2.9</v>
      </c>
      <c r="AN11" s="715">
        <v>3.88</v>
      </c>
      <c r="AO11" s="715">
        <v>5.34</v>
      </c>
      <c r="AP11" s="715">
        <v>5.89</v>
      </c>
      <c r="AQ11" s="715">
        <v>5.31</v>
      </c>
      <c r="AR11" s="715">
        <v>6.27</v>
      </c>
      <c r="AS11" s="715">
        <v>5.35</v>
      </c>
      <c r="AT11" s="715">
        <v>5.99</v>
      </c>
      <c r="AU11" s="715">
        <v>8.3000000000000007</v>
      </c>
      <c r="AV11" s="715">
        <v>8.36</v>
      </c>
      <c r="AW11" s="715">
        <v>8.1999999999999993</v>
      </c>
      <c r="AX11" s="715">
        <v>0.41</v>
      </c>
      <c r="AY11" s="715">
        <v>0.89</v>
      </c>
      <c r="AZ11" s="715">
        <v>1.8</v>
      </c>
      <c r="BA11" s="715">
        <v>1.1000000000000001</v>
      </c>
      <c r="BB11" s="715">
        <v>1.85</v>
      </c>
      <c r="BC11" s="715">
        <v>2.2799999999999998</v>
      </c>
      <c r="BD11" s="715">
        <v>3.17</v>
      </c>
      <c r="BE11" s="715">
        <v>2.88</v>
      </c>
      <c r="BF11" s="715">
        <v>3.73</v>
      </c>
      <c r="BG11" s="715">
        <v>6.29</v>
      </c>
      <c r="BH11" s="715">
        <v>7.1</v>
      </c>
      <c r="BI11" s="715">
        <v>7.34</v>
      </c>
      <c r="BJ11" s="715">
        <v>1.92</v>
      </c>
      <c r="BK11" s="715">
        <v>3.43</v>
      </c>
      <c r="BL11" s="715">
        <v>4.1399999999999997</v>
      </c>
      <c r="BM11" s="715">
        <v>4.55</v>
      </c>
      <c r="BN11" s="715">
        <v>3.62</v>
      </c>
      <c r="BO11" s="715">
        <v>2.98</v>
      </c>
      <c r="BP11" s="715">
        <v>3.5</v>
      </c>
      <c r="BQ11" s="715">
        <v>4.47</v>
      </c>
      <c r="BR11" s="715">
        <v>6.14</v>
      </c>
      <c r="BS11" s="715">
        <v>7.28</v>
      </c>
      <c r="BT11" s="715">
        <v>7.36</v>
      </c>
      <c r="BU11" s="715">
        <v>6.99</v>
      </c>
      <c r="BV11" s="715">
        <v>0.82</v>
      </c>
      <c r="BW11" s="715">
        <v>1.76</v>
      </c>
      <c r="BX11" s="715">
        <v>2.29</v>
      </c>
      <c r="BY11" s="715">
        <v>2.88</v>
      </c>
      <c r="BZ11" s="715">
        <v>3.96</v>
      </c>
      <c r="CA11" s="715">
        <v>3.31</v>
      </c>
      <c r="CB11" s="715">
        <v>3.8</v>
      </c>
      <c r="CC11" s="715">
        <v>4.78</v>
      </c>
      <c r="CD11" s="715">
        <v>5.44</v>
      </c>
      <c r="CE11" s="715">
        <v>8.32</v>
      </c>
      <c r="CF11" s="715">
        <v>10.45</v>
      </c>
      <c r="CG11" s="715">
        <v>10.87</v>
      </c>
      <c r="CH11" s="715">
        <v>0.64</v>
      </c>
      <c r="CI11" s="715">
        <v>1.02</v>
      </c>
      <c r="CJ11" s="715">
        <v>1.19</v>
      </c>
      <c r="CK11" s="715">
        <v>1.96</v>
      </c>
      <c r="CL11" s="715">
        <v>1.89</v>
      </c>
      <c r="CM11" s="715">
        <v>0.67</v>
      </c>
      <c r="CN11" s="715">
        <v>0.81</v>
      </c>
      <c r="CO11" s="715">
        <v>1.78</v>
      </c>
      <c r="CP11" s="715">
        <v>3.06</v>
      </c>
      <c r="CQ11" s="715">
        <v>4.6900000000000004</v>
      </c>
      <c r="CR11" s="715">
        <v>4.8099999999999996</v>
      </c>
      <c r="CS11" s="715">
        <v>5.0999999999999996</v>
      </c>
      <c r="CT11" s="715">
        <v>1.61</v>
      </c>
      <c r="CU11" s="715">
        <v>2.2599999999999998</v>
      </c>
      <c r="CV11" s="715">
        <v>2.83</v>
      </c>
      <c r="CW11" s="715">
        <v>2.67</v>
      </c>
      <c r="CX11" s="715">
        <v>2.4700000000000002</v>
      </c>
      <c r="CY11" s="715">
        <v>3.36</v>
      </c>
      <c r="CZ11" s="715">
        <v>3.97</v>
      </c>
      <c r="DA11" s="715">
        <v>3.99</v>
      </c>
      <c r="DB11" s="715">
        <v>4.9800000000000004</v>
      </c>
      <c r="DC11" s="715">
        <v>6.61</v>
      </c>
      <c r="DD11" s="715">
        <v>6.81</v>
      </c>
      <c r="DE11" s="715">
        <v>7.29</v>
      </c>
      <c r="DF11" s="715">
        <v>2.08</v>
      </c>
      <c r="DG11" s="715">
        <v>2.61</v>
      </c>
      <c r="DH11" s="715">
        <v>3.56</v>
      </c>
      <c r="DI11" s="715">
        <v>4.6399999999999997</v>
      </c>
      <c r="DJ11" s="715">
        <v>4.99</v>
      </c>
      <c r="DK11" s="715">
        <v>5.39</v>
      </c>
      <c r="DL11" s="715">
        <v>6.52</v>
      </c>
      <c r="DM11" s="715">
        <v>6.81</v>
      </c>
      <c r="DN11" s="715">
        <v>6.72</v>
      </c>
      <c r="DO11" s="715">
        <v>8.14</v>
      </c>
      <c r="DP11" s="715">
        <v>7.79</v>
      </c>
      <c r="DQ11" s="715">
        <v>7.71</v>
      </c>
      <c r="DR11" s="715">
        <v>2.06</v>
      </c>
      <c r="DS11" s="715">
        <v>3.02</v>
      </c>
      <c r="DT11" s="715">
        <v>3.91</v>
      </c>
      <c r="DU11" s="715">
        <v>5.1100000000000003</v>
      </c>
      <c r="DV11" s="715">
        <v>5.63</v>
      </c>
      <c r="DW11" s="715">
        <v>5.39</v>
      </c>
      <c r="DX11" s="715">
        <v>5.72</v>
      </c>
      <c r="DY11" s="715">
        <v>6.4</v>
      </c>
      <c r="DZ11" s="715">
        <v>7.55</v>
      </c>
      <c r="EA11" s="715">
        <v>8.68</v>
      </c>
      <c r="EB11" s="715">
        <v>9.08</v>
      </c>
      <c r="EC11" s="715">
        <v>9.49</v>
      </c>
      <c r="ED11" s="715">
        <v>2.2799999999999998</v>
      </c>
      <c r="EE11" s="715">
        <v>2.39</v>
      </c>
      <c r="EF11" s="715">
        <v>2.38</v>
      </c>
      <c r="EG11" s="715">
        <v>2.62</v>
      </c>
      <c r="EH11" s="715">
        <v>3.23</v>
      </c>
      <c r="EI11" s="715">
        <v>3.62</v>
      </c>
      <c r="EJ11" s="715">
        <v>5.08</v>
      </c>
      <c r="EK11" s="715">
        <v>5.01</v>
      </c>
      <c r="EL11" s="715">
        <v>5.68</v>
      </c>
      <c r="EM11" s="715">
        <v>7.01</v>
      </c>
      <c r="EN11" s="715">
        <v>7.49</v>
      </c>
      <c r="EO11" s="715">
        <v>9.31</v>
      </c>
      <c r="EP11" s="715">
        <v>2.78</v>
      </c>
      <c r="EQ11" s="715">
        <v>3.73</v>
      </c>
      <c r="ER11" s="715">
        <v>4.5999999999999996</v>
      </c>
      <c r="ES11" s="715">
        <v>5.96</v>
      </c>
      <c r="ET11" s="715">
        <v>6.39</v>
      </c>
      <c r="EU11" s="715">
        <v>6.17</v>
      </c>
      <c r="EV11" s="715">
        <v>6.43</v>
      </c>
      <c r="EW11" s="715">
        <v>7.38</v>
      </c>
      <c r="EX11" s="715">
        <v>8.15</v>
      </c>
      <c r="EY11" s="715">
        <v>9.85</v>
      </c>
      <c r="EZ11" s="715">
        <v>11.71</v>
      </c>
      <c r="FA11" s="715">
        <v>12.46</v>
      </c>
      <c r="FB11" s="715">
        <v>1.39</v>
      </c>
      <c r="FC11" s="715">
        <v>1.79</v>
      </c>
      <c r="FD11" s="715">
        <v>2.99</v>
      </c>
      <c r="FE11" s="715">
        <v>5.65</v>
      </c>
      <c r="FF11" s="715">
        <v>7.46</v>
      </c>
      <c r="FG11" s="715">
        <v>10.42</v>
      </c>
      <c r="FH11" s="715">
        <v>11.49</v>
      </c>
      <c r="FI11" s="715">
        <v>14.01</v>
      </c>
      <c r="FJ11" s="715">
        <v>21.69</v>
      </c>
      <c r="FK11" s="715">
        <v>25.09</v>
      </c>
      <c r="FL11" s="715">
        <v>22.96</v>
      </c>
      <c r="FM11" s="715">
        <v>22.41</v>
      </c>
      <c r="FN11" s="715">
        <v>1.1299999999999999</v>
      </c>
      <c r="FO11" s="715">
        <v>1.6</v>
      </c>
      <c r="FP11" s="715">
        <v>2.57</v>
      </c>
      <c r="FQ11" s="715">
        <v>4.6100000000000003</v>
      </c>
      <c r="FR11" s="715">
        <v>6.05</v>
      </c>
      <c r="FS11" s="715">
        <v>6.54</v>
      </c>
      <c r="FT11" s="715">
        <v>8.27</v>
      </c>
      <c r="FU11" s="715">
        <v>8.92</v>
      </c>
      <c r="FV11" s="715">
        <v>9.4700000000000006</v>
      </c>
    </row>
    <row r="12" spans="1:179">
      <c r="A12" s="715" t="s">
        <v>4454</v>
      </c>
      <c r="B12" s="715">
        <v>0.56999999999999995</v>
      </c>
      <c r="C12" s="715">
        <v>0.66</v>
      </c>
      <c r="D12" s="715">
        <v>0.73</v>
      </c>
      <c r="E12" s="715">
        <v>1.58</v>
      </c>
      <c r="F12" s="715">
        <v>1.77</v>
      </c>
      <c r="G12" s="715">
        <v>2.92</v>
      </c>
      <c r="H12" s="715">
        <v>2.62</v>
      </c>
      <c r="I12" s="715">
        <v>3.34</v>
      </c>
      <c r="J12" s="715">
        <v>4.16</v>
      </c>
      <c r="K12" s="715">
        <v>5.83</v>
      </c>
      <c r="L12" s="715">
        <v>7.36</v>
      </c>
      <c r="M12" s="715">
        <v>8.41</v>
      </c>
      <c r="N12" s="715">
        <v>0.94</v>
      </c>
      <c r="O12" s="715">
        <v>0.85</v>
      </c>
      <c r="P12" s="715">
        <v>0.89</v>
      </c>
      <c r="Q12" s="715">
        <v>1.83</v>
      </c>
      <c r="R12" s="715">
        <v>3.42</v>
      </c>
      <c r="S12" s="715">
        <v>4.3899999999999997</v>
      </c>
      <c r="T12" s="715">
        <v>5.27</v>
      </c>
      <c r="U12" s="715">
        <v>4.97</v>
      </c>
      <c r="V12" s="715">
        <v>6.03</v>
      </c>
      <c r="W12" s="715">
        <v>7.23</v>
      </c>
      <c r="X12" s="715">
        <v>8.51</v>
      </c>
      <c r="Y12" s="715">
        <v>8.9499999999999993</v>
      </c>
      <c r="Z12" s="715">
        <v>0.66</v>
      </c>
      <c r="AA12" s="715">
        <v>1.2</v>
      </c>
      <c r="AB12" s="715">
        <v>2.17</v>
      </c>
      <c r="AC12" s="715">
        <v>3.24</v>
      </c>
      <c r="AD12" s="715">
        <v>3.98</v>
      </c>
      <c r="AE12" s="715">
        <v>3.8</v>
      </c>
      <c r="AF12" s="715">
        <v>3.38</v>
      </c>
      <c r="AG12" s="715">
        <v>3.03</v>
      </c>
      <c r="AH12" s="715">
        <v>4.1399999999999997</v>
      </c>
      <c r="AI12" s="715">
        <v>6.83</v>
      </c>
      <c r="AJ12" s="715">
        <v>8.56</v>
      </c>
      <c r="AK12" s="715">
        <v>9.08</v>
      </c>
      <c r="AL12" s="715">
        <v>1</v>
      </c>
      <c r="AM12" s="715">
        <v>2.3199999999999998</v>
      </c>
      <c r="AN12" s="715">
        <v>2.98</v>
      </c>
      <c r="AO12" s="715">
        <v>4.53</v>
      </c>
      <c r="AP12" s="715">
        <v>6.6</v>
      </c>
      <c r="AQ12" s="715">
        <v>6.43</v>
      </c>
      <c r="AR12" s="715">
        <v>7.39</v>
      </c>
      <c r="AS12" s="715">
        <v>6.55</v>
      </c>
      <c r="AT12" s="715">
        <v>6.61</v>
      </c>
      <c r="AU12" s="715">
        <v>9.65</v>
      </c>
      <c r="AV12" s="715">
        <v>10.210000000000001</v>
      </c>
      <c r="AW12" s="715">
        <v>9.57</v>
      </c>
      <c r="AX12" s="715">
        <v>0.23</v>
      </c>
      <c r="AY12" s="715">
        <v>-7.0000000000000007E-2</v>
      </c>
      <c r="AZ12" s="715">
        <v>1.25</v>
      </c>
      <c r="BA12" s="715">
        <v>1.04</v>
      </c>
      <c r="BB12" s="715">
        <v>2.0699999999999998</v>
      </c>
      <c r="BC12" s="715">
        <v>2.64</v>
      </c>
      <c r="BD12" s="715">
        <v>3.15</v>
      </c>
      <c r="BE12" s="715">
        <v>2.38</v>
      </c>
      <c r="BF12" s="715">
        <v>2.9</v>
      </c>
      <c r="BG12" s="715">
        <v>5.07</v>
      </c>
      <c r="BH12" s="715">
        <v>6.28</v>
      </c>
      <c r="BI12" s="715">
        <v>7.07</v>
      </c>
      <c r="BJ12" s="715">
        <v>2.48</v>
      </c>
      <c r="BK12" s="715">
        <v>4.3600000000000003</v>
      </c>
      <c r="BL12" s="715">
        <v>4.57</v>
      </c>
      <c r="BM12" s="715">
        <v>5.21</v>
      </c>
      <c r="BN12" s="715">
        <v>5.57</v>
      </c>
      <c r="BO12" s="715">
        <v>5.28</v>
      </c>
      <c r="BP12" s="715">
        <v>4.4400000000000004</v>
      </c>
      <c r="BQ12" s="715">
        <v>4.75</v>
      </c>
      <c r="BR12" s="715">
        <v>6.11</v>
      </c>
      <c r="BS12" s="715">
        <v>7.46</v>
      </c>
      <c r="BT12" s="715">
        <v>7.9</v>
      </c>
      <c r="BU12" s="715">
        <v>7.64</v>
      </c>
      <c r="BV12" s="715">
        <v>0.14000000000000001</v>
      </c>
      <c r="BW12" s="715">
        <v>0.79</v>
      </c>
      <c r="BX12" s="715">
        <v>1.18</v>
      </c>
      <c r="BY12" s="715">
        <v>1.89</v>
      </c>
      <c r="BZ12" s="715">
        <v>5.67</v>
      </c>
      <c r="CA12" s="715">
        <v>3.49</v>
      </c>
      <c r="CB12" s="715">
        <v>3.11</v>
      </c>
      <c r="CC12" s="715">
        <v>3.42</v>
      </c>
      <c r="CD12" s="715">
        <v>4.33</v>
      </c>
      <c r="CE12" s="715">
        <v>8.43</v>
      </c>
      <c r="CF12" s="715">
        <v>10.4</v>
      </c>
      <c r="CG12" s="715">
        <v>10.62</v>
      </c>
      <c r="CH12" s="715">
        <v>0.21</v>
      </c>
      <c r="CI12" s="715">
        <v>0.89</v>
      </c>
      <c r="CJ12" s="715">
        <v>0.9</v>
      </c>
      <c r="CK12" s="715">
        <v>2.29</v>
      </c>
      <c r="CL12" s="715">
        <v>2.64</v>
      </c>
      <c r="CM12" s="715">
        <v>1.42</v>
      </c>
      <c r="CN12" s="715">
        <v>1.17</v>
      </c>
      <c r="CO12" s="715">
        <v>2.0299999999999998</v>
      </c>
      <c r="CP12" s="715">
        <v>2.88</v>
      </c>
      <c r="CQ12" s="715">
        <v>5.33</v>
      </c>
      <c r="CR12" s="715">
        <v>5.77</v>
      </c>
      <c r="CS12" s="715">
        <v>6.15</v>
      </c>
      <c r="CT12" s="715">
        <v>1.53</v>
      </c>
      <c r="CU12" s="715">
        <v>1.83</v>
      </c>
      <c r="CV12" s="715">
        <v>2.2000000000000002</v>
      </c>
      <c r="CW12" s="715">
        <v>2.72</v>
      </c>
      <c r="CX12" s="715">
        <v>3.17</v>
      </c>
      <c r="CY12" s="715">
        <v>4.1399999999999997</v>
      </c>
      <c r="CZ12" s="715">
        <v>4.8099999999999996</v>
      </c>
      <c r="DA12" s="715">
        <v>4.25</v>
      </c>
      <c r="DB12" s="715">
        <v>5.29</v>
      </c>
      <c r="DC12" s="715">
        <v>7.21</v>
      </c>
      <c r="DD12" s="715">
        <v>6.98</v>
      </c>
      <c r="DE12" s="715">
        <v>7.46</v>
      </c>
      <c r="DF12" s="715">
        <v>2.0099999999999998</v>
      </c>
      <c r="DG12" s="715">
        <v>2.98</v>
      </c>
      <c r="DH12" s="715">
        <v>3.95</v>
      </c>
      <c r="DI12" s="715">
        <v>5.69</v>
      </c>
      <c r="DJ12" s="715">
        <v>6.68</v>
      </c>
      <c r="DK12" s="715">
        <v>6.57</v>
      </c>
      <c r="DL12" s="715">
        <v>6.98</v>
      </c>
      <c r="DM12" s="715">
        <v>6.42</v>
      </c>
      <c r="DN12" s="715">
        <v>6.68</v>
      </c>
      <c r="DO12" s="715">
        <v>9.77</v>
      </c>
      <c r="DP12" s="715">
        <v>9.6300000000000008</v>
      </c>
      <c r="DQ12" s="715">
        <v>8.6199999999999992</v>
      </c>
      <c r="DR12" s="715">
        <v>1.25</v>
      </c>
      <c r="DS12" s="715">
        <v>2.2999999999999998</v>
      </c>
      <c r="DT12" s="715">
        <v>3.47</v>
      </c>
      <c r="DU12" s="715">
        <v>5.36</v>
      </c>
      <c r="DV12" s="715">
        <v>6.08</v>
      </c>
      <c r="DW12" s="715">
        <v>5.65</v>
      </c>
      <c r="DX12" s="715">
        <v>5.98</v>
      </c>
      <c r="DY12" s="715">
        <v>5.97</v>
      </c>
      <c r="DZ12" s="715">
        <v>6.66</v>
      </c>
      <c r="EA12" s="715">
        <v>9.06</v>
      </c>
      <c r="EB12" s="715">
        <v>9.4499999999999993</v>
      </c>
      <c r="EC12" s="715">
        <v>9.34</v>
      </c>
      <c r="ED12" s="715">
        <v>2.1800000000000002</v>
      </c>
      <c r="EE12" s="715">
        <v>2.29</v>
      </c>
      <c r="EF12" s="715">
        <v>2.14</v>
      </c>
      <c r="EG12" s="715">
        <v>3.25</v>
      </c>
      <c r="EH12" s="715">
        <v>3.76</v>
      </c>
      <c r="EI12" s="715">
        <v>4.3499999999999996</v>
      </c>
      <c r="EJ12" s="715">
        <v>5.57</v>
      </c>
      <c r="EK12" s="715">
        <v>5</v>
      </c>
      <c r="EL12" s="715">
        <v>5.0599999999999996</v>
      </c>
      <c r="EM12" s="715">
        <v>7.03</v>
      </c>
      <c r="EN12" s="715">
        <v>8.16</v>
      </c>
      <c r="EO12" s="715">
        <v>9.74</v>
      </c>
      <c r="EP12" s="715">
        <v>3.28</v>
      </c>
      <c r="EQ12" s="715">
        <v>3.84</v>
      </c>
      <c r="ER12" s="715">
        <v>4.62</v>
      </c>
      <c r="ES12" s="715">
        <v>5.77</v>
      </c>
      <c r="ET12" s="715">
        <v>6.96</v>
      </c>
      <c r="EU12" s="715">
        <v>6.06</v>
      </c>
      <c r="EV12" s="715">
        <v>5.78</v>
      </c>
      <c r="EW12" s="715">
        <v>6.07</v>
      </c>
      <c r="EX12" s="715">
        <v>6.53</v>
      </c>
      <c r="EY12" s="715">
        <v>9.49</v>
      </c>
      <c r="EZ12" s="715">
        <v>11.1</v>
      </c>
      <c r="FA12" s="715">
        <v>11.41</v>
      </c>
      <c r="FB12" s="715">
        <v>1.51</v>
      </c>
      <c r="FC12" s="715">
        <v>2.27</v>
      </c>
      <c r="FD12" s="715">
        <v>3.24</v>
      </c>
      <c r="FE12" s="715">
        <v>4.6500000000000004</v>
      </c>
      <c r="FF12" s="715">
        <v>5.99</v>
      </c>
      <c r="FG12" s="715">
        <v>8.52</v>
      </c>
      <c r="FH12" s="715">
        <v>8.9</v>
      </c>
      <c r="FI12" s="715">
        <v>11.15</v>
      </c>
      <c r="FJ12" s="715">
        <v>18.11</v>
      </c>
      <c r="FK12" s="715">
        <v>21.73</v>
      </c>
      <c r="FL12" s="715">
        <v>20.32</v>
      </c>
      <c r="FM12" s="715">
        <v>19.91</v>
      </c>
      <c r="FN12" s="715">
        <v>1.44</v>
      </c>
      <c r="FO12" s="715">
        <v>1.96</v>
      </c>
      <c r="FP12" s="715">
        <v>3.11</v>
      </c>
      <c r="FQ12" s="715">
        <v>4.43</v>
      </c>
      <c r="FR12" s="715">
        <v>5.59</v>
      </c>
      <c r="FS12" s="715">
        <v>5.35</v>
      </c>
      <c r="FT12" s="715">
        <v>6.39</v>
      </c>
      <c r="FU12" s="715">
        <v>7.81</v>
      </c>
      <c r="FV12" s="715">
        <v>9.06</v>
      </c>
    </row>
    <row r="13" spans="1:179">
      <c r="A13" s="715" t="s">
        <v>4455</v>
      </c>
      <c r="B13" s="715">
        <v>0.22</v>
      </c>
      <c r="C13" s="715">
        <v>0.82</v>
      </c>
      <c r="D13" s="715">
        <v>1.06</v>
      </c>
      <c r="E13" s="715">
        <v>1.92</v>
      </c>
      <c r="F13" s="715">
        <v>2.64</v>
      </c>
      <c r="G13" s="715">
        <v>3.16</v>
      </c>
      <c r="H13" s="715">
        <v>2.7</v>
      </c>
      <c r="I13" s="715">
        <v>3.53</v>
      </c>
      <c r="J13" s="715">
        <v>4.78</v>
      </c>
      <c r="K13" s="715">
        <v>6.72</v>
      </c>
      <c r="L13" s="715">
        <v>7.89</v>
      </c>
      <c r="M13" s="715">
        <v>8.5500000000000007</v>
      </c>
      <c r="N13" s="715">
        <v>1.22</v>
      </c>
      <c r="O13" s="715">
        <v>1.21</v>
      </c>
      <c r="P13" s="715">
        <v>1.36</v>
      </c>
      <c r="Q13" s="715">
        <v>2.76</v>
      </c>
      <c r="R13" s="715">
        <v>4.5999999999999996</v>
      </c>
      <c r="S13" s="715">
        <v>6.03</v>
      </c>
      <c r="T13" s="715">
        <v>6.93</v>
      </c>
      <c r="U13" s="715">
        <v>6.3</v>
      </c>
      <c r="V13" s="715">
        <v>7.38</v>
      </c>
      <c r="W13" s="715">
        <v>8.67</v>
      </c>
      <c r="X13" s="715">
        <v>10.1</v>
      </c>
      <c r="Y13" s="715">
        <v>10.210000000000001</v>
      </c>
      <c r="Z13" s="715">
        <v>0.95</v>
      </c>
      <c r="AA13" s="715">
        <v>1.42</v>
      </c>
      <c r="AB13" s="715">
        <v>1.87</v>
      </c>
      <c r="AC13" s="715">
        <v>2.81</v>
      </c>
      <c r="AD13" s="715">
        <v>4.5</v>
      </c>
      <c r="AE13" s="715">
        <v>3.85</v>
      </c>
      <c r="AF13" s="715">
        <v>3.02</v>
      </c>
      <c r="AG13" s="715">
        <v>3.02</v>
      </c>
      <c r="AH13" s="715">
        <v>4.2699999999999996</v>
      </c>
      <c r="AI13" s="715">
        <v>5.76</v>
      </c>
      <c r="AJ13" s="715">
        <v>7.29</v>
      </c>
      <c r="AK13" s="715">
        <v>7.69</v>
      </c>
      <c r="AL13" s="715">
        <v>1.03</v>
      </c>
      <c r="AM13" s="715">
        <v>1.96</v>
      </c>
      <c r="AN13" s="715">
        <v>2.65</v>
      </c>
      <c r="AO13" s="715">
        <v>4.84</v>
      </c>
      <c r="AP13" s="715">
        <v>6.39</v>
      </c>
      <c r="AQ13" s="715">
        <v>6.13</v>
      </c>
      <c r="AR13" s="715">
        <v>6.5</v>
      </c>
      <c r="AS13" s="715">
        <v>5.98</v>
      </c>
      <c r="AT13" s="715">
        <v>6.77</v>
      </c>
      <c r="AU13" s="715">
        <v>9.57</v>
      </c>
      <c r="AV13" s="715">
        <v>10.74</v>
      </c>
      <c r="AW13" s="715">
        <v>10.23</v>
      </c>
      <c r="AX13" s="715">
        <v>-0.11</v>
      </c>
      <c r="AY13" s="715">
        <v>-0.77</v>
      </c>
      <c r="AZ13" s="715">
        <v>0.06</v>
      </c>
      <c r="BA13" s="715">
        <v>0.17</v>
      </c>
      <c r="BB13" s="715">
        <v>0.65</v>
      </c>
      <c r="BC13" s="715">
        <v>0.78</v>
      </c>
      <c r="BD13" s="715">
        <v>1.1100000000000001</v>
      </c>
      <c r="BE13" s="715">
        <v>0.34</v>
      </c>
      <c r="BF13" s="715">
        <v>1.1000000000000001</v>
      </c>
      <c r="BG13" s="715">
        <v>3.24</v>
      </c>
      <c r="BH13" s="715">
        <v>4.57</v>
      </c>
      <c r="BI13" s="715">
        <v>4.8499999999999996</v>
      </c>
      <c r="BJ13" s="715">
        <v>2.08</v>
      </c>
      <c r="BK13" s="715">
        <v>3.02</v>
      </c>
      <c r="BL13" s="715">
        <v>3.71</v>
      </c>
      <c r="BM13" s="715">
        <v>4.57</v>
      </c>
      <c r="BN13" s="715">
        <v>4.68</v>
      </c>
      <c r="BO13" s="715">
        <v>4.33</v>
      </c>
      <c r="BP13" s="715">
        <v>3.74</v>
      </c>
      <c r="BQ13" s="715">
        <v>3.94</v>
      </c>
      <c r="BR13" s="715">
        <v>4.92</v>
      </c>
      <c r="BS13" s="715">
        <v>6.67</v>
      </c>
      <c r="BT13" s="715">
        <v>6.56</v>
      </c>
      <c r="BU13" s="715">
        <v>6.49</v>
      </c>
      <c r="BV13" s="715">
        <v>0.47</v>
      </c>
      <c r="BW13" s="715">
        <v>1.1399999999999999</v>
      </c>
      <c r="BX13" s="715">
        <v>1.65</v>
      </c>
      <c r="BY13" s="715">
        <v>2.44</v>
      </c>
      <c r="BZ13" s="715">
        <v>5.2</v>
      </c>
      <c r="CA13" s="715">
        <v>3.83</v>
      </c>
      <c r="CB13" s="715">
        <v>3.17</v>
      </c>
      <c r="CC13" s="715">
        <v>3.69</v>
      </c>
      <c r="CD13" s="715">
        <v>4.5</v>
      </c>
      <c r="CE13" s="715">
        <v>7.97</v>
      </c>
      <c r="CF13" s="715">
        <v>9.2799999999999994</v>
      </c>
      <c r="CG13" s="715">
        <v>9.8800000000000008</v>
      </c>
      <c r="CH13" s="715">
        <v>0.84</v>
      </c>
      <c r="CI13" s="715">
        <v>1.3</v>
      </c>
      <c r="CJ13" s="715">
        <v>1.53</v>
      </c>
      <c r="CK13" s="715">
        <v>3.13</v>
      </c>
      <c r="CL13" s="715">
        <v>3.16</v>
      </c>
      <c r="CM13" s="715">
        <v>2.41</v>
      </c>
      <c r="CN13" s="715">
        <v>2.17</v>
      </c>
      <c r="CO13" s="715">
        <v>2.5499999999999998</v>
      </c>
      <c r="CP13" s="715">
        <v>3.26</v>
      </c>
      <c r="CQ13" s="715">
        <v>5.71</v>
      </c>
      <c r="CR13" s="715">
        <v>6.03</v>
      </c>
      <c r="CS13" s="715">
        <v>6.26</v>
      </c>
      <c r="CT13" s="715">
        <v>1.57</v>
      </c>
      <c r="CU13" s="715">
        <v>1.76</v>
      </c>
      <c r="CV13" s="715">
        <v>2.2999999999999998</v>
      </c>
      <c r="CW13" s="715">
        <v>3.05</v>
      </c>
      <c r="CX13" s="715">
        <v>3.31</v>
      </c>
      <c r="CY13" s="715">
        <v>4.18</v>
      </c>
      <c r="CZ13" s="715">
        <v>4.66</v>
      </c>
      <c r="DA13" s="715">
        <v>4.6900000000000004</v>
      </c>
      <c r="DB13" s="715">
        <v>5.08</v>
      </c>
      <c r="DC13" s="715">
        <v>7.26</v>
      </c>
      <c r="DD13" s="715">
        <v>7.28</v>
      </c>
      <c r="DE13" s="715">
        <v>7.62</v>
      </c>
      <c r="DF13" s="715">
        <v>1.94</v>
      </c>
      <c r="DG13" s="715">
        <v>2.44</v>
      </c>
      <c r="DH13" s="715">
        <v>3.22</v>
      </c>
      <c r="DI13" s="715">
        <v>4.37</v>
      </c>
      <c r="DJ13" s="715">
        <v>5.03</v>
      </c>
      <c r="DK13" s="715">
        <v>5.53</v>
      </c>
      <c r="DL13" s="715">
        <v>5.86</v>
      </c>
      <c r="DM13" s="715">
        <v>5.82</v>
      </c>
      <c r="DN13" s="715">
        <v>5.72</v>
      </c>
      <c r="DO13" s="715">
        <v>7.96</v>
      </c>
      <c r="DP13" s="715">
        <v>7.96</v>
      </c>
      <c r="DQ13" s="715">
        <v>7.46</v>
      </c>
      <c r="DR13" s="715">
        <v>1.37</v>
      </c>
      <c r="DS13" s="715">
        <v>1.98</v>
      </c>
      <c r="DT13" s="715">
        <v>3.01</v>
      </c>
      <c r="DU13" s="715">
        <v>4.5199999999999996</v>
      </c>
      <c r="DV13" s="715">
        <v>5.42</v>
      </c>
      <c r="DW13" s="715">
        <v>4.88</v>
      </c>
      <c r="DX13" s="715">
        <v>5.14</v>
      </c>
      <c r="DY13" s="715">
        <v>5.52</v>
      </c>
      <c r="DZ13" s="715">
        <v>6.54</v>
      </c>
      <c r="EA13" s="715">
        <v>8.8000000000000007</v>
      </c>
      <c r="EB13" s="715">
        <v>9.24</v>
      </c>
      <c r="EC13" s="715">
        <v>9.2799999999999994</v>
      </c>
      <c r="ED13" s="715">
        <v>2.0099999999999998</v>
      </c>
      <c r="EE13" s="715">
        <v>1.91</v>
      </c>
      <c r="EF13" s="715">
        <v>1.88</v>
      </c>
      <c r="EG13" s="715">
        <v>2.89</v>
      </c>
      <c r="EH13" s="715">
        <v>3.24</v>
      </c>
      <c r="EI13" s="715">
        <v>3.99</v>
      </c>
      <c r="EJ13" s="715">
        <v>5.0999999999999996</v>
      </c>
      <c r="EK13" s="715">
        <v>4.83</v>
      </c>
      <c r="EL13" s="715">
        <v>4.96</v>
      </c>
      <c r="EM13" s="715">
        <v>6.32</v>
      </c>
      <c r="EN13" s="715">
        <v>7.02</v>
      </c>
      <c r="EO13" s="715">
        <v>8.8000000000000007</v>
      </c>
      <c r="EP13" s="715">
        <v>2.2799999999999998</v>
      </c>
      <c r="EQ13" s="715">
        <v>3.05</v>
      </c>
      <c r="ER13" s="715">
        <v>3.79</v>
      </c>
      <c r="ES13" s="715">
        <v>4.99</v>
      </c>
      <c r="ET13" s="715">
        <v>5.71</v>
      </c>
      <c r="EU13" s="715">
        <v>5.59</v>
      </c>
      <c r="EV13" s="715">
        <v>5.75</v>
      </c>
      <c r="EW13" s="715">
        <v>6.45</v>
      </c>
      <c r="EX13" s="715">
        <v>6.99</v>
      </c>
      <c r="EY13" s="715">
        <v>9</v>
      </c>
      <c r="EZ13" s="715">
        <v>10.82</v>
      </c>
      <c r="FA13" s="715">
        <v>11.52</v>
      </c>
      <c r="FB13" s="715">
        <v>0.98</v>
      </c>
      <c r="FC13" s="715">
        <v>1.77</v>
      </c>
      <c r="FD13" s="715">
        <v>2.5</v>
      </c>
      <c r="FE13" s="715">
        <v>3.89</v>
      </c>
      <c r="FF13" s="715">
        <v>6</v>
      </c>
      <c r="FG13" s="715">
        <v>8.57</v>
      </c>
      <c r="FH13" s="715">
        <v>9.4499999999999993</v>
      </c>
      <c r="FI13" s="715">
        <v>12.05</v>
      </c>
      <c r="FJ13" s="715">
        <v>18.87</v>
      </c>
      <c r="FK13" s="715">
        <v>22.15</v>
      </c>
      <c r="FL13" s="715">
        <v>20.53</v>
      </c>
      <c r="FM13" s="715">
        <v>20.14</v>
      </c>
      <c r="FN13" s="715">
        <v>0.83</v>
      </c>
      <c r="FO13" s="715">
        <v>0.89</v>
      </c>
      <c r="FP13" s="715">
        <v>1.8</v>
      </c>
      <c r="FQ13" s="715">
        <v>3.64</v>
      </c>
      <c r="FR13" s="715">
        <v>4.96</v>
      </c>
      <c r="FS13" s="715">
        <v>5.46</v>
      </c>
      <c r="FT13" s="715">
        <v>6.66</v>
      </c>
      <c r="FU13" s="715">
        <v>7.95</v>
      </c>
      <c r="FV13" s="715">
        <v>8.8699999999999992</v>
      </c>
    </row>
    <row r="14" spans="1:179">
      <c r="A14" s="715" t="s">
        <v>4456</v>
      </c>
      <c r="B14" s="715">
        <v>1.22</v>
      </c>
      <c r="C14" s="715">
        <v>1.67</v>
      </c>
      <c r="D14" s="715">
        <v>1.5</v>
      </c>
      <c r="E14" s="715">
        <v>1.97</v>
      </c>
      <c r="F14" s="715">
        <v>2.1</v>
      </c>
      <c r="G14" s="715">
        <v>3.08</v>
      </c>
      <c r="H14" s="715">
        <v>3.32</v>
      </c>
      <c r="I14" s="715">
        <v>5.14</v>
      </c>
      <c r="J14" s="715">
        <v>6.14</v>
      </c>
      <c r="K14" s="715">
        <v>7.72</v>
      </c>
      <c r="L14" s="715">
        <v>8.8800000000000008</v>
      </c>
      <c r="M14" s="715">
        <v>9.25</v>
      </c>
      <c r="N14" s="715">
        <v>1.1000000000000001</v>
      </c>
      <c r="O14" s="715">
        <v>1.17</v>
      </c>
      <c r="P14" s="715">
        <v>0.93</v>
      </c>
      <c r="Q14" s="715">
        <v>1.73</v>
      </c>
      <c r="R14" s="715">
        <v>2.95</v>
      </c>
      <c r="S14" s="715">
        <v>3.21</v>
      </c>
      <c r="T14" s="715">
        <v>4.6399999999999997</v>
      </c>
      <c r="U14" s="715">
        <v>4.5199999999999996</v>
      </c>
      <c r="V14" s="715">
        <v>5.68</v>
      </c>
      <c r="W14" s="715">
        <v>7.44</v>
      </c>
      <c r="X14" s="715">
        <v>8.85</v>
      </c>
      <c r="Y14" s="715">
        <v>9.6300000000000008</v>
      </c>
      <c r="Z14" s="715">
        <v>1.37</v>
      </c>
      <c r="AA14" s="715">
        <v>1.43</v>
      </c>
      <c r="AB14" s="715">
        <v>2.42</v>
      </c>
      <c r="AC14" s="715">
        <v>2.9</v>
      </c>
      <c r="AD14" s="715">
        <v>3.32</v>
      </c>
      <c r="AE14" s="715">
        <v>3.89</v>
      </c>
      <c r="AF14" s="715">
        <v>4.24</v>
      </c>
      <c r="AG14" s="715">
        <v>4.53</v>
      </c>
      <c r="AH14" s="715">
        <v>5.26</v>
      </c>
      <c r="AI14" s="715">
        <v>7.05</v>
      </c>
      <c r="AJ14" s="715">
        <v>8.33</v>
      </c>
      <c r="AK14" s="715">
        <v>8.5500000000000007</v>
      </c>
      <c r="AL14" s="715">
        <v>1.51</v>
      </c>
      <c r="AM14" s="715">
        <v>2.61</v>
      </c>
      <c r="AN14" s="715">
        <v>2.95</v>
      </c>
      <c r="AO14" s="715">
        <v>4.3899999999999997</v>
      </c>
      <c r="AP14" s="715">
        <v>6.12</v>
      </c>
      <c r="AQ14" s="715">
        <v>7.16</v>
      </c>
      <c r="AR14" s="715">
        <v>8.65</v>
      </c>
      <c r="AS14" s="715">
        <v>8.86</v>
      </c>
      <c r="AT14" s="715">
        <v>9.74</v>
      </c>
      <c r="AU14" s="715">
        <v>12.66</v>
      </c>
      <c r="AV14" s="715">
        <v>12.89</v>
      </c>
      <c r="AW14" s="715">
        <v>12.02</v>
      </c>
      <c r="AX14" s="715">
        <v>-0.41</v>
      </c>
      <c r="AY14" s="715">
        <v>-0.42</v>
      </c>
      <c r="AZ14" s="715">
        <v>0.01</v>
      </c>
      <c r="BA14" s="715">
        <v>-0.42</v>
      </c>
      <c r="BB14" s="715">
        <v>0.42</v>
      </c>
      <c r="BC14" s="715">
        <v>0.92</v>
      </c>
      <c r="BD14" s="715">
        <v>1.57</v>
      </c>
      <c r="BE14" s="715">
        <v>0.56999999999999995</v>
      </c>
      <c r="BF14" s="715">
        <v>0.53</v>
      </c>
      <c r="BG14" s="715">
        <v>3.05</v>
      </c>
      <c r="BH14" s="715">
        <v>4.17</v>
      </c>
      <c r="BI14" s="715">
        <v>4.5599999999999996</v>
      </c>
      <c r="BJ14" s="715">
        <v>1.1599999999999999</v>
      </c>
      <c r="BK14" s="715">
        <v>2.5299999999999998</v>
      </c>
      <c r="BL14" s="715">
        <v>3.75</v>
      </c>
      <c r="BM14" s="715">
        <v>4.9400000000000004</v>
      </c>
      <c r="BN14" s="715">
        <v>5.05</v>
      </c>
      <c r="BO14" s="715">
        <v>5.08</v>
      </c>
      <c r="BP14" s="715">
        <v>5.27</v>
      </c>
      <c r="BQ14" s="715">
        <v>5.24</v>
      </c>
      <c r="BR14" s="715">
        <v>6.42</v>
      </c>
      <c r="BS14" s="715">
        <v>7.78</v>
      </c>
      <c r="BT14" s="715">
        <v>8.01</v>
      </c>
      <c r="BU14" s="715">
        <v>8.17</v>
      </c>
      <c r="BV14" s="715">
        <v>0.41</v>
      </c>
      <c r="BW14" s="715">
        <v>1.29</v>
      </c>
      <c r="BX14" s="715">
        <v>1.94</v>
      </c>
      <c r="BY14" s="715">
        <v>2.99</v>
      </c>
      <c r="BZ14" s="715">
        <v>4.51</v>
      </c>
      <c r="CA14" s="715">
        <v>4.4800000000000004</v>
      </c>
      <c r="CB14" s="715">
        <v>4.42</v>
      </c>
      <c r="CC14" s="715">
        <v>5.43</v>
      </c>
      <c r="CD14" s="715">
        <v>6.73</v>
      </c>
      <c r="CE14" s="715">
        <v>10.039999999999999</v>
      </c>
      <c r="CF14" s="715">
        <v>11.56</v>
      </c>
      <c r="CG14" s="715">
        <v>12.07</v>
      </c>
      <c r="CH14" s="715">
        <v>-0.05</v>
      </c>
      <c r="CI14" s="715">
        <v>0.5</v>
      </c>
      <c r="CJ14" s="715">
        <v>1.17</v>
      </c>
      <c r="CK14" s="715">
        <v>2.57</v>
      </c>
      <c r="CL14" s="715">
        <v>2.5099999999999998</v>
      </c>
      <c r="CM14" s="715">
        <v>1.76</v>
      </c>
      <c r="CN14" s="715">
        <v>1.7</v>
      </c>
      <c r="CO14" s="715">
        <v>2.59</v>
      </c>
      <c r="CP14" s="715">
        <v>3.65</v>
      </c>
      <c r="CQ14" s="715">
        <v>5.69</v>
      </c>
      <c r="CR14" s="715">
        <v>5.62</v>
      </c>
      <c r="CS14" s="715">
        <v>5.59</v>
      </c>
      <c r="CT14" s="715">
        <v>2.06</v>
      </c>
      <c r="CU14" s="715">
        <v>2.0699999999999998</v>
      </c>
      <c r="CV14" s="715">
        <v>2.6</v>
      </c>
      <c r="CW14" s="715">
        <v>3.32</v>
      </c>
      <c r="CX14" s="715">
        <v>3.71</v>
      </c>
      <c r="CY14" s="715">
        <v>4.82</v>
      </c>
      <c r="CZ14" s="715">
        <v>5.38</v>
      </c>
      <c r="DA14" s="715">
        <v>5.23</v>
      </c>
      <c r="DB14" s="715">
        <v>5.6</v>
      </c>
      <c r="DC14" s="715">
        <v>7.35</v>
      </c>
      <c r="DD14" s="715">
        <v>7.35</v>
      </c>
      <c r="DE14" s="715">
        <v>8.0399999999999991</v>
      </c>
      <c r="DF14" s="715">
        <v>2.63</v>
      </c>
      <c r="DG14" s="715">
        <v>3.74</v>
      </c>
      <c r="DH14" s="715">
        <v>4.0199999999999996</v>
      </c>
      <c r="DI14" s="715">
        <v>5.01</v>
      </c>
      <c r="DJ14" s="715">
        <v>5.19</v>
      </c>
      <c r="DK14" s="715">
        <v>5.75</v>
      </c>
      <c r="DL14" s="715">
        <v>6.48</v>
      </c>
      <c r="DM14" s="715">
        <v>6.4</v>
      </c>
      <c r="DN14" s="715">
        <v>6.27</v>
      </c>
      <c r="DO14" s="715">
        <v>7.61</v>
      </c>
      <c r="DP14" s="715">
        <v>7.61</v>
      </c>
      <c r="DQ14" s="715">
        <v>6.87</v>
      </c>
      <c r="DR14" s="715">
        <v>0.66</v>
      </c>
      <c r="DS14" s="715">
        <v>1.05</v>
      </c>
      <c r="DT14" s="715">
        <v>2.23</v>
      </c>
      <c r="DU14" s="715">
        <v>3.74</v>
      </c>
      <c r="DV14" s="715">
        <v>4.8600000000000003</v>
      </c>
      <c r="DW14" s="715">
        <v>4.45</v>
      </c>
      <c r="DX14" s="715">
        <v>4.9000000000000004</v>
      </c>
      <c r="DY14" s="715">
        <v>5.16</v>
      </c>
      <c r="DZ14" s="715">
        <v>5.63</v>
      </c>
      <c r="EA14" s="715">
        <v>6.85</v>
      </c>
      <c r="EB14" s="715">
        <v>7.84</v>
      </c>
      <c r="EC14" s="715">
        <v>7.77</v>
      </c>
      <c r="ED14" s="715">
        <v>1.7</v>
      </c>
      <c r="EE14" s="715">
        <v>1.73</v>
      </c>
      <c r="EF14" s="715">
        <v>1.87</v>
      </c>
      <c r="EG14" s="715">
        <v>2.36</v>
      </c>
      <c r="EH14" s="715">
        <v>3.08</v>
      </c>
      <c r="EI14" s="715">
        <v>3.66</v>
      </c>
      <c r="EJ14" s="715">
        <v>4.92</v>
      </c>
      <c r="EK14" s="715">
        <v>4.5999999999999996</v>
      </c>
      <c r="EL14" s="715">
        <v>4.8</v>
      </c>
      <c r="EM14" s="715">
        <v>6.12</v>
      </c>
      <c r="EN14" s="715">
        <v>7.01</v>
      </c>
      <c r="EO14" s="715">
        <v>9.1199999999999992</v>
      </c>
      <c r="EP14" s="715">
        <v>2.2200000000000002</v>
      </c>
      <c r="EQ14" s="715">
        <v>3.24</v>
      </c>
      <c r="ER14" s="715">
        <v>4.16</v>
      </c>
      <c r="ES14" s="715">
        <v>5.5</v>
      </c>
      <c r="ET14" s="715">
        <v>5.84</v>
      </c>
      <c r="EU14" s="715">
        <v>5.45</v>
      </c>
      <c r="EV14" s="715">
        <v>5.47</v>
      </c>
      <c r="EW14" s="715">
        <v>6.01</v>
      </c>
      <c r="EX14" s="715">
        <v>6.98</v>
      </c>
      <c r="EY14" s="715">
        <v>9.2200000000000006</v>
      </c>
      <c r="EZ14" s="715">
        <v>11.31</v>
      </c>
      <c r="FA14" s="715">
        <v>12.17</v>
      </c>
      <c r="FB14" s="715">
        <v>0.78</v>
      </c>
      <c r="FC14" s="715">
        <v>1.86</v>
      </c>
      <c r="FD14" s="715">
        <v>2.2999999999999998</v>
      </c>
      <c r="FE14" s="715">
        <v>4.51</v>
      </c>
      <c r="FF14" s="715">
        <v>6.52</v>
      </c>
      <c r="FG14" s="715">
        <v>9.42</v>
      </c>
      <c r="FH14" s="715">
        <v>9.5299999999999994</v>
      </c>
      <c r="FI14" s="715">
        <v>12.55</v>
      </c>
      <c r="FJ14" s="715">
        <v>19.920000000000002</v>
      </c>
      <c r="FK14" s="715">
        <v>22.87</v>
      </c>
      <c r="FL14" s="715">
        <v>21.23</v>
      </c>
      <c r="FM14" s="715">
        <v>20.399999999999999</v>
      </c>
      <c r="FN14" s="715">
        <v>0.99</v>
      </c>
      <c r="FO14" s="715">
        <v>1.08</v>
      </c>
      <c r="FP14" s="715">
        <v>1.99</v>
      </c>
      <c r="FQ14" s="715">
        <v>4.07</v>
      </c>
      <c r="FR14" s="715">
        <v>6.12</v>
      </c>
      <c r="FS14" s="715">
        <v>6.46</v>
      </c>
      <c r="FT14" s="715">
        <v>8.24</v>
      </c>
      <c r="FU14" s="715">
        <v>9.0299999999999994</v>
      </c>
      <c r="FV14" s="715">
        <v>9.66</v>
      </c>
    </row>
    <row r="15" spans="1:179">
      <c r="A15" s="715" t="s">
        <v>4457</v>
      </c>
      <c r="B15" s="715">
        <v>0.25</v>
      </c>
      <c r="C15" s="715">
        <v>0.36</v>
      </c>
      <c r="D15" s="715">
        <v>0.4</v>
      </c>
      <c r="E15" s="715">
        <v>0.57999999999999996</v>
      </c>
      <c r="F15" s="715">
        <v>1.35</v>
      </c>
      <c r="G15" s="715">
        <v>0.98</v>
      </c>
      <c r="H15" s="715">
        <v>-0.61</v>
      </c>
      <c r="I15" s="715">
        <v>0.53</v>
      </c>
      <c r="J15" s="715">
        <v>1.22</v>
      </c>
      <c r="K15" s="715">
        <v>3.36</v>
      </c>
      <c r="L15" s="715">
        <v>4.79</v>
      </c>
      <c r="M15" s="715">
        <v>5.22</v>
      </c>
      <c r="N15" s="715">
        <v>0.8</v>
      </c>
      <c r="O15" s="715">
        <v>0.62</v>
      </c>
      <c r="P15" s="715">
        <v>0.68</v>
      </c>
      <c r="Q15" s="715">
        <v>2.4900000000000002</v>
      </c>
      <c r="R15" s="715">
        <v>3.84</v>
      </c>
      <c r="S15" s="715">
        <v>3.46</v>
      </c>
      <c r="T15" s="715">
        <v>4.28</v>
      </c>
      <c r="U15" s="715">
        <v>4.0199999999999996</v>
      </c>
      <c r="V15" s="715">
        <v>5.74</v>
      </c>
      <c r="W15" s="715">
        <v>7.89</v>
      </c>
      <c r="X15" s="715">
        <v>9.1999999999999993</v>
      </c>
      <c r="Y15" s="715">
        <v>10.23</v>
      </c>
      <c r="Z15" s="715">
        <v>1.32</v>
      </c>
      <c r="AA15" s="715">
        <v>1.86</v>
      </c>
      <c r="AB15" s="715">
        <v>2.57</v>
      </c>
      <c r="AC15" s="715">
        <v>3.55</v>
      </c>
      <c r="AD15" s="715">
        <v>2.83</v>
      </c>
      <c r="AE15" s="715">
        <v>2.7</v>
      </c>
      <c r="AF15" s="715">
        <v>2</v>
      </c>
      <c r="AG15" s="715">
        <v>2.81</v>
      </c>
      <c r="AH15" s="715">
        <v>4.28</v>
      </c>
      <c r="AI15" s="715">
        <v>6.82</v>
      </c>
      <c r="AJ15" s="715">
        <v>8.7100000000000009</v>
      </c>
      <c r="AK15" s="715">
        <v>9.27</v>
      </c>
      <c r="AL15" s="715">
        <v>0.63</v>
      </c>
      <c r="AM15" s="715">
        <v>2.77</v>
      </c>
      <c r="AN15" s="715">
        <v>3.46</v>
      </c>
      <c r="AO15" s="715">
        <v>5.0599999999999996</v>
      </c>
      <c r="AP15" s="715">
        <v>5.39</v>
      </c>
      <c r="AQ15" s="715">
        <v>4.58</v>
      </c>
      <c r="AR15" s="715">
        <v>6.2</v>
      </c>
      <c r="AS15" s="715">
        <v>5.94</v>
      </c>
      <c r="AT15" s="715">
        <v>6.38</v>
      </c>
      <c r="AU15" s="715">
        <v>9.89</v>
      </c>
      <c r="AV15" s="715">
        <v>11.45</v>
      </c>
      <c r="AW15" s="715">
        <v>11.22</v>
      </c>
      <c r="AX15" s="715">
        <v>-0.19</v>
      </c>
      <c r="AY15" s="715">
        <v>0.39</v>
      </c>
      <c r="AZ15" s="715">
        <v>2.2400000000000002</v>
      </c>
      <c r="BA15" s="715">
        <v>1.9</v>
      </c>
      <c r="BB15" s="715">
        <v>1.58</v>
      </c>
      <c r="BC15" s="715">
        <v>1.19</v>
      </c>
      <c r="BD15" s="715">
        <v>1.47</v>
      </c>
      <c r="BE15" s="715">
        <v>1.39</v>
      </c>
      <c r="BF15" s="715">
        <v>2.19</v>
      </c>
      <c r="BG15" s="715">
        <v>4.66</v>
      </c>
      <c r="BH15" s="715">
        <v>6.34</v>
      </c>
      <c r="BI15" s="715">
        <v>8.11</v>
      </c>
      <c r="BJ15" s="715">
        <v>1.42</v>
      </c>
      <c r="BK15" s="715">
        <v>3.5</v>
      </c>
      <c r="BL15" s="715">
        <v>4.2300000000000004</v>
      </c>
      <c r="BM15" s="715">
        <v>4.6100000000000003</v>
      </c>
      <c r="BN15" s="715">
        <v>2.04</v>
      </c>
      <c r="BO15" s="715">
        <v>1.48</v>
      </c>
      <c r="BP15" s="715">
        <v>1.58</v>
      </c>
      <c r="BQ15" s="715">
        <v>3.81</v>
      </c>
      <c r="BR15" s="715">
        <v>4.8</v>
      </c>
      <c r="BS15" s="715">
        <v>7.09</v>
      </c>
      <c r="BT15" s="715">
        <v>6.81</v>
      </c>
      <c r="BU15" s="715">
        <v>6.84</v>
      </c>
      <c r="BV15" s="715">
        <v>0.6</v>
      </c>
      <c r="BW15" s="715">
        <v>1.73</v>
      </c>
      <c r="BX15" s="715">
        <v>1.92</v>
      </c>
      <c r="BY15" s="715">
        <v>2.3199999999999998</v>
      </c>
      <c r="BZ15" s="715">
        <v>3.14</v>
      </c>
      <c r="CA15" s="715">
        <v>2.86</v>
      </c>
      <c r="CB15" s="715">
        <v>2.83</v>
      </c>
      <c r="CC15" s="715">
        <v>4.33</v>
      </c>
      <c r="CD15" s="715">
        <v>5.23</v>
      </c>
      <c r="CE15" s="715">
        <v>8.57</v>
      </c>
      <c r="CF15" s="715">
        <v>11.21</v>
      </c>
      <c r="CG15" s="715">
        <v>11.68</v>
      </c>
      <c r="CH15" s="715">
        <v>0.97</v>
      </c>
      <c r="CI15" s="715">
        <v>1.29</v>
      </c>
      <c r="CJ15" s="715">
        <v>1.4</v>
      </c>
      <c r="CK15" s="715">
        <v>2.23</v>
      </c>
      <c r="CL15" s="715">
        <v>1.32</v>
      </c>
      <c r="CM15" s="715">
        <v>0.17</v>
      </c>
      <c r="CN15" s="715">
        <v>0.45</v>
      </c>
      <c r="CO15" s="715">
        <v>1.17</v>
      </c>
      <c r="CP15" s="715">
        <v>1.99</v>
      </c>
      <c r="CQ15" s="715">
        <v>3.22</v>
      </c>
      <c r="CR15" s="715">
        <v>4.8</v>
      </c>
      <c r="CS15" s="715">
        <v>6.24</v>
      </c>
      <c r="CT15" s="715">
        <v>1.73</v>
      </c>
      <c r="CU15" s="715">
        <v>2.71</v>
      </c>
      <c r="CV15" s="715">
        <v>3.8</v>
      </c>
      <c r="CW15" s="715">
        <v>3.47</v>
      </c>
      <c r="CX15" s="715">
        <v>3.18</v>
      </c>
      <c r="CY15" s="715">
        <v>4.17</v>
      </c>
      <c r="CZ15" s="715">
        <v>4.67</v>
      </c>
      <c r="DA15" s="715">
        <v>4.88</v>
      </c>
      <c r="DB15" s="715">
        <v>5.6</v>
      </c>
      <c r="DC15" s="715">
        <v>7.45</v>
      </c>
      <c r="DD15" s="715">
        <v>7.81</v>
      </c>
      <c r="DE15" s="715">
        <v>8.51</v>
      </c>
      <c r="DF15" s="715">
        <v>2.38</v>
      </c>
      <c r="DG15" s="715">
        <v>2.66</v>
      </c>
      <c r="DH15" s="715">
        <v>3.83</v>
      </c>
      <c r="DI15" s="715">
        <v>4.5</v>
      </c>
      <c r="DJ15" s="715">
        <v>4.3099999999999996</v>
      </c>
      <c r="DK15" s="715">
        <v>4.7</v>
      </c>
      <c r="DL15" s="715">
        <v>5.3</v>
      </c>
      <c r="DM15" s="715">
        <v>5.74</v>
      </c>
      <c r="DN15" s="715">
        <v>5.89</v>
      </c>
      <c r="DO15" s="715">
        <v>7.97</v>
      </c>
      <c r="DP15" s="715">
        <v>9.0399999999999991</v>
      </c>
      <c r="DQ15" s="715">
        <v>8.75</v>
      </c>
      <c r="DR15" s="715">
        <v>0.99</v>
      </c>
      <c r="DS15" s="715">
        <v>1.84</v>
      </c>
      <c r="DT15" s="715">
        <v>3.74</v>
      </c>
      <c r="DU15" s="715">
        <v>4.8600000000000003</v>
      </c>
      <c r="DV15" s="715">
        <v>4.95</v>
      </c>
      <c r="DW15" s="715">
        <v>3.64</v>
      </c>
      <c r="DX15" s="715">
        <v>3.32</v>
      </c>
      <c r="DY15" s="715">
        <v>4.4400000000000004</v>
      </c>
      <c r="DZ15" s="715">
        <v>5.67</v>
      </c>
      <c r="EA15" s="715">
        <v>6.98</v>
      </c>
      <c r="EB15" s="715">
        <v>8.7100000000000009</v>
      </c>
      <c r="EC15" s="715">
        <v>9.3800000000000008</v>
      </c>
      <c r="ED15" s="715">
        <v>2.19</v>
      </c>
      <c r="EE15" s="715">
        <v>1.97</v>
      </c>
      <c r="EF15" s="715">
        <v>1.59</v>
      </c>
      <c r="EG15" s="715">
        <v>1.37</v>
      </c>
      <c r="EH15" s="715">
        <v>1.65</v>
      </c>
      <c r="EI15" s="715">
        <v>2.29</v>
      </c>
      <c r="EJ15" s="715">
        <v>3.7</v>
      </c>
      <c r="EK15" s="715">
        <v>3.34</v>
      </c>
      <c r="EL15" s="715">
        <v>3.32</v>
      </c>
      <c r="EM15" s="715">
        <v>4.8499999999999996</v>
      </c>
      <c r="EN15" s="715">
        <v>5.9</v>
      </c>
      <c r="EO15" s="715">
        <v>8.15</v>
      </c>
      <c r="EP15" s="715">
        <v>3.31</v>
      </c>
      <c r="EQ15" s="715">
        <v>4.4400000000000004</v>
      </c>
      <c r="ER15" s="715">
        <v>6.15</v>
      </c>
      <c r="ES15" s="715">
        <v>7.4</v>
      </c>
      <c r="ET15" s="715">
        <v>7.71</v>
      </c>
      <c r="EU15" s="715">
        <v>7.28</v>
      </c>
      <c r="EV15" s="715">
        <v>7.09</v>
      </c>
      <c r="EW15" s="715">
        <v>7.87</v>
      </c>
      <c r="EX15" s="715">
        <v>7.84</v>
      </c>
      <c r="EY15" s="715">
        <v>9.86</v>
      </c>
      <c r="EZ15" s="715">
        <v>11.69</v>
      </c>
      <c r="FA15" s="715">
        <v>12.89</v>
      </c>
      <c r="FB15" s="715">
        <v>0.87</v>
      </c>
      <c r="FC15" s="715">
        <v>1.57</v>
      </c>
      <c r="FD15" s="715">
        <v>2.77</v>
      </c>
      <c r="FE15" s="715">
        <v>4.6100000000000003</v>
      </c>
      <c r="FF15" s="715">
        <v>6.54</v>
      </c>
      <c r="FG15" s="715">
        <v>10.19</v>
      </c>
      <c r="FH15" s="715">
        <v>10.16</v>
      </c>
      <c r="FI15" s="715">
        <v>12.54</v>
      </c>
      <c r="FJ15" s="715">
        <v>21.68</v>
      </c>
      <c r="FK15" s="715">
        <v>25</v>
      </c>
      <c r="FL15" s="715">
        <v>22.65</v>
      </c>
      <c r="FM15" s="715">
        <v>22.62</v>
      </c>
      <c r="FN15" s="715">
        <v>2.02</v>
      </c>
      <c r="FO15" s="715">
        <v>2.27</v>
      </c>
      <c r="FP15" s="715">
        <v>3.29</v>
      </c>
      <c r="FQ15" s="715">
        <v>4.3600000000000003</v>
      </c>
      <c r="FR15" s="715">
        <v>4.91</v>
      </c>
      <c r="FS15" s="715">
        <v>3.72</v>
      </c>
      <c r="FT15" s="715">
        <v>4.7300000000000004</v>
      </c>
      <c r="FU15" s="715">
        <v>5.62</v>
      </c>
      <c r="FV15" s="715">
        <v>6.47</v>
      </c>
    </row>
    <row r="16" spans="1:179">
      <c r="A16" s="715" t="s">
        <v>4458</v>
      </c>
      <c r="B16" s="715">
        <v>0.43</v>
      </c>
      <c r="C16" s="715">
        <v>0.79</v>
      </c>
      <c r="D16" s="715">
        <v>0.56000000000000005</v>
      </c>
      <c r="E16" s="715">
        <v>1.71</v>
      </c>
      <c r="F16" s="715">
        <v>2.4</v>
      </c>
      <c r="G16" s="715">
        <v>2.52</v>
      </c>
      <c r="H16" s="715">
        <v>1.42</v>
      </c>
      <c r="I16" s="715">
        <v>2.5099999999999998</v>
      </c>
      <c r="J16" s="715">
        <v>3.52</v>
      </c>
      <c r="K16" s="715">
        <v>4.82</v>
      </c>
      <c r="L16" s="715">
        <v>6.26</v>
      </c>
      <c r="M16" s="715">
        <v>6.91</v>
      </c>
      <c r="N16" s="715">
        <v>0.52</v>
      </c>
      <c r="O16" s="715">
        <v>0.45</v>
      </c>
      <c r="P16" s="715">
        <v>0.75</v>
      </c>
      <c r="Q16" s="715">
        <v>2.35</v>
      </c>
      <c r="R16" s="715">
        <v>3.87</v>
      </c>
      <c r="S16" s="715">
        <v>3.61</v>
      </c>
      <c r="T16" s="715">
        <v>3.98</v>
      </c>
      <c r="U16" s="715">
        <v>3.23</v>
      </c>
      <c r="V16" s="715">
        <v>4.05</v>
      </c>
      <c r="W16" s="715">
        <v>6.07</v>
      </c>
      <c r="X16" s="715">
        <v>7.96</v>
      </c>
      <c r="Y16" s="715">
        <v>8.57</v>
      </c>
      <c r="Z16" s="715">
        <v>1.82</v>
      </c>
      <c r="AA16" s="715">
        <v>1.9</v>
      </c>
      <c r="AB16" s="715">
        <v>2.73</v>
      </c>
      <c r="AC16" s="715">
        <v>4.41</v>
      </c>
      <c r="AD16" s="715">
        <v>4.7699999999999996</v>
      </c>
      <c r="AE16" s="715">
        <v>4.21</v>
      </c>
      <c r="AF16" s="715">
        <v>3.58</v>
      </c>
      <c r="AG16" s="715">
        <v>4.1399999999999997</v>
      </c>
      <c r="AH16" s="715">
        <v>5.0599999999999996</v>
      </c>
      <c r="AI16" s="715">
        <v>6.79</v>
      </c>
      <c r="AJ16" s="715">
        <v>8.56</v>
      </c>
      <c r="AK16" s="715">
        <v>8.4499999999999993</v>
      </c>
      <c r="AL16" s="715">
        <v>0.48</v>
      </c>
      <c r="AM16" s="715">
        <v>2.61</v>
      </c>
      <c r="AN16" s="715">
        <v>2.99</v>
      </c>
      <c r="AO16" s="715">
        <v>5.01</v>
      </c>
      <c r="AP16" s="715">
        <v>6.94</v>
      </c>
      <c r="AQ16" s="715">
        <v>6.45</v>
      </c>
      <c r="AR16" s="715">
        <v>7.35</v>
      </c>
      <c r="AS16" s="715">
        <v>7.21</v>
      </c>
      <c r="AT16" s="715">
        <v>7.38</v>
      </c>
      <c r="AU16" s="715">
        <v>10.119999999999999</v>
      </c>
      <c r="AV16" s="715">
        <v>11.5</v>
      </c>
      <c r="AW16" s="715">
        <v>11.29</v>
      </c>
      <c r="AX16" s="715">
        <v>-0.35</v>
      </c>
      <c r="AY16" s="715">
        <v>-0.54</v>
      </c>
      <c r="AZ16" s="715">
        <v>0.66</v>
      </c>
      <c r="BA16" s="715">
        <v>1.44</v>
      </c>
      <c r="BB16" s="715">
        <v>2.42</v>
      </c>
      <c r="BC16" s="715">
        <v>2.19</v>
      </c>
      <c r="BD16" s="715">
        <v>2.25</v>
      </c>
      <c r="BE16" s="715">
        <v>1.81</v>
      </c>
      <c r="BF16" s="715">
        <v>1.7</v>
      </c>
      <c r="BG16" s="715">
        <v>3.96</v>
      </c>
      <c r="BH16" s="715">
        <v>5.59</v>
      </c>
      <c r="BI16" s="715">
        <v>6.74</v>
      </c>
      <c r="BJ16" s="715">
        <v>1.43</v>
      </c>
      <c r="BK16" s="715">
        <v>3.14</v>
      </c>
      <c r="BL16" s="715">
        <v>3.53</v>
      </c>
      <c r="BM16" s="715">
        <v>4.32</v>
      </c>
      <c r="BN16" s="715">
        <v>3.56</v>
      </c>
      <c r="BO16" s="715">
        <v>2.7</v>
      </c>
      <c r="BP16" s="715">
        <v>2.3199999999999998</v>
      </c>
      <c r="BQ16" s="715">
        <v>3.45</v>
      </c>
      <c r="BR16" s="715">
        <v>4.43</v>
      </c>
      <c r="BS16" s="715">
        <v>7.02</v>
      </c>
      <c r="BT16" s="715">
        <v>7.56</v>
      </c>
      <c r="BU16" s="715">
        <v>7.1</v>
      </c>
      <c r="BV16" s="715">
        <v>0.23</v>
      </c>
      <c r="BW16" s="715">
        <v>1.01</v>
      </c>
      <c r="BX16" s="715">
        <v>1.4</v>
      </c>
      <c r="BY16" s="715">
        <v>2.1800000000000002</v>
      </c>
      <c r="BZ16" s="715">
        <v>4.1399999999999997</v>
      </c>
      <c r="CA16" s="715">
        <v>3.57</v>
      </c>
      <c r="CB16" s="715">
        <v>2.79</v>
      </c>
      <c r="CC16" s="715">
        <v>4.17</v>
      </c>
      <c r="CD16" s="715">
        <v>4.93</v>
      </c>
      <c r="CE16" s="715">
        <v>8.1999999999999993</v>
      </c>
      <c r="CF16" s="715">
        <v>10.79</v>
      </c>
      <c r="CG16" s="715">
        <v>11.35</v>
      </c>
      <c r="CH16" s="715">
        <v>1.07</v>
      </c>
      <c r="CI16" s="715">
        <v>1.55</v>
      </c>
      <c r="CJ16" s="715">
        <v>1.6</v>
      </c>
      <c r="CK16" s="715">
        <v>3.36</v>
      </c>
      <c r="CL16" s="715">
        <v>2.94</v>
      </c>
      <c r="CM16" s="715">
        <v>1.33</v>
      </c>
      <c r="CN16" s="715">
        <v>0.97</v>
      </c>
      <c r="CO16" s="715">
        <v>1.31</v>
      </c>
      <c r="CP16" s="715">
        <v>2.62</v>
      </c>
      <c r="CQ16" s="715">
        <v>4.76</v>
      </c>
      <c r="CR16" s="715">
        <v>5.15</v>
      </c>
      <c r="CS16" s="715">
        <v>5.46</v>
      </c>
      <c r="CT16" s="715">
        <v>1.49</v>
      </c>
      <c r="CU16" s="715">
        <v>2.12</v>
      </c>
      <c r="CV16" s="715">
        <v>2.88</v>
      </c>
      <c r="CW16" s="715">
        <v>3.19</v>
      </c>
      <c r="CX16" s="715">
        <v>2.92</v>
      </c>
      <c r="CY16" s="715">
        <v>3.57</v>
      </c>
      <c r="CZ16" s="715">
        <v>4.0999999999999996</v>
      </c>
      <c r="DA16" s="715">
        <v>3.73</v>
      </c>
      <c r="DB16" s="715">
        <v>4.21</v>
      </c>
      <c r="DC16" s="715">
        <v>6.63</v>
      </c>
      <c r="DD16" s="715">
        <v>6.99</v>
      </c>
      <c r="DE16" s="715">
        <v>7.36</v>
      </c>
      <c r="DF16" s="715">
        <v>2.02</v>
      </c>
      <c r="DG16" s="715">
        <v>2.5099999999999998</v>
      </c>
      <c r="DH16" s="715">
        <v>3.73</v>
      </c>
      <c r="DI16" s="715">
        <v>5.41</v>
      </c>
      <c r="DJ16" s="715">
        <v>5.15</v>
      </c>
      <c r="DK16" s="715">
        <v>5.0999999999999996</v>
      </c>
      <c r="DL16" s="715">
        <v>5.35</v>
      </c>
      <c r="DM16" s="715">
        <v>5.34</v>
      </c>
      <c r="DN16" s="715">
        <v>5.38</v>
      </c>
      <c r="DO16" s="715">
        <v>7.59</v>
      </c>
      <c r="DP16" s="715">
        <v>7.73</v>
      </c>
      <c r="DQ16" s="715">
        <v>7.23</v>
      </c>
      <c r="DR16" s="715">
        <v>1.06</v>
      </c>
      <c r="DS16" s="715">
        <v>2.1800000000000002</v>
      </c>
      <c r="DT16" s="715">
        <v>3.65</v>
      </c>
      <c r="DU16" s="715">
        <v>5.75</v>
      </c>
      <c r="DV16" s="715">
        <v>6.17</v>
      </c>
      <c r="DW16" s="715">
        <v>4.78</v>
      </c>
      <c r="DX16" s="715">
        <v>4.24</v>
      </c>
      <c r="DY16" s="715">
        <v>4.41</v>
      </c>
      <c r="DZ16" s="715">
        <v>5.53</v>
      </c>
      <c r="EA16" s="715">
        <v>7.54</v>
      </c>
      <c r="EB16" s="715">
        <v>8.77</v>
      </c>
      <c r="EC16" s="715">
        <v>8.9600000000000009</v>
      </c>
      <c r="ED16" s="715">
        <v>1.57</v>
      </c>
      <c r="EE16" s="715">
        <v>1.58</v>
      </c>
      <c r="EF16" s="715">
        <v>1.47</v>
      </c>
      <c r="EG16" s="715">
        <v>2.98</v>
      </c>
      <c r="EH16" s="715">
        <v>2.98</v>
      </c>
      <c r="EI16" s="715">
        <v>3.27</v>
      </c>
      <c r="EJ16" s="715">
        <v>4.3099999999999996</v>
      </c>
      <c r="EK16" s="715">
        <v>3.84</v>
      </c>
      <c r="EL16" s="715">
        <v>3.9</v>
      </c>
      <c r="EM16" s="715">
        <v>6.01</v>
      </c>
      <c r="EN16" s="715">
        <v>6.89</v>
      </c>
      <c r="EO16" s="715">
        <v>8.76</v>
      </c>
      <c r="EP16" s="715">
        <v>2.1800000000000002</v>
      </c>
      <c r="EQ16" s="715">
        <v>3.2</v>
      </c>
      <c r="ER16" s="715">
        <v>4.55</v>
      </c>
      <c r="ES16" s="715">
        <v>6.62</v>
      </c>
      <c r="ET16" s="715">
        <v>6.55</v>
      </c>
      <c r="EU16" s="715">
        <v>5.95</v>
      </c>
      <c r="EV16" s="715">
        <v>5.73</v>
      </c>
      <c r="EW16" s="715">
        <v>6.31</v>
      </c>
      <c r="EX16" s="715">
        <v>7.18</v>
      </c>
      <c r="EY16" s="715">
        <v>10.06</v>
      </c>
      <c r="EZ16" s="715">
        <v>12.33</v>
      </c>
      <c r="FA16" s="715">
        <v>12.88</v>
      </c>
      <c r="FB16" s="715">
        <v>0.97</v>
      </c>
      <c r="FC16" s="715">
        <v>1.58</v>
      </c>
      <c r="FD16" s="715">
        <v>2.5499999999999998</v>
      </c>
      <c r="FE16" s="715">
        <v>5.82</v>
      </c>
      <c r="FF16" s="715">
        <v>7.6</v>
      </c>
      <c r="FG16" s="715">
        <v>10.16</v>
      </c>
      <c r="FH16" s="715">
        <v>10.3</v>
      </c>
      <c r="FI16" s="715">
        <v>13.51</v>
      </c>
      <c r="FJ16" s="715">
        <v>21.42</v>
      </c>
      <c r="FK16" s="715">
        <v>25.41</v>
      </c>
      <c r="FL16" s="715">
        <v>23.31</v>
      </c>
      <c r="FM16" s="715">
        <v>22.09</v>
      </c>
      <c r="FN16" s="715">
        <v>1.22</v>
      </c>
      <c r="FO16" s="715">
        <v>1.83</v>
      </c>
      <c r="FP16" s="715">
        <v>2.67</v>
      </c>
      <c r="FQ16" s="715">
        <v>4.57</v>
      </c>
      <c r="FR16" s="715">
        <v>5.23</v>
      </c>
      <c r="FS16" s="715">
        <v>4.75</v>
      </c>
      <c r="FT16" s="715">
        <v>5.76</v>
      </c>
      <c r="FU16" s="715">
        <v>6</v>
      </c>
      <c r="FV16" s="715">
        <v>6.74</v>
      </c>
    </row>
    <row r="17" spans="1:178">
      <c r="A17" s="715" t="s">
        <v>4459</v>
      </c>
      <c r="B17" s="715">
        <v>1</v>
      </c>
      <c r="C17" s="715">
        <v>1.0900000000000001</v>
      </c>
      <c r="D17" s="715">
        <v>1.29</v>
      </c>
      <c r="E17" s="715">
        <v>1.91</v>
      </c>
      <c r="F17" s="715">
        <v>2.95</v>
      </c>
      <c r="G17" s="715">
        <v>3.27</v>
      </c>
      <c r="H17" s="715">
        <v>2.71</v>
      </c>
      <c r="I17" s="715">
        <v>3.2</v>
      </c>
      <c r="J17" s="715">
        <v>4.18</v>
      </c>
      <c r="K17" s="715">
        <v>6.19</v>
      </c>
      <c r="L17" s="715">
        <v>7.59</v>
      </c>
      <c r="M17" s="715">
        <v>8.08</v>
      </c>
      <c r="N17" s="715">
        <v>0.63</v>
      </c>
      <c r="O17" s="715">
        <v>1.03</v>
      </c>
      <c r="P17" s="715">
        <v>1.38</v>
      </c>
      <c r="Q17" s="715">
        <v>2.98</v>
      </c>
      <c r="R17" s="715">
        <v>5.16</v>
      </c>
      <c r="S17" s="715">
        <v>5.85</v>
      </c>
      <c r="T17" s="715">
        <v>6.8</v>
      </c>
      <c r="U17" s="715">
        <v>6.14</v>
      </c>
      <c r="V17" s="715">
        <v>7.56</v>
      </c>
      <c r="W17" s="715">
        <v>8.9700000000000006</v>
      </c>
      <c r="X17" s="715">
        <v>10.16</v>
      </c>
      <c r="Y17" s="715">
        <v>10.59</v>
      </c>
      <c r="Z17" s="715">
        <v>0.75</v>
      </c>
      <c r="AA17" s="715">
        <v>1.26</v>
      </c>
      <c r="AB17" s="715">
        <v>2.2200000000000002</v>
      </c>
      <c r="AC17" s="715">
        <v>3.62</v>
      </c>
      <c r="AD17" s="715">
        <v>4.4400000000000004</v>
      </c>
      <c r="AE17" s="715">
        <v>4.21</v>
      </c>
      <c r="AF17" s="715">
        <v>3.08</v>
      </c>
      <c r="AG17" s="715">
        <v>2.83</v>
      </c>
      <c r="AH17" s="715">
        <v>4.29</v>
      </c>
      <c r="AI17" s="715">
        <v>6.2</v>
      </c>
      <c r="AJ17" s="715">
        <v>8.84</v>
      </c>
      <c r="AK17" s="715">
        <v>9.3000000000000007</v>
      </c>
      <c r="AL17" s="715">
        <v>0.77</v>
      </c>
      <c r="AM17" s="715">
        <v>2.15</v>
      </c>
      <c r="AN17" s="715">
        <v>3.23</v>
      </c>
      <c r="AO17" s="715">
        <v>4.76</v>
      </c>
      <c r="AP17" s="715">
        <v>6.2</v>
      </c>
      <c r="AQ17" s="715">
        <v>6.01</v>
      </c>
      <c r="AR17" s="715">
        <v>5.79</v>
      </c>
      <c r="AS17" s="715">
        <v>6.03</v>
      </c>
      <c r="AT17" s="715">
        <v>7.14</v>
      </c>
      <c r="AU17" s="715">
        <v>9.6300000000000008</v>
      </c>
      <c r="AV17" s="715">
        <v>10.93</v>
      </c>
      <c r="AW17" s="715">
        <v>10.67</v>
      </c>
      <c r="AX17" s="715">
        <v>0.17</v>
      </c>
      <c r="AY17" s="715">
        <v>-0.64</v>
      </c>
      <c r="AZ17" s="715">
        <v>0.41</v>
      </c>
      <c r="BA17" s="715">
        <v>0.68</v>
      </c>
      <c r="BB17" s="715">
        <v>0.73</v>
      </c>
      <c r="BC17" s="715">
        <v>0.62</v>
      </c>
      <c r="BD17" s="715">
        <v>0.25</v>
      </c>
      <c r="BE17" s="715">
        <v>0.17</v>
      </c>
      <c r="BF17" s="715">
        <v>0.95</v>
      </c>
      <c r="BG17" s="715">
        <v>3.41</v>
      </c>
      <c r="BH17" s="715">
        <v>4.72</v>
      </c>
      <c r="BI17" s="715">
        <v>5.2</v>
      </c>
      <c r="BJ17" s="715">
        <v>1.75</v>
      </c>
      <c r="BK17" s="715">
        <v>3.01</v>
      </c>
      <c r="BL17" s="715">
        <v>3.6</v>
      </c>
      <c r="BM17" s="715">
        <v>4.32</v>
      </c>
      <c r="BN17" s="715">
        <v>3.95</v>
      </c>
      <c r="BO17" s="715">
        <v>3.23</v>
      </c>
      <c r="BP17" s="715">
        <v>2.5</v>
      </c>
      <c r="BQ17" s="715">
        <v>2.66</v>
      </c>
      <c r="BR17" s="715">
        <v>3.93</v>
      </c>
      <c r="BS17" s="715">
        <v>5.92</v>
      </c>
      <c r="BT17" s="715">
        <v>5.68</v>
      </c>
      <c r="BU17" s="715">
        <v>5.36</v>
      </c>
      <c r="BV17" s="715">
        <v>0.36</v>
      </c>
      <c r="BW17" s="715">
        <v>1.17</v>
      </c>
      <c r="BX17" s="715">
        <v>1.57</v>
      </c>
      <c r="BY17" s="715">
        <v>2.1800000000000002</v>
      </c>
      <c r="BZ17" s="715">
        <v>4.42</v>
      </c>
      <c r="CA17" s="715">
        <v>3.02</v>
      </c>
      <c r="CB17" s="715">
        <v>2.38</v>
      </c>
      <c r="CC17" s="715">
        <v>3.03</v>
      </c>
      <c r="CD17" s="715">
        <v>3.88</v>
      </c>
      <c r="CE17" s="715">
        <v>7.18</v>
      </c>
      <c r="CF17" s="715">
        <v>9.09</v>
      </c>
      <c r="CG17" s="715">
        <v>9.81</v>
      </c>
      <c r="CH17" s="715">
        <v>0.54</v>
      </c>
      <c r="CI17" s="715">
        <v>1.19</v>
      </c>
      <c r="CJ17" s="715">
        <v>1.74</v>
      </c>
      <c r="CK17" s="715">
        <v>3.62</v>
      </c>
      <c r="CL17" s="715">
        <v>3.23</v>
      </c>
      <c r="CM17" s="715">
        <v>2.38</v>
      </c>
      <c r="CN17" s="715">
        <v>2.25</v>
      </c>
      <c r="CO17" s="715">
        <v>2.76</v>
      </c>
      <c r="CP17" s="715">
        <v>3.84</v>
      </c>
      <c r="CQ17" s="715">
        <v>6.02</v>
      </c>
      <c r="CR17" s="715">
        <v>6.28</v>
      </c>
      <c r="CS17" s="715">
        <v>6.78</v>
      </c>
      <c r="CT17" s="715">
        <v>1.69</v>
      </c>
      <c r="CU17" s="715">
        <v>1.95</v>
      </c>
      <c r="CV17" s="715">
        <v>2.7</v>
      </c>
      <c r="CW17" s="715">
        <v>3.3</v>
      </c>
      <c r="CX17" s="715">
        <v>3.58</v>
      </c>
      <c r="CY17" s="715">
        <v>4.29</v>
      </c>
      <c r="CZ17" s="715">
        <v>4.29</v>
      </c>
      <c r="DA17" s="715">
        <v>4.3099999999999996</v>
      </c>
      <c r="DB17" s="715">
        <v>5.44</v>
      </c>
      <c r="DC17" s="715">
        <v>7.29</v>
      </c>
      <c r="DD17" s="715">
        <v>7.13</v>
      </c>
      <c r="DE17" s="715">
        <v>7.48</v>
      </c>
      <c r="DF17" s="715">
        <v>1.69</v>
      </c>
      <c r="DG17" s="715">
        <v>2.36</v>
      </c>
      <c r="DH17" s="715">
        <v>3.88</v>
      </c>
      <c r="DI17" s="715">
        <v>5.38</v>
      </c>
      <c r="DJ17" s="715">
        <v>5.8</v>
      </c>
      <c r="DK17" s="715">
        <v>6.1</v>
      </c>
      <c r="DL17" s="715">
        <v>6.35</v>
      </c>
      <c r="DM17" s="715">
        <v>6.66</v>
      </c>
      <c r="DN17" s="715">
        <v>7.06</v>
      </c>
      <c r="DO17" s="715">
        <v>9.1199999999999992</v>
      </c>
      <c r="DP17" s="715">
        <v>9.41</v>
      </c>
      <c r="DQ17" s="715">
        <v>8.91</v>
      </c>
      <c r="DR17" s="715">
        <v>1.1599999999999999</v>
      </c>
      <c r="DS17" s="715">
        <v>1.72</v>
      </c>
      <c r="DT17" s="715">
        <v>2.85</v>
      </c>
      <c r="DU17" s="715">
        <v>4.7699999999999996</v>
      </c>
      <c r="DV17" s="715">
        <v>5.4</v>
      </c>
      <c r="DW17" s="715">
        <v>4.8600000000000003</v>
      </c>
      <c r="DX17" s="715">
        <v>4.8099999999999996</v>
      </c>
      <c r="DY17" s="715">
        <v>5.22</v>
      </c>
      <c r="DZ17" s="715">
        <v>6.48</v>
      </c>
      <c r="EA17" s="715">
        <v>8.14</v>
      </c>
      <c r="EB17" s="715">
        <v>8.76</v>
      </c>
      <c r="EC17" s="715">
        <v>8.77</v>
      </c>
      <c r="ED17" s="715">
        <v>1.36</v>
      </c>
      <c r="EE17" s="715">
        <v>1.37</v>
      </c>
      <c r="EF17" s="715">
        <v>1.33</v>
      </c>
      <c r="EG17" s="715">
        <v>2.4</v>
      </c>
      <c r="EH17" s="715">
        <v>3</v>
      </c>
      <c r="EI17" s="715">
        <v>3.31</v>
      </c>
      <c r="EJ17" s="715">
        <v>4.08</v>
      </c>
      <c r="EK17" s="715">
        <v>3.94</v>
      </c>
      <c r="EL17" s="715">
        <v>4.42</v>
      </c>
      <c r="EM17" s="715">
        <v>5.89</v>
      </c>
      <c r="EN17" s="715">
        <v>6.35</v>
      </c>
      <c r="EO17" s="715">
        <v>8</v>
      </c>
      <c r="EP17" s="715">
        <v>1.93</v>
      </c>
      <c r="EQ17" s="715">
        <v>2.73</v>
      </c>
      <c r="ER17" s="715">
        <v>3.82</v>
      </c>
      <c r="ES17" s="715">
        <v>5.36</v>
      </c>
      <c r="ET17" s="715">
        <v>5.98</v>
      </c>
      <c r="EU17" s="715">
        <v>5.71</v>
      </c>
      <c r="EV17" s="715">
        <v>6.07</v>
      </c>
      <c r="EW17" s="715">
        <v>6.47</v>
      </c>
      <c r="EX17" s="715">
        <v>7.16</v>
      </c>
      <c r="EY17" s="715">
        <v>9.4</v>
      </c>
      <c r="EZ17" s="715">
        <v>10.81</v>
      </c>
      <c r="FA17" s="715">
        <v>11.56</v>
      </c>
      <c r="FB17" s="715">
        <v>0.67</v>
      </c>
      <c r="FC17" s="715">
        <v>1.41</v>
      </c>
      <c r="FD17" s="715">
        <v>2.64</v>
      </c>
      <c r="FE17" s="715">
        <v>4.51</v>
      </c>
      <c r="FF17" s="715">
        <v>5.98</v>
      </c>
      <c r="FG17" s="715">
        <v>8.52</v>
      </c>
      <c r="FH17" s="715">
        <v>9.26</v>
      </c>
      <c r="FI17" s="715">
        <v>11.76</v>
      </c>
      <c r="FJ17" s="715">
        <v>18.16</v>
      </c>
      <c r="FK17" s="715">
        <v>21.15</v>
      </c>
      <c r="FL17" s="715">
        <v>19.28</v>
      </c>
      <c r="FM17" s="715">
        <v>18.96</v>
      </c>
      <c r="FN17" s="715">
        <v>0.72</v>
      </c>
      <c r="FO17" s="715">
        <v>0.84</v>
      </c>
      <c r="FP17" s="715">
        <v>1.92</v>
      </c>
      <c r="FQ17" s="715">
        <v>3.88</v>
      </c>
      <c r="FR17" s="715">
        <v>4.7300000000000004</v>
      </c>
      <c r="FS17" s="715">
        <v>4.7699999999999996</v>
      </c>
      <c r="FT17" s="715">
        <v>6.41</v>
      </c>
      <c r="FU17" s="715">
        <v>7.42</v>
      </c>
      <c r="FV17" s="715">
        <v>8.77</v>
      </c>
    </row>
    <row r="18" spans="1:178">
      <c r="A18" s="715" t="s">
        <v>4460</v>
      </c>
      <c r="B18" s="715">
        <v>-0.2</v>
      </c>
      <c r="C18" s="715">
        <v>0.64</v>
      </c>
      <c r="D18" s="715">
        <v>1.0900000000000001</v>
      </c>
      <c r="E18" s="715">
        <v>2</v>
      </c>
      <c r="F18" s="715">
        <v>3.48</v>
      </c>
      <c r="G18" s="715">
        <v>3.72</v>
      </c>
      <c r="H18" s="715">
        <v>2.66</v>
      </c>
      <c r="I18" s="715">
        <v>3.57</v>
      </c>
      <c r="J18" s="715">
        <v>4.97</v>
      </c>
      <c r="K18" s="715">
        <v>6.8</v>
      </c>
      <c r="L18" s="715">
        <v>7.77</v>
      </c>
      <c r="M18" s="715">
        <v>8.2100000000000009</v>
      </c>
      <c r="N18" s="715">
        <v>0.56999999999999995</v>
      </c>
      <c r="O18" s="715">
        <v>0.44</v>
      </c>
      <c r="P18" s="715">
        <v>1.37</v>
      </c>
      <c r="Q18" s="715">
        <v>2.54</v>
      </c>
      <c r="R18" s="715">
        <v>4.09</v>
      </c>
      <c r="S18" s="715">
        <v>4.96</v>
      </c>
      <c r="T18" s="715">
        <v>5.61</v>
      </c>
      <c r="U18" s="715">
        <v>5.04</v>
      </c>
      <c r="V18" s="715">
        <v>6.68</v>
      </c>
      <c r="W18" s="715">
        <v>7.49</v>
      </c>
      <c r="X18" s="715">
        <v>8.5399999999999991</v>
      </c>
      <c r="Y18" s="715">
        <v>8.64</v>
      </c>
      <c r="Z18" s="715">
        <v>0.55000000000000004</v>
      </c>
      <c r="AA18" s="715">
        <v>0.98</v>
      </c>
      <c r="AB18" s="715">
        <v>1.94</v>
      </c>
      <c r="AC18" s="715">
        <v>3.32</v>
      </c>
      <c r="AD18" s="715">
        <v>4.13</v>
      </c>
      <c r="AE18" s="715">
        <v>4.4800000000000004</v>
      </c>
      <c r="AF18" s="715">
        <v>3.99</v>
      </c>
      <c r="AG18" s="715">
        <v>4.18</v>
      </c>
      <c r="AH18" s="715">
        <v>4.8</v>
      </c>
      <c r="AI18" s="715">
        <v>6.43</v>
      </c>
      <c r="AJ18" s="715">
        <v>8.0299999999999994</v>
      </c>
      <c r="AK18" s="715">
        <v>8.08</v>
      </c>
      <c r="AL18" s="715">
        <v>0.26</v>
      </c>
      <c r="AM18" s="715">
        <v>0.88</v>
      </c>
      <c r="AN18" s="715">
        <v>1.82</v>
      </c>
      <c r="AO18" s="715">
        <v>3.39</v>
      </c>
      <c r="AP18" s="715">
        <v>4.84</v>
      </c>
      <c r="AQ18" s="715">
        <v>4.93</v>
      </c>
      <c r="AR18" s="715">
        <v>5.28</v>
      </c>
      <c r="AS18" s="715">
        <v>5.25</v>
      </c>
      <c r="AT18" s="715">
        <v>3.59</v>
      </c>
      <c r="AU18" s="715">
        <v>6.39</v>
      </c>
      <c r="AV18" s="715">
        <v>6.54</v>
      </c>
      <c r="AW18" s="715">
        <v>5.84</v>
      </c>
      <c r="AX18" s="715">
        <v>2.2799999999999998</v>
      </c>
      <c r="AY18" s="715">
        <v>2.2599999999999998</v>
      </c>
      <c r="AZ18" s="715">
        <v>2.74</v>
      </c>
      <c r="BA18" s="715">
        <v>2.66</v>
      </c>
      <c r="BB18" s="715">
        <v>3.64</v>
      </c>
      <c r="BC18" s="715">
        <v>4.47</v>
      </c>
      <c r="BD18" s="715">
        <v>4.87</v>
      </c>
      <c r="BE18" s="715">
        <v>4.6900000000000004</v>
      </c>
      <c r="BF18" s="715">
        <v>5.17</v>
      </c>
      <c r="BG18" s="715">
        <v>7.9</v>
      </c>
      <c r="BH18" s="715">
        <v>8.7100000000000009</v>
      </c>
      <c r="BI18" s="715">
        <v>8.91</v>
      </c>
      <c r="BJ18" s="715">
        <v>1.88</v>
      </c>
      <c r="BK18" s="715">
        <v>3.29</v>
      </c>
      <c r="BL18" s="715">
        <v>3.95</v>
      </c>
      <c r="BM18" s="715">
        <v>4.79</v>
      </c>
      <c r="BN18" s="715">
        <v>4.8099999999999996</v>
      </c>
      <c r="BO18" s="715">
        <v>4.4800000000000004</v>
      </c>
      <c r="BP18" s="715">
        <v>3.68</v>
      </c>
      <c r="BQ18" s="715">
        <v>4.3499999999999996</v>
      </c>
      <c r="BR18" s="715">
        <v>5.51</v>
      </c>
      <c r="BS18" s="715">
        <v>7.35</v>
      </c>
      <c r="BT18" s="715">
        <v>7.37</v>
      </c>
      <c r="BU18" s="715">
        <v>7.25</v>
      </c>
      <c r="BV18" s="715">
        <v>0.55000000000000004</v>
      </c>
      <c r="BW18" s="715">
        <v>1.0900000000000001</v>
      </c>
      <c r="BX18" s="715">
        <v>1.54</v>
      </c>
      <c r="BY18" s="715">
        <v>2.62</v>
      </c>
      <c r="BZ18" s="715">
        <v>5.77</v>
      </c>
      <c r="CA18" s="715">
        <v>3.31</v>
      </c>
      <c r="CB18" s="715">
        <v>2.63</v>
      </c>
      <c r="CC18" s="715">
        <v>3.27</v>
      </c>
      <c r="CD18" s="715">
        <v>4.21</v>
      </c>
      <c r="CE18" s="715">
        <v>7.89</v>
      </c>
      <c r="CF18" s="715">
        <v>9.51</v>
      </c>
      <c r="CG18" s="715">
        <v>10.15</v>
      </c>
      <c r="CH18" s="715">
        <v>0.66</v>
      </c>
      <c r="CI18" s="715">
        <v>1.1200000000000001</v>
      </c>
      <c r="CJ18" s="715">
        <v>1.29</v>
      </c>
      <c r="CK18" s="715">
        <v>2.94</v>
      </c>
      <c r="CL18" s="715">
        <v>3.14</v>
      </c>
      <c r="CM18" s="715">
        <v>3.46</v>
      </c>
      <c r="CN18" s="715">
        <v>1.74</v>
      </c>
      <c r="CO18" s="715">
        <v>2.1800000000000002</v>
      </c>
      <c r="CP18" s="715">
        <v>3.66</v>
      </c>
      <c r="CQ18" s="715">
        <v>5.53</v>
      </c>
      <c r="CR18" s="715">
        <v>5.79</v>
      </c>
      <c r="CS18" s="715">
        <v>6.03</v>
      </c>
      <c r="CT18" s="715">
        <v>1.6</v>
      </c>
      <c r="CU18" s="715">
        <v>2</v>
      </c>
      <c r="CV18" s="715">
        <v>2.67</v>
      </c>
      <c r="CW18" s="715">
        <v>3.15</v>
      </c>
      <c r="CX18" s="715">
        <v>3.07</v>
      </c>
      <c r="CY18" s="715">
        <v>4.13</v>
      </c>
      <c r="CZ18" s="715">
        <v>3.87</v>
      </c>
      <c r="DA18" s="715">
        <v>3.85</v>
      </c>
      <c r="DB18" s="715">
        <v>4.9400000000000004</v>
      </c>
      <c r="DC18" s="715">
        <v>7.2</v>
      </c>
      <c r="DD18" s="715">
        <v>7.55</v>
      </c>
      <c r="DE18" s="715">
        <v>7.94</v>
      </c>
      <c r="DF18" s="715">
        <v>2.14</v>
      </c>
      <c r="DG18" s="715">
        <v>2.63</v>
      </c>
      <c r="DH18" s="715">
        <v>3.6</v>
      </c>
      <c r="DI18" s="715">
        <v>5.28</v>
      </c>
      <c r="DJ18" s="715">
        <v>5.32</v>
      </c>
      <c r="DK18" s="715">
        <v>5.74</v>
      </c>
      <c r="DL18" s="715">
        <v>6.4</v>
      </c>
      <c r="DM18" s="715">
        <v>6.51</v>
      </c>
      <c r="DN18" s="715">
        <v>6.69</v>
      </c>
      <c r="DO18" s="715">
        <v>8.7200000000000006</v>
      </c>
      <c r="DP18" s="715">
        <v>9.0399999999999991</v>
      </c>
      <c r="DQ18" s="715">
        <v>8.5399999999999991</v>
      </c>
      <c r="DR18" s="715">
        <v>1.21</v>
      </c>
      <c r="DS18" s="715">
        <v>2.12</v>
      </c>
      <c r="DT18" s="715">
        <v>3.26</v>
      </c>
      <c r="DU18" s="715">
        <v>5.0199999999999996</v>
      </c>
      <c r="DV18" s="715">
        <v>5.56</v>
      </c>
      <c r="DW18" s="715">
        <v>5.43</v>
      </c>
      <c r="DX18" s="715">
        <v>5.3</v>
      </c>
      <c r="DY18" s="715">
        <v>5.78</v>
      </c>
      <c r="DZ18" s="715">
        <v>6.75</v>
      </c>
      <c r="EA18" s="715">
        <v>8.36</v>
      </c>
      <c r="EB18" s="715">
        <v>9.3800000000000008</v>
      </c>
      <c r="EC18" s="715">
        <v>9.83</v>
      </c>
      <c r="ED18" s="715">
        <v>1.82</v>
      </c>
      <c r="EE18" s="715">
        <v>1.82</v>
      </c>
      <c r="EF18" s="715">
        <v>1.71</v>
      </c>
      <c r="EG18" s="715">
        <v>2.46</v>
      </c>
      <c r="EH18" s="715">
        <v>3.33</v>
      </c>
      <c r="EI18" s="715">
        <v>3.95</v>
      </c>
      <c r="EJ18" s="715">
        <v>5.01</v>
      </c>
      <c r="EK18" s="715">
        <v>4.5</v>
      </c>
      <c r="EL18" s="715">
        <v>4.84</v>
      </c>
      <c r="EM18" s="715">
        <v>6.63</v>
      </c>
      <c r="EN18" s="715">
        <v>7.15</v>
      </c>
      <c r="EO18" s="715">
        <v>8.93</v>
      </c>
      <c r="EP18" s="715">
        <v>2.4500000000000002</v>
      </c>
      <c r="EQ18" s="715">
        <v>3.21</v>
      </c>
      <c r="ER18" s="715">
        <v>4.37</v>
      </c>
      <c r="ES18" s="715">
        <v>6.11</v>
      </c>
      <c r="ET18" s="715">
        <v>6.47</v>
      </c>
      <c r="EU18" s="715">
        <v>6.24</v>
      </c>
      <c r="EV18" s="715">
        <v>6.49</v>
      </c>
      <c r="EW18" s="715">
        <v>6.9</v>
      </c>
      <c r="EX18" s="715">
        <v>8.0500000000000007</v>
      </c>
      <c r="EY18" s="715">
        <v>10.62</v>
      </c>
      <c r="EZ18" s="715">
        <v>12.13</v>
      </c>
      <c r="FA18" s="715">
        <v>13.08</v>
      </c>
      <c r="FB18" s="715">
        <v>1.04</v>
      </c>
      <c r="FC18" s="715">
        <v>1.81</v>
      </c>
      <c r="FD18" s="715">
        <v>2.78</v>
      </c>
      <c r="FE18" s="715">
        <v>4.45</v>
      </c>
      <c r="FF18" s="715">
        <v>6.36</v>
      </c>
      <c r="FG18" s="715">
        <v>8.89</v>
      </c>
      <c r="FH18" s="715">
        <v>9.44</v>
      </c>
      <c r="FI18" s="715">
        <v>11.86</v>
      </c>
      <c r="FJ18" s="715">
        <v>18.61</v>
      </c>
      <c r="FK18" s="715">
        <v>22.38</v>
      </c>
      <c r="FL18" s="715">
        <v>20.82</v>
      </c>
      <c r="FM18" s="715">
        <v>20.440000000000001</v>
      </c>
      <c r="FN18" s="715">
        <v>1.23</v>
      </c>
      <c r="FO18" s="715">
        <v>1.34</v>
      </c>
      <c r="FP18" s="715">
        <v>2.23</v>
      </c>
      <c r="FQ18" s="715">
        <v>4.28</v>
      </c>
      <c r="FR18" s="715">
        <v>5.23</v>
      </c>
      <c r="FS18" s="715">
        <v>5.42</v>
      </c>
      <c r="FT18" s="715">
        <v>6.82</v>
      </c>
      <c r="FU18" s="715">
        <v>7.91</v>
      </c>
      <c r="FV18" s="715">
        <v>9.3000000000000007</v>
      </c>
    </row>
    <row r="19" spans="1:178">
      <c r="A19" s="715" t="s">
        <v>4461</v>
      </c>
      <c r="B19" s="715">
        <v>0.08</v>
      </c>
      <c r="C19" s="715">
        <v>1.05</v>
      </c>
      <c r="D19" s="715">
        <v>0.75</v>
      </c>
      <c r="E19" s="715">
        <v>1.61</v>
      </c>
      <c r="F19" s="715">
        <v>1.78</v>
      </c>
      <c r="G19" s="715">
        <v>1.1599999999999999</v>
      </c>
      <c r="H19" s="715">
        <v>1.53</v>
      </c>
      <c r="I19" s="715">
        <v>2.68</v>
      </c>
      <c r="J19" s="715">
        <v>3.28</v>
      </c>
      <c r="K19" s="715">
        <v>5.41</v>
      </c>
      <c r="L19" s="715">
        <v>6.19</v>
      </c>
      <c r="M19" s="715">
        <v>6.59</v>
      </c>
      <c r="N19" s="715">
        <v>1.02</v>
      </c>
      <c r="O19" s="715">
        <v>1.64</v>
      </c>
      <c r="P19" s="715">
        <v>1.23</v>
      </c>
      <c r="Q19" s="715">
        <v>2.3199999999999998</v>
      </c>
      <c r="R19" s="715">
        <v>3.42</v>
      </c>
      <c r="S19" s="715">
        <v>2.82</v>
      </c>
      <c r="T19" s="715">
        <v>4.67</v>
      </c>
      <c r="U19" s="715">
        <v>4.49</v>
      </c>
      <c r="V19" s="715">
        <v>6.19</v>
      </c>
      <c r="W19" s="715">
        <v>7.52</v>
      </c>
      <c r="X19" s="715">
        <v>8.11</v>
      </c>
      <c r="Y19" s="715">
        <v>9.1199999999999992</v>
      </c>
      <c r="Z19" s="715">
        <v>2.27</v>
      </c>
      <c r="AA19" s="715">
        <v>2.58</v>
      </c>
      <c r="AB19" s="715">
        <v>4.18</v>
      </c>
      <c r="AC19" s="715">
        <v>4.34</v>
      </c>
      <c r="AD19" s="715">
        <v>3.53</v>
      </c>
      <c r="AE19" s="715">
        <v>2.98</v>
      </c>
      <c r="AF19" s="715">
        <v>2.83</v>
      </c>
      <c r="AG19" s="715">
        <v>3.31</v>
      </c>
      <c r="AH19" s="715">
        <v>4.9800000000000004</v>
      </c>
      <c r="AI19" s="715">
        <v>6.78</v>
      </c>
      <c r="AJ19" s="715">
        <v>8.17</v>
      </c>
      <c r="AK19" s="715">
        <v>9.0299999999999994</v>
      </c>
      <c r="AL19" s="715">
        <v>0.99</v>
      </c>
      <c r="AM19" s="715">
        <v>2.7</v>
      </c>
      <c r="AN19" s="715">
        <v>2.9</v>
      </c>
      <c r="AO19" s="715">
        <v>3.82</v>
      </c>
      <c r="AP19" s="715">
        <v>5.44</v>
      </c>
      <c r="AQ19" s="715">
        <v>4.8099999999999996</v>
      </c>
      <c r="AR19" s="715">
        <v>6.24</v>
      </c>
      <c r="AS19" s="715">
        <v>5.99</v>
      </c>
      <c r="AT19" s="715">
        <v>6.79</v>
      </c>
      <c r="AU19" s="715">
        <v>10.81</v>
      </c>
      <c r="AV19" s="715">
        <v>11.23</v>
      </c>
      <c r="AW19" s="715">
        <v>10.6</v>
      </c>
      <c r="AX19" s="715">
        <v>0</v>
      </c>
      <c r="AY19" s="715">
        <v>-0.73</v>
      </c>
      <c r="AZ19" s="715">
        <v>-0.27</v>
      </c>
      <c r="BA19" s="715">
        <v>-0.79</v>
      </c>
      <c r="BB19" s="715">
        <v>0.28000000000000003</v>
      </c>
      <c r="BC19" s="715">
        <v>1.07</v>
      </c>
      <c r="BD19" s="715">
        <v>1.62</v>
      </c>
      <c r="BE19" s="715">
        <v>1.51</v>
      </c>
      <c r="BF19" s="715">
        <v>1.26</v>
      </c>
      <c r="BG19" s="715">
        <v>3.04</v>
      </c>
      <c r="BH19" s="715">
        <v>4.2699999999999996</v>
      </c>
      <c r="BI19" s="715">
        <v>5.05</v>
      </c>
      <c r="BJ19" s="715">
        <v>2.12</v>
      </c>
      <c r="BK19" s="715">
        <v>3.44</v>
      </c>
      <c r="BL19" s="715">
        <v>3.7</v>
      </c>
      <c r="BM19" s="715">
        <v>4.7699999999999996</v>
      </c>
      <c r="BN19" s="715">
        <v>4.55</v>
      </c>
      <c r="BO19" s="715">
        <v>4.6399999999999997</v>
      </c>
      <c r="BP19" s="715">
        <v>5.32</v>
      </c>
      <c r="BQ19" s="715">
        <v>5.32</v>
      </c>
      <c r="BR19" s="715">
        <v>6.09</v>
      </c>
      <c r="BS19" s="715">
        <v>7.78</v>
      </c>
      <c r="BT19" s="715">
        <v>7.44</v>
      </c>
      <c r="BU19" s="715">
        <v>7.55</v>
      </c>
      <c r="BV19" s="715">
        <v>0.67</v>
      </c>
      <c r="BW19" s="715">
        <v>1.35</v>
      </c>
      <c r="BX19" s="715">
        <v>1.93</v>
      </c>
      <c r="BY19" s="715">
        <v>2.46</v>
      </c>
      <c r="BZ19" s="715">
        <v>4.54</v>
      </c>
      <c r="CA19" s="715">
        <v>4.09</v>
      </c>
      <c r="CB19" s="715">
        <v>3.76</v>
      </c>
      <c r="CC19" s="715">
        <v>4.7</v>
      </c>
      <c r="CD19" s="715">
        <v>5.99</v>
      </c>
      <c r="CE19" s="715">
        <v>9.16</v>
      </c>
      <c r="CF19" s="715">
        <v>10.51</v>
      </c>
      <c r="CG19" s="715">
        <v>11.55</v>
      </c>
      <c r="CH19" s="715">
        <v>1.04</v>
      </c>
      <c r="CI19" s="715">
        <v>1.77</v>
      </c>
      <c r="CJ19" s="715">
        <v>1.87</v>
      </c>
      <c r="CK19" s="715">
        <v>2.38</v>
      </c>
      <c r="CL19" s="715">
        <v>1.88</v>
      </c>
      <c r="CM19" s="715">
        <v>1.0900000000000001</v>
      </c>
      <c r="CN19" s="715">
        <v>1.18</v>
      </c>
      <c r="CO19" s="715">
        <v>1.99</v>
      </c>
      <c r="CP19" s="715">
        <v>3.46</v>
      </c>
      <c r="CQ19" s="715">
        <v>4.9400000000000004</v>
      </c>
      <c r="CR19" s="715">
        <v>5.33</v>
      </c>
      <c r="CS19" s="715">
        <v>5.61</v>
      </c>
      <c r="CT19" s="715">
        <v>1.69</v>
      </c>
      <c r="CU19" s="715">
        <v>1.86</v>
      </c>
      <c r="CV19" s="715">
        <v>2.0299999999999998</v>
      </c>
      <c r="CW19" s="715">
        <v>1.9</v>
      </c>
      <c r="CX19" s="715">
        <v>1.89</v>
      </c>
      <c r="CY19" s="715">
        <v>3.43</v>
      </c>
      <c r="CZ19" s="715">
        <v>4.8</v>
      </c>
      <c r="DA19" s="715">
        <v>4.6399999999999997</v>
      </c>
      <c r="DB19" s="715">
        <v>5.22</v>
      </c>
      <c r="DC19" s="715">
        <v>6.91</v>
      </c>
      <c r="DD19" s="715">
        <v>6.63</v>
      </c>
      <c r="DE19" s="715">
        <v>7.33</v>
      </c>
      <c r="DF19" s="715">
        <v>2.4</v>
      </c>
      <c r="DG19" s="715">
        <v>2.17</v>
      </c>
      <c r="DH19" s="715">
        <v>3.34</v>
      </c>
      <c r="DI19" s="715">
        <v>4.7699999999999996</v>
      </c>
      <c r="DJ19" s="715">
        <v>5</v>
      </c>
      <c r="DK19" s="715">
        <v>5.74</v>
      </c>
      <c r="DL19" s="715">
        <v>6.37</v>
      </c>
      <c r="DM19" s="715">
        <v>6.58</v>
      </c>
      <c r="DN19" s="715">
        <v>6.14</v>
      </c>
      <c r="DO19" s="715">
        <v>8.25</v>
      </c>
      <c r="DP19" s="715">
        <v>8.15</v>
      </c>
      <c r="DQ19" s="715">
        <v>7.93</v>
      </c>
      <c r="DR19" s="715">
        <v>1.27</v>
      </c>
      <c r="DS19" s="715">
        <v>2.02</v>
      </c>
      <c r="DT19" s="715">
        <v>3.47</v>
      </c>
      <c r="DU19" s="715">
        <v>4.8499999999999996</v>
      </c>
      <c r="DV19" s="715">
        <v>5.23</v>
      </c>
      <c r="DW19" s="715">
        <v>4.4800000000000004</v>
      </c>
      <c r="DX19" s="715">
        <v>4.9000000000000004</v>
      </c>
      <c r="DY19" s="715">
        <v>5.1100000000000003</v>
      </c>
      <c r="DZ19" s="715">
        <v>6.02</v>
      </c>
      <c r="EA19" s="715">
        <v>7.25</v>
      </c>
      <c r="EB19" s="715">
        <v>7.38</v>
      </c>
      <c r="EC19" s="715">
        <v>7.98</v>
      </c>
      <c r="ED19" s="715">
        <v>2.2200000000000002</v>
      </c>
      <c r="EE19" s="715">
        <v>2.21</v>
      </c>
      <c r="EF19" s="715">
        <v>2.19</v>
      </c>
      <c r="EG19" s="715">
        <v>2.33</v>
      </c>
      <c r="EH19" s="715">
        <v>3.07</v>
      </c>
      <c r="EI19" s="715">
        <v>4.13</v>
      </c>
      <c r="EJ19" s="715">
        <v>6.12</v>
      </c>
      <c r="EK19" s="715">
        <v>6</v>
      </c>
      <c r="EL19" s="715">
        <v>6.08</v>
      </c>
      <c r="EM19" s="715">
        <v>7.18</v>
      </c>
      <c r="EN19" s="715">
        <v>7.88</v>
      </c>
      <c r="EO19" s="715">
        <v>10.09</v>
      </c>
      <c r="EP19" s="715">
        <v>2.96</v>
      </c>
      <c r="EQ19" s="715">
        <v>3.55</v>
      </c>
      <c r="ER19" s="715">
        <v>4.2</v>
      </c>
      <c r="ES19" s="715">
        <v>4.99</v>
      </c>
      <c r="ET19" s="715">
        <v>5.52</v>
      </c>
      <c r="EU19" s="715">
        <v>5.58</v>
      </c>
      <c r="EV19" s="715">
        <v>5.61</v>
      </c>
      <c r="EW19" s="715">
        <v>6.03</v>
      </c>
      <c r="EX19" s="715">
        <v>6.49</v>
      </c>
      <c r="EY19" s="715">
        <v>8.58</v>
      </c>
      <c r="EZ19" s="715">
        <v>10.26</v>
      </c>
      <c r="FA19" s="715">
        <v>11.2</v>
      </c>
      <c r="FB19" s="715">
        <v>1.42</v>
      </c>
      <c r="FC19" s="715">
        <v>1.85</v>
      </c>
      <c r="FD19" s="715">
        <v>2.4500000000000002</v>
      </c>
      <c r="FE19" s="715">
        <v>4</v>
      </c>
      <c r="FF19" s="715">
        <v>6.19</v>
      </c>
      <c r="FG19" s="715">
        <v>9.48</v>
      </c>
      <c r="FH19" s="715">
        <v>9.74</v>
      </c>
      <c r="FI19" s="715">
        <v>12.81</v>
      </c>
      <c r="FJ19" s="715">
        <v>20.53</v>
      </c>
      <c r="FK19" s="715">
        <v>23.73</v>
      </c>
      <c r="FL19" s="715">
        <v>22.34</v>
      </c>
      <c r="FM19" s="715">
        <v>21.8</v>
      </c>
      <c r="FN19" s="715">
        <v>1.28</v>
      </c>
      <c r="FO19" s="715">
        <v>1.72</v>
      </c>
      <c r="FP19" s="715">
        <v>2.83</v>
      </c>
      <c r="FQ19" s="715">
        <v>4.26</v>
      </c>
      <c r="FR19" s="715">
        <v>4.78</v>
      </c>
      <c r="FS19" s="715">
        <v>5.07</v>
      </c>
      <c r="FT19" s="715">
        <v>6.7</v>
      </c>
      <c r="FU19" s="715">
        <v>7.3</v>
      </c>
      <c r="FV19" s="715">
        <v>7.57</v>
      </c>
    </row>
    <row r="20" spans="1:178">
      <c r="A20" s="715" t="s">
        <v>4462</v>
      </c>
      <c r="B20" s="715">
        <v>0.76</v>
      </c>
      <c r="C20" s="715">
        <v>0.61</v>
      </c>
      <c r="D20" s="715">
        <v>0.8</v>
      </c>
      <c r="E20" s="715">
        <v>1.17</v>
      </c>
      <c r="F20" s="715">
        <v>2.0499999999999998</v>
      </c>
      <c r="G20" s="715">
        <v>1.52</v>
      </c>
      <c r="H20" s="715">
        <v>1.22</v>
      </c>
      <c r="I20" s="715">
        <v>2.69</v>
      </c>
      <c r="J20" s="715">
        <v>4.16</v>
      </c>
      <c r="K20" s="715">
        <v>5.79</v>
      </c>
      <c r="L20" s="715">
        <v>7.23</v>
      </c>
      <c r="M20" s="715">
        <v>6.57</v>
      </c>
      <c r="N20" s="715">
        <v>1.45</v>
      </c>
      <c r="O20" s="715">
        <v>2.1</v>
      </c>
      <c r="P20" s="715">
        <v>2.56</v>
      </c>
      <c r="Q20" s="715">
        <v>3.98</v>
      </c>
      <c r="R20" s="715">
        <v>5.22</v>
      </c>
      <c r="S20" s="715">
        <v>4.92</v>
      </c>
      <c r="T20" s="715">
        <v>7.14</v>
      </c>
      <c r="U20" s="715">
        <v>6.81</v>
      </c>
      <c r="V20" s="715">
        <v>8.2200000000000006</v>
      </c>
      <c r="W20" s="715">
        <v>9.42</v>
      </c>
      <c r="X20" s="715">
        <v>11.53</v>
      </c>
      <c r="Y20" s="715">
        <v>12.2</v>
      </c>
      <c r="Z20" s="715">
        <v>1.63</v>
      </c>
      <c r="AA20" s="715">
        <v>1.85</v>
      </c>
      <c r="AB20" s="715">
        <v>2.95</v>
      </c>
      <c r="AC20" s="715">
        <v>4.1100000000000003</v>
      </c>
      <c r="AD20" s="715">
        <v>3.9</v>
      </c>
      <c r="AE20" s="715">
        <v>3.02</v>
      </c>
      <c r="AF20" s="715">
        <v>2.89</v>
      </c>
      <c r="AG20" s="715">
        <v>3.38</v>
      </c>
      <c r="AH20" s="715">
        <v>4.21</v>
      </c>
      <c r="AI20" s="715">
        <v>6.17</v>
      </c>
      <c r="AJ20" s="715">
        <v>8.7100000000000009</v>
      </c>
      <c r="AK20" s="715">
        <v>8.6999999999999993</v>
      </c>
      <c r="AL20" s="715">
        <v>1.55</v>
      </c>
      <c r="AM20" s="715">
        <v>2.87</v>
      </c>
      <c r="AN20" s="715">
        <v>3.12</v>
      </c>
      <c r="AO20" s="715">
        <v>4.72</v>
      </c>
      <c r="AP20" s="715">
        <v>5.99</v>
      </c>
      <c r="AQ20" s="715">
        <v>5.03</v>
      </c>
      <c r="AR20" s="715">
        <v>6.86</v>
      </c>
      <c r="AS20" s="715">
        <v>6.89</v>
      </c>
      <c r="AT20" s="715">
        <v>7.24</v>
      </c>
      <c r="AU20" s="715">
        <v>10.3</v>
      </c>
      <c r="AV20" s="715">
        <v>10.81</v>
      </c>
      <c r="AW20" s="715">
        <v>10.66</v>
      </c>
      <c r="AX20" s="715">
        <v>-0.05</v>
      </c>
      <c r="AY20" s="715">
        <v>-0.66</v>
      </c>
      <c r="AZ20" s="715">
        <v>0.59</v>
      </c>
      <c r="BA20" s="715">
        <v>1.1200000000000001</v>
      </c>
      <c r="BB20" s="715">
        <v>1.92</v>
      </c>
      <c r="BC20" s="715">
        <v>1.89</v>
      </c>
      <c r="BD20" s="715">
        <v>2.93</v>
      </c>
      <c r="BE20" s="715">
        <v>2.71</v>
      </c>
      <c r="BF20" s="715">
        <v>2.72</v>
      </c>
      <c r="BG20" s="715">
        <v>4.9800000000000004</v>
      </c>
      <c r="BH20" s="715">
        <v>6.44</v>
      </c>
      <c r="BI20" s="715">
        <v>6.69</v>
      </c>
      <c r="BJ20" s="715">
        <v>3.31</v>
      </c>
      <c r="BK20" s="715">
        <v>4.9800000000000004</v>
      </c>
      <c r="BL20" s="715">
        <v>5.46</v>
      </c>
      <c r="BM20" s="715">
        <v>6.29</v>
      </c>
      <c r="BN20" s="715">
        <v>5.55</v>
      </c>
      <c r="BO20" s="715">
        <v>5.08</v>
      </c>
      <c r="BP20" s="715">
        <v>4.8</v>
      </c>
      <c r="BQ20" s="715">
        <v>5.39</v>
      </c>
      <c r="BR20" s="715">
        <v>6.81</v>
      </c>
      <c r="BS20" s="715">
        <v>8.81</v>
      </c>
      <c r="BT20" s="715">
        <v>8.3699999999999992</v>
      </c>
      <c r="BU20" s="715">
        <v>7.7</v>
      </c>
      <c r="BV20" s="715">
        <v>0.44</v>
      </c>
      <c r="BW20" s="715">
        <v>1.3</v>
      </c>
      <c r="BX20" s="715">
        <v>1.59</v>
      </c>
      <c r="BY20" s="715">
        <v>2.79</v>
      </c>
      <c r="BZ20" s="715">
        <v>4.95</v>
      </c>
      <c r="CA20" s="715">
        <v>3.83</v>
      </c>
      <c r="CB20" s="715">
        <v>3.36</v>
      </c>
      <c r="CC20" s="715">
        <v>4.76</v>
      </c>
      <c r="CD20" s="715">
        <v>5.73</v>
      </c>
      <c r="CE20" s="715">
        <v>9.27</v>
      </c>
      <c r="CF20" s="715">
        <v>11.04</v>
      </c>
      <c r="CG20" s="715">
        <v>11.74</v>
      </c>
      <c r="CH20" s="715">
        <v>0.54</v>
      </c>
      <c r="CI20" s="715">
        <v>1.29</v>
      </c>
      <c r="CJ20" s="715">
        <v>1.86</v>
      </c>
      <c r="CK20" s="715">
        <v>2.4500000000000002</v>
      </c>
      <c r="CL20" s="715">
        <v>1.93</v>
      </c>
      <c r="CM20" s="715">
        <v>0.97</v>
      </c>
      <c r="CN20" s="715">
        <v>0.76</v>
      </c>
      <c r="CO20" s="715">
        <v>1.65</v>
      </c>
      <c r="CP20" s="715">
        <v>2.85</v>
      </c>
      <c r="CQ20" s="715">
        <v>4.95</v>
      </c>
      <c r="CR20" s="715">
        <v>5.28</v>
      </c>
      <c r="CS20" s="715">
        <v>5.7</v>
      </c>
      <c r="CT20" s="715">
        <v>1.4</v>
      </c>
      <c r="CU20" s="715">
        <v>1.8</v>
      </c>
      <c r="CV20" s="715">
        <v>2.77</v>
      </c>
      <c r="CW20" s="715">
        <v>2.59</v>
      </c>
      <c r="CX20" s="715">
        <v>2.77</v>
      </c>
      <c r="CY20" s="715">
        <v>3.63</v>
      </c>
      <c r="CZ20" s="715">
        <v>4.47</v>
      </c>
      <c r="DA20" s="715">
        <v>4.4800000000000004</v>
      </c>
      <c r="DB20" s="715">
        <v>5.52</v>
      </c>
      <c r="DC20" s="715">
        <v>7.19</v>
      </c>
      <c r="DD20" s="715">
        <v>6.66</v>
      </c>
      <c r="DE20" s="715">
        <v>7.4</v>
      </c>
      <c r="DF20" s="715">
        <v>2.27</v>
      </c>
      <c r="DG20" s="715">
        <v>2.42</v>
      </c>
      <c r="DH20" s="715">
        <v>3.46</v>
      </c>
      <c r="DI20" s="715">
        <v>4.87</v>
      </c>
      <c r="DJ20" s="715">
        <v>5.4</v>
      </c>
      <c r="DK20" s="715">
        <v>5.86</v>
      </c>
      <c r="DL20" s="715">
        <v>6.67</v>
      </c>
      <c r="DM20" s="715">
        <v>6.57</v>
      </c>
      <c r="DN20" s="715">
        <v>6.36</v>
      </c>
      <c r="DO20" s="715">
        <v>8.5</v>
      </c>
      <c r="DP20" s="715">
        <v>8.52</v>
      </c>
      <c r="DQ20" s="715">
        <v>8.25</v>
      </c>
      <c r="DR20" s="715">
        <v>1.07</v>
      </c>
      <c r="DS20" s="715">
        <v>2.0099999999999998</v>
      </c>
      <c r="DT20" s="715">
        <v>3.51</v>
      </c>
      <c r="DU20" s="715">
        <v>5.26</v>
      </c>
      <c r="DV20" s="715">
        <v>5.85</v>
      </c>
      <c r="DW20" s="715">
        <v>5.24</v>
      </c>
      <c r="DX20" s="715">
        <v>5.73</v>
      </c>
      <c r="DY20" s="715">
        <v>5.95</v>
      </c>
      <c r="DZ20" s="715">
        <v>6.91</v>
      </c>
      <c r="EA20" s="715">
        <v>8.16</v>
      </c>
      <c r="EB20" s="715">
        <v>8.42</v>
      </c>
      <c r="EC20" s="715">
        <v>8.81</v>
      </c>
      <c r="ED20" s="715">
        <v>2.09</v>
      </c>
      <c r="EE20" s="715">
        <v>1.62</v>
      </c>
      <c r="EF20" s="715">
        <v>1.52</v>
      </c>
      <c r="EG20" s="715">
        <v>2.08</v>
      </c>
      <c r="EH20" s="715">
        <v>2.48</v>
      </c>
      <c r="EI20" s="715">
        <v>3.35</v>
      </c>
      <c r="EJ20" s="715">
        <v>5.09</v>
      </c>
      <c r="EK20" s="715">
        <v>4.92</v>
      </c>
      <c r="EL20" s="715">
        <v>5.73</v>
      </c>
      <c r="EM20" s="715">
        <v>7.24</v>
      </c>
      <c r="EN20" s="715">
        <v>7.72</v>
      </c>
      <c r="EO20" s="715">
        <v>9.74</v>
      </c>
      <c r="EP20" s="715">
        <v>2.33</v>
      </c>
      <c r="EQ20" s="715">
        <v>3.4</v>
      </c>
      <c r="ER20" s="715">
        <v>4.47</v>
      </c>
      <c r="ES20" s="715">
        <v>5.34</v>
      </c>
      <c r="ET20" s="715">
        <v>5.86</v>
      </c>
      <c r="EU20" s="715">
        <v>5.75</v>
      </c>
      <c r="EV20" s="715">
        <v>5.92</v>
      </c>
      <c r="EW20" s="715">
        <v>6.45</v>
      </c>
      <c r="EX20" s="715">
        <v>7.07</v>
      </c>
      <c r="EY20" s="715">
        <v>9.61</v>
      </c>
      <c r="EZ20" s="715">
        <v>11.08</v>
      </c>
      <c r="FA20" s="715">
        <v>11.78</v>
      </c>
      <c r="FB20" s="715">
        <v>1.01</v>
      </c>
      <c r="FC20" s="715">
        <v>1.57</v>
      </c>
      <c r="FD20" s="715">
        <v>2.54</v>
      </c>
      <c r="FE20" s="715">
        <v>4.05</v>
      </c>
      <c r="FF20" s="715">
        <v>6.1</v>
      </c>
      <c r="FG20" s="715">
        <v>9.24</v>
      </c>
      <c r="FH20" s="715">
        <v>9.83</v>
      </c>
      <c r="FI20" s="715">
        <v>12.89</v>
      </c>
      <c r="FJ20" s="715">
        <v>20.36</v>
      </c>
      <c r="FK20" s="715">
        <v>23.55</v>
      </c>
      <c r="FL20" s="715">
        <v>21.47</v>
      </c>
      <c r="FM20" s="715">
        <v>20.6</v>
      </c>
      <c r="FN20" s="715">
        <v>1.32</v>
      </c>
      <c r="FO20" s="715">
        <v>1.51</v>
      </c>
      <c r="FP20" s="715">
        <v>2.72</v>
      </c>
      <c r="FQ20" s="715">
        <v>3.93</v>
      </c>
      <c r="FR20" s="715">
        <v>5.65</v>
      </c>
      <c r="FS20" s="715">
        <v>5.46</v>
      </c>
      <c r="FT20" s="715">
        <v>6.69</v>
      </c>
      <c r="FU20" s="715">
        <v>8.02</v>
      </c>
      <c r="FV20" s="715">
        <v>8.82</v>
      </c>
    </row>
    <row r="21" spans="1:178">
      <c r="A21" s="715" t="s">
        <v>4463</v>
      </c>
      <c r="B21" s="715">
        <v>0.76</v>
      </c>
      <c r="C21" s="715">
        <v>0.33</v>
      </c>
      <c r="D21" s="715">
        <v>0.31</v>
      </c>
      <c r="E21" s="715">
        <v>0.97</v>
      </c>
      <c r="F21" s="715">
        <v>1.94</v>
      </c>
      <c r="G21" s="715">
        <v>1.85</v>
      </c>
      <c r="H21" s="715">
        <v>2.23</v>
      </c>
      <c r="I21" s="715">
        <v>3.45</v>
      </c>
      <c r="J21" s="715">
        <v>3.83</v>
      </c>
      <c r="K21" s="715">
        <v>5.48</v>
      </c>
      <c r="L21" s="715">
        <v>6.8</v>
      </c>
      <c r="M21" s="715">
        <v>6.99</v>
      </c>
      <c r="N21" s="715">
        <v>0.97</v>
      </c>
      <c r="O21" s="715">
        <v>1.45</v>
      </c>
      <c r="P21" s="715">
        <v>1.54</v>
      </c>
      <c r="Q21" s="715">
        <v>2.91</v>
      </c>
      <c r="R21" s="715">
        <v>4.8</v>
      </c>
      <c r="S21" s="715">
        <v>4.76</v>
      </c>
      <c r="T21" s="715">
        <v>6.99</v>
      </c>
      <c r="U21" s="715">
        <v>6.63</v>
      </c>
      <c r="V21" s="715">
        <v>7.59</v>
      </c>
      <c r="W21" s="715">
        <v>8.4600000000000009</v>
      </c>
      <c r="X21" s="715">
        <v>9.68</v>
      </c>
      <c r="Y21" s="715">
        <v>10.14</v>
      </c>
      <c r="Z21" s="715">
        <v>1.7</v>
      </c>
      <c r="AA21" s="715">
        <v>2.44</v>
      </c>
      <c r="AB21" s="715">
        <v>3.49</v>
      </c>
      <c r="AC21" s="715">
        <v>4.4400000000000004</v>
      </c>
      <c r="AD21" s="715">
        <v>4.0599999999999996</v>
      </c>
      <c r="AE21" s="715">
        <v>3.57</v>
      </c>
      <c r="AF21" s="715">
        <v>3.24</v>
      </c>
      <c r="AG21" s="715">
        <v>3.97</v>
      </c>
      <c r="AH21" s="715">
        <v>3.91</v>
      </c>
      <c r="AI21" s="715">
        <v>5.81</v>
      </c>
      <c r="AJ21" s="715">
        <v>8.07</v>
      </c>
      <c r="AK21" s="715">
        <v>8.61</v>
      </c>
      <c r="AL21" s="715">
        <v>1.1399999999999999</v>
      </c>
      <c r="AM21" s="715">
        <v>3.11</v>
      </c>
      <c r="AN21" s="715">
        <v>4.08</v>
      </c>
      <c r="AO21" s="715">
        <v>4.91</v>
      </c>
      <c r="AP21" s="715">
        <v>6.62</v>
      </c>
      <c r="AQ21" s="715">
        <v>5.81</v>
      </c>
      <c r="AR21" s="715">
        <v>7.9</v>
      </c>
      <c r="AS21" s="715">
        <v>8</v>
      </c>
      <c r="AT21" s="715">
        <v>8.23</v>
      </c>
      <c r="AU21" s="715">
        <v>10.92</v>
      </c>
      <c r="AV21" s="715">
        <v>11.33</v>
      </c>
      <c r="AW21" s="715">
        <v>10.94</v>
      </c>
      <c r="AX21" s="715">
        <v>0.44</v>
      </c>
      <c r="AY21" s="715">
        <v>0.41</v>
      </c>
      <c r="AZ21" s="715">
        <v>2.1</v>
      </c>
      <c r="BA21" s="715">
        <v>1.64</v>
      </c>
      <c r="BB21" s="715">
        <v>2.37</v>
      </c>
      <c r="BC21" s="715">
        <v>2.31</v>
      </c>
      <c r="BD21" s="715">
        <v>3.41</v>
      </c>
      <c r="BE21" s="715">
        <v>3.39</v>
      </c>
      <c r="BF21" s="715">
        <v>3.37</v>
      </c>
      <c r="BG21" s="715">
        <v>5.22</v>
      </c>
      <c r="BH21" s="715">
        <v>6.56</v>
      </c>
      <c r="BI21" s="715">
        <v>7.42</v>
      </c>
      <c r="BJ21" s="715">
        <v>2.48</v>
      </c>
      <c r="BK21" s="715">
        <v>4.41</v>
      </c>
      <c r="BL21" s="715">
        <v>4.88</v>
      </c>
      <c r="BM21" s="715">
        <v>5.14</v>
      </c>
      <c r="BN21" s="715">
        <v>4.3899999999999997</v>
      </c>
      <c r="BO21" s="715">
        <v>3.85</v>
      </c>
      <c r="BP21" s="715">
        <v>3.81</v>
      </c>
      <c r="BQ21" s="715">
        <v>4.9800000000000004</v>
      </c>
      <c r="BR21" s="715">
        <v>6.47</v>
      </c>
      <c r="BS21" s="715">
        <v>8.16</v>
      </c>
      <c r="BT21" s="715">
        <v>8.36</v>
      </c>
      <c r="BU21" s="715">
        <v>7.86</v>
      </c>
      <c r="BV21" s="715">
        <v>-0.24</v>
      </c>
      <c r="BW21" s="715">
        <v>1.38</v>
      </c>
      <c r="BX21" s="715">
        <v>1.58</v>
      </c>
      <c r="BY21" s="715">
        <v>2.29</v>
      </c>
      <c r="BZ21" s="715">
        <v>3.98</v>
      </c>
      <c r="CA21" s="715">
        <v>3.43</v>
      </c>
      <c r="CB21" s="715">
        <v>3.3</v>
      </c>
      <c r="CC21" s="715">
        <v>4.96</v>
      </c>
      <c r="CD21" s="715">
        <v>5.91</v>
      </c>
      <c r="CE21" s="715">
        <v>9.39</v>
      </c>
      <c r="CF21" s="715">
        <v>11.1</v>
      </c>
      <c r="CG21" s="715">
        <v>12.05</v>
      </c>
      <c r="CH21" s="715">
        <v>0.91</v>
      </c>
      <c r="CI21" s="715">
        <v>1.94</v>
      </c>
      <c r="CJ21" s="715">
        <v>2.4300000000000002</v>
      </c>
      <c r="CK21" s="715">
        <v>3.05</v>
      </c>
      <c r="CL21" s="715">
        <v>2.4700000000000002</v>
      </c>
      <c r="CM21" s="715">
        <v>1.68</v>
      </c>
      <c r="CN21" s="715">
        <v>1.72</v>
      </c>
      <c r="CO21" s="715">
        <v>2.68</v>
      </c>
      <c r="CP21" s="715">
        <v>3.6</v>
      </c>
      <c r="CQ21" s="715">
        <v>5.22</v>
      </c>
      <c r="CR21" s="715">
        <v>5.84</v>
      </c>
      <c r="CS21" s="715">
        <v>5.86</v>
      </c>
      <c r="CT21" s="715">
        <v>1.75</v>
      </c>
      <c r="CU21" s="715">
        <v>2.37</v>
      </c>
      <c r="CV21" s="715">
        <v>3.43</v>
      </c>
      <c r="CW21" s="715">
        <v>3.32</v>
      </c>
      <c r="CX21" s="715">
        <v>3.07</v>
      </c>
      <c r="CY21" s="715">
        <v>4.59</v>
      </c>
      <c r="CZ21" s="715">
        <v>5.32</v>
      </c>
      <c r="DA21" s="715">
        <v>5.34</v>
      </c>
      <c r="DB21" s="715">
        <v>6.16</v>
      </c>
      <c r="DC21" s="715">
        <v>8.3800000000000008</v>
      </c>
      <c r="DD21" s="715">
        <v>7.96</v>
      </c>
      <c r="DE21" s="715">
        <v>8.44</v>
      </c>
      <c r="DF21" s="715">
        <v>2.02</v>
      </c>
      <c r="DG21" s="715">
        <v>2.83</v>
      </c>
      <c r="DH21" s="715">
        <v>3.56</v>
      </c>
      <c r="DI21" s="715">
        <v>4.42</v>
      </c>
      <c r="DJ21" s="715">
        <v>4.7699999999999996</v>
      </c>
      <c r="DK21" s="715">
        <v>5.16</v>
      </c>
      <c r="DL21" s="715">
        <v>6.04</v>
      </c>
      <c r="DM21" s="715">
        <v>5.94</v>
      </c>
      <c r="DN21" s="715">
        <v>6.04</v>
      </c>
      <c r="DO21" s="715">
        <v>7.55</v>
      </c>
      <c r="DP21" s="715">
        <v>7.66</v>
      </c>
      <c r="DQ21" s="715">
        <v>7.22</v>
      </c>
      <c r="DR21" s="715">
        <v>0.91</v>
      </c>
      <c r="DS21" s="715">
        <v>1.56</v>
      </c>
      <c r="DT21" s="715">
        <v>3.01</v>
      </c>
      <c r="DU21" s="715">
        <v>3.8</v>
      </c>
      <c r="DV21" s="715">
        <v>4.17</v>
      </c>
      <c r="DW21" s="715">
        <v>4.04</v>
      </c>
      <c r="DX21" s="715">
        <v>4.5199999999999996</v>
      </c>
      <c r="DY21" s="715">
        <v>5.17</v>
      </c>
      <c r="DZ21" s="715">
        <v>6.25</v>
      </c>
      <c r="EA21" s="715">
        <v>7.59</v>
      </c>
      <c r="EB21" s="715">
        <v>8.2799999999999994</v>
      </c>
      <c r="EC21" s="715">
        <v>8.4499999999999993</v>
      </c>
      <c r="ED21" s="715">
        <v>2.12</v>
      </c>
      <c r="EE21" s="715">
        <v>1.99</v>
      </c>
      <c r="EF21" s="715">
        <v>1.79</v>
      </c>
      <c r="EG21" s="715">
        <v>1.98</v>
      </c>
      <c r="EH21" s="715">
        <v>2.21</v>
      </c>
      <c r="EI21" s="715">
        <v>2.86</v>
      </c>
      <c r="EJ21" s="715">
        <v>4.8499999999999996</v>
      </c>
      <c r="EK21" s="715">
        <v>4.6500000000000004</v>
      </c>
      <c r="EL21" s="715">
        <v>4.66</v>
      </c>
      <c r="EM21" s="715">
        <v>5.56</v>
      </c>
      <c r="EN21" s="715">
        <v>6.2</v>
      </c>
      <c r="EO21" s="715">
        <v>8.69</v>
      </c>
      <c r="EP21" s="715">
        <v>3.66</v>
      </c>
      <c r="EQ21" s="715">
        <v>4.37</v>
      </c>
      <c r="ER21" s="715">
        <v>5.17</v>
      </c>
      <c r="ES21" s="715">
        <v>6</v>
      </c>
      <c r="ET21" s="715">
        <v>6.07</v>
      </c>
      <c r="EU21" s="715">
        <v>6.13</v>
      </c>
      <c r="EV21" s="715">
        <v>6.5</v>
      </c>
      <c r="EW21" s="715">
        <v>7.08</v>
      </c>
      <c r="EX21" s="715">
        <v>7.61</v>
      </c>
      <c r="EY21" s="715">
        <v>9.2200000000000006</v>
      </c>
      <c r="EZ21" s="715">
        <v>11.14</v>
      </c>
      <c r="FA21" s="715">
        <v>11.63</v>
      </c>
      <c r="FB21" s="715">
        <v>1.1000000000000001</v>
      </c>
      <c r="FC21" s="715">
        <v>1.79</v>
      </c>
      <c r="FD21" s="715">
        <v>2.9</v>
      </c>
      <c r="FE21" s="715">
        <v>4.09</v>
      </c>
      <c r="FF21" s="715">
        <v>5.83</v>
      </c>
      <c r="FG21" s="715">
        <v>9.0299999999999994</v>
      </c>
      <c r="FH21" s="715">
        <v>9.92</v>
      </c>
      <c r="FI21" s="715">
        <v>12.65</v>
      </c>
      <c r="FJ21" s="715">
        <v>19.45</v>
      </c>
      <c r="FK21" s="715">
        <v>23.01</v>
      </c>
      <c r="FL21" s="715">
        <v>21.5</v>
      </c>
      <c r="FM21" s="715">
        <v>20.82</v>
      </c>
      <c r="FN21" s="715">
        <v>1.37</v>
      </c>
      <c r="FO21" s="715">
        <v>1.73</v>
      </c>
      <c r="FP21" s="715">
        <v>2.71</v>
      </c>
      <c r="FQ21" s="715">
        <v>3.85</v>
      </c>
      <c r="FR21" s="715">
        <v>5.32</v>
      </c>
      <c r="FS21" s="715">
        <v>5.16</v>
      </c>
      <c r="FT21" s="715">
        <v>6.82</v>
      </c>
      <c r="FU21" s="715">
        <v>8.31</v>
      </c>
      <c r="FV21" s="715">
        <v>9.1199999999999992</v>
      </c>
    </row>
    <row r="22" spans="1:178">
      <c r="A22" s="715" t="s">
        <v>4464</v>
      </c>
      <c r="B22" s="715">
        <v>0.85</v>
      </c>
      <c r="C22" s="715">
        <v>0.74</v>
      </c>
      <c r="D22" s="715">
        <v>1.25</v>
      </c>
      <c r="E22" s="715">
        <v>2.13</v>
      </c>
      <c r="F22" s="715">
        <v>3.41</v>
      </c>
      <c r="G22" s="715">
        <v>3.13</v>
      </c>
      <c r="H22" s="715">
        <v>2.79</v>
      </c>
      <c r="I22" s="715">
        <v>3.51</v>
      </c>
      <c r="J22" s="715">
        <v>4.43</v>
      </c>
      <c r="K22" s="715">
        <v>6.84</v>
      </c>
      <c r="L22" s="715">
        <v>8.58</v>
      </c>
      <c r="M22" s="715">
        <v>9.74</v>
      </c>
      <c r="N22" s="715">
        <v>1.41</v>
      </c>
      <c r="O22" s="715">
        <v>1.2</v>
      </c>
      <c r="P22" s="715">
        <v>1.33</v>
      </c>
      <c r="Q22" s="715">
        <v>2.87</v>
      </c>
      <c r="R22" s="715">
        <v>4.74</v>
      </c>
      <c r="S22" s="715">
        <v>4.8499999999999996</v>
      </c>
      <c r="T22" s="715">
        <v>5.93</v>
      </c>
      <c r="U22" s="715">
        <v>5.59</v>
      </c>
      <c r="V22" s="715">
        <v>7.24</v>
      </c>
      <c r="W22" s="715">
        <v>8.34</v>
      </c>
      <c r="X22" s="715">
        <v>10.130000000000001</v>
      </c>
      <c r="Y22" s="715">
        <v>10.48</v>
      </c>
      <c r="Z22" s="715">
        <v>1.48</v>
      </c>
      <c r="AA22" s="715">
        <v>1.88</v>
      </c>
      <c r="AB22" s="715">
        <v>3.04</v>
      </c>
      <c r="AC22" s="715">
        <v>3.74</v>
      </c>
      <c r="AD22" s="715">
        <v>4.3499999999999996</v>
      </c>
      <c r="AE22" s="715">
        <v>4.09</v>
      </c>
      <c r="AF22" s="715">
        <v>3.59</v>
      </c>
      <c r="AG22" s="715">
        <v>3.25</v>
      </c>
      <c r="AH22" s="715">
        <v>4.07</v>
      </c>
      <c r="AI22" s="715">
        <v>6.48</v>
      </c>
      <c r="AJ22" s="715">
        <v>8.3000000000000007</v>
      </c>
      <c r="AK22" s="715">
        <v>9.27</v>
      </c>
      <c r="AL22" s="715">
        <v>1.2</v>
      </c>
      <c r="AM22" s="715">
        <v>2.2400000000000002</v>
      </c>
      <c r="AN22" s="715">
        <v>3.16</v>
      </c>
      <c r="AO22" s="715">
        <v>5.15</v>
      </c>
      <c r="AP22" s="715">
        <v>6.55</v>
      </c>
      <c r="AQ22" s="715">
        <v>6.23</v>
      </c>
      <c r="AR22" s="715">
        <v>7.43</v>
      </c>
      <c r="AS22" s="715">
        <v>7.23</v>
      </c>
      <c r="AT22" s="715">
        <v>7</v>
      </c>
      <c r="AU22" s="715">
        <v>10.58</v>
      </c>
      <c r="AV22" s="715">
        <v>11.46</v>
      </c>
      <c r="AW22" s="715">
        <v>10.64</v>
      </c>
      <c r="AX22" s="715">
        <v>-0.13</v>
      </c>
      <c r="AY22" s="715">
        <v>-0.72</v>
      </c>
      <c r="AZ22" s="715">
        <v>0.36</v>
      </c>
      <c r="BA22" s="715">
        <v>0.71</v>
      </c>
      <c r="BB22" s="715">
        <v>1.83</v>
      </c>
      <c r="BC22" s="715">
        <v>1.73</v>
      </c>
      <c r="BD22" s="715">
        <v>2.2200000000000002</v>
      </c>
      <c r="BE22" s="715">
        <v>1.36</v>
      </c>
      <c r="BF22" s="715">
        <v>1.0900000000000001</v>
      </c>
      <c r="BG22" s="715">
        <v>3.64</v>
      </c>
      <c r="BH22" s="715">
        <v>4.62</v>
      </c>
      <c r="BI22" s="715">
        <v>5.04</v>
      </c>
      <c r="BJ22" s="715">
        <v>2.41</v>
      </c>
      <c r="BK22" s="715">
        <v>3.82</v>
      </c>
      <c r="BL22" s="715">
        <v>4.0199999999999996</v>
      </c>
      <c r="BM22" s="715">
        <v>5.0199999999999996</v>
      </c>
      <c r="BN22" s="715">
        <v>4.63</v>
      </c>
      <c r="BO22" s="715">
        <v>3.61</v>
      </c>
      <c r="BP22" s="715">
        <v>3.07</v>
      </c>
      <c r="BQ22" s="715">
        <v>3.11</v>
      </c>
      <c r="BR22" s="715">
        <v>3.94</v>
      </c>
      <c r="BS22" s="715">
        <v>5.83</v>
      </c>
      <c r="BT22" s="715">
        <v>6.06</v>
      </c>
      <c r="BU22" s="715">
        <v>5.62</v>
      </c>
      <c r="BV22" s="715">
        <v>0.31</v>
      </c>
      <c r="BW22" s="715">
        <v>0.93</v>
      </c>
      <c r="BX22" s="715">
        <v>1.1499999999999999</v>
      </c>
      <c r="BY22" s="715">
        <v>2.3199999999999998</v>
      </c>
      <c r="BZ22" s="715">
        <v>6.6</v>
      </c>
      <c r="CA22" s="715">
        <v>4.05</v>
      </c>
      <c r="CB22" s="715">
        <v>3.61</v>
      </c>
      <c r="CC22" s="715">
        <v>4.28</v>
      </c>
      <c r="CD22" s="715">
        <v>4.7300000000000004</v>
      </c>
      <c r="CE22" s="715">
        <v>8.5500000000000007</v>
      </c>
      <c r="CF22" s="715">
        <v>10.26</v>
      </c>
      <c r="CG22" s="715">
        <v>10.86</v>
      </c>
      <c r="CH22" s="715">
        <v>0.43</v>
      </c>
      <c r="CI22" s="715">
        <v>0.64</v>
      </c>
      <c r="CJ22" s="715">
        <v>0.94</v>
      </c>
      <c r="CK22" s="715">
        <v>2.42</v>
      </c>
      <c r="CL22" s="715">
        <v>2.71</v>
      </c>
      <c r="CM22" s="715">
        <v>2.0499999999999998</v>
      </c>
      <c r="CN22" s="715">
        <v>1.67</v>
      </c>
      <c r="CO22" s="715">
        <v>2.41</v>
      </c>
      <c r="CP22" s="715">
        <v>3.06</v>
      </c>
      <c r="CQ22" s="715">
        <v>5.1100000000000003</v>
      </c>
      <c r="CR22" s="715">
        <v>5.43</v>
      </c>
      <c r="CS22" s="715">
        <v>6.08</v>
      </c>
      <c r="CT22" s="715">
        <v>1.75</v>
      </c>
      <c r="CU22" s="715">
        <v>2.1800000000000002</v>
      </c>
      <c r="CV22" s="715">
        <v>2.66</v>
      </c>
      <c r="CW22" s="715">
        <v>2.96</v>
      </c>
      <c r="CX22" s="715">
        <v>3.5</v>
      </c>
      <c r="CY22" s="715">
        <v>4.47</v>
      </c>
      <c r="CZ22" s="715">
        <v>4.74</v>
      </c>
      <c r="DA22" s="715">
        <v>4.78</v>
      </c>
      <c r="DB22" s="715">
        <v>5.28</v>
      </c>
      <c r="DC22" s="715">
        <v>7.25</v>
      </c>
      <c r="DD22" s="715">
        <v>7.26</v>
      </c>
      <c r="DE22" s="715">
        <v>7.79</v>
      </c>
      <c r="DF22" s="715">
        <v>1.85</v>
      </c>
      <c r="DG22" s="715">
        <v>2.1</v>
      </c>
      <c r="DH22" s="715">
        <v>2.59</v>
      </c>
      <c r="DI22" s="715">
        <v>4.1100000000000003</v>
      </c>
      <c r="DJ22" s="715">
        <v>4.5999999999999996</v>
      </c>
      <c r="DK22" s="715">
        <v>4.87</v>
      </c>
      <c r="DL22" s="715">
        <v>5.27</v>
      </c>
      <c r="DM22" s="715">
        <v>5.47</v>
      </c>
      <c r="DN22" s="715">
        <v>5.83</v>
      </c>
      <c r="DO22" s="715">
        <v>8.06</v>
      </c>
      <c r="DP22" s="715">
        <v>8.5</v>
      </c>
      <c r="DQ22" s="715">
        <v>7.87</v>
      </c>
      <c r="DR22" s="715">
        <v>0.91</v>
      </c>
      <c r="DS22" s="715">
        <v>1.46</v>
      </c>
      <c r="DT22" s="715">
        <v>2.69</v>
      </c>
      <c r="DU22" s="715">
        <v>4.5</v>
      </c>
      <c r="DV22" s="715">
        <v>5</v>
      </c>
      <c r="DW22" s="715">
        <v>4.6900000000000004</v>
      </c>
      <c r="DX22" s="715">
        <v>4.96</v>
      </c>
      <c r="DY22" s="715">
        <v>5.1100000000000003</v>
      </c>
      <c r="DZ22" s="715">
        <v>6.05</v>
      </c>
      <c r="EA22" s="715">
        <v>7.8</v>
      </c>
      <c r="EB22" s="715">
        <v>8.69</v>
      </c>
      <c r="EC22" s="715">
        <v>8.89</v>
      </c>
      <c r="ED22" s="715">
        <v>1.6</v>
      </c>
      <c r="EE22" s="715">
        <v>1.4</v>
      </c>
      <c r="EF22" s="715">
        <v>1.66</v>
      </c>
      <c r="EG22" s="715">
        <v>2.41</v>
      </c>
      <c r="EH22" s="715">
        <v>2.84</v>
      </c>
      <c r="EI22" s="715">
        <v>3.45</v>
      </c>
      <c r="EJ22" s="715">
        <v>4.66</v>
      </c>
      <c r="EK22" s="715">
        <v>3.93</v>
      </c>
      <c r="EL22" s="715">
        <v>4.01</v>
      </c>
      <c r="EM22" s="715">
        <v>5.74</v>
      </c>
      <c r="EN22" s="715">
        <v>6.25</v>
      </c>
      <c r="EO22" s="715">
        <v>7.83</v>
      </c>
      <c r="EP22" s="715">
        <v>2.72</v>
      </c>
      <c r="EQ22" s="715">
        <v>3.33</v>
      </c>
      <c r="ER22" s="715">
        <v>4.58</v>
      </c>
      <c r="ES22" s="715">
        <v>5.84</v>
      </c>
      <c r="ET22" s="715">
        <v>6.45</v>
      </c>
      <c r="EU22" s="715">
        <v>6.27</v>
      </c>
      <c r="EV22" s="715">
        <v>6.16</v>
      </c>
      <c r="EW22" s="715">
        <v>6.64</v>
      </c>
      <c r="EX22" s="715">
        <v>7.47</v>
      </c>
      <c r="EY22" s="715">
        <v>10.02</v>
      </c>
      <c r="EZ22" s="715">
        <v>11.67</v>
      </c>
      <c r="FA22" s="715">
        <v>12.64</v>
      </c>
      <c r="FB22" s="715">
        <v>0.99</v>
      </c>
      <c r="FC22" s="715">
        <v>1.36</v>
      </c>
      <c r="FD22" s="715">
        <v>2.25</v>
      </c>
      <c r="FE22" s="715">
        <v>4.17</v>
      </c>
      <c r="FF22" s="715">
        <v>5.92</v>
      </c>
      <c r="FG22" s="715">
        <v>8.9600000000000009</v>
      </c>
      <c r="FH22" s="715">
        <v>9.4</v>
      </c>
      <c r="FI22" s="715">
        <v>12.12</v>
      </c>
      <c r="FJ22" s="715">
        <v>19.73</v>
      </c>
      <c r="FK22" s="715">
        <v>22.73</v>
      </c>
      <c r="FL22" s="715">
        <v>20.5</v>
      </c>
      <c r="FM22" s="715">
        <v>19.940000000000001</v>
      </c>
      <c r="FN22" s="715">
        <v>1</v>
      </c>
      <c r="FO22" s="715">
        <v>1.0900000000000001</v>
      </c>
      <c r="FP22" s="715">
        <v>1.89</v>
      </c>
      <c r="FQ22" s="715">
        <v>3.65</v>
      </c>
      <c r="FR22" s="715">
        <v>4.53</v>
      </c>
      <c r="FS22" s="715">
        <v>4.84</v>
      </c>
      <c r="FT22" s="715">
        <v>6.54</v>
      </c>
      <c r="FU22" s="715">
        <v>7.14</v>
      </c>
      <c r="FV22" s="715">
        <v>8.24</v>
      </c>
    </row>
    <row r="23" spans="1:178">
      <c r="A23" s="715" t="s">
        <v>4465</v>
      </c>
      <c r="B23" s="715">
        <v>0.91</v>
      </c>
      <c r="C23" s="715">
        <v>1.2</v>
      </c>
      <c r="D23" s="715">
        <v>1.0900000000000001</v>
      </c>
      <c r="E23" s="715">
        <v>1.9</v>
      </c>
      <c r="F23" s="715">
        <v>2.34</v>
      </c>
      <c r="G23" s="715">
        <v>3.47</v>
      </c>
      <c r="H23" s="715">
        <v>3.76</v>
      </c>
      <c r="I23" s="715">
        <v>5.24</v>
      </c>
      <c r="J23" s="715">
        <v>5.45</v>
      </c>
      <c r="K23" s="715">
        <v>6.52</v>
      </c>
      <c r="L23" s="715">
        <v>8.0399999999999991</v>
      </c>
      <c r="M23" s="715">
        <v>8.34</v>
      </c>
      <c r="N23" s="715">
        <v>0.86</v>
      </c>
      <c r="O23" s="715">
        <v>1.25</v>
      </c>
      <c r="P23" s="715">
        <v>0.75</v>
      </c>
      <c r="Q23" s="715">
        <v>1.81</v>
      </c>
      <c r="R23" s="715">
        <v>3.35</v>
      </c>
      <c r="S23" s="715">
        <v>4.21</v>
      </c>
      <c r="T23" s="715">
        <v>5.82</v>
      </c>
      <c r="U23" s="715">
        <v>5.79</v>
      </c>
      <c r="V23" s="715">
        <v>6.89</v>
      </c>
      <c r="W23" s="715">
        <v>7.88</v>
      </c>
      <c r="X23" s="715">
        <v>9.01</v>
      </c>
      <c r="Y23" s="715">
        <v>9.58</v>
      </c>
      <c r="Z23" s="715">
        <v>1.67</v>
      </c>
      <c r="AA23" s="715">
        <v>2.25</v>
      </c>
      <c r="AB23" s="715">
        <v>2.59</v>
      </c>
      <c r="AC23" s="715">
        <v>3.85</v>
      </c>
      <c r="AD23" s="715">
        <v>3.5</v>
      </c>
      <c r="AE23" s="715">
        <v>3.62</v>
      </c>
      <c r="AF23" s="715">
        <v>3.52</v>
      </c>
      <c r="AG23" s="715">
        <v>3.95</v>
      </c>
      <c r="AH23" s="715">
        <v>4.26</v>
      </c>
      <c r="AI23" s="715">
        <v>5.75</v>
      </c>
      <c r="AJ23" s="715">
        <v>8.02</v>
      </c>
      <c r="AK23" s="715">
        <v>8.34</v>
      </c>
      <c r="AL23" s="715">
        <v>1.1299999999999999</v>
      </c>
      <c r="AM23" s="715">
        <v>2.74</v>
      </c>
      <c r="AN23" s="715">
        <v>3.32</v>
      </c>
      <c r="AO23" s="715">
        <v>4.3</v>
      </c>
      <c r="AP23" s="715">
        <v>5.47</v>
      </c>
      <c r="AQ23" s="715">
        <v>4.91</v>
      </c>
      <c r="AR23" s="715">
        <v>6.97</v>
      </c>
      <c r="AS23" s="715">
        <v>6.38</v>
      </c>
      <c r="AT23" s="715">
        <v>6.05</v>
      </c>
      <c r="AU23" s="715">
        <v>8.76</v>
      </c>
      <c r="AV23" s="715">
        <v>9.1199999999999992</v>
      </c>
      <c r="AW23" s="715">
        <v>8.93</v>
      </c>
      <c r="AX23" s="715">
        <v>0.52</v>
      </c>
      <c r="AY23" s="715">
        <v>0.28000000000000003</v>
      </c>
      <c r="AZ23" s="715">
        <v>1.52</v>
      </c>
      <c r="BA23" s="715">
        <v>0.85</v>
      </c>
      <c r="BB23" s="715">
        <v>1.0900000000000001</v>
      </c>
      <c r="BC23" s="715">
        <v>1.31</v>
      </c>
      <c r="BD23" s="715">
        <v>2.27</v>
      </c>
      <c r="BE23" s="715">
        <v>1.87</v>
      </c>
      <c r="BF23" s="715">
        <v>2.48</v>
      </c>
      <c r="BG23" s="715">
        <v>4.8099999999999996</v>
      </c>
      <c r="BH23" s="715">
        <v>6.01</v>
      </c>
      <c r="BI23" s="715">
        <v>6.64</v>
      </c>
      <c r="BJ23" s="715">
        <v>2.41</v>
      </c>
      <c r="BK23" s="715">
        <v>3.79</v>
      </c>
      <c r="BL23" s="715">
        <v>4.51</v>
      </c>
      <c r="BM23" s="715">
        <v>4.49</v>
      </c>
      <c r="BN23" s="715">
        <v>4.22</v>
      </c>
      <c r="BO23" s="715">
        <v>4.08</v>
      </c>
      <c r="BP23" s="715">
        <v>4.2</v>
      </c>
      <c r="BQ23" s="715">
        <v>4.82</v>
      </c>
      <c r="BR23" s="715">
        <v>6.1</v>
      </c>
      <c r="BS23" s="715">
        <v>8.11</v>
      </c>
      <c r="BT23" s="715">
        <v>7.91</v>
      </c>
      <c r="BU23" s="715">
        <v>8.3699999999999992</v>
      </c>
      <c r="BV23" s="715">
        <v>0.56999999999999995</v>
      </c>
      <c r="BW23" s="715">
        <v>1.32</v>
      </c>
      <c r="BX23" s="715">
        <v>1.37</v>
      </c>
      <c r="BY23" s="715">
        <v>1.95</v>
      </c>
      <c r="BZ23" s="715">
        <v>3.37</v>
      </c>
      <c r="CA23" s="715">
        <v>2.66</v>
      </c>
      <c r="CB23" s="715">
        <v>2.4</v>
      </c>
      <c r="CC23" s="715">
        <v>3.68</v>
      </c>
      <c r="CD23" s="715">
        <v>4.1399999999999997</v>
      </c>
      <c r="CE23" s="715">
        <v>7.46</v>
      </c>
      <c r="CF23" s="715">
        <v>9.06</v>
      </c>
      <c r="CG23" s="715">
        <v>9.89</v>
      </c>
      <c r="CH23" s="715">
        <v>1.25</v>
      </c>
      <c r="CI23" s="715">
        <v>1.71</v>
      </c>
      <c r="CJ23" s="715">
        <v>1.83</v>
      </c>
      <c r="CK23" s="715">
        <v>2.76</v>
      </c>
      <c r="CL23" s="715">
        <v>2.29</v>
      </c>
      <c r="CM23" s="715">
        <v>1.87</v>
      </c>
      <c r="CN23" s="715">
        <v>2.0699999999999998</v>
      </c>
      <c r="CO23" s="715">
        <v>2.91</v>
      </c>
      <c r="CP23" s="715">
        <v>3.64</v>
      </c>
      <c r="CQ23" s="715">
        <v>5.62</v>
      </c>
      <c r="CR23" s="715">
        <v>5.9</v>
      </c>
      <c r="CS23" s="715">
        <v>5.92</v>
      </c>
      <c r="CT23" s="715">
        <v>1.52</v>
      </c>
      <c r="CU23" s="715">
        <v>2.12</v>
      </c>
      <c r="CV23" s="715">
        <v>2.73</v>
      </c>
      <c r="CW23" s="715">
        <v>3.02</v>
      </c>
      <c r="CX23" s="715">
        <v>3.39</v>
      </c>
      <c r="CY23" s="715">
        <v>4.3899999999999997</v>
      </c>
      <c r="CZ23" s="715">
        <v>5.01</v>
      </c>
      <c r="DA23" s="715">
        <v>4.99</v>
      </c>
      <c r="DB23" s="715">
        <v>5.57</v>
      </c>
      <c r="DC23" s="715">
        <v>7.42</v>
      </c>
      <c r="DD23" s="715">
        <v>7.45</v>
      </c>
      <c r="DE23" s="715">
        <v>7.84</v>
      </c>
      <c r="DF23" s="715">
        <v>1.96</v>
      </c>
      <c r="DG23" s="715">
        <v>2.12</v>
      </c>
      <c r="DH23" s="715">
        <v>3.08</v>
      </c>
      <c r="DI23" s="715">
        <v>3.95</v>
      </c>
      <c r="DJ23" s="715">
        <v>4.28</v>
      </c>
      <c r="DK23" s="715">
        <v>4.9400000000000004</v>
      </c>
      <c r="DL23" s="715">
        <v>5.5</v>
      </c>
      <c r="DM23" s="715">
        <v>5.36</v>
      </c>
      <c r="DN23" s="715">
        <v>5.56</v>
      </c>
      <c r="DO23" s="715">
        <v>7.34</v>
      </c>
      <c r="DP23" s="715">
        <v>7.26</v>
      </c>
      <c r="DQ23" s="715">
        <v>6.71</v>
      </c>
      <c r="DR23" s="715">
        <v>1.2</v>
      </c>
      <c r="DS23" s="715">
        <v>2.08</v>
      </c>
      <c r="DT23" s="715">
        <v>3.45</v>
      </c>
      <c r="DU23" s="715">
        <v>4.8099999999999996</v>
      </c>
      <c r="DV23" s="715">
        <v>5.34</v>
      </c>
      <c r="DW23" s="715">
        <v>4.93</v>
      </c>
      <c r="DX23" s="715">
        <v>5.33</v>
      </c>
      <c r="DY23" s="715">
        <v>5.82</v>
      </c>
      <c r="DZ23" s="715">
        <v>7.04</v>
      </c>
      <c r="EA23" s="715">
        <v>8.1300000000000008</v>
      </c>
      <c r="EB23" s="715">
        <v>8.75</v>
      </c>
      <c r="EC23" s="715">
        <v>9.18</v>
      </c>
      <c r="ED23" s="715">
        <v>2.12</v>
      </c>
      <c r="EE23" s="715">
        <v>1.88</v>
      </c>
      <c r="EF23" s="715">
        <v>1.94</v>
      </c>
      <c r="EG23" s="715">
        <v>2.0299999999999998</v>
      </c>
      <c r="EH23" s="715">
        <v>2.61</v>
      </c>
      <c r="EI23" s="715">
        <v>3.42</v>
      </c>
      <c r="EJ23" s="715">
        <v>5.21</v>
      </c>
      <c r="EK23" s="715">
        <v>4.4800000000000004</v>
      </c>
      <c r="EL23" s="715">
        <v>4.7300000000000004</v>
      </c>
      <c r="EM23" s="715">
        <v>6.21</v>
      </c>
      <c r="EN23" s="715">
        <v>6.57</v>
      </c>
      <c r="EO23" s="715">
        <v>8.51</v>
      </c>
      <c r="EP23" s="715">
        <v>3.14</v>
      </c>
      <c r="EQ23" s="715">
        <v>4.1100000000000003</v>
      </c>
      <c r="ER23" s="715">
        <v>5.09</v>
      </c>
      <c r="ES23" s="715">
        <v>6.45</v>
      </c>
      <c r="ET23" s="715">
        <v>6.79</v>
      </c>
      <c r="EU23" s="715">
        <v>6.61</v>
      </c>
      <c r="EV23" s="715">
        <v>6.95</v>
      </c>
      <c r="EW23" s="715">
        <v>7.72</v>
      </c>
      <c r="EX23" s="715">
        <v>8.49</v>
      </c>
      <c r="EY23" s="715">
        <v>10.68</v>
      </c>
      <c r="EZ23" s="715">
        <v>12.32</v>
      </c>
      <c r="FA23" s="715">
        <v>13.18</v>
      </c>
      <c r="FB23" s="715">
        <v>1.32</v>
      </c>
      <c r="FC23" s="715">
        <v>1.93</v>
      </c>
      <c r="FD23" s="715">
        <v>2.91</v>
      </c>
      <c r="FE23" s="715">
        <v>4.37</v>
      </c>
      <c r="FF23" s="715">
        <v>6.21</v>
      </c>
      <c r="FG23" s="715">
        <v>9.41</v>
      </c>
      <c r="FH23" s="715">
        <v>10.029999999999999</v>
      </c>
      <c r="FI23" s="715">
        <v>13.02</v>
      </c>
      <c r="FJ23" s="715">
        <v>21.4</v>
      </c>
      <c r="FK23" s="715">
        <v>23.6</v>
      </c>
      <c r="FL23" s="715">
        <v>21.07</v>
      </c>
      <c r="FM23" s="715">
        <v>20.9</v>
      </c>
      <c r="FN23" s="715">
        <v>1.44</v>
      </c>
      <c r="FO23" s="715">
        <v>1.65</v>
      </c>
      <c r="FP23" s="715">
        <v>3.09</v>
      </c>
      <c r="FQ23" s="715">
        <v>4.5599999999999996</v>
      </c>
      <c r="FR23" s="715">
        <v>5.52</v>
      </c>
      <c r="FS23" s="715">
        <v>5.6</v>
      </c>
      <c r="FT23" s="715">
        <v>7.04</v>
      </c>
      <c r="FU23" s="715">
        <v>7.96</v>
      </c>
      <c r="FV23" s="715">
        <v>8.44</v>
      </c>
    </row>
    <row r="24" spans="1:178">
      <c r="A24" s="715" t="s">
        <v>4466</v>
      </c>
      <c r="B24" s="715">
        <v>0.51</v>
      </c>
      <c r="C24" s="715">
        <v>0.44</v>
      </c>
      <c r="D24" s="715">
        <v>0.46</v>
      </c>
      <c r="E24" s="715">
        <v>0.26</v>
      </c>
      <c r="F24" s="715">
        <v>1</v>
      </c>
      <c r="G24" s="715">
        <v>1.78</v>
      </c>
      <c r="H24" s="715">
        <v>0.78</v>
      </c>
      <c r="I24" s="715">
        <v>1.51</v>
      </c>
      <c r="J24" s="715">
        <v>3.23</v>
      </c>
      <c r="K24" s="715">
        <v>4.8499999999999996</v>
      </c>
      <c r="L24" s="715">
        <v>5.67</v>
      </c>
      <c r="M24" s="715">
        <v>5.93</v>
      </c>
      <c r="N24" s="715">
        <v>0.87</v>
      </c>
      <c r="O24" s="715">
        <v>0.83</v>
      </c>
      <c r="P24" s="715">
        <v>1.41</v>
      </c>
      <c r="Q24" s="715">
        <v>2.62</v>
      </c>
      <c r="R24" s="715">
        <v>4.53</v>
      </c>
      <c r="S24" s="715">
        <v>4.79</v>
      </c>
      <c r="T24" s="715">
        <v>5.79</v>
      </c>
      <c r="U24" s="715">
        <v>4.6500000000000004</v>
      </c>
      <c r="V24" s="715">
        <v>5.47</v>
      </c>
      <c r="W24" s="715">
        <v>7.41</v>
      </c>
      <c r="X24" s="715">
        <v>9.36</v>
      </c>
      <c r="Y24" s="715">
        <v>10.130000000000001</v>
      </c>
      <c r="Z24" s="715">
        <v>1.05</v>
      </c>
      <c r="AA24" s="715">
        <v>0.97</v>
      </c>
      <c r="AB24" s="715">
        <v>1.51</v>
      </c>
      <c r="AC24" s="715">
        <v>2.6</v>
      </c>
      <c r="AD24" s="715">
        <v>2.83</v>
      </c>
      <c r="AE24" s="715">
        <v>2.66</v>
      </c>
      <c r="AF24" s="715">
        <v>2.12</v>
      </c>
      <c r="AG24" s="715">
        <v>2.25</v>
      </c>
      <c r="AH24" s="715">
        <v>3.45</v>
      </c>
      <c r="AI24" s="715">
        <v>5.38</v>
      </c>
      <c r="AJ24" s="715">
        <v>7.33</v>
      </c>
      <c r="AK24" s="715">
        <v>7.61</v>
      </c>
      <c r="AL24" s="715">
        <v>1.1599999999999999</v>
      </c>
      <c r="AM24" s="715">
        <v>2.76</v>
      </c>
      <c r="AN24" s="715">
        <v>3.75</v>
      </c>
      <c r="AO24" s="715">
        <v>4.9800000000000004</v>
      </c>
      <c r="AP24" s="715">
        <v>6.26</v>
      </c>
      <c r="AQ24" s="715">
        <v>5.81</v>
      </c>
      <c r="AR24" s="715">
        <v>7.19</v>
      </c>
      <c r="AS24" s="715">
        <v>7.02</v>
      </c>
      <c r="AT24" s="715">
        <v>7.28</v>
      </c>
      <c r="AU24" s="715">
        <v>11.26</v>
      </c>
      <c r="AV24" s="715">
        <v>12.23</v>
      </c>
      <c r="AW24" s="715">
        <v>11.6</v>
      </c>
      <c r="AX24" s="715">
        <v>-0.16</v>
      </c>
      <c r="AY24" s="715">
        <v>0.03</v>
      </c>
      <c r="AZ24" s="715">
        <v>1.17</v>
      </c>
      <c r="BA24" s="715">
        <v>1.02</v>
      </c>
      <c r="BB24" s="715">
        <v>2.25</v>
      </c>
      <c r="BC24" s="715">
        <v>3.24</v>
      </c>
      <c r="BD24" s="715">
        <v>3.4</v>
      </c>
      <c r="BE24" s="715">
        <v>2.94</v>
      </c>
      <c r="BF24" s="715">
        <v>3.17</v>
      </c>
      <c r="BG24" s="715">
        <v>5.08</v>
      </c>
      <c r="BH24" s="715">
        <v>7.17</v>
      </c>
      <c r="BI24" s="715">
        <v>7.81</v>
      </c>
      <c r="BJ24" s="715">
        <v>1.42</v>
      </c>
      <c r="BK24" s="715">
        <v>2.81</v>
      </c>
      <c r="BL24" s="715">
        <v>3.51</v>
      </c>
      <c r="BM24" s="715">
        <v>4.0999999999999996</v>
      </c>
      <c r="BN24" s="715">
        <v>4.0999999999999996</v>
      </c>
      <c r="BO24" s="715">
        <v>3.89</v>
      </c>
      <c r="BP24" s="715">
        <v>3.24</v>
      </c>
      <c r="BQ24" s="715">
        <v>3.94</v>
      </c>
      <c r="BR24" s="715">
        <v>4.84</v>
      </c>
      <c r="BS24" s="715">
        <v>6.84</v>
      </c>
      <c r="BT24" s="715">
        <v>7.14</v>
      </c>
      <c r="BU24" s="715">
        <v>6.95</v>
      </c>
      <c r="BV24" s="715">
        <v>0.65</v>
      </c>
      <c r="BW24" s="715">
        <v>1.36</v>
      </c>
      <c r="BX24" s="715">
        <v>1.73</v>
      </c>
      <c r="BY24" s="715">
        <v>2.39</v>
      </c>
      <c r="BZ24" s="715">
        <v>3.97</v>
      </c>
      <c r="CA24" s="715">
        <v>3.7</v>
      </c>
      <c r="CB24" s="715">
        <v>3.64</v>
      </c>
      <c r="CC24" s="715">
        <v>4.66</v>
      </c>
      <c r="CD24" s="715">
        <v>5.47</v>
      </c>
      <c r="CE24" s="715">
        <v>8.3699999999999992</v>
      </c>
      <c r="CF24" s="715">
        <v>10.47</v>
      </c>
      <c r="CG24" s="715">
        <v>11.49</v>
      </c>
      <c r="CH24" s="715">
        <v>0.74</v>
      </c>
      <c r="CI24" s="715">
        <v>1.2</v>
      </c>
      <c r="CJ24" s="715">
        <v>1.25</v>
      </c>
      <c r="CK24" s="715">
        <v>2.27</v>
      </c>
      <c r="CL24" s="715">
        <v>2.11</v>
      </c>
      <c r="CM24" s="715">
        <v>2.0499999999999998</v>
      </c>
      <c r="CN24" s="715">
        <v>1.78</v>
      </c>
      <c r="CO24" s="715">
        <v>2.12</v>
      </c>
      <c r="CP24" s="715">
        <v>3.03</v>
      </c>
      <c r="CQ24" s="715">
        <v>4.26</v>
      </c>
      <c r="CR24" s="715">
        <v>6.26</v>
      </c>
      <c r="CS24" s="715">
        <v>6.71</v>
      </c>
      <c r="CT24" s="715">
        <v>1.49</v>
      </c>
      <c r="CU24" s="715">
        <v>1.7</v>
      </c>
      <c r="CV24" s="715">
        <v>2.2599999999999998</v>
      </c>
      <c r="CW24" s="715">
        <v>2.37</v>
      </c>
      <c r="CX24" s="715">
        <v>2.37</v>
      </c>
      <c r="CY24" s="715">
        <v>3.61</v>
      </c>
      <c r="CZ24" s="715">
        <v>3.89</v>
      </c>
      <c r="DA24" s="715">
        <v>3.63</v>
      </c>
      <c r="DB24" s="715">
        <v>4.22</v>
      </c>
      <c r="DC24" s="715">
        <v>6.23</v>
      </c>
      <c r="DD24" s="715">
        <v>6.69</v>
      </c>
      <c r="DE24" s="715">
        <v>7.4</v>
      </c>
      <c r="DF24" s="715">
        <v>2.2200000000000002</v>
      </c>
      <c r="DG24" s="715">
        <v>1.86</v>
      </c>
      <c r="DH24" s="715">
        <v>2.82</v>
      </c>
      <c r="DI24" s="715">
        <v>4.68</v>
      </c>
      <c r="DJ24" s="715">
        <v>5.36</v>
      </c>
      <c r="DK24" s="715">
        <v>5.96</v>
      </c>
      <c r="DL24" s="715">
        <v>5.85</v>
      </c>
      <c r="DM24" s="715">
        <v>5.55</v>
      </c>
      <c r="DN24" s="715">
        <v>5.64</v>
      </c>
      <c r="DO24" s="715">
        <v>8.0500000000000007</v>
      </c>
      <c r="DP24" s="715">
        <v>8.2200000000000006</v>
      </c>
      <c r="DQ24" s="715">
        <v>8.1300000000000008</v>
      </c>
      <c r="DR24" s="715">
        <v>0.34</v>
      </c>
      <c r="DS24" s="715">
        <v>0.77</v>
      </c>
      <c r="DT24" s="715">
        <v>1.75</v>
      </c>
      <c r="DU24" s="715">
        <v>3.38</v>
      </c>
      <c r="DV24" s="715">
        <v>3.58</v>
      </c>
      <c r="DW24" s="715">
        <v>2.92</v>
      </c>
      <c r="DX24" s="715">
        <v>2.64</v>
      </c>
      <c r="DY24" s="715">
        <v>3.07</v>
      </c>
      <c r="DZ24" s="715">
        <v>4.07</v>
      </c>
      <c r="EA24" s="715">
        <v>6.05</v>
      </c>
      <c r="EB24" s="715">
        <v>7.38</v>
      </c>
      <c r="EC24" s="715">
        <v>7.72</v>
      </c>
      <c r="ED24" s="715">
        <v>1.55</v>
      </c>
      <c r="EE24" s="715">
        <v>1.19</v>
      </c>
      <c r="EF24" s="715">
        <v>1.1399999999999999</v>
      </c>
      <c r="EG24" s="715">
        <v>2.37</v>
      </c>
      <c r="EH24" s="715">
        <v>2.72</v>
      </c>
      <c r="EI24" s="715">
        <v>2.88</v>
      </c>
      <c r="EJ24" s="715">
        <v>4.4800000000000004</v>
      </c>
      <c r="EK24" s="715">
        <v>4.41</v>
      </c>
      <c r="EL24" s="715">
        <v>4.29</v>
      </c>
      <c r="EM24" s="715">
        <v>5.91</v>
      </c>
      <c r="EN24" s="715">
        <v>6.92</v>
      </c>
      <c r="EO24" s="715">
        <v>8.7799999999999994</v>
      </c>
      <c r="EP24" s="715">
        <v>2.2000000000000002</v>
      </c>
      <c r="EQ24" s="715">
        <v>2.73</v>
      </c>
      <c r="ER24" s="715">
        <v>3.8</v>
      </c>
      <c r="ES24" s="715">
        <v>4.72</v>
      </c>
      <c r="ET24" s="715">
        <v>6.01</v>
      </c>
      <c r="EU24" s="715">
        <v>5.79</v>
      </c>
      <c r="EV24" s="715">
        <v>5.99</v>
      </c>
      <c r="EW24" s="715">
        <v>6.64</v>
      </c>
      <c r="EX24" s="715">
        <v>6.95</v>
      </c>
      <c r="EY24" s="715">
        <v>9.5399999999999991</v>
      </c>
      <c r="EZ24" s="715">
        <v>11.54</v>
      </c>
      <c r="FA24" s="715">
        <v>12.27</v>
      </c>
      <c r="FB24" s="715">
        <v>0.71</v>
      </c>
      <c r="FC24" s="715">
        <v>1.8</v>
      </c>
      <c r="FD24" s="715">
        <v>2.7</v>
      </c>
      <c r="FE24" s="715">
        <v>4.9800000000000004</v>
      </c>
      <c r="FF24" s="715">
        <v>6.77</v>
      </c>
      <c r="FG24" s="715">
        <v>9.7899999999999991</v>
      </c>
      <c r="FH24" s="715">
        <v>10.52</v>
      </c>
      <c r="FI24" s="715">
        <v>13.63</v>
      </c>
      <c r="FJ24" s="715">
        <v>20.73</v>
      </c>
      <c r="FK24" s="715">
        <v>23.48</v>
      </c>
      <c r="FL24" s="715">
        <v>21.62</v>
      </c>
      <c r="FM24" s="715">
        <v>21.05</v>
      </c>
      <c r="FN24" s="715">
        <v>1.63</v>
      </c>
      <c r="FO24" s="715">
        <v>1.58</v>
      </c>
      <c r="FP24" s="715">
        <v>2.5099999999999998</v>
      </c>
      <c r="FQ24" s="715">
        <v>4.03</v>
      </c>
      <c r="FR24" s="715">
        <v>4.8499999999999996</v>
      </c>
      <c r="FS24" s="715">
        <v>4.72</v>
      </c>
      <c r="FT24" s="715">
        <v>6.25</v>
      </c>
      <c r="FU24" s="715">
        <v>6.6</v>
      </c>
      <c r="FV24" s="715">
        <v>7.51</v>
      </c>
    </row>
    <row r="25" spans="1:178">
      <c r="A25" s="715" t="s">
        <v>4467</v>
      </c>
      <c r="B25" s="715">
        <v>0.93</v>
      </c>
      <c r="C25" s="715">
        <v>1.19</v>
      </c>
      <c r="D25" s="715">
        <v>1.72</v>
      </c>
      <c r="E25" s="715">
        <v>2.2799999999999998</v>
      </c>
      <c r="F25" s="715">
        <v>2.65</v>
      </c>
      <c r="G25" s="715">
        <v>3.15</v>
      </c>
      <c r="H25" s="715">
        <v>2.31</v>
      </c>
      <c r="I25" s="715">
        <v>3.32</v>
      </c>
      <c r="J25" s="715">
        <v>4.46</v>
      </c>
      <c r="K25" s="715">
        <v>6.09</v>
      </c>
      <c r="L25" s="715">
        <v>7.29</v>
      </c>
      <c r="M25" s="715">
        <v>8.25</v>
      </c>
      <c r="N25" s="715">
        <v>1.29</v>
      </c>
      <c r="O25" s="715">
        <v>2.02</v>
      </c>
      <c r="P25" s="715">
        <v>1.52</v>
      </c>
      <c r="Q25" s="715">
        <v>1.7</v>
      </c>
      <c r="R25" s="715">
        <v>2.58</v>
      </c>
      <c r="S25" s="715">
        <v>3.31</v>
      </c>
      <c r="T25" s="715">
        <v>4.5</v>
      </c>
      <c r="U25" s="715">
        <v>4.45</v>
      </c>
      <c r="V25" s="715">
        <v>5.25</v>
      </c>
      <c r="W25" s="715">
        <v>6.39</v>
      </c>
      <c r="X25" s="715">
        <v>8.17</v>
      </c>
      <c r="Y25" s="715">
        <v>8.48</v>
      </c>
      <c r="Z25" s="715">
        <v>1.4</v>
      </c>
      <c r="AA25" s="715">
        <v>2.33</v>
      </c>
      <c r="AB25" s="715">
        <v>3.44</v>
      </c>
      <c r="AC25" s="715">
        <v>3.64</v>
      </c>
      <c r="AD25" s="715">
        <v>3.46</v>
      </c>
      <c r="AE25" s="715">
        <v>3.14</v>
      </c>
      <c r="AF25" s="715">
        <v>2.81</v>
      </c>
      <c r="AG25" s="715">
        <v>3.62</v>
      </c>
      <c r="AH25" s="715">
        <v>4.32</v>
      </c>
      <c r="AI25" s="715">
        <v>5.99</v>
      </c>
      <c r="AJ25" s="715">
        <v>8.1199999999999992</v>
      </c>
      <c r="AK25" s="715">
        <v>8.5399999999999991</v>
      </c>
      <c r="AL25" s="715">
        <v>1.2</v>
      </c>
      <c r="AM25" s="715">
        <v>2.62</v>
      </c>
      <c r="AN25" s="715">
        <v>3.24</v>
      </c>
      <c r="AO25" s="715">
        <v>4.37</v>
      </c>
      <c r="AP25" s="715">
        <v>5.15</v>
      </c>
      <c r="AQ25" s="715">
        <v>4.9800000000000004</v>
      </c>
      <c r="AR25" s="715">
        <v>5.74</v>
      </c>
      <c r="AS25" s="715">
        <v>5.26</v>
      </c>
      <c r="AT25" s="715">
        <v>5.87</v>
      </c>
      <c r="AU25" s="715">
        <v>8.1</v>
      </c>
      <c r="AV25" s="715">
        <v>8.93</v>
      </c>
      <c r="AW25" s="715">
        <v>8.9499999999999993</v>
      </c>
      <c r="AX25" s="715">
        <v>0.89</v>
      </c>
      <c r="AY25" s="715">
        <v>0.86</v>
      </c>
      <c r="AZ25" s="715">
        <v>1.74</v>
      </c>
      <c r="BA25" s="715">
        <v>0.81</v>
      </c>
      <c r="BB25" s="715">
        <v>1.32</v>
      </c>
      <c r="BC25" s="715">
        <v>1.94</v>
      </c>
      <c r="BD25" s="715">
        <v>2.39</v>
      </c>
      <c r="BE25" s="715">
        <v>2.1</v>
      </c>
      <c r="BF25" s="715">
        <v>2.6</v>
      </c>
      <c r="BG25" s="715">
        <v>4.71</v>
      </c>
      <c r="BH25" s="715">
        <v>6.03</v>
      </c>
      <c r="BI25" s="715">
        <v>6.81</v>
      </c>
      <c r="BJ25" s="715">
        <v>2.42</v>
      </c>
      <c r="BK25" s="715">
        <v>4.07</v>
      </c>
      <c r="BL25" s="715">
        <v>4.5999999999999996</v>
      </c>
      <c r="BM25" s="715">
        <v>4.33</v>
      </c>
      <c r="BN25" s="715">
        <v>3.95</v>
      </c>
      <c r="BO25" s="715">
        <v>3.54</v>
      </c>
      <c r="BP25" s="715">
        <v>3.3</v>
      </c>
      <c r="BQ25" s="715">
        <v>4.4000000000000004</v>
      </c>
      <c r="BR25" s="715">
        <v>5.72</v>
      </c>
      <c r="BS25" s="715">
        <v>6.92</v>
      </c>
      <c r="BT25" s="715">
        <v>7.41</v>
      </c>
      <c r="BU25" s="715">
        <v>7.68</v>
      </c>
      <c r="BV25" s="715">
        <v>0.83</v>
      </c>
      <c r="BW25" s="715">
        <v>1.72</v>
      </c>
      <c r="BX25" s="715">
        <v>2.08</v>
      </c>
      <c r="BY25" s="715">
        <v>2.46</v>
      </c>
      <c r="BZ25" s="715">
        <v>4.12</v>
      </c>
      <c r="CA25" s="715">
        <v>3.43</v>
      </c>
      <c r="CB25" s="715">
        <v>3.33</v>
      </c>
      <c r="CC25" s="715">
        <v>4.1100000000000003</v>
      </c>
      <c r="CD25" s="715">
        <v>4.57</v>
      </c>
      <c r="CE25" s="715">
        <v>7.56</v>
      </c>
      <c r="CF25" s="715">
        <v>9.4600000000000009</v>
      </c>
      <c r="CG25" s="715">
        <v>10.199999999999999</v>
      </c>
      <c r="CH25" s="715">
        <v>1.06</v>
      </c>
      <c r="CI25" s="715">
        <v>1.63</v>
      </c>
      <c r="CJ25" s="715">
        <v>1.91</v>
      </c>
      <c r="CK25" s="715">
        <v>2.82</v>
      </c>
      <c r="CL25" s="715">
        <v>2.44</v>
      </c>
      <c r="CM25" s="715">
        <v>1.62</v>
      </c>
      <c r="CN25" s="715">
        <v>1.77</v>
      </c>
      <c r="CO25" s="715">
        <v>2.86</v>
      </c>
      <c r="CP25" s="715">
        <v>3.92</v>
      </c>
      <c r="CQ25" s="715">
        <v>5.98</v>
      </c>
      <c r="CR25" s="715">
        <v>6.63</v>
      </c>
      <c r="CS25" s="715">
        <v>6.99</v>
      </c>
      <c r="CT25" s="715">
        <v>1.73</v>
      </c>
      <c r="CU25" s="715">
        <v>1.97</v>
      </c>
      <c r="CV25" s="715">
        <v>2.31</v>
      </c>
      <c r="CW25" s="715">
        <v>2.2400000000000002</v>
      </c>
      <c r="CX25" s="715">
        <v>1.83</v>
      </c>
      <c r="CY25" s="715">
        <v>2.99</v>
      </c>
      <c r="CZ25" s="715">
        <v>3.44</v>
      </c>
      <c r="DA25" s="715">
        <v>3.38</v>
      </c>
      <c r="DB25" s="715">
        <v>4.22</v>
      </c>
      <c r="DC25" s="715">
        <v>5.76</v>
      </c>
      <c r="DD25" s="715">
        <v>6.23</v>
      </c>
      <c r="DE25" s="715">
        <v>6.98</v>
      </c>
      <c r="DF25" s="715">
        <v>2.14</v>
      </c>
      <c r="DG25" s="715">
        <v>2.36</v>
      </c>
      <c r="DH25" s="715">
        <v>3.16</v>
      </c>
      <c r="DI25" s="715">
        <v>3.73</v>
      </c>
      <c r="DJ25" s="715">
        <v>3.91</v>
      </c>
      <c r="DK25" s="715">
        <v>4.6500000000000004</v>
      </c>
      <c r="DL25" s="715">
        <v>5.75</v>
      </c>
      <c r="DM25" s="715">
        <v>6.06</v>
      </c>
      <c r="DN25" s="715">
        <v>6.04</v>
      </c>
      <c r="DO25" s="715">
        <v>7.89</v>
      </c>
      <c r="DP25" s="715">
        <v>7.89</v>
      </c>
      <c r="DQ25" s="715">
        <v>7.6</v>
      </c>
      <c r="DR25" s="715">
        <v>1.65</v>
      </c>
      <c r="DS25" s="715">
        <v>2.87</v>
      </c>
      <c r="DT25" s="715">
        <v>4.12</v>
      </c>
      <c r="DU25" s="715">
        <v>5.12</v>
      </c>
      <c r="DV25" s="715">
        <v>5.34</v>
      </c>
      <c r="DW25" s="715">
        <v>5.0999999999999996</v>
      </c>
      <c r="DX25" s="715">
        <v>5.22</v>
      </c>
      <c r="DY25" s="715">
        <v>5.97</v>
      </c>
      <c r="DZ25" s="715">
        <v>7.14</v>
      </c>
      <c r="EA25" s="715">
        <v>8.4499999999999993</v>
      </c>
      <c r="EB25" s="715">
        <v>9</v>
      </c>
      <c r="EC25" s="715">
        <v>9.31</v>
      </c>
      <c r="ED25" s="715">
        <v>2.38</v>
      </c>
      <c r="EE25" s="715">
        <v>2.66</v>
      </c>
      <c r="EF25" s="715">
        <v>2.4300000000000002</v>
      </c>
      <c r="EG25" s="715">
        <v>2.35</v>
      </c>
      <c r="EH25" s="715">
        <v>3.24</v>
      </c>
      <c r="EI25" s="715">
        <v>4.05</v>
      </c>
      <c r="EJ25" s="715">
        <v>5.54</v>
      </c>
      <c r="EK25" s="715">
        <v>5.28</v>
      </c>
      <c r="EL25" s="715">
        <v>5.73</v>
      </c>
      <c r="EM25" s="715">
        <v>6.36</v>
      </c>
      <c r="EN25" s="715">
        <v>7.21</v>
      </c>
      <c r="EO25" s="715">
        <v>8.93</v>
      </c>
      <c r="EP25" s="715">
        <v>2.94</v>
      </c>
      <c r="EQ25" s="715">
        <v>3.82</v>
      </c>
      <c r="ER25" s="715">
        <v>4.75</v>
      </c>
      <c r="ES25" s="715">
        <v>5.5</v>
      </c>
      <c r="ET25" s="715">
        <v>5.8</v>
      </c>
      <c r="EU25" s="715">
        <v>5.69</v>
      </c>
      <c r="EV25" s="715">
        <v>5.84</v>
      </c>
      <c r="EW25" s="715">
        <v>6.53</v>
      </c>
      <c r="EX25" s="715">
        <v>7.09</v>
      </c>
      <c r="EY25" s="715">
        <v>8.9600000000000009</v>
      </c>
      <c r="EZ25" s="715">
        <v>10.93</v>
      </c>
      <c r="FA25" s="715">
        <v>11.84</v>
      </c>
      <c r="FB25" s="715">
        <v>1.38</v>
      </c>
      <c r="FC25" s="715">
        <v>2.42</v>
      </c>
      <c r="FD25" s="715">
        <v>3.43</v>
      </c>
      <c r="FE25" s="715">
        <v>4.8600000000000003</v>
      </c>
      <c r="FF25" s="715">
        <v>6.59</v>
      </c>
      <c r="FG25" s="715">
        <v>9.19</v>
      </c>
      <c r="FH25" s="715">
        <v>10.09</v>
      </c>
      <c r="FI25" s="715">
        <v>12.86</v>
      </c>
      <c r="FJ25" s="715">
        <v>20.62</v>
      </c>
      <c r="FK25" s="715">
        <v>24.2</v>
      </c>
      <c r="FL25" s="715">
        <v>22.63</v>
      </c>
      <c r="FM25" s="715">
        <v>21.95</v>
      </c>
      <c r="FN25" s="715">
        <v>1.26</v>
      </c>
      <c r="FO25" s="715">
        <v>1.6</v>
      </c>
      <c r="FP25" s="715">
        <v>2.59</v>
      </c>
      <c r="FQ25" s="715">
        <v>4.18</v>
      </c>
      <c r="FR25" s="715">
        <v>5.19</v>
      </c>
      <c r="FS25" s="715">
        <v>5.53</v>
      </c>
      <c r="FT25" s="715">
        <v>6.77</v>
      </c>
      <c r="FU25" s="715">
        <v>7.64</v>
      </c>
      <c r="FV25" s="715">
        <v>8.7799999999999994</v>
      </c>
    </row>
    <row r="26" spans="1:178">
      <c r="A26" s="715" t="s">
        <v>4468</v>
      </c>
      <c r="B26" s="715">
        <v>0.72</v>
      </c>
      <c r="C26" s="715">
        <v>1.26</v>
      </c>
      <c r="D26" s="715">
        <v>1.04</v>
      </c>
      <c r="E26" s="715">
        <v>0.88</v>
      </c>
      <c r="F26" s="715">
        <v>0.39</v>
      </c>
      <c r="G26" s="715">
        <v>0.35</v>
      </c>
      <c r="H26" s="715">
        <v>-0.08</v>
      </c>
      <c r="I26" s="715">
        <v>0.64</v>
      </c>
      <c r="J26" s="715">
        <v>1.48</v>
      </c>
      <c r="K26" s="715">
        <v>2.94</v>
      </c>
      <c r="L26" s="715">
        <v>5.74</v>
      </c>
      <c r="M26" s="715">
        <v>5.82</v>
      </c>
      <c r="N26" s="715">
        <v>0.65</v>
      </c>
      <c r="O26" s="715">
        <v>0.73</v>
      </c>
      <c r="P26" s="715">
        <v>1.64</v>
      </c>
      <c r="Q26" s="715">
        <v>2.5499999999999998</v>
      </c>
      <c r="R26" s="715">
        <v>3.32</v>
      </c>
      <c r="S26" s="715">
        <v>3.08</v>
      </c>
      <c r="T26" s="715">
        <v>3.6</v>
      </c>
      <c r="U26" s="715">
        <v>3.01</v>
      </c>
      <c r="V26" s="715">
        <v>4.3899999999999997</v>
      </c>
      <c r="W26" s="715">
        <v>5.04</v>
      </c>
      <c r="X26" s="715">
        <v>6.14</v>
      </c>
      <c r="Y26" s="715">
        <v>7.91</v>
      </c>
      <c r="Z26" s="715">
        <v>3.32</v>
      </c>
      <c r="AA26" s="715">
        <v>3.01</v>
      </c>
      <c r="AB26" s="715">
        <v>2.81</v>
      </c>
      <c r="AC26" s="715">
        <v>4.5599999999999996</v>
      </c>
      <c r="AD26" s="715">
        <v>3.55</v>
      </c>
      <c r="AE26" s="715">
        <v>3.55</v>
      </c>
      <c r="AF26" s="715">
        <v>2.58</v>
      </c>
      <c r="AG26" s="715">
        <v>3.02</v>
      </c>
      <c r="AH26" s="715">
        <v>4.16</v>
      </c>
      <c r="AI26" s="715">
        <v>5.73</v>
      </c>
      <c r="AJ26" s="715">
        <v>7.78</v>
      </c>
      <c r="AK26" s="715">
        <v>8.91</v>
      </c>
      <c r="AL26" s="715">
        <v>0.94</v>
      </c>
      <c r="AM26" s="715">
        <v>3.12</v>
      </c>
      <c r="AN26" s="715">
        <v>3.65</v>
      </c>
      <c r="AO26" s="715">
        <v>5.72</v>
      </c>
      <c r="AP26" s="715">
        <v>6.27</v>
      </c>
      <c r="AQ26" s="715">
        <v>4.54</v>
      </c>
      <c r="AR26" s="715">
        <v>5.4</v>
      </c>
      <c r="AS26" s="715">
        <v>5.08</v>
      </c>
      <c r="AT26" s="715">
        <v>6.04</v>
      </c>
      <c r="AU26" s="715">
        <v>9.27</v>
      </c>
      <c r="AV26" s="715">
        <v>10.43</v>
      </c>
      <c r="AW26" s="715">
        <v>10.87</v>
      </c>
      <c r="AX26" s="715">
        <v>0.56000000000000005</v>
      </c>
      <c r="AY26" s="715">
        <v>0.98</v>
      </c>
      <c r="AZ26" s="715">
        <v>3.68</v>
      </c>
      <c r="BA26" s="715">
        <v>4.28</v>
      </c>
      <c r="BB26" s="715">
        <v>4.13</v>
      </c>
      <c r="BC26" s="715">
        <v>3.31</v>
      </c>
      <c r="BD26" s="715">
        <v>3.27</v>
      </c>
      <c r="BE26" s="715">
        <v>2.44</v>
      </c>
      <c r="BF26" s="715">
        <v>2.5299999999999998</v>
      </c>
      <c r="BG26" s="715">
        <v>4.21</v>
      </c>
      <c r="BH26" s="715">
        <v>5.75</v>
      </c>
      <c r="BI26" s="715">
        <v>7.44</v>
      </c>
      <c r="BJ26" s="715">
        <v>1.63</v>
      </c>
      <c r="BK26" s="715">
        <v>3.89</v>
      </c>
      <c r="BL26" s="715">
        <v>3.81</v>
      </c>
      <c r="BM26" s="715">
        <v>3.64</v>
      </c>
      <c r="BN26" s="715">
        <v>1.78</v>
      </c>
      <c r="BO26" s="715">
        <v>1.1200000000000001</v>
      </c>
      <c r="BP26" s="715">
        <v>0.13</v>
      </c>
      <c r="BQ26" s="715">
        <v>1.1299999999999999</v>
      </c>
      <c r="BR26" s="715">
        <v>3.03</v>
      </c>
      <c r="BS26" s="715">
        <v>6.27</v>
      </c>
      <c r="BT26" s="715">
        <v>6.58</v>
      </c>
      <c r="BU26" s="715">
        <v>5.85</v>
      </c>
      <c r="BV26" s="715">
        <v>0.65</v>
      </c>
      <c r="BW26" s="715">
        <v>1.97</v>
      </c>
      <c r="BX26" s="715">
        <v>2.06</v>
      </c>
      <c r="BY26" s="715">
        <v>2.73</v>
      </c>
      <c r="BZ26" s="715">
        <v>4.04</v>
      </c>
      <c r="CA26" s="715">
        <v>3.06</v>
      </c>
      <c r="CB26" s="715">
        <v>2.92</v>
      </c>
      <c r="CC26" s="715">
        <v>4.1500000000000004</v>
      </c>
      <c r="CD26" s="715">
        <v>4.72</v>
      </c>
      <c r="CE26" s="715">
        <v>7.54</v>
      </c>
      <c r="CF26" s="715">
        <v>10.220000000000001</v>
      </c>
      <c r="CG26" s="715">
        <v>11.2</v>
      </c>
      <c r="CH26" s="715">
        <v>0.68</v>
      </c>
      <c r="CI26" s="715">
        <v>1.04</v>
      </c>
      <c r="CJ26" s="715">
        <v>1.19</v>
      </c>
      <c r="CK26" s="715">
        <v>2.1800000000000002</v>
      </c>
      <c r="CL26" s="715">
        <v>1.66</v>
      </c>
      <c r="CM26" s="715">
        <v>0.35</v>
      </c>
      <c r="CN26" s="715">
        <v>0.54</v>
      </c>
      <c r="CO26" s="715">
        <v>0.94</v>
      </c>
      <c r="CP26" s="715">
        <v>1.55</v>
      </c>
      <c r="CQ26" s="715">
        <v>2.8</v>
      </c>
      <c r="CR26" s="715">
        <v>4.03</v>
      </c>
      <c r="CS26" s="715">
        <v>5.28</v>
      </c>
      <c r="CT26" s="715">
        <v>2.19</v>
      </c>
      <c r="CU26" s="715">
        <v>2.58</v>
      </c>
      <c r="CV26" s="715">
        <v>3.33</v>
      </c>
      <c r="CW26" s="715">
        <v>3.09</v>
      </c>
      <c r="CX26" s="715">
        <v>2.3199999999999998</v>
      </c>
      <c r="CY26" s="715">
        <v>3.31</v>
      </c>
      <c r="CZ26" s="715">
        <v>3.9</v>
      </c>
      <c r="DA26" s="715">
        <v>3.62</v>
      </c>
      <c r="DB26" s="715">
        <v>3.3</v>
      </c>
      <c r="DC26" s="715">
        <v>4.63</v>
      </c>
      <c r="DD26" s="715">
        <v>5.65</v>
      </c>
      <c r="DE26" s="715">
        <v>6.58</v>
      </c>
      <c r="DF26" s="715">
        <v>2</v>
      </c>
      <c r="DG26" s="715">
        <v>2.14</v>
      </c>
      <c r="DH26" s="715">
        <v>3.01</v>
      </c>
      <c r="DI26" s="715">
        <v>3.95</v>
      </c>
      <c r="DJ26" s="715">
        <v>3.92</v>
      </c>
      <c r="DK26" s="715">
        <v>4.29</v>
      </c>
      <c r="DL26" s="715">
        <v>4.96</v>
      </c>
      <c r="DM26" s="715">
        <v>5.22</v>
      </c>
      <c r="DN26" s="715">
        <v>5.0199999999999996</v>
      </c>
      <c r="DO26" s="715">
        <v>6.83</v>
      </c>
      <c r="DP26" s="715">
        <v>7.57</v>
      </c>
      <c r="DQ26" s="715">
        <v>8.07</v>
      </c>
      <c r="DR26" s="715">
        <v>0.84</v>
      </c>
      <c r="DS26" s="715">
        <v>1.28</v>
      </c>
      <c r="DT26" s="715">
        <v>3.04</v>
      </c>
      <c r="DU26" s="715">
        <v>4.95</v>
      </c>
      <c r="DV26" s="715">
        <v>4.9000000000000004</v>
      </c>
      <c r="DW26" s="715">
        <v>3.77</v>
      </c>
      <c r="DX26" s="715">
        <v>3.77</v>
      </c>
      <c r="DY26" s="715">
        <v>4.04</v>
      </c>
      <c r="DZ26" s="715">
        <v>4.63</v>
      </c>
      <c r="EA26" s="715">
        <v>5.24</v>
      </c>
      <c r="EB26" s="715">
        <v>6.75</v>
      </c>
      <c r="EC26" s="715">
        <v>8</v>
      </c>
      <c r="ED26" s="715">
        <v>1.93</v>
      </c>
      <c r="EE26" s="715">
        <v>1.55</v>
      </c>
      <c r="EF26" s="715">
        <v>1.21</v>
      </c>
      <c r="EG26" s="715">
        <v>2.23</v>
      </c>
      <c r="EH26" s="715">
        <v>2.66</v>
      </c>
      <c r="EI26" s="715">
        <v>3.19</v>
      </c>
      <c r="EJ26" s="715">
        <v>5.28</v>
      </c>
      <c r="EK26" s="715">
        <v>5.27</v>
      </c>
      <c r="EL26" s="715">
        <v>4.51</v>
      </c>
      <c r="EM26" s="715">
        <v>6.03</v>
      </c>
      <c r="EN26" s="715">
        <v>6.93</v>
      </c>
      <c r="EO26" s="715">
        <v>9.08</v>
      </c>
      <c r="EP26" s="715">
        <v>2.86</v>
      </c>
      <c r="EQ26" s="715">
        <v>3.11</v>
      </c>
      <c r="ER26" s="715">
        <v>4.66</v>
      </c>
      <c r="ES26" s="715">
        <v>5.65</v>
      </c>
      <c r="ET26" s="715">
        <v>5.78</v>
      </c>
      <c r="EU26" s="715">
        <v>5.95</v>
      </c>
      <c r="EV26" s="715">
        <v>6.15</v>
      </c>
      <c r="EW26" s="715">
        <v>6.79</v>
      </c>
      <c r="EX26" s="715">
        <v>6.6</v>
      </c>
      <c r="EY26" s="715">
        <v>8.14</v>
      </c>
      <c r="EZ26" s="715">
        <v>10.54</v>
      </c>
      <c r="FA26" s="715">
        <v>12.22</v>
      </c>
      <c r="FB26" s="715">
        <v>1.03</v>
      </c>
      <c r="FC26" s="715">
        <v>1.51</v>
      </c>
      <c r="FD26" s="715">
        <v>2.68</v>
      </c>
      <c r="FE26" s="715">
        <v>4.25</v>
      </c>
      <c r="FF26" s="715">
        <v>5.91</v>
      </c>
      <c r="FG26" s="715">
        <v>9.73</v>
      </c>
      <c r="FH26" s="715">
        <v>10.27</v>
      </c>
      <c r="FI26" s="715">
        <v>11.88</v>
      </c>
      <c r="FJ26" s="715">
        <v>19.059999999999999</v>
      </c>
      <c r="FK26" s="715">
        <v>23.64</v>
      </c>
      <c r="FL26" s="715">
        <v>23.19</v>
      </c>
      <c r="FM26" s="715">
        <v>23.32</v>
      </c>
      <c r="FN26" s="715">
        <v>1.38</v>
      </c>
      <c r="FO26" s="715">
        <v>0.95</v>
      </c>
      <c r="FP26" s="715">
        <v>1.85</v>
      </c>
      <c r="FQ26" s="715">
        <v>3.12</v>
      </c>
      <c r="FR26" s="715">
        <v>4.03</v>
      </c>
      <c r="FS26" s="715">
        <v>3.71</v>
      </c>
      <c r="FT26" s="715">
        <v>4.6399999999999997</v>
      </c>
      <c r="FU26" s="715">
        <v>5.38</v>
      </c>
      <c r="FV26" s="715">
        <v>5.81</v>
      </c>
    </row>
    <row r="27" spans="1:178">
      <c r="A27" s="715" t="s">
        <v>4469</v>
      </c>
      <c r="B27" s="715">
        <v>0.12</v>
      </c>
      <c r="C27" s="715">
        <v>0.74</v>
      </c>
      <c r="D27" s="715">
        <v>1.27</v>
      </c>
      <c r="E27" s="715">
        <v>1.44</v>
      </c>
      <c r="F27" s="715">
        <v>2.37</v>
      </c>
      <c r="G27" s="715">
        <v>2.8</v>
      </c>
      <c r="H27" s="715">
        <v>2.58</v>
      </c>
      <c r="I27" s="715">
        <v>2.79</v>
      </c>
      <c r="J27" s="715">
        <v>3.74</v>
      </c>
      <c r="K27" s="715">
        <v>5.84</v>
      </c>
      <c r="L27" s="715">
        <v>7.85</v>
      </c>
      <c r="M27" s="715">
        <v>7.91</v>
      </c>
      <c r="N27" s="715">
        <v>0.57999999999999996</v>
      </c>
      <c r="O27" s="715">
        <v>0.88</v>
      </c>
      <c r="P27" s="715">
        <v>1.0900000000000001</v>
      </c>
      <c r="Q27" s="715">
        <v>2.2599999999999998</v>
      </c>
      <c r="R27" s="715">
        <v>4.32</v>
      </c>
      <c r="S27" s="715">
        <v>4.12</v>
      </c>
      <c r="T27" s="715">
        <v>5.74</v>
      </c>
      <c r="U27" s="715">
        <v>4.3</v>
      </c>
      <c r="V27" s="715">
        <v>5.94</v>
      </c>
      <c r="W27" s="715">
        <v>8.25</v>
      </c>
      <c r="X27" s="715">
        <v>9.43</v>
      </c>
      <c r="Y27" s="715">
        <v>9.67</v>
      </c>
      <c r="Z27" s="715">
        <v>1.98</v>
      </c>
      <c r="AA27" s="715">
        <v>2.11</v>
      </c>
      <c r="AB27" s="715">
        <v>2.74</v>
      </c>
      <c r="AC27" s="715">
        <v>3.92</v>
      </c>
      <c r="AD27" s="715">
        <v>4.75</v>
      </c>
      <c r="AE27" s="715">
        <v>3.72</v>
      </c>
      <c r="AF27" s="715">
        <v>3.25</v>
      </c>
      <c r="AG27" s="715">
        <v>2.77</v>
      </c>
      <c r="AH27" s="715">
        <v>4.47</v>
      </c>
      <c r="AI27" s="715">
        <v>6.94</v>
      </c>
      <c r="AJ27" s="715">
        <v>8.75</v>
      </c>
      <c r="AK27" s="715">
        <v>8.84</v>
      </c>
      <c r="AL27" s="715">
        <v>0.96</v>
      </c>
      <c r="AM27" s="715">
        <v>2.99</v>
      </c>
      <c r="AN27" s="715">
        <v>3.27</v>
      </c>
      <c r="AO27" s="715">
        <v>5.0999999999999996</v>
      </c>
      <c r="AP27" s="715">
        <v>6.37</v>
      </c>
      <c r="AQ27" s="715">
        <v>5.03</v>
      </c>
      <c r="AR27" s="715">
        <v>6.42</v>
      </c>
      <c r="AS27" s="715">
        <v>5.98</v>
      </c>
      <c r="AT27" s="715">
        <v>6.79</v>
      </c>
      <c r="AU27" s="715">
        <v>9.89</v>
      </c>
      <c r="AV27" s="715">
        <v>10.8</v>
      </c>
      <c r="AW27" s="715">
        <v>10.08</v>
      </c>
      <c r="AX27" s="715">
        <v>0.28999999999999998</v>
      </c>
      <c r="AY27" s="715">
        <v>-0.32</v>
      </c>
      <c r="AZ27" s="715">
        <v>0.63</v>
      </c>
      <c r="BA27" s="715">
        <v>0.76</v>
      </c>
      <c r="BB27" s="715">
        <v>1.5</v>
      </c>
      <c r="BC27" s="715">
        <v>1.56</v>
      </c>
      <c r="BD27" s="715">
        <v>2.4</v>
      </c>
      <c r="BE27" s="715">
        <v>1.18</v>
      </c>
      <c r="BF27" s="715">
        <v>1.45</v>
      </c>
      <c r="BG27" s="715">
        <v>3.74</v>
      </c>
      <c r="BH27" s="715">
        <v>5.4</v>
      </c>
      <c r="BI27" s="715">
        <v>6.23</v>
      </c>
      <c r="BJ27" s="715">
        <v>2</v>
      </c>
      <c r="BK27" s="715">
        <v>3.43</v>
      </c>
      <c r="BL27" s="715">
        <v>3.91</v>
      </c>
      <c r="BM27" s="715">
        <v>4.66</v>
      </c>
      <c r="BN27" s="715">
        <v>4.3499999999999996</v>
      </c>
      <c r="BO27" s="715">
        <v>3.62</v>
      </c>
      <c r="BP27" s="715">
        <v>2.9</v>
      </c>
      <c r="BQ27" s="715">
        <v>3.36</v>
      </c>
      <c r="BR27" s="715">
        <v>4.6100000000000003</v>
      </c>
      <c r="BS27" s="715">
        <v>6.68</v>
      </c>
      <c r="BT27" s="715">
        <v>7.37</v>
      </c>
      <c r="BU27" s="715">
        <v>6.59</v>
      </c>
      <c r="BV27" s="715">
        <v>0.28999999999999998</v>
      </c>
      <c r="BW27" s="715">
        <v>1.1000000000000001</v>
      </c>
      <c r="BX27" s="715">
        <v>1.41</v>
      </c>
      <c r="BY27" s="715">
        <v>2.4500000000000002</v>
      </c>
      <c r="BZ27" s="715">
        <v>4.55</v>
      </c>
      <c r="CA27" s="715">
        <v>3.84</v>
      </c>
      <c r="CB27" s="715">
        <v>3.05</v>
      </c>
      <c r="CC27" s="715">
        <v>3.58</v>
      </c>
      <c r="CD27" s="715">
        <v>4.5599999999999996</v>
      </c>
      <c r="CE27" s="715">
        <v>7.99</v>
      </c>
      <c r="CF27" s="715">
        <v>10.11</v>
      </c>
      <c r="CG27" s="715">
        <v>11.09</v>
      </c>
      <c r="CH27" s="715">
        <v>0.66</v>
      </c>
      <c r="CI27" s="715">
        <v>0.89</v>
      </c>
      <c r="CJ27" s="715">
        <v>1.26</v>
      </c>
      <c r="CK27" s="715">
        <v>2.4700000000000002</v>
      </c>
      <c r="CL27" s="715">
        <v>2.2999999999999998</v>
      </c>
      <c r="CM27" s="715">
        <v>0.89</v>
      </c>
      <c r="CN27" s="715">
        <v>0.97</v>
      </c>
      <c r="CO27" s="715">
        <v>2.0299999999999998</v>
      </c>
      <c r="CP27" s="715">
        <v>3.4</v>
      </c>
      <c r="CQ27" s="715">
        <v>5.39</v>
      </c>
      <c r="CR27" s="715">
        <v>5.58</v>
      </c>
      <c r="CS27" s="715">
        <v>5.9</v>
      </c>
      <c r="CT27" s="715">
        <v>1.92</v>
      </c>
      <c r="CU27" s="715">
        <v>2.14</v>
      </c>
      <c r="CV27" s="715">
        <v>2.46</v>
      </c>
      <c r="CW27" s="715">
        <v>2.81</v>
      </c>
      <c r="CX27" s="715">
        <v>2.56</v>
      </c>
      <c r="CY27" s="715">
        <v>3.7</v>
      </c>
      <c r="CZ27" s="715">
        <v>4.18</v>
      </c>
      <c r="DA27" s="715">
        <v>3.94</v>
      </c>
      <c r="DB27" s="715">
        <v>4.8899999999999997</v>
      </c>
      <c r="DC27" s="715">
        <v>6.78</v>
      </c>
      <c r="DD27" s="715">
        <v>6.42</v>
      </c>
      <c r="DE27" s="715">
        <v>7.33</v>
      </c>
      <c r="DF27" s="715">
        <v>2.6</v>
      </c>
      <c r="DG27" s="715">
        <v>2.69</v>
      </c>
      <c r="DH27" s="715">
        <v>3.76</v>
      </c>
      <c r="DI27" s="715">
        <v>5.01</v>
      </c>
      <c r="DJ27" s="715">
        <v>5.47</v>
      </c>
      <c r="DK27" s="715">
        <v>6.08</v>
      </c>
      <c r="DL27" s="715">
        <v>6.41</v>
      </c>
      <c r="DM27" s="715">
        <v>6.59</v>
      </c>
      <c r="DN27" s="715">
        <v>6.31</v>
      </c>
      <c r="DO27" s="715">
        <v>8.42</v>
      </c>
      <c r="DP27" s="715">
        <v>8.26</v>
      </c>
      <c r="DQ27" s="715">
        <v>8.0500000000000007</v>
      </c>
      <c r="DR27" s="715">
        <v>1.26</v>
      </c>
      <c r="DS27" s="715">
        <v>2.19</v>
      </c>
      <c r="DT27" s="715">
        <v>3.57</v>
      </c>
      <c r="DU27" s="715">
        <v>5.01</v>
      </c>
      <c r="DV27" s="715">
        <v>5.6</v>
      </c>
      <c r="DW27" s="715">
        <v>4.7</v>
      </c>
      <c r="DX27" s="715">
        <v>5.23</v>
      </c>
      <c r="DY27" s="715">
        <v>5.13</v>
      </c>
      <c r="DZ27" s="715">
        <v>6.18</v>
      </c>
      <c r="EA27" s="715">
        <v>7.79</v>
      </c>
      <c r="EB27" s="715">
        <v>8.5299999999999994</v>
      </c>
      <c r="EC27" s="715">
        <v>9.1300000000000008</v>
      </c>
      <c r="ED27" s="715">
        <v>2.48</v>
      </c>
      <c r="EE27" s="715">
        <v>2.29</v>
      </c>
      <c r="EF27" s="715">
        <v>1.68</v>
      </c>
      <c r="EG27" s="715">
        <v>1.86</v>
      </c>
      <c r="EH27" s="715">
        <v>2.4300000000000002</v>
      </c>
      <c r="EI27" s="715">
        <v>3.35</v>
      </c>
      <c r="EJ27" s="715">
        <v>5.1100000000000003</v>
      </c>
      <c r="EK27" s="715">
        <v>4.2699999999999996</v>
      </c>
      <c r="EL27" s="715">
        <v>4.33</v>
      </c>
      <c r="EM27" s="715">
        <v>5.55</v>
      </c>
      <c r="EN27" s="715">
        <v>6.14</v>
      </c>
      <c r="EO27" s="715">
        <v>8.34</v>
      </c>
      <c r="EP27" s="715">
        <v>3.15</v>
      </c>
      <c r="EQ27" s="715">
        <v>4.0199999999999996</v>
      </c>
      <c r="ER27" s="715">
        <v>4.9400000000000004</v>
      </c>
      <c r="ES27" s="715">
        <v>6.25</v>
      </c>
      <c r="ET27" s="715">
        <v>6.79</v>
      </c>
      <c r="EU27" s="715">
        <v>6.55</v>
      </c>
      <c r="EV27" s="715">
        <v>6.41</v>
      </c>
      <c r="EW27" s="715">
        <v>6.9</v>
      </c>
      <c r="EX27" s="715">
        <v>7.52</v>
      </c>
      <c r="EY27" s="715">
        <v>9.8000000000000007</v>
      </c>
      <c r="EZ27" s="715">
        <v>11.81</v>
      </c>
      <c r="FA27" s="715">
        <v>12.39</v>
      </c>
      <c r="FB27" s="715">
        <v>1.23</v>
      </c>
      <c r="FC27" s="715">
        <v>2.36</v>
      </c>
      <c r="FD27" s="715">
        <v>2.81</v>
      </c>
      <c r="FE27" s="715">
        <v>4.4000000000000004</v>
      </c>
      <c r="FF27" s="715">
        <v>6.56</v>
      </c>
      <c r="FG27" s="715">
        <v>10.5</v>
      </c>
      <c r="FH27" s="715">
        <v>10.51</v>
      </c>
      <c r="FI27" s="715">
        <v>12.84</v>
      </c>
      <c r="FJ27" s="715">
        <v>21.69</v>
      </c>
      <c r="FK27" s="715">
        <v>24.46</v>
      </c>
      <c r="FL27" s="715">
        <v>22.94</v>
      </c>
      <c r="FM27" s="715">
        <v>22.34</v>
      </c>
      <c r="FN27" s="715">
        <v>1.78</v>
      </c>
      <c r="FO27" s="715">
        <v>1.82</v>
      </c>
      <c r="FP27" s="715">
        <v>3</v>
      </c>
      <c r="FQ27" s="715">
        <v>4.2300000000000004</v>
      </c>
      <c r="FR27" s="715">
        <v>4.9000000000000004</v>
      </c>
      <c r="FS27" s="715">
        <v>5</v>
      </c>
      <c r="FT27" s="715">
        <v>6.22</v>
      </c>
      <c r="FU27" s="715">
        <v>6.64</v>
      </c>
      <c r="FV27" s="715">
        <v>7.43</v>
      </c>
    </row>
    <row r="28" spans="1:178">
      <c r="A28" s="715" t="s">
        <v>4470</v>
      </c>
      <c r="B28" s="715">
        <v>0.1</v>
      </c>
      <c r="C28" s="715">
        <v>-0.1</v>
      </c>
      <c r="D28" s="715">
        <v>-0.04</v>
      </c>
      <c r="E28" s="715">
        <v>-0.25</v>
      </c>
      <c r="F28" s="715">
        <v>-0.72</v>
      </c>
      <c r="G28" s="715">
        <v>-0.74</v>
      </c>
      <c r="H28" s="715">
        <v>-1.21</v>
      </c>
      <c r="I28" s="715">
        <v>-0.7</v>
      </c>
      <c r="J28" s="715">
        <v>0.88</v>
      </c>
      <c r="K28" s="715">
        <v>3.08</v>
      </c>
      <c r="L28" s="715">
        <v>5.09</v>
      </c>
      <c r="M28" s="715">
        <v>5.19</v>
      </c>
      <c r="N28" s="715">
        <v>0.95</v>
      </c>
      <c r="O28" s="715">
        <v>1.49</v>
      </c>
      <c r="P28" s="715">
        <v>1.88</v>
      </c>
      <c r="Q28" s="715">
        <v>3.3</v>
      </c>
      <c r="R28" s="715">
        <v>3.34</v>
      </c>
      <c r="S28" s="715">
        <v>2.82</v>
      </c>
      <c r="T28" s="715">
        <v>4.08</v>
      </c>
      <c r="U28" s="715">
        <v>4</v>
      </c>
      <c r="V28" s="715">
        <v>5.69</v>
      </c>
      <c r="W28" s="715">
        <v>7.57</v>
      </c>
      <c r="X28" s="715">
        <v>9.69</v>
      </c>
      <c r="Y28" s="715">
        <v>9.6199999999999992</v>
      </c>
      <c r="Z28" s="715">
        <v>2.66</v>
      </c>
      <c r="AA28" s="715">
        <v>3.34</v>
      </c>
      <c r="AB28" s="715">
        <v>3.6</v>
      </c>
      <c r="AC28" s="715">
        <v>4.9800000000000004</v>
      </c>
      <c r="AD28" s="715">
        <v>4.47</v>
      </c>
      <c r="AE28" s="715">
        <v>4.57</v>
      </c>
      <c r="AF28" s="715">
        <v>2.89</v>
      </c>
      <c r="AG28" s="715">
        <v>2.95</v>
      </c>
      <c r="AH28" s="715">
        <v>4.55</v>
      </c>
      <c r="AI28" s="715">
        <v>6.73</v>
      </c>
      <c r="AJ28" s="715">
        <v>8.6</v>
      </c>
      <c r="AK28" s="715">
        <v>8.83</v>
      </c>
      <c r="AL28" s="715">
        <v>0.52</v>
      </c>
      <c r="AM28" s="715">
        <v>3.09</v>
      </c>
      <c r="AN28" s="715">
        <v>4.49</v>
      </c>
      <c r="AO28" s="715">
        <v>6.4</v>
      </c>
      <c r="AP28" s="715">
        <v>7.42</v>
      </c>
      <c r="AQ28" s="715">
        <v>5.6</v>
      </c>
      <c r="AR28" s="715">
        <v>6.4</v>
      </c>
      <c r="AS28" s="715">
        <v>6.49</v>
      </c>
      <c r="AT28" s="715">
        <v>7.03</v>
      </c>
      <c r="AU28" s="715">
        <v>9.8800000000000008</v>
      </c>
      <c r="AV28" s="715">
        <v>10.55</v>
      </c>
      <c r="AW28" s="715">
        <v>10.42</v>
      </c>
      <c r="AX28" s="715">
        <v>0.63</v>
      </c>
      <c r="AY28" s="715">
        <v>0.9</v>
      </c>
      <c r="AZ28" s="715">
        <v>3.24</v>
      </c>
      <c r="BA28" s="715">
        <v>3.16</v>
      </c>
      <c r="BB28" s="715">
        <v>3.93</v>
      </c>
      <c r="BC28" s="715">
        <v>3.88</v>
      </c>
      <c r="BD28" s="715">
        <v>4.3600000000000003</v>
      </c>
      <c r="BE28" s="715">
        <v>3.32</v>
      </c>
      <c r="BF28" s="715">
        <v>3.72</v>
      </c>
      <c r="BG28" s="715">
        <v>6.1</v>
      </c>
      <c r="BH28" s="715">
        <v>7.96</v>
      </c>
      <c r="BI28" s="715">
        <v>9.26</v>
      </c>
      <c r="BJ28" s="715">
        <v>2.2200000000000002</v>
      </c>
      <c r="BK28" s="715">
        <v>4.51</v>
      </c>
      <c r="BL28" s="715">
        <v>5.0999999999999996</v>
      </c>
      <c r="BM28" s="715">
        <v>5.21</v>
      </c>
      <c r="BN28" s="715">
        <v>3.62</v>
      </c>
      <c r="BO28" s="715">
        <v>2.56</v>
      </c>
      <c r="BP28" s="715">
        <v>1.91</v>
      </c>
      <c r="BQ28" s="715">
        <v>2.86</v>
      </c>
      <c r="BR28" s="715">
        <v>4.72</v>
      </c>
      <c r="BS28" s="715">
        <v>8.41</v>
      </c>
      <c r="BT28" s="715">
        <v>8.3000000000000007</v>
      </c>
      <c r="BU28" s="715">
        <v>7.7</v>
      </c>
      <c r="BV28" s="715">
        <v>0.93</v>
      </c>
      <c r="BW28" s="715">
        <v>1.98</v>
      </c>
      <c r="BX28" s="715">
        <v>1.91</v>
      </c>
      <c r="BY28" s="715">
        <v>2.84</v>
      </c>
      <c r="BZ28" s="715">
        <v>3.71</v>
      </c>
      <c r="CA28" s="715">
        <v>2.66</v>
      </c>
      <c r="CB28" s="715">
        <v>2.3199999999999998</v>
      </c>
      <c r="CC28" s="715">
        <v>3.45</v>
      </c>
      <c r="CD28" s="715">
        <v>4.0999999999999996</v>
      </c>
      <c r="CE28" s="715">
        <v>7.63</v>
      </c>
      <c r="CF28" s="715">
        <v>10.220000000000001</v>
      </c>
      <c r="CG28" s="715">
        <v>11.75</v>
      </c>
      <c r="CH28" s="715">
        <v>0.69</v>
      </c>
      <c r="CI28" s="715">
        <v>0.99</v>
      </c>
      <c r="CJ28" s="715">
        <v>1.31</v>
      </c>
      <c r="CK28" s="715">
        <v>2.25</v>
      </c>
      <c r="CL28" s="715">
        <v>1.69</v>
      </c>
      <c r="CM28" s="715">
        <v>0.37</v>
      </c>
      <c r="CN28" s="715">
        <v>0.37</v>
      </c>
      <c r="CO28" s="715">
        <v>0.96</v>
      </c>
      <c r="CP28" s="715">
        <v>1.89</v>
      </c>
      <c r="CQ28" s="715">
        <v>3.64</v>
      </c>
      <c r="CR28" s="715">
        <v>4.54</v>
      </c>
      <c r="CS28" s="715">
        <v>5.43</v>
      </c>
      <c r="CT28" s="715">
        <v>2.69</v>
      </c>
      <c r="CU28" s="715">
        <v>3.16</v>
      </c>
      <c r="CV28" s="715">
        <v>4.54</v>
      </c>
      <c r="CW28" s="715">
        <v>3.91</v>
      </c>
      <c r="CX28" s="715">
        <v>3.75</v>
      </c>
      <c r="CY28" s="715">
        <v>4.22</v>
      </c>
      <c r="CZ28" s="715">
        <v>4.6399999999999997</v>
      </c>
      <c r="DA28" s="715">
        <v>4.1900000000000004</v>
      </c>
      <c r="DB28" s="715">
        <v>3.78</v>
      </c>
      <c r="DC28" s="715">
        <v>5.82</v>
      </c>
      <c r="DD28" s="715">
        <v>6.72</v>
      </c>
      <c r="DE28" s="715">
        <v>7.55</v>
      </c>
      <c r="DF28" s="715">
        <v>2.88</v>
      </c>
      <c r="DG28" s="715">
        <v>3.43</v>
      </c>
      <c r="DH28" s="715">
        <v>4.38</v>
      </c>
      <c r="DI28" s="715">
        <v>5.0199999999999996</v>
      </c>
      <c r="DJ28" s="715">
        <v>5.29</v>
      </c>
      <c r="DK28" s="715">
        <v>5.14</v>
      </c>
      <c r="DL28" s="715">
        <v>5.47</v>
      </c>
      <c r="DM28" s="715">
        <v>5.28</v>
      </c>
      <c r="DN28" s="715">
        <v>5.71</v>
      </c>
      <c r="DO28" s="715">
        <v>8.5500000000000007</v>
      </c>
      <c r="DP28" s="715">
        <v>9.32</v>
      </c>
      <c r="DQ28" s="715">
        <v>9.11</v>
      </c>
      <c r="DR28" s="715">
        <v>1.51</v>
      </c>
      <c r="DS28" s="715">
        <v>2.17</v>
      </c>
      <c r="DT28" s="715">
        <v>3.67</v>
      </c>
      <c r="DU28" s="715">
        <v>5.08</v>
      </c>
      <c r="DV28" s="715">
        <v>4.7699999999999996</v>
      </c>
      <c r="DW28" s="715">
        <v>4.1100000000000003</v>
      </c>
      <c r="DX28" s="715">
        <v>3.46</v>
      </c>
      <c r="DY28" s="715">
        <v>4.0599999999999996</v>
      </c>
      <c r="DZ28" s="715">
        <v>5.32</v>
      </c>
      <c r="EA28" s="715">
        <v>6.53</v>
      </c>
      <c r="EB28" s="715">
        <v>7.55</v>
      </c>
      <c r="EC28" s="715">
        <v>8.33</v>
      </c>
      <c r="ED28" s="715">
        <v>2.81</v>
      </c>
      <c r="EE28" s="715">
        <v>2.54</v>
      </c>
      <c r="EF28" s="715">
        <v>2.5299999999999998</v>
      </c>
      <c r="EG28" s="715">
        <v>2.68</v>
      </c>
      <c r="EH28" s="715">
        <v>2.99</v>
      </c>
      <c r="EI28" s="715">
        <v>3.64</v>
      </c>
      <c r="EJ28" s="715">
        <v>4.91</v>
      </c>
      <c r="EK28" s="715">
        <v>4.72</v>
      </c>
      <c r="EL28" s="715">
        <v>4.4400000000000004</v>
      </c>
      <c r="EM28" s="715">
        <v>6.07</v>
      </c>
      <c r="EN28" s="715">
        <v>6.93</v>
      </c>
      <c r="EO28" s="715">
        <v>9.4700000000000006</v>
      </c>
      <c r="EP28" s="715">
        <v>3.89</v>
      </c>
      <c r="EQ28" s="715">
        <v>3.79</v>
      </c>
      <c r="ER28" s="715">
        <v>4.75</v>
      </c>
      <c r="ES28" s="715">
        <v>5.83</v>
      </c>
      <c r="ET28" s="715">
        <v>5.98</v>
      </c>
      <c r="EU28" s="715">
        <v>5.52</v>
      </c>
      <c r="EV28" s="715">
        <v>5.18</v>
      </c>
      <c r="EW28" s="715">
        <v>5.5</v>
      </c>
      <c r="EX28" s="715">
        <v>6.16</v>
      </c>
      <c r="EY28" s="715">
        <v>8.19</v>
      </c>
      <c r="EZ28" s="715">
        <v>11.02</v>
      </c>
      <c r="FA28" s="715">
        <v>12.47</v>
      </c>
      <c r="FB28" s="715">
        <v>0.8</v>
      </c>
      <c r="FC28" s="715">
        <v>1</v>
      </c>
      <c r="FD28" s="715">
        <v>2.27</v>
      </c>
      <c r="FE28" s="715">
        <v>3.67</v>
      </c>
      <c r="FF28" s="715">
        <v>5.19</v>
      </c>
      <c r="FG28" s="715">
        <v>9.0299999999999994</v>
      </c>
      <c r="FH28" s="715">
        <v>9.57</v>
      </c>
      <c r="FI28" s="715">
        <v>11.47</v>
      </c>
      <c r="FJ28" s="715">
        <v>18.55</v>
      </c>
      <c r="FK28" s="715">
        <v>22.3</v>
      </c>
      <c r="FL28" s="715">
        <v>22.42</v>
      </c>
      <c r="FM28" s="715">
        <v>23.2</v>
      </c>
      <c r="FN28" s="715">
        <v>2.41</v>
      </c>
      <c r="FO28" s="715">
        <v>2.39</v>
      </c>
      <c r="FP28" s="715">
        <v>4</v>
      </c>
      <c r="FQ28" s="715">
        <v>4.58</v>
      </c>
      <c r="FR28" s="715">
        <v>5.03</v>
      </c>
      <c r="FS28" s="715">
        <v>4.22</v>
      </c>
      <c r="FT28" s="715">
        <v>4.74</v>
      </c>
      <c r="FU28" s="715">
        <v>5.84</v>
      </c>
      <c r="FV28" s="715">
        <v>6.43</v>
      </c>
    </row>
    <row r="29" spans="1:178">
      <c r="A29" s="715" t="s">
        <v>4471</v>
      </c>
      <c r="B29" s="715">
        <v>1.2</v>
      </c>
      <c r="C29" s="715">
        <v>1.5</v>
      </c>
      <c r="D29" s="715">
        <v>2.16</v>
      </c>
      <c r="E29" s="715">
        <v>2.92</v>
      </c>
      <c r="F29" s="715">
        <v>3.61</v>
      </c>
      <c r="G29" s="715">
        <v>4.47</v>
      </c>
      <c r="H29" s="715">
        <v>3.78</v>
      </c>
      <c r="I29" s="715">
        <v>4.2699999999999996</v>
      </c>
      <c r="J29" s="715">
        <v>6.05</v>
      </c>
      <c r="K29" s="715">
        <v>7.85</v>
      </c>
      <c r="L29" s="715">
        <v>9.11</v>
      </c>
      <c r="M29" s="715">
        <v>9.56</v>
      </c>
      <c r="N29" s="715">
        <v>0.79</v>
      </c>
      <c r="O29" s="715">
        <v>1.1000000000000001</v>
      </c>
      <c r="P29" s="715">
        <v>1.28</v>
      </c>
      <c r="Q29" s="715">
        <v>2.37</v>
      </c>
      <c r="R29" s="715">
        <v>4.41</v>
      </c>
      <c r="S29" s="715">
        <v>4.71</v>
      </c>
      <c r="T29" s="715">
        <v>5.73</v>
      </c>
      <c r="U29" s="715">
        <v>4.41</v>
      </c>
      <c r="V29" s="715">
        <v>5.54</v>
      </c>
      <c r="W29" s="715">
        <v>7.51</v>
      </c>
      <c r="X29" s="715">
        <v>9.51</v>
      </c>
      <c r="Y29" s="715">
        <v>9.41</v>
      </c>
      <c r="Z29" s="715">
        <v>0.84</v>
      </c>
      <c r="AA29" s="715">
        <v>0.49</v>
      </c>
      <c r="AB29" s="715">
        <v>1.24</v>
      </c>
      <c r="AC29" s="715">
        <v>1.89</v>
      </c>
      <c r="AD29" s="715">
        <v>2.62</v>
      </c>
      <c r="AE29" s="715">
        <v>2.78</v>
      </c>
      <c r="AF29" s="715">
        <v>2.5299999999999998</v>
      </c>
      <c r="AG29" s="715">
        <v>1.92</v>
      </c>
      <c r="AH29" s="715">
        <v>2.78</v>
      </c>
      <c r="AI29" s="715">
        <v>3.99</v>
      </c>
      <c r="AJ29" s="715">
        <v>6.08</v>
      </c>
      <c r="AK29" s="715">
        <v>6.14</v>
      </c>
      <c r="AL29" s="715">
        <v>0.47</v>
      </c>
      <c r="AM29" s="715">
        <v>1.75</v>
      </c>
      <c r="AN29" s="715">
        <v>2.76</v>
      </c>
      <c r="AO29" s="715">
        <v>4.1399999999999997</v>
      </c>
      <c r="AP29" s="715">
        <v>6.12</v>
      </c>
      <c r="AQ29" s="715">
        <v>6.42</v>
      </c>
      <c r="AR29" s="715">
        <v>7.63</v>
      </c>
      <c r="AS29" s="715">
        <v>6.77</v>
      </c>
      <c r="AT29" s="715">
        <v>6.63</v>
      </c>
      <c r="AU29" s="715">
        <v>8.89</v>
      </c>
      <c r="AV29" s="715">
        <v>10</v>
      </c>
      <c r="AW29" s="715">
        <v>9.39</v>
      </c>
      <c r="AX29" s="715">
        <v>0.11</v>
      </c>
      <c r="AY29" s="715">
        <v>0.03</v>
      </c>
      <c r="AZ29" s="715">
        <v>0.24</v>
      </c>
      <c r="BA29" s="715">
        <v>-0.13</v>
      </c>
      <c r="BB29" s="715">
        <v>1.71</v>
      </c>
      <c r="BC29" s="715">
        <v>2.0499999999999998</v>
      </c>
      <c r="BD29" s="715">
        <v>2.2000000000000002</v>
      </c>
      <c r="BE29" s="715">
        <v>1.82</v>
      </c>
      <c r="BF29" s="715">
        <v>1.58</v>
      </c>
      <c r="BG29" s="715">
        <v>4.3600000000000003</v>
      </c>
      <c r="BH29" s="715">
        <v>5.78</v>
      </c>
      <c r="BI29" s="715">
        <v>6.38</v>
      </c>
      <c r="BJ29" s="715">
        <v>2.39</v>
      </c>
      <c r="BK29" s="715">
        <v>3.51</v>
      </c>
      <c r="BL29" s="715">
        <v>3.45</v>
      </c>
      <c r="BM29" s="715">
        <v>4.25</v>
      </c>
      <c r="BN29" s="715">
        <v>4.76</v>
      </c>
      <c r="BO29" s="715">
        <v>4.4400000000000004</v>
      </c>
      <c r="BP29" s="715">
        <v>3.78</v>
      </c>
      <c r="BQ29" s="715">
        <v>3.51</v>
      </c>
      <c r="BR29" s="715">
        <v>4.82</v>
      </c>
      <c r="BS29" s="715">
        <v>6.41</v>
      </c>
      <c r="BT29" s="715">
        <v>6.95</v>
      </c>
      <c r="BU29" s="715">
        <v>7.11</v>
      </c>
      <c r="BV29" s="715">
        <v>0.06</v>
      </c>
      <c r="BW29" s="715">
        <v>0.69</v>
      </c>
      <c r="BX29" s="715">
        <v>1.4</v>
      </c>
      <c r="BY29" s="715">
        <v>2.35</v>
      </c>
      <c r="BZ29" s="715">
        <v>5.49</v>
      </c>
      <c r="CA29" s="715">
        <v>3.76</v>
      </c>
      <c r="CB29" s="715">
        <v>3.38</v>
      </c>
      <c r="CC29" s="715">
        <v>3.43</v>
      </c>
      <c r="CD29" s="715">
        <v>4.3899999999999997</v>
      </c>
      <c r="CE29" s="715">
        <v>7.86</v>
      </c>
      <c r="CF29" s="715">
        <v>9.74</v>
      </c>
      <c r="CG29" s="715">
        <v>10.16</v>
      </c>
      <c r="CH29" s="715">
        <v>1</v>
      </c>
      <c r="CI29" s="715">
        <v>1.31</v>
      </c>
      <c r="CJ29" s="715">
        <v>1.97</v>
      </c>
      <c r="CK29" s="715">
        <v>3.44</v>
      </c>
      <c r="CL29" s="715">
        <v>3.44</v>
      </c>
      <c r="CM29" s="715">
        <v>2.52</v>
      </c>
      <c r="CN29" s="715">
        <v>2.46</v>
      </c>
      <c r="CO29" s="715">
        <v>2.6</v>
      </c>
      <c r="CP29" s="715">
        <v>3.68</v>
      </c>
      <c r="CQ29" s="715">
        <v>5.96</v>
      </c>
      <c r="CR29" s="715">
        <v>6.37</v>
      </c>
      <c r="CS29" s="715">
        <v>7.23</v>
      </c>
      <c r="CT29" s="715">
        <v>1.86</v>
      </c>
      <c r="CU29" s="715">
        <v>2.0299999999999998</v>
      </c>
      <c r="CV29" s="715">
        <v>2.71</v>
      </c>
      <c r="CW29" s="715">
        <v>3.02</v>
      </c>
      <c r="CX29" s="715">
        <v>3.67</v>
      </c>
      <c r="CY29" s="715">
        <v>5.05</v>
      </c>
      <c r="CZ29" s="715">
        <v>4.87</v>
      </c>
      <c r="DA29" s="715">
        <v>4.5</v>
      </c>
      <c r="DB29" s="715">
        <v>4.9800000000000004</v>
      </c>
      <c r="DC29" s="715">
        <v>6.76</v>
      </c>
      <c r="DD29" s="715">
        <v>6.8</v>
      </c>
      <c r="DE29" s="715">
        <v>7.5</v>
      </c>
      <c r="DF29" s="715">
        <v>2.17</v>
      </c>
      <c r="DG29" s="715">
        <v>2.74</v>
      </c>
      <c r="DH29" s="715">
        <v>4.33</v>
      </c>
      <c r="DI29" s="715">
        <v>5.74</v>
      </c>
      <c r="DJ29" s="715">
        <v>6.29</v>
      </c>
      <c r="DK29" s="715">
        <v>6.2</v>
      </c>
      <c r="DL29" s="715">
        <v>6.84</v>
      </c>
      <c r="DM29" s="715">
        <v>7.08</v>
      </c>
      <c r="DN29" s="715">
        <v>6.91</v>
      </c>
      <c r="DO29" s="715">
        <v>8.69</v>
      </c>
      <c r="DP29" s="715">
        <v>8.9499999999999993</v>
      </c>
      <c r="DQ29" s="715">
        <v>8.6</v>
      </c>
      <c r="DR29" s="715">
        <v>0.92</v>
      </c>
      <c r="DS29" s="715">
        <v>1.6</v>
      </c>
      <c r="DT29" s="715">
        <v>2.65</v>
      </c>
      <c r="DU29" s="715">
        <v>4.04</v>
      </c>
      <c r="DV29" s="715">
        <v>4.28</v>
      </c>
      <c r="DW29" s="715">
        <v>4.13</v>
      </c>
      <c r="DX29" s="715">
        <v>4.3600000000000003</v>
      </c>
      <c r="DY29" s="715">
        <v>4.57</v>
      </c>
      <c r="DZ29" s="715">
        <v>5.44</v>
      </c>
      <c r="EA29" s="715">
        <v>7.06</v>
      </c>
      <c r="EB29" s="715">
        <v>7.53</v>
      </c>
      <c r="EC29" s="715">
        <v>7.7</v>
      </c>
      <c r="ED29" s="715">
        <v>1.77</v>
      </c>
      <c r="EE29" s="715">
        <v>1.76</v>
      </c>
      <c r="EF29" s="715">
        <v>1.96</v>
      </c>
      <c r="EG29" s="715">
        <v>2.71</v>
      </c>
      <c r="EH29" s="715">
        <v>3.32</v>
      </c>
      <c r="EI29" s="715">
        <v>4.1900000000000004</v>
      </c>
      <c r="EJ29" s="715">
        <v>5.52</v>
      </c>
      <c r="EK29" s="715">
        <v>4.6500000000000004</v>
      </c>
      <c r="EL29" s="715">
        <v>4.96</v>
      </c>
      <c r="EM29" s="715">
        <v>6.52</v>
      </c>
      <c r="EN29" s="715">
        <v>6.83</v>
      </c>
      <c r="EO29" s="715">
        <v>8.7100000000000009</v>
      </c>
      <c r="EP29" s="715">
        <v>2.39</v>
      </c>
      <c r="EQ29" s="715">
        <v>3.13</v>
      </c>
      <c r="ER29" s="715">
        <v>4.3</v>
      </c>
      <c r="ES29" s="715">
        <v>5.78</v>
      </c>
      <c r="ET29" s="715">
        <v>5.88</v>
      </c>
      <c r="EU29" s="715">
        <v>5.61</v>
      </c>
      <c r="EV29" s="715">
        <v>5.76</v>
      </c>
      <c r="EW29" s="715">
        <v>6.2</v>
      </c>
      <c r="EX29" s="715">
        <v>6.83</v>
      </c>
      <c r="EY29" s="715">
        <v>9.19</v>
      </c>
      <c r="EZ29" s="715">
        <v>10.86</v>
      </c>
      <c r="FA29" s="715">
        <v>11.99</v>
      </c>
      <c r="FB29" s="715">
        <v>1.25</v>
      </c>
      <c r="FC29" s="715">
        <v>1.82</v>
      </c>
      <c r="FD29" s="715">
        <v>2.78</v>
      </c>
      <c r="FE29" s="715">
        <v>4.83</v>
      </c>
      <c r="FF29" s="715">
        <v>6.22</v>
      </c>
      <c r="FG29" s="715">
        <v>8.86</v>
      </c>
      <c r="FH29" s="715">
        <v>9.36</v>
      </c>
      <c r="FI29" s="715">
        <v>11.24</v>
      </c>
      <c r="FJ29" s="715">
        <v>18.28</v>
      </c>
      <c r="FK29" s="715">
        <v>21.42</v>
      </c>
      <c r="FL29" s="715">
        <v>20.04</v>
      </c>
      <c r="FM29" s="715">
        <v>19.66</v>
      </c>
      <c r="FN29" s="715">
        <v>1.57</v>
      </c>
      <c r="FO29" s="715">
        <v>1.73</v>
      </c>
      <c r="FP29" s="715">
        <v>2.78</v>
      </c>
      <c r="FQ29" s="715">
        <v>4.43</v>
      </c>
      <c r="FR29" s="715">
        <v>5.37</v>
      </c>
      <c r="FS29" s="715">
        <v>5.29</v>
      </c>
      <c r="FT29" s="715">
        <v>6.84</v>
      </c>
      <c r="FU29" s="715">
        <v>7.78</v>
      </c>
      <c r="FV29" s="715">
        <v>8.85</v>
      </c>
    </row>
    <row r="30" spans="1:178">
      <c r="A30" s="715" t="s">
        <v>4472</v>
      </c>
      <c r="B30" s="715">
        <v>0.47</v>
      </c>
      <c r="C30" s="715">
        <v>0.22</v>
      </c>
      <c r="D30" s="715">
        <v>0.57999999999999996</v>
      </c>
      <c r="E30" s="715">
        <v>0.69</v>
      </c>
      <c r="F30" s="715">
        <v>2.0499999999999998</v>
      </c>
      <c r="G30" s="715">
        <v>2.52</v>
      </c>
      <c r="H30" s="715">
        <v>2.25</v>
      </c>
      <c r="I30" s="715">
        <v>3.2</v>
      </c>
      <c r="J30" s="715">
        <v>3.89</v>
      </c>
      <c r="K30" s="715">
        <v>6.32</v>
      </c>
      <c r="L30" s="715">
        <v>7.83</v>
      </c>
      <c r="M30" s="715">
        <v>8.36</v>
      </c>
      <c r="N30" s="715">
        <v>0.46</v>
      </c>
      <c r="O30" s="715">
        <v>0.44</v>
      </c>
      <c r="P30" s="715">
        <v>0.95</v>
      </c>
      <c r="Q30" s="715">
        <v>2.4500000000000002</v>
      </c>
      <c r="R30" s="715">
        <v>5.26</v>
      </c>
      <c r="S30" s="715">
        <v>5.75</v>
      </c>
      <c r="T30" s="715">
        <v>7.36</v>
      </c>
      <c r="U30" s="715">
        <v>6.42</v>
      </c>
      <c r="V30" s="715">
        <v>7.21</v>
      </c>
      <c r="W30" s="715">
        <v>8.34</v>
      </c>
      <c r="X30" s="715">
        <v>9.34</v>
      </c>
      <c r="Y30" s="715">
        <v>9.11</v>
      </c>
      <c r="Z30" s="715">
        <v>1.18</v>
      </c>
      <c r="AA30" s="715">
        <v>1.77</v>
      </c>
      <c r="AB30" s="715">
        <v>2.85</v>
      </c>
      <c r="AC30" s="715">
        <v>3.94</v>
      </c>
      <c r="AD30" s="715">
        <v>5.17</v>
      </c>
      <c r="AE30" s="715">
        <v>4.76</v>
      </c>
      <c r="AF30" s="715">
        <v>4.4000000000000004</v>
      </c>
      <c r="AG30" s="715">
        <v>3.97</v>
      </c>
      <c r="AH30" s="715">
        <v>5.2</v>
      </c>
      <c r="AI30" s="715">
        <v>7.38</v>
      </c>
      <c r="AJ30" s="715">
        <v>8.69</v>
      </c>
      <c r="AK30" s="715">
        <v>8.59</v>
      </c>
      <c r="AL30" s="715">
        <v>0.87</v>
      </c>
      <c r="AM30" s="715">
        <v>2.57</v>
      </c>
      <c r="AN30" s="715">
        <v>3.61</v>
      </c>
      <c r="AO30" s="715">
        <v>5.6</v>
      </c>
      <c r="AP30" s="715">
        <v>7.5</v>
      </c>
      <c r="AQ30" s="715">
        <v>6.95</v>
      </c>
      <c r="AR30" s="715">
        <v>8.17</v>
      </c>
      <c r="AS30" s="715">
        <v>7.88</v>
      </c>
      <c r="AT30" s="715">
        <v>8.76</v>
      </c>
      <c r="AU30" s="715">
        <v>11.64</v>
      </c>
      <c r="AV30" s="715">
        <v>12.25</v>
      </c>
      <c r="AW30" s="715">
        <v>11.41</v>
      </c>
      <c r="AX30" s="715">
        <v>7.0000000000000007E-2</v>
      </c>
      <c r="AY30" s="715">
        <v>-0.28999999999999998</v>
      </c>
      <c r="AZ30" s="715">
        <v>0.76</v>
      </c>
      <c r="BA30" s="715">
        <v>0.63</v>
      </c>
      <c r="BB30" s="715">
        <v>1.72</v>
      </c>
      <c r="BC30" s="715">
        <v>2.1800000000000002</v>
      </c>
      <c r="BD30" s="715">
        <v>2.92</v>
      </c>
      <c r="BE30" s="715">
        <v>2.79</v>
      </c>
      <c r="BF30" s="715">
        <v>2.88</v>
      </c>
      <c r="BG30" s="715">
        <v>5.22</v>
      </c>
      <c r="BH30" s="715">
        <v>6.24</v>
      </c>
      <c r="BI30" s="715">
        <v>6.73</v>
      </c>
      <c r="BJ30" s="715">
        <v>1.42</v>
      </c>
      <c r="BK30" s="715">
        <v>2.77</v>
      </c>
      <c r="BL30" s="715">
        <v>3.6</v>
      </c>
      <c r="BM30" s="715">
        <v>4.24</v>
      </c>
      <c r="BN30" s="715">
        <v>4.5999999999999996</v>
      </c>
      <c r="BO30" s="715">
        <v>4.41</v>
      </c>
      <c r="BP30" s="715">
        <v>3.8</v>
      </c>
      <c r="BQ30" s="715">
        <v>3.78</v>
      </c>
      <c r="BR30" s="715">
        <v>5.23</v>
      </c>
      <c r="BS30" s="715">
        <v>7.04</v>
      </c>
      <c r="BT30" s="715">
        <v>7.24</v>
      </c>
      <c r="BU30" s="715">
        <v>7</v>
      </c>
      <c r="BV30" s="715">
        <v>0.37</v>
      </c>
      <c r="BW30" s="715">
        <v>0.72</v>
      </c>
      <c r="BX30" s="715">
        <v>1.1299999999999999</v>
      </c>
      <c r="BY30" s="715">
        <v>2.36</v>
      </c>
      <c r="BZ30" s="715">
        <v>4.66</v>
      </c>
      <c r="CA30" s="715">
        <v>3.92</v>
      </c>
      <c r="CB30" s="715">
        <v>4.0199999999999996</v>
      </c>
      <c r="CC30" s="715">
        <v>4.72</v>
      </c>
      <c r="CD30" s="715">
        <v>5.93</v>
      </c>
      <c r="CE30" s="715">
        <v>8.94</v>
      </c>
      <c r="CF30" s="715">
        <v>10.57</v>
      </c>
      <c r="CG30" s="715">
        <v>11.05</v>
      </c>
      <c r="CH30" s="715">
        <v>0.08</v>
      </c>
      <c r="CI30" s="715">
        <v>0.65</v>
      </c>
      <c r="CJ30" s="715">
        <v>1.06</v>
      </c>
      <c r="CK30" s="715">
        <v>2.77</v>
      </c>
      <c r="CL30" s="715">
        <v>2.4500000000000002</v>
      </c>
      <c r="CM30" s="715">
        <v>2.02</v>
      </c>
      <c r="CN30" s="715">
        <v>1.92</v>
      </c>
      <c r="CO30" s="715">
        <v>2.3199999999999998</v>
      </c>
      <c r="CP30" s="715">
        <v>3.91</v>
      </c>
      <c r="CQ30" s="715">
        <v>5.96</v>
      </c>
      <c r="CR30" s="715">
        <v>6.08</v>
      </c>
      <c r="CS30" s="715">
        <v>6.18</v>
      </c>
      <c r="CT30" s="715">
        <v>1.52</v>
      </c>
      <c r="CU30" s="715">
        <v>1.68</v>
      </c>
      <c r="CV30" s="715">
        <v>2.2999999999999998</v>
      </c>
      <c r="CW30" s="715">
        <v>2.33</v>
      </c>
      <c r="CX30" s="715">
        <v>2.96</v>
      </c>
      <c r="CY30" s="715">
        <v>3.71</v>
      </c>
      <c r="CZ30" s="715">
        <v>4.8600000000000003</v>
      </c>
      <c r="DA30" s="715">
        <v>4.6399999999999997</v>
      </c>
      <c r="DB30" s="715">
        <v>5.55</v>
      </c>
      <c r="DC30" s="715">
        <v>7.2</v>
      </c>
      <c r="DD30" s="715">
        <v>6.87</v>
      </c>
      <c r="DE30" s="715">
        <v>7.34</v>
      </c>
      <c r="DF30" s="715">
        <v>2.0499999999999998</v>
      </c>
      <c r="DG30" s="715">
        <v>2.4900000000000002</v>
      </c>
      <c r="DH30" s="715">
        <v>3.68</v>
      </c>
      <c r="DI30" s="715">
        <v>5.05</v>
      </c>
      <c r="DJ30" s="715">
        <v>5.45</v>
      </c>
      <c r="DK30" s="715">
        <v>5.32</v>
      </c>
      <c r="DL30" s="715">
        <v>5.66</v>
      </c>
      <c r="DM30" s="715">
        <v>5.94</v>
      </c>
      <c r="DN30" s="715">
        <v>6.26</v>
      </c>
      <c r="DO30" s="715">
        <v>8.33</v>
      </c>
      <c r="DP30" s="715">
        <v>7.99</v>
      </c>
      <c r="DQ30" s="715">
        <v>7.18</v>
      </c>
      <c r="DR30" s="715">
        <v>0.86</v>
      </c>
      <c r="DS30" s="715">
        <v>1.4</v>
      </c>
      <c r="DT30" s="715">
        <v>2.62</v>
      </c>
      <c r="DU30" s="715">
        <v>4.47</v>
      </c>
      <c r="DV30" s="715">
        <v>4.8899999999999997</v>
      </c>
      <c r="DW30" s="715">
        <v>4.16</v>
      </c>
      <c r="DX30" s="715">
        <v>4.87</v>
      </c>
      <c r="DY30" s="715">
        <v>5.26</v>
      </c>
      <c r="DZ30" s="715">
        <v>6.19</v>
      </c>
      <c r="EA30" s="715">
        <v>7.74</v>
      </c>
      <c r="EB30" s="715">
        <v>8.33</v>
      </c>
      <c r="EC30" s="715">
        <v>8.35</v>
      </c>
      <c r="ED30" s="715">
        <v>1.86</v>
      </c>
      <c r="EE30" s="715">
        <v>1.99</v>
      </c>
      <c r="EF30" s="715">
        <v>2.19</v>
      </c>
      <c r="EG30" s="715">
        <v>2.94</v>
      </c>
      <c r="EH30" s="715">
        <v>3.44</v>
      </c>
      <c r="EI30" s="715">
        <v>4.3099999999999996</v>
      </c>
      <c r="EJ30" s="715">
        <v>6.16</v>
      </c>
      <c r="EK30" s="715">
        <v>5.63</v>
      </c>
      <c r="EL30" s="715">
        <v>5.35</v>
      </c>
      <c r="EM30" s="715">
        <v>7.15</v>
      </c>
      <c r="EN30" s="715">
        <v>7.65</v>
      </c>
      <c r="EO30" s="715">
        <v>9.34</v>
      </c>
      <c r="EP30" s="715">
        <v>2.4500000000000002</v>
      </c>
      <c r="EQ30" s="715">
        <v>3.82</v>
      </c>
      <c r="ER30" s="715">
        <v>5.15</v>
      </c>
      <c r="ES30" s="715">
        <v>6.18</v>
      </c>
      <c r="ET30" s="715">
        <v>6.37</v>
      </c>
      <c r="EU30" s="715">
        <v>5.92</v>
      </c>
      <c r="EV30" s="715">
        <v>6.33</v>
      </c>
      <c r="EW30" s="715">
        <v>6.79</v>
      </c>
      <c r="EX30" s="715">
        <v>7.57</v>
      </c>
      <c r="EY30" s="715">
        <v>10</v>
      </c>
      <c r="EZ30" s="715">
        <v>11.85</v>
      </c>
      <c r="FA30" s="715">
        <v>12.32</v>
      </c>
      <c r="FB30" s="715">
        <v>1.22</v>
      </c>
      <c r="FC30" s="715">
        <v>2.19</v>
      </c>
      <c r="FD30" s="715">
        <v>2.78</v>
      </c>
      <c r="FE30" s="715">
        <v>5.0599999999999996</v>
      </c>
      <c r="FF30" s="715">
        <v>7.09</v>
      </c>
      <c r="FG30" s="715">
        <v>10.52</v>
      </c>
      <c r="FH30" s="715">
        <v>10.81</v>
      </c>
      <c r="FI30" s="715">
        <v>14.5</v>
      </c>
      <c r="FJ30" s="715">
        <v>22.88</v>
      </c>
      <c r="FK30" s="715">
        <v>25.2</v>
      </c>
      <c r="FL30" s="715">
        <v>22.93</v>
      </c>
      <c r="FM30" s="715">
        <v>22.2</v>
      </c>
      <c r="FN30" s="715">
        <v>1.0900000000000001</v>
      </c>
      <c r="FO30" s="715">
        <v>1.72</v>
      </c>
      <c r="FP30" s="715">
        <v>3.3</v>
      </c>
      <c r="FQ30" s="715">
        <v>5.13</v>
      </c>
      <c r="FR30" s="715">
        <v>5.89</v>
      </c>
      <c r="FS30" s="715">
        <v>6.18</v>
      </c>
      <c r="FT30" s="715">
        <v>7.87</v>
      </c>
      <c r="FU30" s="715">
        <v>7.97</v>
      </c>
      <c r="FV30" s="715">
        <v>8.98</v>
      </c>
    </row>
    <row r="31" spans="1:178">
      <c r="A31" s="715" t="s">
        <v>4473</v>
      </c>
      <c r="B31" s="715">
        <v>0.56000000000000005</v>
      </c>
      <c r="C31" s="715">
        <v>0.89</v>
      </c>
      <c r="D31" s="715">
        <v>0.59</v>
      </c>
      <c r="E31" s="715">
        <v>0.52</v>
      </c>
      <c r="F31" s="715">
        <v>0.51</v>
      </c>
      <c r="G31" s="715">
        <v>0.73</v>
      </c>
      <c r="H31" s="715">
        <v>0.76</v>
      </c>
      <c r="I31" s="715">
        <v>1.88</v>
      </c>
      <c r="J31" s="715">
        <v>2.6</v>
      </c>
      <c r="K31" s="715">
        <v>4.4400000000000004</v>
      </c>
      <c r="L31" s="715">
        <v>6.1</v>
      </c>
      <c r="M31" s="715">
        <v>6.09</v>
      </c>
      <c r="N31" s="715">
        <v>0.9</v>
      </c>
      <c r="O31" s="715">
        <v>1.19</v>
      </c>
      <c r="P31" s="715">
        <v>1.83</v>
      </c>
      <c r="Q31" s="715">
        <v>2.08</v>
      </c>
      <c r="R31" s="715">
        <v>4.1900000000000004</v>
      </c>
      <c r="S31" s="715">
        <v>4.4000000000000004</v>
      </c>
      <c r="T31" s="715">
        <v>5.97</v>
      </c>
      <c r="U31" s="715">
        <v>4.59</v>
      </c>
      <c r="V31" s="715">
        <v>5.6</v>
      </c>
      <c r="W31" s="715">
        <v>7.45</v>
      </c>
      <c r="X31" s="715">
        <v>8.9700000000000006</v>
      </c>
      <c r="Y31" s="715">
        <v>9.73</v>
      </c>
      <c r="Z31" s="715">
        <v>1.87</v>
      </c>
      <c r="AA31" s="715">
        <v>2.04</v>
      </c>
      <c r="AB31" s="715">
        <v>2.02</v>
      </c>
      <c r="AC31" s="715">
        <v>3.32</v>
      </c>
      <c r="AD31" s="715">
        <v>3.95</v>
      </c>
      <c r="AE31" s="715">
        <v>4.59</v>
      </c>
      <c r="AF31" s="715">
        <v>3.77</v>
      </c>
      <c r="AG31" s="715">
        <v>3.3</v>
      </c>
      <c r="AH31" s="715">
        <v>4.22</v>
      </c>
      <c r="AI31" s="715">
        <v>6.46</v>
      </c>
      <c r="AJ31" s="715">
        <v>8.84</v>
      </c>
      <c r="AK31" s="715">
        <v>8.9</v>
      </c>
      <c r="AL31" s="715">
        <v>1.28</v>
      </c>
      <c r="AM31" s="715">
        <v>2.57</v>
      </c>
      <c r="AN31" s="715">
        <v>3.61</v>
      </c>
      <c r="AO31" s="715">
        <v>6.72</v>
      </c>
      <c r="AP31" s="715">
        <v>8.6</v>
      </c>
      <c r="AQ31" s="715">
        <v>8.2799999999999994</v>
      </c>
      <c r="AR31" s="715">
        <v>9.1999999999999993</v>
      </c>
      <c r="AS31" s="715">
        <v>9.23</v>
      </c>
      <c r="AT31" s="715">
        <v>9.68</v>
      </c>
      <c r="AU31" s="715">
        <v>12.05</v>
      </c>
      <c r="AV31" s="715">
        <v>13.26</v>
      </c>
      <c r="AW31" s="715">
        <v>13.45</v>
      </c>
      <c r="AX31" s="715">
        <v>-0.48</v>
      </c>
      <c r="AY31" s="715">
        <v>-0.39</v>
      </c>
      <c r="AZ31" s="715">
        <v>0.95</v>
      </c>
      <c r="BA31" s="715">
        <v>1.57</v>
      </c>
      <c r="BB31" s="715">
        <v>2.66</v>
      </c>
      <c r="BC31" s="715">
        <v>3.04</v>
      </c>
      <c r="BD31" s="715">
        <v>3.73</v>
      </c>
      <c r="BE31" s="715">
        <v>3.17</v>
      </c>
      <c r="BF31" s="715">
        <v>3.32</v>
      </c>
      <c r="BG31" s="715">
        <v>5.24</v>
      </c>
      <c r="BH31" s="715">
        <v>6.14</v>
      </c>
      <c r="BI31" s="715">
        <v>7.13</v>
      </c>
      <c r="BJ31" s="715">
        <v>1.74</v>
      </c>
      <c r="BK31" s="715">
        <v>2.63</v>
      </c>
      <c r="BL31" s="715">
        <v>3.13</v>
      </c>
      <c r="BM31" s="715">
        <v>3.38</v>
      </c>
      <c r="BN31" s="715">
        <v>3.68</v>
      </c>
      <c r="BO31" s="715">
        <v>3.48</v>
      </c>
      <c r="BP31" s="715">
        <v>3.09</v>
      </c>
      <c r="BQ31" s="715">
        <v>3.43</v>
      </c>
      <c r="BR31" s="715">
        <v>4.58</v>
      </c>
      <c r="BS31" s="715">
        <v>6.65</v>
      </c>
      <c r="BT31" s="715">
        <v>6.96</v>
      </c>
      <c r="BU31" s="715">
        <v>7.06</v>
      </c>
      <c r="BV31" s="715">
        <v>0.79</v>
      </c>
      <c r="BW31" s="715">
        <v>1.53</v>
      </c>
      <c r="BX31" s="715">
        <v>1.54</v>
      </c>
      <c r="BY31" s="715">
        <v>2.21</v>
      </c>
      <c r="BZ31" s="715">
        <v>3.53</v>
      </c>
      <c r="CA31" s="715">
        <v>3.14</v>
      </c>
      <c r="CB31" s="715">
        <v>3.44</v>
      </c>
      <c r="CC31" s="715">
        <v>4.3499999999999996</v>
      </c>
      <c r="CD31" s="715">
        <v>5.22</v>
      </c>
      <c r="CE31" s="715">
        <v>8.27</v>
      </c>
      <c r="CF31" s="715">
        <v>10.11</v>
      </c>
      <c r="CG31" s="715">
        <v>10.77</v>
      </c>
      <c r="CH31" s="715">
        <v>0.94</v>
      </c>
      <c r="CI31" s="715">
        <v>1.26</v>
      </c>
      <c r="CJ31" s="715">
        <v>1.99</v>
      </c>
      <c r="CK31" s="715">
        <v>2.66</v>
      </c>
      <c r="CL31" s="715">
        <v>2.87</v>
      </c>
      <c r="CM31" s="715">
        <v>1.99</v>
      </c>
      <c r="CN31" s="715">
        <v>1.9</v>
      </c>
      <c r="CO31" s="715">
        <v>2.13</v>
      </c>
      <c r="CP31" s="715">
        <v>3</v>
      </c>
      <c r="CQ31" s="715">
        <v>4.04</v>
      </c>
      <c r="CR31" s="715">
        <v>5.0999999999999996</v>
      </c>
      <c r="CS31" s="715">
        <v>5.67</v>
      </c>
      <c r="CT31" s="715">
        <v>1.67</v>
      </c>
      <c r="CU31" s="715">
        <v>2.11</v>
      </c>
      <c r="CV31" s="715">
        <v>3.02</v>
      </c>
      <c r="CW31" s="715">
        <v>3.32</v>
      </c>
      <c r="CX31" s="715">
        <v>3.24</v>
      </c>
      <c r="CY31" s="715">
        <v>4.03</v>
      </c>
      <c r="CZ31" s="715">
        <v>4.72</v>
      </c>
      <c r="DA31" s="715">
        <v>4.45</v>
      </c>
      <c r="DB31" s="715">
        <v>4.58</v>
      </c>
      <c r="DC31" s="715">
        <v>6.41</v>
      </c>
      <c r="DD31" s="715">
        <v>6.83</v>
      </c>
      <c r="DE31" s="715">
        <v>7.22</v>
      </c>
      <c r="DF31" s="715">
        <v>2.0699999999999998</v>
      </c>
      <c r="DG31" s="715">
        <v>2.4500000000000002</v>
      </c>
      <c r="DH31" s="715">
        <v>3.46</v>
      </c>
      <c r="DI31" s="715">
        <v>5.2</v>
      </c>
      <c r="DJ31" s="715">
        <v>5.37</v>
      </c>
      <c r="DK31" s="715">
        <v>5.69</v>
      </c>
      <c r="DL31" s="715">
        <v>6.25</v>
      </c>
      <c r="DM31" s="715">
        <v>6.48</v>
      </c>
      <c r="DN31" s="715">
        <v>6.23</v>
      </c>
      <c r="DO31" s="715">
        <v>7.78</v>
      </c>
      <c r="DP31" s="715">
        <v>8.51</v>
      </c>
      <c r="DQ31" s="715">
        <v>8.25</v>
      </c>
      <c r="DR31" s="715">
        <v>0.83</v>
      </c>
      <c r="DS31" s="715">
        <v>1.28</v>
      </c>
      <c r="DT31" s="715">
        <v>2.2799999999999998</v>
      </c>
      <c r="DU31" s="715">
        <v>3.65</v>
      </c>
      <c r="DV31" s="715">
        <v>4.29</v>
      </c>
      <c r="DW31" s="715">
        <v>3.86</v>
      </c>
      <c r="DX31" s="715">
        <v>4.17</v>
      </c>
      <c r="DY31" s="715">
        <v>5.0199999999999996</v>
      </c>
      <c r="DZ31" s="715">
        <v>5.0599999999999996</v>
      </c>
      <c r="EA31" s="715">
        <v>5.86</v>
      </c>
      <c r="EB31" s="715">
        <v>6.59</v>
      </c>
      <c r="EC31" s="715">
        <v>7.41</v>
      </c>
      <c r="ED31" s="715">
        <v>2.5</v>
      </c>
      <c r="EE31" s="715">
        <v>2.13</v>
      </c>
      <c r="EF31" s="715">
        <v>2.14</v>
      </c>
      <c r="EG31" s="715">
        <v>2.4300000000000002</v>
      </c>
      <c r="EH31" s="715">
        <v>2.2400000000000002</v>
      </c>
      <c r="EI31" s="715">
        <v>2.61</v>
      </c>
      <c r="EJ31" s="715">
        <v>4.95</v>
      </c>
      <c r="EK31" s="715">
        <v>5.0999999999999996</v>
      </c>
      <c r="EL31" s="715">
        <v>4.7699999999999996</v>
      </c>
      <c r="EM31" s="715">
        <v>5.78</v>
      </c>
      <c r="EN31" s="715">
        <v>6.35</v>
      </c>
      <c r="EO31" s="715">
        <v>8.2799999999999994</v>
      </c>
      <c r="EP31" s="715">
        <v>2.91</v>
      </c>
      <c r="EQ31" s="715">
        <v>3.83</v>
      </c>
      <c r="ER31" s="715">
        <v>5.07</v>
      </c>
      <c r="ES31" s="715">
        <v>6.13</v>
      </c>
      <c r="ET31" s="715">
        <v>6.66</v>
      </c>
      <c r="EU31" s="715">
        <v>7.18</v>
      </c>
      <c r="EV31" s="715">
        <v>7.63</v>
      </c>
      <c r="EW31" s="715">
        <v>7.99</v>
      </c>
      <c r="EX31" s="715">
        <v>8.15</v>
      </c>
      <c r="EY31" s="715">
        <v>10.57</v>
      </c>
      <c r="EZ31" s="715">
        <v>12.33</v>
      </c>
      <c r="FA31" s="715">
        <v>13.59</v>
      </c>
      <c r="FB31" s="715">
        <v>0.62</v>
      </c>
      <c r="FC31" s="715">
        <v>1.23</v>
      </c>
      <c r="FD31" s="715">
        <v>2.0699999999999998</v>
      </c>
      <c r="FE31" s="715">
        <v>3.64</v>
      </c>
      <c r="FF31" s="715">
        <v>5.73</v>
      </c>
      <c r="FG31" s="715">
        <v>9.1</v>
      </c>
      <c r="FH31" s="715">
        <v>9.8000000000000007</v>
      </c>
      <c r="FI31" s="715">
        <v>11.6</v>
      </c>
      <c r="FJ31" s="715">
        <v>19.440000000000001</v>
      </c>
      <c r="FK31" s="715">
        <v>22.52</v>
      </c>
      <c r="FL31" s="715">
        <v>22.71</v>
      </c>
      <c r="FM31" s="715">
        <v>22.9</v>
      </c>
      <c r="FN31" s="715">
        <v>1.06</v>
      </c>
      <c r="FO31" s="715">
        <v>1.36</v>
      </c>
      <c r="FP31" s="715">
        <v>2.65</v>
      </c>
      <c r="FQ31" s="715">
        <v>4.42</v>
      </c>
      <c r="FR31" s="715">
        <v>4.96</v>
      </c>
      <c r="FS31" s="715">
        <v>5.05</v>
      </c>
      <c r="FT31" s="715">
        <v>6.13</v>
      </c>
      <c r="FU31" s="715">
        <v>7.39</v>
      </c>
      <c r="FV31" s="715">
        <v>7.7</v>
      </c>
    </row>
    <row r="32" spans="1:178">
      <c r="A32" s="715" t="s">
        <v>4474</v>
      </c>
      <c r="B32" s="715">
        <v>1.01</v>
      </c>
      <c r="C32" s="715">
        <v>0.72</v>
      </c>
      <c r="D32" s="715">
        <v>0.45</v>
      </c>
      <c r="E32" s="715">
        <v>1.01</v>
      </c>
      <c r="F32" s="715">
        <v>2.0299999999999998</v>
      </c>
      <c r="G32" s="715">
        <v>2.46</v>
      </c>
      <c r="H32" s="715">
        <v>2.15</v>
      </c>
      <c r="I32" s="715">
        <v>2.42</v>
      </c>
      <c r="J32" s="715">
        <v>3.03</v>
      </c>
      <c r="K32" s="715">
        <v>5.92</v>
      </c>
      <c r="L32" s="715">
        <v>6.95</v>
      </c>
      <c r="M32" s="715">
        <v>7.13</v>
      </c>
      <c r="N32" s="715">
        <v>0.77</v>
      </c>
      <c r="O32" s="715">
        <v>0.64</v>
      </c>
      <c r="P32" s="715">
        <v>1.2</v>
      </c>
      <c r="Q32" s="715">
        <v>2.0699999999999998</v>
      </c>
      <c r="R32" s="715">
        <v>4.32</v>
      </c>
      <c r="S32" s="715">
        <v>4.75</v>
      </c>
      <c r="T32" s="715">
        <v>5.81</v>
      </c>
      <c r="U32" s="715">
        <v>5.29</v>
      </c>
      <c r="V32" s="715">
        <v>6.28</v>
      </c>
      <c r="W32" s="715">
        <v>7.18</v>
      </c>
      <c r="X32" s="715">
        <v>8.41</v>
      </c>
      <c r="Y32" s="715">
        <v>7.94</v>
      </c>
      <c r="Z32" s="715">
        <v>1.5</v>
      </c>
      <c r="AA32" s="715">
        <v>2.0499999999999998</v>
      </c>
      <c r="AB32" s="715">
        <v>3.42</v>
      </c>
      <c r="AC32" s="715">
        <v>4.54</v>
      </c>
      <c r="AD32" s="715">
        <v>4.87</v>
      </c>
      <c r="AE32" s="715">
        <v>5.63</v>
      </c>
      <c r="AF32" s="715">
        <v>4.7300000000000004</v>
      </c>
      <c r="AG32" s="715">
        <v>3.92</v>
      </c>
      <c r="AH32" s="715">
        <v>5.53</v>
      </c>
      <c r="AI32" s="715">
        <v>7.5</v>
      </c>
      <c r="AJ32" s="715">
        <v>8.6</v>
      </c>
      <c r="AK32" s="715">
        <v>9.64</v>
      </c>
      <c r="AL32" s="715">
        <v>1.3</v>
      </c>
      <c r="AM32" s="715">
        <v>2.98</v>
      </c>
      <c r="AN32" s="715">
        <v>3.8</v>
      </c>
      <c r="AO32" s="715">
        <v>5.43</v>
      </c>
      <c r="AP32" s="715">
        <v>7.37</v>
      </c>
      <c r="AQ32" s="715">
        <v>7.49</v>
      </c>
      <c r="AR32" s="715">
        <v>8.7200000000000006</v>
      </c>
      <c r="AS32" s="715">
        <v>9.0500000000000007</v>
      </c>
      <c r="AT32" s="715">
        <v>9.3000000000000007</v>
      </c>
      <c r="AU32" s="715">
        <v>12.37</v>
      </c>
      <c r="AV32" s="715">
        <v>12.41</v>
      </c>
      <c r="AW32" s="715">
        <v>11.44</v>
      </c>
      <c r="AX32" s="715">
        <v>-0.28000000000000003</v>
      </c>
      <c r="AY32" s="715">
        <v>-0.79</v>
      </c>
      <c r="AZ32" s="715">
        <v>-0.02</v>
      </c>
      <c r="BA32" s="715">
        <v>-0.49</v>
      </c>
      <c r="BB32" s="715">
        <v>0.69</v>
      </c>
      <c r="BC32" s="715">
        <v>0.28999999999999998</v>
      </c>
      <c r="BD32" s="715">
        <v>0.6</v>
      </c>
      <c r="BE32" s="715">
        <v>-0.28000000000000003</v>
      </c>
      <c r="BF32" s="715">
        <v>-0.04</v>
      </c>
      <c r="BG32" s="715">
        <v>1.93</v>
      </c>
      <c r="BH32" s="715">
        <v>2.39</v>
      </c>
      <c r="BI32" s="715">
        <v>3.43</v>
      </c>
      <c r="BJ32" s="715">
        <v>1.96</v>
      </c>
      <c r="BK32" s="715">
        <v>3.43</v>
      </c>
      <c r="BL32" s="715">
        <v>3.84</v>
      </c>
      <c r="BM32" s="715">
        <v>4.24</v>
      </c>
      <c r="BN32" s="715">
        <v>4.1900000000000004</v>
      </c>
      <c r="BO32" s="715">
        <v>3.12</v>
      </c>
      <c r="BP32" s="715">
        <v>2.64</v>
      </c>
      <c r="BQ32" s="715">
        <v>3.91</v>
      </c>
      <c r="BR32" s="715">
        <v>5.17</v>
      </c>
      <c r="BS32" s="715">
        <v>7.14</v>
      </c>
      <c r="BT32" s="715">
        <v>6.89</v>
      </c>
      <c r="BU32" s="715">
        <v>6.31</v>
      </c>
      <c r="BV32" s="715">
        <v>0.69</v>
      </c>
      <c r="BW32" s="715">
        <v>1.18</v>
      </c>
      <c r="BX32" s="715">
        <v>1.77</v>
      </c>
      <c r="BY32" s="715">
        <v>2.11</v>
      </c>
      <c r="BZ32" s="715">
        <v>5.72</v>
      </c>
      <c r="CA32" s="715">
        <v>3.95</v>
      </c>
      <c r="CB32" s="715">
        <v>3.6</v>
      </c>
      <c r="CC32" s="715">
        <v>5.03</v>
      </c>
      <c r="CD32" s="715">
        <v>5.64</v>
      </c>
      <c r="CE32" s="715">
        <v>8.8800000000000008</v>
      </c>
      <c r="CF32" s="715">
        <v>10.81</v>
      </c>
      <c r="CG32" s="715">
        <v>11.14</v>
      </c>
      <c r="CH32" s="715">
        <v>0.61</v>
      </c>
      <c r="CI32" s="715">
        <v>1.42</v>
      </c>
      <c r="CJ32" s="715">
        <v>1.33</v>
      </c>
      <c r="CK32" s="715">
        <v>2.17</v>
      </c>
      <c r="CL32" s="715">
        <v>1.78</v>
      </c>
      <c r="CM32" s="715">
        <v>1.31</v>
      </c>
      <c r="CN32" s="715">
        <v>1.53</v>
      </c>
      <c r="CO32" s="715">
        <v>2.39</v>
      </c>
      <c r="CP32" s="715">
        <v>3.37</v>
      </c>
      <c r="CQ32" s="715">
        <v>5.0599999999999996</v>
      </c>
      <c r="CR32" s="715">
        <v>5.77</v>
      </c>
      <c r="CS32" s="715">
        <v>6.12</v>
      </c>
      <c r="CT32" s="715">
        <v>1.92</v>
      </c>
      <c r="CU32" s="715">
        <v>1.95</v>
      </c>
      <c r="CV32" s="715">
        <v>2.38</v>
      </c>
      <c r="CW32" s="715">
        <v>2.4900000000000002</v>
      </c>
      <c r="CX32" s="715">
        <v>2.95</v>
      </c>
      <c r="CY32" s="715">
        <v>3.87</v>
      </c>
      <c r="CZ32" s="715">
        <v>4.55</v>
      </c>
      <c r="DA32" s="715">
        <v>4.82</v>
      </c>
      <c r="DB32" s="715">
        <v>5.23</v>
      </c>
      <c r="DC32" s="715">
        <v>6.41</v>
      </c>
      <c r="DD32" s="715">
        <v>6.69</v>
      </c>
      <c r="DE32" s="715">
        <v>7.6</v>
      </c>
      <c r="DF32" s="715">
        <v>2.5299999999999998</v>
      </c>
      <c r="DG32" s="715">
        <v>2.66</v>
      </c>
      <c r="DH32" s="715">
        <v>3.69</v>
      </c>
      <c r="DI32" s="715">
        <v>4.3899999999999997</v>
      </c>
      <c r="DJ32" s="715">
        <v>4.57</v>
      </c>
      <c r="DK32" s="715">
        <v>4.8099999999999996</v>
      </c>
      <c r="DL32" s="715">
        <v>5.98</v>
      </c>
      <c r="DM32" s="715">
        <v>6.63</v>
      </c>
      <c r="DN32" s="715">
        <v>6.78</v>
      </c>
      <c r="DO32" s="715">
        <v>7.96</v>
      </c>
      <c r="DP32" s="715">
        <v>8.0399999999999991</v>
      </c>
      <c r="DQ32" s="715">
        <v>7.89</v>
      </c>
      <c r="DR32" s="715">
        <v>1.1499999999999999</v>
      </c>
      <c r="DS32" s="715">
        <v>1.75</v>
      </c>
      <c r="DT32" s="715">
        <v>3.26</v>
      </c>
      <c r="DU32" s="715">
        <v>4.49</v>
      </c>
      <c r="DV32" s="715">
        <v>4.3899999999999997</v>
      </c>
      <c r="DW32" s="715">
        <v>4.25</v>
      </c>
      <c r="DX32" s="715">
        <v>4.9800000000000004</v>
      </c>
      <c r="DY32" s="715">
        <v>5.74</v>
      </c>
      <c r="DZ32" s="715">
        <v>6.61</v>
      </c>
      <c r="EA32" s="715">
        <v>8.25</v>
      </c>
      <c r="EB32" s="715">
        <v>8.48</v>
      </c>
      <c r="EC32" s="715">
        <v>9.06</v>
      </c>
      <c r="ED32" s="715">
        <v>1.82</v>
      </c>
      <c r="EE32" s="715">
        <v>1.68</v>
      </c>
      <c r="EF32" s="715">
        <v>1.66</v>
      </c>
      <c r="EG32" s="715">
        <v>2.46</v>
      </c>
      <c r="EH32" s="715">
        <v>2.86</v>
      </c>
      <c r="EI32" s="715">
        <v>3.39</v>
      </c>
      <c r="EJ32" s="715">
        <v>5.07</v>
      </c>
      <c r="EK32" s="715">
        <v>4.92</v>
      </c>
      <c r="EL32" s="715">
        <v>4.93</v>
      </c>
      <c r="EM32" s="715">
        <v>6.8</v>
      </c>
      <c r="EN32" s="715">
        <v>7.94</v>
      </c>
      <c r="EO32" s="715">
        <v>9.8800000000000008</v>
      </c>
      <c r="EP32" s="715">
        <v>2.93</v>
      </c>
      <c r="EQ32" s="715">
        <v>3.86</v>
      </c>
      <c r="ER32" s="715">
        <v>4.5999999999999996</v>
      </c>
      <c r="ES32" s="715">
        <v>5.53</v>
      </c>
      <c r="ET32" s="715">
        <v>6.04</v>
      </c>
      <c r="EU32" s="715">
        <v>6.05</v>
      </c>
      <c r="EV32" s="715">
        <v>6.37</v>
      </c>
      <c r="EW32" s="715">
        <v>7.4</v>
      </c>
      <c r="EX32" s="715">
        <v>7.66</v>
      </c>
      <c r="EY32" s="715">
        <v>10.08</v>
      </c>
      <c r="EZ32" s="715">
        <v>11.68</v>
      </c>
      <c r="FA32" s="715">
        <v>12.42</v>
      </c>
      <c r="FB32" s="715">
        <v>0.99</v>
      </c>
      <c r="FC32" s="715">
        <v>1.65</v>
      </c>
      <c r="FD32" s="715">
        <v>2.83</v>
      </c>
      <c r="FE32" s="715">
        <v>4.46</v>
      </c>
      <c r="FF32" s="715">
        <v>7.24</v>
      </c>
      <c r="FG32" s="715">
        <v>10.42</v>
      </c>
      <c r="FH32" s="715">
        <v>11.12</v>
      </c>
      <c r="FI32" s="715">
        <v>13.14</v>
      </c>
      <c r="FJ32" s="715">
        <v>20.97</v>
      </c>
      <c r="FK32" s="715">
        <v>23.68</v>
      </c>
      <c r="FL32" s="715">
        <v>21.57</v>
      </c>
      <c r="FM32" s="715">
        <v>21.04</v>
      </c>
      <c r="FN32" s="715">
        <v>1.06</v>
      </c>
      <c r="FO32" s="715">
        <v>1.1299999999999999</v>
      </c>
      <c r="FP32" s="715">
        <v>2.2400000000000002</v>
      </c>
      <c r="FQ32" s="715">
        <v>4.58</v>
      </c>
      <c r="FR32" s="715">
        <v>5.16</v>
      </c>
      <c r="FS32" s="715">
        <v>5.14</v>
      </c>
      <c r="FT32" s="715">
        <v>6.99</v>
      </c>
      <c r="FU32" s="715">
        <v>7.62</v>
      </c>
      <c r="FV32" s="715">
        <v>8.0399999999999991</v>
      </c>
    </row>
  </sheetData>
  <mergeCells count="15">
    <mergeCell ref="EP4:FA4"/>
    <mergeCell ref="FB4:FM4"/>
    <mergeCell ref="FN4:FV4"/>
    <mergeCell ref="BV4:CG4"/>
    <mergeCell ref="CH4:CS4"/>
    <mergeCell ref="CT4:DE4"/>
    <mergeCell ref="DF4:DQ4"/>
    <mergeCell ref="DR4:EC4"/>
    <mergeCell ref="ED4:EO4"/>
    <mergeCell ref="BJ4:BU4"/>
    <mergeCell ref="B4:M4"/>
    <mergeCell ref="N4:Y4"/>
    <mergeCell ref="Z4:AK4"/>
    <mergeCell ref="AL4:AW4"/>
    <mergeCell ref="AX4:BI4"/>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Pict="0" macro="[0]!Düğme1_Tıkla">
                <anchor moveWithCells="1" sizeWithCells="1">
                  <from>
                    <xdr:col>7</xdr:col>
                    <xdr:colOff>142875</xdr:colOff>
                    <xdr:row>0</xdr:row>
                    <xdr:rowOff>114300</xdr:rowOff>
                  </from>
                  <to>
                    <xdr:col>10</xdr:col>
                    <xdr:colOff>123825</xdr:colOff>
                    <xdr:row>2</xdr:row>
                    <xdr:rowOff>95250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9A923-6D21-4C0C-8009-10FBE83F0E74}">
  <sheetPr codeName="Sayfa62">
    <tabColor theme="0"/>
  </sheetPr>
  <dimension ref="A1:H31"/>
  <sheetViews>
    <sheetView workbookViewId="0"/>
  </sheetViews>
  <sheetFormatPr defaultRowHeight="12.75"/>
  <cols>
    <col min="1" max="1" width="50" style="761" bestFit="1" customWidth="1"/>
    <col min="2" max="6" width="6.75" style="761" bestFit="1" customWidth="1"/>
    <col min="7" max="256" width="9" style="761"/>
    <col min="257" max="257" width="50" style="761" bestFit="1" customWidth="1"/>
    <col min="258" max="262" width="6.75" style="761" bestFit="1" customWidth="1"/>
    <col min="263" max="512" width="9" style="761"/>
    <col min="513" max="513" width="50" style="761" bestFit="1" customWidth="1"/>
    <col min="514" max="518" width="6.75" style="761" bestFit="1" customWidth="1"/>
    <col min="519" max="768" width="9" style="761"/>
    <col min="769" max="769" width="50" style="761" bestFit="1" customWidth="1"/>
    <col min="770" max="774" width="6.75" style="761" bestFit="1" customWidth="1"/>
    <col min="775" max="1024" width="9" style="761"/>
    <col min="1025" max="1025" width="50" style="761" bestFit="1" customWidth="1"/>
    <col min="1026" max="1030" width="6.75" style="761" bestFit="1" customWidth="1"/>
    <col min="1031" max="1280" width="9" style="761"/>
    <col min="1281" max="1281" width="50" style="761" bestFit="1" customWidth="1"/>
    <col min="1282" max="1286" width="6.75" style="761" bestFit="1" customWidth="1"/>
    <col min="1287" max="1536" width="9" style="761"/>
    <col min="1537" max="1537" width="50" style="761" bestFit="1" customWidth="1"/>
    <col min="1538" max="1542" width="6.75" style="761" bestFit="1" customWidth="1"/>
    <col min="1543" max="1792" width="9" style="761"/>
    <col min="1793" max="1793" width="50" style="761" bestFit="1" customWidth="1"/>
    <col min="1794" max="1798" width="6.75" style="761" bestFit="1" customWidth="1"/>
    <col min="1799" max="2048" width="9" style="761"/>
    <col min="2049" max="2049" width="50" style="761" bestFit="1" customWidth="1"/>
    <col min="2050" max="2054" width="6.75" style="761" bestFit="1" customWidth="1"/>
    <col min="2055" max="2304" width="9" style="761"/>
    <col min="2305" max="2305" width="50" style="761" bestFit="1" customWidth="1"/>
    <col min="2306" max="2310" width="6.75" style="761" bestFit="1" customWidth="1"/>
    <col min="2311" max="2560" width="9" style="761"/>
    <col min="2561" max="2561" width="50" style="761" bestFit="1" customWidth="1"/>
    <col min="2562" max="2566" width="6.75" style="761" bestFit="1" customWidth="1"/>
    <col min="2567" max="2816" width="9" style="761"/>
    <col min="2817" max="2817" width="50" style="761" bestFit="1" customWidth="1"/>
    <col min="2818" max="2822" width="6.75" style="761" bestFit="1" customWidth="1"/>
    <col min="2823" max="3072" width="9" style="761"/>
    <col min="3073" max="3073" width="50" style="761" bestFit="1" customWidth="1"/>
    <col min="3074" max="3078" width="6.75" style="761" bestFit="1" customWidth="1"/>
    <col min="3079" max="3328" width="9" style="761"/>
    <col min="3329" max="3329" width="50" style="761" bestFit="1" customWidth="1"/>
    <col min="3330" max="3334" width="6.75" style="761" bestFit="1" customWidth="1"/>
    <col min="3335" max="3584" width="9" style="761"/>
    <col min="3585" max="3585" width="50" style="761" bestFit="1" customWidth="1"/>
    <col min="3586" max="3590" width="6.75" style="761" bestFit="1" customWidth="1"/>
    <col min="3591" max="3840" width="9" style="761"/>
    <col min="3841" max="3841" width="50" style="761" bestFit="1" customWidth="1"/>
    <col min="3842" max="3846" width="6.75" style="761" bestFit="1" customWidth="1"/>
    <col min="3847" max="4096" width="9" style="761"/>
    <col min="4097" max="4097" width="50" style="761" bestFit="1" customWidth="1"/>
    <col min="4098" max="4102" width="6.75" style="761" bestFit="1" customWidth="1"/>
    <col min="4103" max="4352" width="9" style="761"/>
    <col min="4353" max="4353" width="50" style="761" bestFit="1" customWidth="1"/>
    <col min="4354" max="4358" width="6.75" style="761" bestFit="1" customWidth="1"/>
    <col min="4359" max="4608" width="9" style="761"/>
    <col min="4609" max="4609" width="50" style="761" bestFit="1" customWidth="1"/>
    <col min="4610" max="4614" width="6.75" style="761" bestFit="1" customWidth="1"/>
    <col min="4615" max="4864" width="9" style="761"/>
    <col min="4865" max="4865" width="50" style="761" bestFit="1" customWidth="1"/>
    <col min="4866" max="4870" width="6.75" style="761" bestFit="1" customWidth="1"/>
    <col min="4871" max="5120" width="9" style="761"/>
    <col min="5121" max="5121" width="50" style="761" bestFit="1" customWidth="1"/>
    <col min="5122" max="5126" width="6.75" style="761" bestFit="1" customWidth="1"/>
    <col min="5127" max="5376" width="9" style="761"/>
    <col min="5377" max="5377" width="50" style="761" bestFit="1" customWidth="1"/>
    <col min="5378" max="5382" width="6.75" style="761" bestFit="1" customWidth="1"/>
    <col min="5383" max="5632" width="9" style="761"/>
    <col min="5633" max="5633" width="50" style="761" bestFit="1" customWidth="1"/>
    <col min="5634" max="5638" width="6.75" style="761" bestFit="1" customWidth="1"/>
    <col min="5639" max="5888" width="9" style="761"/>
    <col min="5889" max="5889" width="50" style="761" bestFit="1" customWidth="1"/>
    <col min="5890" max="5894" width="6.75" style="761" bestFit="1" customWidth="1"/>
    <col min="5895" max="6144" width="9" style="761"/>
    <col min="6145" max="6145" width="50" style="761" bestFit="1" customWidth="1"/>
    <col min="6146" max="6150" width="6.75" style="761" bestFit="1" customWidth="1"/>
    <col min="6151" max="6400" width="9" style="761"/>
    <col min="6401" max="6401" width="50" style="761" bestFit="1" customWidth="1"/>
    <col min="6402" max="6406" width="6.75" style="761" bestFit="1" customWidth="1"/>
    <col min="6407" max="6656" width="9" style="761"/>
    <col min="6657" max="6657" width="50" style="761" bestFit="1" customWidth="1"/>
    <col min="6658" max="6662" width="6.75" style="761" bestFit="1" customWidth="1"/>
    <col min="6663" max="6912" width="9" style="761"/>
    <col min="6913" max="6913" width="50" style="761" bestFit="1" customWidth="1"/>
    <col min="6914" max="6918" width="6.75" style="761" bestFit="1" customWidth="1"/>
    <col min="6919" max="7168" width="9" style="761"/>
    <col min="7169" max="7169" width="50" style="761" bestFit="1" customWidth="1"/>
    <col min="7170" max="7174" width="6.75" style="761" bestFit="1" customWidth="1"/>
    <col min="7175" max="7424" width="9" style="761"/>
    <col min="7425" max="7425" width="50" style="761" bestFit="1" customWidth="1"/>
    <col min="7426" max="7430" width="6.75" style="761" bestFit="1" customWidth="1"/>
    <col min="7431" max="7680" width="9" style="761"/>
    <col min="7681" max="7681" width="50" style="761" bestFit="1" customWidth="1"/>
    <col min="7682" max="7686" width="6.75" style="761" bestFit="1" customWidth="1"/>
    <col min="7687" max="7936" width="9" style="761"/>
    <col min="7937" max="7937" width="50" style="761" bestFit="1" customWidth="1"/>
    <col min="7938" max="7942" width="6.75" style="761" bestFit="1" customWidth="1"/>
    <col min="7943" max="8192" width="9" style="761"/>
    <col min="8193" max="8193" width="50" style="761" bestFit="1" customWidth="1"/>
    <col min="8194" max="8198" width="6.75" style="761" bestFit="1" customWidth="1"/>
    <col min="8199" max="8448" width="9" style="761"/>
    <col min="8449" max="8449" width="50" style="761" bestFit="1" customWidth="1"/>
    <col min="8450" max="8454" width="6.75" style="761" bestFit="1" customWidth="1"/>
    <col min="8455" max="8704" width="9" style="761"/>
    <col min="8705" max="8705" width="50" style="761" bestFit="1" customWidth="1"/>
    <col min="8706" max="8710" width="6.75" style="761" bestFit="1" customWidth="1"/>
    <col min="8711" max="8960" width="9" style="761"/>
    <col min="8961" max="8961" width="50" style="761" bestFit="1" customWidth="1"/>
    <col min="8962" max="8966" width="6.75" style="761" bestFit="1" customWidth="1"/>
    <col min="8967" max="9216" width="9" style="761"/>
    <col min="9217" max="9217" width="50" style="761" bestFit="1" customWidth="1"/>
    <col min="9218" max="9222" width="6.75" style="761" bestFit="1" customWidth="1"/>
    <col min="9223" max="9472" width="9" style="761"/>
    <col min="9473" max="9473" width="50" style="761" bestFit="1" customWidth="1"/>
    <col min="9474" max="9478" width="6.75" style="761" bestFit="1" customWidth="1"/>
    <col min="9479" max="9728" width="9" style="761"/>
    <col min="9729" max="9729" width="50" style="761" bestFit="1" customWidth="1"/>
    <col min="9730" max="9734" width="6.75" style="761" bestFit="1" customWidth="1"/>
    <col min="9735" max="9984" width="9" style="761"/>
    <col min="9985" max="9985" width="50" style="761" bestFit="1" customWidth="1"/>
    <col min="9986" max="9990" width="6.75" style="761" bestFit="1" customWidth="1"/>
    <col min="9991" max="10240" width="9" style="761"/>
    <col min="10241" max="10241" width="50" style="761" bestFit="1" customWidth="1"/>
    <col min="10242" max="10246" width="6.75" style="761" bestFit="1" customWidth="1"/>
    <col min="10247" max="10496" width="9" style="761"/>
    <col min="10497" max="10497" width="50" style="761" bestFit="1" customWidth="1"/>
    <col min="10498" max="10502" width="6.75" style="761" bestFit="1" customWidth="1"/>
    <col min="10503" max="10752" width="9" style="761"/>
    <col min="10753" max="10753" width="50" style="761" bestFit="1" customWidth="1"/>
    <col min="10754" max="10758" width="6.75" style="761" bestFit="1" customWidth="1"/>
    <col min="10759" max="11008" width="9" style="761"/>
    <col min="11009" max="11009" width="50" style="761" bestFit="1" customWidth="1"/>
    <col min="11010" max="11014" width="6.75" style="761" bestFit="1" customWidth="1"/>
    <col min="11015" max="11264" width="9" style="761"/>
    <col min="11265" max="11265" width="50" style="761" bestFit="1" customWidth="1"/>
    <col min="11266" max="11270" width="6.75" style="761" bestFit="1" customWidth="1"/>
    <col min="11271" max="11520" width="9" style="761"/>
    <col min="11521" max="11521" width="50" style="761" bestFit="1" customWidth="1"/>
    <col min="11522" max="11526" width="6.75" style="761" bestFit="1" customWidth="1"/>
    <col min="11527" max="11776" width="9" style="761"/>
    <col min="11777" max="11777" width="50" style="761" bestFit="1" customWidth="1"/>
    <col min="11778" max="11782" width="6.75" style="761" bestFit="1" customWidth="1"/>
    <col min="11783" max="12032" width="9" style="761"/>
    <col min="12033" max="12033" width="50" style="761" bestFit="1" customWidth="1"/>
    <col min="12034" max="12038" width="6.75" style="761" bestFit="1" customWidth="1"/>
    <col min="12039" max="12288" width="9" style="761"/>
    <col min="12289" max="12289" width="50" style="761" bestFit="1" customWidth="1"/>
    <col min="12290" max="12294" width="6.75" style="761" bestFit="1" customWidth="1"/>
    <col min="12295" max="12544" width="9" style="761"/>
    <col min="12545" max="12545" width="50" style="761" bestFit="1" customWidth="1"/>
    <col min="12546" max="12550" width="6.75" style="761" bestFit="1" customWidth="1"/>
    <col min="12551" max="12800" width="9" style="761"/>
    <col min="12801" max="12801" width="50" style="761" bestFit="1" customWidth="1"/>
    <col min="12802" max="12806" width="6.75" style="761" bestFit="1" customWidth="1"/>
    <col min="12807" max="13056" width="9" style="761"/>
    <col min="13057" max="13057" width="50" style="761" bestFit="1" customWidth="1"/>
    <col min="13058" max="13062" width="6.75" style="761" bestFit="1" customWidth="1"/>
    <col min="13063" max="13312" width="9" style="761"/>
    <col min="13313" max="13313" width="50" style="761" bestFit="1" customWidth="1"/>
    <col min="13314" max="13318" width="6.75" style="761" bestFit="1" customWidth="1"/>
    <col min="13319" max="13568" width="9" style="761"/>
    <col min="13569" max="13569" width="50" style="761" bestFit="1" customWidth="1"/>
    <col min="13570" max="13574" width="6.75" style="761" bestFit="1" customWidth="1"/>
    <col min="13575" max="13824" width="9" style="761"/>
    <col min="13825" max="13825" width="50" style="761" bestFit="1" customWidth="1"/>
    <col min="13826" max="13830" width="6.75" style="761" bestFit="1" customWidth="1"/>
    <col min="13831" max="14080" width="9" style="761"/>
    <col min="14081" max="14081" width="50" style="761" bestFit="1" customWidth="1"/>
    <col min="14082" max="14086" width="6.75" style="761" bestFit="1" customWidth="1"/>
    <col min="14087" max="14336" width="9" style="761"/>
    <col min="14337" max="14337" width="50" style="761" bestFit="1" customWidth="1"/>
    <col min="14338" max="14342" width="6.75" style="761" bestFit="1" customWidth="1"/>
    <col min="14343" max="14592" width="9" style="761"/>
    <col min="14593" max="14593" width="50" style="761" bestFit="1" customWidth="1"/>
    <col min="14594" max="14598" width="6.75" style="761" bestFit="1" customWidth="1"/>
    <col min="14599" max="14848" width="9" style="761"/>
    <col min="14849" max="14849" width="50" style="761" bestFit="1" customWidth="1"/>
    <col min="14850" max="14854" width="6.75" style="761" bestFit="1" customWidth="1"/>
    <col min="14855" max="15104" width="9" style="761"/>
    <col min="15105" max="15105" width="50" style="761" bestFit="1" customWidth="1"/>
    <col min="15106" max="15110" width="6.75" style="761" bestFit="1" customWidth="1"/>
    <col min="15111" max="15360" width="9" style="761"/>
    <col min="15361" max="15361" width="50" style="761" bestFit="1" customWidth="1"/>
    <col min="15362" max="15366" width="6.75" style="761" bestFit="1" customWidth="1"/>
    <col min="15367" max="15616" width="9" style="761"/>
    <col min="15617" max="15617" width="50" style="761" bestFit="1" customWidth="1"/>
    <col min="15618" max="15622" width="6.75" style="761" bestFit="1" customWidth="1"/>
    <col min="15623" max="15872" width="9" style="761"/>
    <col min="15873" max="15873" width="50" style="761" bestFit="1" customWidth="1"/>
    <col min="15874" max="15878" width="6.75" style="761" bestFit="1" customWidth="1"/>
    <col min="15879" max="16128" width="9" style="761"/>
    <col min="16129" max="16129" width="50" style="761" bestFit="1" customWidth="1"/>
    <col min="16130" max="16134" width="6.75" style="761" bestFit="1" customWidth="1"/>
    <col min="16135" max="16384" width="9" style="761"/>
  </cols>
  <sheetData>
    <row r="1" spans="1:8" ht="12.95" customHeight="1">
      <c r="A1" s="759" t="s">
        <v>793</v>
      </c>
      <c r="B1" s="759" t="s">
        <v>4507</v>
      </c>
      <c r="C1" s="759"/>
      <c r="D1" s="759"/>
      <c r="E1" s="759"/>
      <c r="F1" s="759"/>
      <c r="G1" s="760"/>
    </row>
    <row r="2" spans="1:8" ht="12.95" customHeight="1">
      <c r="A2" s="759"/>
      <c r="B2" s="762"/>
      <c r="C2" s="762"/>
      <c r="D2" s="762"/>
      <c r="E2" s="762"/>
      <c r="F2" s="762"/>
    </row>
    <row r="3" spans="1:8" ht="15.75" thickBot="1">
      <c r="A3" s="759"/>
      <c r="B3" s="1017" t="s">
        <v>4508</v>
      </c>
      <c r="C3" s="1017"/>
      <c r="D3" s="1017"/>
      <c r="E3" s="1017"/>
      <c r="F3" s="1017"/>
      <c r="H3" s="759" t="s">
        <v>4509</v>
      </c>
    </row>
    <row r="4" spans="1:8" ht="17.25" thickTop="1" thickBot="1">
      <c r="B4" s="763">
        <v>2014</v>
      </c>
      <c r="C4" s="763">
        <v>2015</v>
      </c>
      <c r="D4" s="763">
        <v>2016</v>
      </c>
      <c r="E4" s="763">
        <v>2017</v>
      </c>
      <c r="F4" s="763">
        <v>2018</v>
      </c>
    </row>
    <row r="5" spans="1:8" ht="15.75" thickTop="1">
      <c r="A5" s="762" t="s">
        <v>4449</v>
      </c>
      <c r="B5" s="762">
        <v>0.375</v>
      </c>
      <c r="C5" s="762">
        <v>0.39100000000000001</v>
      </c>
      <c r="D5" s="762">
        <v>0.40799999999999997</v>
      </c>
      <c r="E5" s="762">
        <v>0.39500000000000002</v>
      </c>
      <c r="F5" s="762">
        <v>0.40400000000000003</v>
      </c>
    </row>
    <row r="6" spans="1:8" ht="12.95" customHeight="1">
      <c r="A6" s="762" t="s">
        <v>4450</v>
      </c>
      <c r="B6" s="762">
        <v>0.36199999999999999</v>
      </c>
      <c r="C6" s="762">
        <v>0.38</v>
      </c>
      <c r="D6" s="762">
        <v>0.35699999999999998</v>
      </c>
      <c r="E6" s="762">
        <v>0.34200000000000003</v>
      </c>
      <c r="F6" s="762">
        <v>0.35</v>
      </c>
    </row>
    <row r="7" spans="1:8" ht="12.95" customHeight="1">
      <c r="A7" s="762" t="s">
        <v>4451</v>
      </c>
      <c r="B7" s="762">
        <v>0.38200000000000001</v>
      </c>
      <c r="C7" s="762">
        <v>0.373</v>
      </c>
      <c r="D7" s="762">
        <v>0.38800000000000001</v>
      </c>
      <c r="E7" s="762">
        <v>0.372</v>
      </c>
      <c r="F7" s="762">
        <v>0.379</v>
      </c>
    </row>
    <row r="8" spans="1:8" ht="12.95" customHeight="1">
      <c r="A8" s="762" t="s">
        <v>4452</v>
      </c>
      <c r="B8" s="762">
        <v>0.39200000000000002</v>
      </c>
      <c r="C8" s="762">
        <v>0.38500000000000001</v>
      </c>
      <c r="D8" s="762">
        <v>0.38500000000000001</v>
      </c>
      <c r="E8" s="762">
        <v>0.36399999999999999</v>
      </c>
      <c r="F8" s="762">
        <v>0.375</v>
      </c>
    </row>
    <row r="9" spans="1:8" ht="12.95" customHeight="1">
      <c r="A9" s="762" t="s">
        <v>4453</v>
      </c>
      <c r="B9" s="762">
        <v>0.35499999999999998</v>
      </c>
      <c r="C9" s="762">
        <v>0.35199999999999998</v>
      </c>
      <c r="D9" s="762">
        <v>0.35799999999999998</v>
      </c>
      <c r="E9" s="762">
        <v>0.35399999999999998</v>
      </c>
      <c r="F9" s="762">
        <v>0.36299999999999999</v>
      </c>
    </row>
    <row r="10" spans="1:8" ht="12.95" customHeight="1">
      <c r="A10" s="762" t="s">
        <v>4454</v>
      </c>
      <c r="B10" s="762">
        <v>0.38400000000000001</v>
      </c>
      <c r="C10" s="762">
        <v>0.39800000000000002</v>
      </c>
      <c r="D10" s="762">
        <v>0.39600000000000002</v>
      </c>
      <c r="E10" s="762">
        <v>0.38400000000000001</v>
      </c>
      <c r="F10" s="762">
        <v>0.39</v>
      </c>
    </row>
    <row r="11" spans="1:8" ht="12.95" customHeight="1">
      <c r="A11" s="762" t="s">
        <v>4455</v>
      </c>
      <c r="B11" s="762">
        <v>0.36099999999999999</v>
      </c>
      <c r="C11" s="762">
        <v>0.36299999999999999</v>
      </c>
      <c r="D11" s="762">
        <v>0.35499999999999998</v>
      </c>
      <c r="E11" s="762">
        <v>0.36099999999999999</v>
      </c>
      <c r="F11" s="762">
        <v>0.35499999999999998</v>
      </c>
    </row>
    <row r="12" spans="1:8" ht="12.95" customHeight="1">
      <c r="A12" s="762" t="s">
        <v>4456</v>
      </c>
      <c r="B12" s="762">
        <v>0.41499999999999998</v>
      </c>
      <c r="C12" s="762">
        <v>0.376</v>
      </c>
      <c r="D12" s="762">
        <v>0.34</v>
      </c>
      <c r="E12" s="762">
        <v>0.32600000000000001</v>
      </c>
      <c r="F12" s="762">
        <v>0.34200000000000003</v>
      </c>
    </row>
    <row r="13" spans="1:8" ht="12.95" customHeight="1">
      <c r="A13" s="762" t="s">
        <v>4457</v>
      </c>
      <c r="B13" s="762">
        <v>0.32300000000000001</v>
      </c>
      <c r="C13" s="762">
        <v>0.32300000000000001</v>
      </c>
      <c r="D13" s="762">
        <v>0.32500000000000001</v>
      </c>
      <c r="E13" s="762">
        <v>0.32300000000000001</v>
      </c>
      <c r="F13" s="762">
        <v>0.34399999999999997</v>
      </c>
    </row>
    <row r="14" spans="1:8" ht="12.95" customHeight="1">
      <c r="A14" s="762" t="s">
        <v>4458</v>
      </c>
      <c r="B14" s="762">
        <v>0.39</v>
      </c>
      <c r="C14" s="762">
        <v>0.38200000000000001</v>
      </c>
      <c r="D14" s="762">
        <v>0.371</v>
      </c>
      <c r="E14" s="762">
        <v>0.38800000000000001</v>
      </c>
      <c r="F14" s="762">
        <v>0.38700000000000001</v>
      </c>
    </row>
    <row r="15" spans="1:8" ht="12.95" customHeight="1">
      <c r="A15" s="762" t="s">
        <v>4459</v>
      </c>
      <c r="B15" s="762">
        <v>0.35699999999999998</v>
      </c>
      <c r="C15" s="762">
        <v>0.378</v>
      </c>
      <c r="D15" s="762">
        <v>0.39800000000000002</v>
      </c>
      <c r="E15" s="762">
        <v>0.43</v>
      </c>
      <c r="F15" s="762">
        <v>0.42699999999999999</v>
      </c>
    </row>
    <row r="16" spans="1:8" ht="12.95" customHeight="1">
      <c r="A16" s="762" t="s">
        <v>4460</v>
      </c>
      <c r="B16" s="762">
        <v>0.376</v>
      </c>
      <c r="C16" s="762">
        <v>0.38</v>
      </c>
      <c r="D16" s="762">
        <v>0.39300000000000002</v>
      </c>
      <c r="E16" s="762">
        <v>0.39500000000000002</v>
      </c>
      <c r="F16" s="762">
        <v>0.37</v>
      </c>
    </row>
    <row r="17" spans="1:6" ht="12.95" customHeight="1">
      <c r="A17" s="762" t="s">
        <v>4461</v>
      </c>
      <c r="B17" s="762">
        <v>0.34799999999999998</v>
      </c>
      <c r="C17" s="762">
        <v>0.35299999999999998</v>
      </c>
      <c r="D17" s="762">
        <v>0.37</v>
      </c>
      <c r="E17" s="762">
        <v>0.34599999999999997</v>
      </c>
      <c r="F17" s="762">
        <v>0.37</v>
      </c>
    </row>
    <row r="18" spans="1:6" ht="12.95" customHeight="1">
      <c r="A18" s="762" t="s">
        <v>4462</v>
      </c>
      <c r="B18" s="762">
        <v>0.379</v>
      </c>
      <c r="C18" s="762">
        <v>0.38200000000000001</v>
      </c>
      <c r="D18" s="762">
        <v>0.40100000000000002</v>
      </c>
      <c r="E18" s="762">
        <v>0.35599999999999998</v>
      </c>
      <c r="F18" s="762">
        <v>0.372</v>
      </c>
    </row>
    <row r="19" spans="1:6" ht="12.95" customHeight="1">
      <c r="A19" s="762" t="s">
        <v>4463</v>
      </c>
      <c r="B19" s="762">
        <v>0.33700000000000002</v>
      </c>
      <c r="C19" s="762">
        <v>0.32400000000000001</v>
      </c>
      <c r="D19" s="762">
        <v>0.35899999999999999</v>
      </c>
      <c r="E19" s="762">
        <v>0.36</v>
      </c>
      <c r="F19" s="762">
        <v>0.36499999999999999</v>
      </c>
    </row>
    <row r="20" spans="1:6" ht="12.95" customHeight="1">
      <c r="A20" s="762" t="s">
        <v>4464</v>
      </c>
      <c r="B20" s="762">
        <v>0.33800000000000002</v>
      </c>
      <c r="C20" s="762">
        <v>0.34</v>
      </c>
      <c r="D20" s="762">
        <v>0.33400000000000002</v>
      </c>
      <c r="E20" s="762">
        <v>0.36199999999999999</v>
      </c>
      <c r="F20" s="762">
        <v>0.35499999999999998</v>
      </c>
    </row>
    <row r="21" spans="1:6" ht="12.95" customHeight="1">
      <c r="A21" s="762" t="s">
        <v>4465</v>
      </c>
      <c r="B21" s="762">
        <v>0.39600000000000002</v>
      </c>
      <c r="C21" s="762">
        <v>0.39500000000000002</v>
      </c>
      <c r="D21" s="762">
        <v>0.378</v>
      </c>
      <c r="E21" s="762">
        <v>0.35199999999999998</v>
      </c>
      <c r="F21" s="762">
        <v>0.39200000000000002</v>
      </c>
    </row>
    <row r="22" spans="1:6" ht="12.95" customHeight="1">
      <c r="A22" s="762" t="s">
        <v>4466</v>
      </c>
      <c r="B22" s="762">
        <v>0.35599999999999998</v>
      </c>
      <c r="C22" s="762">
        <v>0.35599999999999998</v>
      </c>
      <c r="D22" s="762">
        <v>0.34</v>
      </c>
      <c r="E22" s="762">
        <v>0.32900000000000001</v>
      </c>
      <c r="F22" s="762">
        <v>0.32200000000000001</v>
      </c>
    </row>
    <row r="23" spans="1:6" ht="12.95" customHeight="1">
      <c r="A23" s="762" t="s">
        <v>4467</v>
      </c>
      <c r="B23" s="762">
        <v>0.376</v>
      </c>
      <c r="C23" s="762">
        <v>0.38100000000000001</v>
      </c>
      <c r="D23" s="762">
        <v>0.36699999999999999</v>
      </c>
      <c r="E23" s="762">
        <v>0.37</v>
      </c>
      <c r="F23" s="762">
        <v>0.37</v>
      </c>
    </row>
    <row r="24" spans="1:6" ht="12.95" customHeight="1">
      <c r="A24" s="762" t="s">
        <v>4468</v>
      </c>
      <c r="B24" s="762">
        <v>0.34799999999999998</v>
      </c>
      <c r="C24" s="762">
        <v>0.34300000000000003</v>
      </c>
      <c r="D24" s="762">
        <v>0.35299999999999998</v>
      </c>
      <c r="E24" s="762">
        <v>0.34499999999999997</v>
      </c>
      <c r="F24" s="762">
        <v>0.379</v>
      </c>
    </row>
    <row r="25" spans="1:6" ht="12.95" customHeight="1">
      <c r="A25" s="762" t="s">
        <v>4469</v>
      </c>
      <c r="B25" s="762">
        <v>0.33900000000000002</v>
      </c>
      <c r="C25" s="762">
        <v>0.36399999999999999</v>
      </c>
      <c r="D25" s="762">
        <v>0.37</v>
      </c>
      <c r="E25" s="762">
        <v>0.374</v>
      </c>
      <c r="F25" s="762">
        <v>0.38800000000000001</v>
      </c>
    </row>
    <row r="26" spans="1:6" ht="12.95" customHeight="1">
      <c r="A26" s="762" t="s">
        <v>4470</v>
      </c>
      <c r="B26" s="762">
        <v>0.40200000000000002</v>
      </c>
      <c r="C26" s="762">
        <v>0.41</v>
      </c>
      <c r="D26" s="762">
        <v>0.36699999999999999</v>
      </c>
      <c r="E26" s="762">
        <v>0.36799999999999999</v>
      </c>
      <c r="F26" s="762">
        <v>0.38600000000000001</v>
      </c>
    </row>
    <row r="27" spans="1:6" ht="12.95" customHeight="1">
      <c r="A27" s="762" t="s">
        <v>4471</v>
      </c>
      <c r="B27" s="762">
        <v>0.34399999999999997</v>
      </c>
      <c r="C27" s="762">
        <v>0.34799999999999998</v>
      </c>
      <c r="D27" s="762">
        <v>0.36899999999999999</v>
      </c>
      <c r="E27" s="762">
        <v>0.39300000000000002</v>
      </c>
      <c r="F27" s="762">
        <v>0.42</v>
      </c>
    </row>
    <row r="28" spans="1:6" ht="12.95" customHeight="1">
      <c r="A28" s="762" t="s">
        <v>4472</v>
      </c>
      <c r="B28" s="762">
        <v>0.33300000000000002</v>
      </c>
      <c r="C28" s="762">
        <v>0.33600000000000002</v>
      </c>
      <c r="D28" s="762">
        <v>0.36899999999999999</v>
      </c>
      <c r="E28" s="762">
        <v>0.34200000000000003</v>
      </c>
      <c r="F28" s="762">
        <v>0.34699999999999998</v>
      </c>
    </row>
    <row r="29" spans="1:6" ht="12.95" customHeight="1">
      <c r="A29" s="762" t="s">
        <v>4473</v>
      </c>
      <c r="B29" s="762">
        <v>0.378</v>
      </c>
      <c r="C29" s="762">
        <v>0.35199999999999998</v>
      </c>
      <c r="D29" s="762">
        <v>0.40300000000000002</v>
      </c>
      <c r="E29" s="762">
        <v>0.38</v>
      </c>
      <c r="F29" s="762">
        <v>0.35099999999999998</v>
      </c>
    </row>
    <row r="30" spans="1:6" ht="12.95" customHeight="1">
      <c r="A30" s="762" t="s">
        <v>4474</v>
      </c>
      <c r="B30" s="762">
        <v>0.32500000000000001</v>
      </c>
      <c r="C30" s="762">
        <v>0.34</v>
      </c>
      <c r="D30" s="762">
        <v>0.35599999999999998</v>
      </c>
      <c r="E30" s="762">
        <v>0.32500000000000001</v>
      </c>
      <c r="F30" s="762">
        <v>0.33500000000000002</v>
      </c>
    </row>
    <row r="31" spans="1:6" ht="12.95" customHeight="1"/>
  </sheetData>
  <mergeCells count="1">
    <mergeCell ref="B3:F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Düğme1_Tıkla">
                <anchor moveWithCells="1" sizeWithCells="1">
                  <from>
                    <xdr:col>7</xdr:col>
                    <xdr:colOff>171450</xdr:colOff>
                    <xdr:row>4</xdr:row>
                    <xdr:rowOff>47625</xdr:rowOff>
                  </from>
                  <to>
                    <xdr:col>10</xdr:col>
                    <xdr:colOff>257175</xdr:colOff>
                    <xdr:row>6</xdr:row>
                    <xdr:rowOff>28575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BEA8D-A5FA-4F82-912C-A49C87403A46}">
  <sheetPr codeName="Sayfa63">
    <tabColor theme="0"/>
  </sheetPr>
  <dimension ref="A1:J866"/>
  <sheetViews>
    <sheetView showGridLines="0" workbookViewId="0"/>
  </sheetViews>
  <sheetFormatPr defaultRowHeight="14.25"/>
  <cols>
    <col min="1" max="1" width="40.875" style="716" customWidth="1"/>
    <col min="2" max="3" width="9.375" style="716" customWidth="1"/>
    <col min="4" max="4" width="1.375" style="716" customWidth="1"/>
    <col min="5" max="6" width="9.375" style="716" customWidth="1"/>
    <col min="7" max="7" width="1.375" style="716" customWidth="1"/>
    <col min="8" max="9" width="9.375" style="716" customWidth="1"/>
    <col min="10" max="10" width="7.75" style="716" customWidth="1"/>
    <col min="11" max="256" width="9" style="716"/>
    <col min="257" max="257" width="40.875" style="716" customWidth="1"/>
    <col min="258" max="259" width="9.375" style="716" customWidth="1"/>
    <col min="260" max="260" width="1.375" style="716" customWidth="1"/>
    <col min="261" max="262" width="9.375" style="716" customWidth="1"/>
    <col min="263" max="263" width="1.375" style="716" customWidth="1"/>
    <col min="264" max="265" width="9.375" style="716" customWidth="1"/>
    <col min="266" max="266" width="7.75" style="716" customWidth="1"/>
    <col min="267" max="512" width="9" style="716"/>
    <col min="513" max="513" width="40.875" style="716" customWidth="1"/>
    <col min="514" max="515" width="9.375" style="716" customWidth="1"/>
    <col min="516" max="516" width="1.375" style="716" customWidth="1"/>
    <col min="517" max="518" width="9.375" style="716" customWidth="1"/>
    <col min="519" max="519" width="1.375" style="716" customWidth="1"/>
    <col min="520" max="521" width="9.375" style="716" customWidth="1"/>
    <col min="522" max="522" width="7.75" style="716" customWidth="1"/>
    <col min="523" max="768" width="9" style="716"/>
    <col min="769" max="769" width="40.875" style="716" customWidth="1"/>
    <col min="770" max="771" width="9.375" style="716" customWidth="1"/>
    <col min="772" max="772" width="1.375" style="716" customWidth="1"/>
    <col min="773" max="774" width="9.375" style="716" customWidth="1"/>
    <col min="775" max="775" width="1.375" style="716" customWidth="1"/>
    <col min="776" max="777" width="9.375" style="716" customWidth="1"/>
    <col min="778" max="778" width="7.75" style="716" customWidth="1"/>
    <col min="779" max="1024" width="9" style="716"/>
    <col min="1025" max="1025" width="40.875" style="716" customWidth="1"/>
    <col min="1026" max="1027" width="9.375" style="716" customWidth="1"/>
    <col min="1028" max="1028" width="1.375" style="716" customWidth="1"/>
    <col min="1029" max="1030" width="9.375" style="716" customWidth="1"/>
    <col min="1031" max="1031" width="1.375" style="716" customWidth="1"/>
    <col min="1032" max="1033" width="9.375" style="716" customWidth="1"/>
    <col min="1034" max="1034" width="7.75" style="716" customWidth="1"/>
    <col min="1035" max="1280" width="9" style="716"/>
    <col min="1281" max="1281" width="40.875" style="716" customWidth="1"/>
    <col min="1282" max="1283" width="9.375" style="716" customWidth="1"/>
    <col min="1284" max="1284" width="1.375" style="716" customWidth="1"/>
    <col min="1285" max="1286" width="9.375" style="716" customWidth="1"/>
    <col min="1287" max="1287" width="1.375" style="716" customWidth="1"/>
    <col min="1288" max="1289" width="9.375" style="716" customWidth="1"/>
    <col min="1290" max="1290" width="7.75" style="716" customWidth="1"/>
    <col min="1291" max="1536" width="9" style="716"/>
    <col min="1537" max="1537" width="40.875" style="716" customWidth="1"/>
    <col min="1538" max="1539" width="9.375" style="716" customWidth="1"/>
    <col min="1540" max="1540" width="1.375" style="716" customWidth="1"/>
    <col min="1541" max="1542" width="9.375" style="716" customWidth="1"/>
    <col min="1543" max="1543" width="1.375" style="716" customWidth="1"/>
    <col min="1544" max="1545" width="9.375" style="716" customWidth="1"/>
    <col min="1546" max="1546" width="7.75" style="716" customWidth="1"/>
    <col min="1547" max="1792" width="9" style="716"/>
    <col min="1793" max="1793" width="40.875" style="716" customWidth="1"/>
    <col min="1794" max="1795" width="9.375" style="716" customWidth="1"/>
    <col min="1796" max="1796" width="1.375" style="716" customWidth="1"/>
    <col min="1797" max="1798" width="9.375" style="716" customWidth="1"/>
    <col min="1799" max="1799" width="1.375" style="716" customWidth="1"/>
    <col min="1800" max="1801" width="9.375" style="716" customWidth="1"/>
    <col min="1802" max="1802" width="7.75" style="716" customWidth="1"/>
    <col min="1803" max="2048" width="9" style="716"/>
    <col min="2049" max="2049" width="40.875" style="716" customWidth="1"/>
    <col min="2050" max="2051" width="9.375" style="716" customWidth="1"/>
    <col min="2052" max="2052" width="1.375" style="716" customWidth="1"/>
    <col min="2053" max="2054" width="9.375" style="716" customWidth="1"/>
    <col min="2055" max="2055" width="1.375" style="716" customWidth="1"/>
    <col min="2056" max="2057" width="9.375" style="716" customWidth="1"/>
    <col min="2058" max="2058" width="7.75" style="716" customWidth="1"/>
    <col min="2059" max="2304" width="9" style="716"/>
    <col min="2305" max="2305" width="40.875" style="716" customWidth="1"/>
    <col min="2306" max="2307" width="9.375" style="716" customWidth="1"/>
    <col min="2308" max="2308" width="1.375" style="716" customWidth="1"/>
    <col min="2309" max="2310" width="9.375" style="716" customWidth="1"/>
    <col min="2311" max="2311" width="1.375" style="716" customWidth="1"/>
    <col min="2312" max="2313" width="9.375" style="716" customWidth="1"/>
    <col min="2314" max="2314" width="7.75" style="716" customWidth="1"/>
    <col min="2315" max="2560" width="9" style="716"/>
    <col min="2561" max="2561" width="40.875" style="716" customWidth="1"/>
    <col min="2562" max="2563" width="9.375" style="716" customWidth="1"/>
    <col min="2564" max="2564" width="1.375" style="716" customWidth="1"/>
    <col min="2565" max="2566" width="9.375" style="716" customWidth="1"/>
    <col min="2567" max="2567" width="1.375" style="716" customWidth="1"/>
    <col min="2568" max="2569" width="9.375" style="716" customWidth="1"/>
    <col min="2570" max="2570" width="7.75" style="716" customWidth="1"/>
    <col min="2571" max="2816" width="9" style="716"/>
    <col min="2817" max="2817" width="40.875" style="716" customWidth="1"/>
    <col min="2818" max="2819" width="9.375" style="716" customWidth="1"/>
    <col min="2820" max="2820" width="1.375" style="716" customWidth="1"/>
    <col min="2821" max="2822" width="9.375" style="716" customWidth="1"/>
    <col min="2823" max="2823" width="1.375" style="716" customWidth="1"/>
    <col min="2824" max="2825" width="9.375" style="716" customWidth="1"/>
    <col min="2826" max="2826" width="7.75" style="716" customWidth="1"/>
    <col min="2827" max="3072" width="9" style="716"/>
    <col min="3073" max="3073" width="40.875" style="716" customWidth="1"/>
    <col min="3074" max="3075" width="9.375" style="716" customWidth="1"/>
    <col min="3076" max="3076" width="1.375" style="716" customWidth="1"/>
    <col min="3077" max="3078" width="9.375" style="716" customWidth="1"/>
    <col min="3079" max="3079" width="1.375" style="716" customWidth="1"/>
    <col min="3080" max="3081" width="9.375" style="716" customWidth="1"/>
    <col min="3082" max="3082" width="7.75" style="716" customWidth="1"/>
    <col min="3083" max="3328" width="9" style="716"/>
    <col min="3329" max="3329" width="40.875" style="716" customWidth="1"/>
    <col min="3330" max="3331" width="9.375" style="716" customWidth="1"/>
    <col min="3332" max="3332" width="1.375" style="716" customWidth="1"/>
    <col min="3333" max="3334" width="9.375" style="716" customWidth="1"/>
    <col min="3335" max="3335" width="1.375" style="716" customWidth="1"/>
    <col min="3336" max="3337" width="9.375" style="716" customWidth="1"/>
    <col min="3338" max="3338" width="7.75" style="716" customWidth="1"/>
    <col min="3339" max="3584" width="9" style="716"/>
    <col min="3585" max="3585" width="40.875" style="716" customWidth="1"/>
    <col min="3586" max="3587" width="9.375" style="716" customWidth="1"/>
    <col min="3588" max="3588" width="1.375" style="716" customWidth="1"/>
    <col min="3589" max="3590" width="9.375" style="716" customWidth="1"/>
    <col min="3591" max="3591" width="1.375" style="716" customWidth="1"/>
    <col min="3592" max="3593" width="9.375" style="716" customWidth="1"/>
    <col min="3594" max="3594" width="7.75" style="716" customWidth="1"/>
    <col min="3595" max="3840" width="9" style="716"/>
    <col min="3841" max="3841" width="40.875" style="716" customWidth="1"/>
    <col min="3842" max="3843" width="9.375" style="716" customWidth="1"/>
    <col min="3844" max="3844" width="1.375" style="716" customWidth="1"/>
    <col min="3845" max="3846" width="9.375" style="716" customWidth="1"/>
    <col min="3847" max="3847" width="1.375" style="716" customWidth="1"/>
    <col min="3848" max="3849" width="9.375" style="716" customWidth="1"/>
    <col min="3850" max="3850" width="7.75" style="716" customWidth="1"/>
    <col min="3851" max="4096" width="9" style="716"/>
    <col min="4097" max="4097" width="40.875" style="716" customWidth="1"/>
    <col min="4098" max="4099" width="9.375" style="716" customWidth="1"/>
    <col min="4100" max="4100" width="1.375" style="716" customWidth="1"/>
    <col min="4101" max="4102" width="9.375" style="716" customWidth="1"/>
    <col min="4103" max="4103" width="1.375" style="716" customWidth="1"/>
    <col min="4104" max="4105" width="9.375" style="716" customWidth="1"/>
    <col min="4106" max="4106" width="7.75" style="716" customWidth="1"/>
    <col min="4107" max="4352" width="9" style="716"/>
    <col min="4353" max="4353" width="40.875" style="716" customWidth="1"/>
    <col min="4354" max="4355" width="9.375" style="716" customWidth="1"/>
    <col min="4356" max="4356" width="1.375" style="716" customWidth="1"/>
    <col min="4357" max="4358" width="9.375" style="716" customWidth="1"/>
    <col min="4359" max="4359" width="1.375" style="716" customWidth="1"/>
    <col min="4360" max="4361" width="9.375" style="716" customWidth="1"/>
    <col min="4362" max="4362" width="7.75" style="716" customWidth="1"/>
    <col min="4363" max="4608" width="9" style="716"/>
    <col min="4609" max="4609" width="40.875" style="716" customWidth="1"/>
    <col min="4610" max="4611" width="9.375" style="716" customWidth="1"/>
    <col min="4612" max="4612" width="1.375" style="716" customWidth="1"/>
    <col min="4613" max="4614" width="9.375" style="716" customWidth="1"/>
    <col min="4615" max="4615" width="1.375" style="716" customWidth="1"/>
    <col min="4616" max="4617" width="9.375" style="716" customWidth="1"/>
    <col min="4618" max="4618" width="7.75" style="716" customWidth="1"/>
    <col min="4619" max="4864" width="9" style="716"/>
    <col min="4865" max="4865" width="40.875" style="716" customWidth="1"/>
    <col min="4866" max="4867" width="9.375" style="716" customWidth="1"/>
    <col min="4868" max="4868" width="1.375" style="716" customWidth="1"/>
    <col min="4869" max="4870" width="9.375" style="716" customWidth="1"/>
    <col min="4871" max="4871" width="1.375" style="716" customWidth="1"/>
    <col min="4872" max="4873" width="9.375" style="716" customWidth="1"/>
    <col min="4874" max="4874" width="7.75" style="716" customWidth="1"/>
    <col min="4875" max="5120" width="9" style="716"/>
    <col min="5121" max="5121" width="40.875" style="716" customWidth="1"/>
    <col min="5122" max="5123" width="9.375" style="716" customWidth="1"/>
    <col min="5124" max="5124" width="1.375" style="716" customWidth="1"/>
    <col min="5125" max="5126" width="9.375" style="716" customWidth="1"/>
    <col min="5127" max="5127" width="1.375" style="716" customWidth="1"/>
    <col min="5128" max="5129" width="9.375" style="716" customWidth="1"/>
    <col min="5130" max="5130" width="7.75" style="716" customWidth="1"/>
    <col min="5131" max="5376" width="9" style="716"/>
    <col min="5377" max="5377" width="40.875" style="716" customWidth="1"/>
    <col min="5378" max="5379" width="9.375" style="716" customWidth="1"/>
    <col min="5380" max="5380" width="1.375" style="716" customWidth="1"/>
    <col min="5381" max="5382" width="9.375" style="716" customWidth="1"/>
    <col min="5383" max="5383" width="1.375" style="716" customWidth="1"/>
    <col min="5384" max="5385" width="9.375" style="716" customWidth="1"/>
    <col min="5386" max="5386" width="7.75" style="716" customWidth="1"/>
    <col min="5387" max="5632" width="9" style="716"/>
    <col min="5633" max="5633" width="40.875" style="716" customWidth="1"/>
    <col min="5634" max="5635" width="9.375" style="716" customWidth="1"/>
    <col min="5636" max="5636" width="1.375" style="716" customWidth="1"/>
    <col min="5637" max="5638" width="9.375" style="716" customWidth="1"/>
    <col min="5639" max="5639" width="1.375" style="716" customWidth="1"/>
    <col min="5640" max="5641" width="9.375" style="716" customWidth="1"/>
    <col min="5642" max="5642" width="7.75" style="716" customWidth="1"/>
    <col min="5643" max="5888" width="9" style="716"/>
    <col min="5889" max="5889" width="40.875" style="716" customWidth="1"/>
    <col min="5890" max="5891" width="9.375" style="716" customWidth="1"/>
    <col min="5892" max="5892" width="1.375" style="716" customWidth="1"/>
    <col min="5893" max="5894" width="9.375" style="716" customWidth="1"/>
    <col min="5895" max="5895" width="1.375" style="716" customWidth="1"/>
    <col min="5896" max="5897" width="9.375" style="716" customWidth="1"/>
    <col min="5898" max="5898" width="7.75" style="716" customWidth="1"/>
    <col min="5899" max="6144" width="9" style="716"/>
    <col min="6145" max="6145" width="40.875" style="716" customWidth="1"/>
    <col min="6146" max="6147" width="9.375" style="716" customWidth="1"/>
    <col min="6148" max="6148" width="1.375" style="716" customWidth="1"/>
    <col min="6149" max="6150" width="9.375" style="716" customWidth="1"/>
    <col min="6151" max="6151" width="1.375" style="716" customWidth="1"/>
    <col min="6152" max="6153" width="9.375" style="716" customWidth="1"/>
    <col min="6154" max="6154" width="7.75" style="716" customWidth="1"/>
    <col min="6155" max="6400" width="9" style="716"/>
    <col min="6401" max="6401" width="40.875" style="716" customWidth="1"/>
    <col min="6402" max="6403" width="9.375" style="716" customWidth="1"/>
    <col min="6404" max="6404" width="1.375" style="716" customWidth="1"/>
    <col min="6405" max="6406" width="9.375" style="716" customWidth="1"/>
    <col min="6407" max="6407" width="1.375" style="716" customWidth="1"/>
    <col min="6408" max="6409" width="9.375" style="716" customWidth="1"/>
    <col min="6410" max="6410" width="7.75" style="716" customWidth="1"/>
    <col min="6411" max="6656" width="9" style="716"/>
    <col min="6657" max="6657" width="40.875" style="716" customWidth="1"/>
    <col min="6658" max="6659" width="9.375" style="716" customWidth="1"/>
    <col min="6660" max="6660" width="1.375" style="716" customWidth="1"/>
    <col min="6661" max="6662" width="9.375" style="716" customWidth="1"/>
    <col min="6663" max="6663" width="1.375" style="716" customWidth="1"/>
    <col min="6664" max="6665" width="9.375" style="716" customWidth="1"/>
    <col min="6666" max="6666" width="7.75" style="716" customWidth="1"/>
    <col min="6667" max="6912" width="9" style="716"/>
    <col min="6913" max="6913" width="40.875" style="716" customWidth="1"/>
    <col min="6914" max="6915" width="9.375" style="716" customWidth="1"/>
    <col min="6916" max="6916" width="1.375" style="716" customWidth="1"/>
    <col min="6917" max="6918" width="9.375" style="716" customWidth="1"/>
    <col min="6919" max="6919" width="1.375" style="716" customWidth="1"/>
    <col min="6920" max="6921" width="9.375" style="716" customWidth="1"/>
    <col min="6922" max="6922" width="7.75" style="716" customWidth="1"/>
    <col min="6923" max="7168" width="9" style="716"/>
    <col min="7169" max="7169" width="40.875" style="716" customWidth="1"/>
    <col min="7170" max="7171" width="9.375" style="716" customWidth="1"/>
    <col min="7172" max="7172" width="1.375" style="716" customWidth="1"/>
    <col min="7173" max="7174" width="9.375" style="716" customWidth="1"/>
    <col min="7175" max="7175" width="1.375" style="716" customWidth="1"/>
    <col min="7176" max="7177" width="9.375" style="716" customWidth="1"/>
    <col min="7178" max="7178" width="7.75" style="716" customWidth="1"/>
    <col min="7179" max="7424" width="9" style="716"/>
    <col min="7425" max="7425" width="40.875" style="716" customWidth="1"/>
    <col min="7426" max="7427" width="9.375" style="716" customWidth="1"/>
    <col min="7428" max="7428" width="1.375" style="716" customWidth="1"/>
    <col min="7429" max="7430" width="9.375" style="716" customWidth="1"/>
    <col min="7431" max="7431" width="1.375" style="716" customWidth="1"/>
    <col min="7432" max="7433" width="9.375" style="716" customWidth="1"/>
    <col min="7434" max="7434" width="7.75" style="716" customWidth="1"/>
    <col min="7435" max="7680" width="9" style="716"/>
    <col min="7681" max="7681" width="40.875" style="716" customWidth="1"/>
    <col min="7682" max="7683" width="9.375" style="716" customWidth="1"/>
    <col min="7684" max="7684" width="1.375" style="716" customWidth="1"/>
    <col min="7685" max="7686" width="9.375" style="716" customWidth="1"/>
    <col min="7687" max="7687" width="1.375" style="716" customWidth="1"/>
    <col min="7688" max="7689" width="9.375" style="716" customWidth="1"/>
    <col min="7690" max="7690" width="7.75" style="716" customWidth="1"/>
    <col min="7691" max="7936" width="9" style="716"/>
    <col min="7937" max="7937" width="40.875" style="716" customWidth="1"/>
    <col min="7938" max="7939" width="9.375" style="716" customWidth="1"/>
    <col min="7940" max="7940" width="1.375" style="716" customWidth="1"/>
    <col min="7941" max="7942" width="9.375" style="716" customWidth="1"/>
    <col min="7943" max="7943" width="1.375" style="716" customWidth="1"/>
    <col min="7944" max="7945" width="9.375" style="716" customWidth="1"/>
    <col min="7946" max="7946" width="7.75" style="716" customWidth="1"/>
    <col min="7947" max="8192" width="9" style="716"/>
    <col min="8193" max="8193" width="40.875" style="716" customWidth="1"/>
    <col min="8194" max="8195" width="9.375" style="716" customWidth="1"/>
    <col min="8196" max="8196" width="1.375" style="716" customWidth="1"/>
    <col min="8197" max="8198" width="9.375" style="716" customWidth="1"/>
    <col min="8199" max="8199" width="1.375" style="716" customWidth="1"/>
    <col min="8200" max="8201" width="9.375" style="716" customWidth="1"/>
    <col min="8202" max="8202" width="7.75" style="716" customWidth="1"/>
    <col min="8203" max="8448" width="9" style="716"/>
    <col min="8449" max="8449" width="40.875" style="716" customWidth="1"/>
    <col min="8450" max="8451" width="9.375" style="716" customWidth="1"/>
    <col min="8452" max="8452" width="1.375" style="716" customWidth="1"/>
    <col min="8453" max="8454" width="9.375" style="716" customWidth="1"/>
    <col min="8455" max="8455" width="1.375" style="716" customWidth="1"/>
    <col min="8456" max="8457" width="9.375" style="716" customWidth="1"/>
    <col min="8458" max="8458" width="7.75" style="716" customWidth="1"/>
    <col min="8459" max="8704" width="9" style="716"/>
    <col min="8705" max="8705" width="40.875" style="716" customWidth="1"/>
    <col min="8706" max="8707" width="9.375" style="716" customWidth="1"/>
    <col min="8708" max="8708" width="1.375" style="716" customWidth="1"/>
    <col min="8709" max="8710" width="9.375" style="716" customWidth="1"/>
    <col min="8711" max="8711" width="1.375" style="716" customWidth="1"/>
    <col min="8712" max="8713" width="9.375" style="716" customWidth="1"/>
    <col min="8714" max="8714" width="7.75" style="716" customWidth="1"/>
    <col min="8715" max="8960" width="9" style="716"/>
    <col min="8961" max="8961" width="40.875" style="716" customWidth="1"/>
    <col min="8962" max="8963" width="9.375" style="716" customWidth="1"/>
    <col min="8964" max="8964" width="1.375" style="716" customWidth="1"/>
    <col min="8965" max="8966" width="9.375" style="716" customWidth="1"/>
    <col min="8967" max="8967" width="1.375" style="716" customWidth="1"/>
    <col min="8968" max="8969" width="9.375" style="716" customWidth="1"/>
    <col min="8970" max="8970" width="7.75" style="716" customWidth="1"/>
    <col min="8971" max="9216" width="9" style="716"/>
    <col min="9217" max="9217" width="40.875" style="716" customWidth="1"/>
    <col min="9218" max="9219" width="9.375" style="716" customWidth="1"/>
    <col min="9220" max="9220" width="1.375" style="716" customWidth="1"/>
    <col min="9221" max="9222" width="9.375" style="716" customWidth="1"/>
    <col min="9223" max="9223" width="1.375" style="716" customWidth="1"/>
    <col min="9224" max="9225" width="9.375" style="716" customWidth="1"/>
    <col min="9226" max="9226" width="7.75" style="716" customWidth="1"/>
    <col min="9227" max="9472" width="9" style="716"/>
    <col min="9473" max="9473" width="40.875" style="716" customWidth="1"/>
    <col min="9474" max="9475" width="9.375" style="716" customWidth="1"/>
    <col min="9476" max="9476" width="1.375" style="716" customWidth="1"/>
    <col min="9477" max="9478" width="9.375" style="716" customWidth="1"/>
    <col min="9479" max="9479" width="1.375" style="716" customWidth="1"/>
    <col min="9480" max="9481" width="9.375" style="716" customWidth="1"/>
    <col min="9482" max="9482" width="7.75" style="716" customWidth="1"/>
    <col min="9483" max="9728" width="9" style="716"/>
    <col min="9729" max="9729" width="40.875" style="716" customWidth="1"/>
    <col min="9730" max="9731" width="9.375" style="716" customWidth="1"/>
    <col min="9732" max="9732" width="1.375" style="716" customWidth="1"/>
    <col min="9733" max="9734" width="9.375" style="716" customWidth="1"/>
    <col min="9735" max="9735" width="1.375" style="716" customWidth="1"/>
    <col min="9736" max="9737" width="9.375" style="716" customWidth="1"/>
    <col min="9738" max="9738" width="7.75" style="716" customWidth="1"/>
    <col min="9739" max="9984" width="9" style="716"/>
    <col min="9985" max="9985" width="40.875" style="716" customWidth="1"/>
    <col min="9986" max="9987" width="9.375" style="716" customWidth="1"/>
    <col min="9988" max="9988" width="1.375" style="716" customWidth="1"/>
    <col min="9989" max="9990" width="9.375" style="716" customWidth="1"/>
    <col min="9991" max="9991" width="1.375" style="716" customWidth="1"/>
    <col min="9992" max="9993" width="9.375" style="716" customWidth="1"/>
    <col min="9994" max="9994" width="7.75" style="716" customWidth="1"/>
    <col min="9995" max="10240" width="9" style="716"/>
    <col min="10241" max="10241" width="40.875" style="716" customWidth="1"/>
    <col min="10242" max="10243" width="9.375" style="716" customWidth="1"/>
    <col min="10244" max="10244" width="1.375" style="716" customWidth="1"/>
    <col min="10245" max="10246" width="9.375" style="716" customWidth="1"/>
    <col min="10247" max="10247" width="1.375" style="716" customWidth="1"/>
    <col min="10248" max="10249" width="9.375" style="716" customWidth="1"/>
    <col min="10250" max="10250" width="7.75" style="716" customWidth="1"/>
    <col min="10251" max="10496" width="9" style="716"/>
    <col min="10497" max="10497" width="40.875" style="716" customWidth="1"/>
    <col min="10498" max="10499" width="9.375" style="716" customWidth="1"/>
    <col min="10500" max="10500" width="1.375" style="716" customWidth="1"/>
    <col min="10501" max="10502" width="9.375" style="716" customWidth="1"/>
    <col min="10503" max="10503" width="1.375" style="716" customWidth="1"/>
    <col min="10504" max="10505" width="9.375" style="716" customWidth="1"/>
    <col min="10506" max="10506" width="7.75" style="716" customWidth="1"/>
    <col min="10507" max="10752" width="9" style="716"/>
    <col min="10753" max="10753" width="40.875" style="716" customWidth="1"/>
    <col min="10754" max="10755" width="9.375" style="716" customWidth="1"/>
    <col min="10756" max="10756" width="1.375" style="716" customWidth="1"/>
    <col min="10757" max="10758" width="9.375" style="716" customWidth="1"/>
    <col min="10759" max="10759" width="1.375" style="716" customWidth="1"/>
    <col min="10760" max="10761" width="9.375" style="716" customWidth="1"/>
    <col min="10762" max="10762" width="7.75" style="716" customWidth="1"/>
    <col min="10763" max="11008" width="9" style="716"/>
    <col min="11009" max="11009" width="40.875" style="716" customWidth="1"/>
    <col min="11010" max="11011" width="9.375" style="716" customWidth="1"/>
    <col min="11012" max="11012" width="1.375" style="716" customWidth="1"/>
    <col min="11013" max="11014" width="9.375" style="716" customWidth="1"/>
    <col min="11015" max="11015" width="1.375" style="716" customWidth="1"/>
    <col min="11016" max="11017" width="9.375" style="716" customWidth="1"/>
    <col min="11018" max="11018" width="7.75" style="716" customWidth="1"/>
    <col min="11019" max="11264" width="9" style="716"/>
    <col min="11265" max="11265" width="40.875" style="716" customWidth="1"/>
    <col min="11266" max="11267" width="9.375" style="716" customWidth="1"/>
    <col min="11268" max="11268" width="1.375" style="716" customWidth="1"/>
    <col min="11269" max="11270" width="9.375" style="716" customWidth="1"/>
    <col min="11271" max="11271" width="1.375" style="716" customWidth="1"/>
    <col min="11272" max="11273" width="9.375" style="716" customWidth="1"/>
    <col min="11274" max="11274" width="7.75" style="716" customWidth="1"/>
    <col min="11275" max="11520" width="9" style="716"/>
    <col min="11521" max="11521" width="40.875" style="716" customWidth="1"/>
    <col min="11522" max="11523" width="9.375" style="716" customWidth="1"/>
    <col min="11524" max="11524" width="1.375" style="716" customWidth="1"/>
    <col min="11525" max="11526" width="9.375" style="716" customWidth="1"/>
    <col min="11527" max="11527" width="1.375" style="716" customWidth="1"/>
    <col min="11528" max="11529" width="9.375" style="716" customWidth="1"/>
    <col min="11530" max="11530" width="7.75" style="716" customWidth="1"/>
    <col min="11531" max="11776" width="9" style="716"/>
    <col min="11777" max="11777" width="40.875" style="716" customWidth="1"/>
    <col min="11778" max="11779" width="9.375" style="716" customWidth="1"/>
    <col min="11780" max="11780" width="1.375" style="716" customWidth="1"/>
    <col min="11781" max="11782" width="9.375" style="716" customWidth="1"/>
    <col min="11783" max="11783" width="1.375" style="716" customWidth="1"/>
    <col min="11784" max="11785" width="9.375" style="716" customWidth="1"/>
    <col min="11786" max="11786" width="7.75" style="716" customWidth="1"/>
    <col min="11787" max="12032" width="9" style="716"/>
    <col min="12033" max="12033" width="40.875" style="716" customWidth="1"/>
    <col min="12034" max="12035" width="9.375" style="716" customWidth="1"/>
    <col min="12036" max="12036" width="1.375" style="716" customWidth="1"/>
    <col min="12037" max="12038" width="9.375" style="716" customWidth="1"/>
    <col min="12039" max="12039" width="1.375" style="716" customWidth="1"/>
    <col min="12040" max="12041" width="9.375" style="716" customWidth="1"/>
    <col min="12042" max="12042" width="7.75" style="716" customWidth="1"/>
    <col min="12043" max="12288" width="9" style="716"/>
    <col min="12289" max="12289" width="40.875" style="716" customWidth="1"/>
    <col min="12290" max="12291" width="9.375" style="716" customWidth="1"/>
    <col min="12292" max="12292" width="1.375" style="716" customWidth="1"/>
    <col min="12293" max="12294" width="9.375" style="716" customWidth="1"/>
    <col min="12295" max="12295" width="1.375" style="716" customWidth="1"/>
    <col min="12296" max="12297" width="9.375" style="716" customWidth="1"/>
    <col min="12298" max="12298" width="7.75" style="716" customWidth="1"/>
    <col min="12299" max="12544" width="9" style="716"/>
    <col min="12545" max="12545" width="40.875" style="716" customWidth="1"/>
    <col min="12546" max="12547" width="9.375" style="716" customWidth="1"/>
    <col min="12548" max="12548" width="1.375" style="716" customWidth="1"/>
    <col min="12549" max="12550" width="9.375" style="716" customWidth="1"/>
    <col min="12551" max="12551" width="1.375" style="716" customWidth="1"/>
    <col min="12552" max="12553" width="9.375" style="716" customWidth="1"/>
    <col min="12554" max="12554" width="7.75" style="716" customWidth="1"/>
    <col min="12555" max="12800" width="9" style="716"/>
    <col min="12801" max="12801" width="40.875" style="716" customWidth="1"/>
    <col min="12802" max="12803" width="9.375" style="716" customWidth="1"/>
    <col min="12804" max="12804" width="1.375" style="716" customWidth="1"/>
    <col min="12805" max="12806" width="9.375" style="716" customWidth="1"/>
    <col min="12807" max="12807" width="1.375" style="716" customWidth="1"/>
    <col min="12808" max="12809" width="9.375" style="716" customWidth="1"/>
    <col min="12810" max="12810" width="7.75" style="716" customWidth="1"/>
    <col min="12811" max="13056" width="9" style="716"/>
    <col min="13057" max="13057" width="40.875" style="716" customWidth="1"/>
    <col min="13058" max="13059" width="9.375" style="716" customWidth="1"/>
    <col min="13060" max="13060" width="1.375" style="716" customWidth="1"/>
    <col min="13061" max="13062" width="9.375" style="716" customWidth="1"/>
    <col min="13063" max="13063" width="1.375" style="716" customWidth="1"/>
    <col min="13064" max="13065" width="9.375" style="716" customWidth="1"/>
    <col min="13066" max="13066" width="7.75" style="716" customWidth="1"/>
    <col min="13067" max="13312" width="9" style="716"/>
    <col min="13313" max="13313" width="40.875" style="716" customWidth="1"/>
    <col min="13314" max="13315" width="9.375" style="716" customWidth="1"/>
    <col min="13316" max="13316" width="1.375" style="716" customWidth="1"/>
    <col min="13317" max="13318" width="9.375" style="716" customWidth="1"/>
    <col min="13319" max="13319" width="1.375" style="716" customWidth="1"/>
    <col min="13320" max="13321" width="9.375" style="716" customWidth="1"/>
    <col min="13322" max="13322" width="7.75" style="716" customWidth="1"/>
    <col min="13323" max="13568" width="9" style="716"/>
    <col min="13569" max="13569" width="40.875" style="716" customWidth="1"/>
    <col min="13570" max="13571" width="9.375" style="716" customWidth="1"/>
    <col min="13572" max="13572" width="1.375" style="716" customWidth="1"/>
    <col min="13573" max="13574" width="9.375" style="716" customWidth="1"/>
    <col min="13575" max="13575" width="1.375" style="716" customWidth="1"/>
    <col min="13576" max="13577" width="9.375" style="716" customWidth="1"/>
    <col min="13578" max="13578" width="7.75" style="716" customWidth="1"/>
    <col min="13579" max="13824" width="9" style="716"/>
    <col min="13825" max="13825" width="40.875" style="716" customWidth="1"/>
    <col min="13826" max="13827" width="9.375" style="716" customWidth="1"/>
    <col min="13828" max="13828" width="1.375" style="716" customWidth="1"/>
    <col min="13829" max="13830" width="9.375" style="716" customWidth="1"/>
    <col min="13831" max="13831" width="1.375" style="716" customWidth="1"/>
    <col min="13832" max="13833" width="9.375" style="716" customWidth="1"/>
    <col min="13834" max="13834" width="7.75" style="716" customWidth="1"/>
    <col min="13835" max="14080" width="9" style="716"/>
    <col min="14081" max="14081" width="40.875" style="716" customWidth="1"/>
    <col min="14082" max="14083" width="9.375" style="716" customWidth="1"/>
    <col min="14084" max="14084" width="1.375" style="716" customWidth="1"/>
    <col min="14085" max="14086" width="9.375" style="716" customWidth="1"/>
    <col min="14087" max="14087" width="1.375" style="716" customWidth="1"/>
    <col min="14088" max="14089" width="9.375" style="716" customWidth="1"/>
    <col min="14090" max="14090" width="7.75" style="716" customWidth="1"/>
    <col min="14091" max="14336" width="9" style="716"/>
    <col min="14337" max="14337" width="40.875" style="716" customWidth="1"/>
    <col min="14338" max="14339" width="9.375" style="716" customWidth="1"/>
    <col min="14340" max="14340" width="1.375" style="716" customWidth="1"/>
    <col min="14341" max="14342" width="9.375" style="716" customWidth="1"/>
    <col min="14343" max="14343" width="1.375" style="716" customWidth="1"/>
    <col min="14344" max="14345" width="9.375" style="716" customWidth="1"/>
    <col min="14346" max="14346" width="7.75" style="716" customWidth="1"/>
    <col min="14347" max="14592" width="9" style="716"/>
    <col min="14593" max="14593" width="40.875" style="716" customWidth="1"/>
    <col min="14594" max="14595" width="9.375" style="716" customWidth="1"/>
    <col min="14596" max="14596" width="1.375" style="716" customWidth="1"/>
    <col min="14597" max="14598" width="9.375" style="716" customWidth="1"/>
    <col min="14599" max="14599" width="1.375" style="716" customWidth="1"/>
    <col min="14600" max="14601" width="9.375" style="716" customWidth="1"/>
    <col min="14602" max="14602" width="7.75" style="716" customWidth="1"/>
    <col min="14603" max="14848" width="9" style="716"/>
    <col min="14849" max="14849" width="40.875" style="716" customWidth="1"/>
    <col min="14850" max="14851" width="9.375" style="716" customWidth="1"/>
    <col min="14852" max="14852" width="1.375" style="716" customWidth="1"/>
    <col min="14853" max="14854" width="9.375" style="716" customWidth="1"/>
    <col min="14855" max="14855" width="1.375" style="716" customWidth="1"/>
    <col min="14856" max="14857" width="9.375" style="716" customWidth="1"/>
    <col min="14858" max="14858" width="7.75" style="716" customWidth="1"/>
    <col min="14859" max="15104" width="9" style="716"/>
    <col min="15105" max="15105" width="40.875" style="716" customWidth="1"/>
    <col min="15106" max="15107" width="9.375" style="716" customWidth="1"/>
    <col min="15108" max="15108" width="1.375" style="716" customWidth="1"/>
    <col min="15109" max="15110" width="9.375" style="716" customWidth="1"/>
    <col min="15111" max="15111" width="1.375" style="716" customWidth="1"/>
    <col min="15112" max="15113" width="9.375" style="716" customWidth="1"/>
    <col min="15114" max="15114" width="7.75" style="716" customWidth="1"/>
    <col min="15115" max="15360" width="9" style="716"/>
    <col min="15361" max="15361" width="40.875" style="716" customWidth="1"/>
    <col min="15362" max="15363" width="9.375" style="716" customWidth="1"/>
    <col min="15364" max="15364" width="1.375" style="716" customWidth="1"/>
    <col min="15365" max="15366" width="9.375" style="716" customWidth="1"/>
    <col min="15367" max="15367" width="1.375" style="716" customWidth="1"/>
    <col min="15368" max="15369" width="9.375" style="716" customWidth="1"/>
    <col min="15370" max="15370" width="7.75" style="716" customWidth="1"/>
    <col min="15371" max="15616" width="9" style="716"/>
    <col min="15617" max="15617" width="40.875" style="716" customWidth="1"/>
    <col min="15618" max="15619" width="9.375" style="716" customWidth="1"/>
    <col min="15620" max="15620" width="1.375" style="716" customWidth="1"/>
    <col min="15621" max="15622" width="9.375" style="716" customWidth="1"/>
    <col min="15623" max="15623" width="1.375" style="716" customWidth="1"/>
    <col min="15624" max="15625" width="9.375" style="716" customWidth="1"/>
    <col min="15626" max="15626" width="7.75" style="716" customWidth="1"/>
    <col min="15627" max="15872" width="9" style="716"/>
    <col min="15873" max="15873" width="40.875" style="716" customWidth="1"/>
    <col min="15874" max="15875" width="9.375" style="716" customWidth="1"/>
    <col min="15876" max="15876" width="1.375" style="716" customWidth="1"/>
    <col min="15877" max="15878" width="9.375" style="716" customWidth="1"/>
    <col min="15879" max="15879" width="1.375" style="716" customWidth="1"/>
    <col min="15880" max="15881" width="9.375" style="716" customWidth="1"/>
    <col min="15882" max="15882" width="7.75" style="716" customWidth="1"/>
    <col min="15883" max="16128" width="9" style="716"/>
    <col min="16129" max="16129" width="40.875" style="716" customWidth="1"/>
    <col min="16130" max="16131" width="9.375" style="716" customWidth="1"/>
    <col min="16132" max="16132" width="1.375" style="716" customWidth="1"/>
    <col min="16133" max="16134" width="9.375" style="716" customWidth="1"/>
    <col min="16135" max="16135" width="1.375" style="716" customWidth="1"/>
    <col min="16136" max="16137" width="9.375" style="716" customWidth="1"/>
    <col min="16138" max="16138" width="7.75" style="716" customWidth="1"/>
    <col min="16139" max="16384" width="9" style="716"/>
  </cols>
  <sheetData>
    <row r="1" spans="1:10" ht="15">
      <c r="A1" s="659" t="s">
        <v>4510</v>
      </c>
      <c r="B1" s="764"/>
      <c r="C1" s="764"/>
      <c r="D1" s="764"/>
      <c r="E1" s="764"/>
      <c r="F1" s="764"/>
      <c r="G1" s="764"/>
      <c r="H1" s="764"/>
      <c r="I1" s="764"/>
      <c r="J1" s="640"/>
    </row>
    <row r="2" spans="1:10">
      <c r="A2" s="717" t="s">
        <v>4511</v>
      </c>
      <c r="B2" s="765"/>
      <c r="C2" s="765"/>
      <c r="D2" s="765"/>
      <c r="E2" s="765"/>
      <c r="F2" s="765"/>
      <c r="G2" s="765"/>
      <c r="H2" s="765"/>
      <c r="I2" s="765"/>
    </row>
    <row r="3" spans="1:10" ht="15.75" thickBot="1">
      <c r="A3" s="676" t="s">
        <v>1049</v>
      </c>
      <c r="B3" s="766"/>
      <c r="C3" s="766"/>
      <c r="D3" s="766"/>
      <c r="E3" s="766"/>
      <c r="F3" s="766"/>
      <c r="G3" s="766"/>
      <c r="H3" s="766"/>
      <c r="I3" s="766"/>
    </row>
    <row r="4" spans="1:10" ht="15">
      <c r="A4" s="997" t="s">
        <v>4512</v>
      </c>
      <c r="B4" s="1018" t="s">
        <v>4513</v>
      </c>
      <c r="C4" s="1018"/>
      <c r="D4" s="767"/>
      <c r="E4" s="1018" t="s">
        <v>4514</v>
      </c>
      <c r="F4" s="1018"/>
      <c r="G4" s="767"/>
      <c r="H4" s="1018" t="s">
        <v>4515</v>
      </c>
      <c r="I4" s="1018"/>
    </row>
    <row r="5" spans="1:10" ht="15">
      <c r="A5" s="998"/>
      <c r="B5" s="1019"/>
      <c r="C5" s="1019"/>
      <c r="D5" s="767"/>
      <c r="E5" s="1019"/>
      <c r="F5" s="1019"/>
      <c r="G5" s="767"/>
      <c r="H5" s="1019"/>
      <c r="I5" s="1019"/>
    </row>
    <row r="6" spans="1:10">
      <c r="A6" s="999"/>
      <c r="B6" s="768">
        <v>2017</v>
      </c>
      <c r="C6" s="768">
        <v>2018</v>
      </c>
      <c r="D6" s="768"/>
      <c r="E6" s="768">
        <v>2017</v>
      </c>
      <c r="F6" s="768">
        <v>2018</v>
      </c>
      <c r="G6" s="768"/>
      <c r="H6" s="768">
        <v>2017</v>
      </c>
      <c r="I6" s="768">
        <v>2018</v>
      </c>
    </row>
    <row r="7" spans="1:10" ht="15">
      <c r="A7" s="769" t="s">
        <v>4516</v>
      </c>
      <c r="B7" s="770"/>
      <c r="C7" s="770"/>
      <c r="D7" s="770"/>
      <c r="E7" s="770"/>
      <c r="F7" s="770"/>
      <c r="G7" s="770"/>
      <c r="H7" s="770"/>
      <c r="I7" s="770"/>
    </row>
    <row r="8" spans="1:10">
      <c r="A8" s="771" t="s">
        <v>4517</v>
      </c>
      <c r="B8" s="772">
        <v>7944</v>
      </c>
      <c r="C8" s="772">
        <v>8892</v>
      </c>
      <c r="D8" s="772"/>
      <c r="E8" s="772">
        <v>10622</v>
      </c>
      <c r="F8" s="772">
        <v>11091</v>
      </c>
      <c r="G8" s="772"/>
      <c r="H8" s="773">
        <v>13.5</v>
      </c>
      <c r="I8" s="773">
        <v>13.9</v>
      </c>
    </row>
    <row r="9" spans="1:10">
      <c r="A9" s="771" t="s">
        <v>1053</v>
      </c>
      <c r="B9" s="772">
        <v>10251</v>
      </c>
      <c r="C9" s="772">
        <v>11833</v>
      </c>
      <c r="D9" s="772"/>
      <c r="E9" s="772">
        <v>1472</v>
      </c>
      <c r="F9" s="772">
        <v>1905</v>
      </c>
      <c r="G9" s="772"/>
      <c r="H9" s="773">
        <v>10</v>
      </c>
      <c r="I9" s="773">
        <v>12.7</v>
      </c>
    </row>
    <row r="10" spans="1:10">
      <c r="A10" s="771" t="s">
        <v>1054</v>
      </c>
      <c r="B10" s="772">
        <v>10132</v>
      </c>
      <c r="C10" s="772">
        <v>11187</v>
      </c>
      <c r="D10" s="772"/>
      <c r="E10" s="772">
        <v>190</v>
      </c>
      <c r="F10" s="772">
        <v>231</v>
      </c>
      <c r="G10" s="772"/>
      <c r="H10" s="773">
        <v>11.3</v>
      </c>
      <c r="I10" s="773">
        <v>13.5</v>
      </c>
    </row>
    <row r="11" spans="1:10">
      <c r="A11" s="771" t="s">
        <v>1055</v>
      </c>
      <c r="B11" s="772">
        <v>7803</v>
      </c>
      <c r="C11" s="772">
        <v>8585</v>
      </c>
      <c r="D11" s="772"/>
      <c r="E11" s="772">
        <v>205</v>
      </c>
      <c r="F11" s="772">
        <v>193</v>
      </c>
      <c r="G11" s="772"/>
      <c r="H11" s="773">
        <v>12.3</v>
      </c>
      <c r="I11" s="773">
        <v>11.5</v>
      </c>
    </row>
    <row r="12" spans="1:10">
      <c r="A12" s="771" t="s">
        <v>1056</v>
      </c>
      <c r="B12" s="772">
        <v>9858</v>
      </c>
      <c r="C12" s="772">
        <v>11571</v>
      </c>
      <c r="D12" s="772"/>
      <c r="E12" s="772">
        <v>460</v>
      </c>
      <c r="F12" s="772">
        <v>490</v>
      </c>
      <c r="G12" s="772"/>
      <c r="H12" s="773">
        <v>11</v>
      </c>
      <c r="I12" s="773">
        <v>11.6</v>
      </c>
    </row>
    <row r="13" spans="1:10">
      <c r="A13" s="771" t="s">
        <v>1057</v>
      </c>
      <c r="B13" s="772">
        <v>8344</v>
      </c>
      <c r="C13" s="772">
        <v>9404</v>
      </c>
      <c r="D13" s="772"/>
      <c r="E13" s="772">
        <v>229</v>
      </c>
      <c r="F13" s="772">
        <v>251</v>
      </c>
      <c r="G13" s="772"/>
      <c r="H13" s="773">
        <v>7.8</v>
      </c>
      <c r="I13" s="773">
        <v>8.4</v>
      </c>
    </row>
    <row r="14" spans="1:10">
      <c r="A14" s="771" t="s">
        <v>1058</v>
      </c>
      <c r="B14" s="772">
        <v>7507</v>
      </c>
      <c r="C14" s="772">
        <v>8637</v>
      </c>
      <c r="D14" s="772"/>
      <c r="E14" s="772">
        <v>172</v>
      </c>
      <c r="F14" s="772">
        <v>241</v>
      </c>
      <c r="G14" s="772"/>
      <c r="H14" s="773">
        <v>5.8</v>
      </c>
      <c r="I14" s="773">
        <v>8.1</v>
      </c>
    </row>
    <row r="15" spans="1:10">
      <c r="A15" s="771" t="s">
        <v>1059</v>
      </c>
      <c r="B15" s="772">
        <v>9489</v>
      </c>
      <c r="C15" s="772">
        <v>10817</v>
      </c>
      <c r="D15" s="772"/>
      <c r="E15" s="772">
        <v>362</v>
      </c>
      <c r="F15" s="772">
        <v>412</v>
      </c>
      <c r="G15" s="772"/>
      <c r="H15" s="773">
        <v>9.1999999999999993</v>
      </c>
      <c r="I15" s="773">
        <v>10.3</v>
      </c>
    </row>
    <row r="16" spans="1:10">
      <c r="A16" s="771" t="s">
        <v>1060</v>
      </c>
      <c r="B16" s="772">
        <v>9257</v>
      </c>
      <c r="C16" s="772">
        <v>10241</v>
      </c>
      <c r="D16" s="772"/>
      <c r="E16" s="772">
        <v>215</v>
      </c>
      <c r="F16" s="772">
        <v>373</v>
      </c>
      <c r="G16" s="772"/>
      <c r="H16" s="773">
        <v>5.9</v>
      </c>
      <c r="I16" s="773">
        <v>9.9</v>
      </c>
    </row>
    <row r="17" spans="1:9">
      <c r="A17" s="771" t="s">
        <v>1061</v>
      </c>
      <c r="B17" s="772">
        <v>9997</v>
      </c>
      <c r="C17" s="772">
        <v>11100</v>
      </c>
      <c r="D17" s="772"/>
      <c r="E17" s="772">
        <v>519</v>
      </c>
      <c r="F17" s="772">
        <v>543</v>
      </c>
      <c r="G17" s="772"/>
      <c r="H17" s="773">
        <v>9.8000000000000007</v>
      </c>
      <c r="I17" s="773">
        <v>10.1</v>
      </c>
    </row>
    <row r="18" spans="1:9">
      <c r="A18" s="771" t="s">
        <v>1062</v>
      </c>
      <c r="B18" s="772">
        <v>7603</v>
      </c>
      <c r="C18" s="772">
        <v>8310</v>
      </c>
      <c r="D18" s="772"/>
      <c r="E18" s="772">
        <v>276</v>
      </c>
      <c r="F18" s="772">
        <v>253</v>
      </c>
      <c r="G18" s="772"/>
      <c r="H18" s="773">
        <v>11.7</v>
      </c>
      <c r="I18" s="773">
        <v>10.6</v>
      </c>
    </row>
    <row r="19" spans="1:9">
      <c r="A19" s="771" t="s">
        <v>1063</v>
      </c>
      <c r="B19" s="772">
        <v>8901</v>
      </c>
      <c r="C19" s="772">
        <v>9799</v>
      </c>
      <c r="D19" s="772"/>
      <c r="E19" s="772">
        <v>394</v>
      </c>
      <c r="F19" s="772">
        <v>354</v>
      </c>
      <c r="G19" s="772"/>
      <c r="H19" s="773">
        <v>13.2</v>
      </c>
      <c r="I19" s="773">
        <v>11.7</v>
      </c>
    </row>
    <row r="20" spans="1:9">
      <c r="A20" s="771" t="s">
        <v>1064</v>
      </c>
      <c r="B20" s="772">
        <v>7674</v>
      </c>
      <c r="C20" s="772">
        <v>8455</v>
      </c>
      <c r="D20" s="772"/>
      <c r="E20" s="772">
        <v>492</v>
      </c>
      <c r="F20" s="772">
        <v>509</v>
      </c>
      <c r="G20" s="772"/>
      <c r="H20" s="773">
        <v>12.4</v>
      </c>
      <c r="I20" s="773">
        <v>12.7</v>
      </c>
    </row>
    <row r="21" spans="1:9">
      <c r="A21" s="771" t="s">
        <v>1065</v>
      </c>
      <c r="B21" s="772">
        <v>5892</v>
      </c>
      <c r="C21" s="772">
        <v>6703</v>
      </c>
      <c r="D21" s="772"/>
      <c r="E21" s="772">
        <v>368</v>
      </c>
      <c r="F21" s="772">
        <v>292</v>
      </c>
      <c r="G21" s="772"/>
      <c r="H21" s="773">
        <v>11.6</v>
      </c>
      <c r="I21" s="773">
        <v>9.1</v>
      </c>
    </row>
    <row r="22" spans="1:9">
      <c r="A22" s="771" t="s">
        <v>1066</v>
      </c>
      <c r="B22" s="772">
        <v>7707</v>
      </c>
      <c r="C22" s="772">
        <v>8111</v>
      </c>
      <c r="D22" s="772"/>
      <c r="E22" s="772">
        <v>153</v>
      </c>
      <c r="F22" s="772">
        <v>160</v>
      </c>
      <c r="G22" s="772"/>
      <c r="H22" s="773">
        <v>10.199999999999999</v>
      </c>
      <c r="I22" s="773">
        <v>10.5</v>
      </c>
    </row>
    <row r="23" spans="1:9">
      <c r="A23" s="771" t="s">
        <v>1067</v>
      </c>
      <c r="B23" s="772">
        <v>6999</v>
      </c>
      <c r="C23" s="772">
        <v>8430</v>
      </c>
      <c r="D23" s="772"/>
      <c r="E23" s="772">
        <v>173</v>
      </c>
      <c r="F23" s="772">
        <v>271</v>
      </c>
      <c r="G23" s="772"/>
      <c r="H23" s="773">
        <v>7.3</v>
      </c>
      <c r="I23" s="773">
        <v>11.4</v>
      </c>
    </row>
    <row r="24" spans="1:9">
      <c r="A24" s="771" t="s">
        <v>1068</v>
      </c>
      <c r="B24" s="772">
        <v>8728</v>
      </c>
      <c r="C24" s="772">
        <v>9173</v>
      </c>
      <c r="D24" s="772"/>
      <c r="E24" s="772">
        <v>57</v>
      </c>
      <c r="F24" s="772">
        <v>72</v>
      </c>
      <c r="G24" s="772"/>
      <c r="H24" s="773">
        <v>5.7</v>
      </c>
      <c r="I24" s="773">
        <v>7.2</v>
      </c>
    </row>
    <row r="25" spans="1:9">
      <c r="A25" s="771" t="s">
        <v>1069</v>
      </c>
      <c r="B25" s="772">
        <v>7992</v>
      </c>
      <c r="C25" s="772">
        <v>8741</v>
      </c>
      <c r="D25" s="772"/>
      <c r="E25" s="772">
        <v>78</v>
      </c>
      <c r="F25" s="772">
        <v>91</v>
      </c>
      <c r="G25" s="772"/>
      <c r="H25" s="773">
        <v>10.6</v>
      </c>
      <c r="I25" s="773">
        <v>12.4</v>
      </c>
    </row>
    <row r="26" spans="1:9">
      <c r="A26" s="771" t="s">
        <v>1070</v>
      </c>
      <c r="B26" s="772">
        <v>7393</v>
      </c>
      <c r="C26" s="772">
        <v>8247</v>
      </c>
      <c r="D26" s="772"/>
      <c r="E26" s="772">
        <v>270</v>
      </c>
      <c r="F26" s="772">
        <v>281</v>
      </c>
      <c r="G26" s="772"/>
      <c r="H26" s="773">
        <v>10</v>
      </c>
      <c r="I26" s="773">
        <v>10.4</v>
      </c>
    </row>
    <row r="27" spans="1:9">
      <c r="A27" s="771" t="s">
        <v>1071</v>
      </c>
      <c r="B27" s="772">
        <v>7665</v>
      </c>
      <c r="C27" s="772">
        <v>8374</v>
      </c>
      <c r="D27" s="772"/>
      <c r="E27" s="772">
        <v>193</v>
      </c>
      <c r="F27" s="772">
        <v>230</v>
      </c>
      <c r="G27" s="772"/>
      <c r="H27" s="773">
        <v>7.5</v>
      </c>
      <c r="I27" s="773">
        <v>8.9</v>
      </c>
    </row>
    <row r="28" spans="1:9">
      <c r="A28" s="771" t="s">
        <v>1072</v>
      </c>
      <c r="B28" s="772">
        <v>7168</v>
      </c>
      <c r="C28" s="772">
        <v>8019</v>
      </c>
      <c r="D28" s="772"/>
      <c r="E28" s="772">
        <v>100</v>
      </c>
      <c r="F28" s="772">
        <v>101</v>
      </c>
      <c r="G28" s="772"/>
      <c r="H28" s="773">
        <v>9.6999999999999993</v>
      </c>
      <c r="I28" s="773">
        <v>9.8000000000000007</v>
      </c>
    </row>
    <row r="29" spans="1:9">
      <c r="A29" s="771" t="s">
        <v>1073</v>
      </c>
      <c r="B29" s="772">
        <v>5364</v>
      </c>
      <c r="C29" s="772">
        <v>5441</v>
      </c>
      <c r="D29" s="772"/>
      <c r="E29" s="772">
        <v>107</v>
      </c>
      <c r="F29" s="772">
        <v>110</v>
      </c>
      <c r="G29" s="772"/>
      <c r="H29" s="773">
        <v>9.6999999999999993</v>
      </c>
      <c r="I29" s="773">
        <v>10.1</v>
      </c>
    </row>
    <row r="30" spans="1:9">
      <c r="A30" s="771" t="s">
        <v>1074</v>
      </c>
      <c r="B30" s="772">
        <v>6623</v>
      </c>
      <c r="C30" s="772">
        <v>7585</v>
      </c>
      <c r="D30" s="772"/>
      <c r="E30" s="772">
        <v>142</v>
      </c>
      <c r="F30" s="772">
        <v>130</v>
      </c>
      <c r="G30" s="772"/>
      <c r="H30" s="773">
        <v>8.5</v>
      </c>
      <c r="I30" s="773">
        <v>7.7</v>
      </c>
    </row>
    <row r="31" spans="1:9">
      <c r="A31" s="771" t="s">
        <v>1075</v>
      </c>
      <c r="B31" s="772">
        <v>4081</v>
      </c>
      <c r="C31" s="772">
        <v>4479</v>
      </c>
      <c r="D31" s="772"/>
      <c r="E31" s="772">
        <v>173</v>
      </c>
      <c r="F31" s="772">
        <v>217</v>
      </c>
      <c r="G31" s="772"/>
      <c r="H31" s="773">
        <v>8.3000000000000007</v>
      </c>
      <c r="I31" s="773">
        <v>10.4</v>
      </c>
    </row>
    <row r="32" spans="1:9">
      <c r="A32" s="771" t="s">
        <v>1076</v>
      </c>
      <c r="B32" s="772">
        <v>5688</v>
      </c>
      <c r="C32" s="772">
        <v>6374</v>
      </c>
      <c r="D32" s="772"/>
      <c r="E32" s="772">
        <v>145</v>
      </c>
      <c r="F32" s="772">
        <v>138</v>
      </c>
      <c r="G32" s="772"/>
      <c r="H32" s="773">
        <v>5.3</v>
      </c>
      <c r="I32" s="773">
        <v>5</v>
      </c>
    </row>
    <row r="33" spans="1:9">
      <c r="A33" s="771" t="s">
        <v>1077</v>
      </c>
      <c r="B33" s="772">
        <v>3625</v>
      </c>
      <c r="C33" s="772">
        <v>4233</v>
      </c>
      <c r="D33" s="772"/>
      <c r="E33" s="772">
        <v>337</v>
      </c>
      <c r="F33" s="772">
        <v>359</v>
      </c>
      <c r="G33" s="772"/>
      <c r="H33" s="773">
        <v>9.3000000000000007</v>
      </c>
      <c r="I33" s="773">
        <v>9.6999999999999993</v>
      </c>
    </row>
    <row r="34" spans="1:9">
      <c r="A34" s="771" t="s">
        <v>1078</v>
      </c>
      <c r="B34" s="772">
        <v>3932</v>
      </c>
      <c r="C34" s="772">
        <v>4178</v>
      </c>
      <c r="D34" s="772"/>
      <c r="E34" s="772">
        <v>190</v>
      </c>
      <c r="F34" s="772">
        <v>177</v>
      </c>
      <c r="G34" s="772"/>
      <c r="H34" s="773">
        <v>8.8000000000000007</v>
      </c>
      <c r="I34" s="773">
        <v>8.1</v>
      </c>
    </row>
    <row r="35" spans="1:9" ht="15">
      <c r="A35" s="769" t="s">
        <v>4518</v>
      </c>
      <c r="B35" s="774"/>
      <c r="C35" s="774"/>
      <c r="D35" s="774"/>
      <c r="E35" s="774"/>
      <c r="F35" s="774"/>
      <c r="G35" s="775"/>
      <c r="H35" s="774"/>
      <c r="I35" s="774"/>
    </row>
    <row r="36" spans="1:9">
      <c r="A36" s="771" t="s">
        <v>4517</v>
      </c>
      <c r="B36" s="772">
        <v>9532</v>
      </c>
      <c r="C36" s="772">
        <v>10670</v>
      </c>
      <c r="D36" s="772"/>
      <c r="E36" s="772">
        <v>15864</v>
      </c>
      <c r="F36" s="772">
        <v>16888</v>
      </c>
      <c r="G36" s="772"/>
      <c r="H36" s="773">
        <v>20.100000000000001</v>
      </c>
      <c r="I36" s="773">
        <v>21.2</v>
      </c>
    </row>
    <row r="37" spans="1:9">
      <c r="A37" s="771" t="s">
        <v>1053</v>
      </c>
      <c r="B37" s="772">
        <v>12301</v>
      </c>
      <c r="C37" s="772">
        <v>14200</v>
      </c>
      <c r="D37" s="772"/>
      <c r="E37" s="772">
        <v>2776</v>
      </c>
      <c r="F37" s="772">
        <v>3149</v>
      </c>
      <c r="G37" s="772"/>
      <c r="H37" s="773">
        <v>18.8</v>
      </c>
      <c r="I37" s="773">
        <v>21</v>
      </c>
    </row>
    <row r="38" spans="1:9">
      <c r="A38" s="771" t="s">
        <v>1054</v>
      </c>
      <c r="B38" s="772">
        <v>12158</v>
      </c>
      <c r="C38" s="772">
        <v>13424</v>
      </c>
      <c r="D38" s="772"/>
      <c r="E38" s="772">
        <v>305</v>
      </c>
      <c r="F38" s="772">
        <v>345</v>
      </c>
      <c r="G38" s="772"/>
      <c r="H38" s="773">
        <v>18.2</v>
      </c>
      <c r="I38" s="773">
        <v>20.100000000000001</v>
      </c>
    </row>
    <row r="39" spans="1:9">
      <c r="A39" s="771" t="s">
        <v>1055</v>
      </c>
      <c r="B39" s="772">
        <v>9364</v>
      </c>
      <c r="C39" s="772">
        <v>10302</v>
      </c>
      <c r="D39" s="772"/>
      <c r="E39" s="772">
        <v>309</v>
      </c>
      <c r="F39" s="772">
        <v>327</v>
      </c>
      <c r="G39" s="772"/>
      <c r="H39" s="773">
        <v>18.5</v>
      </c>
      <c r="I39" s="773">
        <v>19.399999999999999</v>
      </c>
    </row>
    <row r="40" spans="1:9">
      <c r="A40" s="771" t="s">
        <v>1056</v>
      </c>
      <c r="B40" s="772">
        <v>11830</v>
      </c>
      <c r="C40" s="772">
        <v>13885</v>
      </c>
      <c r="D40" s="772"/>
      <c r="E40" s="772">
        <v>767</v>
      </c>
      <c r="F40" s="772">
        <v>832</v>
      </c>
      <c r="G40" s="772"/>
      <c r="H40" s="773">
        <v>18.399999999999999</v>
      </c>
      <c r="I40" s="773">
        <v>19.7</v>
      </c>
    </row>
    <row r="41" spans="1:9">
      <c r="A41" s="771" t="s">
        <v>1057</v>
      </c>
      <c r="B41" s="772">
        <v>10012</v>
      </c>
      <c r="C41" s="772">
        <v>11285</v>
      </c>
      <c r="D41" s="772"/>
      <c r="E41" s="772">
        <v>413</v>
      </c>
      <c r="F41" s="772">
        <v>542</v>
      </c>
      <c r="G41" s="772"/>
      <c r="H41" s="773">
        <v>14</v>
      </c>
      <c r="I41" s="773">
        <v>18.100000000000001</v>
      </c>
    </row>
    <row r="42" spans="1:9">
      <c r="A42" s="771" t="s">
        <v>1058</v>
      </c>
      <c r="B42" s="772">
        <v>9009</v>
      </c>
      <c r="C42" s="772">
        <v>10364</v>
      </c>
      <c r="D42" s="772"/>
      <c r="E42" s="772">
        <v>349</v>
      </c>
      <c r="F42" s="772">
        <v>441</v>
      </c>
      <c r="G42" s="772"/>
      <c r="H42" s="773">
        <v>11.7</v>
      </c>
      <c r="I42" s="773">
        <v>14.7</v>
      </c>
    </row>
    <row r="43" spans="1:9">
      <c r="A43" s="771" t="s">
        <v>1059</v>
      </c>
      <c r="B43" s="772">
        <v>11387</v>
      </c>
      <c r="C43" s="772">
        <v>12980</v>
      </c>
      <c r="D43" s="772"/>
      <c r="E43" s="772">
        <v>661</v>
      </c>
      <c r="F43" s="772">
        <v>679</v>
      </c>
      <c r="G43" s="772"/>
      <c r="H43" s="773">
        <v>16.8</v>
      </c>
      <c r="I43" s="773">
        <v>17</v>
      </c>
    </row>
    <row r="44" spans="1:9">
      <c r="A44" s="771" t="s">
        <v>1060</v>
      </c>
      <c r="B44" s="772">
        <v>11108</v>
      </c>
      <c r="C44" s="772">
        <v>12290</v>
      </c>
      <c r="D44" s="772"/>
      <c r="E44" s="772">
        <v>482</v>
      </c>
      <c r="F44" s="772">
        <v>661</v>
      </c>
      <c r="G44" s="772"/>
      <c r="H44" s="773">
        <v>13.1</v>
      </c>
      <c r="I44" s="773">
        <v>17.600000000000001</v>
      </c>
    </row>
    <row r="45" spans="1:9">
      <c r="A45" s="771" t="s">
        <v>1061</v>
      </c>
      <c r="B45" s="772">
        <v>11996</v>
      </c>
      <c r="C45" s="772">
        <v>13320</v>
      </c>
      <c r="D45" s="772"/>
      <c r="E45" s="772">
        <v>925</v>
      </c>
      <c r="F45" s="772">
        <v>886</v>
      </c>
      <c r="G45" s="772"/>
      <c r="H45" s="773">
        <v>17.5</v>
      </c>
      <c r="I45" s="773">
        <v>16.5</v>
      </c>
    </row>
    <row r="46" spans="1:9">
      <c r="A46" s="771" t="s">
        <v>1062</v>
      </c>
      <c r="B46" s="772">
        <v>9124</v>
      </c>
      <c r="C46" s="772">
        <v>9972</v>
      </c>
      <c r="D46" s="772"/>
      <c r="E46" s="772">
        <v>425</v>
      </c>
      <c r="F46" s="772">
        <v>422</v>
      </c>
      <c r="G46" s="772"/>
      <c r="H46" s="773">
        <v>18</v>
      </c>
      <c r="I46" s="773">
        <v>17.7</v>
      </c>
    </row>
    <row r="47" spans="1:9">
      <c r="A47" s="771" t="s">
        <v>1063</v>
      </c>
      <c r="B47" s="772">
        <v>10681</v>
      </c>
      <c r="C47" s="772">
        <v>11759</v>
      </c>
      <c r="D47" s="772"/>
      <c r="E47" s="772">
        <v>590</v>
      </c>
      <c r="F47" s="772">
        <v>566</v>
      </c>
      <c r="G47" s="772"/>
      <c r="H47" s="773">
        <v>19.7</v>
      </c>
      <c r="I47" s="773">
        <v>18.7</v>
      </c>
    </row>
    <row r="48" spans="1:9">
      <c r="A48" s="771" t="s">
        <v>1064</v>
      </c>
      <c r="B48" s="772">
        <v>9209</v>
      </c>
      <c r="C48" s="772">
        <v>10146</v>
      </c>
      <c r="D48" s="772"/>
      <c r="E48" s="772">
        <v>788</v>
      </c>
      <c r="F48" s="772">
        <v>816</v>
      </c>
      <c r="G48" s="772"/>
      <c r="H48" s="773">
        <v>19.899999999999999</v>
      </c>
      <c r="I48" s="773">
        <v>20.399999999999999</v>
      </c>
    </row>
    <row r="49" spans="1:9">
      <c r="A49" s="771" t="s">
        <v>1065</v>
      </c>
      <c r="B49" s="772">
        <v>7071</v>
      </c>
      <c r="C49" s="772">
        <v>8044</v>
      </c>
      <c r="D49" s="772"/>
      <c r="E49" s="772">
        <v>586</v>
      </c>
      <c r="F49" s="772">
        <v>545</v>
      </c>
      <c r="G49" s="772"/>
      <c r="H49" s="773">
        <v>18.5</v>
      </c>
      <c r="I49" s="773">
        <v>16.899999999999999</v>
      </c>
    </row>
    <row r="50" spans="1:9">
      <c r="A50" s="771" t="s">
        <v>1066</v>
      </c>
      <c r="B50" s="772">
        <v>9248</v>
      </c>
      <c r="C50" s="772">
        <v>9734</v>
      </c>
      <c r="D50" s="772"/>
      <c r="E50" s="772">
        <v>260</v>
      </c>
      <c r="F50" s="772">
        <v>287</v>
      </c>
      <c r="G50" s="772"/>
      <c r="H50" s="773">
        <v>17.2</v>
      </c>
      <c r="I50" s="773">
        <v>18.899999999999999</v>
      </c>
    </row>
    <row r="51" spans="1:9">
      <c r="A51" s="771" t="s">
        <v>1067</v>
      </c>
      <c r="B51" s="772">
        <v>8399</v>
      </c>
      <c r="C51" s="772">
        <v>10115</v>
      </c>
      <c r="D51" s="772"/>
      <c r="E51" s="772">
        <v>316</v>
      </c>
      <c r="F51" s="772">
        <v>424</v>
      </c>
      <c r="G51" s="772"/>
      <c r="H51" s="773">
        <v>13.4</v>
      </c>
      <c r="I51" s="773">
        <v>17.8</v>
      </c>
    </row>
    <row r="52" spans="1:9">
      <c r="A52" s="771" t="s">
        <v>1068</v>
      </c>
      <c r="B52" s="772">
        <v>10474</v>
      </c>
      <c r="C52" s="772">
        <v>11007</v>
      </c>
      <c r="D52" s="772"/>
      <c r="E52" s="772">
        <v>116</v>
      </c>
      <c r="F52" s="772">
        <v>118</v>
      </c>
      <c r="G52" s="772"/>
      <c r="H52" s="773">
        <v>11.7</v>
      </c>
      <c r="I52" s="773">
        <v>11.9</v>
      </c>
    </row>
    <row r="53" spans="1:9">
      <c r="A53" s="771" t="s">
        <v>1069</v>
      </c>
      <c r="B53" s="772">
        <v>9591</v>
      </c>
      <c r="C53" s="772">
        <v>10489</v>
      </c>
      <c r="D53" s="772"/>
      <c r="E53" s="772">
        <v>108</v>
      </c>
      <c r="F53" s="772">
        <v>140</v>
      </c>
      <c r="G53" s="772"/>
      <c r="H53" s="773">
        <v>14.7</v>
      </c>
      <c r="I53" s="773">
        <v>19.100000000000001</v>
      </c>
    </row>
    <row r="54" spans="1:9">
      <c r="A54" s="771" t="s">
        <v>1070</v>
      </c>
      <c r="B54" s="772">
        <v>8871</v>
      </c>
      <c r="C54" s="772">
        <v>9897</v>
      </c>
      <c r="D54" s="772"/>
      <c r="E54" s="772">
        <v>453</v>
      </c>
      <c r="F54" s="772">
        <v>489</v>
      </c>
      <c r="G54" s="772"/>
      <c r="H54" s="773">
        <v>16.8</v>
      </c>
      <c r="I54" s="773">
        <v>18</v>
      </c>
    </row>
    <row r="55" spans="1:9">
      <c r="A55" s="771" t="s">
        <v>1071</v>
      </c>
      <c r="B55" s="772">
        <v>9198</v>
      </c>
      <c r="C55" s="772">
        <v>10048</v>
      </c>
      <c r="D55" s="772"/>
      <c r="E55" s="772">
        <v>376</v>
      </c>
      <c r="F55" s="772">
        <v>358</v>
      </c>
      <c r="G55" s="772"/>
      <c r="H55" s="773">
        <v>14.6</v>
      </c>
      <c r="I55" s="773">
        <v>13.9</v>
      </c>
    </row>
    <row r="56" spans="1:9">
      <c r="A56" s="771" t="s">
        <v>1072</v>
      </c>
      <c r="B56" s="772">
        <v>8601</v>
      </c>
      <c r="C56" s="772">
        <v>9622</v>
      </c>
      <c r="D56" s="772"/>
      <c r="E56" s="772">
        <v>156</v>
      </c>
      <c r="F56" s="772">
        <v>180</v>
      </c>
      <c r="G56" s="772"/>
      <c r="H56" s="773">
        <v>15.1</v>
      </c>
      <c r="I56" s="773">
        <v>17.600000000000001</v>
      </c>
    </row>
    <row r="57" spans="1:9">
      <c r="A57" s="771" t="s">
        <v>1073</v>
      </c>
      <c r="B57" s="772">
        <v>6437</v>
      </c>
      <c r="C57" s="772">
        <v>6530</v>
      </c>
      <c r="D57" s="772"/>
      <c r="E57" s="772">
        <v>192</v>
      </c>
      <c r="F57" s="772">
        <v>183</v>
      </c>
      <c r="G57" s="772"/>
      <c r="H57" s="773">
        <v>17.5</v>
      </c>
      <c r="I57" s="773">
        <v>16.8</v>
      </c>
    </row>
    <row r="58" spans="1:9">
      <c r="A58" s="771" t="s">
        <v>1074</v>
      </c>
      <c r="B58" s="772">
        <v>7947</v>
      </c>
      <c r="C58" s="772">
        <v>9102</v>
      </c>
      <c r="D58" s="772"/>
      <c r="E58" s="772">
        <v>277</v>
      </c>
      <c r="F58" s="772">
        <v>225</v>
      </c>
      <c r="G58" s="772"/>
      <c r="H58" s="773">
        <v>16.5</v>
      </c>
      <c r="I58" s="773">
        <v>13.4</v>
      </c>
    </row>
    <row r="59" spans="1:9">
      <c r="A59" s="771" t="s">
        <v>1075</v>
      </c>
      <c r="B59" s="772">
        <v>4897</v>
      </c>
      <c r="C59" s="772">
        <v>5375</v>
      </c>
      <c r="D59" s="772"/>
      <c r="E59" s="772">
        <v>288</v>
      </c>
      <c r="F59" s="772">
        <v>365</v>
      </c>
      <c r="G59" s="772"/>
      <c r="H59" s="773">
        <v>13.9</v>
      </c>
      <c r="I59" s="773">
        <v>17.5</v>
      </c>
    </row>
    <row r="60" spans="1:9">
      <c r="A60" s="771" t="s">
        <v>1076</v>
      </c>
      <c r="B60" s="772">
        <v>6825</v>
      </c>
      <c r="C60" s="772">
        <v>7649</v>
      </c>
      <c r="D60" s="772"/>
      <c r="E60" s="772">
        <v>326</v>
      </c>
      <c r="F60" s="772">
        <v>374</v>
      </c>
      <c r="G60" s="772"/>
      <c r="H60" s="773">
        <v>12.1</v>
      </c>
      <c r="I60" s="773">
        <v>13.6</v>
      </c>
    </row>
    <row r="61" spans="1:9">
      <c r="A61" s="771" t="s">
        <v>1077</v>
      </c>
      <c r="B61" s="772">
        <v>4350</v>
      </c>
      <c r="C61" s="772">
        <v>5080</v>
      </c>
      <c r="D61" s="772"/>
      <c r="E61" s="772">
        <v>536</v>
      </c>
      <c r="F61" s="772">
        <v>662</v>
      </c>
      <c r="G61" s="772"/>
      <c r="H61" s="773">
        <v>14.8</v>
      </c>
      <c r="I61" s="773">
        <v>17.899999999999999</v>
      </c>
    </row>
    <row r="62" spans="1:9" ht="15" thickBot="1">
      <c r="A62" s="776" t="s">
        <v>1078</v>
      </c>
      <c r="B62" s="777">
        <v>4718</v>
      </c>
      <c r="C62" s="777">
        <v>5014</v>
      </c>
      <c r="D62" s="777"/>
      <c r="E62" s="777">
        <v>308</v>
      </c>
      <c r="F62" s="777">
        <v>289</v>
      </c>
      <c r="G62" s="777"/>
      <c r="H62" s="778">
        <v>14.3</v>
      </c>
      <c r="I62" s="778">
        <v>13.2</v>
      </c>
    </row>
    <row r="63" spans="1:9" ht="15">
      <c r="A63" s="659" t="s">
        <v>1079</v>
      </c>
    </row>
    <row r="64" spans="1:9">
      <c r="A64" s="717" t="s">
        <v>1080</v>
      </c>
    </row>
    <row r="65" spans="1:9" ht="15">
      <c r="A65" s="659" t="s">
        <v>4519</v>
      </c>
      <c r="C65" s="764"/>
      <c r="D65" s="764"/>
      <c r="E65" s="764"/>
      <c r="F65" s="764"/>
      <c r="G65" s="764"/>
      <c r="I65" s="764"/>
    </row>
    <row r="66" spans="1:9" ht="15">
      <c r="A66" s="717" t="s">
        <v>1039</v>
      </c>
      <c r="B66" s="764"/>
      <c r="C66" s="764"/>
      <c r="D66" s="764"/>
      <c r="E66" s="764"/>
      <c r="F66" s="764"/>
      <c r="G66" s="764"/>
      <c r="H66" s="764"/>
      <c r="I66" s="764"/>
    </row>
    <row r="67" spans="1:9" ht="15">
      <c r="A67" s="659" t="s">
        <v>4520</v>
      </c>
      <c r="B67" s="764"/>
      <c r="C67" s="764"/>
      <c r="D67" s="764"/>
      <c r="E67" s="764"/>
      <c r="F67" s="764"/>
      <c r="G67" s="764"/>
      <c r="H67" s="764"/>
      <c r="I67" s="764"/>
    </row>
    <row r="68" spans="1:9" ht="15">
      <c r="A68" s="717" t="s">
        <v>4521</v>
      </c>
      <c r="B68" s="764"/>
      <c r="C68" s="764"/>
      <c r="D68" s="764"/>
      <c r="E68" s="764"/>
      <c r="F68" s="764"/>
      <c r="G68" s="764"/>
      <c r="H68" s="764"/>
      <c r="I68" s="764"/>
    </row>
    <row r="69" spans="1:9">
      <c r="A69" s="779"/>
      <c r="B69" s="779"/>
      <c r="C69" s="779"/>
      <c r="D69" s="779"/>
      <c r="E69" s="779"/>
      <c r="F69" s="779"/>
      <c r="G69" s="779"/>
      <c r="H69" s="779"/>
      <c r="I69" s="779"/>
    </row>
    <row r="70" spans="1:9">
      <c r="A70" s="779"/>
      <c r="B70" s="779"/>
      <c r="C70" s="779"/>
      <c r="D70" s="779"/>
      <c r="E70" s="779"/>
      <c r="F70" s="779"/>
      <c r="G70" s="779"/>
      <c r="H70" s="779"/>
      <c r="I70" s="779"/>
    </row>
    <row r="71" spans="1:9">
      <c r="A71" s="779"/>
      <c r="B71" s="779"/>
      <c r="C71" s="779"/>
      <c r="D71" s="779"/>
      <c r="E71" s="779"/>
      <c r="F71" s="779"/>
      <c r="G71" s="779"/>
      <c r="H71" s="779"/>
      <c r="I71" s="779"/>
    </row>
    <row r="72" spans="1:9">
      <c r="A72" s="779"/>
      <c r="B72" s="779"/>
      <c r="C72" s="779"/>
      <c r="D72" s="779"/>
      <c r="E72" s="779"/>
      <c r="F72" s="779"/>
      <c r="G72" s="779"/>
      <c r="H72" s="779"/>
      <c r="I72" s="779"/>
    </row>
    <row r="73" spans="1:9">
      <c r="A73" s="779"/>
      <c r="B73" s="779"/>
      <c r="C73" s="779"/>
      <c r="D73" s="779"/>
      <c r="E73" s="779"/>
      <c r="F73" s="779"/>
      <c r="G73" s="779"/>
      <c r="H73" s="779"/>
      <c r="I73" s="779"/>
    </row>
    <row r="74" spans="1:9">
      <c r="A74" s="779"/>
      <c r="B74" s="779"/>
      <c r="C74" s="779"/>
      <c r="D74" s="779"/>
      <c r="E74" s="779"/>
      <c r="F74" s="779"/>
      <c r="G74" s="779"/>
      <c r="H74" s="779"/>
      <c r="I74" s="779"/>
    </row>
    <row r="75" spans="1:9">
      <c r="A75" s="779"/>
      <c r="B75" s="779"/>
      <c r="C75" s="779"/>
      <c r="D75" s="779"/>
      <c r="E75" s="779"/>
      <c r="F75" s="779"/>
      <c r="G75" s="779"/>
      <c r="H75" s="779"/>
      <c r="I75" s="779"/>
    </row>
    <row r="76" spans="1:9">
      <c r="A76" s="779"/>
      <c r="B76" s="779"/>
      <c r="C76" s="779"/>
      <c r="D76" s="779"/>
      <c r="E76" s="779"/>
      <c r="F76" s="779"/>
      <c r="G76" s="779"/>
      <c r="H76" s="779"/>
      <c r="I76" s="779"/>
    </row>
    <row r="77" spans="1:9">
      <c r="A77" s="779"/>
      <c r="B77" s="779"/>
      <c r="C77" s="779"/>
      <c r="D77" s="779"/>
      <c r="E77" s="779"/>
      <c r="F77" s="779"/>
      <c r="G77" s="779"/>
      <c r="H77" s="779"/>
      <c r="I77" s="779"/>
    </row>
    <row r="78" spans="1:9">
      <c r="A78" s="779"/>
      <c r="B78" s="779"/>
      <c r="C78" s="779"/>
      <c r="D78" s="779"/>
      <c r="E78" s="779"/>
      <c r="F78" s="779"/>
      <c r="G78" s="779"/>
      <c r="H78" s="779"/>
      <c r="I78" s="779"/>
    </row>
    <row r="79" spans="1:9">
      <c r="A79" s="779"/>
      <c r="B79" s="779"/>
      <c r="C79" s="779"/>
      <c r="D79" s="779"/>
      <c r="E79" s="779"/>
      <c r="F79" s="779"/>
      <c r="G79" s="779"/>
      <c r="H79" s="779"/>
      <c r="I79" s="779"/>
    </row>
    <row r="80" spans="1:9">
      <c r="A80" s="779"/>
      <c r="B80" s="779"/>
      <c r="C80" s="779"/>
      <c r="D80" s="779"/>
      <c r="E80" s="779"/>
      <c r="F80" s="779"/>
      <c r="G80" s="779"/>
      <c r="H80" s="779"/>
      <c r="I80" s="779"/>
    </row>
    <row r="81" spans="1:9">
      <c r="A81" s="779"/>
      <c r="B81" s="779"/>
      <c r="C81" s="779"/>
      <c r="D81" s="779"/>
      <c r="E81" s="779"/>
      <c r="F81" s="779"/>
      <c r="G81" s="779"/>
      <c r="H81" s="779"/>
      <c r="I81" s="779"/>
    </row>
    <row r="82" spans="1:9">
      <c r="A82" s="779"/>
      <c r="B82" s="779"/>
      <c r="C82" s="779"/>
      <c r="D82" s="779"/>
      <c r="E82" s="779"/>
      <c r="F82" s="779"/>
      <c r="G82" s="779"/>
      <c r="H82" s="779"/>
      <c r="I82" s="779"/>
    </row>
    <row r="83" spans="1:9">
      <c r="A83" s="779"/>
      <c r="B83" s="779"/>
      <c r="C83" s="779"/>
      <c r="D83" s="779"/>
      <c r="E83" s="779"/>
      <c r="F83" s="779"/>
      <c r="G83" s="779"/>
      <c r="H83" s="779"/>
      <c r="I83" s="779"/>
    </row>
    <row r="84" spans="1:9">
      <c r="A84" s="779"/>
      <c r="B84" s="779"/>
      <c r="C84" s="779"/>
      <c r="D84" s="779"/>
      <c r="E84" s="779"/>
      <c r="F84" s="779"/>
      <c r="G84" s="779"/>
      <c r="H84" s="779"/>
      <c r="I84" s="779"/>
    </row>
    <row r="85" spans="1:9">
      <c r="A85" s="779"/>
      <c r="B85" s="779"/>
      <c r="C85" s="779"/>
      <c r="D85" s="779"/>
      <c r="E85" s="779"/>
      <c r="F85" s="779"/>
      <c r="G85" s="779"/>
      <c r="H85" s="779"/>
      <c r="I85" s="779"/>
    </row>
    <row r="86" spans="1:9">
      <c r="A86" s="779"/>
      <c r="B86" s="779"/>
      <c r="C86" s="779"/>
      <c r="D86" s="779"/>
      <c r="E86" s="779"/>
      <c r="F86" s="779"/>
      <c r="G86" s="779"/>
      <c r="H86" s="779"/>
      <c r="I86" s="779"/>
    </row>
    <row r="87" spans="1:9">
      <c r="A87" s="779"/>
      <c r="B87" s="779"/>
      <c r="C87" s="779"/>
      <c r="D87" s="779"/>
      <c r="E87" s="779"/>
      <c r="F87" s="779"/>
      <c r="G87" s="779"/>
      <c r="H87" s="779"/>
      <c r="I87" s="779"/>
    </row>
    <row r="88" spans="1:9">
      <c r="A88" s="779"/>
      <c r="B88" s="779"/>
      <c r="C88" s="779"/>
      <c r="D88" s="779"/>
      <c r="E88" s="779"/>
      <c r="F88" s="779"/>
      <c r="G88" s="779"/>
      <c r="H88" s="779"/>
      <c r="I88" s="779"/>
    </row>
    <row r="89" spans="1:9">
      <c r="A89" s="779"/>
      <c r="B89" s="779"/>
      <c r="C89" s="779"/>
      <c r="D89" s="779"/>
      <c r="E89" s="779"/>
      <c r="F89" s="779"/>
      <c r="G89" s="779"/>
      <c r="H89" s="779"/>
      <c r="I89" s="779"/>
    </row>
    <row r="90" spans="1:9">
      <c r="A90" s="779"/>
      <c r="B90" s="779"/>
      <c r="C90" s="779"/>
      <c r="D90" s="779"/>
      <c r="E90" s="779"/>
      <c r="F90" s="779"/>
      <c r="G90" s="779"/>
      <c r="H90" s="779"/>
      <c r="I90" s="779"/>
    </row>
    <row r="91" spans="1:9">
      <c r="A91" s="779"/>
      <c r="B91" s="779"/>
      <c r="C91" s="779"/>
      <c r="D91" s="779"/>
      <c r="E91" s="779"/>
      <c r="F91" s="779"/>
      <c r="G91" s="779"/>
      <c r="H91" s="779"/>
      <c r="I91" s="779"/>
    </row>
    <row r="92" spans="1:9">
      <c r="A92" s="779"/>
      <c r="B92" s="779"/>
      <c r="C92" s="779"/>
      <c r="D92" s="779"/>
      <c r="E92" s="779"/>
      <c r="F92" s="779"/>
      <c r="G92" s="779"/>
      <c r="H92" s="779"/>
      <c r="I92" s="779"/>
    </row>
    <row r="93" spans="1:9">
      <c r="A93" s="779"/>
      <c r="B93" s="779"/>
      <c r="C93" s="779"/>
      <c r="D93" s="779"/>
      <c r="E93" s="779"/>
      <c r="F93" s="779"/>
      <c r="G93" s="779"/>
      <c r="H93" s="779"/>
      <c r="I93" s="779"/>
    </row>
    <row r="94" spans="1:9">
      <c r="A94" s="779"/>
      <c r="B94" s="779"/>
      <c r="C94" s="779"/>
      <c r="D94" s="779"/>
      <c r="E94" s="779"/>
      <c r="F94" s="779"/>
      <c r="G94" s="779"/>
      <c r="H94" s="779"/>
      <c r="I94" s="779"/>
    </row>
    <row r="95" spans="1:9">
      <c r="A95" s="779"/>
      <c r="B95" s="779"/>
      <c r="C95" s="779"/>
      <c r="D95" s="779"/>
      <c r="E95" s="779"/>
      <c r="F95" s="779"/>
      <c r="G95" s="779"/>
      <c r="H95" s="779"/>
      <c r="I95" s="779"/>
    </row>
    <row r="96" spans="1:9">
      <c r="A96" s="779"/>
      <c r="B96" s="779"/>
      <c r="C96" s="779"/>
      <c r="D96" s="779"/>
      <c r="E96" s="779"/>
      <c r="F96" s="779"/>
      <c r="G96" s="779"/>
      <c r="H96" s="779"/>
      <c r="I96" s="779"/>
    </row>
    <row r="97" spans="1:9">
      <c r="A97" s="779"/>
      <c r="B97" s="779"/>
      <c r="C97" s="779"/>
      <c r="D97" s="779"/>
      <c r="E97" s="779"/>
      <c r="F97" s="779"/>
      <c r="G97" s="779"/>
      <c r="H97" s="779"/>
      <c r="I97" s="779"/>
    </row>
    <row r="98" spans="1:9">
      <c r="A98" s="779"/>
      <c r="B98" s="779"/>
      <c r="C98" s="779"/>
      <c r="D98" s="779"/>
      <c r="E98" s="779"/>
      <c r="F98" s="779"/>
      <c r="G98" s="779"/>
      <c r="H98" s="779"/>
      <c r="I98" s="779"/>
    </row>
    <row r="99" spans="1:9">
      <c r="A99" s="779"/>
      <c r="B99" s="779"/>
      <c r="C99" s="779"/>
      <c r="D99" s="779"/>
      <c r="E99" s="779"/>
      <c r="F99" s="779"/>
      <c r="G99" s="779"/>
      <c r="H99" s="779"/>
      <c r="I99" s="779"/>
    </row>
    <row r="100" spans="1:9">
      <c r="A100" s="779"/>
      <c r="B100" s="779"/>
      <c r="C100" s="779"/>
      <c r="D100" s="779"/>
      <c r="E100" s="779"/>
      <c r="F100" s="779"/>
      <c r="G100" s="779"/>
      <c r="H100" s="779"/>
      <c r="I100" s="779"/>
    </row>
    <row r="101" spans="1:9">
      <c r="A101" s="779"/>
      <c r="B101" s="779"/>
      <c r="C101" s="779"/>
      <c r="D101" s="779"/>
      <c r="E101" s="779"/>
      <c r="F101" s="779"/>
      <c r="G101" s="779"/>
      <c r="H101" s="779"/>
      <c r="I101" s="779"/>
    </row>
    <row r="102" spans="1:9">
      <c r="A102" s="779"/>
      <c r="B102" s="779"/>
      <c r="C102" s="779"/>
      <c r="D102" s="779"/>
      <c r="E102" s="779"/>
      <c r="F102" s="779"/>
      <c r="G102" s="779"/>
      <c r="H102" s="779"/>
      <c r="I102" s="779"/>
    </row>
    <row r="103" spans="1:9">
      <c r="A103" s="779"/>
      <c r="B103" s="779"/>
      <c r="C103" s="779"/>
      <c r="D103" s="779"/>
      <c r="E103" s="779"/>
      <c r="F103" s="779"/>
      <c r="G103" s="779"/>
      <c r="H103" s="779"/>
      <c r="I103" s="779"/>
    </row>
    <row r="104" spans="1:9">
      <c r="A104" s="779"/>
      <c r="B104" s="779"/>
      <c r="C104" s="779"/>
      <c r="D104" s="779"/>
      <c r="E104" s="779"/>
      <c r="F104" s="779"/>
      <c r="G104" s="779"/>
      <c r="H104" s="779"/>
      <c r="I104" s="779"/>
    </row>
    <row r="105" spans="1:9">
      <c r="A105" s="779"/>
      <c r="B105" s="779"/>
      <c r="C105" s="779"/>
      <c r="D105" s="779"/>
      <c r="E105" s="779"/>
      <c r="F105" s="779"/>
      <c r="G105" s="779"/>
      <c r="H105" s="779"/>
      <c r="I105" s="779"/>
    </row>
    <row r="106" spans="1:9">
      <c r="A106" s="779"/>
      <c r="B106" s="779"/>
      <c r="C106" s="779"/>
      <c r="D106" s="779"/>
      <c r="E106" s="779"/>
      <c r="F106" s="779"/>
      <c r="G106" s="779"/>
      <c r="H106" s="779"/>
      <c r="I106" s="779"/>
    </row>
    <row r="107" spans="1:9">
      <c r="A107" s="779"/>
      <c r="B107" s="779"/>
      <c r="C107" s="779"/>
      <c r="D107" s="779"/>
      <c r="E107" s="779"/>
      <c r="F107" s="779"/>
      <c r="G107" s="779"/>
      <c r="H107" s="779"/>
      <c r="I107" s="779"/>
    </row>
    <row r="108" spans="1:9">
      <c r="A108" s="779"/>
      <c r="B108" s="779"/>
      <c r="C108" s="779"/>
      <c r="D108" s="779"/>
      <c r="E108" s="779"/>
      <c r="F108" s="779"/>
      <c r="G108" s="779"/>
      <c r="H108" s="779"/>
      <c r="I108" s="779"/>
    </row>
    <row r="109" spans="1:9">
      <c r="A109" s="779"/>
      <c r="B109" s="779"/>
      <c r="C109" s="779"/>
      <c r="D109" s="779"/>
      <c r="E109" s="779"/>
      <c r="F109" s="779"/>
      <c r="G109" s="779"/>
      <c r="H109" s="779"/>
      <c r="I109" s="779"/>
    </row>
    <row r="110" spans="1:9">
      <c r="A110" s="779"/>
      <c r="B110" s="779"/>
      <c r="C110" s="779"/>
      <c r="D110" s="779"/>
      <c r="E110" s="779"/>
      <c r="F110" s="779"/>
      <c r="G110" s="779"/>
      <c r="H110" s="779"/>
      <c r="I110" s="779"/>
    </row>
    <row r="111" spans="1:9">
      <c r="A111" s="779"/>
      <c r="B111" s="779"/>
      <c r="C111" s="779"/>
      <c r="D111" s="779"/>
      <c r="E111" s="779"/>
      <c r="F111" s="779"/>
      <c r="G111" s="779"/>
      <c r="H111" s="779"/>
      <c r="I111" s="779"/>
    </row>
    <row r="112" spans="1:9">
      <c r="A112" s="779"/>
      <c r="B112" s="779"/>
      <c r="C112" s="779"/>
      <c r="D112" s="779"/>
      <c r="E112" s="779"/>
      <c r="F112" s="779"/>
      <c r="G112" s="779"/>
      <c r="H112" s="779"/>
      <c r="I112" s="779"/>
    </row>
    <row r="113" spans="1:9">
      <c r="A113" s="779"/>
      <c r="B113" s="779"/>
      <c r="C113" s="779"/>
      <c r="D113" s="779"/>
      <c r="E113" s="779"/>
      <c r="F113" s="779"/>
      <c r="G113" s="779"/>
      <c r="H113" s="779"/>
      <c r="I113" s="779"/>
    </row>
    <row r="114" spans="1:9">
      <c r="A114" s="779"/>
      <c r="B114" s="779"/>
      <c r="C114" s="779"/>
      <c r="D114" s="779"/>
      <c r="E114" s="779"/>
      <c r="F114" s="779"/>
      <c r="G114" s="779"/>
      <c r="H114" s="779"/>
      <c r="I114" s="779"/>
    </row>
    <row r="115" spans="1:9">
      <c r="A115" s="779"/>
      <c r="B115" s="779"/>
      <c r="C115" s="779"/>
      <c r="D115" s="779"/>
      <c r="E115" s="779"/>
      <c r="F115" s="779"/>
      <c r="G115" s="779"/>
      <c r="H115" s="779"/>
      <c r="I115" s="779"/>
    </row>
    <row r="116" spans="1:9">
      <c r="A116" s="779"/>
      <c r="B116" s="779"/>
      <c r="C116" s="779"/>
      <c r="D116" s="779"/>
      <c r="E116" s="779"/>
      <c r="F116" s="779"/>
      <c r="G116" s="779"/>
      <c r="H116" s="779"/>
      <c r="I116" s="779"/>
    </row>
    <row r="117" spans="1:9">
      <c r="A117" s="779"/>
      <c r="B117" s="779"/>
      <c r="C117" s="779"/>
      <c r="D117" s="779"/>
      <c r="E117" s="779"/>
      <c r="F117" s="779"/>
      <c r="G117" s="779"/>
      <c r="H117" s="779"/>
      <c r="I117" s="779"/>
    </row>
    <row r="118" spans="1:9">
      <c r="A118" s="779"/>
      <c r="B118" s="779"/>
      <c r="C118" s="779"/>
      <c r="D118" s="779"/>
      <c r="E118" s="779"/>
      <c r="F118" s="779"/>
      <c r="G118" s="779"/>
      <c r="H118" s="779"/>
      <c r="I118" s="779"/>
    </row>
    <row r="119" spans="1:9">
      <c r="A119" s="779"/>
      <c r="B119" s="779"/>
      <c r="C119" s="779"/>
      <c r="D119" s="779"/>
      <c r="E119" s="779"/>
      <c r="F119" s="779"/>
      <c r="G119" s="779"/>
      <c r="H119" s="779"/>
      <c r="I119" s="779"/>
    </row>
    <row r="120" spans="1:9">
      <c r="A120" s="779"/>
      <c r="B120" s="779"/>
      <c r="C120" s="779"/>
      <c r="D120" s="779"/>
      <c r="E120" s="779"/>
      <c r="F120" s="779"/>
      <c r="G120" s="779"/>
      <c r="H120" s="779"/>
      <c r="I120" s="779"/>
    </row>
    <row r="121" spans="1:9">
      <c r="A121" s="779"/>
      <c r="B121" s="779"/>
      <c r="C121" s="779"/>
      <c r="D121" s="779"/>
      <c r="E121" s="779"/>
      <c r="F121" s="779"/>
      <c r="G121" s="779"/>
      <c r="H121" s="779"/>
      <c r="I121" s="779"/>
    </row>
    <row r="122" spans="1:9">
      <c r="A122" s="779"/>
      <c r="B122" s="779"/>
      <c r="C122" s="779"/>
      <c r="D122" s="779"/>
      <c r="E122" s="779"/>
      <c r="F122" s="779"/>
      <c r="G122" s="779"/>
      <c r="H122" s="779"/>
      <c r="I122" s="779"/>
    </row>
    <row r="123" spans="1:9">
      <c r="A123" s="779"/>
      <c r="B123" s="779"/>
      <c r="C123" s="779"/>
      <c r="D123" s="779"/>
      <c r="E123" s="779"/>
      <c r="F123" s="779"/>
      <c r="G123" s="779"/>
      <c r="H123" s="779"/>
      <c r="I123" s="779"/>
    </row>
    <row r="124" spans="1:9">
      <c r="A124" s="779"/>
      <c r="B124" s="779"/>
      <c r="C124" s="779"/>
      <c r="D124" s="779"/>
      <c r="E124" s="779"/>
      <c r="F124" s="779"/>
      <c r="G124" s="779"/>
      <c r="H124" s="779"/>
      <c r="I124" s="779"/>
    </row>
    <row r="125" spans="1:9">
      <c r="A125" s="779"/>
      <c r="B125" s="779"/>
      <c r="C125" s="779"/>
      <c r="D125" s="779"/>
      <c r="E125" s="779"/>
      <c r="F125" s="779"/>
      <c r="G125" s="779"/>
      <c r="H125" s="779"/>
      <c r="I125" s="779"/>
    </row>
    <row r="126" spans="1:9">
      <c r="A126" s="779"/>
      <c r="B126" s="779"/>
      <c r="C126" s="779"/>
      <c r="D126" s="779"/>
      <c r="E126" s="779"/>
      <c r="F126" s="779"/>
      <c r="G126" s="779"/>
      <c r="H126" s="779"/>
      <c r="I126" s="779"/>
    </row>
    <row r="127" spans="1:9">
      <c r="A127" s="779"/>
      <c r="B127" s="779"/>
      <c r="C127" s="779"/>
      <c r="D127" s="779"/>
      <c r="E127" s="779"/>
      <c r="F127" s="779"/>
      <c r="G127" s="779"/>
      <c r="H127" s="779"/>
      <c r="I127" s="779"/>
    </row>
    <row r="128" spans="1:9">
      <c r="A128" s="779"/>
      <c r="B128" s="779"/>
      <c r="C128" s="779"/>
      <c r="D128" s="779"/>
      <c r="E128" s="779"/>
      <c r="F128" s="779"/>
      <c r="G128" s="779"/>
      <c r="H128" s="779"/>
      <c r="I128" s="779"/>
    </row>
    <row r="129" spans="1:9">
      <c r="A129" s="779"/>
      <c r="B129" s="779"/>
      <c r="C129" s="779"/>
      <c r="D129" s="779"/>
      <c r="E129" s="779"/>
      <c r="F129" s="779"/>
      <c r="G129" s="779"/>
      <c r="H129" s="779"/>
      <c r="I129" s="779"/>
    </row>
    <row r="130" spans="1:9">
      <c r="A130" s="779"/>
      <c r="B130" s="779"/>
      <c r="C130" s="779"/>
      <c r="D130" s="779"/>
      <c r="E130" s="779"/>
      <c r="F130" s="779"/>
      <c r="G130" s="779"/>
      <c r="H130" s="779"/>
      <c r="I130" s="779"/>
    </row>
    <row r="131" spans="1:9">
      <c r="A131" s="779"/>
      <c r="B131" s="779"/>
      <c r="C131" s="779"/>
      <c r="D131" s="779"/>
      <c r="E131" s="779"/>
      <c r="F131" s="779"/>
      <c r="G131" s="779"/>
      <c r="H131" s="779"/>
      <c r="I131" s="779"/>
    </row>
    <row r="132" spans="1:9">
      <c r="A132" s="779"/>
      <c r="B132" s="779"/>
      <c r="C132" s="779"/>
      <c r="D132" s="779"/>
      <c r="E132" s="779"/>
      <c r="F132" s="779"/>
      <c r="G132" s="779"/>
      <c r="H132" s="779"/>
      <c r="I132" s="779"/>
    </row>
    <row r="133" spans="1:9">
      <c r="A133" s="779"/>
      <c r="B133" s="779"/>
      <c r="C133" s="779"/>
      <c r="D133" s="779"/>
      <c r="E133" s="779"/>
      <c r="F133" s="779"/>
      <c r="G133" s="779"/>
      <c r="H133" s="779"/>
      <c r="I133" s="779"/>
    </row>
    <row r="134" spans="1:9">
      <c r="A134" s="779"/>
      <c r="B134" s="779"/>
      <c r="C134" s="779"/>
      <c r="D134" s="779"/>
      <c r="E134" s="779"/>
      <c r="F134" s="779"/>
      <c r="G134" s="779"/>
      <c r="H134" s="779"/>
      <c r="I134" s="779"/>
    </row>
    <row r="135" spans="1:9">
      <c r="A135" s="779"/>
      <c r="B135" s="779"/>
      <c r="C135" s="779"/>
      <c r="D135" s="779"/>
      <c r="E135" s="779"/>
      <c r="F135" s="779"/>
      <c r="G135" s="779"/>
      <c r="H135" s="779"/>
      <c r="I135" s="779"/>
    </row>
    <row r="136" spans="1:9">
      <c r="A136" s="779"/>
      <c r="B136" s="779"/>
      <c r="C136" s="779"/>
      <c r="D136" s="779"/>
      <c r="E136" s="779"/>
      <c r="F136" s="779"/>
      <c r="G136" s="779"/>
      <c r="H136" s="779"/>
      <c r="I136" s="779"/>
    </row>
    <row r="137" spans="1:9">
      <c r="A137" s="779"/>
      <c r="B137" s="779"/>
      <c r="C137" s="779"/>
      <c r="D137" s="779"/>
      <c r="E137" s="779"/>
      <c r="F137" s="779"/>
      <c r="G137" s="779"/>
      <c r="H137" s="779"/>
      <c r="I137" s="779"/>
    </row>
    <row r="138" spans="1:9">
      <c r="A138" s="779"/>
      <c r="B138" s="779"/>
      <c r="C138" s="779"/>
      <c r="D138" s="779"/>
      <c r="E138" s="779"/>
      <c r="F138" s="779"/>
      <c r="G138" s="779"/>
      <c r="H138" s="779"/>
      <c r="I138" s="779"/>
    </row>
    <row r="139" spans="1:9">
      <c r="A139" s="779"/>
      <c r="B139" s="779"/>
      <c r="C139" s="779"/>
      <c r="D139" s="779"/>
      <c r="E139" s="779"/>
      <c r="F139" s="779"/>
      <c r="G139" s="779"/>
      <c r="H139" s="779"/>
      <c r="I139" s="779"/>
    </row>
    <row r="140" spans="1:9">
      <c r="A140" s="779"/>
      <c r="B140" s="779"/>
      <c r="C140" s="779"/>
      <c r="D140" s="779"/>
      <c r="E140" s="779"/>
      <c r="F140" s="779"/>
      <c r="G140" s="779"/>
      <c r="H140" s="779"/>
      <c r="I140" s="779"/>
    </row>
    <row r="141" spans="1:9">
      <c r="A141" s="779"/>
      <c r="B141" s="779"/>
      <c r="C141" s="779"/>
      <c r="D141" s="779"/>
      <c r="E141" s="779"/>
      <c r="F141" s="779"/>
      <c r="G141" s="779"/>
      <c r="H141" s="779"/>
      <c r="I141" s="779"/>
    </row>
    <row r="142" spans="1:9">
      <c r="A142" s="779"/>
      <c r="B142" s="779"/>
      <c r="C142" s="779"/>
      <c r="D142" s="779"/>
      <c r="E142" s="779"/>
      <c r="F142" s="779"/>
      <c r="G142" s="779"/>
      <c r="H142" s="779"/>
      <c r="I142" s="779"/>
    </row>
    <row r="143" spans="1:9">
      <c r="A143" s="779"/>
      <c r="B143" s="779"/>
      <c r="C143" s="779"/>
      <c r="D143" s="779"/>
      <c r="E143" s="779"/>
      <c r="F143" s="779"/>
      <c r="G143" s="779"/>
      <c r="H143" s="779"/>
      <c r="I143" s="779"/>
    </row>
    <row r="144" spans="1:9">
      <c r="A144" s="779"/>
      <c r="B144" s="779"/>
      <c r="C144" s="779"/>
      <c r="D144" s="779"/>
      <c r="E144" s="779"/>
      <c r="F144" s="779"/>
      <c r="G144" s="779"/>
      <c r="H144" s="779"/>
      <c r="I144" s="779"/>
    </row>
    <row r="145" spans="1:9">
      <c r="A145" s="779"/>
      <c r="B145" s="779"/>
      <c r="C145" s="779"/>
      <c r="D145" s="779"/>
      <c r="E145" s="779"/>
      <c r="F145" s="779"/>
      <c r="G145" s="779"/>
      <c r="H145" s="779"/>
      <c r="I145" s="779"/>
    </row>
    <row r="146" spans="1:9">
      <c r="A146" s="779"/>
      <c r="B146" s="779"/>
      <c r="C146" s="779"/>
      <c r="D146" s="779"/>
      <c r="E146" s="779"/>
      <c r="F146" s="779"/>
      <c r="G146" s="779"/>
      <c r="H146" s="779"/>
      <c r="I146" s="779"/>
    </row>
    <row r="147" spans="1:9">
      <c r="A147" s="779"/>
      <c r="B147" s="779"/>
      <c r="C147" s="779"/>
      <c r="D147" s="779"/>
      <c r="E147" s="779"/>
      <c r="F147" s="779"/>
      <c r="G147" s="779"/>
      <c r="H147" s="779"/>
      <c r="I147" s="779"/>
    </row>
    <row r="148" spans="1:9">
      <c r="A148" s="779"/>
      <c r="B148" s="779"/>
      <c r="C148" s="779"/>
      <c r="D148" s="779"/>
      <c r="E148" s="779"/>
      <c r="F148" s="779"/>
      <c r="G148" s="779"/>
      <c r="H148" s="779"/>
      <c r="I148" s="779"/>
    </row>
    <row r="149" spans="1:9">
      <c r="A149" s="779"/>
      <c r="B149" s="779"/>
      <c r="C149" s="779"/>
      <c r="D149" s="779"/>
      <c r="E149" s="779"/>
      <c r="F149" s="779"/>
      <c r="G149" s="779"/>
      <c r="H149" s="779"/>
      <c r="I149" s="779"/>
    </row>
    <row r="150" spans="1:9">
      <c r="A150" s="779"/>
      <c r="B150" s="779"/>
      <c r="C150" s="779"/>
      <c r="D150" s="779"/>
      <c r="E150" s="779"/>
      <c r="F150" s="779"/>
      <c r="G150" s="779"/>
      <c r="H150" s="779"/>
      <c r="I150" s="779"/>
    </row>
    <row r="151" spans="1:9">
      <c r="A151" s="779"/>
      <c r="B151" s="779"/>
      <c r="C151" s="779"/>
      <c r="D151" s="779"/>
      <c r="E151" s="779"/>
      <c r="F151" s="779"/>
      <c r="G151" s="779"/>
      <c r="H151" s="779"/>
      <c r="I151" s="779"/>
    </row>
    <row r="152" spans="1:9">
      <c r="A152" s="779"/>
      <c r="B152" s="779"/>
      <c r="C152" s="779"/>
      <c r="D152" s="779"/>
      <c r="E152" s="779"/>
      <c r="F152" s="779"/>
      <c r="G152" s="779"/>
      <c r="H152" s="779"/>
      <c r="I152" s="779"/>
    </row>
    <row r="153" spans="1:9">
      <c r="A153" s="779"/>
      <c r="B153" s="779"/>
      <c r="C153" s="779"/>
      <c r="D153" s="779"/>
      <c r="E153" s="779"/>
      <c r="F153" s="779"/>
      <c r="G153" s="779"/>
      <c r="H153" s="779"/>
      <c r="I153" s="779"/>
    </row>
    <row r="154" spans="1:9">
      <c r="A154" s="779"/>
      <c r="B154" s="779"/>
      <c r="C154" s="779"/>
      <c r="D154" s="779"/>
      <c r="E154" s="779"/>
      <c r="F154" s="779"/>
      <c r="G154" s="779"/>
      <c r="H154" s="779"/>
      <c r="I154" s="779"/>
    </row>
    <row r="155" spans="1:9">
      <c r="A155" s="779"/>
      <c r="B155" s="779"/>
      <c r="C155" s="779"/>
      <c r="D155" s="779"/>
      <c r="E155" s="779"/>
      <c r="F155" s="779"/>
      <c r="G155" s="779"/>
      <c r="H155" s="779"/>
      <c r="I155" s="779"/>
    </row>
    <row r="156" spans="1:9">
      <c r="A156" s="779"/>
      <c r="B156" s="779"/>
      <c r="C156" s="779"/>
      <c r="D156" s="779"/>
      <c r="E156" s="779"/>
      <c r="F156" s="779"/>
      <c r="G156" s="779"/>
      <c r="H156" s="779"/>
      <c r="I156" s="779"/>
    </row>
    <row r="157" spans="1:9">
      <c r="A157" s="779"/>
      <c r="B157" s="779"/>
      <c r="C157" s="779"/>
      <c r="D157" s="779"/>
      <c r="E157" s="779"/>
      <c r="F157" s="779"/>
      <c r="G157" s="779"/>
      <c r="H157" s="779"/>
      <c r="I157" s="779"/>
    </row>
    <row r="158" spans="1:9">
      <c r="A158" s="779"/>
      <c r="B158" s="779"/>
      <c r="C158" s="779"/>
      <c r="D158" s="779"/>
      <c r="E158" s="779"/>
      <c r="F158" s="779"/>
      <c r="G158" s="779"/>
      <c r="H158" s="779"/>
      <c r="I158" s="779"/>
    </row>
    <row r="159" spans="1:9">
      <c r="A159" s="779"/>
      <c r="B159" s="779"/>
      <c r="C159" s="779"/>
      <c r="D159" s="779"/>
      <c r="E159" s="779"/>
      <c r="F159" s="779"/>
      <c r="G159" s="779"/>
      <c r="H159" s="779"/>
      <c r="I159" s="779"/>
    </row>
    <row r="160" spans="1:9">
      <c r="A160" s="779"/>
      <c r="B160" s="779"/>
      <c r="C160" s="779"/>
      <c r="D160" s="779"/>
      <c r="E160" s="779"/>
      <c r="F160" s="779"/>
      <c r="G160" s="779"/>
      <c r="H160" s="779"/>
      <c r="I160" s="779"/>
    </row>
    <row r="161" spans="1:9">
      <c r="A161" s="779"/>
      <c r="B161" s="779"/>
      <c r="C161" s="779"/>
      <c r="D161" s="779"/>
      <c r="E161" s="779"/>
      <c r="F161" s="779"/>
      <c r="G161" s="779"/>
      <c r="H161" s="779"/>
      <c r="I161" s="779"/>
    </row>
    <row r="162" spans="1:9">
      <c r="A162" s="779"/>
      <c r="B162" s="779"/>
      <c r="C162" s="779"/>
      <c r="D162" s="779"/>
      <c r="E162" s="779"/>
      <c r="F162" s="779"/>
      <c r="G162" s="779"/>
      <c r="H162" s="779"/>
      <c r="I162" s="779"/>
    </row>
    <row r="163" spans="1:9">
      <c r="A163" s="779"/>
      <c r="B163" s="779"/>
      <c r="C163" s="779"/>
      <c r="D163" s="779"/>
      <c r="E163" s="779"/>
      <c r="F163" s="779"/>
      <c r="G163" s="779"/>
      <c r="H163" s="779"/>
      <c r="I163" s="779"/>
    </row>
    <row r="164" spans="1:9">
      <c r="A164" s="779"/>
      <c r="B164" s="779"/>
      <c r="C164" s="779"/>
      <c r="D164" s="779"/>
      <c r="E164" s="779"/>
      <c r="F164" s="779"/>
      <c r="G164" s="779"/>
      <c r="H164" s="779"/>
      <c r="I164" s="779"/>
    </row>
    <row r="165" spans="1:9">
      <c r="A165" s="779"/>
      <c r="B165" s="779"/>
      <c r="C165" s="779"/>
      <c r="D165" s="779"/>
      <c r="E165" s="779"/>
      <c r="F165" s="779"/>
      <c r="G165" s="779"/>
      <c r="H165" s="779"/>
      <c r="I165" s="779"/>
    </row>
    <row r="166" spans="1:9">
      <c r="A166" s="779"/>
      <c r="B166" s="779"/>
      <c r="C166" s="779"/>
      <c r="D166" s="779"/>
      <c r="E166" s="779"/>
      <c r="F166" s="779"/>
      <c r="G166" s="779"/>
      <c r="H166" s="779"/>
      <c r="I166" s="779"/>
    </row>
    <row r="167" spans="1:9">
      <c r="A167" s="779"/>
      <c r="B167" s="779"/>
      <c r="C167" s="779"/>
      <c r="D167" s="779"/>
      <c r="E167" s="779"/>
      <c r="F167" s="779"/>
      <c r="G167" s="779"/>
      <c r="H167" s="779"/>
      <c r="I167" s="779"/>
    </row>
    <row r="168" spans="1:9">
      <c r="A168" s="779"/>
      <c r="B168" s="779"/>
      <c r="C168" s="779"/>
      <c r="D168" s="779"/>
      <c r="E168" s="779"/>
      <c r="F168" s="779"/>
      <c r="G168" s="779"/>
      <c r="H168" s="779"/>
      <c r="I168" s="779"/>
    </row>
    <row r="169" spans="1:9">
      <c r="A169" s="779"/>
      <c r="B169" s="779"/>
      <c r="C169" s="779"/>
      <c r="D169" s="779"/>
      <c r="E169" s="779"/>
      <c r="F169" s="779"/>
      <c r="G169" s="779"/>
      <c r="H169" s="779"/>
      <c r="I169" s="779"/>
    </row>
    <row r="170" spans="1:9">
      <c r="A170" s="779"/>
      <c r="B170" s="779"/>
      <c r="C170" s="779"/>
      <c r="D170" s="779"/>
      <c r="E170" s="779"/>
      <c r="F170" s="779"/>
      <c r="G170" s="779"/>
      <c r="H170" s="779"/>
      <c r="I170" s="779"/>
    </row>
    <row r="171" spans="1:9">
      <c r="A171" s="779"/>
      <c r="B171" s="779"/>
      <c r="C171" s="779"/>
      <c r="D171" s="779"/>
      <c r="E171" s="779"/>
      <c r="F171" s="779"/>
      <c r="G171" s="779"/>
      <c r="H171" s="779"/>
      <c r="I171" s="779"/>
    </row>
    <row r="172" spans="1:9">
      <c r="A172" s="779"/>
      <c r="B172" s="779"/>
      <c r="C172" s="779"/>
      <c r="D172" s="779"/>
      <c r="E172" s="779"/>
      <c r="F172" s="779"/>
      <c r="G172" s="779"/>
      <c r="H172" s="779"/>
      <c r="I172" s="779"/>
    </row>
    <row r="173" spans="1:9">
      <c r="A173" s="779"/>
      <c r="B173" s="779"/>
      <c r="C173" s="779"/>
      <c r="D173" s="779"/>
      <c r="E173" s="779"/>
      <c r="F173" s="779"/>
      <c r="G173" s="779"/>
      <c r="H173" s="779"/>
      <c r="I173" s="779"/>
    </row>
    <row r="174" spans="1:9">
      <c r="A174" s="779"/>
      <c r="B174" s="779"/>
      <c r="C174" s="779"/>
      <c r="D174" s="779"/>
      <c r="E174" s="779"/>
      <c r="F174" s="779"/>
      <c r="G174" s="779"/>
      <c r="H174" s="779"/>
      <c r="I174" s="779"/>
    </row>
    <row r="175" spans="1:9">
      <c r="A175" s="779"/>
      <c r="B175" s="779"/>
      <c r="C175" s="779"/>
      <c r="D175" s="779"/>
      <c r="E175" s="779"/>
      <c r="F175" s="779"/>
      <c r="G175" s="779"/>
      <c r="H175" s="779"/>
      <c r="I175" s="779"/>
    </row>
    <row r="176" spans="1:9">
      <c r="A176" s="779"/>
      <c r="B176" s="779"/>
      <c r="C176" s="779"/>
      <c r="D176" s="779"/>
      <c r="E176" s="779"/>
      <c r="F176" s="779"/>
      <c r="G176" s="779"/>
      <c r="H176" s="779"/>
      <c r="I176" s="779"/>
    </row>
    <row r="177" spans="1:9">
      <c r="A177" s="779"/>
      <c r="B177" s="779"/>
      <c r="C177" s="779"/>
      <c r="D177" s="779"/>
      <c r="E177" s="779"/>
      <c r="F177" s="779"/>
      <c r="G177" s="779"/>
      <c r="H177" s="779"/>
      <c r="I177" s="779"/>
    </row>
    <row r="178" spans="1:9">
      <c r="A178" s="779"/>
      <c r="B178" s="779"/>
      <c r="C178" s="779"/>
      <c r="D178" s="779"/>
      <c r="E178" s="779"/>
      <c r="F178" s="779"/>
      <c r="G178" s="779"/>
      <c r="H178" s="779"/>
      <c r="I178" s="779"/>
    </row>
    <row r="179" spans="1:9">
      <c r="A179" s="779"/>
      <c r="B179" s="779"/>
      <c r="C179" s="779"/>
      <c r="D179" s="779"/>
      <c r="E179" s="779"/>
      <c r="F179" s="779"/>
      <c r="G179" s="779"/>
      <c r="H179" s="779"/>
      <c r="I179" s="779"/>
    </row>
    <row r="180" spans="1:9">
      <c r="A180" s="779"/>
      <c r="B180" s="779"/>
      <c r="C180" s="779"/>
      <c r="D180" s="779"/>
      <c r="E180" s="779"/>
      <c r="F180" s="779"/>
      <c r="G180" s="779"/>
      <c r="H180" s="779"/>
      <c r="I180" s="779"/>
    </row>
    <row r="181" spans="1:9">
      <c r="A181" s="779"/>
      <c r="B181" s="779"/>
      <c r="C181" s="779"/>
      <c r="D181" s="779"/>
      <c r="E181" s="779"/>
      <c r="F181" s="779"/>
      <c r="G181" s="779"/>
      <c r="H181" s="779"/>
      <c r="I181" s="779"/>
    </row>
    <row r="182" spans="1:9">
      <c r="A182" s="779"/>
      <c r="B182" s="779"/>
      <c r="C182" s="779"/>
      <c r="D182" s="779"/>
      <c r="E182" s="779"/>
      <c r="F182" s="779"/>
      <c r="G182" s="779"/>
      <c r="H182" s="779"/>
      <c r="I182" s="779"/>
    </row>
    <row r="183" spans="1:9">
      <c r="A183" s="779"/>
      <c r="B183" s="779"/>
      <c r="C183" s="779"/>
      <c r="D183" s="779"/>
      <c r="E183" s="779"/>
      <c r="F183" s="779"/>
      <c r="G183" s="779"/>
      <c r="H183" s="779"/>
      <c r="I183" s="779"/>
    </row>
    <row r="184" spans="1:9">
      <c r="A184" s="779"/>
      <c r="B184" s="779"/>
      <c r="C184" s="779"/>
      <c r="D184" s="779"/>
      <c r="E184" s="779"/>
      <c r="F184" s="779"/>
      <c r="G184" s="779"/>
      <c r="H184" s="779"/>
      <c r="I184" s="779"/>
    </row>
    <row r="185" spans="1:9">
      <c r="A185" s="779"/>
      <c r="B185" s="779"/>
      <c r="C185" s="779"/>
      <c r="D185" s="779"/>
      <c r="E185" s="779"/>
      <c r="F185" s="779"/>
      <c r="G185" s="779"/>
      <c r="H185" s="779"/>
      <c r="I185" s="779"/>
    </row>
    <row r="186" spans="1:9">
      <c r="A186" s="779"/>
      <c r="B186" s="779"/>
      <c r="C186" s="779"/>
      <c r="D186" s="779"/>
      <c r="E186" s="779"/>
      <c r="F186" s="779"/>
      <c r="G186" s="779"/>
      <c r="H186" s="779"/>
      <c r="I186" s="779"/>
    </row>
    <row r="187" spans="1:9">
      <c r="A187" s="779"/>
      <c r="B187" s="779"/>
      <c r="C187" s="779"/>
      <c r="D187" s="779"/>
      <c r="E187" s="779"/>
      <c r="F187" s="779"/>
      <c r="G187" s="779"/>
      <c r="H187" s="779"/>
      <c r="I187" s="779"/>
    </row>
    <row r="188" spans="1:9">
      <c r="A188" s="779"/>
      <c r="B188" s="779"/>
      <c r="C188" s="779"/>
      <c r="D188" s="779"/>
      <c r="E188" s="779"/>
      <c r="F188" s="779"/>
      <c r="G188" s="779"/>
      <c r="H188" s="779"/>
      <c r="I188" s="779"/>
    </row>
    <row r="189" spans="1:9">
      <c r="A189" s="779"/>
      <c r="B189" s="779"/>
      <c r="C189" s="779"/>
      <c r="D189" s="779"/>
      <c r="E189" s="779"/>
      <c r="F189" s="779"/>
      <c r="G189" s="779"/>
      <c r="H189" s="779"/>
      <c r="I189" s="779"/>
    </row>
    <row r="190" spans="1:9">
      <c r="A190" s="779"/>
      <c r="B190" s="779"/>
      <c r="C190" s="779"/>
      <c r="D190" s="779"/>
      <c r="E190" s="779"/>
      <c r="F190" s="779"/>
      <c r="G190" s="779"/>
      <c r="H190" s="779"/>
      <c r="I190" s="779"/>
    </row>
    <row r="191" spans="1:9">
      <c r="A191" s="779"/>
      <c r="B191" s="779"/>
      <c r="C191" s="779"/>
      <c r="D191" s="779"/>
      <c r="E191" s="779"/>
      <c r="F191" s="779"/>
      <c r="G191" s="779"/>
      <c r="H191" s="779"/>
      <c r="I191" s="779"/>
    </row>
    <row r="192" spans="1:9">
      <c r="A192" s="779"/>
      <c r="B192" s="779"/>
      <c r="C192" s="779"/>
      <c r="D192" s="779"/>
      <c r="E192" s="779"/>
      <c r="F192" s="779"/>
      <c r="G192" s="779"/>
      <c r="H192" s="779"/>
      <c r="I192" s="779"/>
    </row>
    <row r="193" spans="1:9">
      <c r="A193" s="779"/>
      <c r="B193" s="779"/>
      <c r="C193" s="779"/>
      <c r="D193" s="779"/>
      <c r="E193" s="779"/>
      <c r="F193" s="779"/>
      <c r="G193" s="779"/>
      <c r="H193" s="779"/>
      <c r="I193" s="779"/>
    </row>
    <row r="194" spans="1:9">
      <c r="A194" s="779"/>
      <c r="B194" s="779"/>
      <c r="C194" s="779"/>
      <c r="D194" s="779"/>
      <c r="E194" s="779"/>
      <c r="F194" s="779"/>
      <c r="G194" s="779"/>
      <c r="H194" s="779"/>
      <c r="I194" s="779"/>
    </row>
    <row r="195" spans="1:9">
      <c r="A195" s="779"/>
      <c r="B195" s="779"/>
      <c r="C195" s="779"/>
      <c r="D195" s="779"/>
      <c r="E195" s="779"/>
      <c r="F195" s="779"/>
      <c r="G195" s="779"/>
      <c r="H195" s="779"/>
      <c r="I195" s="779"/>
    </row>
    <row r="196" spans="1:9">
      <c r="A196" s="779"/>
      <c r="B196" s="779"/>
      <c r="C196" s="779"/>
      <c r="D196" s="779"/>
      <c r="E196" s="779"/>
      <c r="F196" s="779"/>
      <c r="G196" s="779"/>
      <c r="H196" s="779"/>
      <c r="I196" s="779"/>
    </row>
    <row r="197" spans="1:9">
      <c r="A197" s="779"/>
      <c r="B197" s="779"/>
      <c r="C197" s="779"/>
      <c r="D197" s="779"/>
      <c r="E197" s="779"/>
      <c r="F197" s="779"/>
      <c r="G197" s="779"/>
      <c r="H197" s="779"/>
      <c r="I197" s="779"/>
    </row>
    <row r="198" spans="1:9">
      <c r="A198" s="779"/>
      <c r="B198" s="779"/>
      <c r="C198" s="779"/>
      <c r="D198" s="779"/>
      <c r="E198" s="779"/>
      <c r="F198" s="779"/>
      <c r="G198" s="779"/>
      <c r="H198" s="779"/>
      <c r="I198" s="779"/>
    </row>
    <row r="199" spans="1:9">
      <c r="A199" s="779"/>
      <c r="B199" s="779"/>
      <c r="C199" s="779"/>
      <c r="D199" s="779"/>
      <c r="E199" s="779"/>
      <c r="F199" s="779"/>
      <c r="G199" s="779"/>
      <c r="H199" s="779"/>
      <c r="I199" s="779"/>
    </row>
    <row r="200" spans="1:9">
      <c r="A200" s="779"/>
      <c r="B200" s="779"/>
      <c r="C200" s="779"/>
      <c r="D200" s="779"/>
      <c r="E200" s="779"/>
      <c r="F200" s="779"/>
      <c r="G200" s="779"/>
      <c r="H200" s="779"/>
      <c r="I200" s="779"/>
    </row>
    <row r="201" spans="1:9">
      <c r="A201" s="779"/>
      <c r="B201" s="779"/>
      <c r="C201" s="779"/>
      <c r="D201" s="779"/>
      <c r="E201" s="779"/>
      <c r="F201" s="779"/>
      <c r="G201" s="779"/>
      <c r="H201" s="779"/>
      <c r="I201" s="779"/>
    </row>
    <row r="202" spans="1:9">
      <c r="A202" s="779"/>
      <c r="B202" s="779"/>
      <c r="C202" s="779"/>
      <c r="D202" s="779"/>
      <c r="E202" s="779"/>
      <c r="F202" s="779"/>
      <c r="G202" s="779"/>
      <c r="H202" s="779"/>
      <c r="I202" s="779"/>
    </row>
    <row r="203" spans="1:9">
      <c r="A203" s="779"/>
      <c r="B203" s="779"/>
      <c r="C203" s="779"/>
      <c r="D203" s="779"/>
      <c r="E203" s="779"/>
      <c r="F203" s="779"/>
      <c r="G203" s="779"/>
      <c r="H203" s="779"/>
      <c r="I203" s="779"/>
    </row>
    <row r="204" spans="1:9">
      <c r="A204" s="779"/>
      <c r="B204" s="779"/>
      <c r="C204" s="779"/>
      <c r="D204" s="779"/>
      <c r="E204" s="779"/>
      <c r="F204" s="779"/>
      <c r="G204" s="779"/>
      <c r="H204" s="779"/>
      <c r="I204" s="779"/>
    </row>
    <row r="205" spans="1:9">
      <c r="A205" s="779"/>
      <c r="B205" s="779"/>
      <c r="C205" s="779"/>
      <c r="D205" s="779"/>
      <c r="E205" s="779"/>
      <c r="F205" s="779"/>
      <c r="G205" s="779"/>
      <c r="H205" s="779"/>
      <c r="I205" s="779"/>
    </row>
    <row r="206" spans="1:9">
      <c r="A206" s="779"/>
      <c r="B206" s="779"/>
      <c r="C206" s="779"/>
      <c r="D206" s="779"/>
      <c r="E206" s="779"/>
      <c r="F206" s="779"/>
      <c r="G206" s="779"/>
      <c r="H206" s="779"/>
      <c r="I206" s="779"/>
    </row>
    <row r="207" spans="1:9">
      <c r="A207" s="779"/>
      <c r="B207" s="779"/>
      <c r="C207" s="779"/>
      <c r="D207" s="779"/>
      <c r="E207" s="779"/>
      <c r="F207" s="779"/>
      <c r="G207" s="779"/>
      <c r="H207" s="779"/>
      <c r="I207" s="779"/>
    </row>
    <row r="208" spans="1:9">
      <c r="A208" s="779"/>
      <c r="B208" s="779"/>
      <c r="C208" s="779"/>
      <c r="D208" s="779"/>
      <c r="E208" s="779"/>
      <c r="F208" s="779"/>
      <c r="G208" s="779"/>
      <c r="H208" s="779"/>
      <c r="I208" s="779"/>
    </row>
    <row r="209" spans="1:9">
      <c r="A209" s="779"/>
      <c r="B209" s="779"/>
      <c r="C209" s="779"/>
      <c r="D209" s="779"/>
      <c r="E209" s="779"/>
      <c r="F209" s="779"/>
      <c r="G209" s="779"/>
      <c r="H209" s="779"/>
      <c r="I209" s="779"/>
    </row>
    <row r="210" spans="1:9">
      <c r="A210" s="779"/>
      <c r="B210" s="779"/>
      <c r="C210" s="779"/>
      <c r="D210" s="779"/>
      <c r="E210" s="779"/>
      <c r="F210" s="779"/>
      <c r="G210" s="779"/>
      <c r="H210" s="779"/>
      <c r="I210" s="779"/>
    </row>
    <row r="211" spans="1:9">
      <c r="A211" s="779"/>
      <c r="B211" s="779"/>
      <c r="C211" s="779"/>
      <c r="D211" s="779"/>
      <c r="E211" s="779"/>
      <c r="F211" s="779"/>
      <c r="G211" s="779"/>
      <c r="H211" s="779"/>
      <c r="I211" s="779"/>
    </row>
    <row r="212" spans="1:9">
      <c r="A212" s="779"/>
      <c r="B212" s="779"/>
      <c r="C212" s="779"/>
      <c r="D212" s="779"/>
      <c r="E212" s="779"/>
      <c r="F212" s="779"/>
      <c r="G212" s="779"/>
      <c r="H212" s="779"/>
      <c r="I212" s="779"/>
    </row>
    <row r="213" spans="1:9">
      <c r="A213" s="779"/>
      <c r="B213" s="779"/>
      <c r="C213" s="779"/>
      <c r="D213" s="779"/>
      <c r="E213" s="779"/>
      <c r="F213" s="779"/>
      <c r="G213" s="779"/>
      <c r="H213" s="779"/>
      <c r="I213" s="779"/>
    </row>
    <row r="214" spans="1:9">
      <c r="A214" s="779"/>
      <c r="B214" s="779"/>
      <c r="C214" s="779"/>
      <c r="D214" s="779"/>
      <c r="E214" s="779"/>
      <c r="F214" s="779"/>
      <c r="G214" s="779"/>
      <c r="H214" s="779"/>
      <c r="I214" s="779"/>
    </row>
    <row r="215" spans="1:9">
      <c r="A215" s="779"/>
      <c r="B215" s="779"/>
      <c r="C215" s="779"/>
      <c r="D215" s="779"/>
      <c r="E215" s="779"/>
      <c r="F215" s="779"/>
      <c r="G215" s="779"/>
      <c r="H215" s="779"/>
      <c r="I215" s="779"/>
    </row>
    <row r="216" spans="1:9">
      <c r="A216" s="779"/>
      <c r="B216" s="779"/>
      <c r="C216" s="779"/>
      <c r="D216" s="779"/>
      <c r="E216" s="779"/>
      <c r="F216" s="779"/>
      <c r="G216" s="779"/>
      <c r="H216" s="779"/>
      <c r="I216" s="779"/>
    </row>
    <row r="217" spans="1:9">
      <c r="A217" s="779"/>
      <c r="B217" s="779"/>
      <c r="C217" s="779"/>
      <c r="D217" s="779"/>
      <c r="E217" s="779"/>
      <c r="F217" s="779"/>
      <c r="G217" s="779"/>
      <c r="H217" s="779"/>
      <c r="I217" s="779"/>
    </row>
    <row r="218" spans="1:9">
      <c r="A218" s="779"/>
      <c r="B218" s="779"/>
      <c r="C218" s="779"/>
      <c r="D218" s="779"/>
      <c r="E218" s="779"/>
      <c r="F218" s="779"/>
      <c r="G218" s="779"/>
      <c r="H218" s="779"/>
      <c r="I218" s="779"/>
    </row>
    <row r="219" spans="1:9">
      <c r="A219" s="779"/>
      <c r="B219" s="779"/>
      <c r="C219" s="779"/>
      <c r="D219" s="779"/>
      <c r="E219" s="779"/>
      <c r="F219" s="779"/>
      <c r="G219" s="779"/>
      <c r="H219" s="779"/>
      <c r="I219" s="779"/>
    </row>
    <row r="220" spans="1:9">
      <c r="A220" s="779"/>
      <c r="B220" s="779"/>
      <c r="C220" s="779"/>
      <c r="D220" s="779"/>
      <c r="E220" s="779"/>
      <c r="F220" s="779"/>
      <c r="G220" s="779"/>
      <c r="H220" s="779"/>
      <c r="I220" s="779"/>
    </row>
    <row r="221" spans="1:9">
      <c r="A221" s="779"/>
      <c r="B221" s="779"/>
      <c r="C221" s="779"/>
      <c r="D221" s="779"/>
      <c r="E221" s="779"/>
      <c r="F221" s="779"/>
      <c r="G221" s="779"/>
      <c r="H221" s="779"/>
      <c r="I221" s="779"/>
    </row>
    <row r="222" spans="1:9">
      <c r="A222" s="779"/>
      <c r="B222" s="779"/>
      <c r="C222" s="779"/>
      <c r="D222" s="779"/>
      <c r="E222" s="779"/>
      <c r="F222" s="779"/>
      <c r="G222" s="779"/>
      <c r="H222" s="779"/>
      <c r="I222" s="779"/>
    </row>
    <row r="223" spans="1:9">
      <c r="A223" s="779"/>
      <c r="B223" s="779"/>
      <c r="C223" s="779"/>
      <c r="D223" s="779"/>
      <c r="E223" s="779"/>
      <c r="F223" s="779"/>
      <c r="G223" s="779"/>
      <c r="H223" s="779"/>
      <c r="I223" s="779"/>
    </row>
    <row r="224" spans="1:9">
      <c r="A224" s="779"/>
      <c r="B224" s="779"/>
      <c r="C224" s="779"/>
      <c r="D224" s="779"/>
      <c r="E224" s="779"/>
      <c r="F224" s="779"/>
      <c r="G224" s="779"/>
      <c r="H224" s="779"/>
      <c r="I224" s="779"/>
    </row>
    <row r="225" spans="1:9">
      <c r="A225" s="779"/>
      <c r="B225" s="779"/>
      <c r="C225" s="779"/>
      <c r="D225" s="779"/>
      <c r="E225" s="779"/>
      <c r="F225" s="779"/>
      <c r="G225" s="779"/>
      <c r="H225" s="779"/>
      <c r="I225" s="779"/>
    </row>
    <row r="226" spans="1:9">
      <c r="A226" s="779"/>
      <c r="B226" s="779"/>
      <c r="C226" s="779"/>
      <c r="D226" s="779"/>
      <c r="E226" s="779"/>
      <c r="F226" s="779"/>
      <c r="G226" s="779"/>
      <c r="H226" s="779"/>
      <c r="I226" s="779"/>
    </row>
    <row r="227" spans="1:9">
      <c r="A227" s="779"/>
      <c r="B227" s="779"/>
      <c r="C227" s="779"/>
      <c r="D227" s="779"/>
      <c r="E227" s="779"/>
      <c r="F227" s="779"/>
      <c r="G227" s="779"/>
      <c r="H227" s="779"/>
      <c r="I227" s="779"/>
    </row>
    <row r="228" spans="1:9">
      <c r="A228" s="779"/>
      <c r="B228" s="779"/>
      <c r="C228" s="779"/>
      <c r="D228" s="779"/>
      <c r="E228" s="779"/>
      <c r="F228" s="779"/>
      <c r="G228" s="779"/>
      <c r="H228" s="779"/>
      <c r="I228" s="779"/>
    </row>
    <row r="229" spans="1:9">
      <c r="A229" s="779"/>
      <c r="B229" s="779"/>
      <c r="C229" s="779"/>
      <c r="D229" s="779"/>
      <c r="E229" s="779"/>
      <c r="F229" s="779"/>
      <c r="G229" s="779"/>
      <c r="H229" s="779"/>
      <c r="I229" s="779"/>
    </row>
    <row r="230" spans="1:9">
      <c r="A230" s="779"/>
      <c r="B230" s="779"/>
      <c r="C230" s="779"/>
      <c r="D230" s="779"/>
      <c r="E230" s="779"/>
      <c r="F230" s="779"/>
      <c r="G230" s="779"/>
      <c r="H230" s="779"/>
      <c r="I230" s="779"/>
    </row>
    <row r="231" spans="1:9">
      <c r="A231" s="779"/>
      <c r="B231" s="779"/>
      <c r="C231" s="779"/>
      <c r="D231" s="779"/>
      <c r="E231" s="779"/>
      <c r="F231" s="779"/>
      <c r="G231" s="779"/>
      <c r="H231" s="779"/>
      <c r="I231" s="779"/>
    </row>
    <row r="232" spans="1:9">
      <c r="A232" s="779"/>
      <c r="B232" s="779"/>
      <c r="C232" s="779"/>
      <c r="D232" s="779"/>
      <c r="E232" s="779"/>
      <c r="F232" s="779"/>
      <c r="G232" s="779"/>
      <c r="H232" s="779"/>
      <c r="I232" s="779"/>
    </row>
    <row r="233" spans="1:9">
      <c r="A233" s="779"/>
      <c r="B233" s="779"/>
      <c r="C233" s="779"/>
      <c r="D233" s="779"/>
      <c r="E233" s="779"/>
      <c r="F233" s="779"/>
      <c r="G233" s="779"/>
      <c r="H233" s="779"/>
      <c r="I233" s="779"/>
    </row>
    <row r="234" spans="1:9">
      <c r="A234" s="779"/>
      <c r="B234" s="779"/>
      <c r="C234" s="779"/>
      <c r="D234" s="779"/>
      <c r="E234" s="779"/>
      <c r="F234" s="779"/>
      <c r="G234" s="779"/>
      <c r="H234" s="779"/>
      <c r="I234" s="779"/>
    </row>
    <row r="235" spans="1:9">
      <c r="A235" s="779"/>
      <c r="B235" s="779"/>
      <c r="C235" s="779"/>
      <c r="D235" s="779"/>
      <c r="E235" s="779"/>
      <c r="F235" s="779"/>
      <c r="G235" s="779"/>
      <c r="H235" s="779"/>
      <c r="I235" s="779"/>
    </row>
    <row r="236" spans="1:9">
      <c r="A236" s="779"/>
      <c r="B236" s="779"/>
      <c r="C236" s="779"/>
      <c r="D236" s="779"/>
      <c r="E236" s="779"/>
      <c r="F236" s="779"/>
      <c r="G236" s="779"/>
      <c r="H236" s="779"/>
      <c r="I236" s="779"/>
    </row>
    <row r="237" spans="1:9">
      <c r="A237" s="779"/>
      <c r="B237" s="779"/>
      <c r="C237" s="779"/>
      <c r="D237" s="779"/>
      <c r="E237" s="779"/>
      <c r="F237" s="779"/>
      <c r="G237" s="779"/>
      <c r="H237" s="779"/>
      <c r="I237" s="779"/>
    </row>
    <row r="238" spans="1:9">
      <c r="A238" s="779"/>
      <c r="B238" s="779"/>
      <c r="C238" s="779"/>
      <c r="D238" s="779"/>
      <c r="E238" s="779"/>
      <c r="F238" s="779"/>
      <c r="G238" s="779"/>
      <c r="H238" s="779"/>
      <c r="I238" s="779"/>
    </row>
    <row r="239" spans="1:9">
      <c r="A239" s="779"/>
      <c r="B239" s="779"/>
      <c r="C239" s="779"/>
      <c r="D239" s="779"/>
      <c r="E239" s="779"/>
      <c r="F239" s="779"/>
      <c r="G239" s="779"/>
      <c r="H239" s="779"/>
      <c r="I239" s="779"/>
    </row>
    <row r="240" spans="1:9">
      <c r="A240" s="779"/>
      <c r="B240" s="779"/>
      <c r="C240" s="779"/>
      <c r="D240" s="779"/>
      <c r="E240" s="779"/>
      <c r="F240" s="779"/>
      <c r="G240" s="779"/>
      <c r="H240" s="779"/>
      <c r="I240" s="779"/>
    </row>
    <row r="241" spans="1:9">
      <c r="A241" s="779"/>
      <c r="B241" s="779"/>
      <c r="C241" s="779"/>
      <c r="D241" s="779"/>
      <c r="E241" s="779"/>
      <c r="F241" s="779"/>
      <c r="G241" s="779"/>
      <c r="H241" s="779"/>
      <c r="I241" s="779"/>
    </row>
    <row r="242" spans="1:9">
      <c r="A242" s="779"/>
      <c r="B242" s="779"/>
      <c r="C242" s="779"/>
      <c r="D242" s="779"/>
      <c r="E242" s="779"/>
      <c r="F242" s="779"/>
      <c r="G242" s="779"/>
      <c r="H242" s="779"/>
      <c r="I242" s="779"/>
    </row>
    <row r="243" spans="1:9">
      <c r="A243" s="779"/>
      <c r="B243" s="779"/>
      <c r="C243" s="779"/>
      <c r="D243" s="779"/>
      <c r="E243" s="779"/>
      <c r="F243" s="779"/>
      <c r="G243" s="779"/>
      <c r="H243" s="779"/>
      <c r="I243" s="779"/>
    </row>
    <row r="244" spans="1:9">
      <c r="A244" s="779"/>
      <c r="B244" s="779"/>
      <c r="C244" s="779"/>
      <c r="D244" s="779"/>
      <c r="E244" s="779"/>
      <c r="F244" s="779"/>
      <c r="G244" s="779"/>
      <c r="H244" s="779"/>
      <c r="I244" s="779"/>
    </row>
    <row r="245" spans="1:9">
      <c r="A245" s="779"/>
      <c r="B245" s="779"/>
      <c r="C245" s="779"/>
      <c r="D245" s="779"/>
      <c r="E245" s="779"/>
      <c r="F245" s="779"/>
      <c r="G245" s="779"/>
      <c r="H245" s="779"/>
      <c r="I245" s="779"/>
    </row>
    <row r="246" spans="1:9">
      <c r="A246" s="779"/>
      <c r="B246" s="779"/>
      <c r="C246" s="779"/>
      <c r="D246" s="779"/>
      <c r="E246" s="779"/>
      <c r="F246" s="779"/>
      <c r="G246" s="779"/>
      <c r="H246" s="779"/>
      <c r="I246" s="779"/>
    </row>
    <row r="247" spans="1:9">
      <c r="A247" s="779"/>
      <c r="B247" s="779"/>
      <c r="C247" s="779"/>
      <c r="D247" s="779"/>
      <c r="E247" s="779"/>
      <c r="F247" s="779"/>
      <c r="G247" s="779"/>
      <c r="H247" s="779"/>
      <c r="I247" s="779"/>
    </row>
    <row r="248" spans="1:9">
      <c r="A248" s="779"/>
      <c r="B248" s="779"/>
      <c r="C248" s="779"/>
      <c r="D248" s="779"/>
      <c r="E248" s="779"/>
      <c r="F248" s="779"/>
      <c r="G248" s="779"/>
      <c r="H248" s="779"/>
      <c r="I248" s="779"/>
    </row>
    <row r="249" spans="1:9">
      <c r="A249" s="779"/>
      <c r="B249" s="779"/>
      <c r="C249" s="779"/>
      <c r="D249" s="779"/>
      <c r="E249" s="779"/>
      <c r="F249" s="779"/>
      <c r="G249" s="779"/>
      <c r="H249" s="779"/>
      <c r="I249" s="779"/>
    </row>
    <row r="250" spans="1:9">
      <c r="A250" s="779"/>
      <c r="B250" s="779"/>
      <c r="C250" s="779"/>
      <c r="D250" s="779"/>
      <c r="E250" s="779"/>
      <c r="F250" s="779"/>
      <c r="G250" s="779"/>
      <c r="H250" s="779"/>
      <c r="I250" s="779"/>
    </row>
    <row r="251" spans="1:9">
      <c r="A251" s="779"/>
      <c r="B251" s="779"/>
      <c r="C251" s="779"/>
      <c r="D251" s="779"/>
      <c r="E251" s="779"/>
      <c r="F251" s="779"/>
      <c r="G251" s="779"/>
      <c r="H251" s="779"/>
      <c r="I251" s="779"/>
    </row>
    <row r="252" spans="1:9">
      <c r="A252" s="779"/>
      <c r="B252" s="779"/>
      <c r="C252" s="779"/>
      <c r="D252" s="779"/>
      <c r="E252" s="779"/>
      <c r="F252" s="779"/>
      <c r="G252" s="779"/>
      <c r="H252" s="779"/>
      <c r="I252" s="779"/>
    </row>
    <row r="253" spans="1:9">
      <c r="A253" s="779"/>
      <c r="B253" s="779"/>
      <c r="C253" s="779"/>
      <c r="D253" s="779"/>
      <c r="E253" s="779"/>
      <c r="F253" s="779"/>
      <c r="G253" s="779"/>
      <c r="H253" s="779"/>
      <c r="I253" s="779"/>
    </row>
    <row r="254" spans="1:9">
      <c r="A254" s="779"/>
      <c r="B254" s="779"/>
      <c r="C254" s="779"/>
      <c r="D254" s="779"/>
      <c r="E254" s="779"/>
      <c r="F254" s="779"/>
      <c r="G254" s="779"/>
      <c r="H254" s="779"/>
      <c r="I254" s="779"/>
    </row>
    <row r="255" spans="1:9">
      <c r="A255" s="779"/>
      <c r="B255" s="779"/>
      <c r="C255" s="779"/>
      <c r="D255" s="779"/>
      <c r="E255" s="779"/>
      <c r="F255" s="779"/>
      <c r="G255" s="779"/>
      <c r="H255" s="779"/>
      <c r="I255" s="779"/>
    </row>
    <row r="256" spans="1:9">
      <c r="A256" s="779"/>
      <c r="B256" s="779"/>
      <c r="C256" s="779"/>
      <c r="D256" s="779"/>
      <c r="E256" s="779"/>
      <c r="F256" s="779"/>
      <c r="G256" s="779"/>
      <c r="H256" s="779"/>
      <c r="I256" s="779"/>
    </row>
    <row r="257" spans="1:9">
      <c r="A257" s="779"/>
      <c r="B257" s="779"/>
      <c r="C257" s="779"/>
      <c r="D257" s="779"/>
      <c r="E257" s="779"/>
      <c r="F257" s="779"/>
      <c r="G257" s="779"/>
      <c r="H257" s="779"/>
      <c r="I257" s="779"/>
    </row>
    <row r="258" spans="1:9">
      <c r="A258" s="779"/>
      <c r="B258" s="779"/>
      <c r="C258" s="779"/>
      <c r="D258" s="779"/>
      <c r="E258" s="779"/>
      <c r="F258" s="779"/>
      <c r="G258" s="779"/>
      <c r="H258" s="779"/>
      <c r="I258" s="779"/>
    </row>
    <row r="259" spans="1:9">
      <c r="A259" s="779"/>
      <c r="B259" s="779"/>
      <c r="C259" s="779"/>
      <c r="D259" s="779"/>
      <c r="E259" s="779"/>
      <c r="F259" s="779"/>
      <c r="G259" s="779"/>
      <c r="H259" s="779"/>
      <c r="I259" s="779"/>
    </row>
    <row r="260" spans="1:9">
      <c r="A260" s="779"/>
      <c r="B260" s="779"/>
      <c r="C260" s="779"/>
      <c r="D260" s="779"/>
      <c r="E260" s="779"/>
      <c r="F260" s="779"/>
      <c r="G260" s="779"/>
      <c r="H260" s="779"/>
      <c r="I260" s="779"/>
    </row>
    <row r="261" spans="1:9">
      <c r="A261" s="779"/>
      <c r="B261" s="779"/>
      <c r="C261" s="779"/>
      <c r="D261" s="779"/>
      <c r="E261" s="779"/>
      <c r="F261" s="779"/>
      <c r="G261" s="779"/>
      <c r="H261" s="779"/>
      <c r="I261" s="779"/>
    </row>
    <row r="262" spans="1:9">
      <c r="A262" s="779"/>
      <c r="B262" s="779"/>
      <c r="C262" s="779"/>
      <c r="D262" s="779"/>
      <c r="E262" s="779"/>
      <c r="F262" s="779"/>
      <c r="G262" s="779"/>
      <c r="H262" s="779"/>
      <c r="I262" s="779"/>
    </row>
    <row r="263" spans="1:9">
      <c r="A263" s="779"/>
      <c r="B263" s="779"/>
      <c r="C263" s="779"/>
      <c r="D263" s="779"/>
      <c r="E263" s="779"/>
      <c r="F263" s="779"/>
      <c r="G263" s="779"/>
      <c r="H263" s="779"/>
      <c r="I263" s="779"/>
    </row>
    <row r="264" spans="1:9">
      <c r="A264" s="779"/>
      <c r="B264" s="779"/>
      <c r="C264" s="779"/>
      <c r="D264" s="779"/>
      <c r="E264" s="779"/>
      <c r="F264" s="779"/>
      <c r="G264" s="779"/>
      <c r="H264" s="779"/>
      <c r="I264" s="779"/>
    </row>
    <row r="265" spans="1:9">
      <c r="A265" s="779"/>
      <c r="B265" s="779"/>
      <c r="C265" s="779"/>
      <c r="D265" s="779"/>
      <c r="E265" s="779"/>
      <c r="F265" s="779"/>
      <c r="G265" s="779"/>
      <c r="H265" s="779"/>
      <c r="I265" s="779"/>
    </row>
    <row r="266" spans="1:9">
      <c r="A266" s="779"/>
      <c r="B266" s="779"/>
      <c r="C266" s="779"/>
      <c r="D266" s="779"/>
      <c r="E266" s="779"/>
      <c r="F266" s="779"/>
      <c r="G266" s="779"/>
      <c r="H266" s="779"/>
      <c r="I266" s="779"/>
    </row>
    <row r="267" spans="1:9">
      <c r="A267" s="779"/>
      <c r="B267" s="779"/>
      <c r="C267" s="779"/>
      <c r="D267" s="779"/>
      <c r="E267" s="779"/>
      <c r="F267" s="779"/>
      <c r="G267" s="779"/>
      <c r="H267" s="779"/>
      <c r="I267" s="779"/>
    </row>
    <row r="268" spans="1:9">
      <c r="A268" s="779"/>
      <c r="B268" s="779"/>
      <c r="C268" s="779"/>
      <c r="D268" s="779"/>
      <c r="E268" s="779"/>
      <c r="F268" s="779"/>
      <c r="G268" s="779"/>
      <c r="H268" s="779"/>
      <c r="I268" s="779"/>
    </row>
    <row r="269" spans="1:9">
      <c r="A269" s="779"/>
      <c r="B269" s="779"/>
      <c r="C269" s="779"/>
      <c r="D269" s="779"/>
      <c r="E269" s="779"/>
      <c r="F269" s="779"/>
      <c r="G269" s="779"/>
      <c r="H269" s="779"/>
      <c r="I269" s="779"/>
    </row>
    <row r="270" spans="1:9">
      <c r="A270" s="779"/>
      <c r="B270" s="779"/>
      <c r="C270" s="779"/>
      <c r="D270" s="779"/>
      <c r="E270" s="779"/>
      <c r="F270" s="779"/>
      <c r="G270" s="779"/>
      <c r="H270" s="779"/>
      <c r="I270" s="779"/>
    </row>
    <row r="271" spans="1:9">
      <c r="A271" s="779"/>
      <c r="B271" s="779"/>
      <c r="C271" s="779"/>
      <c r="D271" s="779"/>
      <c r="E271" s="779"/>
      <c r="F271" s="779"/>
      <c r="G271" s="779"/>
      <c r="H271" s="779"/>
      <c r="I271" s="779"/>
    </row>
    <row r="272" spans="1:9">
      <c r="A272" s="779"/>
      <c r="B272" s="779"/>
      <c r="C272" s="779"/>
      <c r="D272" s="779"/>
      <c r="E272" s="779"/>
      <c r="F272" s="779"/>
      <c r="G272" s="779"/>
      <c r="H272" s="779"/>
      <c r="I272" s="779"/>
    </row>
    <row r="273" spans="1:9">
      <c r="A273" s="779"/>
      <c r="B273" s="779"/>
      <c r="C273" s="779"/>
      <c r="D273" s="779"/>
      <c r="E273" s="779"/>
      <c r="F273" s="779"/>
      <c r="G273" s="779"/>
      <c r="H273" s="779"/>
      <c r="I273" s="779"/>
    </row>
    <row r="274" spans="1:9">
      <c r="A274" s="779"/>
      <c r="B274" s="779"/>
      <c r="C274" s="779"/>
      <c r="D274" s="779"/>
      <c r="E274" s="779"/>
      <c r="F274" s="779"/>
      <c r="G274" s="779"/>
      <c r="H274" s="779"/>
      <c r="I274" s="779"/>
    </row>
    <row r="275" spans="1:9">
      <c r="A275" s="779"/>
      <c r="B275" s="779"/>
      <c r="C275" s="779"/>
      <c r="D275" s="779"/>
      <c r="E275" s="779"/>
      <c r="F275" s="779"/>
      <c r="G275" s="779"/>
      <c r="H275" s="779"/>
      <c r="I275" s="779"/>
    </row>
    <row r="276" spans="1:9">
      <c r="A276" s="779"/>
      <c r="B276" s="779"/>
      <c r="C276" s="779"/>
      <c r="D276" s="779"/>
      <c r="E276" s="779"/>
      <c r="F276" s="779"/>
      <c r="G276" s="779"/>
      <c r="H276" s="779"/>
      <c r="I276" s="779"/>
    </row>
    <row r="277" spans="1:9">
      <c r="A277" s="779"/>
      <c r="B277" s="779"/>
      <c r="C277" s="779"/>
      <c r="D277" s="779"/>
      <c r="E277" s="779"/>
      <c r="F277" s="779"/>
      <c r="G277" s="779"/>
      <c r="H277" s="779"/>
      <c r="I277" s="779"/>
    </row>
    <row r="278" spans="1:9">
      <c r="A278" s="779"/>
      <c r="B278" s="779"/>
      <c r="C278" s="779"/>
      <c r="D278" s="779"/>
      <c r="E278" s="779"/>
      <c r="F278" s="779"/>
      <c r="G278" s="779"/>
      <c r="H278" s="779"/>
      <c r="I278" s="779"/>
    </row>
    <row r="279" spans="1:9">
      <c r="A279" s="779"/>
      <c r="B279" s="779"/>
      <c r="C279" s="779"/>
      <c r="D279" s="779"/>
      <c r="E279" s="779"/>
      <c r="F279" s="779"/>
      <c r="G279" s="779"/>
      <c r="H279" s="779"/>
      <c r="I279" s="779"/>
    </row>
    <row r="280" spans="1:9">
      <c r="A280" s="779"/>
      <c r="B280" s="779"/>
      <c r="C280" s="779"/>
      <c r="D280" s="779"/>
      <c r="E280" s="779"/>
      <c r="F280" s="779"/>
      <c r="G280" s="779"/>
      <c r="H280" s="779"/>
      <c r="I280" s="779"/>
    </row>
    <row r="281" spans="1:9">
      <c r="A281" s="779"/>
      <c r="B281" s="779"/>
      <c r="C281" s="779"/>
      <c r="D281" s="779"/>
      <c r="E281" s="779"/>
      <c r="F281" s="779"/>
      <c r="G281" s="779"/>
      <c r="H281" s="779"/>
      <c r="I281" s="779"/>
    </row>
    <row r="282" spans="1:9">
      <c r="A282" s="779"/>
      <c r="B282" s="779"/>
      <c r="C282" s="779"/>
      <c r="D282" s="779"/>
      <c r="E282" s="779"/>
      <c r="F282" s="779"/>
      <c r="G282" s="779"/>
      <c r="H282" s="779"/>
      <c r="I282" s="779"/>
    </row>
    <row r="283" spans="1:9">
      <c r="A283" s="779"/>
      <c r="B283" s="779"/>
      <c r="C283" s="779"/>
      <c r="D283" s="779"/>
      <c r="E283" s="779"/>
      <c r="F283" s="779"/>
      <c r="G283" s="779"/>
      <c r="H283" s="779"/>
      <c r="I283" s="779"/>
    </row>
    <row r="284" spans="1:9">
      <c r="A284" s="779"/>
      <c r="B284" s="779"/>
      <c r="C284" s="779"/>
      <c r="D284" s="779"/>
      <c r="E284" s="779"/>
      <c r="F284" s="779"/>
      <c r="G284" s="779"/>
      <c r="H284" s="779"/>
      <c r="I284" s="779"/>
    </row>
    <row r="285" spans="1:9">
      <c r="A285" s="779"/>
      <c r="B285" s="779"/>
      <c r="C285" s="779"/>
      <c r="D285" s="779"/>
      <c r="E285" s="779"/>
      <c r="F285" s="779"/>
      <c r="G285" s="779"/>
      <c r="H285" s="779"/>
      <c r="I285" s="779"/>
    </row>
    <row r="286" spans="1:9">
      <c r="A286" s="779"/>
      <c r="B286" s="779"/>
      <c r="C286" s="779"/>
      <c r="D286" s="779"/>
      <c r="E286" s="779"/>
      <c r="F286" s="779"/>
      <c r="G286" s="779"/>
      <c r="H286" s="779"/>
      <c r="I286" s="779"/>
    </row>
    <row r="287" spans="1:9">
      <c r="A287" s="779"/>
      <c r="B287" s="779"/>
      <c r="C287" s="779"/>
      <c r="D287" s="779"/>
      <c r="E287" s="779"/>
      <c r="F287" s="779"/>
      <c r="G287" s="779"/>
      <c r="H287" s="779"/>
      <c r="I287" s="779"/>
    </row>
    <row r="288" spans="1:9">
      <c r="A288" s="779"/>
      <c r="B288" s="779"/>
      <c r="C288" s="779"/>
      <c r="D288" s="779"/>
      <c r="E288" s="779"/>
      <c r="F288" s="779"/>
      <c r="G288" s="779"/>
      <c r="H288" s="779"/>
      <c r="I288" s="779"/>
    </row>
    <row r="289" spans="1:9">
      <c r="A289" s="779"/>
      <c r="B289" s="779"/>
      <c r="C289" s="779"/>
      <c r="D289" s="779"/>
      <c r="E289" s="779"/>
      <c r="F289" s="779"/>
      <c r="G289" s="779"/>
      <c r="H289" s="779"/>
      <c r="I289" s="779"/>
    </row>
    <row r="290" spans="1:9">
      <c r="A290" s="779"/>
      <c r="B290" s="779"/>
      <c r="C290" s="779"/>
      <c r="D290" s="779"/>
      <c r="E290" s="779"/>
      <c r="F290" s="779"/>
      <c r="G290" s="779"/>
      <c r="H290" s="779"/>
      <c r="I290" s="779"/>
    </row>
    <row r="291" spans="1:9">
      <c r="A291" s="779"/>
      <c r="B291" s="779"/>
      <c r="C291" s="779"/>
      <c r="D291" s="779"/>
      <c r="E291" s="779"/>
      <c r="F291" s="779"/>
      <c r="G291" s="779"/>
      <c r="H291" s="779"/>
      <c r="I291" s="779"/>
    </row>
    <row r="292" spans="1:9">
      <c r="A292" s="779"/>
      <c r="B292" s="779"/>
      <c r="C292" s="779"/>
      <c r="D292" s="779"/>
      <c r="E292" s="779"/>
      <c r="F292" s="779"/>
      <c r="G292" s="779"/>
      <c r="H292" s="779"/>
      <c r="I292" s="779"/>
    </row>
    <row r="293" spans="1:9">
      <c r="A293" s="779"/>
      <c r="B293" s="779"/>
      <c r="C293" s="779"/>
      <c r="D293" s="779"/>
      <c r="E293" s="779"/>
      <c r="F293" s="779"/>
      <c r="G293" s="779"/>
      <c r="H293" s="779"/>
      <c r="I293" s="779"/>
    </row>
    <row r="294" spans="1:9">
      <c r="A294" s="779"/>
      <c r="B294" s="779"/>
      <c r="C294" s="779"/>
      <c r="D294" s="779"/>
      <c r="E294" s="779"/>
      <c r="F294" s="779"/>
      <c r="G294" s="779"/>
      <c r="H294" s="779"/>
      <c r="I294" s="779"/>
    </row>
    <row r="295" spans="1:9">
      <c r="A295" s="779"/>
      <c r="B295" s="779"/>
      <c r="C295" s="779"/>
      <c r="D295" s="779"/>
      <c r="E295" s="779"/>
      <c r="F295" s="779"/>
      <c r="G295" s="779"/>
      <c r="H295" s="779"/>
      <c r="I295" s="779"/>
    </row>
    <row r="296" spans="1:9">
      <c r="A296" s="779"/>
      <c r="B296" s="779"/>
      <c r="C296" s="779"/>
      <c r="D296" s="779"/>
      <c r="E296" s="779"/>
      <c r="F296" s="779"/>
      <c r="G296" s="779"/>
      <c r="H296" s="779"/>
      <c r="I296" s="779"/>
    </row>
    <row r="297" spans="1:9">
      <c r="A297" s="779"/>
      <c r="B297" s="779"/>
      <c r="C297" s="779"/>
      <c r="D297" s="779"/>
      <c r="E297" s="779"/>
      <c r="F297" s="779"/>
      <c r="G297" s="779"/>
      <c r="H297" s="779"/>
      <c r="I297" s="779"/>
    </row>
    <row r="298" spans="1:9">
      <c r="A298" s="779"/>
      <c r="B298" s="779"/>
      <c r="C298" s="779"/>
      <c r="D298" s="779"/>
      <c r="E298" s="779"/>
      <c r="F298" s="779"/>
      <c r="G298" s="779"/>
      <c r="H298" s="779"/>
      <c r="I298" s="779"/>
    </row>
    <row r="299" spans="1:9">
      <c r="A299" s="779"/>
      <c r="B299" s="779"/>
      <c r="C299" s="779"/>
      <c r="D299" s="779"/>
      <c r="E299" s="779"/>
      <c r="F299" s="779"/>
      <c r="G299" s="779"/>
      <c r="H299" s="779"/>
      <c r="I299" s="779"/>
    </row>
    <row r="300" spans="1:9">
      <c r="A300" s="779"/>
      <c r="B300" s="779"/>
      <c r="C300" s="779"/>
      <c r="D300" s="779"/>
      <c r="E300" s="779"/>
      <c r="F300" s="779"/>
      <c r="G300" s="779"/>
      <c r="H300" s="779"/>
      <c r="I300" s="779"/>
    </row>
    <row r="301" spans="1:9">
      <c r="A301" s="779"/>
      <c r="B301" s="779"/>
      <c r="C301" s="779"/>
      <c r="D301" s="779"/>
      <c r="E301" s="779"/>
      <c r="F301" s="779"/>
      <c r="G301" s="779"/>
      <c r="H301" s="779"/>
      <c r="I301" s="779"/>
    </row>
    <row r="302" spans="1:9">
      <c r="A302" s="779"/>
      <c r="B302" s="779"/>
      <c r="C302" s="779"/>
      <c r="D302" s="779"/>
      <c r="E302" s="779"/>
      <c r="F302" s="779"/>
      <c r="G302" s="779"/>
      <c r="H302" s="779"/>
      <c r="I302" s="779"/>
    </row>
    <row r="303" spans="1:9">
      <c r="A303" s="779"/>
      <c r="B303" s="779"/>
      <c r="C303" s="779"/>
      <c r="D303" s="779"/>
      <c r="E303" s="779"/>
      <c r="F303" s="779"/>
      <c r="G303" s="779"/>
      <c r="H303" s="779"/>
      <c r="I303" s="779"/>
    </row>
    <row r="304" spans="1:9">
      <c r="A304" s="779"/>
      <c r="B304" s="779"/>
      <c r="C304" s="779"/>
      <c r="D304" s="779"/>
      <c r="E304" s="779"/>
      <c r="F304" s="779"/>
      <c r="G304" s="779"/>
      <c r="H304" s="779"/>
      <c r="I304" s="779"/>
    </row>
    <row r="305" spans="1:9">
      <c r="A305" s="779"/>
      <c r="B305" s="779"/>
      <c r="C305" s="779"/>
      <c r="D305" s="779"/>
      <c r="E305" s="779"/>
      <c r="F305" s="779"/>
      <c r="G305" s="779"/>
      <c r="H305" s="779"/>
      <c r="I305" s="779"/>
    </row>
    <row r="306" spans="1:9">
      <c r="A306" s="779"/>
      <c r="B306" s="779"/>
      <c r="C306" s="779"/>
      <c r="D306" s="779"/>
      <c r="E306" s="779"/>
      <c r="F306" s="779"/>
      <c r="G306" s="779"/>
      <c r="H306" s="779"/>
      <c r="I306" s="779"/>
    </row>
    <row r="307" spans="1:9">
      <c r="A307" s="779"/>
      <c r="B307" s="779"/>
      <c r="C307" s="779"/>
      <c r="D307" s="779"/>
      <c r="E307" s="779"/>
      <c r="F307" s="779"/>
      <c r="G307" s="779"/>
      <c r="H307" s="779"/>
      <c r="I307" s="779"/>
    </row>
    <row r="308" spans="1:9">
      <c r="A308" s="779"/>
      <c r="B308" s="779"/>
      <c r="C308" s="779"/>
      <c r="D308" s="779"/>
      <c r="E308" s="779"/>
      <c r="F308" s="779"/>
      <c r="G308" s="779"/>
      <c r="H308" s="779"/>
      <c r="I308" s="779"/>
    </row>
    <row r="309" spans="1:9">
      <c r="A309" s="779"/>
      <c r="B309" s="779"/>
      <c r="C309" s="779"/>
      <c r="D309" s="779"/>
      <c r="E309" s="779"/>
      <c r="F309" s="779"/>
      <c r="G309" s="779"/>
      <c r="H309" s="779"/>
      <c r="I309" s="779"/>
    </row>
    <row r="310" spans="1:9">
      <c r="A310" s="779"/>
      <c r="B310" s="779"/>
      <c r="C310" s="779"/>
      <c r="D310" s="779"/>
      <c r="E310" s="779"/>
      <c r="F310" s="779"/>
      <c r="G310" s="779"/>
      <c r="H310" s="779"/>
      <c r="I310" s="779"/>
    </row>
    <row r="311" spans="1:9">
      <c r="A311" s="779"/>
      <c r="B311" s="779"/>
      <c r="C311" s="779"/>
      <c r="D311" s="779"/>
      <c r="E311" s="779"/>
      <c r="F311" s="779"/>
      <c r="G311" s="779"/>
      <c r="H311" s="779"/>
      <c r="I311" s="779"/>
    </row>
    <row r="312" spans="1:9">
      <c r="A312" s="779"/>
      <c r="B312" s="779"/>
      <c r="C312" s="779"/>
      <c r="D312" s="779"/>
      <c r="E312" s="779"/>
      <c r="F312" s="779"/>
      <c r="G312" s="779"/>
      <c r="H312" s="779"/>
      <c r="I312" s="779"/>
    </row>
    <row r="313" spans="1:9">
      <c r="A313" s="779"/>
      <c r="B313" s="779"/>
      <c r="C313" s="779"/>
      <c r="D313" s="779"/>
      <c r="E313" s="779"/>
      <c r="F313" s="779"/>
      <c r="G313" s="779"/>
      <c r="H313" s="779"/>
      <c r="I313" s="779"/>
    </row>
    <row r="314" spans="1:9">
      <c r="A314" s="779"/>
      <c r="B314" s="779"/>
      <c r="C314" s="779"/>
      <c r="D314" s="779"/>
      <c r="E314" s="779"/>
      <c r="F314" s="779"/>
      <c r="G314" s="779"/>
      <c r="H314" s="779"/>
      <c r="I314" s="779"/>
    </row>
    <row r="315" spans="1:9">
      <c r="A315" s="779"/>
      <c r="B315" s="779"/>
      <c r="C315" s="779"/>
      <c r="D315" s="779"/>
      <c r="E315" s="779"/>
      <c r="F315" s="779"/>
      <c r="G315" s="779"/>
      <c r="H315" s="779"/>
      <c r="I315" s="779"/>
    </row>
    <row r="316" spans="1:9">
      <c r="A316" s="779"/>
      <c r="B316" s="779"/>
      <c r="C316" s="779"/>
      <c r="D316" s="779"/>
      <c r="E316" s="779"/>
      <c r="F316" s="779"/>
      <c r="G316" s="779"/>
      <c r="H316" s="779"/>
      <c r="I316" s="779"/>
    </row>
    <row r="317" spans="1:9">
      <c r="A317" s="779"/>
      <c r="B317" s="779"/>
      <c r="C317" s="779"/>
      <c r="D317" s="779"/>
      <c r="E317" s="779"/>
      <c r="F317" s="779"/>
      <c r="G317" s="779"/>
      <c r="H317" s="779"/>
      <c r="I317" s="779"/>
    </row>
    <row r="318" spans="1:9">
      <c r="A318" s="779"/>
      <c r="B318" s="779"/>
      <c r="C318" s="779"/>
      <c r="D318" s="779"/>
      <c r="E318" s="779"/>
      <c r="F318" s="779"/>
      <c r="G318" s="779"/>
      <c r="H318" s="779"/>
      <c r="I318" s="779"/>
    </row>
    <row r="319" spans="1:9">
      <c r="A319" s="779"/>
      <c r="B319" s="779"/>
      <c r="C319" s="779"/>
      <c r="D319" s="779"/>
      <c r="E319" s="779"/>
      <c r="F319" s="779"/>
      <c r="G319" s="779"/>
      <c r="H319" s="779"/>
      <c r="I319" s="779"/>
    </row>
    <row r="320" spans="1:9">
      <c r="A320" s="779"/>
      <c r="B320" s="779"/>
      <c r="C320" s="779"/>
      <c r="D320" s="779"/>
      <c r="E320" s="779"/>
      <c r="F320" s="779"/>
      <c r="G320" s="779"/>
      <c r="H320" s="779"/>
      <c r="I320" s="779"/>
    </row>
    <row r="321" spans="1:9">
      <c r="A321" s="779"/>
      <c r="B321" s="779"/>
      <c r="C321" s="779"/>
      <c r="D321" s="779"/>
      <c r="E321" s="779"/>
      <c r="F321" s="779"/>
      <c r="G321" s="779"/>
      <c r="H321" s="779"/>
      <c r="I321" s="779"/>
    </row>
    <row r="322" spans="1:9">
      <c r="A322" s="779"/>
      <c r="B322" s="779"/>
      <c r="C322" s="779"/>
      <c r="D322" s="779"/>
      <c r="E322" s="779"/>
      <c r="F322" s="779"/>
      <c r="G322" s="779"/>
      <c r="H322" s="779"/>
      <c r="I322" s="779"/>
    </row>
    <row r="323" spans="1:9">
      <c r="A323" s="779"/>
      <c r="B323" s="779"/>
      <c r="C323" s="779"/>
      <c r="D323" s="779"/>
      <c r="E323" s="779"/>
      <c r="F323" s="779"/>
      <c r="G323" s="779"/>
      <c r="H323" s="779"/>
      <c r="I323" s="779"/>
    </row>
    <row r="324" spans="1:9">
      <c r="A324" s="779"/>
      <c r="B324" s="779"/>
      <c r="C324" s="779"/>
      <c r="D324" s="779"/>
      <c r="E324" s="779"/>
      <c r="F324" s="779"/>
      <c r="G324" s="779"/>
      <c r="H324" s="779"/>
      <c r="I324" s="779"/>
    </row>
    <row r="325" spans="1:9">
      <c r="A325" s="779"/>
      <c r="B325" s="779"/>
      <c r="C325" s="779"/>
      <c r="D325" s="779"/>
      <c r="E325" s="779"/>
      <c r="F325" s="779"/>
      <c r="G325" s="779"/>
      <c r="H325" s="779"/>
      <c r="I325" s="779"/>
    </row>
    <row r="326" spans="1:9">
      <c r="A326" s="779"/>
      <c r="B326" s="779"/>
      <c r="C326" s="779"/>
      <c r="D326" s="779"/>
      <c r="E326" s="779"/>
      <c r="F326" s="779"/>
      <c r="G326" s="779"/>
      <c r="H326" s="779"/>
      <c r="I326" s="779"/>
    </row>
    <row r="327" spans="1:9">
      <c r="A327" s="779"/>
      <c r="B327" s="779"/>
      <c r="C327" s="779"/>
      <c r="D327" s="779"/>
      <c r="E327" s="779"/>
      <c r="F327" s="779"/>
      <c r="G327" s="779"/>
      <c r="H327" s="779"/>
      <c r="I327" s="779"/>
    </row>
    <row r="328" spans="1:9">
      <c r="A328" s="779"/>
      <c r="B328" s="779"/>
      <c r="C328" s="779"/>
      <c r="D328" s="779"/>
      <c r="E328" s="779"/>
      <c r="F328" s="779"/>
      <c r="G328" s="779"/>
      <c r="H328" s="779"/>
      <c r="I328" s="779"/>
    </row>
    <row r="329" spans="1:9">
      <c r="A329" s="779"/>
      <c r="B329" s="779"/>
      <c r="C329" s="779"/>
      <c r="D329" s="779"/>
      <c r="E329" s="779"/>
      <c r="F329" s="779"/>
      <c r="G329" s="779"/>
      <c r="H329" s="779"/>
      <c r="I329" s="779"/>
    </row>
    <row r="330" spans="1:9">
      <c r="A330" s="779"/>
      <c r="B330" s="779"/>
      <c r="C330" s="779"/>
      <c r="D330" s="779"/>
      <c r="E330" s="779"/>
      <c r="F330" s="779"/>
      <c r="G330" s="779"/>
      <c r="H330" s="779"/>
      <c r="I330" s="779"/>
    </row>
    <row r="331" spans="1:9">
      <c r="A331" s="779"/>
      <c r="B331" s="779"/>
      <c r="C331" s="779"/>
      <c r="D331" s="779"/>
      <c r="E331" s="779"/>
      <c r="F331" s="779"/>
      <c r="G331" s="779"/>
      <c r="H331" s="779"/>
      <c r="I331" s="779"/>
    </row>
    <row r="332" spans="1:9">
      <c r="A332" s="779"/>
      <c r="B332" s="779"/>
      <c r="C332" s="779"/>
      <c r="D332" s="779"/>
      <c r="E332" s="779"/>
      <c r="F332" s="779"/>
      <c r="G332" s="779"/>
      <c r="H332" s="779"/>
      <c r="I332" s="779"/>
    </row>
    <row r="333" spans="1:9">
      <c r="A333" s="779"/>
      <c r="B333" s="779"/>
      <c r="C333" s="779"/>
      <c r="D333" s="779"/>
      <c r="E333" s="779"/>
      <c r="F333" s="779"/>
      <c r="G333" s="779"/>
      <c r="H333" s="779"/>
      <c r="I333" s="779"/>
    </row>
    <row r="334" spans="1:9">
      <c r="A334" s="779"/>
      <c r="B334" s="779"/>
      <c r="C334" s="779"/>
      <c r="D334" s="779"/>
      <c r="E334" s="779"/>
      <c r="F334" s="779"/>
      <c r="G334" s="779"/>
      <c r="H334" s="779"/>
      <c r="I334" s="779"/>
    </row>
    <row r="335" spans="1:9">
      <c r="A335" s="779"/>
      <c r="B335" s="779"/>
      <c r="C335" s="779"/>
      <c r="D335" s="779"/>
      <c r="E335" s="779"/>
      <c r="F335" s="779"/>
      <c r="G335" s="779"/>
      <c r="H335" s="779"/>
      <c r="I335" s="779"/>
    </row>
    <row r="336" spans="1:9">
      <c r="A336" s="779"/>
      <c r="B336" s="779"/>
      <c r="C336" s="779"/>
      <c r="D336" s="779"/>
      <c r="E336" s="779"/>
      <c r="F336" s="779"/>
      <c r="G336" s="779"/>
      <c r="H336" s="779"/>
      <c r="I336" s="779"/>
    </row>
    <row r="337" spans="1:9">
      <c r="A337" s="779"/>
      <c r="B337" s="779"/>
      <c r="C337" s="779"/>
      <c r="D337" s="779"/>
      <c r="E337" s="779"/>
      <c r="F337" s="779"/>
      <c r="G337" s="779"/>
      <c r="H337" s="779"/>
      <c r="I337" s="779"/>
    </row>
    <row r="338" spans="1:9">
      <c r="A338" s="779"/>
      <c r="B338" s="779"/>
      <c r="C338" s="779"/>
      <c r="D338" s="779"/>
      <c r="E338" s="779"/>
      <c r="F338" s="779"/>
      <c r="G338" s="779"/>
      <c r="H338" s="779"/>
      <c r="I338" s="779"/>
    </row>
    <row r="339" spans="1:9">
      <c r="A339" s="779"/>
      <c r="B339" s="779"/>
      <c r="C339" s="779"/>
      <c r="D339" s="779"/>
      <c r="E339" s="779"/>
      <c r="F339" s="779"/>
      <c r="G339" s="779"/>
      <c r="H339" s="779"/>
      <c r="I339" s="779"/>
    </row>
    <row r="340" spans="1:9">
      <c r="A340" s="779"/>
      <c r="B340" s="779"/>
      <c r="C340" s="779"/>
      <c r="D340" s="779"/>
      <c r="E340" s="779"/>
      <c r="F340" s="779"/>
      <c r="G340" s="779"/>
      <c r="H340" s="779"/>
      <c r="I340" s="779"/>
    </row>
    <row r="341" spans="1:9">
      <c r="A341" s="779"/>
      <c r="B341" s="779"/>
      <c r="C341" s="779"/>
      <c r="D341" s="779"/>
      <c r="E341" s="779"/>
      <c r="F341" s="779"/>
      <c r="G341" s="779"/>
      <c r="H341" s="779"/>
      <c r="I341" s="779"/>
    </row>
    <row r="342" spans="1:9">
      <c r="A342" s="779"/>
      <c r="B342" s="779"/>
      <c r="C342" s="779"/>
      <c r="D342" s="779"/>
      <c r="E342" s="779"/>
      <c r="F342" s="779"/>
      <c r="G342" s="779"/>
      <c r="H342" s="779"/>
      <c r="I342" s="779"/>
    </row>
    <row r="343" spans="1:9">
      <c r="A343" s="779"/>
      <c r="B343" s="779"/>
      <c r="C343" s="779"/>
      <c r="D343" s="779"/>
      <c r="E343" s="779"/>
      <c r="F343" s="779"/>
      <c r="G343" s="779"/>
      <c r="H343" s="779"/>
      <c r="I343" s="779"/>
    </row>
    <row r="344" spans="1:9">
      <c r="A344" s="779"/>
      <c r="B344" s="779"/>
      <c r="C344" s="779"/>
      <c r="D344" s="779"/>
      <c r="E344" s="779"/>
      <c r="F344" s="779"/>
      <c r="G344" s="779"/>
      <c r="H344" s="779"/>
      <c r="I344" s="779"/>
    </row>
    <row r="345" spans="1:9">
      <c r="A345" s="779"/>
      <c r="B345" s="779"/>
      <c r="C345" s="779"/>
      <c r="D345" s="779"/>
      <c r="E345" s="779"/>
      <c r="F345" s="779"/>
      <c r="G345" s="779"/>
      <c r="H345" s="779"/>
      <c r="I345" s="779"/>
    </row>
    <row r="346" spans="1:9">
      <c r="A346" s="779"/>
      <c r="B346" s="779"/>
      <c r="C346" s="779"/>
      <c r="D346" s="779"/>
      <c r="E346" s="779"/>
      <c r="F346" s="779"/>
      <c r="G346" s="779"/>
      <c r="H346" s="779"/>
      <c r="I346" s="779"/>
    </row>
    <row r="347" spans="1:9">
      <c r="A347" s="779"/>
      <c r="B347" s="779"/>
      <c r="C347" s="779"/>
      <c r="D347" s="779"/>
      <c r="E347" s="779"/>
      <c r="F347" s="779"/>
      <c r="G347" s="779"/>
      <c r="H347" s="779"/>
      <c r="I347" s="779"/>
    </row>
    <row r="348" spans="1:9">
      <c r="A348" s="779"/>
      <c r="B348" s="779"/>
      <c r="C348" s="779"/>
      <c r="D348" s="779"/>
      <c r="E348" s="779"/>
      <c r="F348" s="779"/>
      <c r="G348" s="779"/>
      <c r="H348" s="779"/>
      <c r="I348" s="779"/>
    </row>
    <row r="349" spans="1:9">
      <c r="A349" s="779"/>
      <c r="B349" s="779"/>
      <c r="C349" s="779"/>
      <c r="D349" s="779"/>
      <c r="E349" s="779"/>
      <c r="F349" s="779"/>
      <c r="G349" s="779"/>
      <c r="H349" s="779"/>
      <c r="I349" s="779"/>
    </row>
    <row r="350" spans="1:9">
      <c r="A350" s="779"/>
      <c r="B350" s="779"/>
      <c r="C350" s="779"/>
      <c r="D350" s="779"/>
      <c r="E350" s="779"/>
      <c r="F350" s="779"/>
      <c r="G350" s="779"/>
      <c r="H350" s="779"/>
      <c r="I350" s="779"/>
    </row>
    <row r="351" spans="1:9">
      <c r="A351" s="779"/>
      <c r="B351" s="779"/>
      <c r="C351" s="779"/>
      <c r="D351" s="779"/>
      <c r="E351" s="779"/>
      <c r="F351" s="779"/>
      <c r="G351" s="779"/>
      <c r="H351" s="779"/>
      <c r="I351" s="779"/>
    </row>
    <row r="352" spans="1:9">
      <c r="A352" s="779"/>
      <c r="B352" s="779"/>
      <c r="C352" s="779"/>
      <c r="D352" s="779"/>
      <c r="E352" s="779"/>
      <c r="F352" s="779"/>
      <c r="G352" s="779"/>
      <c r="H352" s="779"/>
      <c r="I352" s="779"/>
    </row>
    <row r="353" spans="1:9">
      <c r="A353" s="779"/>
      <c r="B353" s="779"/>
      <c r="C353" s="779"/>
      <c r="D353" s="779"/>
      <c r="E353" s="779"/>
      <c r="F353" s="779"/>
      <c r="G353" s="779"/>
      <c r="H353" s="779"/>
      <c r="I353" s="779"/>
    </row>
    <row r="354" spans="1:9">
      <c r="A354" s="779"/>
      <c r="B354" s="779"/>
      <c r="C354" s="779"/>
      <c r="D354" s="779"/>
      <c r="E354" s="779"/>
      <c r="F354" s="779"/>
      <c r="G354" s="779"/>
      <c r="H354" s="779"/>
      <c r="I354" s="779"/>
    </row>
    <row r="355" spans="1:9">
      <c r="A355" s="779"/>
      <c r="B355" s="779"/>
      <c r="C355" s="779"/>
      <c r="D355" s="779"/>
      <c r="E355" s="779"/>
      <c r="F355" s="779"/>
      <c r="G355" s="779"/>
      <c r="H355" s="779"/>
      <c r="I355" s="779"/>
    </row>
    <row r="356" spans="1:9">
      <c r="A356" s="779"/>
      <c r="B356" s="779"/>
      <c r="C356" s="779"/>
      <c r="D356" s="779"/>
      <c r="E356" s="779"/>
      <c r="F356" s="779"/>
      <c r="G356" s="779"/>
      <c r="H356" s="779"/>
      <c r="I356" s="779"/>
    </row>
    <row r="357" spans="1:9">
      <c r="A357" s="779"/>
      <c r="B357" s="779"/>
      <c r="C357" s="779"/>
      <c r="D357" s="779"/>
      <c r="E357" s="779"/>
      <c r="F357" s="779"/>
      <c r="G357" s="779"/>
      <c r="H357" s="779"/>
      <c r="I357" s="779"/>
    </row>
    <row r="358" spans="1:9">
      <c r="A358" s="779"/>
      <c r="B358" s="779"/>
      <c r="C358" s="779"/>
      <c r="D358" s="779"/>
      <c r="E358" s="779"/>
      <c r="F358" s="779"/>
      <c r="G358" s="779"/>
      <c r="H358" s="779"/>
      <c r="I358" s="779"/>
    </row>
    <row r="359" spans="1:9">
      <c r="A359" s="779"/>
      <c r="B359" s="779"/>
      <c r="C359" s="779"/>
      <c r="D359" s="779"/>
      <c r="E359" s="779"/>
      <c r="F359" s="779"/>
      <c r="G359" s="779"/>
      <c r="H359" s="779"/>
      <c r="I359" s="779"/>
    </row>
    <row r="360" spans="1:9">
      <c r="A360" s="779"/>
      <c r="B360" s="779"/>
      <c r="C360" s="779"/>
      <c r="D360" s="779"/>
      <c r="E360" s="779"/>
      <c r="F360" s="779"/>
      <c r="G360" s="779"/>
      <c r="H360" s="779"/>
      <c r="I360" s="779"/>
    </row>
    <row r="361" spans="1:9">
      <c r="A361" s="779"/>
      <c r="B361" s="779"/>
      <c r="C361" s="779"/>
      <c r="D361" s="779"/>
      <c r="E361" s="779"/>
      <c r="F361" s="779"/>
      <c r="G361" s="779"/>
      <c r="H361" s="779"/>
      <c r="I361" s="779"/>
    </row>
    <row r="362" spans="1:9">
      <c r="A362" s="779"/>
      <c r="B362" s="779"/>
      <c r="C362" s="779"/>
      <c r="D362" s="779"/>
      <c r="E362" s="779"/>
      <c r="F362" s="779"/>
      <c r="G362" s="779"/>
      <c r="H362" s="779"/>
      <c r="I362" s="779"/>
    </row>
    <row r="363" spans="1:9">
      <c r="A363" s="779"/>
      <c r="B363" s="779"/>
      <c r="C363" s="779"/>
      <c r="D363" s="779"/>
      <c r="E363" s="779"/>
      <c r="F363" s="779"/>
      <c r="G363" s="779"/>
      <c r="H363" s="779"/>
      <c r="I363" s="779"/>
    </row>
    <row r="364" spans="1:9">
      <c r="A364" s="779"/>
      <c r="B364" s="779"/>
      <c r="C364" s="779"/>
      <c r="D364" s="779"/>
      <c r="E364" s="779"/>
      <c r="F364" s="779"/>
      <c r="G364" s="779"/>
      <c r="H364" s="779"/>
      <c r="I364" s="779"/>
    </row>
    <row r="365" spans="1:9">
      <c r="A365" s="779"/>
      <c r="B365" s="779"/>
      <c r="C365" s="779"/>
      <c r="D365" s="779"/>
      <c r="E365" s="779"/>
      <c r="F365" s="779"/>
      <c r="G365" s="779"/>
      <c r="H365" s="779"/>
      <c r="I365" s="779"/>
    </row>
    <row r="366" spans="1:9">
      <c r="A366" s="779"/>
      <c r="B366" s="779"/>
      <c r="C366" s="779"/>
      <c r="D366" s="779"/>
      <c r="E366" s="779"/>
      <c r="F366" s="779"/>
      <c r="G366" s="779"/>
      <c r="H366" s="779"/>
      <c r="I366" s="779"/>
    </row>
    <row r="367" spans="1:9">
      <c r="A367" s="779"/>
      <c r="B367" s="779"/>
      <c r="C367" s="779"/>
      <c r="D367" s="779"/>
      <c r="E367" s="779"/>
      <c r="F367" s="779"/>
      <c r="G367" s="779"/>
      <c r="H367" s="779"/>
      <c r="I367" s="779"/>
    </row>
    <row r="368" spans="1:9">
      <c r="A368" s="779"/>
      <c r="B368" s="779"/>
      <c r="C368" s="779"/>
      <c r="D368" s="779"/>
      <c r="E368" s="779"/>
      <c r="F368" s="779"/>
      <c r="G368" s="779"/>
      <c r="H368" s="779"/>
      <c r="I368" s="779"/>
    </row>
    <row r="369" spans="1:9">
      <c r="A369" s="779"/>
      <c r="B369" s="779"/>
      <c r="C369" s="779"/>
      <c r="D369" s="779"/>
      <c r="E369" s="779"/>
      <c r="F369" s="779"/>
      <c r="G369" s="779"/>
      <c r="H369" s="779"/>
      <c r="I369" s="779"/>
    </row>
    <row r="370" spans="1:9">
      <c r="A370" s="779"/>
      <c r="B370" s="779"/>
      <c r="C370" s="779"/>
      <c r="D370" s="779"/>
      <c r="E370" s="779"/>
      <c r="F370" s="779"/>
      <c r="G370" s="779"/>
      <c r="H370" s="779"/>
      <c r="I370" s="779"/>
    </row>
    <row r="371" spans="1:9">
      <c r="A371" s="779"/>
      <c r="B371" s="779"/>
      <c r="C371" s="779"/>
      <c r="D371" s="779"/>
      <c r="E371" s="779"/>
      <c r="F371" s="779"/>
      <c r="G371" s="779"/>
      <c r="H371" s="779"/>
      <c r="I371" s="779"/>
    </row>
    <row r="372" spans="1:9">
      <c r="A372" s="779"/>
      <c r="B372" s="779"/>
      <c r="C372" s="779"/>
      <c r="D372" s="779"/>
      <c r="E372" s="779"/>
      <c r="F372" s="779"/>
      <c r="G372" s="779"/>
      <c r="H372" s="779"/>
      <c r="I372" s="779"/>
    </row>
    <row r="373" spans="1:9">
      <c r="A373" s="779"/>
      <c r="B373" s="779"/>
      <c r="C373" s="779"/>
      <c r="D373" s="779"/>
      <c r="E373" s="779"/>
      <c r="F373" s="779"/>
      <c r="G373" s="779"/>
      <c r="H373" s="779"/>
      <c r="I373" s="779"/>
    </row>
    <row r="374" spans="1:9">
      <c r="A374" s="779"/>
      <c r="B374" s="779"/>
      <c r="C374" s="779"/>
      <c r="D374" s="779"/>
      <c r="E374" s="779"/>
      <c r="F374" s="779"/>
      <c r="G374" s="779"/>
      <c r="H374" s="779"/>
      <c r="I374" s="779"/>
    </row>
    <row r="375" spans="1:9">
      <c r="A375" s="779"/>
      <c r="B375" s="779"/>
      <c r="C375" s="779"/>
      <c r="D375" s="779"/>
      <c r="E375" s="779"/>
      <c r="F375" s="779"/>
      <c r="G375" s="779"/>
      <c r="H375" s="779"/>
      <c r="I375" s="779"/>
    </row>
    <row r="376" spans="1:9">
      <c r="A376" s="779"/>
      <c r="B376" s="779"/>
      <c r="C376" s="779"/>
      <c r="D376" s="779"/>
      <c r="E376" s="779"/>
      <c r="F376" s="779"/>
      <c r="G376" s="779"/>
      <c r="H376" s="779"/>
      <c r="I376" s="779"/>
    </row>
    <row r="377" spans="1:9">
      <c r="A377" s="779"/>
      <c r="B377" s="779"/>
      <c r="C377" s="779"/>
      <c r="D377" s="779"/>
      <c r="E377" s="779"/>
      <c r="F377" s="779"/>
      <c r="G377" s="779"/>
      <c r="H377" s="779"/>
      <c r="I377" s="779"/>
    </row>
    <row r="378" spans="1:9">
      <c r="A378" s="779"/>
      <c r="B378" s="779"/>
      <c r="C378" s="779"/>
      <c r="D378" s="779"/>
      <c r="E378" s="779"/>
      <c r="F378" s="779"/>
      <c r="G378" s="779"/>
      <c r="H378" s="779"/>
      <c r="I378" s="779"/>
    </row>
    <row r="379" spans="1:9">
      <c r="A379" s="779"/>
      <c r="B379" s="779"/>
      <c r="C379" s="779"/>
      <c r="D379" s="779"/>
      <c r="E379" s="779"/>
      <c r="F379" s="779"/>
      <c r="G379" s="779"/>
      <c r="H379" s="779"/>
      <c r="I379" s="779"/>
    </row>
    <row r="380" spans="1:9">
      <c r="A380" s="779"/>
      <c r="B380" s="779"/>
      <c r="C380" s="779"/>
      <c r="D380" s="779"/>
      <c r="E380" s="779"/>
      <c r="F380" s="779"/>
      <c r="G380" s="779"/>
      <c r="H380" s="779"/>
      <c r="I380" s="779"/>
    </row>
    <row r="381" spans="1:9">
      <c r="A381" s="779"/>
      <c r="B381" s="779"/>
      <c r="C381" s="779"/>
      <c r="D381" s="779"/>
      <c r="E381" s="779"/>
      <c r="F381" s="779"/>
      <c r="G381" s="779"/>
      <c r="H381" s="779"/>
      <c r="I381" s="779"/>
    </row>
    <row r="382" spans="1:9">
      <c r="A382" s="779"/>
      <c r="B382" s="779"/>
      <c r="C382" s="779"/>
      <c r="D382" s="779"/>
      <c r="E382" s="779"/>
      <c r="F382" s="779"/>
      <c r="G382" s="779"/>
      <c r="H382" s="779"/>
      <c r="I382" s="779"/>
    </row>
    <row r="383" spans="1:9">
      <c r="A383" s="779"/>
      <c r="B383" s="779"/>
      <c r="C383" s="779"/>
      <c r="D383" s="779"/>
      <c r="E383" s="779"/>
      <c r="F383" s="779"/>
      <c r="G383" s="779"/>
      <c r="H383" s="779"/>
      <c r="I383" s="779"/>
    </row>
    <row r="384" spans="1:9">
      <c r="A384" s="779"/>
      <c r="B384" s="779"/>
      <c r="C384" s="779"/>
      <c r="D384" s="779"/>
      <c r="E384" s="779"/>
      <c r="F384" s="779"/>
      <c r="G384" s="779"/>
      <c r="H384" s="779"/>
      <c r="I384" s="779"/>
    </row>
    <row r="385" spans="1:9">
      <c r="A385" s="779"/>
      <c r="B385" s="779"/>
      <c r="C385" s="779"/>
      <c r="D385" s="779"/>
      <c r="E385" s="779"/>
      <c r="F385" s="779"/>
      <c r="G385" s="779"/>
      <c r="H385" s="779"/>
      <c r="I385" s="779"/>
    </row>
    <row r="386" spans="1:9">
      <c r="A386" s="779"/>
      <c r="B386" s="779"/>
      <c r="C386" s="779"/>
      <c r="D386" s="779"/>
      <c r="E386" s="779"/>
      <c r="F386" s="779"/>
      <c r="G386" s="779"/>
      <c r="H386" s="779"/>
      <c r="I386" s="779"/>
    </row>
    <row r="387" spans="1:9">
      <c r="A387" s="779"/>
      <c r="B387" s="779"/>
      <c r="C387" s="779"/>
      <c r="D387" s="779"/>
      <c r="E387" s="779"/>
      <c r="F387" s="779"/>
      <c r="G387" s="779"/>
      <c r="H387" s="779"/>
      <c r="I387" s="779"/>
    </row>
    <row r="388" spans="1:9">
      <c r="A388" s="779"/>
      <c r="B388" s="779"/>
      <c r="C388" s="779"/>
      <c r="D388" s="779"/>
      <c r="E388" s="779"/>
      <c r="F388" s="779"/>
      <c r="G388" s="779"/>
      <c r="H388" s="779"/>
      <c r="I388" s="779"/>
    </row>
    <row r="389" spans="1:9">
      <c r="A389" s="779"/>
      <c r="B389" s="779"/>
      <c r="C389" s="779"/>
      <c r="D389" s="779"/>
      <c r="E389" s="779"/>
      <c r="F389" s="779"/>
      <c r="G389" s="779"/>
      <c r="H389" s="779"/>
      <c r="I389" s="779"/>
    </row>
    <row r="390" spans="1:9">
      <c r="A390" s="779"/>
      <c r="B390" s="779"/>
      <c r="C390" s="779"/>
      <c r="D390" s="779"/>
      <c r="E390" s="779"/>
      <c r="F390" s="779"/>
      <c r="G390" s="779"/>
      <c r="H390" s="779"/>
      <c r="I390" s="779"/>
    </row>
    <row r="391" spans="1:9">
      <c r="A391" s="779"/>
      <c r="B391" s="779"/>
      <c r="C391" s="779"/>
      <c r="D391" s="779"/>
      <c r="E391" s="779"/>
      <c r="F391" s="779"/>
      <c r="G391" s="779"/>
      <c r="H391" s="779"/>
      <c r="I391" s="779"/>
    </row>
    <row r="392" spans="1:9">
      <c r="A392" s="779"/>
      <c r="B392" s="779"/>
      <c r="C392" s="779"/>
      <c r="D392" s="779"/>
      <c r="E392" s="779"/>
      <c r="F392" s="779"/>
      <c r="G392" s="779"/>
      <c r="H392" s="779"/>
      <c r="I392" s="779"/>
    </row>
    <row r="393" spans="1:9">
      <c r="A393" s="779"/>
      <c r="B393" s="779"/>
      <c r="C393" s="779"/>
      <c r="D393" s="779"/>
      <c r="E393" s="779"/>
      <c r="F393" s="779"/>
      <c r="G393" s="779"/>
      <c r="H393" s="779"/>
      <c r="I393" s="779"/>
    </row>
    <row r="394" spans="1:9">
      <c r="A394" s="779"/>
      <c r="B394" s="779"/>
      <c r="C394" s="779"/>
      <c r="D394" s="779"/>
      <c r="E394" s="779"/>
      <c r="F394" s="779"/>
      <c r="G394" s="779"/>
      <c r="H394" s="779"/>
      <c r="I394" s="779"/>
    </row>
    <row r="395" spans="1:9">
      <c r="A395" s="779"/>
      <c r="B395" s="779"/>
      <c r="C395" s="779"/>
      <c r="D395" s="779"/>
      <c r="E395" s="779"/>
      <c r="F395" s="779"/>
      <c r="G395" s="779"/>
      <c r="H395" s="779"/>
      <c r="I395" s="779"/>
    </row>
    <row r="396" spans="1:9">
      <c r="A396" s="779"/>
      <c r="B396" s="779"/>
      <c r="C396" s="779"/>
      <c r="D396" s="779"/>
      <c r="E396" s="779"/>
      <c r="F396" s="779"/>
      <c r="G396" s="779"/>
      <c r="H396" s="779"/>
      <c r="I396" s="779"/>
    </row>
    <row r="397" spans="1:9">
      <c r="A397" s="779"/>
      <c r="B397" s="779"/>
      <c r="C397" s="779"/>
      <c r="D397" s="779"/>
      <c r="E397" s="779"/>
      <c r="F397" s="779"/>
      <c r="G397" s="779"/>
      <c r="H397" s="779"/>
      <c r="I397" s="779"/>
    </row>
    <row r="398" spans="1:9">
      <c r="A398" s="779"/>
      <c r="B398" s="779"/>
      <c r="C398" s="779"/>
      <c r="D398" s="779"/>
      <c r="E398" s="779"/>
      <c r="F398" s="779"/>
      <c r="G398" s="779"/>
      <c r="H398" s="779"/>
      <c r="I398" s="779"/>
    </row>
    <row r="399" spans="1:9">
      <c r="A399" s="779"/>
      <c r="B399" s="779"/>
      <c r="C399" s="779"/>
      <c r="D399" s="779"/>
      <c r="E399" s="779"/>
      <c r="F399" s="779"/>
      <c r="G399" s="779"/>
      <c r="H399" s="779"/>
      <c r="I399" s="779"/>
    </row>
    <row r="400" spans="1:9">
      <c r="A400" s="779"/>
      <c r="B400" s="779"/>
      <c r="C400" s="779"/>
      <c r="D400" s="779"/>
      <c r="E400" s="779"/>
      <c r="F400" s="779"/>
      <c r="G400" s="779"/>
      <c r="H400" s="779"/>
      <c r="I400" s="779"/>
    </row>
    <row r="401" spans="1:9">
      <c r="A401" s="779"/>
      <c r="B401" s="779"/>
      <c r="C401" s="779"/>
      <c r="D401" s="779"/>
      <c r="E401" s="779"/>
      <c r="F401" s="779"/>
      <c r="G401" s="779"/>
      <c r="H401" s="779"/>
      <c r="I401" s="779"/>
    </row>
    <row r="402" spans="1:9">
      <c r="A402" s="779"/>
      <c r="B402" s="779"/>
      <c r="C402" s="779"/>
      <c r="D402" s="779"/>
      <c r="E402" s="779"/>
      <c r="F402" s="779"/>
      <c r="G402" s="779"/>
      <c r="H402" s="779"/>
      <c r="I402" s="779"/>
    </row>
    <row r="403" spans="1:9">
      <c r="A403" s="779"/>
      <c r="B403" s="779"/>
      <c r="C403" s="779"/>
      <c r="D403" s="779"/>
      <c r="E403" s="779"/>
      <c r="F403" s="779"/>
      <c r="G403" s="779"/>
      <c r="H403" s="779"/>
      <c r="I403" s="779"/>
    </row>
    <row r="404" spans="1:9">
      <c r="A404" s="779"/>
      <c r="B404" s="779"/>
      <c r="C404" s="779"/>
      <c r="D404" s="779"/>
      <c r="E404" s="779"/>
      <c r="F404" s="779"/>
      <c r="G404" s="779"/>
      <c r="H404" s="779"/>
      <c r="I404" s="779"/>
    </row>
    <row r="405" spans="1:9">
      <c r="A405" s="779"/>
      <c r="B405" s="779"/>
      <c r="C405" s="779"/>
      <c r="D405" s="779"/>
      <c r="E405" s="779"/>
      <c r="F405" s="779"/>
      <c r="G405" s="779"/>
      <c r="H405" s="779"/>
      <c r="I405" s="779"/>
    </row>
    <row r="406" spans="1:9">
      <c r="A406" s="779"/>
      <c r="B406" s="779"/>
      <c r="C406" s="779"/>
      <c r="D406" s="779"/>
      <c r="E406" s="779"/>
      <c r="F406" s="779"/>
      <c r="G406" s="779"/>
      <c r="H406" s="779"/>
      <c r="I406" s="779"/>
    </row>
    <row r="407" spans="1:9">
      <c r="A407" s="779"/>
      <c r="B407" s="779"/>
      <c r="C407" s="779"/>
      <c r="D407" s="779"/>
      <c r="E407" s="779"/>
      <c r="F407" s="779"/>
      <c r="G407" s="779"/>
      <c r="H407" s="779"/>
      <c r="I407" s="779"/>
    </row>
    <row r="408" spans="1:9">
      <c r="A408" s="779"/>
      <c r="B408" s="779"/>
      <c r="C408" s="779"/>
      <c r="D408" s="779"/>
      <c r="E408" s="779"/>
      <c r="F408" s="779"/>
      <c r="G408" s="779"/>
      <c r="H408" s="779"/>
      <c r="I408" s="779"/>
    </row>
    <row r="409" spans="1:9">
      <c r="A409" s="779"/>
      <c r="B409" s="779"/>
      <c r="C409" s="779"/>
      <c r="D409" s="779"/>
      <c r="E409" s="779"/>
      <c r="F409" s="779"/>
      <c r="G409" s="779"/>
      <c r="H409" s="779"/>
      <c r="I409" s="779"/>
    </row>
    <row r="410" spans="1:9">
      <c r="A410" s="779"/>
      <c r="B410" s="779"/>
      <c r="C410" s="779"/>
      <c r="D410" s="779"/>
      <c r="E410" s="779"/>
      <c r="F410" s="779"/>
      <c r="G410" s="779"/>
      <c r="H410" s="779"/>
      <c r="I410" s="779"/>
    </row>
    <row r="411" spans="1:9">
      <c r="A411" s="779"/>
      <c r="B411" s="779"/>
      <c r="C411" s="779"/>
      <c r="D411" s="779"/>
      <c r="E411" s="779"/>
      <c r="F411" s="779"/>
      <c r="G411" s="779"/>
      <c r="H411" s="779"/>
      <c r="I411" s="779"/>
    </row>
    <row r="412" spans="1:9">
      <c r="A412" s="779"/>
      <c r="B412" s="779"/>
      <c r="C412" s="779"/>
      <c r="D412" s="779"/>
      <c r="E412" s="779"/>
      <c r="F412" s="779"/>
      <c r="G412" s="779"/>
      <c r="H412" s="779"/>
      <c r="I412" s="779"/>
    </row>
    <row r="413" spans="1:9">
      <c r="A413" s="779"/>
      <c r="B413" s="779"/>
      <c r="C413" s="779"/>
      <c r="D413" s="779"/>
      <c r="E413" s="779"/>
      <c r="F413" s="779"/>
      <c r="G413" s="779"/>
      <c r="H413" s="779"/>
      <c r="I413" s="779"/>
    </row>
    <row r="414" spans="1:9">
      <c r="A414" s="779"/>
      <c r="B414" s="779"/>
      <c r="C414" s="779"/>
      <c r="D414" s="779"/>
      <c r="E414" s="779"/>
      <c r="F414" s="779"/>
      <c r="G414" s="779"/>
      <c r="H414" s="779"/>
      <c r="I414" s="779"/>
    </row>
    <row r="415" spans="1:9">
      <c r="A415" s="779"/>
      <c r="B415" s="779"/>
      <c r="C415" s="779"/>
      <c r="D415" s="779"/>
      <c r="E415" s="779"/>
      <c r="F415" s="779"/>
      <c r="G415" s="779"/>
      <c r="H415" s="779"/>
      <c r="I415" s="779"/>
    </row>
    <row r="416" spans="1:9">
      <c r="A416" s="779"/>
      <c r="B416" s="779"/>
      <c r="C416" s="779"/>
      <c r="D416" s="779"/>
      <c r="E416" s="779"/>
      <c r="F416" s="779"/>
      <c r="G416" s="779"/>
      <c r="H416" s="779"/>
      <c r="I416" s="779"/>
    </row>
    <row r="417" spans="1:9">
      <c r="A417" s="779"/>
      <c r="B417" s="779"/>
      <c r="C417" s="779"/>
      <c r="D417" s="779"/>
      <c r="E417" s="779"/>
      <c r="F417" s="779"/>
      <c r="G417" s="779"/>
      <c r="H417" s="779"/>
      <c r="I417" s="779"/>
    </row>
    <row r="418" spans="1:9">
      <c r="A418" s="779"/>
      <c r="B418" s="779"/>
      <c r="C418" s="779"/>
      <c r="D418" s="779"/>
      <c r="E418" s="779"/>
      <c r="F418" s="779"/>
      <c r="G418" s="779"/>
      <c r="H418" s="779"/>
      <c r="I418" s="779"/>
    </row>
    <row r="419" spans="1:9">
      <c r="A419" s="779"/>
      <c r="B419" s="779"/>
      <c r="C419" s="779"/>
      <c r="D419" s="779"/>
      <c r="E419" s="779"/>
      <c r="F419" s="779"/>
      <c r="G419" s="779"/>
      <c r="H419" s="779"/>
      <c r="I419" s="779"/>
    </row>
    <row r="420" spans="1:9">
      <c r="A420" s="779"/>
      <c r="B420" s="779"/>
      <c r="C420" s="779"/>
      <c r="D420" s="779"/>
      <c r="E420" s="779"/>
      <c r="F420" s="779"/>
      <c r="G420" s="779"/>
      <c r="H420" s="779"/>
      <c r="I420" s="779"/>
    </row>
    <row r="421" spans="1:9">
      <c r="A421" s="779"/>
      <c r="B421" s="779"/>
      <c r="C421" s="779"/>
      <c r="D421" s="779"/>
      <c r="E421" s="779"/>
      <c r="F421" s="779"/>
      <c r="G421" s="779"/>
      <c r="H421" s="779"/>
      <c r="I421" s="779"/>
    </row>
    <row r="422" spans="1:9">
      <c r="A422" s="779"/>
      <c r="B422" s="779"/>
      <c r="C422" s="779"/>
      <c r="D422" s="779"/>
      <c r="E422" s="779"/>
      <c r="F422" s="779"/>
      <c r="G422" s="779"/>
      <c r="H422" s="779"/>
      <c r="I422" s="779"/>
    </row>
    <row r="423" spans="1:9">
      <c r="A423" s="779"/>
      <c r="B423" s="779"/>
      <c r="C423" s="779"/>
      <c r="D423" s="779"/>
      <c r="E423" s="779"/>
      <c r="F423" s="779"/>
      <c r="G423" s="779"/>
      <c r="H423" s="779"/>
      <c r="I423" s="779"/>
    </row>
    <row r="424" spans="1:9">
      <c r="A424" s="779"/>
      <c r="B424" s="779"/>
      <c r="C424" s="779"/>
      <c r="D424" s="779"/>
      <c r="E424" s="779"/>
      <c r="F424" s="779"/>
      <c r="G424" s="779"/>
      <c r="H424" s="779"/>
      <c r="I424" s="779"/>
    </row>
    <row r="425" spans="1:9">
      <c r="A425" s="779"/>
      <c r="B425" s="779"/>
      <c r="C425" s="779"/>
      <c r="D425" s="779"/>
      <c r="E425" s="779"/>
      <c r="F425" s="779"/>
      <c r="G425" s="779"/>
      <c r="H425" s="779"/>
      <c r="I425" s="779"/>
    </row>
    <row r="426" spans="1:9">
      <c r="A426" s="779"/>
      <c r="B426" s="779"/>
      <c r="C426" s="779"/>
      <c r="D426" s="779"/>
      <c r="E426" s="779"/>
      <c r="F426" s="779"/>
      <c r="G426" s="779"/>
      <c r="H426" s="779"/>
      <c r="I426" s="779"/>
    </row>
    <row r="427" spans="1:9">
      <c r="A427" s="779"/>
      <c r="B427" s="779"/>
      <c r="C427" s="779"/>
      <c r="D427" s="779"/>
      <c r="E427" s="779"/>
      <c r="F427" s="779"/>
      <c r="G427" s="779"/>
      <c r="H427" s="779"/>
      <c r="I427" s="779"/>
    </row>
    <row r="428" spans="1:9">
      <c r="A428" s="779"/>
      <c r="B428" s="779"/>
      <c r="C428" s="779"/>
      <c r="D428" s="779"/>
      <c r="E428" s="779"/>
      <c r="F428" s="779"/>
      <c r="G428" s="779"/>
      <c r="H428" s="779"/>
      <c r="I428" s="779"/>
    </row>
    <row r="429" spans="1:9">
      <c r="A429" s="779"/>
      <c r="B429" s="779"/>
      <c r="C429" s="779"/>
      <c r="D429" s="779"/>
      <c r="E429" s="779"/>
      <c r="F429" s="779"/>
      <c r="G429" s="779"/>
      <c r="H429" s="779"/>
      <c r="I429" s="779"/>
    </row>
    <row r="430" spans="1:9">
      <c r="A430" s="779"/>
      <c r="B430" s="779"/>
      <c r="C430" s="779"/>
      <c r="D430" s="779"/>
      <c r="E430" s="779"/>
      <c r="F430" s="779"/>
      <c r="G430" s="779"/>
      <c r="H430" s="779"/>
      <c r="I430" s="779"/>
    </row>
    <row r="431" spans="1:9">
      <c r="A431" s="779"/>
      <c r="B431" s="779"/>
      <c r="C431" s="779"/>
      <c r="D431" s="779"/>
      <c r="E431" s="779"/>
      <c r="F431" s="779"/>
      <c r="G431" s="779"/>
      <c r="H431" s="779"/>
      <c r="I431" s="779"/>
    </row>
    <row r="432" spans="1:9">
      <c r="A432" s="779"/>
      <c r="B432" s="779"/>
      <c r="C432" s="779"/>
      <c r="D432" s="779"/>
      <c r="E432" s="779"/>
      <c r="F432" s="779"/>
      <c r="G432" s="779"/>
      <c r="H432" s="779"/>
      <c r="I432" s="779"/>
    </row>
    <row r="433" spans="1:9">
      <c r="A433" s="779"/>
      <c r="B433" s="779"/>
      <c r="C433" s="779"/>
      <c r="D433" s="779"/>
      <c r="E433" s="779"/>
      <c r="F433" s="779"/>
      <c r="G433" s="779"/>
      <c r="H433" s="779"/>
      <c r="I433" s="779"/>
    </row>
    <row r="434" spans="1:9">
      <c r="A434" s="779"/>
      <c r="B434" s="779"/>
      <c r="C434" s="779"/>
      <c r="D434" s="779"/>
      <c r="E434" s="779"/>
      <c r="F434" s="779"/>
      <c r="G434" s="779"/>
      <c r="H434" s="779"/>
      <c r="I434" s="779"/>
    </row>
    <row r="435" spans="1:9">
      <c r="A435" s="779"/>
      <c r="B435" s="779"/>
      <c r="C435" s="779"/>
      <c r="D435" s="779"/>
      <c r="E435" s="779"/>
      <c r="F435" s="779"/>
      <c r="G435" s="779"/>
      <c r="H435" s="779"/>
      <c r="I435" s="779"/>
    </row>
    <row r="436" spans="1:9">
      <c r="A436" s="779"/>
      <c r="B436" s="779"/>
      <c r="C436" s="779"/>
      <c r="D436" s="779"/>
      <c r="E436" s="779"/>
      <c r="F436" s="779"/>
      <c r="G436" s="779"/>
      <c r="H436" s="779"/>
      <c r="I436" s="779"/>
    </row>
    <row r="437" spans="1:9">
      <c r="A437" s="779"/>
      <c r="B437" s="779"/>
      <c r="C437" s="779"/>
      <c r="D437" s="779"/>
      <c r="E437" s="779"/>
      <c r="F437" s="779"/>
      <c r="G437" s="779"/>
      <c r="H437" s="779"/>
      <c r="I437" s="779"/>
    </row>
    <row r="438" spans="1:9">
      <c r="A438" s="779"/>
      <c r="B438" s="779"/>
      <c r="C438" s="779"/>
      <c r="D438" s="779"/>
      <c r="E438" s="779"/>
      <c r="F438" s="779"/>
      <c r="G438" s="779"/>
      <c r="H438" s="779"/>
      <c r="I438" s="779"/>
    </row>
    <row r="439" spans="1:9">
      <c r="A439" s="779"/>
      <c r="B439" s="779"/>
      <c r="C439" s="779"/>
      <c r="D439" s="779"/>
      <c r="E439" s="779"/>
      <c r="F439" s="779"/>
      <c r="G439" s="779"/>
      <c r="H439" s="779"/>
      <c r="I439" s="779"/>
    </row>
    <row r="440" spans="1:9">
      <c r="A440" s="779"/>
      <c r="B440" s="779"/>
      <c r="C440" s="779"/>
      <c r="D440" s="779"/>
      <c r="E440" s="779"/>
      <c r="F440" s="779"/>
      <c r="G440" s="779"/>
      <c r="H440" s="779"/>
      <c r="I440" s="779"/>
    </row>
    <row r="441" spans="1:9">
      <c r="A441" s="779"/>
      <c r="B441" s="779"/>
      <c r="C441" s="779"/>
      <c r="D441" s="779"/>
      <c r="E441" s="779"/>
      <c r="F441" s="779"/>
      <c r="G441" s="779"/>
      <c r="H441" s="779"/>
      <c r="I441" s="779"/>
    </row>
    <row r="442" spans="1:9">
      <c r="A442" s="779"/>
      <c r="B442" s="779"/>
      <c r="C442" s="779"/>
      <c r="D442" s="779"/>
      <c r="E442" s="779"/>
      <c r="F442" s="779"/>
      <c r="G442" s="779"/>
      <c r="H442" s="779"/>
      <c r="I442" s="779"/>
    </row>
    <row r="443" spans="1:9">
      <c r="A443" s="779"/>
      <c r="B443" s="779"/>
      <c r="C443" s="779"/>
      <c r="D443" s="779"/>
      <c r="E443" s="779"/>
      <c r="F443" s="779"/>
      <c r="G443" s="779"/>
      <c r="H443" s="779"/>
      <c r="I443" s="779"/>
    </row>
    <row r="444" spans="1:9">
      <c r="A444" s="779"/>
      <c r="B444" s="779"/>
      <c r="C444" s="779"/>
      <c r="D444" s="779"/>
      <c r="E444" s="779"/>
      <c r="F444" s="779"/>
      <c r="G444" s="779"/>
      <c r="H444" s="779"/>
      <c r="I444" s="779"/>
    </row>
    <row r="445" spans="1:9">
      <c r="A445" s="779"/>
      <c r="B445" s="779"/>
      <c r="C445" s="779"/>
      <c r="D445" s="779"/>
      <c r="E445" s="779"/>
      <c r="F445" s="779"/>
      <c r="G445" s="779"/>
      <c r="H445" s="779"/>
      <c r="I445" s="779"/>
    </row>
    <row r="446" spans="1:9">
      <c r="A446" s="779"/>
      <c r="B446" s="779"/>
      <c r="C446" s="779"/>
      <c r="D446" s="779"/>
      <c r="E446" s="779"/>
      <c r="F446" s="779"/>
      <c r="G446" s="779"/>
      <c r="H446" s="779"/>
      <c r="I446" s="779"/>
    </row>
    <row r="447" spans="1:9">
      <c r="A447" s="779"/>
      <c r="B447" s="779"/>
      <c r="C447" s="779"/>
      <c r="D447" s="779"/>
      <c r="E447" s="779"/>
      <c r="F447" s="779"/>
      <c r="G447" s="779"/>
      <c r="H447" s="779"/>
      <c r="I447" s="779"/>
    </row>
    <row r="448" spans="1:9">
      <c r="A448" s="779"/>
      <c r="B448" s="779"/>
      <c r="C448" s="779"/>
      <c r="D448" s="779"/>
      <c r="E448" s="779"/>
      <c r="F448" s="779"/>
      <c r="G448" s="779"/>
      <c r="H448" s="779"/>
      <c r="I448" s="779"/>
    </row>
    <row r="449" spans="1:9">
      <c r="A449" s="779"/>
      <c r="B449" s="779"/>
      <c r="C449" s="779"/>
      <c r="D449" s="779"/>
      <c r="E449" s="779"/>
      <c r="F449" s="779"/>
      <c r="G449" s="779"/>
      <c r="H449" s="779"/>
      <c r="I449" s="779"/>
    </row>
    <row r="450" spans="1:9">
      <c r="A450" s="779"/>
      <c r="B450" s="779"/>
      <c r="C450" s="779"/>
      <c r="D450" s="779"/>
      <c r="E450" s="779"/>
      <c r="F450" s="779"/>
      <c r="G450" s="779"/>
      <c r="H450" s="779"/>
      <c r="I450" s="779"/>
    </row>
    <row r="451" spans="1:9">
      <c r="A451" s="779"/>
      <c r="B451" s="779"/>
      <c r="C451" s="779"/>
      <c r="D451" s="779"/>
      <c r="E451" s="779"/>
      <c r="F451" s="779"/>
      <c r="G451" s="779"/>
      <c r="H451" s="779"/>
      <c r="I451" s="779"/>
    </row>
    <row r="452" spans="1:9">
      <c r="A452" s="779"/>
      <c r="B452" s="779"/>
      <c r="C452" s="779"/>
      <c r="D452" s="779"/>
      <c r="E452" s="779"/>
      <c r="F452" s="779"/>
      <c r="G452" s="779"/>
      <c r="H452" s="779"/>
      <c r="I452" s="779"/>
    </row>
    <row r="453" spans="1:9">
      <c r="A453" s="779"/>
      <c r="B453" s="779"/>
      <c r="C453" s="779"/>
      <c r="D453" s="779"/>
      <c r="E453" s="779"/>
      <c r="F453" s="779"/>
      <c r="G453" s="779"/>
      <c r="H453" s="779"/>
      <c r="I453" s="779"/>
    </row>
    <row r="454" spans="1:9">
      <c r="A454" s="779"/>
      <c r="B454" s="779"/>
      <c r="C454" s="779"/>
      <c r="D454" s="779"/>
      <c r="E454" s="779"/>
      <c r="F454" s="779"/>
      <c r="G454" s="779"/>
      <c r="H454" s="779"/>
      <c r="I454" s="779"/>
    </row>
    <row r="455" spans="1:9">
      <c r="A455" s="779"/>
      <c r="B455" s="779"/>
      <c r="C455" s="779"/>
      <c r="D455" s="779"/>
      <c r="E455" s="779"/>
      <c r="F455" s="779"/>
      <c r="G455" s="779"/>
      <c r="H455" s="779"/>
      <c r="I455" s="779"/>
    </row>
    <row r="456" spans="1:9">
      <c r="A456" s="779"/>
      <c r="B456" s="779"/>
      <c r="C456" s="779"/>
      <c r="D456" s="779"/>
      <c r="E456" s="779"/>
      <c r="F456" s="779"/>
      <c r="G456" s="779"/>
      <c r="H456" s="779"/>
      <c r="I456" s="779"/>
    </row>
    <row r="457" spans="1:9">
      <c r="A457" s="779"/>
      <c r="B457" s="779"/>
      <c r="C457" s="779"/>
      <c r="D457" s="779"/>
      <c r="E457" s="779"/>
      <c r="F457" s="779"/>
      <c r="G457" s="779"/>
      <c r="H457" s="779"/>
      <c r="I457" s="779"/>
    </row>
    <row r="458" spans="1:9">
      <c r="A458" s="779"/>
      <c r="B458" s="779"/>
      <c r="C458" s="779"/>
      <c r="D458" s="779"/>
      <c r="E458" s="779"/>
      <c r="F458" s="779"/>
      <c r="G458" s="779"/>
      <c r="H458" s="779"/>
      <c r="I458" s="779"/>
    </row>
    <row r="459" spans="1:9">
      <c r="A459" s="779"/>
      <c r="B459" s="779"/>
      <c r="C459" s="779"/>
      <c r="D459" s="779"/>
      <c r="E459" s="779"/>
      <c r="F459" s="779"/>
      <c r="G459" s="779"/>
      <c r="H459" s="779"/>
      <c r="I459" s="779"/>
    </row>
    <row r="460" spans="1:9">
      <c r="A460" s="779"/>
      <c r="B460" s="779"/>
      <c r="C460" s="779"/>
      <c r="D460" s="779"/>
      <c r="E460" s="779"/>
      <c r="F460" s="779"/>
      <c r="G460" s="779"/>
      <c r="H460" s="779"/>
      <c r="I460" s="779"/>
    </row>
    <row r="461" spans="1:9">
      <c r="A461" s="779"/>
      <c r="B461" s="779"/>
      <c r="C461" s="779"/>
      <c r="D461" s="779"/>
      <c r="E461" s="779"/>
      <c r="F461" s="779"/>
      <c r="G461" s="779"/>
      <c r="H461" s="779"/>
      <c r="I461" s="779"/>
    </row>
    <row r="462" spans="1:9">
      <c r="A462" s="779"/>
      <c r="B462" s="779"/>
      <c r="C462" s="779"/>
      <c r="D462" s="779"/>
      <c r="E462" s="779"/>
      <c r="F462" s="779"/>
      <c r="G462" s="779"/>
      <c r="H462" s="779"/>
      <c r="I462" s="779"/>
    </row>
    <row r="463" spans="1:9">
      <c r="A463" s="779"/>
      <c r="B463" s="779"/>
      <c r="C463" s="779"/>
      <c r="D463" s="779"/>
      <c r="E463" s="779"/>
      <c r="F463" s="779"/>
      <c r="G463" s="779"/>
      <c r="H463" s="779"/>
      <c r="I463" s="779"/>
    </row>
    <row r="464" spans="1:9">
      <c r="A464" s="779"/>
      <c r="B464" s="779"/>
      <c r="C464" s="779"/>
      <c r="D464" s="779"/>
      <c r="E464" s="779"/>
      <c r="F464" s="779"/>
      <c r="G464" s="779"/>
      <c r="H464" s="779"/>
      <c r="I464" s="779"/>
    </row>
    <row r="465" spans="1:9">
      <c r="A465" s="779"/>
      <c r="B465" s="779"/>
      <c r="C465" s="779"/>
      <c r="D465" s="779"/>
      <c r="E465" s="779"/>
      <c r="F465" s="779"/>
      <c r="G465" s="779"/>
      <c r="H465" s="779"/>
      <c r="I465" s="779"/>
    </row>
    <row r="466" spans="1:9">
      <c r="A466" s="779"/>
      <c r="B466" s="779"/>
      <c r="C466" s="779"/>
      <c r="D466" s="779"/>
      <c r="E466" s="779"/>
      <c r="F466" s="779"/>
      <c r="G466" s="779"/>
      <c r="H466" s="779"/>
      <c r="I466" s="779"/>
    </row>
    <row r="467" spans="1:9">
      <c r="A467" s="779"/>
      <c r="B467" s="779"/>
      <c r="C467" s="779"/>
      <c r="D467" s="779"/>
      <c r="E467" s="779"/>
      <c r="F467" s="779"/>
      <c r="G467" s="779"/>
      <c r="H467" s="779"/>
      <c r="I467" s="779"/>
    </row>
    <row r="468" spans="1:9">
      <c r="A468" s="779"/>
      <c r="B468" s="779"/>
      <c r="C468" s="779"/>
      <c r="D468" s="779"/>
      <c r="E468" s="779"/>
      <c r="F468" s="779"/>
      <c r="G468" s="779"/>
      <c r="H468" s="779"/>
      <c r="I468" s="779"/>
    </row>
    <row r="469" spans="1:9">
      <c r="A469" s="779"/>
      <c r="B469" s="779"/>
      <c r="C469" s="779"/>
      <c r="D469" s="779"/>
      <c r="E469" s="779"/>
      <c r="F469" s="779"/>
      <c r="G469" s="779"/>
      <c r="H469" s="779"/>
      <c r="I469" s="779"/>
    </row>
    <row r="470" spans="1:9">
      <c r="A470" s="779"/>
      <c r="B470" s="779"/>
      <c r="C470" s="779"/>
      <c r="D470" s="779"/>
      <c r="E470" s="779"/>
      <c r="F470" s="779"/>
      <c r="G470" s="779"/>
      <c r="H470" s="779"/>
      <c r="I470" s="779"/>
    </row>
    <row r="471" spans="1:9">
      <c r="A471" s="779"/>
      <c r="B471" s="779"/>
      <c r="C471" s="779"/>
      <c r="D471" s="779"/>
      <c r="E471" s="779"/>
      <c r="F471" s="779"/>
      <c r="G471" s="779"/>
      <c r="H471" s="779"/>
      <c r="I471" s="779"/>
    </row>
    <row r="472" spans="1:9">
      <c r="A472" s="779"/>
      <c r="B472" s="779"/>
      <c r="C472" s="779"/>
      <c r="D472" s="779"/>
      <c r="E472" s="779"/>
      <c r="F472" s="779"/>
      <c r="G472" s="779"/>
      <c r="H472" s="779"/>
      <c r="I472" s="779"/>
    </row>
    <row r="473" spans="1:9">
      <c r="A473" s="779"/>
      <c r="B473" s="779"/>
      <c r="C473" s="779"/>
      <c r="D473" s="779"/>
      <c r="E473" s="779"/>
      <c r="F473" s="779"/>
      <c r="G473" s="779"/>
      <c r="H473" s="779"/>
      <c r="I473" s="779"/>
    </row>
    <row r="474" spans="1:9">
      <c r="A474" s="779"/>
      <c r="B474" s="779"/>
      <c r="C474" s="779"/>
      <c r="D474" s="779"/>
      <c r="E474" s="779"/>
      <c r="F474" s="779"/>
      <c r="G474" s="779"/>
      <c r="H474" s="779"/>
      <c r="I474" s="779"/>
    </row>
    <row r="475" spans="1:9">
      <c r="A475" s="779"/>
      <c r="B475" s="779"/>
      <c r="C475" s="779"/>
      <c r="D475" s="779"/>
      <c r="E475" s="779"/>
      <c r="F475" s="779"/>
      <c r="G475" s="779"/>
      <c r="H475" s="779"/>
      <c r="I475" s="779"/>
    </row>
    <row r="476" spans="1:9">
      <c r="A476" s="779"/>
      <c r="B476" s="779"/>
      <c r="C476" s="779"/>
      <c r="D476" s="779"/>
      <c r="E476" s="779"/>
      <c r="F476" s="779"/>
      <c r="G476" s="779"/>
      <c r="H476" s="779"/>
      <c r="I476" s="779"/>
    </row>
    <row r="477" spans="1:9">
      <c r="A477" s="779"/>
      <c r="B477" s="779"/>
      <c r="C477" s="779"/>
      <c r="D477" s="779"/>
      <c r="E477" s="779"/>
      <c r="F477" s="779"/>
      <c r="G477" s="779"/>
      <c r="H477" s="779"/>
      <c r="I477" s="779"/>
    </row>
    <row r="478" spans="1:9">
      <c r="A478" s="779"/>
      <c r="B478" s="779"/>
      <c r="C478" s="779"/>
      <c r="D478" s="779"/>
      <c r="E478" s="779"/>
      <c r="F478" s="779"/>
      <c r="G478" s="779"/>
      <c r="H478" s="779"/>
      <c r="I478" s="779"/>
    </row>
    <row r="479" spans="1:9">
      <c r="A479" s="779"/>
      <c r="B479" s="779"/>
      <c r="C479" s="779"/>
      <c r="D479" s="779"/>
      <c r="E479" s="779"/>
      <c r="F479" s="779"/>
      <c r="G479" s="779"/>
      <c r="H479" s="779"/>
      <c r="I479" s="779"/>
    </row>
    <row r="480" spans="1:9">
      <c r="A480" s="779"/>
      <c r="B480" s="779"/>
      <c r="C480" s="779"/>
      <c r="D480" s="779"/>
      <c r="E480" s="779"/>
      <c r="F480" s="779"/>
      <c r="G480" s="779"/>
      <c r="H480" s="779"/>
      <c r="I480" s="779"/>
    </row>
    <row r="481" spans="1:9">
      <c r="A481" s="779"/>
      <c r="B481" s="779"/>
      <c r="C481" s="779"/>
      <c r="D481" s="779"/>
      <c r="E481" s="779"/>
      <c r="F481" s="779"/>
      <c r="G481" s="779"/>
      <c r="H481" s="779"/>
      <c r="I481" s="779"/>
    </row>
    <row r="482" spans="1:9">
      <c r="A482" s="779"/>
      <c r="B482" s="779"/>
      <c r="C482" s="779"/>
      <c r="D482" s="779"/>
      <c r="E482" s="779"/>
      <c r="F482" s="779"/>
      <c r="G482" s="779"/>
      <c r="H482" s="779"/>
      <c r="I482" s="779"/>
    </row>
    <row r="483" spans="1:9">
      <c r="A483" s="779"/>
      <c r="B483" s="779"/>
      <c r="C483" s="779"/>
      <c r="D483" s="779"/>
      <c r="E483" s="779"/>
      <c r="F483" s="779"/>
      <c r="G483" s="779"/>
      <c r="H483" s="779"/>
      <c r="I483" s="779"/>
    </row>
    <row r="484" spans="1:9">
      <c r="A484" s="779"/>
      <c r="B484" s="779"/>
      <c r="C484" s="779"/>
      <c r="D484" s="779"/>
      <c r="E484" s="779"/>
      <c r="F484" s="779"/>
      <c r="G484" s="779"/>
      <c r="H484" s="779"/>
      <c r="I484" s="779"/>
    </row>
    <row r="485" spans="1:9">
      <c r="A485" s="779"/>
      <c r="B485" s="779"/>
      <c r="C485" s="779"/>
      <c r="D485" s="779"/>
      <c r="E485" s="779"/>
      <c r="F485" s="779"/>
      <c r="G485" s="779"/>
      <c r="H485" s="779"/>
      <c r="I485" s="779"/>
    </row>
    <row r="486" spans="1:9">
      <c r="A486" s="779"/>
      <c r="B486" s="779"/>
      <c r="C486" s="779"/>
      <c r="D486" s="779"/>
      <c r="E486" s="779"/>
      <c r="F486" s="779"/>
      <c r="G486" s="779"/>
      <c r="H486" s="779"/>
      <c r="I486" s="779"/>
    </row>
    <row r="487" spans="1:9">
      <c r="A487" s="779"/>
      <c r="B487" s="779"/>
      <c r="C487" s="779"/>
      <c r="D487" s="779"/>
      <c r="E487" s="779"/>
      <c r="F487" s="779"/>
      <c r="G487" s="779"/>
      <c r="H487" s="779"/>
      <c r="I487" s="779"/>
    </row>
    <row r="488" spans="1:9">
      <c r="A488" s="779"/>
      <c r="B488" s="779"/>
      <c r="C488" s="779"/>
      <c r="D488" s="779"/>
      <c r="E488" s="779"/>
      <c r="F488" s="779"/>
      <c r="G488" s="779"/>
      <c r="H488" s="779"/>
      <c r="I488" s="779"/>
    </row>
    <row r="489" spans="1:9">
      <c r="A489" s="779"/>
      <c r="B489" s="779"/>
      <c r="C489" s="779"/>
      <c r="D489" s="779"/>
      <c r="E489" s="779"/>
      <c r="F489" s="779"/>
      <c r="G489" s="779"/>
      <c r="H489" s="779"/>
      <c r="I489" s="779"/>
    </row>
    <row r="490" spans="1:9">
      <c r="A490" s="779"/>
      <c r="B490" s="779"/>
      <c r="C490" s="779"/>
      <c r="D490" s="779"/>
      <c r="E490" s="779"/>
      <c r="F490" s="779"/>
      <c r="G490" s="779"/>
      <c r="H490" s="779"/>
      <c r="I490" s="779"/>
    </row>
    <row r="491" spans="1:9">
      <c r="A491" s="779"/>
      <c r="B491" s="779"/>
      <c r="C491" s="779"/>
      <c r="D491" s="779"/>
      <c r="E491" s="779"/>
      <c r="F491" s="779"/>
      <c r="G491" s="779"/>
      <c r="H491" s="779"/>
      <c r="I491" s="779"/>
    </row>
    <row r="492" spans="1:9">
      <c r="A492" s="779"/>
      <c r="B492" s="779"/>
      <c r="C492" s="779"/>
      <c r="D492" s="779"/>
      <c r="E492" s="779"/>
      <c r="F492" s="779"/>
      <c r="G492" s="779"/>
      <c r="H492" s="779"/>
      <c r="I492" s="779"/>
    </row>
    <row r="493" spans="1:9">
      <c r="A493" s="779"/>
      <c r="B493" s="779"/>
      <c r="C493" s="779"/>
      <c r="D493" s="779"/>
      <c r="E493" s="779"/>
      <c r="F493" s="779"/>
      <c r="G493" s="779"/>
      <c r="H493" s="779"/>
      <c r="I493" s="779"/>
    </row>
    <row r="494" spans="1:9">
      <c r="A494" s="779"/>
      <c r="B494" s="779"/>
      <c r="C494" s="779"/>
      <c r="D494" s="779"/>
      <c r="E494" s="779"/>
      <c r="F494" s="779"/>
      <c r="G494" s="779"/>
      <c r="H494" s="779"/>
      <c r="I494" s="779"/>
    </row>
    <row r="495" spans="1:9">
      <c r="A495" s="779"/>
      <c r="B495" s="779"/>
      <c r="C495" s="779"/>
      <c r="D495" s="779"/>
      <c r="E495" s="779"/>
      <c r="F495" s="779"/>
      <c r="G495" s="779"/>
      <c r="H495" s="779"/>
      <c r="I495" s="779"/>
    </row>
    <row r="496" spans="1:9">
      <c r="A496" s="779"/>
      <c r="B496" s="779"/>
      <c r="C496" s="779"/>
      <c r="D496" s="779"/>
      <c r="E496" s="779"/>
      <c r="F496" s="779"/>
      <c r="G496" s="779"/>
      <c r="H496" s="779"/>
      <c r="I496" s="779"/>
    </row>
    <row r="497" spans="1:9">
      <c r="A497" s="779"/>
      <c r="B497" s="779"/>
      <c r="C497" s="779"/>
      <c r="D497" s="779"/>
      <c r="E497" s="779"/>
      <c r="F497" s="779"/>
      <c r="G497" s="779"/>
      <c r="H497" s="779"/>
      <c r="I497" s="779"/>
    </row>
    <row r="498" spans="1:9">
      <c r="A498" s="779"/>
      <c r="B498" s="779"/>
      <c r="C498" s="779"/>
      <c r="D498" s="779"/>
      <c r="E498" s="779"/>
      <c r="F498" s="779"/>
      <c r="G498" s="779"/>
      <c r="H498" s="779"/>
      <c r="I498" s="779"/>
    </row>
    <row r="499" spans="1:9">
      <c r="A499" s="779"/>
      <c r="B499" s="779"/>
      <c r="C499" s="779"/>
      <c r="D499" s="779"/>
      <c r="E499" s="779"/>
      <c r="F499" s="779"/>
      <c r="G499" s="779"/>
      <c r="H499" s="779"/>
      <c r="I499" s="779"/>
    </row>
    <row r="500" spans="1:9">
      <c r="A500" s="779"/>
      <c r="B500" s="779"/>
      <c r="C500" s="779"/>
      <c r="D500" s="779"/>
      <c r="E500" s="779"/>
      <c r="F500" s="779"/>
      <c r="G500" s="779"/>
      <c r="H500" s="779"/>
      <c r="I500" s="779"/>
    </row>
    <row r="501" spans="1:9">
      <c r="A501" s="779"/>
      <c r="B501" s="779"/>
      <c r="C501" s="779"/>
      <c r="D501" s="779"/>
      <c r="E501" s="779"/>
      <c r="F501" s="779"/>
      <c r="G501" s="779"/>
      <c r="H501" s="779"/>
      <c r="I501" s="779"/>
    </row>
    <row r="502" spans="1:9">
      <c r="A502" s="779"/>
      <c r="B502" s="779"/>
      <c r="C502" s="779"/>
      <c r="D502" s="779"/>
      <c r="E502" s="779"/>
      <c r="F502" s="779"/>
      <c r="G502" s="779"/>
      <c r="H502" s="779"/>
      <c r="I502" s="779"/>
    </row>
    <row r="503" spans="1:9">
      <c r="A503" s="779"/>
      <c r="B503" s="779"/>
      <c r="C503" s="779"/>
      <c r="D503" s="779"/>
      <c r="E503" s="779"/>
      <c r="F503" s="779"/>
      <c r="G503" s="779"/>
      <c r="H503" s="779"/>
      <c r="I503" s="779"/>
    </row>
    <row r="504" spans="1:9">
      <c r="A504" s="779"/>
      <c r="B504" s="779"/>
      <c r="C504" s="779"/>
      <c r="D504" s="779"/>
      <c r="E504" s="779"/>
      <c r="F504" s="779"/>
      <c r="G504" s="779"/>
      <c r="H504" s="779"/>
      <c r="I504" s="779"/>
    </row>
    <row r="505" spans="1:9">
      <c r="A505" s="779"/>
      <c r="B505" s="779"/>
      <c r="C505" s="779"/>
      <c r="D505" s="779"/>
      <c r="E505" s="779"/>
      <c r="F505" s="779"/>
      <c r="G505" s="779"/>
      <c r="H505" s="779"/>
      <c r="I505" s="779"/>
    </row>
    <row r="506" spans="1:9">
      <c r="A506" s="779"/>
      <c r="B506" s="779"/>
      <c r="C506" s="779"/>
      <c r="D506" s="779"/>
      <c r="E506" s="779"/>
      <c r="F506" s="779"/>
      <c r="G506" s="779"/>
      <c r="H506" s="779"/>
      <c r="I506" s="779"/>
    </row>
    <row r="507" spans="1:9">
      <c r="A507" s="779"/>
      <c r="B507" s="779"/>
      <c r="C507" s="779"/>
      <c r="D507" s="779"/>
      <c r="E507" s="779"/>
      <c r="F507" s="779"/>
      <c r="G507" s="779"/>
      <c r="H507" s="779"/>
      <c r="I507" s="779"/>
    </row>
    <row r="508" spans="1:9">
      <c r="A508" s="779"/>
      <c r="B508" s="779"/>
      <c r="C508" s="779"/>
      <c r="D508" s="779"/>
      <c r="E508" s="779"/>
      <c r="F508" s="779"/>
      <c r="G508" s="779"/>
      <c r="H508" s="779"/>
      <c r="I508" s="779"/>
    </row>
    <row r="509" spans="1:9">
      <c r="A509" s="779"/>
      <c r="B509" s="779"/>
      <c r="C509" s="779"/>
      <c r="D509" s="779"/>
      <c r="E509" s="779"/>
      <c r="F509" s="779"/>
      <c r="G509" s="779"/>
      <c r="H509" s="779"/>
      <c r="I509" s="779"/>
    </row>
    <row r="510" spans="1:9">
      <c r="A510" s="779"/>
      <c r="B510" s="779"/>
      <c r="C510" s="779"/>
      <c r="D510" s="779"/>
      <c r="E510" s="779"/>
      <c r="F510" s="779"/>
      <c r="G510" s="779"/>
      <c r="H510" s="779"/>
      <c r="I510" s="779"/>
    </row>
    <row r="511" spans="1:9">
      <c r="A511" s="779"/>
      <c r="B511" s="779"/>
      <c r="C511" s="779"/>
      <c r="D511" s="779"/>
      <c r="E511" s="779"/>
      <c r="F511" s="779"/>
      <c r="G511" s="779"/>
      <c r="H511" s="779"/>
      <c r="I511" s="779"/>
    </row>
    <row r="512" spans="1:9">
      <c r="A512" s="779"/>
      <c r="B512" s="779"/>
      <c r="C512" s="779"/>
      <c r="D512" s="779"/>
      <c r="E512" s="779"/>
      <c r="F512" s="779"/>
      <c r="G512" s="779"/>
      <c r="H512" s="779"/>
      <c r="I512" s="779"/>
    </row>
    <row r="513" spans="1:9">
      <c r="A513" s="779"/>
      <c r="B513" s="779"/>
      <c r="C513" s="779"/>
      <c r="D513" s="779"/>
      <c r="E513" s="779"/>
      <c r="F513" s="779"/>
      <c r="G513" s="779"/>
      <c r="H513" s="779"/>
      <c r="I513" s="779"/>
    </row>
    <row r="514" spans="1:9">
      <c r="A514" s="779"/>
      <c r="B514" s="779"/>
      <c r="C514" s="779"/>
      <c r="D514" s="779"/>
      <c r="E514" s="779"/>
      <c r="F514" s="779"/>
      <c r="G514" s="779"/>
      <c r="H514" s="779"/>
      <c r="I514" s="779"/>
    </row>
    <row r="515" spans="1:9">
      <c r="A515" s="779"/>
      <c r="B515" s="779"/>
      <c r="C515" s="779"/>
      <c r="D515" s="779"/>
      <c r="E515" s="779"/>
      <c r="F515" s="779"/>
      <c r="G515" s="779"/>
      <c r="H515" s="779"/>
      <c r="I515" s="779"/>
    </row>
    <row r="516" spans="1:9">
      <c r="A516" s="779"/>
      <c r="B516" s="779"/>
      <c r="C516" s="779"/>
      <c r="D516" s="779"/>
      <c r="E516" s="779"/>
      <c r="F516" s="779"/>
      <c r="G516" s="779"/>
      <c r="H516" s="779"/>
      <c r="I516" s="779"/>
    </row>
    <row r="517" spans="1:9">
      <c r="A517" s="779"/>
      <c r="B517" s="779"/>
      <c r="C517" s="779"/>
      <c r="D517" s="779"/>
      <c r="E517" s="779"/>
      <c r="F517" s="779"/>
      <c r="G517" s="779"/>
      <c r="H517" s="779"/>
      <c r="I517" s="779"/>
    </row>
    <row r="518" spans="1:9">
      <c r="A518" s="779"/>
      <c r="B518" s="779"/>
      <c r="C518" s="779"/>
      <c r="D518" s="779"/>
      <c r="E518" s="779"/>
      <c r="F518" s="779"/>
      <c r="G518" s="779"/>
      <c r="H518" s="779"/>
      <c r="I518" s="779"/>
    </row>
    <row r="519" spans="1:9">
      <c r="A519" s="779"/>
      <c r="B519" s="779"/>
      <c r="C519" s="779"/>
      <c r="D519" s="779"/>
      <c r="E519" s="779"/>
      <c r="F519" s="779"/>
      <c r="G519" s="779"/>
      <c r="H519" s="779"/>
      <c r="I519" s="779"/>
    </row>
    <row r="520" spans="1:9">
      <c r="A520" s="779"/>
      <c r="B520" s="779"/>
      <c r="C520" s="779"/>
      <c r="D520" s="779"/>
      <c r="E520" s="779"/>
      <c r="F520" s="779"/>
      <c r="G520" s="779"/>
      <c r="H520" s="779"/>
      <c r="I520" s="779"/>
    </row>
    <row r="521" spans="1:9">
      <c r="A521" s="779"/>
      <c r="B521" s="779"/>
      <c r="C521" s="779"/>
      <c r="D521" s="779"/>
      <c r="E521" s="779"/>
      <c r="F521" s="779"/>
      <c r="G521" s="779"/>
      <c r="H521" s="779"/>
      <c r="I521" s="779"/>
    </row>
    <row r="522" spans="1:9">
      <c r="A522" s="779"/>
      <c r="B522" s="779"/>
      <c r="C522" s="779"/>
      <c r="D522" s="779"/>
      <c r="E522" s="779"/>
      <c r="F522" s="779"/>
      <c r="G522" s="779"/>
      <c r="H522" s="779"/>
      <c r="I522" s="779"/>
    </row>
    <row r="523" spans="1:9">
      <c r="A523" s="779"/>
      <c r="B523" s="779"/>
      <c r="C523" s="779"/>
      <c r="D523" s="779"/>
      <c r="E523" s="779"/>
      <c r="F523" s="779"/>
      <c r="G523" s="779"/>
      <c r="H523" s="779"/>
      <c r="I523" s="779"/>
    </row>
    <row r="524" spans="1:9">
      <c r="A524" s="779"/>
      <c r="B524" s="779"/>
      <c r="C524" s="779"/>
      <c r="D524" s="779"/>
      <c r="E524" s="779"/>
      <c r="F524" s="779"/>
      <c r="G524" s="779"/>
      <c r="H524" s="779"/>
      <c r="I524" s="779"/>
    </row>
    <row r="525" spans="1:9">
      <c r="A525" s="779"/>
      <c r="B525" s="779"/>
      <c r="C525" s="779"/>
      <c r="D525" s="779"/>
      <c r="E525" s="779"/>
      <c r="F525" s="779"/>
      <c r="G525" s="779"/>
      <c r="H525" s="779"/>
      <c r="I525" s="779"/>
    </row>
    <row r="526" spans="1:9">
      <c r="A526" s="779"/>
      <c r="B526" s="779"/>
      <c r="C526" s="779"/>
      <c r="D526" s="779"/>
      <c r="E526" s="779"/>
      <c r="F526" s="779"/>
      <c r="G526" s="779"/>
      <c r="H526" s="779"/>
      <c r="I526" s="779"/>
    </row>
    <row r="527" spans="1:9">
      <c r="A527" s="779"/>
      <c r="B527" s="779"/>
      <c r="C527" s="779"/>
      <c r="D527" s="779"/>
      <c r="E527" s="779"/>
      <c r="F527" s="779"/>
      <c r="G527" s="779"/>
      <c r="H527" s="779"/>
      <c r="I527" s="779"/>
    </row>
    <row r="528" spans="1:9">
      <c r="A528" s="779"/>
      <c r="B528" s="779"/>
      <c r="C528" s="779"/>
      <c r="D528" s="779"/>
      <c r="E528" s="779"/>
      <c r="F528" s="779"/>
      <c r="G528" s="779"/>
      <c r="H528" s="779"/>
      <c r="I528" s="779"/>
    </row>
    <row r="529" spans="1:9">
      <c r="A529" s="779"/>
      <c r="B529" s="779"/>
      <c r="C529" s="779"/>
      <c r="D529" s="779"/>
      <c r="E529" s="779"/>
      <c r="F529" s="779"/>
      <c r="G529" s="779"/>
      <c r="H529" s="779"/>
      <c r="I529" s="779"/>
    </row>
    <row r="530" spans="1:9">
      <c r="A530" s="779"/>
      <c r="B530" s="779"/>
      <c r="C530" s="779"/>
      <c r="D530" s="779"/>
      <c r="E530" s="779"/>
      <c r="F530" s="779"/>
      <c r="G530" s="779"/>
      <c r="H530" s="779"/>
      <c r="I530" s="779"/>
    </row>
    <row r="531" spans="1:9">
      <c r="A531" s="779"/>
      <c r="B531" s="779"/>
      <c r="C531" s="779"/>
      <c r="D531" s="779"/>
      <c r="E531" s="779"/>
      <c r="F531" s="779"/>
      <c r="G531" s="779"/>
      <c r="H531" s="779"/>
      <c r="I531" s="779"/>
    </row>
    <row r="532" spans="1:9">
      <c r="A532" s="779"/>
      <c r="B532" s="779"/>
      <c r="C532" s="779"/>
      <c r="D532" s="779"/>
      <c r="E532" s="779"/>
      <c r="F532" s="779"/>
      <c r="G532" s="779"/>
      <c r="H532" s="779"/>
      <c r="I532" s="779"/>
    </row>
    <row r="533" spans="1:9">
      <c r="A533" s="779"/>
      <c r="B533" s="779"/>
      <c r="C533" s="779"/>
      <c r="D533" s="779"/>
      <c r="E533" s="779"/>
      <c r="F533" s="779"/>
      <c r="G533" s="779"/>
      <c r="H533" s="779"/>
      <c r="I533" s="779"/>
    </row>
    <row r="534" spans="1:9">
      <c r="A534" s="779"/>
      <c r="B534" s="779"/>
      <c r="C534" s="779"/>
      <c r="D534" s="779"/>
      <c r="E534" s="779"/>
      <c r="F534" s="779"/>
      <c r="G534" s="779"/>
      <c r="H534" s="779"/>
      <c r="I534" s="779"/>
    </row>
    <row r="535" spans="1:9">
      <c r="A535" s="779"/>
      <c r="B535" s="779"/>
      <c r="C535" s="779"/>
      <c r="D535" s="779"/>
      <c r="E535" s="779"/>
      <c r="F535" s="779"/>
      <c r="G535" s="779"/>
      <c r="H535" s="779"/>
      <c r="I535" s="779"/>
    </row>
    <row r="536" spans="1:9">
      <c r="A536" s="779"/>
      <c r="B536" s="779"/>
      <c r="C536" s="779"/>
      <c r="D536" s="779"/>
      <c r="E536" s="779"/>
      <c r="F536" s="779"/>
      <c r="G536" s="779"/>
      <c r="H536" s="779"/>
      <c r="I536" s="779"/>
    </row>
    <row r="537" spans="1:9">
      <c r="A537" s="779"/>
      <c r="B537" s="779"/>
      <c r="C537" s="779"/>
      <c r="D537" s="779"/>
      <c r="E537" s="779"/>
      <c r="F537" s="779"/>
      <c r="G537" s="779"/>
      <c r="H537" s="779"/>
      <c r="I537" s="779"/>
    </row>
    <row r="538" spans="1:9">
      <c r="A538" s="779"/>
      <c r="B538" s="779"/>
      <c r="C538" s="779"/>
      <c r="D538" s="779"/>
      <c r="E538" s="779"/>
      <c r="F538" s="779"/>
      <c r="G538" s="779"/>
      <c r="H538" s="779"/>
      <c r="I538" s="779"/>
    </row>
    <row r="539" spans="1:9">
      <c r="A539" s="779"/>
      <c r="B539" s="779"/>
      <c r="C539" s="779"/>
      <c r="D539" s="779"/>
      <c r="E539" s="779"/>
      <c r="F539" s="779"/>
      <c r="G539" s="779"/>
      <c r="H539" s="779"/>
      <c r="I539" s="779"/>
    </row>
    <row r="540" spans="1:9">
      <c r="A540" s="779"/>
      <c r="B540" s="779"/>
      <c r="C540" s="779"/>
      <c r="D540" s="779"/>
      <c r="E540" s="779"/>
      <c r="F540" s="779"/>
      <c r="G540" s="779"/>
      <c r="H540" s="779"/>
      <c r="I540" s="779"/>
    </row>
    <row r="541" spans="1:9">
      <c r="A541" s="779"/>
      <c r="B541" s="779"/>
      <c r="C541" s="779"/>
      <c r="D541" s="779"/>
      <c r="E541" s="779"/>
      <c r="F541" s="779"/>
      <c r="G541" s="779"/>
      <c r="H541" s="779"/>
      <c r="I541" s="779"/>
    </row>
    <row r="542" spans="1:9">
      <c r="A542" s="779"/>
      <c r="B542" s="779"/>
      <c r="C542" s="779"/>
      <c r="D542" s="779"/>
      <c r="E542" s="779"/>
      <c r="F542" s="779"/>
      <c r="G542" s="779"/>
      <c r="H542" s="779"/>
      <c r="I542" s="779"/>
    </row>
    <row r="543" spans="1:9">
      <c r="A543" s="779"/>
      <c r="B543" s="779"/>
      <c r="C543" s="779"/>
      <c r="D543" s="779"/>
      <c r="E543" s="779"/>
      <c r="F543" s="779"/>
      <c r="G543" s="779"/>
      <c r="H543" s="779"/>
      <c r="I543" s="779"/>
    </row>
    <row r="544" spans="1:9">
      <c r="A544" s="779"/>
      <c r="B544" s="779"/>
      <c r="C544" s="779"/>
      <c r="D544" s="779"/>
      <c r="E544" s="779"/>
      <c r="F544" s="779"/>
      <c r="G544" s="779"/>
      <c r="H544" s="779"/>
      <c r="I544" s="779"/>
    </row>
    <row r="545" spans="1:9">
      <c r="A545" s="779"/>
      <c r="B545" s="779"/>
      <c r="C545" s="779"/>
      <c r="D545" s="779"/>
      <c r="E545" s="779"/>
      <c r="F545" s="779"/>
      <c r="G545" s="779"/>
      <c r="H545" s="779"/>
      <c r="I545" s="779"/>
    </row>
    <row r="546" spans="1:9">
      <c r="A546" s="779"/>
      <c r="B546" s="779"/>
      <c r="C546" s="779"/>
      <c r="D546" s="779"/>
      <c r="E546" s="779"/>
      <c r="F546" s="779"/>
      <c r="G546" s="779"/>
      <c r="H546" s="779"/>
      <c r="I546" s="779"/>
    </row>
    <row r="547" spans="1:9">
      <c r="A547" s="779"/>
      <c r="B547" s="779"/>
      <c r="C547" s="779"/>
      <c r="D547" s="779"/>
      <c r="E547" s="779"/>
      <c r="F547" s="779"/>
      <c r="G547" s="779"/>
      <c r="H547" s="779"/>
      <c r="I547" s="779"/>
    </row>
    <row r="548" spans="1:9">
      <c r="A548" s="779"/>
      <c r="B548" s="779"/>
      <c r="C548" s="779"/>
      <c r="D548" s="779"/>
      <c r="E548" s="779"/>
      <c r="F548" s="779"/>
      <c r="G548" s="779"/>
      <c r="H548" s="779"/>
      <c r="I548" s="779"/>
    </row>
    <row r="549" spans="1:9">
      <c r="A549" s="779"/>
      <c r="B549" s="779"/>
      <c r="C549" s="779"/>
      <c r="D549" s="779"/>
      <c r="E549" s="779"/>
      <c r="F549" s="779"/>
      <c r="G549" s="779"/>
      <c r="H549" s="779"/>
      <c r="I549" s="779"/>
    </row>
    <row r="550" spans="1:9">
      <c r="A550" s="779"/>
      <c r="B550" s="779"/>
      <c r="C550" s="779"/>
      <c r="D550" s="779"/>
      <c r="E550" s="779"/>
      <c r="F550" s="779"/>
      <c r="G550" s="779"/>
      <c r="H550" s="779"/>
      <c r="I550" s="779"/>
    </row>
    <row r="551" spans="1:9">
      <c r="A551" s="779"/>
      <c r="B551" s="779"/>
      <c r="C551" s="779"/>
      <c r="D551" s="779"/>
      <c r="E551" s="779"/>
      <c r="F551" s="779"/>
      <c r="G551" s="779"/>
      <c r="H551" s="779"/>
      <c r="I551" s="779"/>
    </row>
    <row r="552" spans="1:9">
      <c r="A552" s="779"/>
      <c r="B552" s="779"/>
      <c r="C552" s="779"/>
      <c r="D552" s="779"/>
      <c r="E552" s="779"/>
      <c r="F552" s="779"/>
      <c r="G552" s="779"/>
      <c r="H552" s="779"/>
      <c r="I552" s="779"/>
    </row>
    <row r="553" spans="1:9">
      <c r="A553" s="779"/>
      <c r="B553" s="779"/>
      <c r="C553" s="779"/>
      <c r="D553" s="779"/>
      <c r="E553" s="779"/>
      <c r="F553" s="779"/>
      <c r="G553" s="779"/>
      <c r="H553" s="779"/>
      <c r="I553" s="779"/>
    </row>
    <row r="554" spans="1:9">
      <c r="A554" s="779"/>
      <c r="B554" s="779"/>
      <c r="C554" s="779"/>
      <c r="D554" s="779"/>
      <c r="E554" s="779"/>
      <c r="F554" s="779"/>
      <c r="G554" s="779"/>
      <c r="H554" s="779"/>
      <c r="I554" s="779"/>
    </row>
    <row r="555" spans="1:9">
      <c r="A555" s="779"/>
      <c r="B555" s="779"/>
      <c r="C555" s="779"/>
      <c r="D555" s="779"/>
      <c r="E555" s="779"/>
      <c r="F555" s="779"/>
      <c r="G555" s="779"/>
      <c r="H555" s="779"/>
      <c r="I555" s="779"/>
    </row>
    <row r="556" spans="1:9">
      <c r="A556" s="779"/>
      <c r="B556" s="779"/>
      <c r="C556" s="779"/>
      <c r="D556" s="779"/>
      <c r="E556" s="779"/>
      <c r="F556" s="779"/>
      <c r="G556" s="779"/>
      <c r="H556" s="779"/>
      <c r="I556" s="779"/>
    </row>
    <row r="557" spans="1:9">
      <c r="A557" s="779"/>
      <c r="B557" s="779"/>
      <c r="C557" s="779"/>
      <c r="D557" s="779"/>
      <c r="E557" s="779"/>
      <c r="F557" s="779"/>
      <c r="G557" s="779"/>
      <c r="H557" s="779"/>
      <c r="I557" s="779"/>
    </row>
    <row r="558" spans="1:9">
      <c r="A558" s="779"/>
      <c r="B558" s="779"/>
      <c r="C558" s="779"/>
      <c r="D558" s="779"/>
      <c r="E558" s="779"/>
      <c r="F558" s="779"/>
      <c r="G558" s="779"/>
      <c r="H558" s="779"/>
      <c r="I558" s="779"/>
    </row>
    <row r="559" spans="1:9">
      <c r="A559" s="779"/>
      <c r="B559" s="779"/>
      <c r="C559" s="779"/>
      <c r="D559" s="779"/>
      <c r="E559" s="779"/>
      <c r="F559" s="779"/>
      <c r="G559" s="779"/>
      <c r="H559" s="779"/>
      <c r="I559" s="779"/>
    </row>
    <row r="560" spans="1:9">
      <c r="A560" s="779"/>
      <c r="B560" s="779"/>
      <c r="C560" s="779"/>
      <c r="D560" s="779"/>
      <c r="E560" s="779"/>
      <c r="F560" s="779"/>
      <c r="G560" s="779"/>
      <c r="H560" s="779"/>
      <c r="I560" s="779"/>
    </row>
    <row r="561" spans="1:9">
      <c r="A561" s="779"/>
      <c r="B561" s="779"/>
      <c r="C561" s="779"/>
      <c r="D561" s="779"/>
      <c r="E561" s="779"/>
      <c r="F561" s="779"/>
      <c r="G561" s="779"/>
      <c r="H561" s="779"/>
      <c r="I561" s="779"/>
    </row>
    <row r="562" spans="1:9">
      <c r="A562" s="779"/>
      <c r="B562" s="779"/>
      <c r="C562" s="779"/>
      <c r="D562" s="779"/>
      <c r="E562" s="779"/>
      <c r="F562" s="779"/>
      <c r="G562" s="779"/>
      <c r="H562" s="779"/>
      <c r="I562" s="779"/>
    </row>
    <row r="563" spans="1:9">
      <c r="A563" s="779"/>
      <c r="B563" s="779"/>
      <c r="C563" s="779"/>
      <c r="D563" s="779"/>
      <c r="E563" s="779"/>
      <c r="F563" s="779"/>
      <c r="G563" s="779"/>
      <c r="H563" s="779"/>
      <c r="I563" s="779"/>
    </row>
    <row r="564" spans="1:9">
      <c r="A564" s="779"/>
      <c r="B564" s="779"/>
      <c r="C564" s="779"/>
      <c r="D564" s="779"/>
      <c r="E564" s="779"/>
      <c r="F564" s="779"/>
      <c r="G564" s="779"/>
      <c r="H564" s="779"/>
      <c r="I564" s="779"/>
    </row>
    <row r="565" spans="1:9">
      <c r="A565" s="779"/>
      <c r="B565" s="779"/>
      <c r="C565" s="779"/>
      <c r="D565" s="779"/>
      <c r="E565" s="779"/>
      <c r="F565" s="779"/>
      <c r="G565" s="779"/>
      <c r="H565" s="779"/>
      <c r="I565" s="779"/>
    </row>
    <row r="566" spans="1:9">
      <c r="A566" s="779"/>
      <c r="B566" s="779"/>
      <c r="C566" s="779"/>
      <c r="D566" s="779"/>
      <c r="E566" s="779"/>
      <c r="F566" s="779"/>
      <c r="G566" s="779"/>
      <c r="H566" s="779"/>
      <c r="I566" s="779"/>
    </row>
    <row r="567" spans="1:9">
      <c r="A567" s="779"/>
      <c r="B567" s="779"/>
      <c r="C567" s="779"/>
      <c r="D567" s="779"/>
      <c r="E567" s="779"/>
      <c r="F567" s="779"/>
      <c r="G567" s="779"/>
      <c r="H567" s="779"/>
      <c r="I567" s="779"/>
    </row>
    <row r="568" spans="1:9">
      <c r="A568" s="779"/>
      <c r="B568" s="779"/>
      <c r="C568" s="779"/>
      <c r="D568" s="779"/>
      <c r="E568" s="779"/>
      <c r="F568" s="779"/>
      <c r="G568" s="779"/>
      <c r="H568" s="779"/>
      <c r="I568" s="779"/>
    </row>
    <row r="569" spans="1:9">
      <c r="A569" s="779"/>
      <c r="B569" s="779"/>
      <c r="C569" s="779"/>
      <c r="D569" s="779"/>
      <c r="E569" s="779"/>
      <c r="F569" s="779"/>
      <c r="G569" s="779"/>
      <c r="H569" s="779"/>
      <c r="I569" s="779"/>
    </row>
    <row r="570" spans="1:9">
      <c r="A570" s="779"/>
      <c r="B570" s="779"/>
      <c r="C570" s="779"/>
      <c r="D570" s="779"/>
      <c r="E570" s="779"/>
      <c r="F570" s="779"/>
      <c r="G570" s="779"/>
      <c r="H570" s="779"/>
      <c r="I570" s="779"/>
    </row>
    <row r="571" spans="1:9">
      <c r="A571" s="779"/>
      <c r="B571" s="779"/>
      <c r="C571" s="779"/>
      <c r="D571" s="779"/>
      <c r="E571" s="779"/>
      <c r="F571" s="779"/>
      <c r="G571" s="779"/>
      <c r="H571" s="779"/>
      <c r="I571" s="779"/>
    </row>
    <row r="572" spans="1:9">
      <c r="A572" s="779"/>
      <c r="B572" s="779"/>
      <c r="C572" s="779"/>
      <c r="D572" s="779"/>
      <c r="E572" s="779"/>
      <c r="F572" s="779"/>
      <c r="G572" s="779"/>
      <c r="H572" s="779"/>
      <c r="I572" s="779"/>
    </row>
    <row r="573" spans="1:9">
      <c r="A573" s="779"/>
      <c r="B573" s="779"/>
      <c r="C573" s="779"/>
      <c r="D573" s="779"/>
      <c r="E573" s="779"/>
      <c r="F573" s="779"/>
      <c r="G573" s="779"/>
      <c r="H573" s="779"/>
      <c r="I573" s="779"/>
    </row>
    <row r="574" spans="1:9">
      <c r="A574" s="779"/>
      <c r="B574" s="779"/>
      <c r="C574" s="779"/>
      <c r="D574" s="779"/>
      <c r="E574" s="779"/>
      <c r="F574" s="779"/>
      <c r="G574" s="779"/>
      <c r="H574" s="779"/>
      <c r="I574" s="779"/>
    </row>
    <row r="575" spans="1:9">
      <c r="A575" s="779"/>
      <c r="B575" s="779"/>
      <c r="C575" s="779"/>
      <c r="D575" s="779"/>
      <c r="E575" s="779"/>
      <c r="F575" s="779"/>
      <c r="G575" s="779"/>
      <c r="H575" s="779"/>
      <c r="I575" s="779"/>
    </row>
    <row r="576" spans="1:9">
      <c r="A576" s="779"/>
      <c r="B576" s="779"/>
      <c r="C576" s="779"/>
      <c r="D576" s="779"/>
      <c r="E576" s="779"/>
      <c r="F576" s="779"/>
      <c r="G576" s="779"/>
      <c r="H576" s="779"/>
      <c r="I576" s="779"/>
    </row>
    <row r="577" spans="1:9">
      <c r="A577" s="779"/>
      <c r="B577" s="779"/>
      <c r="C577" s="779"/>
      <c r="D577" s="779"/>
      <c r="E577" s="779"/>
      <c r="F577" s="779"/>
      <c r="G577" s="779"/>
      <c r="H577" s="779"/>
      <c r="I577" s="779"/>
    </row>
    <row r="578" spans="1:9">
      <c r="A578" s="779"/>
      <c r="B578" s="779"/>
      <c r="C578" s="779"/>
      <c r="D578" s="779"/>
      <c r="E578" s="779"/>
      <c r="F578" s="779"/>
      <c r="G578" s="779"/>
      <c r="H578" s="779"/>
      <c r="I578" s="779"/>
    </row>
    <row r="579" spans="1:9">
      <c r="A579" s="779"/>
      <c r="B579" s="779"/>
      <c r="C579" s="779"/>
      <c r="D579" s="779"/>
      <c r="E579" s="779"/>
      <c r="F579" s="779"/>
      <c r="G579" s="779"/>
      <c r="H579" s="779"/>
      <c r="I579" s="779"/>
    </row>
    <row r="580" spans="1:9">
      <c r="A580" s="779"/>
      <c r="B580" s="779"/>
      <c r="C580" s="779"/>
      <c r="D580" s="779"/>
      <c r="E580" s="779"/>
      <c r="F580" s="779"/>
      <c r="G580" s="779"/>
      <c r="H580" s="779"/>
      <c r="I580" s="779"/>
    </row>
    <row r="581" spans="1:9">
      <c r="A581" s="779"/>
      <c r="B581" s="779"/>
      <c r="C581" s="779"/>
      <c r="D581" s="779"/>
      <c r="E581" s="779"/>
      <c r="F581" s="779"/>
      <c r="G581" s="779"/>
      <c r="H581" s="779"/>
      <c r="I581" s="779"/>
    </row>
    <row r="582" spans="1:9">
      <c r="A582" s="779"/>
      <c r="B582" s="779"/>
      <c r="C582" s="779"/>
      <c r="D582" s="779"/>
      <c r="E582" s="779"/>
      <c r="F582" s="779"/>
      <c r="G582" s="779"/>
      <c r="H582" s="779"/>
      <c r="I582" s="779"/>
    </row>
    <row r="583" spans="1:9">
      <c r="A583" s="779"/>
      <c r="B583" s="779"/>
      <c r="C583" s="779"/>
      <c r="D583" s="779"/>
      <c r="E583" s="779"/>
      <c r="F583" s="779"/>
      <c r="G583" s="779"/>
      <c r="H583" s="779"/>
      <c r="I583" s="779"/>
    </row>
    <row r="584" spans="1:9">
      <c r="A584" s="779"/>
      <c r="B584" s="779"/>
      <c r="C584" s="779"/>
      <c r="D584" s="779"/>
      <c r="E584" s="779"/>
      <c r="F584" s="779"/>
      <c r="G584" s="779"/>
      <c r="H584" s="779"/>
      <c r="I584" s="779"/>
    </row>
    <row r="585" spans="1:9">
      <c r="A585" s="779"/>
      <c r="B585" s="779"/>
      <c r="C585" s="779"/>
      <c r="D585" s="779"/>
      <c r="E585" s="779"/>
      <c r="F585" s="779"/>
      <c r="G585" s="779"/>
      <c r="H585" s="779"/>
      <c r="I585" s="779"/>
    </row>
    <row r="586" spans="1:9">
      <c r="A586" s="779"/>
      <c r="B586" s="779"/>
      <c r="C586" s="779"/>
      <c r="D586" s="779"/>
      <c r="E586" s="779"/>
      <c r="F586" s="779"/>
      <c r="G586" s="779"/>
      <c r="H586" s="779"/>
      <c r="I586" s="779"/>
    </row>
    <row r="587" spans="1:9">
      <c r="A587" s="779"/>
      <c r="B587" s="779"/>
      <c r="C587" s="779"/>
      <c r="D587" s="779"/>
      <c r="E587" s="779"/>
      <c r="F587" s="779"/>
      <c r="G587" s="779"/>
      <c r="H587" s="779"/>
      <c r="I587" s="779"/>
    </row>
    <row r="588" spans="1:9">
      <c r="A588" s="779"/>
      <c r="B588" s="779"/>
      <c r="C588" s="779"/>
      <c r="D588" s="779"/>
      <c r="E588" s="779"/>
      <c r="F588" s="779"/>
      <c r="G588" s="779"/>
      <c r="H588" s="779"/>
      <c r="I588" s="779"/>
    </row>
    <row r="589" spans="1:9">
      <c r="A589" s="779"/>
      <c r="B589" s="779"/>
      <c r="C589" s="779"/>
      <c r="D589" s="779"/>
      <c r="E589" s="779"/>
      <c r="F589" s="779"/>
      <c r="G589" s="779"/>
      <c r="H589" s="779"/>
      <c r="I589" s="779"/>
    </row>
    <row r="590" spans="1:9">
      <c r="A590" s="779"/>
      <c r="B590" s="779"/>
      <c r="C590" s="779"/>
      <c r="D590" s="779"/>
      <c r="E590" s="779"/>
      <c r="F590" s="779"/>
      <c r="G590" s="779"/>
      <c r="H590" s="779"/>
      <c r="I590" s="779"/>
    </row>
    <row r="591" spans="1:9">
      <c r="A591" s="779"/>
      <c r="B591" s="779"/>
      <c r="C591" s="779"/>
      <c r="D591" s="779"/>
      <c r="E591" s="779"/>
      <c r="F591" s="779"/>
      <c r="G591" s="779"/>
      <c r="H591" s="779"/>
      <c r="I591" s="779"/>
    </row>
    <row r="592" spans="1:9">
      <c r="A592" s="779"/>
      <c r="B592" s="779"/>
      <c r="C592" s="779"/>
      <c r="D592" s="779"/>
      <c r="E592" s="779"/>
      <c r="F592" s="779"/>
      <c r="G592" s="779"/>
      <c r="H592" s="779"/>
      <c r="I592" s="779"/>
    </row>
    <row r="593" spans="1:9">
      <c r="A593" s="779"/>
      <c r="B593" s="779"/>
      <c r="C593" s="779"/>
      <c r="D593" s="779"/>
      <c r="E593" s="779"/>
      <c r="F593" s="779"/>
      <c r="G593" s="779"/>
      <c r="H593" s="779"/>
      <c r="I593" s="779"/>
    </row>
    <row r="594" spans="1:9">
      <c r="A594" s="779"/>
      <c r="B594" s="779"/>
      <c r="C594" s="779"/>
      <c r="D594" s="779"/>
      <c r="E594" s="779"/>
      <c r="F594" s="779"/>
      <c r="G594" s="779"/>
      <c r="H594" s="779"/>
      <c r="I594" s="779"/>
    </row>
    <row r="595" spans="1:9">
      <c r="A595" s="779"/>
      <c r="B595" s="779"/>
      <c r="C595" s="779"/>
      <c r="D595" s="779"/>
      <c r="E595" s="779"/>
      <c r="F595" s="779"/>
      <c r="G595" s="779"/>
      <c r="H595" s="779"/>
      <c r="I595" s="779"/>
    </row>
    <row r="596" spans="1:9">
      <c r="A596" s="779"/>
      <c r="B596" s="779"/>
      <c r="C596" s="779"/>
      <c r="D596" s="779"/>
      <c r="E596" s="779"/>
      <c r="F596" s="779"/>
      <c r="G596" s="779"/>
      <c r="H596" s="779"/>
      <c r="I596" s="779"/>
    </row>
    <row r="597" spans="1:9">
      <c r="A597" s="779"/>
      <c r="B597" s="779"/>
      <c r="C597" s="779"/>
      <c r="D597" s="779"/>
      <c r="E597" s="779"/>
      <c r="F597" s="779"/>
      <c r="G597" s="779"/>
      <c r="H597" s="779"/>
      <c r="I597" s="779"/>
    </row>
    <row r="598" spans="1:9">
      <c r="A598" s="779"/>
      <c r="B598" s="779"/>
      <c r="C598" s="779"/>
      <c r="D598" s="779"/>
      <c r="E598" s="779"/>
      <c r="F598" s="779"/>
      <c r="G598" s="779"/>
      <c r="H598" s="779"/>
      <c r="I598" s="779"/>
    </row>
    <row r="599" spans="1:9">
      <c r="A599" s="779"/>
      <c r="B599" s="779"/>
      <c r="C599" s="779"/>
      <c r="D599" s="779"/>
      <c r="E599" s="779"/>
      <c r="F599" s="779"/>
      <c r="G599" s="779"/>
      <c r="H599" s="779"/>
      <c r="I599" s="779"/>
    </row>
    <row r="600" spans="1:9">
      <c r="A600" s="779"/>
      <c r="B600" s="779"/>
      <c r="C600" s="779"/>
      <c r="D600" s="779"/>
      <c r="E600" s="779"/>
      <c r="F600" s="779"/>
      <c r="G600" s="779"/>
      <c r="H600" s="779"/>
      <c r="I600" s="779"/>
    </row>
    <row r="601" spans="1:9">
      <c r="A601" s="779"/>
      <c r="B601" s="779"/>
      <c r="C601" s="779"/>
      <c r="D601" s="779"/>
      <c r="E601" s="779"/>
      <c r="F601" s="779"/>
      <c r="G601" s="779"/>
      <c r="H601" s="779"/>
      <c r="I601" s="779"/>
    </row>
    <row r="602" spans="1:9">
      <c r="A602" s="779"/>
      <c r="B602" s="779"/>
      <c r="C602" s="779"/>
      <c r="D602" s="779"/>
      <c r="E602" s="779"/>
      <c r="F602" s="779"/>
      <c r="G602" s="779"/>
      <c r="H602" s="779"/>
      <c r="I602" s="779"/>
    </row>
    <row r="603" spans="1:9">
      <c r="A603" s="779"/>
      <c r="B603" s="779"/>
      <c r="C603" s="779"/>
      <c r="D603" s="779"/>
      <c r="E603" s="779"/>
      <c r="F603" s="779"/>
      <c r="G603" s="779"/>
      <c r="H603" s="779"/>
      <c r="I603" s="779"/>
    </row>
    <row r="604" spans="1:9">
      <c r="A604" s="779"/>
      <c r="B604" s="779"/>
      <c r="C604" s="779"/>
      <c r="D604" s="779"/>
      <c r="E604" s="779"/>
      <c r="F604" s="779"/>
      <c r="G604" s="779"/>
      <c r="H604" s="779"/>
      <c r="I604" s="779"/>
    </row>
    <row r="605" spans="1:9">
      <c r="A605" s="779"/>
      <c r="B605" s="779"/>
      <c r="C605" s="779"/>
      <c r="D605" s="779"/>
      <c r="E605" s="779"/>
      <c r="F605" s="779"/>
      <c r="G605" s="779"/>
      <c r="H605" s="779"/>
      <c r="I605" s="779"/>
    </row>
    <row r="606" spans="1:9">
      <c r="A606" s="779"/>
      <c r="B606" s="779"/>
      <c r="C606" s="779"/>
      <c r="D606" s="779"/>
      <c r="E606" s="779"/>
      <c r="F606" s="779"/>
      <c r="G606" s="779"/>
      <c r="H606" s="779"/>
      <c r="I606" s="779"/>
    </row>
    <row r="607" spans="1:9">
      <c r="A607" s="779"/>
      <c r="B607" s="779"/>
      <c r="C607" s="779"/>
      <c r="D607" s="779"/>
      <c r="E607" s="779"/>
      <c r="F607" s="779"/>
      <c r="G607" s="779"/>
      <c r="H607" s="779"/>
      <c r="I607" s="779"/>
    </row>
    <row r="608" spans="1:9">
      <c r="A608" s="779"/>
      <c r="B608" s="779"/>
      <c r="C608" s="779"/>
      <c r="D608" s="779"/>
      <c r="E608" s="779"/>
      <c r="F608" s="779"/>
      <c r="G608" s="779"/>
      <c r="H608" s="779"/>
      <c r="I608" s="779"/>
    </row>
    <row r="609" spans="1:9">
      <c r="A609" s="779"/>
      <c r="B609" s="779"/>
      <c r="C609" s="779"/>
      <c r="D609" s="779"/>
      <c r="E609" s="779"/>
      <c r="F609" s="779"/>
      <c r="G609" s="779"/>
      <c r="H609" s="779"/>
      <c r="I609" s="779"/>
    </row>
    <row r="610" spans="1:9">
      <c r="A610" s="779"/>
      <c r="B610" s="779"/>
      <c r="C610" s="779"/>
      <c r="D610" s="779"/>
      <c r="E610" s="779"/>
      <c r="F610" s="779"/>
      <c r="G610" s="779"/>
      <c r="H610" s="779"/>
      <c r="I610" s="779"/>
    </row>
    <row r="611" spans="1:9">
      <c r="A611" s="779"/>
      <c r="B611" s="779"/>
      <c r="C611" s="779"/>
      <c r="D611" s="779"/>
      <c r="E611" s="779"/>
      <c r="F611" s="779"/>
      <c r="G611" s="779"/>
      <c r="H611" s="779"/>
      <c r="I611" s="779"/>
    </row>
    <row r="612" spans="1:9">
      <c r="A612" s="779"/>
      <c r="B612" s="779"/>
      <c r="C612" s="779"/>
      <c r="D612" s="779"/>
      <c r="E612" s="779"/>
      <c r="F612" s="779"/>
      <c r="G612" s="779"/>
      <c r="H612" s="779"/>
      <c r="I612" s="779"/>
    </row>
    <row r="613" spans="1:9">
      <c r="A613" s="779"/>
      <c r="B613" s="779"/>
      <c r="C613" s="779"/>
      <c r="D613" s="779"/>
      <c r="E613" s="779"/>
      <c r="F613" s="779"/>
      <c r="G613" s="779"/>
      <c r="H613" s="779"/>
      <c r="I613" s="779"/>
    </row>
    <row r="614" spans="1:9">
      <c r="A614" s="779"/>
      <c r="B614" s="779"/>
      <c r="C614" s="779"/>
      <c r="D614" s="779"/>
      <c r="E614" s="779"/>
      <c r="F614" s="779"/>
      <c r="G614" s="779"/>
      <c r="H614" s="779"/>
      <c r="I614" s="779"/>
    </row>
    <row r="615" spans="1:9">
      <c r="A615" s="779"/>
      <c r="B615" s="779"/>
      <c r="C615" s="779"/>
      <c r="D615" s="779"/>
      <c r="E615" s="779"/>
      <c r="F615" s="779"/>
      <c r="G615" s="779"/>
      <c r="H615" s="779"/>
      <c r="I615" s="779"/>
    </row>
    <row r="616" spans="1:9">
      <c r="A616" s="779"/>
      <c r="B616" s="779"/>
      <c r="C616" s="779"/>
      <c r="D616" s="779"/>
      <c r="E616" s="779"/>
      <c r="F616" s="779"/>
      <c r="G616" s="779"/>
      <c r="H616" s="779"/>
      <c r="I616" s="779"/>
    </row>
    <row r="617" spans="1:9">
      <c r="A617" s="779"/>
      <c r="B617" s="779"/>
      <c r="C617" s="779"/>
      <c r="D617" s="779"/>
      <c r="E617" s="779"/>
      <c r="F617" s="779"/>
      <c r="G617" s="779"/>
      <c r="H617" s="779"/>
      <c r="I617" s="779"/>
    </row>
    <row r="618" spans="1:9">
      <c r="A618" s="779"/>
      <c r="B618" s="779"/>
      <c r="C618" s="779"/>
      <c r="D618" s="779"/>
      <c r="E618" s="779"/>
      <c r="F618" s="779"/>
      <c r="G618" s="779"/>
      <c r="H618" s="779"/>
      <c r="I618" s="779"/>
    </row>
    <row r="619" spans="1:9">
      <c r="A619" s="779"/>
      <c r="B619" s="779"/>
      <c r="C619" s="779"/>
      <c r="D619" s="779"/>
      <c r="E619" s="779"/>
      <c r="F619" s="779"/>
      <c r="G619" s="779"/>
      <c r="H619" s="779"/>
      <c r="I619" s="779"/>
    </row>
    <row r="620" spans="1:9">
      <c r="A620" s="779"/>
      <c r="B620" s="779"/>
      <c r="C620" s="779"/>
      <c r="D620" s="779"/>
      <c r="E620" s="779"/>
      <c r="F620" s="779"/>
      <c r="G620" s="779"/>
      <c r="H620" s="779"/>
      <c r="I620" s="779"/>
    </row>
    <row r="621" spans="1:9">
      <c r="A621" s="779"/>
      <c r="B621" s="779"/>
      <c r="C621" s="779"/>
      <c r="D621" s="779"/>
      <c r="E621" s="779"/>
      <c r="F621" s="779"/>
      <c r="G621" s="779"/>
      <c r="H621" s="779"/>
      <c r="I621" s="779"/>
    </row>
    <row r="622" spans="1:9">
      <c r="A622" s="779"/>
      <c r="B622" s="779"/>
      <c r="C622" s="779"/>
      <c r="D622" s="779"/>
      <c r="E622" s="779"/>
      <c r="F622" s="779"/>
      <c r="G622" s="779"/>
      <c r="H622" s="779"/>
      <c r="I622" s="779"/>
    </row>
    <row r="623" spans="1:9">
      <c r="A623" s="779"/>
      <c r="B623" s="779"/>
      <c r="C623" s="779"/>
      <c r="D623" s="779"/>
      <c r="E623" s="779"/>
      <c r="F623" s="779"/>
      <c r="G623" s="779"/>
      <c r="H623" s="779"/>
      <c r="I623" s="779"/>
    </row>
    <row r="624" spans="1:9">
      <c r="A624" s="779"/>
      <c r="B624" s="779"/>
      <c r="C624" s="779"/>
      <c r="D624" s="779"/>
      <c r="E624" s="779"/>
      <c r="F624" s="779"/>
      <c r="G624" s="779"/>
      <c r="H624" s="779"/>
      <c r="I624" s="779"/>
    </row>
    <row r="625" spans="1:9">
      <c r="A625" s="779"/>
      <c r="B625" s="779"/>
      <c r="C625" s="779"/>
      <c r="D625" s="779"/>
      <c r="E625" s="779"/>
      <c r="F625" s="779"/>
      <c r="G625" s="779"/>
      <c r="H625" s="779"/>
      <c r="I625" s="779"/>
    </row>
    <row r="626" spans="1:9">
      <c r="A626" s="779"/>
      <c r="B626" s="779"/>
      <c r="C626" s="779"/>
      <c r="D626" s="779"/>
      <c r="E626" s="779"/>
      <c r="F626" s="779"/>
      <c r="G626" s="779"/>
      <c r="H626" s="779"/>
      <c r="I626" s="779"/>
    </row>
    <row r="627" spans="1:9">
      <c r="A627" s="779"/>
      <c r="B627" s="779"/>
      <c r="C627" s="779"/>
      <c r="D627" s="779"/>
      <c r="E627" s="779"/>
      <c r="F627" s="779"/>
      <c r="G627" s="779"/>
      <c r="H627" s="779"/>
      <c r="I627" s="779"/>
    </row>
    <row r="628" spans="1:9">
      <c r="A628" s="779"/>
      <c r="B628" s="779"/>
      <c r="C628" s="779"/>
      <c r="D628" s="779"/>
      <c r="E628" s="779"/>
      <c r="F628" s="779"/>
      <c r="G628" s="779"/>
      <c r="H628" s="779"/>
      <c r="I628" s="779"/>
    </row>
    <row r="629" spans="1:9">
      <c r="A629" s="779"/>
      <c r="B629" s="779"/>
      <c r="C629" s="779"/>
      <c r="D629" s="779"/>
      <c r="E629" s="779"/>
      <c r="F629" s="779"/>
      <c r="G629" s="779"/>
      <c r="H629" s="779"/>
      <c r="I629" s="779"/>
    </row>
    <row r="630" spans="1:9">
      <c r="A630" s="779"/>
      <c r="B630" s="779"/>
      <c r="C630" s="779"/>
      <c r="D630" s="779"/>
      <c r="E630" s="779"/>
      <c r="F630" s="779"/>
      <c r="G630" s="779"/>
      <c r="H630" s="779"/>
      <c r="I630" s="779"/>
    </row>
    <row r="631" spans="1:9">
      <c r="A631" s="779"/>
      <c r="B631" s="779"/>
      <c r="C631" s="779"/>
      <c r="D631" s="779"/>
      <c r="E631" s="779"/>
      <c r="F631" s="779"/>
      <c r="G631" s="779"/>
      <c r="H631" s="779"/>
      <c r="I631" s="779"/>
    </row>
    <row r="632" spans="1:9">
      <c r="A632" s="779"/>
      <c r="B632" s="779"/>
      <c r="C632" s="779"/>
      <c r="D632" s="779"/>
      <c r="E632" s="779"/>
      <c r="F632" s="779"/>
      <c r="G632" s="779"/>
      <c r="H632" s="779"/>
      <c r="I632" s="779"/>
    </row>
    <row r="633" spans="1:9">
      <c r="A633" s="779"/>
      <c r="B633" s="779"/>
      <c r="C633" s="779"/>
      <c r="D633" s="779"/>
      <c r="E633" s="779"/>
      <c r="F633" s="779"/>
      <c r="G633" s="779"/>
      <c r="H633" s="779"/>
      <c r="I633" s="779"/>
    </row>
    <row r="634" spans="1:9">
      <c r="A634" s="779"/>
      <c r="B634" s="779"/>
      <c r="C634" s="779"/>
      <c r="D634" s="779"/>
      <c r="E634" s="779"/>
      <c r="F634" s="779"/>
      <c r="G634" s="779"/>
      <c r="H634" s="779"/>
      <c r="I634" s="779"/>
    </row>
    <row r="635" spans="1:9">
      <c r="A635" s="779"/>
      <c r="B635" s="779"/>
      <c r="C635" s="779"/>
      <c r="D635" s="779"/>
      <c r="E635" s="779"/>
      <c r="F635" s="779"/>
      <c r="G635" s="779"/>
      <c r="H635" s="779"/>
      <c r="I635" s="779"/>
    </row>
    <row r="636" spans="1:9">
      <c r="A636" s="779"/>
      <c r="B636" s="779"/>
      <c r="C636" s="779"/>
      <c r="D636" s="779"/>
      <c r="E636" s="779"/>
      <c r="F636" s="779"/>
      <c r="G636" s="779"/>
      <c r="H636" s="779"/>
      <c r="I636" s="779"/>
    </row>
    <row r="637" spans="1:9">
      <c r="A637" s="779"/>
      <c r="B637" s="779"/>
      <c r="C637" s="779"/>
      <c r="D637" s="779"/>
      <c r="E637" s="779"/>
      <c r="F637" s="779"/>
      <c r="G637" s="779"/>
      <c r="H637" s="779"/>
      <c r="I637" s="779"/>
    </row>
    <row r="638" spans="1:9">
      <c r="A638" s="779"/>
      <c r="B638" s="779"/>
      <c r="C638" s="779"/>
      <c r="D638" s="779"/>
      <c r="E638" s="779"/>
      <c r="F638" s="779"/>
      <c r="G638" s="779"/>
      <c r="H638" s="779"/>
      <c r="I638" s="779"/>
    </row>
    <row r="639" spans="1:9">
      <c r="A639" s="779"/>
      <c r="B639" s="779"/>
      <c r="C639" s="779"/>
      <c r="D639" s="779"/>
      <c r="E639" s="779"/>
      <c r="F639" s="779"/>
      <c r="G639" s="779"/>
      <c r="H639" s="779"/>
      <c r="I639" s="779"/>
    </row>
    <row r="640" spans="1:9">
      <c r="A640" s="779"/>
      <c r="B640" s="779"/>
      <c r="C640" s="779"/>
      <c r="D640" s="779"/>
      <c r="E640" s="779"/>
      <c r="F640" s="779"/>
      <c r="G640" s="779"/>
      <c r="H640" s="779"/>
      <c r="I640" s="779"/>
    </row>
    <row r="641" spans="1:9">
      <c r="A641" s="779"/>
      <c r="B641" s="779"/>
      <c r="C641" s="779"/>
      <c r="D641" s="779"/>
      <c r="E641" s="779"/>
      <c r="F641" s="779"/>
      <c r="G641" s="779"/>
      <c r="H641" s="779"/>
      <c r="I641" s="779"/>
    </row>
    <row r="642" spans="1:9">
      <c r="A642" s="779"/>
      <c r="B642" s="779"/>
      <c r="C642" s="779"/>
      <c r="D642" s="779"/>
      <c r="E642" s="779"/>
      <c r="F642" s="779"/>
      <c r="G642" s="779"/>
      <c r="H642" s="779"/>
      <c r="I642" s="779"/>
    </row>
    <row r="643" spans="1:9">
      <c r="A643" s="779"/>
      <c r="B643" s="779"/>
      <c r="C643" s="779"/>
      <c r="D643" s="779"/>
      <c r="E643" s="779"/>
      <c r="F643" s="779"/>
      <c r="G643" s="779"/>
      <c r="H643" s="779"/>
      <c r="I643" s="779"/>
    </row>
    <row r="644" spans="1:9">
      <c r="A644" s="779"/>
      <c r="B644" s="779"/>
      <c r="C644" s="779"/>
      <c r="D644" s="779"/>
      <c r="E644" s="779"/>
      <c r="F644" s="779"/>
      <c r="G644" s="779"/>
      <c r="H644" s="779"/>
      <c r="I644" s="779"/>
    </row>
    <row r="645" spans="1:9">
      <c r="A645" s="779"/>
      <c r="B645" s="779"/>
      <c r="C645" s="779"/>
      <c r="D645" s="779"/>
      <c r="E645" s="779"/>
      <c r="F645" s="779"/>
      <c r="G645" s="779"/>
      <c r="H645" s="779"/>
      <c r="I645" s="779"/>
    </row>
    <row r="646" spans="1:9">
      <c r="A646" s="779"/>
      <c r="B646" s="779"/>
      <c r="C646" s="779"/>
      <c r="D646" s="779"/>
      <c r="E646" s="779"/>
      <c r="F646" s="779"/>
      <c r="G646" s="779"/>
      <c r="H646" s="779"/>
      <c r="I646" s="779"/>
    </row>
    <row r="647" spans="1:9">
      <c r="A647" s="779"/>
      <c r="B647" s="779"/>
      <c r="C647" s="779"/>
      <c r="D647" s="779"/>
      <c r="E647" s="779"/>
      <c r="F647" s="779"/>
      <c r="G647" s="779"/>
      <c r="H647" s="779"/>
      <c r="I647" s="779"/>
    </row>
    <row r="648" spans="1:9">
      <c r="A648" s="779"/>
      <c r="B648" s="779"/>
      <c r="C648" s="779"/>
      <c r="D648" s="779"/>
      <c r="E648" s="779"/>
      <c r="F648" s="779"/>
      <c r="G648" s="779"/>
      <c r="H648" s="779"/>
      <c r="I648" s="779"/>
    </row>
    <row r="649" spans="1:9">
      <c r="A649" s="779"/>
      <c r="B649" s="779"/>
      <c r="C649" s="779"/>
      <c r="D649" s="779"/>
      <c r="E649" s="779"/>
      <c r="F649" s="779"/>
      <c r="G649" s="779"/>
      <c r="H649" s="779"/>
      <c r="I649" s="779"/>
    </row>
    <row r="650" spans="1:9">
      <c r="A650" s="779"/>
      <c r="B650" s="779"/>
      <c r="C650" s="779"/>
      <c r="D650" s="779"/>
      <c r="E650" s="779"/>
      <c r="F650" s="779"/>
      <c r="G650" s="779"/>
      <c r="H650" s="779"/>
      <c r="I650" s="779"/>
    </row>
    <row r="651" spans="1:9">
      <c r="A651" s="779"/>
      <c r="B651" s="779"/>
      <c r="C651" s="779"/>
      <c r="D651" s="779"/>
      <c r="E651" s="779"/>
      <c r="F651" s="779"/>
      <c r="G651" s="779"/>
      <c r="H651" s="779"/>
      <c r="I651" s="779"/>
    </row>
    <row r="652" spans="1:9">
      <c r="A652" s="779"/>
      <c r="B652" s="779"/>
      <c r="C652" s="779"/>
      <c r="D652" s="779"/>
      <c r="E652" s="779"/>
      <c r="F652" s="779"/>
      <c r="G652" s="779"/>
      <c r="H652" s="779"/>
      <c r="I652" s="779"/>
    </row>
    <row r="653" spans="1:9">
      <c r="A653" s="779"/>
      <c r="B653" s="779"/>
      <c r="C653" s="779"/>
      <c r="D653" s="779"/>
      <c r="E653" s="779"/>
      <c r="F653" s="779"/>
      <c r="G653" s="779"/>
      <c r="H653" s="779"/>
      <c r="I653" s="779"/>
    </row>
    <row r="654" spans="1:9">
      <c r="A654" s="779"/>
      <c r="B654" s="779"/>
      <c r="C654" s="779"/>
      <c r="D654" s="779"/>
      <c r="E654" s="779"/>
      <c r="F654" s="779"/>
      <c r="G654" s="779"/>
      <c r="H654" s="779"/>
      <c r="I654" s="779"/>
    </row>
    <row r="655" spans="1:9">
      <c r="A655" s="779"/>
      <c r="B655" s="779"/>
      <c r="C655" s="779"/>
      <c r="D655" s="779"/>
      <c r="E655" s="779"/>
      <c r="F655" s="779"/>
      <c r="G655" s="779"/>
      <c r="H655" s="779"/>
      <c r="I655" s="779"/>
    </row>
    <row r="656" spans="1:9">
      <c r="A656" s="779"/>
      <c r="B656" s="779"/>
      <c r="C656" s="779"/>
      <c r="D656" s="779"/>
      <c r="E656" s="779"/>
      <c r="F656" s="779"/>
      <c r="G656" s="779"/>
      <c r="H656" s="779"/>
      <c r="I656" s="779"/>
    </row>
    <row r="657" spans="1:9">
      <c r="A657" s="779"/>
      <c r="B657" s="779"/>
      <c r="C657" s="779"/>
      <c r="D657" s="779"/>
      <c r="E657" s="779"/>
      <c r="F657" s="779"/>
      <c r="G657" s="779"/>
      <c r="H657" s="779"/>
      <c r="I657" s="779"/>
    </row>
    <row r="658" spans="1:9">
      <c r="A658" s="779"/>
      <c r="B658" s="779"/>
      <c r="C658" s="779"/>
      <c r="D658" s="779"/>
      <c r="E658" s="779"/>
      <c r="F658" s="779"/>
      <c r="G658" s="779"/>
      <c r="H658" s="779"/>
      <c r="I658" s="779"/>
    </row>
    <row r="659" spans="1:9">
      <c r="A659" s="779"/>
      <c r="B659" s="779"/>
      <c r="C659" s="779"/>
      <c r="D659" s="779"/>
      <c r="E659" s="779"/>
      <c r="F659" s="779"/>
      <c r="G659" s="779"/>
      <c r="H659" s="779"/>
      <c r="I659" s="779"/>
    </row>
    <row r="660" spans="1:9">
      <c r="A660" s="779"/>
      <c r="B660" s="779"/>
      <c r="C660" s="779"/>
      <c r="D660" s="779"/>
      <c r="E660" s="779"/>
      <c r="F660" s="779"/>
      <c r="G660" s="779"/>
      <c r="H660" s="779"/>
      <c r="I660" s="779"/>
    </row>
    <row r="661" spans="1:9">
      <c r="A661" s="779"/>
      <c r="B661" s="779"/>
      <c r="C661" s="779"/>
      <c r="D661" s="779"/>
      <c r="E661" s="779"/>
      <c r="F661" s="779"/>
      <c r="G661" s="779"/>
      <c r="H661" s="779"/>
      <c r="I661" s="779"/>
    </row>
    <row r="662" spans="1:9">
      <c r="A662" s="779"/>
      <c r="B662" s="779"/>
      <c r="C662" s="779"/>
      <c r="D662" s="779"/>
      <c r="E662" s="779"/>
      <c r="F662" s="779"/>
      <c r="G662" s="779"/>
      <c r="H662" s="779"/>
      <c r="I662" s="779"/>
    </row>
    <row r="663" spans="1:9">
      <c r="A663" s="779"/>
      <c r="B663" s="779"/>
      <c r="C663" s="779"/>
      <c r="D663" s="779"/>
      <c r="E663" s="779"/>
      <c r="F663" s="779"/>
      <c r="G663" s="779"/>
      <c r="H663" s="779"/>
      <c r="I663" s="779"/>
    </row>
    <row r="664" spans="1:9">
      <c r="A664" s="779"/>
      <c r="B664" s="779"/>
      <c r="C664" s="779"/>
      <c r="D664" s="779"/>
      <c r="E664" s="779"/>
      <c r="F664" s="779"/>
      <c r="G664" s="779"/>
      <c r="H664" s="779"/>
      <c r="I664" s="779"/>
    </row>
    <row r="665" spans="1:9">
      <c r="A665" s="779"/>
      <c r="B665" s="779"/>
      <c r="C665" s="779"/>
      <c r="D665" s="779"/>
      <c r="E665" s="779"/>
      <c r="F665" s="779"/>
      <c r="G665" s="779"/>
      <c r="H665" s="779"/>
      <c r="I665" s="779"/>
    </row>
    <row r="666" spans="1:9">
      <c r="A666" s="779"/>
      <c r="B666" s="779"/>
      <c r="C666" s="779"/>
      <c r="D666" s="779"/>
      <c r="E666" s="779"/>
      <c r="F666" s="779"/>
      <c r="G666" s="779"/>
      <c r="H666" s="779"/>
      <c r="I666" s="779"/>
    </row>
    <row r="667" spans="1:9">
      <c r="A667" s="779"/>
      <c r="B667" s="779"/>
      <c r="C667" s="779"/>
      <c r="D667" s="779"/>
      <c r="E667" s="779"/>
      <c r="F667" s="779"/>
      <c r="G667" s="779"/>
      <c r="H667" s="779"/>
      <c r="I667" s="779"/>
    </row>
    <row r="668" spans="1:9">
      <c r="A668" s="779"/>
      <c r="B668" s="779"/>
      <c r="C668" s="779"/>
      <c r="D668" s="779"/>
      <c r="E668" s="779"/>
      <c r="F668" s="779"/>
      <c r="G668" s="779"/>
      <c r="H668" s="779"/>
      <c r="I668" s="779"/>
    </row>
    <row r="669" spans="1:9">
      <c r="A669" s="779"/>
      <c r="B669" s="779"/>
      <c r="C669" s="779"/>
      <c r="D669" s="779"/>
      <c r="E669" s="779"/>
      <c r="F669" s="779"/>
      <c r="G669" s="779"/>
      <c r="H669" s="779"/>
      <c r="I669" s="779"/>
    </row>
    <row r="670" spans="1:9">
      <c r="A670" s="779"/>
      <c r="B670" s="779"/>
      <c r="C670" s="779"/>
      <c r="D670" s="779"/>
      <c r="E670" s="779"/>
      <c r="F670" s="779"/>
      <c r="G670" s="779"/>
      <c r="H670" s="779"/>
      <c r="I670" s="779"/>
    </row>
    <row r="671" spans="1:9">
      <c r="A671" s="779"/>
      <c r="B671" s="779"/>
      <c r="C671" s="779"/>
      <c r="D671" s="779"/>
      <c r="E671" s="779"/>
      <c r="F671" s="779"/>
      <c r="G671" s="779"/>
      <c r="H671" s="779"/>
      <c r="I671" s="779"/>
    </row>
    <row r="672" spans="1:9">
      <c r="A672" s="779"/>
      <c r="B672" s="779"/>
      <c r="C672" s="779"/>
      <c r="D672" s="779"/>
      <c r="E672" s="779"/>
      <c r="F672" s="779"/>
      <c r="G672" s="779"/>
      <c r="H672" s="779"/>
      <c r="I672" s="779"/>
    </row>
    <row r="673" spans="1:9">
      <c r="A673" s="779"/>
      <c r="B673" s="779"/>
      <c r="C673" s="779"/>
      <c r="D673" s="779"/>
      <c r="E673" s="779"/>
      <c r="F673" s="779"/>
      <c r="G673" s="779"/>
      <c r="H673" s="779"/>
      <c r="I673" s="779"/>
    </row>
    <row r="674" spans="1:9">
      <c r="A674" s="779"/>
      <c r="B674" s="779"/>
      <c r="C674" s="779"/>
      <c r="D674" s="779"/>
      <c r="E674" s="779"/>
      <c r="F674" s="779"/>
      <c r="G674" s="779"/>
      <c r="H674" s="779"/>
      <c r="I674" s="779"/>
    </row>
    <row r="675" spans="1:9">
      <c r="A675" s="779"/>
      <c r="B675" s="779"/>
      <c r="C675" s="779"/>
      <c r="D675" s="779"/>
      <c r="E675" s="779"/>
      <c r="F675" s="779"/>
      <c r="G675" s="779"/>
      <c r="H675" s="779"/>
      <c r="I675" s="779"/>
    </row>
    <row r="676" spans="1:9">
      <c r="A676" s="779"/>
      <c r="B676" s="779"/>
      <c r="C676" s="779"/>
      <c r="D676" s="779"/>
      <c r="E676" s="779"/>
      <c r="F676" s="779"/>
      <c r="G676" s="779"/>
      <c r="H676" s="779"/>
      <c r="I676" s="779"/>
    </row>
    <row r="677" spans="1:9">
      <c r="A677" s="779"/>
      <c r="B677" s="779"/>
      <c r="C677" s="779"/>
      <c r="D677" s="779"/>
      <c r="E677" s="779"/>
      <c r="F677" s="779"/>
      <c r="G677" s="779"/>
      <c r="H677" s="779"/>
      <c r="I677" s="779"/>
    </row>
    <row r="678" spans="1:9">
      <c r="A678" s="779"/>
      <c r="B678" s="779"/>
      <c r="C678" s="779"/>
      <c r="D678" s="779"/>
      <c r="E678" s="779"/>
      <c r="F678" s="779"/>
      <c r="G678" s="779"/>
      <c r="H678" s="779"/>
      <c r="I678" s="779"/>
    </row>
    <row r="679" spans="1:9">
      <c r="A679" s="779"/>
      <c r="B679" s="779"/>
      <c r="C679" s="779"/>
      <c r="D679" s="779"/>
      <c r="E679" s="779"/>
      <c r="F679" s="779"/>
      <c r="G679" s="779"/>
      <c r="H679" s="779"/>
      <c r="I679" s="779"/>
    </row>
    <row r="680" spans="1:9">
      <c r="A680" s="779"/>
      <c r="B680" s="779"/>
      <c r="C680" s="779"/>
      <c r="D680" s="779"/>
      <c r="E680" s="779"/>
      <c r="F680" s="779"/>
      <c r="G680" s="779"/>
      <c r="H680" s="779"/>
      <c r="I680" s="779"/>
    </row>
    <row r="681" spans="1:9">
      <c r="A681" s="779"/>
      <c r="B681" s="779"/>
      <c r="C681" s="779"/>
      <c r="D681" s="779"/>
      <c r="E681" s="779"/>
      <c r="F681" s="779"/>
      <c r="G681" s="779"/>
      <c r="H681" s="779"/>
      <c r="I681" s="779"/>
    </row>
    <row r="682" spans="1:9">
      <c r="A682" s="779"/>
      <c r="B682" s="779"/>
      <c r="C682" s="779"/>
      <c r="D682" s="779"/>
      <c r="E682" s="779"/>
      <c r="F682" s="779"/>
      <c r="G682" s="779"/>
      <c r="H682" s="779"/>
      <c r="I682" s="779"/>
    </row>
    <row r="683" spans="1:9">
      <c r="A683" s="779"/>
      <c r="B683" s="779"/>
      <c r="C683" s="779"/>
      <c r="D683" s="779"/>
      <c r="E683" s="779"/>
      <c r="F683" s="779"/>
      <c r="G683" s="779"/>
      <c r="H683" s="779"/>
      <c r="I683" s="779"/>
    </row>
    <row r="684" spans="1:9">
      <c r="A684" s="779"/>
      <c r="B684" s="779"/>
      <c r="C684" s="779"/>
      <c r="D684" s="779"/>
      <c r="E684" s="779"/>
      <c r="F684" s="779"/>
      <c r="G684" s="779"/>
      <c r="H684" s="779"/>
      <c r="I684" s="779"/>
    </row>
    <row r="685" spans="1:9">
      <c r="A685" s="779"/>
      <c r="B685" s="779"/>
      <c r="C685" s="779"/>
      <c r="D685" s="779"/>
      <c r="E685" s="779"/>
      <c r="F685" s="779"/>
      <c r="G685" s="779"/>
      <c r="H685" s="779"/>
      <c r="I685" s="779"/>
    </row>
    <row r="686" spans="1:9">
      <c r="A686" s="779"/>
      <c r="B686" s="779"/>
      <c r="C686" s="779"/>
      <c r="D686" s="779"/>
      <c r="E686" s="779"/>
      <c r="F686" s="779"/>
      <c r="G686" s="779"/>
      <c r="H686" s="779"/>
      <c r="I686" s="779"/>
    </row>
    <row r="687" spans="1:9">
      <c r="A687" s="779"/>
      <c r="B687" s="779"/>
      <c r="C687" s="779"/>
      <c r="D687" s="779"/>
      <c r="E687" s="779"/>
      <c r="F687" s="779"/>
      <c r="G687" s="779"/>
      <c r="H687" s="779"/>
      <c r="I687" s="779"/>
    </row>
    <row r="688" spans="1:9">
      <c r="A688" s="779"/>
      <c r="B688" s="779"/>
      <c r="C688" s="779"/>
      <c r="D688" s="779"/>
      <c r="E688" s="779"/>
      <c r="F688" s="779"/>
      <c r="G688" s="779"/>
      <c r="H688" s="779"/>
      <c r="I688" s="779"/>
    </row>
    <row r="689" spans="1:9">
      <c r="A689" s="779"/>
      <c r="B689" s="779"/>
      <c r="C689" s="779"/>
      <c r="D689" s="779"/>
      <c r="E689" s="779"/>
      <c r="F689" s="779"/>
      <c r="G689" s="779"/>
      <c r="H689" s="779"/>
      <c r="I689" s="779"/>
    </row>
    <row r="690" spans="1:9">
      <c r="A690" s="779"/>
      <c r="B690" s="779"/>
      <c r="C690" s="779"/>
      <c r="D690" s="779"/>
      <c r="E690" s="779"/>
      <c r="F690" s="779"/>
      <c r="G690" s="779"/>
      <c r="H690" s="779"/>
      <c r="I690" s="779"/>
    </row>
    <row r="691" spans="1:9">
      <c r="A691" s="779"/>
      <c r="B691" s="779"/>
      <c r="C691" s="779"/>
      <c r="D691" s="779"/>
      <c r="E691" s="779"/>
      <c r="F691" s="779"/>
      <c r="G691" s="779"/>
      <c r="H691" s="779"/>
      <c r="I691" s="779"/>
    </row>
    <row r="692" spans="1:9">
      <c r="A692" s="779"/>
      <c r="B692" s="779"/>
      <c r="C692" s="779"/>
      <c r="D692" s="779"/>
      <c r="E692" s="779"/>
      <c r="F692" s="779"/>
      <c r="G692" s="779"/>
      <c r="H692" s="779"/>
      <c r="I692" s="779"/>
    </row>
    <row r="693" spans="1:9">
      <c r="A693" s="779"/>
      <c r="B693" s="779"/>
      <c r="C693" s="779"/>
      <c r="D693" s="779"/>
      <c r="E693" s="779"/>
      <c r="F693" s="779"/>
      <c r="G693" s="779"/>
      <c r="H693" s="779"/>
      <c r="I693" s="779"/>
    </row>
    <row r="694" spans="1:9">
      <c r="A694" s="779"/>
      <c r="B694" s="779"/>
      <c r="C694" s="779"/>
      <c r="D694" s="779"/>
      <c r="E694" s="779"/>
      <c r="F694" s="779"/>
      <c r="G694" s="779"/>
      <c r="H694" s="779"/>
      <c r="I694" s="779"/>
    </row>
    <row r="695" spans="1:9">
      <c r="A695" s="779"/>
      <c r="B695" s="779"/>
      <c r="C695" s="779"/>
      <c r="D695" s="779"/>
      <c r="E695" s="779"/>
      <c r="F695" s="779"/>
      <c r="G695" s="779"/>
      <c r="H695" s="779"/>
      <c r="I695" s="779"/>
    </row>
    <row r="696" spans="1:9">
      <c r="A696" s="779"/>
      <c r="B696" s="779"/>
      <c r="C696" s="779"/>
      <c r="D696" s="779"/>
      <c r="E696" s="779"/>
      <c r="F696" s="779"/>
      <c r="G696" s="779"/>
      <c r="H696" s="779"/>
      <c r="I696" s="779"/>
    </row>
    <row r="697" spans="1:9">
      <c r="A697" s="779"/>
      <c r="B697" s="779"/>
      <c r="C697" s="779"/>
      <c r="D697" s="779"/>
      <c r="E697" s="779"/>
      <c r="F697" s="779"/>
      <c r="G697" s="779"/>
      <c r="H697" s="779"/>
      <c r="I697" s="779"/>
    </row>
    <row r="698" spans="1:9">
      <c r="A698" s="779"/>
      <c r="B698" s="779"/>
      <c r="C698" s="779"/>
      <c r="D698" s="779"/>
      <c r="E698" s="779"/>
      <c r="F698" s="779"/>
      <c r="G698" s="779"/>
      <c r="H698" s="779"/>
      <c r="I698" s="779"/>
    </row>
    <row r="699" spans="1:9">
      <c r="A699" s="779"/>
      <c r="B699" s="779"/>
      <c r="C699" s="779"/>
      <c r="D699" s="779"/>
      <c r="E699" s="779"/>
      <c r="F699" s="779"/>
      <c r="G699" s="779"/>
      <c r="H699" s="779"/>
      <c r="I699" s="779"/>
    </row>
    <row r="700" spans="1:9">
      <c r="A700" s="779"/>
      <c r="B700" s="779"/>
      <c r="C700" s="779"/>
      <c r="D700" s="779"/>
      <c r="E700" s="779"/>
      <c r="F700" s="779"/>
      <c r="G700" s="779"/>
      <c r="H700" s="779"/>
      <c r="I700" s="779"/>
    </row>
    <row r="701" spans="1:9">
      <c r="A701" s="779"/>
      <c r="B701" s="779"/>
      <c r="C701" s="779"/>
      <c r="D701" s="779"/>
      <c r="E701" s="779"/>
      <c r="F701" s="779"/>
      <c r="G701" s="779"/>
      <c r="H701" s="779"/>
      <c r="I701" s="779"/>
    </row>
    <row r="702" spans="1:9">
      <c r="A702" s="779"/>
      <c r="B702" s="779"/>
      <c r="C702" s="779"/>
      <c r="D702" s="779"/>
      <c r="E702" s="779"/>
      <c r="F702" s="779"/>
      <c r="G702" s="779"/>
      <c r="H702" s="779"/>
      <c r="I702" s="779"/>
    </row>
    <row r="703" spans="1:9">
      <c r="A703" s="779"/>
      <c r="B703" s="779"/>
      <c r="C703" s="779"/>
      <c r="D703" s="779"/>
      <c r="E703" s="779"/>
      <c r="F703" s="779"/>
      <c r="G703" s="779"/>
      <c r="H703" s="779"/>
      <c r="I703" s="779"/>
    </row>
    <row r="704" spans="1:9">
      <c r="A704" s="779"/>
      <c r="B704" s="779"/>
      <c r="C704" s="779"/>
      <c r="D704" s="779"/>
      <c r="E704" s="779"/>
      <c r="F704" s="779"/>
      <c r="G704" s="779"/>
      <c r="H704" s="779"/>
      <c r="I704" s="779"/>
    </row>
    <row r="705" spans="1:9">
      <c r="A705" s="779"/>
      <c r="B705" s="779"/>
      <c r="C705" s="779"/>
      <c r="D705" s="779"/>
      <c r="E705" s="779"/>
      <c r="F705" s="779"/>
      <c r="G705" s="779"/>
      <c r="H705" s="779"/>
      <c r="I705" s="779"/>
    </row>
    <row r="706" spans="1:9">
      <c r="A706" s="779"/>
      <c r="B706" s="779"/>
      <c r="C706" s="779"/>
      <c r="D706" s="779"/>
      <c r="E706" s="779"/>
      <c r="F706" s="779"/>
      <c r="G706" s="779"/>
      <c r="H706" s="779"/>
      <c r="I706" s="779"/>
    </row>
    <row r="707" spans="1:9">
      <c r="A707" s="779"/>
      <c r="B707" s="779"/>
      <c r="C707" s="779"/>
      <c r="D707" s="779"/>
      <c r="E707" s="779"/>
      <c r="F707" s="779"/>
      <c r="G707" s="779"/>
      <c r="H707" s="779"/>
      <c r="I707" s="779"/>
    </row>
    <row r="708" spans="1:9">
      <c r="A708" s="779"/>
      <c r="B708" s="779"/>
      <c r="C708" s="779"/>
      <c r="D708" s="779"/>
      <c r="E708" s="779"/>
      <c r="F708" s="779"/>
      <c r="G708" s="779"/>
      <c r="H708" s="779"/>
      <c r="I708" s="779"/>
    </row>
    <row r="709" spans="1:9">
      <c r="A709" s="779"/>
      <c r="B709" s="779"/>
      <c r="C709" s="779"/>
      <c r="D709" s="779"/>
      <c r="E709" s="779"/>
      <c r="F709" s="779"/>
      <c r="G709" s="779"/>
      <c r="H709" s="779"/>
      <c r="I709" s="779"/>
    </row>
    <row r="710" spans="1:9">
      <c r="A710" s="779"/>
      <c r="B710" s="779"/>
      <c r="C710" s="779"/>
      <c r="D710" s="779"/>
      <c r="E710" s="779"/>
      <c r="F710" s="779"/>
      <c r="G710" s="779"/>
      <c r="H710" s="779"/>
      <c r="I710" s="779"/>
    </row>
    <row r="711" spans="1:9">
      <c r="A711" s="779"/>
      <c r="B711" s="779"/>
      <c r="C711" s="779"/>
      <c r="D711" s="779"/>
      <c r="E711" s="779"/>
      <c r="F711" s="779"/>
      <c r="G711" s="779"/>
      <c r="H711" s="779"/>
      <c r="I711" s="779"/>
    </row>
    <row r="712" spans="1:9">
      <c r="A712" s="779"/>
      <c r="B712" s="779"/>
      <c r="C712" s="779"/>
      <c r="D712" s="779"/>
      <c r="E712" s="779"/>
      <c r="F712" s="779"/>
      <c r="G712" s="779"/>
      <c r="H712" s="779"/>
      <c r="I712" s="779"/>
    </row>
    <row r="713" spans="1:9">
      <c r="A713" s="779"/>
      <c r="B713" s="779"/>
      <c r="C713" s="779"/>
      <c r="D713" s="779"/>
      <c r="E713" s="779"/>
      <c r="F713" s="779"/>
      <c r="G713" s="779"/>
      <c r="H713" s="779"/>
      <c r="I713" s="779"/>
    </row>
    <row r="714" spans="1:9">
      <c r="A714" s="779"/>
      <c r="B714" s="779"/>
      <c r="C714" s="779"/>
      <c r="D714" s="779"/>
      <c r="E714" s="779"/>
      <c r="F714" s="779"/>
      <c r="G714" s="779"/>
      <c r="H714" s="779"/>
      <c r="I714" s="779"/>
    </row>
    <row r="715" spans="1:9">
      <c r="A715" s="779"/>
      <c r="B715" s="779"/>
      <c r="C715" s="779"/>
      <c r="D715" s="779"/>
      <c r="E715" s="779"/>
      <c r="F715" s="779"/>
      <c r="G715" s="779"/>
      <c r="H715" s="779"/>
      <c r="I715" s="779"/>
    </row>
    <row r="716" spans="1:9">
      <c r="A716" s="779"/>
      <c r="B716" s="779"/>
      <c r="C716" s="779"/>
      <c r="D716" s="779"/>
      <c r="E716" s="779"/>
      <c r="F716" s="779"/>
      <c r="G716" s="779"/>
      <c r="H716" s="779"/>
      <c r="I716" s="779"/>
    </row>
    <row r="717" spans="1:9">
      <c r="A717" s="779"/>
      <c r="B717" s="779"/>
      <c r="C717" s="779"/>
      <c r="D717" s="779"/>
      <c r="E717" s="779"/>
      <c r="F717" s="779"/>
      <c r="G717" s="779"/>
      <c r="H717" s="779"/>
      <c r="I717" s="779"/>
    </row>
    <row r="718" spans="1:9">
      <c r="A718" s="779"/>
      <c r="B718" s="779"/>
      <c r="C718" s="779"/>
      <c r="D718" s="779"/>
      <c r="E718" s="779"/>
      <c r="F718" s="779"/>
      <c r="G718" s="779"/>
      <c r="H718" s="779"/>
      <c r="I718" s="779"/>
    </row>
    <row r="719" spans="1:9">
      <c r="A719" s="779"/>
      <c r="B719" s="779"/>
      <c r="C719" s="779"/>
      <c r="D719" s="779"/>
      <c r="E719" s="779"/>
      <c r="F719" s="779"/>
      <c r="G719" s="779"/>
      <c r="H719" s="779"/>
      <c r="I719" s="779"/>
    </row>
    <row r="720" spans="1:9">
      <c r="A720" s="779"/>
      <c r="B720" s="779"/>
      <c r="C720" s="779"/>
      <c r="D720" s="779"/>
      <c r="E720" s="779"/>
      <c r="F720" s="779"/>
      <c r="G720" s="779"/>
      <c r="H720" s="779"/>
      <c r="I720" s="779"/>
    </row>
    <row r="721" spans="1:9">
      <c r="A721" s="779"/>
      <c r="B721" s="779"/>
      <c r="C721" s="779"/>
      <c r="D721" s="779"/>
      <c r="E721" s="779"/>
      <c r="F721" s="779"/>
      <c r="G721" s="779"/>
      <c r="H721" s="779"/>
      <c r="I721" s="779"/>
    </row>
    <row r="722" spans="1:9">
      <c r="A722" s="779"/>
      <c r="B722" s="779"/>
      <c r="C722" s="779"/>
      <c r="D722" s="779"/>
      <c r="E722" s="779"/>
      <c r="F722" s="779"/>
      <c r="G722" s="779"/>
      <c r="H722" s="779"/>
      <c r="I722" s="779"/>
    </row>
    <row r="723" spans="1:9">
      <c r="A723" s="779"/>
      <c r="B723" s="779"/>
      <c r="C723" s="779"/>
      <c r="D723" s="779"/>
      <c r="E723" s="779"/>
      <c r="F723" s="779"/>
      <c r="G723" s="779"/>
      <c r="H723" s="779"/>
      <c r="I723" s="779"/>
    </row>
    <row r="724" spans="1:9">
      <c r="A724" s="779"/>
      <c r="B724" s="779"/>
      <c r="C724" s="779"/>
      <c r="D724" s="779"/>
      <c r="E724" s="779"/>
      <c r="F724" s="779"/>
      <c r="G724" s="779"/>
      <c r="H724" s="779"/>
      <c r="I724" s="779"/>
    </row>
    <row r="725" spans="1:9">
      <c r="A725" s="779"/>
      <c r="B725" s="779"/>
      <c r="C725" s="779"/>
      <c r="D725" s="779"/>
      <c r="E725" s="779"/>
      <c r="F725" s="779"/>
      <c r="G725" s="779"/>
      <c r="H725" s="779"/>
      <c r="I725" s="779"/>
    </row>
    <row r="726" spans="1:9">
      <c r="A726" s="779"/>
      <c r="B726" s="779"/>
      <c r="C726" s="779"/>
      <c r="D726" s="779"/>
      <c r="E726" s="779"/>
      <c r="F726" s="779"/>
      <c r="G726" s="779"/>
      <c r="H726" s="779"/>
      <c r="I726" s="779"/>
    </row>
    <row r="727" spans="1:9">
      <c r="A727" s="779"/>
      <c r="B727" s="779"/>
      <c r="C727" s="779"/>
      <c r="D727" s="779"/>
      <c r="E727" s="779"/>
      <c r="F727" s="779"/>
      <c r="G727" s="779"/>
      <c r="H727" s="779"/>
      <c r="I727" s="779"/>
    </row>
    <row r="728" spans="1:9">
      <c r="A728" s="779"/>
      <c r="B728" s="779"/>
      <c r="C728" s="779"/>
      <c r="D728" s="779"/>
      <c r="E728" s="779"/>
      <c r="F728" s="779"/>
      <c r="G728" s="779"/>
      <c r="H728" s="779"/>
      <c r="I728" s="779"/>
    </row>
    <row r="729" spans="1:9">
      <c r="A729" s="779"/>
      <c r="B729" s="779"/>
      <c r="C729" s="779"/>
      <c r="D729" s="779"/>
      <c r="E729" s="779"/>
      <c r="F729" s="779"/>
      <c r="G729" s="779"/>
      <c r="H729" s="779"/>
      <c r="I729" s="779"/>
    </row>
    <row r="730" spans="1:9">
      <c r="A730" s="779"/>
      <c r="B730" s="779"/>
      <c r="C730" s="779"/>
      <c r="D730" s="779"/>
      <c r="E730" s="779"/>
      <c r="F730" s="779"/>
      <c r="G730" s="779"/>
      <c r="H730" s="779"/>
      <c r="I730" s="779"/>
    </row>
    <row r="731" spans="1:9">
      <c r="A731" s="779"/>
      <c r="B731" s="779"/>
      <c r="C731" s="779"/>
      <c r="D731" s="779"/>
      <c r="E731" s="779"/>
      <c r="F731" s="779"/>
      <c r="G731" s="779"/>
      <c r="H731" s="779"/>
      <c r="I731" s="779"/>
    </row>
    <row r="732" spans="1:9">
      <c r="A732" s="779"/>
      <c r="B732" s="779"/>
      <c r="C732" s="779"/>
      <c r="D732" s="779"/>
      <c r="E732" s="779"/>
      <c r="F732" s="779"/>
      <c r="G732" s="779"/>
      <c r="H732" s="779"/>
      <c r="I732" s="779"/>
    </row>
    <row r="733" spans="1:9">
      <c r="A733" s="779"/>
      <c r="B733" s="779"/>
      <c r="C733" s="779"/>
      <c r="D733" s="779"/>
      <c r="E733" s="779"/>
      <c r="F733" s="779"/>
      <c r="G733" s="779"/>
      <c r="H733" s="779"/>
      <c r="I733" s="779"/>
    </row>
    <row r="734" spans="1:9">
      <c r="A734" s="779"/>
      <c r="B734" s="779"/>
      <c r="C734" s="779"/>
      <c r="D734" s="779"/>
      <c r="E734" s="779"/>
      <c r="F734" s="779"/>
      <c r="G734" s="779"/>
      <c r="H734" s="779"/>
      <c r="I734" s="779"/>
    </row>
    <row r="735" spans="1:9">
      <c r="A735" s="779"/>
      <c r="B735" s="779"/>
      <c r="C735" s="779"/>
      <c r="D735" s="779"/>
      <c r="E735" s="779"/>
      <c r="F735" s="779"/>
      <c r="G735" s="779"/>
      <c r="H735" s="779"/>
      <c r="I735" s="779"/>
    </row>
    <row r="736" spans="1:9">
      <c r="A736" s="779"/>
      <c r="B736" s="779"/>
      <c r="C736" s="779"/>
      <c r="D736" s="779"/>
      <c r="E736" s="779"/>
      <c r="F736" s="779"/>
      <c r="G736" s="779"/>
      <c r="H736" s="779"/>
      <c r="I736" s="779"/>
    </row>
    <row r="737" spans="1:9">
      <c r="A737" s="779"/>
      <c r="B737" s="779"/>
      <c r="C737" s="779"/>
      <c r="D737" s="779"/>
      <c r="E737" s="779"/>
      <c r="F737" s="779"/>
      <c r="G737" s="779"/>
      <c r="H737" s="779"/>
      <c r="I737" s="779"/>
    </row>
    <row r="738" spans="1:9">
      <c r="A738" s="779"/>
      <c r="B738" s="779"/>
      <c r="C738" s="779"/>
      <c r="D738" s="779"/>
      <c r="E738" s="779"/>
      <c r="F738" s="779"/>
      <c r="G738" s="779"/>
      <c r="H738" s="779"/>
      <c r="I738" s="779"/>
    </row>
    <row r="739" spans="1:9">
      <c r="A739" s="779"/>
      <c r="B739" s="779"/>
      <c r="C739" s="779"/>
      <c r="D739" s="779"/>
      <c r="E739" s="779"/>
      <c r="F739" s="779"/>
      <c r="G739" s="779"/>
      <c r="H739" s="779"/>
      <c r="I739" s="779"/>
    </row>
    <row r="740" spans="1:9">
      <c r="A740" s="779"/>
      <c r="B740" s="779"/>
      <c r="C740" s="779"/>
      <c r="D740" s="779"/>
      <c r="E740" s="779"/>
      <c r="F740" s="779"/>
      <c r="G740" s="779"/>
      <c r="H740" s="779"/>
      <c r="I740" s="779"/>
    </row>
    <row r="741" spans="1:9">
      <c r="A741" s="779"/>
      <c r="B741" s="779"/>
      <c r="C741" s="779"/>
      <c r="D741" s="779"/>
      <c r="E741" s="779"/>
      <c r="F741" s="779"/>
      <c r="G741" s="779"/>
      <c r="H741" s="779"/>
      <c r="I741" s="779"/>
    </row>
    <row r="742" spans="1:9">
      <c r="A742" s="779"/>
      <c r="B742" s="779"/>
      <c r="C742" s="779"/>
      <c r="D742" s="779"/>
      <c r="E742" s="779"/>
      <c r="F742" s="779"/>
      <c r="G742" s="779"/>
      <c r="H742" s="779"/>
      <c r="I742" s="779"/>
    </row>
    <row r="743" spans="1:9">
      <c r="A743" s="779"/>
      <c r="B743" s="779"/>
      <c r="C743" s="779"/>
      <c r="D743" s="779"/>
      <c r="E743" s="779"/>
      <c r="F743" s="779"/>
      <c r="G743" s="779"/>
      <c r="H743" s="779"/>
      <c r="I743" s="779"/>
    </row>
    <row r="744" spans="1:9">
      <c r="A744" s="779"/>
      <c r="B744" s="779"/>
      <c r="C744" s="779"/>
      <c r="D744" s="779"/>
      <c r="E744" s="779"/>
      <c r="F744" s="779"/>
      <c r="G744" s="779"/>
      <c r="H744" s="779"/>
      <c r="I744" s="779"/>
    </row>
    <row r="745" spans="1:9">
      <c r="A745" s="779"/>
      <c r="B745" s="779"/>
      <c r="C745" s="779"/>
      <c r="D745" s="779"/>
      <c r="E745" s="779"/>
      <c r="F745" s="779"/>
      <c r="G745" s="779"/>
      <c r="H745" s="779"/>
      <c r="I745" s="779"/>
    </row>
    <row r="746" spans="1:9">
      <c r="A746" s="779"/>
      <c r="B746" s="779"/>
      <c r="C746" s="779"/>
      <c r="D746" s="779"/>
      <c r="E746" s="779"/>
      <c r="F746" s="779"/>
      <c r="G746" s="779"/>
      <c r="H746" s="779"/>
      <c r="I746" s="779"/>
    </row>
    <row r="747" spans="1:9">
      <c r="A747" s="779"/>
      <c r="B747" s="779"/>
      <c r="C747" s="779"/>
      <c r="D747" s="779"/>
      <c r="E747" s="779"/>
      <c r="F747" s="779"/>
      <c r="G747" s="779"/>
      <c r="H747" s="779"/>
      <c r="I747" s="779"/>
    </row>
    <row r="748" spans="1:9">
      <c r="A748" s="779"/>
      <c r="B748" s="779"/>
      <c r="C748" s="779"/>
      <c r="D748" s="779"/>
      <c r="E748" s="779"/>
      <c r="F748" s="779"/>
      <c r="G748" s="779"/>
      <c r="H748" s="779"/>
      <c r="I748" s="779"/>
    </row>
    <row r="749" spans="1:9">
      <c r="A749" s="779"/>
      <c r="B749" s="779"/>
      <c r="C749" s="779"/>
      <c r="D749" s="779"/>
      <c r="E749" s="779"/>
      <c r="F749" s="779"/>
      <c r="G749" s="779"/>
      <c r="H749" s="779"/>
      <c r="I749" s="779"/>
    </row>
    <row r="750" spans="1:9">
      <c r="A750" s="779"/>
      <c r="B750" s="779"/>
      <c r="C750" s="779"/>
      <c r="D750" s="779"/>
      <c r="E750" s="779"/>
      <c r="F750" s="779"/>
      <c r="G750" s="779"/>
      <c r="H750" s="779"/>
      <c r="I750" s="779"/>
    </row>
    <row r="751" spans="1:9">
      <c r="A751" s="779"/>
      <c r="B751" s="779"/>
      <c r="C751" s="779"/>
      <c r="D751" s="779"/>
      <c r="E751" s="779"/>
      <c r="F751" s="779"/>
      <c r="G751" s="779"/>
      <c r="H751" s="779"/>
      <c r="I751" s="779"/>
    </row>
    <row r="752" spans="1:9">
      <c r="A752" s="779"/>
      <c r="B752" s="779"/>
      <c r="C752" s="779"/>
      <c r="D752" s="779"/>
      <c r="E752" s="779"/>
      <c r="F752" s="779"/>
      <c r="G752" s="779"/>
      <c r="H752" s="779"/>
      <c r="I752" s="779"/>
    </row>
    <row r="753" spans="1:9">
      <c r="A753" s="779"/>
      <c r="B753" s="779"/>
      <c r="C753" s="779"/>
      <c r="D753" s="779"/>
      <c r="E753" s="779"/>
      <c r="F753" s="779"/>
      <c r="G753" s="779"/>
      <c r="H753" s="779"/>
      <c r="I753" s="779"/>
    </row>
    <row r="754" spans="1:9">
      <c r="A754" s="779"/>
      <c r="B754" s="779"/>
      <c r="C754" s="779"/>
      <c r="D754" s="779"/>
      <c r="E754" s="779"/>
      <c r="F754" s="779"/>
      <c r="G754" s="779"/>
      <c r="H754" s="779"/>
      <c r="I754" s="779"/>
    </row>
    <row r="755" spans="1:9">
      <c r="A755" s="779"/>
      <c r="B755" s="779"/>
      <c r="C755" s="779"/>
      <c r="D755" s="779"/>
      <c r="E755" s="779"/>
      <c r="F755" s="779"/>
      <c r="G755" s="779"/>
      <c r="H755" s="779"/>
      <c r="I755" s="779"/>
    </row>
    <row r="756" spans="1:9">
      <c r="A756" s="779"/>
      <c r="B756" s="779"/>
      <c r="C756" s="779"/>
      <c r="D756" s="779"/>
      <c r="E756" s="779"/>
      <c r="F756" s="779"/>
      <c r="G756" s="779"/>
      <c r="H756" s="779"/>
      <c r="I756" s="779"/>
    </row>
    <row r="757" spans="1:9">
      <c r="A757" s="779"/>
      <c r="B757" s="779"/>
      <c r="C757" s="779"/>
      <c r="D757" s="779"/>
      <c r="E757" s="779"/>
      <c r="F757" s="779"/>
      <c r="G757" s="779"/>
      <c r="H757" s="779"/>
      <c r="I757" s="779"/>
    </row>
    <row r="758" spans="1:9">
      <c r="A758" s="779"/>
      <c r="B758" s="779"/>
      <c r="C758" s="779"/>
      <c r="D758" s="779"/>
      <c r="E758" s="779"/>
      <c r="F758" s="779"/>
      <c r="G758" s="779"/>
      <c r="H758" s="779"/>
      <c r="I758" s="779"/>
    </row>
    <row r="759" spans="1:9">
      <c r="A759" s="779"/>
      <c r="B759" s="779"/>
      <c r="C759" s="779"/>
      <c r="D759" s="779"/>
      <c r="E759" s="779"/>
      <c r="F759" s="779"/>
      <c r="G759" s="779"/>
      <c r="H759" s="779"/>
      <c r="I759" s="779"/>
    </row>
    <row r="760" spans="1:9">
      <c r="A760" s="779"/>
      <c r="B760" s="779"/>
      <c r="C760" s="779"/>
      <c r="D760" s="779"/>
      <c r="E760" s="779"/>
      <c r="F760" s="779"/>
      <c r="G760" s="779"/>
      <c r="H760" s="779"/>
      <c r="I760" s="779"/>
    </row>
    <row r="761" spans="1:9">
      <c r="A761" s="779"/>
      <c r="B761" s="779"/>
      <c r="C761" s="779"/>
      <c r="D761" s="779"/>
      <c r="E761" s="779"/>
      <c r="F761" s="779"/>
      <c r="G761" s="779"/>
      <c r="H761" s="779"/>
      <c r="I761" s="779"/>
    </row>
    <row r="762" spans="1:9">
      <c r="A762" s="779"/>
      <c r="B762" s="779"/>
      <c r="C762" s="779"/>
      <c r="D762" s="779"/>
      <c r="E762" s="779"/>
      <c r="F762" s="779"/>
      <c r="G762" s="779"/>
      <c r="H762" s="779"/>
      <c r="I762" s="779"/>
    </row>
    <row r="763" spans="1:9">
      <c r="A763" s="779"/>
      <c r="B763" s="779"/>
      <c r="C763" s="779"/>
      <c r="D763" s="779"/>
      <c r="E763" s="779"/>
      <c r="F763" s="779"/>
      <c r="G763" s="779"/>
      <c r="H763" s="779"/>
      <c r="I763" s="779"/>
    </row>
    <row r="764" spans="1:9">
      <c r="A764" s="779"/>
      <c r="B764" s="779"/>
      <c r="C764" s="779"/>
      <c r="D764" s="779"/>
      <c r="E764" s="779"/>
      <c r="F764" s="779"/>
      <c r="G764" s="779"/>
      <c r="H764" s="779"/>
      <c r="I764" s="779"/>
    </row>
    <row r="765" spans="1:9">
      <c r="A765" s="779"/>
      <c r="B765" s="779"/>
      <c r="C765" s="779"/>
      <c r="D765" s="779"/>
      <c r="E765" s="779"/>
      <c r="F765" s="779"/>
      <c r="G765" s="779"/>
      <c r="H765" s="779"/>
      <c r="I765" s="779"/>
    </row>
    <row r="766" spans="1:9">
      <c r="A766" s="779"/>
      <c r="B766" s="779"/>
      <c r="C766" s="779"/>
      <c r="D766" s="779"/>
      <c r="E766" s="779"/>
      <c r="F766" s="779"/>
      <c r="G766" s="779"/>
      <c r="H766" s="779"/>
      <c r="I766" s="779"/>
    </row>
    <row r="767" spans="1:9">
      <c r="A767" s="779"/>
      <c r="B767" s="779"/>
      <c r="C767" s="779"/>
      <c r="D767" s="779"/>
      <c r="E767" s="779"/>
      <c r="F767" s="779"/>
      <c r="G767" s="779"/>
      <c r="H767" s="779"/>
      <c r="I767" s="779"/>
    </row>
    <row r="768" spans="1:9">
      <c r="A768" s="779"/>
      <c r="B768" s="779"/>
      <c r="C768" s="779"/>
      <c r="D768" s="779"/>
      <c r="E768" s="779"/>
      <c r="F768" s="779"/>
      <c r="G768" s="779"/>
      <c r="H768" s="779"/>
      <c r="I768" s="779"/>
    </row>
    <row r="769" spans="1:9">
      <c r="A769" s="779"/>
      <c r="B769" s="779"/>
      <c r="C769" s="779"/>
      <c r="D769" s="779"/>
      <c r="E769" s="779"/>
      <c r="F769" s="779"/>
      <c r="G769" s="779"/>
      <c r="H769" s="779"/>
      <c r="I769" s="779"/>
    </row>
    <row r="770" spans="1:9">
      <c r="A770" s="779"/>
      <c r="B770" s="779"/>
      <c r="C770" s="779"/>
      <c r="D770" s="779"/>
      <c r="E770" s="779"/>
      <c r="F770" s="779"/>
      <c r="G770" s="779"/>
      <c r="H770" s="779"/>
      <c r="I770" s="779"/>
    </row>
    <row r="771" spans="1:9">
      <c r="A771" s="779"/>
      <c r="B771" s="779"/>
      <c r="C771" s="779"/>
      <c r="D771" s="779"/>
      <c r="E771" s="779"/>
      <c r="F771" s="779"/>
      <c r="G771" s="779"/>
      <c r="H771" s="779"/>
      <c r="I771" s="779"/>
    </row>
    <row r="772" spans="1:9">
      <c r="A772" s="779"/>
      <c r="B772" s="779"/>
      <c r="C772" s="779"/>
      <c r="D772" s="779"/>
      <c r="E772" s="779"/>
      <c r="F772" s="779"/>
      <c r="G772" s="779"/>
      <c r="H772" s="779"/>
      <c r="I772" s="779"/>
    </row>
    <row r="773" spans="1:9">
      <c r="A773" s="779"/>
      <c r="B773" s="779"/>
      <c r="C773" s="779"/>
      <c r="D773" s="779"/>
      <c r="E773" s="779"/>
      <c r="F773" s="779"/>
      <c r="G773" s="779"/>
      <c r="H773" s="779"/>
      <c r="I773" s="779"/>
    </row>
    <row r="774" spans="1:9">
      <c r="A774" s="779"/>
      <c r="B774" s="779"/>
      <c r="C774" s="779"/>
      <c r="D774" s="779"/>
      <c r="E774" s="779"/>
      <c r="F774" s="779"/>
      <c r="G774" s="779"/>
      <c r="H774" s="779"/>
      <c r="I774" s="779"/>
    </row>
    <row r="775" spans="1:9">
      <c r="A775" s="779"/>
      <c r="B775" s="779"/>
      <c r="C775" s="779"/>
      <c r="D775" s="779"/>
      <c r="E775" s="779"/>
      <c r="F775" s="779"/>
      <c r="G775" s="779"/>
      <c r="H775" s="779"/>
      <c r="I775" s="779"/>
    </row>
    <row r="776" spans="1:9">
      <c r="A776" s="779"/>
      <c r="B776" s="779"/>
      <c r="C776" s="779"/>
      <c r="D776" s="779"/>
      <c r="E776" s="779"/>
      <c r="F776" s="779"/>
      <c r="G776" s="779"/>
      <c r="H776" s="779"/>
      <c r="I776" s="779"/>
    </row>
    <row r="777" spans="1:9">
      <c r="A777" s="779"/>
      <c r="B777" s="779"/>
      <c r="C777" s="779"/>
      <c r="D777" s="779"/>
      <c r="E777" s="779"/>
      <c r="F777" s="779"/>
      <c r="G777" s="779"/>
      <c r="H777" s="779"/>
      <c r="I777" s="779"/>
    </row>
    <row r="778" spans="1:9">
      <c r="A778" s="779"/>
      <c r="B778" s="779"/>
      <c r="C778" s="779"/>
      <c r="D778" s="779"/>
      <c r="E778" s="779"/>
      <c r="F778" s="779"/>
      <c r="G778" s="779"/>
      <c r="H778" s="779"/>
      <c r="I778" s="779"/>
    </row>
    <row r="779" spans="1:9">
      <c r="A779" s="779"/>
      <c r="B779" s="779"/>
      <c r="C779" s="779"/>
      <c r="D779" s="779"/>
      <c r="E779" s="779"/>
      <c r="F779" s="779"/>
      <c r="G779" s="779"/>
      <c r="H779" s="779"/>
      <c r="I779" s="779"/>
    </row>
    <row r="780" spans="1:9">
      <c r="A780" s="779"/>
      <c r="B780" s="779"/>
      <c r="C780" s="779"/>
      <c r="D780" s="779"/>
      <c r="E780" s="779"/>
      <c r="F780" s="779"/>
      <c r="G780" s="779"/>
      <c r="H780" s="779"/>
      <c r="I780" s="779"/>
    </row>
    <row r="781" spans="1:9">
      <c r="A781" s="779"/>
      <c r="B781" s="779"/>
      <c r="C781" s="779"/>
      <c r="D781" s="779"/>
      <c r="E781" s="779"/>
      <c r="F781" s="779"/>
      <c r="G781" s="779"/>
      <c r="H781" s="779"/>
      <c r="I781" s="779"/>
    </row>
    <row r="782" spans="1:9">
      <c r="A782" s="779"/>
      <c r="B782" s="779"/>
      <c r="C782" s="779"/>
      <c r="D782" s="779"/>
      <c r="E782" s="779"/>
      <c r="F782" s="779"/>
      <c r="G782" s="779"/>
      <c r="H782" s="779"/>
      <c r="I782" s="779"/>
    </row>
    <row r="783" spans="1:9">
      <c r="A783" s="779"/>
      <c r="B783" s="779"/>
      <c r="C783" s="779"/>
      <c r="D783" s="779"/>
      <c r="E783" s="779"/>
      <c r="F783" s="779"/>
      <c r="G783" s="779"/>
      <c r="H783" s="779"/>
      <c r="I783" s="779"/>
    </row>
    <row r="784" spans="1:9">
      <c r="A784" s="779"/>
      <c r="B784" s="779"/>
      <c r="C784" s="779"/>
      <c r="D784" s="779"/>
      <c r="E784" s="779"/>
      <c r="F784" s="779"/>
      <c r="G784" s="779"/>
      <c r="H784" s="779"/>
      <c r="I784" s="779"/>
    </row>
    <row r="785" spans="1:9">
      <c r="A785" s="779"/>
      <c r="B785" s="779"/>
      <c r="C785" s="779"/>
      <c r="D785" s="779"/>
      <c r="E785" s="779"/>
      <c r="F785" s="779"/>
      <c r="G785" s="779"/>
      <c r="H785" s="779"/>
      <c r="I785" s="779"/>
    </row>
    <row r="786" spans="1:9">
      <c r="A786" s="779"/>
      <c r="B786" s="779"/>
      <c r="C786" s="779"/>
      <c r="D786" s="779"/>
      <c r="E786" s="779"/>
      <c r="F786" s="779"/>
      <c r="G786" s="779"/>
      <c r="H786" s="779"/>
      <c r="I786" s="779"/>
    </row>
    <row r="787" spans="1:9">
      <c r="A787" s="779"/>
      <c r="B787" s="779"/>
      <c r="C787" s="779"/>
      <c r="D787" s="779"/>
      <c r="E787" s="779"/>
      <c r="F787" s="779"/>
      <c r="G787" s="779"/>
      <c r="H787" s="779"/>
      <c r="I787" s="779"/>
    </row>
    <row r="788" spans="1:9">
      <c r="A788" s="779"/>
      <c r="B788" s="779"/>
      <c r="C788" s="779"/>
      <c r="D788" s="779"/>
      <c r="E788" s="779"/>
      <c r="F788" s="779"/>
      <c r="G788" s="779"/>
      <c r="H788" s="779"/>
      <c r="I788" s="779"/>
    </row>
    <row r="789" spans="1:9">
      <c r="A789" s="779"/>
      <c r="B789" s="779"/>
      <c r="C789" s="779"/>
      <c r="D789" s="779"/>
      <c r="E789" s="779"/>
      <c r="F789" s="779"/>
      <c r="G789" s="779"/>
      <c r="H789" s="779"/>
      <c r="I789" s="779"/>
    </row>
    <row r="790" spans="1:9">
      <c r="A790" s="779"/>
      <c r="B790" s="779"/>
      <c r="C790" s="779"/>
      <c r="D790" s="779"/>
      <c r="E790" s="779"/>
      <c r="F790" s="779"/>
      <c r="G790" s="779"/>
      <c r="H790" s="779"/>
      <c r="I790" s="779"/>
    </row>
    <row r="791" spans="1:9">
      <c r="A791" s="779"/>
      <c r="B791" s="779"/>
      <c r="C791" s="779"/>
      <c r="D791" s="779"/>
      <c r="E791" s="779"/>
      <c r="F791" s="779"/>
      <c r="G791" s="779"/>
      <c r="H791" s="779"/>
      <c r="I791" s="779"/>
    </row>
    <row r="792" spans="1:9">
      <c r="A792" s="779"/>
      <c r="B792" s="779"/>
      <c r="C792" s="779"/>
      <c r="D792" s="779"/>
      <c r="E792" s="779"/>
      <c r="F792" s="779"/>
      <c r="G792" s="779"/>
      <c r="H792" s="779"/>
      <c r="I792" s="779"/>
    </row>
    <row r="793" spans="1:9">
      <c r="A793" s="779"/>
      <c r="B793" s="779"/>
      <c r="C793" s="779"/>
      <c r="D793" s="779"/>
      <c r="E793" s="779"/>
      <c r="F793" s="779"/>
      <c r="G793" s="779"/>
      <c r="H793" s="779"/>
      <c r="I793" s="779"/>
    </row>
    <row r="794" spans="1:9">
      <c r="A794" s="779"/>
      <c r="B794" s="779"/>
      <c r="C794" s="779"/>
      <c r="D794" s="779"/>
      <c r="E794" s="779"/>
      <c r="F794" s="779"/>
      <c r="G794" s="779"/>
      <c r="H794" s="779"/>
      <c r="I794" s="779"/>
    </row>
    <row r="795" spans="1:9">
      <c r="A795" s="779"/>
      <c r="B795" s="779"/>
      <c r="C795" s="779"/>
      <c r="D795" s="779"/>
      <c r="E795" s="779"/>
      <c r="F795" s="779"/>
      <c r="G795" s="779"/>
      <c r="H795" s="779"/>
      <c r="I795" s="779"/>
    </row>
    <row r="796" spans="1:9">
      <c r="A796" s="779"/>
      <c r="B796" s="779"/>
      <c r="C796" s="779"/>
      <c r="D796" s="779"/>
      <c r="E796" s="779"/>
      <c r="F796" s="779"/>
      <c r="G796" s="779"/>
      <c r="H796" s="779"/>
      <c r="I796" s="779"/>
    </row>
    <row r="797" spans="1:9">
      <c r="A797" s="779"/>
      <c r="B797" s="779"/>
      <c r="C797" s="779"/>
      <c r="D797" s="779"/>
      <c r="E797" s="779"/>
      <c r="F797" s="779"/>
      <c r="G797" s="779"/>
      <c r="H797" s="779"/>
      <c r="I797" s="779"/>
    </row>
    <row r="798" spans="1:9">
      <c r="A798" s="779"/>
      <c r="B798" s="779"/>
      <c r="C798" s="779"/>
      <c r="D798" s="779"/>
      <c r="E798" s="779"/>
      <c r="F798" s="779"/>
      <c r="G798" s="779"/>
      <c r="H798" s="779"/>
      <c r="I798" s="779"/>
    </row>
    <row r="799" spans="1:9">
      <c r="A799" s="779"/>
      <c r="B799" s="779"/>
      <c r="C799" s="779"/>
      <c r="D799" s="779"/>
      <c r="E799" s="779"/>
      <c r="F799" s="779"/>
      <c r="G799" s="779"/>
      <c r="H799" s="779"/>
      <c r="I799" s="779"/>
    </row>
    <row r="800" spans="1:9">
      <c r="A800" s="779"/>
      <c r="B800" s="779"/>
      <c r="C800" s="779"/>
      <c r="D800" s="779"/>
      <c r="E800" s="779"/>
      <c r="F800" s="779"/>
      <c r="G800" s="779"/>
      <c r="H800" s="779"/>
      <c r="I800" s="779"/>
    </row>
    <row r="801" spans="1:9">
      <c r="A801" s="779"/>
      <c r="B801" s="779"/>
      <c r="C801" s="779"/>
      <c r="D801" s="779"/>
      <c r="E801" s="779"/>
      <c r="F801" s="779"/>
      <c r="G801" s="779"/>
      <c r="H801" s="779"/>
      <c r="I801" s="779"/>
    </row>
    <row r="802" spans="1:9">
      <c r="A802" s="779"/>
      <c r="B802" s="779"/>
      <c r="C802" s="779"/>
      <c r="D802" s="779"/>
      <c r="E802" s="779"/>
      <c r="F802" s="779"/>
      <c r="G802" s="779"/>
      <c r="H802" s="779"/>
      <c r="I802" s="779"/>
    </row>
    <row r="803" spans="1:9">
      <c r="A803" s="779"/>
      <c r="B803" s="779"/>
      <c r="C803" s="779"/>
      <c r="D803" s="779"/>
      <c r="E803" s="779"/>
      <c r="F803" s="779"/>
      <c r="G803" s="779"/>
      <c r="H803" s="779"/>
      <c r="I803" s="779"/>
    </row>
    <row r="804" spans="1:9">
      <c r="A804" s="779"/>
      <c r="B804" s="779"/>
      <c r="C804" s="779"/>
      <c r="D804" s="779"/>
      <c r="E804" s="779"/>
      <c r="F804" s="779"/>
      <c r="G804" s="779"/>
      <c r="H804" s="779"/>
      <c r="I804" s="779"/>
    </row>
    <row r="805" spans="1:9">
      <c r="A805" s="779"/>
      <c r="B805" s="779"/>
      <c r="C805" s="779"/>
      <c r="D805" s="779"/>
      <c r="E805" s="779"/>
      <c r="F805" s="779"/>
      <c r="G805" s="779"/>
      <c r="H805" s="779"/>
      <c r="I805" s="779"/>
    </row>
    <row r="806" spans="1:9">
      <c r="A806" s="779"/>
      <c r="B806" s="779"/>
      <c r="C806" s="779"/>
      <c r="D806" s="779"/>
      <c r="E806" s="779"/>
      <c r="F806" s="779"/>
      <c r="G806" s="779"/>
      <c r="H806" s="779"/>
      <c r="I806" s="779"/>
    </row>
    <row r="807" spans="1:9">
      <c r="A807" s="779"/>
      <c r="B807" s="779"/>
      <c r="C807" s="779"/>
      <c r="D807" s="779"/>
      <c r="E807" s="779"/>
      <c r="F807" s="779"/>
      <c r="G807" s="779"/>
      <c r="H807" s="779"/>
      <c r="I807" s="779"/>
    </row>
    <row r="808" spans="1:9">
      <c r="A808" s="779"/>
      <c r="B808" s="779"/>
      <c r="C808" s="779"/>
      <c r="D808" s="779"/>
      <c r="E808" s="779"/>
      <c r="F808" s="779"/>
      <c r="G808" s="779"/>
      <c r="H808" s="779"/>
      <c r="I808" s="779"/>
    </row>
    <row r="809" spans="1:9">
      <c r="A809" s="779"/>
      <c r="B809" s="779"/>
      <c r="C809" s="779"/>
      <c r="D809" s="779"/>
      <c r="E809" s="779"/>
      <c r="F809" s="779"/>
      <c r="G809" s="779"/>
      <c r="H809" s="779"/>
      <c r="I809" s="779"/>
    </row>
    <row r="810" spans="1:9">
      <c r="A810" s="779"/>
      <c r="B810" s="779"/>
      <c r="C810" s="779"/>
      <c r="D810" s="779"/>
      <c r="E810" s="779"/>
      <c r="F810" s="779"/>
      <c r="G810" s="779"/>
      <c r="H810" s="779"/>
      <c r="I810" s="779"/>
    </row>
    <row r="811" spans="1:9">
      <c r="A811" s="779"/>
      <c r="B811" s="779"/>
      <c r="C811" s="779"/>
      <c r="D811" s="779"/>
      <c r="E811" s="779"/>
      <c r="F811" s="779"/>
      <c r="G811" s="779"/>
      <c r="H811" s="779"/>
      <c r="I811" s="779"/>
    </row>
    <row r="812" spans="1:9">
      <c r="A812" s="779"/>
      <c r="B812" s="779"/>
      <c r="C812" s="779"/>
      <c r="D812" s="779"/>
      <c r="E812" s="779"/>
      <c r="F812" s="779"/>
      <c r="G812" s="779"/>
      <c r="H812" s="779"/>
      <c r="I812" s="779"/>
    </row>
    <row r="813" spans="1:9">
      <c r="A813" s="779"/>
      <c r="B813" s="779"/>
      <c r="C813" s="779"/>
      <c r="D813" s="779"/>
      <c r="E813" s="779"/>
      <c r="F813" s="779"/>
      <c r="G813" s="779"/>
      <c r="H813" s="779"/>
      <c r="I813" s="779"/>
    </row>
    <row r="814" spans="1:9">
      <c r="A814" s="779"/>
      <c r="B814" s="779"/>
      <c r="C814" s="779"/>
      <c r="D814" s="779"/>
      <c r="E814" s="779"/>
      <c r="F814" s="779"/>
      <c r="G814" s="779"/>
      <c r="H814" s="779"/>
      <c r="I814" s="779"/>
    </row>
    <row r="815" spans="1:9">
      <c r="A815" s="779"/>
      <c r="B815" s="779"/>
      <c r="C815" s="779"/>
      <c r="D815" s="779"/>
      <c r="E815" s="779"/>
      <c r="F815" s="779"/>
      <c r="G815" s="779"/>
      <c r="H815" s="779"/>
      <c r="I815" s="779"/>
    </row>
    <row r="816" spans="1:9">
      <c r="A816" s="779"/>
      <c r="B816" s="779"/>
      <c r="C816" s="779"/>
      <c r="D816" s="779"/>
      <c r="E816" s="779"/>
      <c r="F816" s="779"/>
      <c r="G816" s="779"/>
      <c r="H816" s="779"/>
      <c r="I816" s="779"/>
    </row>
    <row r="817" spans="1:9">
      <c r="A817" s="779"/>
      <c r="B817" s="779"/>
      <c r="C817" s="779"/>
      <c r="D817" s="779"/>
      <c r="E817" s="779"/>
      <c r="F817" s="779"/>
      <c r="G817" s="779"/>
      <c r="H817" s="779"/>
      <c r="I817" s="779"/>
    </row>
    <row r="818" spans="1:9">
      <c r="A818" s="779"/>
      <c r="B818" s="779"/>
      <c r="C818" s="779"/>
      <c r="D818" s="779"/>
      <c r="E818" s="779"/>
      <c r="F818" s="779"/>
      <c r="G818" s="779"/>
      <c r="H818" s="779"/>
      <c r="I818" s="779"/>
    </row>
    <row r="819" spans="1:9">
      <c r="A819" s="779"/>
      <c r="B819" s="779"/>
      <c r="C819" s="779"/>
      <c r="D819" s="779"/>
      <c r="E819" s="779"/>
      <c r="F819" s="779"/>
      <c r="G819" s="779"/>
      <c r="H819" s="779"/>
      <c r="I819" s="779"/>
    </row>
    <row r="820" spans="1:9">
      <c r="A820" s="779"/>
      <c r="B820" s="779"/>
      <c r="C820" s="779"/>
      <c r="D820" s="779"/>
      <c r="E820" s="779"/>
      <c r="F820" s="779"/>
      <c r="G820" s="779"/>
      <c r="H820" s="779"/>
      <c r="I820" s="779"/>
    </row>
    <row r="821" spans="1:9">
      <c r="A821" s="779"/>
      <c r="B821" s="779"/>
      <c r="C821" s="779"/>
      <c r="D821" s="779"/>
      <c r="E821" s="779"/>
      <c r="F821" s="779"/>
      <c r="G821" s="779"/>
      <c r="H821" s="779"/>
      <c r="I821" s="779"/>
    </row>
    <row r="822" spans="1:9">
      <c r="A822" s="779"/>
      <c r="B822" s="779"/>
      <c r="C822" s="779"/>
      <c r="D822" s="779"/>
      <c r="E822" s="779"/>
      <c r="F822" s="779"/>
      <c r="G822" s="779"/>
      <c r="H822" s="779"/>
      <c r="I822" s="779"/>
    </row>
    <row r="823" spans="1:9">
      <c r="A823" s="779"/>
      <c r="B823" s="779"/>
      <c r="C823" s="779"/>
      <c r="D823" s="779"/>
      <c r="E823" s="779"/>
      <c r="F823" s="779"/>
      <c r="G823" s="779"/>
      <c r="H823" s="779"/>
      <c r="I823" s="779"/>
    </row>
    <row r="824" spans="1:9">
      <c r="A824" s="779"/>
      <c r="B824" s="779"/>
      <c r="C824" s="779"/>
      <c r="D824" s="779"/>
      <c r="E824" s="779"/>
      <c r="F824" s="779"/>
      <c r="G824" s="779"/>
      <c r="H824" s="779"/>
      <c r="I824" s="779"/>
    </row>
    <row r="825" spans="1:9">
      <c r="A825" s="779"/>
      <c r="B825" s="779"/>
      <c r="C825" s="779"/>
      <c r="D825" s="779"/>
      <c r="E825" s="779"/>
      <c r="F825" s="779"/>
      <c r="G825" s="779"/>
      <c r="H825" s="779"/>
      <c r="I825" s="779"/>
    </row>
    <row r="826" spans="1:9">
      <c r="A826" s="779"/>
      <c r="B826" s="779"/>
      <c r="C826" s="779"/>
      <c r="D826" s="779"/>
      <c r="E826" s="779"/>
      <c r="F826" s="779"/>
      <c r="G826" s="779"/>
      <c r="H826" s="779"/>
      <c r="I826" s="779"/>
    </row>
    <row r="827" spans="1:9">
      <c r="A827" s="779"/>
      <c r="B827" s="779"/>
      <c r="C827" s="779"/>
      <c r="D827" s="779"/>
      <c r="E827" s="779"/>
      <c r="F827" s="779"/>
      <c r="G827" s="779"/>
      <c r="H827" s="779"/>
      <c r="I827" s="779"/>
    </row>
    <row r="828" spans="1:9">
      <c r="A828" s="779"/>
      <c r="B828" s="779"/>
      <c r="C828" s="779"/>
      <c r="D828" s="779"/>
      <c r="E828" s="779"/>
      <c r="F828" s="779"/>
      <c r="G828" s="779"/>
      <c r="H828" s="779"/>
      <c r="I828" s="779"/>
    </row>
    <row r="829" spans="1:9">
      <c r="A829" s="779"/>
      <c r="B829" s="779"/>
      <c r="C829" s="779"/>
      <c r="D829" s="779"/>
      <c r="E829" s="779"/>
      <c r="F829" s="779"/>
      <c r="G829" s="779"/>
      <c r="H829" s="779"/>
      <c r="I829" s="779"/>
    </row>
    <row r="830" spans="1:9">
      <c r="A830" s="779"/>
      <c r="B830" s="779"/>
      <c r="C830" s="779"/>
      <c r="D830" s="779"/>
      <c r="E830" s="779"/>
      <c r="F830" s="779"/>
      <c r="G830" s="779"/>
      <c r="H830" s="779"/>
      <c r="I830" s="779"/>
    </row>
    <row r="831" spans="1:9">
      <c r="A831" s="779"/>
      <c r="B831" s="779"/>
      <c r="C831" s="779"/>
      <c r="D831" s="779"/>
      <c r="E831" s="779"/>
      <c r="F831" s="779"/>
      <c r="G831" s="779"/>
      <c r="H831" s="779"/>
      <c r="I831" s="779"/>
    </row>
    <row r="832" spans="1:9">
      <c r="A832" s="779"/>
      <c r="B832" s="779"/>
      <c r="C832" s="779"/>
      <c r="D832" s="779"/>
      <c r="E832" s="779"/>
      <c r="F832" s="779"/>
      <c r="G832" s="779"/>
      <c r="H832" s="779"/>
      <c r="I832" s="779"/>
    </row>
    <row r="833" spans="1:9">
      <c r="A833" s="779"/>
      <c r="B833" s="779"/>
      <c r="C833" s="779"/>
      <c r="D833" s="779"/>
      <c r="E833" s="779"/>
      <c r="F833" s="779"/>
      <c r="G833" s="779"/>
      <c r="H833" s="779"/>
      <c r="I833" s="779"/>
    </row>
    <row r="834" spans="1:9">
      <c r="A834" s="779"/>
      <c r="B834" s="779"/>
      <c r="C834" s="779"/>
      <c r="D834" s="779"/>
      <c r="E834" s="779"/>
      <c r="F834" s="779"/>
      <c r="G834" s="779"/>
      <c r="H834" s="779"/>
      <c r="I834" s="779"/>
    </row>
    <row r="835" spans="1:9">
      <c r="A835" s="779"/>
      <c r="B835" s="779"/>
      <c r="C835" s="779"/>
      <c r="D835" s="779"/>
      <c r="E835" s="779"/>
      <c r="F835" s="779"/>
      <c r="G835" s="779"/>
      <c r="H835" s="779"/>
      <c r="I835" s="779"/>
    </row>
    <row r="836" spans="1:9">
      <c r="A836" s="779"/>
      <c r="B836" s="779"/>
      <c r="C836" s="779"/>
      <c r="D836" s="779"/>
      <c r="E836" s="779"/>
      <c r="F836" s="779"/>
      <c r="G836" s="779"/>
      <c r="H836" s="779"/>
      <c r="I836" s="779"/>
    </row>
    <row r="837" spans="1:9">
      <c r="A837" s="779"/>
      <c r="B837" s="779"/>
      <c r="C837" s="779"/>
      <c r="D837" s="779"/>
      <c r="E837" s="779"/>
      <c r="F837" s="779"/>
      <c r="G837" s="779"/>
      <c r="H837" s="779"/>
      <c r="I837" s="779"/>
    </row>
    <row r="838" spans="1:9">
      <c r="A838" s="779"/>
      <c r="B838" s="779"/>
      <c r="C838" s="779"/>
      <c r="D838" s="779"/>
      <c r="E838" s="779"/>
      <c r="F838" s="779"/>
      <c r="G838" s="779"/>
      <c r="H838" s="779"/>
      <c r="I838" s="779"/>
    </row>
    <row r="839" spans="1:9">
      <c r="A839" s="779"/>
      <c r="B839" s="779"/>
      <c r="C839" s="779"/>
      <c r="D839" s="779"/>
      <c r="E839" s="779"/>
      <c r="F839" s="779"/>
      <c r="G839" s="779"/>
      <c r="H839" s="779"/>
      <c r="I839" s="779"/>
    </row>
    <row r="840" spans="1:9">
      <c r="A840" s="779"/>
      <c r="B840" s="779"/>
      <c r="C840" s="779"/>
      <c r="D840" s="779"/>
      <c r="E840" s="779"/>
      <c r="F840" s="779"/>
      <c r="G840" s="779"/>
      <c r="H840" s="779"/>
      <c r="I840" s="779"/>
    </row>
    <row r="841" spans="1:9">
      <c r="A841" s="779"/>
      <c r="B841" s="779"/>
      <c r="C841" s="779"/>
      <c r="D841" s="779"/>
      <c r="E841" s="779"/>
      <c r="F841" s="779"/>
      <c r="G841" s="779"/>
      <c r="H841" s="779"/>
      <c r="I841" s="779"/>
    </row>
    <row r="842" spans="1:9">
      <c r="A842" s="779"/>
      <c r="B842" s="779"/>
      <c r="C842" s="779"/>
      <c r="D842" s="779"/>
      <c r="E842" s="779"/>
      <c r="F842" s="779"/>
      <c r="G842" s="779"/>
      <c r="H842" s="779"/>
      <c r="I842" s="779"/>
    </row>
    <row r="843" spans="1:9">
      <c r="A843" s="779"/>
      <c r="B843" s="779"/>
      <c r="C843" s="779"/>
      <c r="D843" s="779"/>
      <c r="E843" s="779"/>
      <c r="F843" s="779"/>
      <c r="G843" s="779"/>
      <c r="H843" s="779"/>
      <c r="I843" s="779"/>
    </row>
    <row r="844" spans="1:9">
      <c r="A844" s="779"/>
      <c r="B844" s="779"/>
      <c r="C844" s="779"/>
      <c r="D844" s="779"/>
      <c r="E844" s="779"/>
      <c r="F844" s="779"/>
      <c r="G844" s="779"/>
      <c r="H844" s="779"/>
      <c r="I844" s="779"/>
    </row>
    <row r="845" spans="1:9">
      <c r="A845" s="779"/>
      <c r="B845" s="779"/>
      <c r="C845" s="779"/>
      <c r="D845" s="779"/>
      <c r="E845" s="779"/>
      <c r="F845" s="779"/>
      <c r="G845" s="779"/>
      <c r="H845" s="779"/>
      <c r="I845" s="779"/>
    </row>
    <row r="846" spans="1:9">
      <c r="A846" s="779"/>
      <c r="B846" s="779"/>
      <c r="C846" s="779"/>
      <c r="D846" s="779"/>
      <c r="E846" s="779"/>
      <c r="F846" s="779"/>
      <c r="G846" s="779"/>
      <c r="H846" s="779"/>
      <c r="I846" s="779"/>
    </row>
    <row r="847" spans="1:9">
      <c r="A847" s="779"/>
      <c r="B847" s="779"/>
      <c r="C847" s="779"/>
      <c r="D847" s="779"/>
      <c r="E847" s="779"/>
      <c r="F847" s="779"/>
      <c r="G847" s="779"/>
      <c r="H847" s="779"/>
      <c r="I847" s="779"/>
    </row>
    <row r="848" spans="1:9">
      <c r="A848" s="779"/>
      <c r="B848" s="779"/>
      <c r="C848" s="779"/>
      <c r="D848" s="779"/>
      <c r="E848" s="779"/>
      <c r="F848" s="779"/>
      <c r="G848" s="779"/>
      <c r="H848" s="779"/>
      <c r="I848" s="779"/>
    </row>
    <row r="849" spans="1:9">
      <c r="A849" s="779"/>
      <c r="B849" s="779"/>
      <c r="C849" s="779"/>
      <c r="D849" s="779"/>
      <c r="E849" s="779"/>
      <c r="F849" s="779"/>
      <c r="G849" s="779"/>
      <c r="H849" s="779"/>
      <c r="I849" s="779"/>
    </row>
    <row r="850" spans="1:9">
      <c r="A850" s="779"/>
      <c r="B850" s="779"/>
      <c r="C850" s="779"/>
      <c r="D850" s="779"/>
      <c r="E850" s="779"/>
      <c r="F850" s="779"/>
      <c r="G850" s="779"/>
      <c r="H850" s="779"/>
      <c r="I850" s="779"/>
    </row>
    <row r="851" spans="1:9">
      <c r="A851" s="779"/>
      <c r="B851" s="779"/>
      <c r="C851" s="779"/>
      <c r="D851" s="779"/>
      <c r="E851" s="779"/>
      <c r="F851" s="779"/>
      <c r="G851" s="779"/>
      <c r="H851" s="779"/>
      <c r="I851" s="779"/>
    </row>
    <row r="852" spans="1:9">
      <c r="A852" s="779"/>
      <c r="B852" s="779"/>
      <c r="C852" s="779"/>
      <c r="D852" s="779"/>
      <c r="E852" s="779"/>
      <c r="F852" s="779"/>
      <c r="G852" s="779"/>
      <c r="H852" s="779"/>
      <c r="I852" s="779"/>
    </row>
    <row r="853" spans="1:9">
      <c r="A853" s="779"/>
      <c r="B853" s="779"/>
      <c r="C853" s="779"/>
      <c r="D853" s="779"/>
      <c r="E853" s="779"/>
      <c r="F853" s="779"/>
      <c r="G853" s="779"/>
      <c r="H853" s="779"/>
      <c r="I853" s="779"/>
    </row>
    <row r="854" spans="1:9">
      <c r="A854" s="779"/>
      <c r="B854" s="779"/>
      <c r="C854" s="779"/>
      <c r="D854" s="779"/>
      <c r="E854" s="779"/>
      <c r="F854" s="779"/>
      <c r="G854" s="779"/>
      <c r="H854" s="779"/>
      <c r="I854" s="779"/>
    </row>
    <row r="855" spans="1:9">
      <c r="A855" s="779"/>
      <c r="B855" s="779"/>
      <c r="C855" s="779"/>
      <c r="D855" s="779"/>
      <c r="E855" s="779"/>
      <c r="F855" s="779"/>
      <c r="G855" s="779"/>
      <c r="H855" s="779"/>
      <c r="I855" s="779"/>
    </row>
    <row r="856" spans="1:9">
      <c r="A856" s="779"/>
      <c r="B856" s="779"/>
      <c r="C856" s="779"/>
      <c r="D856" s="779"/>
      <c r="E856" s="779"/>
      <c r="F856" s="779"/>
      <c r="G856" s="779"/>
      <c r="H856" s="779"/>
      <c r="I856" s="779"/>
    </row>
    <row r="857" spans="1:9">
      <c r="A857" s="779"/>
      <c r="B857" s="779"/>
      <c r="C857" s="779"/>
      <c r="D857" s="779"/>
      <c r="E857" s="779"/>
      <c r="F857" s="779"/>
      <c r="G857" s="779"/>
      <c r="H857" s="779"/>
      <c r="I857" s="779"/>
    </row>
    <row r="858" spans="1:9">
      <c r="A858" s="779"/>
      <c r="B858" s="779"/>
      <c r="C858" s="779"/>
      <c r="D858" s="779"/>
      <c r="E858" s="779"/>
      <c r="F858" s="779"/>
      <c r="G858" s="779"/>
      <c r="H858" s="779"/>
      <c r="I858" s="779"/>
    </row>
    <row r="859" spans="1:9">
      <c r="A859" s="779"/>
      <c r="B859" s="779"/>
      <c r="C859" s="779"/>
      <c r="D859" s="779"/>
      <c r="E859" s="779"/>
      <c r="F859" s="779"/>
      <c r="G859" s="779"/>
      <c r="H859" s="779"/>
      <c r="I859" s="779"/>
    </row>
    <row r="860" spans="1:9">
      <c r="A860" s="779"/>
      <c r="B860" s="779"/>
      <c r="C860" s="779"/>
      <c r="D860" s="779"/>
      <c r="E860" s="779"/>
      <c r="F860" s="779"/>
      <c r="G860" s="779"/>
      <c r="H860" s="779"/>
      <c r="I860" s="779"/>
    </row>
    <row r="861" spans="1:9">
      <c r="A861" s="779"/>
      <c r="B861" s="779"/>
      <c r="C861" s="779"/>
      <c r="D861" s="779"/>
      <c r="E861" s="779"/>
      <c r="F861" s="779"/>
      <c r="G861" s="779"/>
      <c r="H861" s="779"/>
      <c r="I861" s="779"/>
    </row>
    <row r="862" spans="1:9">
      <c r="A862" s="779"/>
      <c r="B862" s="779"/>
      <c r="C862" s="779"/>
      <c r="D862" s="779"/>
      <c r="E862" s="779"/>
      <c r="F862" s="779"/>
      <c r="G862" s="779"/>
      <c r="H862" s="779"/>
      <c r="I862" s="779"/>
    </row>
    <row r="863" spans="1:9">
      <c r="A863" s="779"/>
      <c r="B863" s="779"/>
      <c r="C863" s="779"/>
      <c r="D863" s="779"/>
      <c r="E863" s="779"/>
      <c r="F863" s="779"/>
      <c r="G863" s="779"/>
      <c r="H863" s="779"/>
      <c r="I863" s="779"/>
    </row>
    <row r="864" spans="1:9">
      <c r="A864" s="779"/>
      <c r="B864" s="779"/>
      <c r="C864" s="779"/>
      <c r="D864" s="779"/>
      <c r="E864" s="779"/>
      <c r="F864" s="779"/>
      <c r="G864" s="779"/>
      <c r="H864" s="779"/>
      <c r="I864" s="779"/>
    </row>
    <row r="865" spans="1:9">
      <c r="A865" s="779"/>
      <c r="B865" s="779"/>
      <c r="C865" s="779"/>
      <c r="D865" s="779"/>
      <c r="E865" s="779"/>
      <c r="F865" s="779"/>
      <c r="G865" s="779"/>
      <c r="H865" s="779"/>
      <c r="I865" s="779"/>
    </row>
    <row r="866" spans="1:9">
      <c r="A866" s="779"/>
      <c r="B866" s="779"/>
      <c r="C866" s="779"/>
      <c r="D866" s="779"/>
      <c r="E866" s="779"/>
      <c r="F866" s="779"/>
      <c r="G866" s="779"/>
      <c r="H866" s="779"/>
      <c r="I866" s="779"/>
    </row>
  </sheetData>
  <mergeCells count="4">
    <mergeCell ref="A4:A6"/>
    <mergeCell ref="B4:C5"/>
    <mergeCell ref="E4:F5"/>
    <mergeCell ref="H4:I5"/>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3905" r:id="rId3" name="Button 1">
              <controlPr defaultSize="0" print="0" autoFill="0" autoPict="0" macro="[0]!Düğme1_Tıkla">
                <anchor moveWithCells="1" sizeWithCells="1">
                  <from>
                    <xdr:col>10</xdr:col>
                    <xdr:colOff>104775</xdr:colOff>
                    <xdr:row>1</xdr:row>
                    <xdr:rowOff>114300</xdr:rowOff>
                  </from>
                  <to>
                    <xdr:col>13</xdr:col>
                    <xdr:colOff>190500</xdr:colOff>
                    <xdr:row>3</xdr:row>
                    <xdr:rowOff>76200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6A43D-0F79-4A5F-AF4A-C466BBD20B36}">
  <sheetPr codeName="Sayfa64">
    <tabColor theme="0"/>
  </sheetPr>
  <dimension ref="A1:M48"/>
  <sheetViews>
    <sheetView showGridLines="0" workbookViewId="0"/>
  </sheetViews>
  <sheetFormatPr defaultRowHeight="14.25"/>
  <cols>
    <col min="1" max="1" width="42.875" style="716" customWidth="1"/>
    <col min="2" max="3" width="8.5" style="716" customWidth="1"/>
    <col min="4" max="4" width="1.375" style="716" customWidth="1"/>
    <col min="5" max="6" width="8.5" style="716" customWidth="1"/>
    <col min="7" max="7" width="8" style="716" customWidth="1"/>
    <col min="8" max="8" width="47.625" style="716" bestFit="1" customWidth="1"/>
    <col min="9" max="9" width="8" style="716" customWidth="1"/>
    <col min="10" max="256" width="9" style="716"/>
    <col min="257" max="257" width="42.875" style="716" customWidth="1"/>
    <col min="258" max="259" width="8.5" style="716" customWidth="1"/>
    <col min="260" max="260" width="1.375" style="716" customWidth="1"/>
    <col min="261" max="262" width="8.5" style="716" customWidth="1"/>
    <col min="263" max="265" width="8" style="716" customWidth="1"/>
    <col min="266" max="512" width="9" style="716"/>
    <col min="513" max="513" width="42.875" style="716" customWidth="1"/>
    <col min="514" max="515" width="8.5" style="716" customWidth="1"/>
    <col min="516" max="516" width="1.375" style="716" customWidth="1"/>
    <col min="517" max="518" width="8.5" style="716" customWidth="1"/>
    <col min="519" max="521" width="8" style="716" customWidth="1"/>
    <col min="522" max="768" width="9" style="716"/>
    <col min="769" max="769" width="42.875" style="716" customWidth="1"/>
    <col min="770" max="771" width="8.5" style="716" customWidth="1"/>
    <col min="772" max="772" width="1.375" style="716" customWidth="1"/>
    <col min="773" max="774" width="8.5" style="716" customWidth="1"/>
    <col min="775" max="777" width="8" style="716" customWidth="1"/>
    <col min="778" max="1024" width="9" style="716"/>
    <col min="1025" max="1025" width="42.875" style="716" customWidth="1"/>
    <col min="1026" max="1027" width="8.5" style="716" customWidth="1"/>
    <col min="1028" max="1028" width="1.375" style="716" customWidth="1"/>
    <col min="1029" max="1030" width="8.5" style="716" customWidth="1"/>
    <col min="1031" max="1033" width="8" style="716" customWidth="1"/>
    <col min="1034" max="1280" width="9" style="716"/>
    <col min="1281" max="1281" width="42.875" style="716" customWidth="1"/>
    <col min="1282" max="1283" width="8.5" style="716" customWidth="1"/>
    <col min="1284" max="1284" width="1.375" style="716" customWidth="1"/>
    <col min="1285" max="1286" width="8.5" style="716" customWidth="1"/>
    <col min="1287" max="1289" width="8" style="716" customWidth="1"/>
    <col min="1290" max="1536" width="9" style="716"/>
    <col min="1537" max="1537" width="42.875" style="716" customWidth="1"/>
    <col min="1538" max="1539" width="8.5" style="716" customWidth="1"/>
    <col min="1540" max="1540" width="1.375" style="716" customWidth="1"/>
    <col min="1541" max="1542" width="8.5" style="716" customWidth="1"/>
    <col min="1543" max="1545" width="8" style="716" customWidth="1"/>
    <col min="1546" max="1792" width="9" style="716"/>
    <col min="1793" max="1793" width="42.875" style="716" customWidth="1"/>
    <col min="1794" max="1795" width="8.5" style="716" customWidth="1"/>
    <col min="1796" max="1796" width="1.375" style="716" customWidth="1"/>
    <col min="1797" max="1798" width="8.5" style="716" customWidth="1"/>
    <col min="1799" max="1801" width="8" style="716" customWidth="1"/>
    <col min="1802" max="2048" width="9" style="716"/>
    <col min="2049" max="2049" width="42.875" style="716" customWidth="1"/>
    <col min="2050" max="2051" width="8.5" style="716" customWidth="1"/>
    <col min="2052" max="2052" width="1.375" style="716" customWidth="1"/>
    <col min="2053" max="2054" width="8.5" style="716" customWidth="1"/>
    <col min="2055" max="2057" width="8" style="716" customWidth="1"/>
    <col min="2058" max="2304" width="9" style="716"/>
    <col min="2305" max="2305" width="42.875" style="716" customWidth="1"/>
    <col min="2306" max="2307" width="8.5" style="716" customWidth="1"/>
    <col min="2308" max="2308" width="1.375" style="716" customWidth="1"/>
    <col min="2309" max="2310" width="8.5" style="716" customWidth="1"/>
    <col min="2311" max="2313" width="8" style="716" customWidth="1"/>
    <col min="2314" max="2560" width="9" style="716"/>
    <col min="2561" max="2561" width="42.875" style="716" customWidth="1"/>
    <col min="2562" max="2563" width="8.5" style="716" customWidth="1"/>
    <col min="2564" max="2564" width="1.375" style="716" customWidth="1"/>
    <col min="2565" max="2566" width="8.5" style="716" customWidth="1"/>
    <col min="2567" max="2569" width="8" style="716" customWidth="1"/>
    <col min="2570" max="2816" width="9" style="716"/>
    <col min="2817" max="2817" width="42.875" style="716" customWidth="1"/>
    <col min="2818" max="2819" width="8.5" style="716" customWidth="1"/>
    <col min="2820" max="2820" width="1.375" style="716" customWidth="1"/>
    <col min="2821" max="2822" width="8.5" style="716" customWidth="1"/>
    <col min="2823" max="2825" width="8" style="716" customWidth="1"/>
    <col min="2826" max="3072" width="9" style="716"/>
    <col min="3073" max="3073" width="42.875" style="716" customWidth="1"/>
    <col min="3074" max="3075" width="8.5" style="716" customWidth="1"/>
    <col min="3076" max="3076" width="1.375" style="716" customWidth="1"/>
    <col min="3077" max="3078" width="8.5" style="716" customWidth="1"/>
    <col min="3079" max="3081" width="8" style="716" customWidth="1"/>
    <col min="3082" max="3328" width="9" style="716"/>
    <col min="3329" max="3329" width="42.875" style="716" customWidth="1"/>
    <col min="3330" max="3331" width="8.5" style="716" customWidth="1"/>
    <col min="3332" max="3332" width="1.375" style="716" customWidth="1"/>
    <col min="3333" max="3334" width="8.5" style="716" customWidth="1"/>
    <col min="3335" max="3337" width="8" style="716" customWidth="1"/>
    <col min="3338" max="3584" width="9" style="716"/>
    <col min="3585" max="3585" width="42.875" style="716" customWidth="1"/>
    <col min="3586" max="3587" width="8.5" style="716" customWidth="1"/>
    <col min="3588" max="3588" width="1.375" style="716" customWidth="1"/>
    <col min="3589" max="3590" width="8.5" style="716" customWidth="1"/>
    <col min="3591" max="3593" width="8" style="716" customWidth="1"/>
    <col min="3594" max="3840" width="9" style="716"/>
    <col min="3841" max="3841" width="42.875" style="716" customWidth="1"/>
    <col min="3842" max="3843" width="8.5" style="716" customWidth="1"/>
    <col min="3844" max="3844" width="1.375" style="716" customWidth="1"/>
    <col min="3845" max="3846" width="8.5" style="716" customWidth="1"/>
    <col min="3847" max="3849" width="8" style="716" customWidth="1"/>
    <col min="3850" max="4096" width="9" style="716"/>
    <col min="4097" max="4097" width="42.875" style="716" customWidth="1"/>
    <col min="4098" max="4099" width="8.5" style="716" customWidth="1"/>
    <col min="4100" max="4100" width="1.375" style="716" customWidth="1"/>
    <col min="4101" max="4102" width="8.5" style="716" customWidth="1"/>
    <col min="4103" max="4105" width="8" style="716" customWidth="1"/>
    <col min="4106" max="4352" width="9" style="716"/>
    <col min="4353" max="4353" width="42.875" style="716" customWidth="1"/>
    <col min="4354" max="4355" width="8.5" style="716" customWidth="1"/>
    <col min="4356" max="4356" width="1.375" style="716" customWidth="1"/>
    <col min="4357" max="4358" width="8.5" style="716" customWidth="1"/>
    <col min="4359" max="4361" width="8" style="716" customWidth="1"/>
    <col min="4362" max="4608" width="9" style="716"/>
    <col min="4609" max="4609" width="42.875" style="716" customWidth="1"/>
    <col min="4610" max="4611" width="8.5" style="716" customWidth="1"/>
    <col min="4612" max="4612" width="1.375" style="716" customWidth="1"/>
    <col min="4613" max="4614" width="8.5" style="716" customWidth="1"/>
    <col min="4615" max="4617" width="8" style="716" customWidth="1"/>
    <col min="4618" max="4864" width="9" style="716"/>
    <col min="4865" max="4865" width="42.875" style="716" customWidth="1"/>
    <col min="4866" max="4867" width="8.5" style="716" customWidth="1"/>
    <col min="4868" max="4868" width="1.375" style="716" customWidth="1"/>
    <col min="4869" max="4870" width="8.5" style="716" customWidth="1"/>
    <col min="4871" max="4873" width="8" style="716" customWidth="1"/>
    <col min="4874" max="5120" width="9" style="716"/>
    <col min="5121" max="5121" width="42.875" style="716" customWidth="1"/>
    <col min="5122" max="5123" width="8.5" style="716" customWidth="1"/>
    <col min="5124" max="5124" width="1.375" style="716" customWidth="1"/>
    <col min="5125" max="5126" width="8.5" style="716" customWidth="1"/>
    <col min="5127" max="5129" width="8" style="716" customWidth="1"/>
    <col min="5130" max="5376" width="9" style="716"/>
    <col min="5377" max="5377" width="42.875" style="716" customWidth="1"/>
    <col min="5378" max="5379" width="8.5" style="716" customWidth="1"/>
    <col min="5380" max="5380" width="1.375" style="716" customWidth="1"/>
    <col min="5381" max="5382" width="8.5" style="716" customWidth="1"/>
    <col min="5383" max="5385" width="8" style="716" customWidth="1"/>
    <col min="5386" max="5632" width="9" style="716"/>
    <col min="5633" max="5633" width="42.875" style="716" customWidth="1"/>
    <col min="5634" max="5635" width="8.5" style="716" customWidth="1"/>
    <col min="5636" max="5636" width="1.375" style="716" customWidth="1"/>
    <col min="5637" max="5638" width="8.5" style="716" customWidth="1"/>
    <col min="5639" max="5641" width="8" style="716" customWidth="1"/>
    <col min="5642" max="5888" width="9" style="716"/>
    <col min="5889" max="5889" width="42.875" style="716" customWidth="1"/>
    <col min="5890" max="5891" width="8.5" style="716" customWidth="1"/>
    <col min="5892" max="5892" width="1.375" style="716" customWidth="1"/>
    <col min="5893" max="5894" width="8.5" style="716" customWidth="1"/>
    <col min="5895" max="5897" width="8" style="716" customWidth="1"/>
    <col min="5898" max="6144" width="9" style="716"/>
    <col min="6145" max="6145" width="42.875" style="716" customWidth="1"/>
    <col min="6146" max="6147" width="8.5" style="716" customWidth="1"/>
    <col min="6148" max="6148" width="1.375" style="716" customWidth="1"/>
    <col min="6149" max="6150" width="8.5" style="716" customWidth="1"/>
    <col min="6151" max="6153" width="8" style="716" customWidth="1"/>
    <col min="6154" max="6400" width="9" style="716"/>
    <col min="6401" max="6401" width="42.875" style="716" customWidth="1"/>
    <col min="6402" max="6403" width="8.5" style="716" customWidth="1"/>
    <col min="6404" max="6404" width="1.375" style="716" customWidth="1"/>
    <col min="6405" max="6406" width="8.5" style="716" customWidth="1"/>
    <col min="6407" max="6409" width="8" style="716" customWidth="1"/>
    <col min="6410" max="6656" width="9" style="716"/>
    <col min="6657" max="6657" width="42.875" style="716" customWidth="1"/>
    <col min="6658" max="6659" width="8.5" style="716" customWidth="1"/>
    <col min="6660" max="6660" width="1.375" style="716" customWidth="1"/>
    <col min="6661" max="6662" width="8.5" style="716" customWidth="1"/>
    <col min="6663" max="6665" width="8" style="716" customWidth="1"/>
    <col min="6666" max="6912" width="9" style="716"/>
    <col min="6913" max="6913" width="42.875" style="716" customWidth="1"/>
    <col min="6914" max="6915" width="8.5" style="716" customWidth="1"/>
    <col min="6916" max="6916" width="1.375" style="716" customWidth="1"/>
    <col min="6917" max="6918" width="8.5" style="716" customWidth="1"/>
    <col min="6919" max="6921" width="8" style="716" customWidth="1"/>
    <col min="6922" max="7168" width="9" style="716"/>
    <col min="7169" max="7169" width="42.875" style="716" customWidth="1"/>
    <col min="7170" max="7171" width="8.5" style="716" customWidth="1"/>
    <col min="7172" max="7172" width="1.375" style="716" customWidth="1"/>
    <col min="7173" max="7174" width="8.5" style="716" customWidth="1"/>
    <col min="7175" max="7177" width="8" style="716" customWidth="1"/>
    <col min="7178" max="7424" width="9" style="716"/>
    <col min="7425" max="7425" width="42.875" style="716" customWidth="1"/>
    <col min="7426" max="7427" width="8.5" style="716" customWidth="1"/>
    <col min="7428" max="7428" width="1.375" style="716" customWidth="1"/>
    <col min="7429" max="7430" width="8.5" style="716" customWidth="1"/>
    <col min="7431" max="7433" width="8" style="716" customWidth="1"/>
    <col min="7434" max="7680" width="9" style="716"/>
    <col min="7681" max="7681" width="42.875" style="716" customWidth="1"/>
    <col min="7682" max="7683" width="8.5" style="716" customWidth="1"/>
    <col min="7684" max="7684" width="1.375" style="716" customWidth="1"/>
    <col min="7685" max="7686" width="8.5" style="716" customWidth="1"/>
    <col min="7687" max="7689" width="8" style="716" customWidth="1"/>
    <col min="7690" max="7936" width="9" style="716"/>
    <col min="7937" max="7937" width="42.875" style="716" customWidth="1"/>
    <col min="7938" max="7939" width="8.5" style="716" customWidth="1"/>
    <col min="7940" max="7940" width="1.375" style="716" customWidth="1"/>
    <col min="7941" max="7942" width="8.5" style="716" customWidth="1"/>
    <col min="7943" max="7945" width="8" style="716" customWidth="1"/>
    <col min="7946" max="8192" width="9" style="716"/>
    <col min="8193" max="8193" width="42.875" style="716" customWidth="1"/>
    <col min="8194" max="8195" width="8.5" style="716" customWidth="1"/>
    <col min="8196" max="8196" width="1.375" style="716" customWidth="1"/>
    <col min="8197" max="8198" width="8.5" style="716" customWidth="1"/>
    <col min="8199" max="8201" width="8" style="716" customWidth="1"/>
    <col min="8202" max="8448" width="9" style="716"/>
    <col min="8449" max="8449" width="42.875" style="716" customWidth="1"/>
    <col min="8450" max="8451" width="8.5" style="716" customWidth="1"/>
    <col min="8452" max="8452" width="1.375" style="716" customWidth="1"/>
    <col min="8453" max="8454" width="8.5" style="716" customWidth="1"/>
    <col min="8455" max="8457" width="8" style="716" customWidth="1"/>
    <col min="8458" max="8704" width="9" style="716"/>
    <col min="8705" max="8705" width="42.875" style="716" customWidth="1"/>
    <col min="8706" max="8707" width="8.5" style="716" customWidth="1"/>
    <col min="8708" max="8708" width="1.375" style="716" customWidth="1"/>
    <col min="8709" max="8710" width="8.5" style="716" customWidth="1"/>
    <col min="8711" max="8713" width="8" style="716" customWidth="1"/>
    <col min="8714" max="8960" width="9" style="716"/>
    <col min="8961" max="8961" width="42.875" style="716" customWidth="1"/>
    <col min="8962" max="8963" width="8.5" style="716" customWidth="1"/>
    <col min="8964" max="8964" width="1.375" style="716" customWidth="1"/>
    <col min="8965" max="8966" width="8.5" style="716" customWidth="1"/>
    <col min="8967" max="8969" width="8" style="716" customWidth="1"/>
    <col min="8970" max="9216" width="9" style="716"/>
    <col min="9217" max="9217" width="42.875" style="716" customWidth="1"/>
    <col min="9218" max="9219" width="8.5" style="716" customWidth="1"/>
    <col min="9220" max="9220" width="1.375" style="716" customWidth="1"/>
    <col min="9221" max="9222" width="8.5" style="716" customWidth="1"/>
    <col min="9223" max="9225" width="8" style="716" customWidth="1"/>
    <col min="9226" max="9472" width="9" style="716"/>
    <col min="9473" max="9473" width="42.875" style="716" customWidth="1"/>
    <col min="9474" max="9475" width="8.5" style="716" customWidth="1"/>
    <col min="9476" max="9476" width="1.375" style="716" customWidth="1"/>
    <col min="9477" max="9478" width="8.5" style="716" customWidth="1"/>
    <col min="9479" max="9481" width="8" style="716" customWidth="1"/>
    <col min="9482" max="9728" width="9" style="716"/>
    <col min="9729" max="9729" width="42.875" style="716" customWidth="1"/>
    <col min="9730" max="9731" width="8.5" style="716" customWidth="1"/>
    <col min="9732" max="9732" width="1.375" style="716" customWidth="1"/>
    <col min="9733" max="9734" width="8.5" style="716" customWidth="1"/>
    <col min="9735" max="9737" width="8" style="716" customWidth="1"/>
    <col min="9738" max="9984" width="9" style="716"/>
    <col min="9985" max="9985" width="42.875" style="716" customWidth="1"/>
    <col min="9986" max="9987" width="8.5" style="716" customWidth="1"/>
    <col min="9988" max="9988" width="1.375" style="716" customWidth="1"/>
    <col min="9989" max="9990" width="8.5" style="716" customWidth="1"/>
    <col min="9991" max="9993" width="8" style="716" customWidth="1"/>
    <col min="9994" max="10240" width="9" style="716"/>
    <col min="10241" max="10241" width="42.875" style="716" customWidth="1"/>
    <col min="10242" max="10243" width="8.5" style="716" customWidth="1"/>
    <col min="10244" max="10244" width="1.375" style="716" customWidth="1"/>
    <col min="10245" max="10246" width="8.5" style="716" customWidth="1"/>
    <col min="10247" max="10249" width="8" style="716" customWidth="1"/>
    <col min="10250" max="10496" width="9" style="716"/>
    <col min="10497" max="10497" width="42.875" style="716" customWidth="1"/>
    <col min="10498" max="10499" width="8.5" style="716" customWidth="1"/>
    <col min="10500" max="10500" width="1.375" style="716" customWidth="1"/>
    <col min="10501" max="10502" width="8.5" style="716" customWidth="1"/>
    <col min="10503" max="10505" width="8" style="716" customWidth="1"/>
    <col min="10506" max="10752" width="9" style="716"/>
    <col min="10753" max="10753" width="42.875" style="716" customWidth="1"/>
    <col min="10754" max="10755" width="8.5" style="716" customWidth="1"/>
    <col min="10756" max="10756" width="1.375" style="716" customWidth="1"/>
    <col min="10757" max="10758" width="8.5" style="716" customWidth="1"/>
    <col min="10759" max="10761" width="8" style="716" customWidth="1"/>
    <col min="10762" max="11008" width="9" style="716"/>
    <col min="11009" max="11009" width="42.875" style="716" customWidth="1"/>
    <col min="11010" max="11011" width="8.5" style="716" customWidth="1"/>
    <col min="11012" max="11012" width="1.375" style="716" customWidth="1"/>
    <col min="11013" max="11014" width="8.5" style="716" customWidth="1"/>
    <col min="11015" max="11017" width="8" style="716" customWidth="1"/>
    <col min="11018" max="11264" width="9" style="716"/>
    <col min="11265" max="11265" width="42.875" style="716" customWidth="1"/>
    <col min="11266" max="11267" width="8.5" style="716" customWidth="1"/>
    <col min="11268" max="11268" width="1.375" style="716" customWidth="1"/>
    <col min="11269" max="11270" width="8.5" style="716" customWidth="1"/>
    <col min="11271" max="11273" width="8" style="716" customWidth="1"/>
    <col min="11274" max="11520" width="9" style="716"/>
    <col min="11521" max="11521" width="42.875" style="716" customWidth="1"/>
    <col min="11522" max="11523" width="8.5" style="716" customWidth="1"/>
    <col min="11524" max="11524" width="1.375" style="716" customWidth="1"/>
    <col min="11525" max="11526" width="8.5" style="716" customWidth="1"/>
    <col min="11527" max="11529" width="8" style="716" customWidth="1"/>
    <col min="11530" max="11776" width="9" style="716"/>
    <col min="11777" max="11777" width="42.875" style="716" customWidth="1"/>
    <col min="11778" max="11779" width="8.5" style="716" customWidth="1"/>
    <col min="11780" max="11780" width="1.375" style="716" customWidth="1"/>
    <col min="11781" max="11782" width="8.5" style="716" customWidth="1"/>
    <col min="11783" max="11785" width="8" style="716" customWidth="1"/>
    <col min="11786" max="12032" width="9" style="716"/>
    <col min="12033" max="12033" width="42.875" style="716" customWidth="1"/>
    <col min="12034" max="12035" width="8.5" style="716" customWidth="1"/>
    <col min="12036" max="12036" width="1.375" style="716" customWidth="1"/>
    <col min="12037" max="12038" width="8.5" style="716" customWidth="1"/>
    <col min="12039" max="12041" width="8" style="716" customWidth="1"/>
    <col min="12042" max="12288" width="9" style="716"/>
    <col min="12289" max="12289" width="42.875" style="716" customWidth="1"/>
    <col min="12290" max="12291" width="8.5" style="716" customWidth="1"/>
    <col min="12292" max="12292" width="1.375" style="716" customWidth="1"/>
    <col min="12293" max="12294" width="8.5" style="716" customWidth="1"/>
    <col min="12295" max="12297" width="8" style="716" customWidth="1"/>
    <col min="12298" max="12544" width="9" style="716"/>
    <col min="12545" max="12545" width="42.875" style="716" customWidth="1"/>
    <col min="12546" max="12547" width="8.5" style="716" customWidth="1"/>
    <col min="12548" max="12548" width="1.375" style="716" customWidth="1"/>
    <col min="12549" max="12550" width="8.5" style="716" customWidth="1"/>
    <col min="12551" max="12553" width="8" style="716" customWidth="1"/>
    <col min="12554" max="12800" width="9" style="716"/>
    <col min="12801" max="12801" width="42.875" style="716" customWidth="1"/>
    <col min="12802" max="12803" width="8.5" style="716" customWidth="1"/>
    <col min="12804" max="12804" width="1.375" style="716" customWidth="1"/>
    <col min="12805" max="12806" width="8.5" style="716" customWidth="1"/>
    <col min="12807" max="12809" width="8" style="716" customWidth="1"/>
    <col min="12810" max="13056" width="9" style="716"/>
    <col min="13057" max="13057" width="42.875" style="716" customWidth="1"/>
    <col min="13058" max="13059" width="8.5" style="716" customWidth="1"/>
    <col min="13060" max="13060" width="1.375" style="716" customWidth="1"/>
    <col min="13061" max="13062" width="8.5" style="716" customWidth="1"/>
    <col min="13063" max="13065" width="8" style="716" customWidth="1"/>
    <col min="13066" max="13312" width="9" style="716"/>
    <col min="13313" max="13313" width="42.875" style="716" customWidth="1"/>
    <col min="13314" max="13315" width="8.5" style="716" customWidth="1"/>
    <col min="13316" max="13316" width="1.375" style="716" customWidth="1"/>
    <col min="13317" max="13318" width="8.5" style="716" customWidth="1"/>
    <col min="13319" max="13321" width="8" style="716" customWidth="1"/>
    <col min="13322" max="13568" width="9" style="716"/>
    <col min="13569" max="13569" width="42.875" style="716" customWidth="1"/>
    <col min="13570" max="13571" width="8.5" style="716" customWidth="1"/>
    <col min="13572" max="13572" width="1.375" style="716" customWidth="1"/>
    <col min="13573" max="13574" width="8.5" style="716" customWidth="1"/>
    <col min="13575" max="13577" width="8" style="716" customWidth="1"/>
    <col min="13578" max="13824" width="9" style="716"/>
    <col min="13825" max="13825" width="42.875" style="716" customWidth="1"/>
    <col min="13826" max="13827" width="8.5" style="716" customWidth="1"/>
    <col min="13828" max="13828" width="1.375" style="716" customWidth="1"/>
    <col min="13829" max="13830" width="8.5" style="716" customWidth="1"/>
    <col min="13831" max="13833" width="8" style="716" customWidth="1"/>
    <col min="13834" max="14080" width="9" style="716"/>
    <col min="14081" max="14081" width="42.875" style="716" customWidth="1"/>
    <col min="14082" max="14083" width="8.5" style="716" customWidth="1"/>
    <col min="14084" max="14084" width="1.375" style="716" customWidth="1"/>
    <col min="14085" max="14086" width="8.5" style="716" customWidth="1"/>
    <col min="14087" max="14089" width="8" style="716" customWidth="1"/>
    <col min="14090" max="14336" width="9" style="716"/>
    <col min="14337" max="14337" width="42.875" style="716" customWidth="1"/>
    <col min="14338" max="14339" width="8.5" style="716" customWidth="1"/>
    <col min="14340" max="14340" width="1.375" style="716" customWidth="1"/>
    <col min="14341" max="14342" width="8.5" style="716" customWidth="1"/>
    <col min="14343" max="14345" width="8" style="716" customWidth="1"/>
    <col min="14346" max="14592" width="9" style="716"/>
    <col min="14593" max="14593" width="42.875" style="716" customWidth="1"/>
    <col min="14594" max="14595" width="8.5" style="716" customWidth="1"/>
    <col min="14596" max="14596" width="1.375" style="716" customWidth="1"/>
    <col min="14597" max="14598" width="8.5" style="716" customWidth="1"/>
    <col min="14599" max="14601" width="8" style="716" customWidth="1"/>
    <col min="14602" max="14848" width="9" style="716"/>
    <col min="14849" max="14849" width="42.875" style="716" customWidth="1"/>
    <col min="14850" max="14851" width="8.5" style="716" customWidth="1"/>
    <col min="14852" max="14852" width="1.375" style="716" customWidth="1"/>
    <col min="14853" max="14854" width="8.5" style="716" customWidth="1"/>
    <col min="14855" max="14857" width="8" style="716" customWidth="1"/>
    <col min="14858" max="15104" width="9" style="716"/>
    <col min="15105" max="15105" width="42.875" style="716" customWidth="1"/>
    <col min="15106" max="15107" width="8.5" style="716" customWidth="1"/>
    <col min="15108" max="15108" width="1.375" style="716" customWidth="1"/>
    <col min="15109" max="15110" width="8.5" style="716" customWidth="1"/>
    <col min="15111" max="15113" width="8" style="716" customWidth="1"/>
    <col min="15114" max="15360" width="9" style="716"/>
    <col min="15361" max="15361" width="42.875" style="716" customWidth="1"/>
    <col min="15362" max="15363" width="8.5" style="716" customWidth="1"/>
    <col min="15364" max="15364" width="1.375" style="716" customWidth="1"/>
    <col min="15365" max="15366" width="8.5" style="716" customWidth="1"/>
    <col min="15367" max="15369" width="8" style="716" customWidth="1"/>
    <col min="15370" max="15616" width="9" style="716"/>
    <col min="15617" max="15617" width="42.875" style="716" customWidth="1"/>
    <col min="15618" max="15619" width="8.5" style="716" customWidth="1"/>
    <col min="15620" max="15620" width="1.375" style="716" customWidth="1"/>
    <col min="15621" max="15622" width="8.5" style="716" customWidth="1"/>
    <col min="15623" max="15625" width="8" style="716" customWidth="1"/>
    <col min="15626" max="15872" width="9" style="716"/>
    <col min="15873" max="15873" width="42.875" style="716" customWidth="1"/>
    <col min="15874" max="15875" width="8.5" style="716" customWidth="1"/>
    <col min="15876" max="15876" width="1.375" style="716" customWidth="1"/>
    <col min="15877" max="15878" width="8.5" style="716" customWidth="1"/>
    <col min="15879" max="15881" width="8" style="716" customWidth="1"/>
    <col min="15882" max="16128" width="9" style="716"/>
    <col min="16129" max="16129" width="42.875" style="716" customWidth="1"/>
    <col min="16130" max="16131" width="8.5" style="716" customWidth="1"/>
    <col min="16132" max="16132" width="1.375" style="716" customWidth="1"/>
    <col min="16133" max="16134" width="8.5" style="716" customWidth="1"/>
    <col min="16135" max="16137" width="8" style="716" customWidth="1"/>
    <col min="16138" max="16384" width="9" style="716"/>
  </cols>
  <sheetData>
    <row r="1" spans="1:13" ht="15">
      <c r="A1" s="659" t="s">
        <v>1047</v>
      </c>
      <c r="B1" s="764"/>
      <c r="C1" s="764"/>
      <c r="D1" s="764"/>
      <c r="E1" s="717"/>
      <c r="F1" s="717"/>
      <c r="G1" s="717"/>
      <c r="J1" s="640"/>
    </row>
    <row r="2" spans="1:13">
      <c r="A2" s="717" t="s">
        <v>1048</v>
      </c>
      <c r="B2" s="717"/>
      <c r="C2" s="717"/>
      <c r="D2" s="717"/>
      <c r="E2" s="717"/>
      <c r="F2" s="717"/>
      <c r="G2" s="717"/>
    </row>
    <row r="3" spans="1:13" ht="15" thickBot="1">
      <c r="A3" s="717" t="s">
        <v>1049</v>
      </c>
      <c r="B3" s="717"/>
      <c r="C3" s="717"/>
      <c r="D3" s="717"/>
      <c r="E3" s="717"/>
      <c r="F3" s="717"/>
      <c r="G3" s="717"/>
    </row>
    <row r="4" spans="1:13" ht="15">
      <c r="A4" s="780"/>
      <c r="B4" s="1020" t="s">
        <v>1050</v>
      </c>
      <c r="C4" s="1020"/>
      <c r="D4" s="781"/>
      <c r="E4" s="1020" t="s">
        <v>1051</v>
      </c>
      <c r="F4" s="1020"/>
      <c r="H4" s="789"/>
      <c r="I4" s="1021" t="s">
        <v>4761</v>
      </c>
      <c r="J4" s="1021"/>
      <c r="K4" s="1021"/>
      <c r="L4" s="1021"/>
      <c r="M4" s="1021"/>
    </row>
    <row r="5" spans="1:13" ht="15.75" thickBot="1">
      <c r="A5" s="782"/>
      <c r="B5" s="768">
        <v>2017</v>
      </c>
      <c r="C5" s="768">
        <v>2018</v>
      </c>
      <c r="D5" s="768"/>
      <c r="E5" s="768">
        <v>2017</v>
      </c>
      <c r="F5" s="768">
        <v>2018</v>
      </c>
      <c r="G5" s="676"/>
      <c r="H5" s="790" t="s">
        <v>4509</v>
      </c>
      <c r="I5" s="791">
        <v>2014</v>
      </c>
      <c r="J5" s="791">
        <v>2015</v>
      </c>
      <c r="K5" s="791">
        <v>2016</v>
      </c>
      <c r="L5" s="791">
        <v>2017</v>
      </c>
      <c r="M5" s="791">
        <v>2018</v>
      </c>
    </row>
    <row r="6" spans="1:13" ht="15.75" thickTop="1">
      <c r="A6" s="659" t="s">
        <v>1052</v>
      </c>
      <c r="B6" s="783">
        <v>0.40500000000000003</v>
      </c>
      <c r="C6" s="783">
        <v>0.40799999999999997</v>
      </c>
      <c r="D6" s="783"/>
      <c r="E6" s="652">
        <v>7.54</v>
      </c>
      <c r="F6" s="652">
        <v>7.7510000000000003</v>
      </c>
      <c r="H6" t="s">
        <v>4449</v>
      </c>
      <c r="I6">
        <v>6.75</v>
      </c>
      <c r="J6">
        <v>7.5860000000000003</v>
      </c>
      <c r="K6">
        <v>7.8890000000000002</v>
      </c>
      <c r="L6">
        <v>7.64</v>
      </c>
      <c r="M6">
        <v>7.657</v>
      </c>
    </row>
    <row r="7" spans="1:13">
      <c r="A7" s="717" t="s">
        <v>1053</v>
      </c>
      <c r="B7" s="783">
        <v>0.443</v>
      </c>
      <c r="C7" s="783">
        <v>0.44400000000000001</v>
      </c>
      <c r="D7" s="783"/>
      <c r="E7" s="652">
        <v>8.2289999999999992</v>
      </c>
      <c r="F7" s="652">
        <v>8.5670000000000002</v>
      </c>
      <c r="H7" t="s">
        <v>4450</v>
      </c>
      <c r="I7">
        <v>6.1790000000000003</v>
      </c>
      <c r="J7">
        <v>7.1790000000000003</v>
      </c>
      <c r="K7">
        <v>5.9720000000000004</v>
      </c>
      <c r="L7">
        <v>5.827</v>
      </c>
      <c r="M7">
        <v>6.2389999999999999</v>
      </c>
    </row>
    <row r="8" spans="1:13">
      <c r="A8" s="717" t="s">
        <v>1054</v>
      </c>
      <c r="B8" s="783">
        <v>0.36899999999999999</v>
      </c>
      <c r="C8" s="783">
        <v>0.40100000000000002</v>
      </c>
      <c r="D8" s="783"/>
      <c r="E8" s="652">
        <v>6.2690000000000001</v>
      </c>
      <c r="F8" s="652">
        <v>7.2439999999999998</v>
      </c>
      <c r="H8" t="s">
        <v>4451</v>
      </c>
      <c r="I8">
        <v>6.7290000000000001</v>
      </c>
      <c r="J8">
        <v>6.4359999999999999</v>
      </c>
      <c r="K8">
        <v>6.8289999999999997</v>
      </c>
      <c r="L8">
        <v>6.36</v>
      </c>
      <c r="M8">
        <v>6.4359999999999999</v>
      </c>
    </row>
    <row r="9" spans="1:13">
      <c r="A9" s="717" t="s">
        <v>1055</v>
      </c>
      <c r="B9" s="783">
        <v>0.35599999999999998</v>
      </c>
      <c r="C9" s="783">
        <v>0.36299999999999999</v>
      </c>
      <c r="D9" s="783"/>
      <c r="E9" s="652">
        <v>6.1130000000000004</v>
      </c>
      <c r="F9" s="652">
        <v>6.2779999999999996</v>
      </c>
      <c r="H9" t="s">
        <v>4452</v>
      </c>
      <c r="I9">
        <v>7.6219999999999999</v>
      </c>
      <c r="J9">
        <v>7.3550000000000004</v>
      </c>
      <c r="K9">
        <v>7.3959999999999999</v>
      </c>
      <c r="L9">
        <v>6.3639999999999999</v>
      </c>
      <c r="M9">
        <v>6.9109999999999996</v>
      </c>
    </row>
    <row r="10" spans="1:13">
      <c r="A10" s="717" t="s">
        <v>1056</v>
      </c>
      <c r="B10" s="783">
        <v>0.38700000000000001</v>
      </c>
      <c r="C10" s="783">
        <v>0.36299999999999999</v>
      </c>
      <c r="D10" s="783"/>
      <c r="E10" s="652">
        <v>6.8460000000000001</v>
      </c>
      <c r="F10" s="652">
        <v>6.1260000000000003</v>
      </c>
      <c r="H10" t="s">
        <v>4453</v>
      </c>
      <c r="I10">
        <v>6.1760000000000002</v>
      </c>
      <c r="J10">
        <v>6.048</v>
      </c>
      <c r="K10">
        <v>6.41</v>
      </c>
      <c r="L10">
        <v>6.0869999999999997</v>
      </c>
      <c r="M10">
        <v>6.4969999999999999</v>
      </c>
    </row>
    <row r="11" spans="1:13">
      <c r="A11" s="717" t="s">
        <v>1057</v>
      </c>
      <c r="B11" s="783">
        <v>0.316</v>
      </c>
      <c r="C11" s="783">
        <v>0.32200000000000001</v>
      </c>
      <c r="D11" s="783"/>
      <c r="E11" s="652">
        <v>4.6790000000000003</v>
      </c>
      <c r="F11" s="652">
        <v>5.0579999999999998</v>
      </c>
      <c r="H11" t="s">
        <v>4454</v>
      </c>
      <c r="I11">
        <v>7.2510000000000003</v>
      </c>
      <c r="J11">
        <v>8.4320000000000004</v>
      </c>
      <c r="K11">
        <v>7.8659999999999997</v>
      </c>
      <c r="L11">
        <v>7.3259999999999996</v>
      </c>
      <c r="M11">
        <v>8.048</v>
      </c>
    </row>
    <row r="12" spans="1:13">
      <c r="A12" s="717" t="s">
        <v>1058</v>
      </c>
      <c r="B12" s="783">
        <v>0.33800000000000002</v>
      </c>
      <c r="C12" s="783">
        <v>0.33400000000000002</v>
      </c>
      <c r="D12" s="783"/>
      <c r="E12" s="652">
        <v>5.0549999999999997</v>
      </c>
      <c r="F12" s="652">
        <v>5.0890000000000004</v>
      </c>
      <c r="H12" t="s">
        <v>4455</v>
      </c>
      <c r="I12">
        <v>6.0510000000000002</v>
      </c>
      <c r="J12">
        <v>5.9589999999999996</v>
      </c>
      <c r="K12">
        <v>5.899</v>
      </c>
      <c r="L12">
        <v>5.8840000000000003</v>
      </c>
      <c r="M12">
        <v>5.9029999999999996</v>
      </c>
    </row>
    <row r="13" spans="1:13">
      <c r="A13" s="717" t="s">
        <v>1059</v>
      </c>
      <c r="B13" s="783">
        <v>0.34699999999999998</v>
      </c>
      <c r="C13" s="783">
        <v>0.33700000000000002</v>
      </c>
      <c r="D13" s="783"/>
      <c r="E13" s="652">
        <v>5.48</v>
      </c>
      <c r="F13" s="652">
        <v>5.2359999999999998</v>
      </c>
      <c r="H13" t="s">
        <v>4456</v>
      </c>
      <c r="I13">
        <v>7.7249999999999996</v>
      </c>
      <c r="J13">
        <v>6.6079999999999997</v>
      </c>
      <c r="K13">
        <v>5.94</v>
      </c>
      <c r="L13">
        <v>5.3760000000000003</v>
      </c>
      <c r="M13">
        <v>5.798</v>
      </c>
    </row>
    <row r="14" spans="1:13">
      <c r="A14" s="717" t="s">
        <v>1060</v>
      </c>
      <c r="B14" s="783">
        <v>0.33600000000000002</v>
      </c>
      <c r="C14" s="783">
        <v>0.33</v>
      </c>
      <c r="D14" s="783"/>
      <c r="E14" s="652">
        <v>5.0830000000000002</v>
      </c>
      <c r="F14" s="652">
        <v>5.0739999999999998</v>
      </c>
      <c r="H14" t="s">
        <v>4457</v>
      </c>
      <c r="I14">
        <v>5.0259999999999998</v>
      </c>
      <c r="J14">
        <v>5.0359999999999996</v>
      </c>
      <c r="K14">
        <v>5.1020000000000003</v>
      </c>
      <c r="L14">
        <v>4.9809999999999999</v>
      </c>
      <c r="M14">
        <v>5.6050000000000004</v>
      </c>
    </row>
    <row r="15" spans="1:13">
      <c r="A15" s="717" t="s">
        <v>1061</v>
      </c>
      <c r="B15" s="783">
        <v>0.372</v>
      </c>
      <c r="C15" s="783">
        <v>0.38200000000000001</v>
      </c>
      <c r="D15" s="783"/>
      <c r="E15" s="652">
        <v>6.2210000000000001</v>
      </c>
      <c r="F15" s="652">
        <v>6.4370000000000003</v>
      </c>
      <c r="H15" t="s">
        <v>4458</v>
      </c>
      <c r="I15">
        <v>7.5750000000000002</v>
      </c>
      <c r="J15">
        <v>7.1689999999999996</v>
      </c>
      <c r="K15">
        <v>6.6660000000000004</v>
      </c>
      <c r="L15">
        <v>7.274</v>
      </c>
      <c r="M15">
        <v>6.9720000000000004</v>
      </c>
    </row>
    <row r="16" spans="1:13">
      <c r="A16" s="717" t="s">
        <v>1062</v>
      </c>
      <c r="B16" s="783">
        <v>0.33800000000000002</v>
      </c>
      <c r="C16" s="783">
        <v>0.36699999999999999</v>
      </c>
      <c r="D16" s="783"/>
      <c r="E16" s="652">
        <v>5.51</v>
      </c>
      <c r="F16" s="652">
        <v>6.335</v>
      </c>
      <c r="H16" t="s">
        <v>4459</v>
      </c>
      <c r="I16">
        <v>5.8639999999999999</v>
      </c>
      <c r="J16">
        <v>6.4740000000000002</v>
      </c>
      <c r="K16">
        <v>6.9130000000000003</v>
      </c>
      <c r="L16">
        <v>7.9379999999999997</v>
      </c>
      <c r="M16">
        <v>7.8490000000000002</v>
      </c>
    </row>
    <row r="17" spans="1:13">
      <c r="A17" s="717" t="s">
        <v>1063</v>
      </c>
      <c r="B17" s="783">
        <v>0.35</v>
      </c>
      <c r="C17" s="783">
        <v>0.35899999999999999</v>
      </c>
      <c r="D17" s="783"/>
      <c r="E17" s="652">
        <v>5.8449999999999998</v>
      </c>
      <c r="F17" s="652">
        <v>6.0030000000000001</v>
      </c>
      <c r="H17" t="s">
        <v>4460</v>
      </c>
      <c r="I17">
        <v>6.8810000000000002</v>
      </c>
      <c r="J17">
        <v>7.1760000000000002</v>
      </c>
      <c r="K17">
        <v>7.6929999999999996</v>
      </c>
      <c r="L17">
        <v>7.665</v>
      </c>
      <c r="M17">
        <v>6.6040000000000001</v>
      </c>
    </row>
    <row r="18" spans="1:13">
      <c r="A18" s="717" t="s">
        <v>1064</v>
      </c>
      <c r="B18" s="783">
        <v>0.39200000000000002</v>
      </c>
      <c r="C18" s="783">
        <v>0.40200000000000002</v>
      </c>
      <c r="D18" s="783"/>
      <c r="E18" s="652">
        <v>7.0759999999999996</v>
      </c>
      <c r="F18" s="652">
        <v>7.141</v>
      </c>
      <c r="H18" t="s">
        <v>4461</v>
      </c>
      <c r="I18">
        <v>6.2750000000000004</v>
      </c>
      <c r="J18">
        <v>6.4210000000000003</v>
      </c>
      <c r="K18">
        <v>6.9359999999999999</v>
      </c>
      <c r="L18">
        <v>5.9059999999999997</v>
      </c>
      <c r="M18">
        <v>6.68</v>
      </c>
    </row>
    <row r="19" spans="1:13">
      <c r="A19" s="717" t="s">
        <v>1065</v>
      </c>
      <c r="B19" s="783">
        <v>0.378</v>
      </c>
      <c r="C19" s="783">
        <v>0.38200000000000001</v>
      </c>
      <c r="D19" s="783"/>
      <c r="E19" s="652">
        <v>6.5960000000000001</v>
      </c>
      <c r="F19" s="652">
        <v>6.4459999999999997</v>
      </c>
      <c r="G19" s="642"/>
      <c r="H19" t="s">
        <v>4462</v>
      </c>
      <c r="I19">
        <v>7.1230000000000002</v>
      </c>
      <c r="J19">
        <v>7.3150000000000004</v>
      </c>
      <c r="K19">
        <v>7.5220000000000002</v>
      </c>
      <c r="L19">
        <v>6.0250000000000004</v>
      </c>
      <c r="M19">
        <v>6.7119999999999997</v>
      </c>
    </row>
    <row r="20" spans="1:13">
      <c r="A20" s="717" t="s">
        <v>1066</v>
      </c>
      <c r="B20" s="783">
        <v>0.32200000000000001</v>
      </c>
      <c r="C20" s="783">
        <v>0.33</v>
      </c>
      <c r="D20" s="783"/>
      <c r="E20" s="652">
        <v>4.97</v>
      </c>
      <c r="F20" s="652">
        <v>5.3330000000000002</v>
      </c>
      <c r="G20" s="642"/>
      <c r="H20" t="s">
        <v>4463</v>
      </c>
      <c r="I20">
        <v>5.452</v>
      </c>
      <c r="J20">
        <v>5.1440000000000001</v>
      </c>
      <c r="K20">
        <v>6.4539999999999997</v>
      </c>
      <c r="L20">
        <v>6.3380000000000001</v>
      </c>
      <c r="M20">
        <v>6.6029999999999998</v>
      </c>
    </row>
    <row r="21" spans="1:13">
      <c r="A21" s="717" t="s">
        <v>1067</v>
      </c>
      <c r="B21" s="783">
        <v>0.34200000000000003</v>
      </c>
      <c r="C21" s="783">
        <v>0.34699999999999998</v>
      </c>
      <c r="D21" s="783"/>
      <c r="E21" s="652">
        <v>5.22</v>
      </c>
      <c r="F21" s="652">
        <v>5.6760000000000002</v>
      </c>
      <c r="G21" s="642"/>
      <c r="H21" t="s">
        <v>4464</v>
      </c>
      <c r="I21">
        <v>5.53</v>
      </c>
      <c r="J21">
        <v>5.7119999999999997</v>
      </c>
      <c r="K21">
        <v>5.4359999999999999</v>
      </c>
      <c r="L21">
        <v>6.1319999999999997</v>
      </c>
      <c r="M21">
        <v>5.9550000000000001</v>
      </c>
    </row>
    <row r="22" spans="1:13">
      <c r="A22" s="717" t="s">
        <v>1068</v>
      </c>
      <c r="B22" s="783">
        <v>0.29899999999999999</v>
      </c>
      <c r="C22" s="783">
        <v>0.308</v>
      </c>
      <c r="D22" s="783"/>
      <c r="E22" s="652">
        <v>4.4119999999999999</v>
      </c>
      <c r="F22" s="652">
        <v>4.51</v>
      </c>
      <c r="G22" s="642"/>
      <c r="H22" t="s">
        <v>4465</v>
      </c>
      <c r="I22">
        <v>7.4720000000000004</v>
      </c>
      <c r="J22">
        <v>7.4279999999999999</v>
      </c>
      <c r="K22">
        <v>6.7590000000000003</v>
      </c>
      <c r="L22">
        <v>5.9870000000000001</v>
      </c>
      <c r="M22">
        <v>7.3090000000000002</v>
      </c>
    </row>
    <row r="23" spans="1:13">
      <c r="A23" s="717" t="s">
        <v>1069</v>
      </c>
      <c r="B23" s="783">
        <v>0.316</v>
      </c>
      <c r="C23" s="783">
        <v>0.34599999999999997</v>
      </c>
      <c r="D23" s="783"/>
      <c r="E23" s="652">
        <v>5.07</v>
      </c>
      <c r="F23" s="652">
        <v>5.8259999999999996</v>
      </c>
      <c r="G23" s="642"/>
      <c r="H23" t="s">
        <v>4466</v>
      </c>
      <c r="I23">
        <v>5.9909999999999997</v>
      </c>
      <c r="J23">
        <v>6.1980000000000004</v>
      </c>
      <c r="K23">
        <v>5.5229999999999997</v>
      </c>
      <c r="L23">
        <v>5.3330000000000002</v>
      </c>
      <c r="M23">
        <v>5.2460000000000004</v>
      </c>
    </row>
    <row r="24" spans="1:13">
      <c r="A24" s="717" t="s">
        <v>1070</v>
      </c>
      <c r="B24" s="783">
        <v>0.35199999999999998</v>
      </c>
      <c r="C24" s="783">
        <v>0.35199999999999998</v>
      </c>
      <c r="D24" s="783"/>
      <c r="E24" s="652">
        <v>5.7469999999999999</v>
      </c>
      <c r="F24" s="652">
        <v>5.8550000000000004</v>
      </c>
      <c r="G24" s="642"/>
      <c r="H24" t="s">
        <v>4467</v>
      </c>
      <c r="I24">
        <v>6.4790000000000001</v>
      </c>
      <c r="J24">
        <v>6.7009999999999996</v>
      </c>
      <c r="K24">
        <v>6.11</v>
      </c>
      <c r="L24">
        <v>6.15</v>
      </c>
      <c r="M24">
        <v>6.5250000000000004</v>
      </c>
    </row>
    <row r="25" spans="1:13">
      <c r="A25" s="717" t="s">
        <v>1071</v>
      </c>
      <c r="B25" s="783">
        <v>0.32500000000000001</v>
      </c>
      <c r="C25" s="783">
        <v>0.33500000000000002</v>
      </c>
      <c r="D25" s="783"/>
      <c r="E25" s="652">
        <v>4.7350000000000003</v>
      </c>
      <c r="F25" s="652">
        <v>5.2290000000000001</v>
      </c>
      <c r="G25" s="642"/>
      <c r="H25" t="s">
        <v>4468</v>
      </c>
      <c r="I25">
        <v>5.74</v>
      </c>
      <c r="J25">
        <v>5.8079999999999998</v>
      </c>
      <c r="K25">
        <v>6.0069999999999997</v>
      </c>
      <c r="L25">
        <v>5.6980000000000004</v>
      </c>
      <c r="M25">
        <v>6.859</v>
      </c>
    </row>
    <row r="26" spans="1:13">
      <c r="A26" s="717" t="s">
        <v>1072</v>
      </c>
      <c r="B26" s="783">
        <v>0.28999999999999998</v>
      </c>
      <c r="C26" s="783">
        <v>0.313</v>
      </c>
      <c r="D26" s="783"/>
      <c r="E26" s="652">
        <v>4.2640000000000002</v>
      </c>
      <c r="F26" s="652">
        <v>4.4690000000000003</v>
      </c>
      <c r="H26" t="s">
        <v>4469</v>
      </c>
      <c r="I26">
        <v>5.6150000000000002</v>
      </c>
      <c r="J26">
        <v>6.2759999999999998</v>
      </c>
      <c r="K26">
        <v>6.4969999999999999</v>
      </c>
      <c r="L26">
        <v>6.609</v>
      </c>
      <c r="M26">
        <v>7.282</v>
      </c>
    </row>
    <row r="27" spans="1:13">
      <c r="A27" s="717" t="s">
        <v>1073</v>
      </c>
      <c r="B27" s="783">
        <v>0.34899999999999998</v>
      </c>
      <c r="C27" s="783">
        <v>0.36099999999999999</v>
      </c>
      <c r="D27" s="783"/>
      <c r="E27" s="652">
        <v>5.6470000000000002</v>
      </c>
      <c r="F27" s="652">
        <v>5.99</v>
      </c>
      <c r="H27" t="s">
        <v>4470</v>
      </c>
      <c r="I27">
        <v>7.4950000000000001</v>
      </c>
      <c r="J27">
        <v>8.5540000000000003</v>
      </c>
      <c r="K27">
        <v>6.508</v>
      </c>
      <c r="L27">
        <v>6.6440000000000001</v>
      </c>
      <c r="M27">
        <v>7.0579999999999998</v>
      </c>
    </row>
    <row r="28" spans="1:13">
      <c r="A28" s="717" t="s">
        <v>1074</v>
      </c>
      <c r="B28" s="783">
        <v>0.32200000000000001</v>
      </c>
      <c r="C28" s="783">
        <v>0.30499999999999999</v>
      </c>
      <c r="D28" s="783"/>
      <c r="E28" s="652">
        <v>4.8719999999999999</v>
      </c>
      <c r="F28" s="652">
        <v>4.4630000000000001</v>
      </c>
      <c r="H28" t="s">
        <v>4471</v>
      </c>
      <c r="I28">
        <v>5.9109999999999996</v>
      </c>
      <c r="J28">
        <v>6.1159999999999997</v>
      </c>
      <c r="K28">
        <v>6.7160000000000002</v>
      </c>
      <c r="L28">
        <v>7.0910000000000002</v>
      </c>
      <c r="M28">
        <v>8.23</v>
      </c>
    </row>
    <row r="29" spans="1:13">
      <c r="A29" s="717" t="s">
        <v>1075</v>
      </c>
      <c r="B29" s="783">
        <v>0.372</v>
      </c>
      <c r="C29" s="783">
        <v>0.34200000000000003</v>
      </c>
      <c r="D29" s="783"/>
      <c r="E29" s="652">
        <v>6.0629999999999997</v>
      </c>
      <c r="F29" s="652">
        <v>5.5739999999999998</v>
      </c>
      <c r="H29" t="s">
        <v>4472</v>
      </c>
      <c r="I29">
        <v>5.7930000000000001</v>
      </c>
      <c r="J29">
        <v>5.6989999999999998</v>
      </c>
      <c r="K29">
        <v>6.3979999999999997</v>
      </c>
      <c r="L29">
        <v>5.6150000000000002</v>
      </c>
      <c r="M29">
        <v>5.9210000000000003</v>
      </c>
    </row>
    <row r="30" spans="1:13">
      <c r="A30" s="717" t="s">
        <v>1076</v>
      </c>
      <c r="B30" s="783">
        <v>0.316</v>
      </c>
      <c r="C30" s="783">
        <v>0.33400000000000002</v>
      </c>
      <c r="D30" s="783"/>
      <c r="E30" s="652">
        <v>4.6109999999999998</v>
      </c>
      <c r="F30" s="652">
        <v>4.9800000000000004</v>
      </c>
      <c r="H30" t="s">
        <v>4473</v>
      </c>
      <c r="I30">
        <v>6.944</v>
      </c>
      <c r="J30">
        <v>5.9</v>
      </c>
      <c r="K30">
        <v>7.4640000000000004</v>
      </c>
      <c r="L30">
        <v>6.7839999999999998</v>
      </c>
      <c r="M30">
        <v>6.2549999999999999</v>
      </c>
    </row>
    <row r="31" spans="1:13">
      <c r="A31" s="717" t="s">
        <v>1077</v>
      </c>
      <c r="B31" s="783">
        <v>0.374</v>
      </c>
      <c r="C31" s="783">
        <v>0.38</v>
      </c>
      <c r="D31" s="783"/>
      <c r="E31" s="652">
        <v>6.093</v>
      </c>
      <c r="F31" s="652">
        <v>6.258</v>
      </c>
      <c r="H31" t="s">
        <v>4474</v>
      </c>
      <c r="I31">
        <v>5.149</v>
      </c>
      <c r="J31">
        <v>5.69</v>
      </c>
      <c r="K31">
        <v>6.1619999999999999</v>
      </c>
      <c r="L31">
        <v>5.1580000000000004</v>
      </c>
      <c r="M31">
        <v>5.593</v>
      </c>
    </row>
    <row r="32" spans="1:13" ht="15" thickBot="1">
      <c r="A32" s="666" t="s">
        <v>1078</v>
      </c>
      <c r="B32" s="784">
        <v>0.33800000000000002</v>
      </c>
      <c r="C32" s="784">
        <v>0.36399999999999999</v>
      </c>
      <c r="D32" s="784"/>
      <c r="E32" s="785">
        <v>5.2309999999999999</v>
      </c>
      <c r="F32" s="785">
        <v>5.9180000000000001</v>
      </c>
      <c r="H32" s="642"/>
    </row>
    <row r="33" spans="1:7" ht="15">
      <c r="A33" s="659" t="s">
        <v>1079</v>
      </c>
    </row>
    <row r="34" spans="1:7">
      <c r="A34" s="717" t="s">
        <v>1080</v>
      </c>
    </row>
    <row r="35" spans="1:7" ht="15">
      <c r="A35" s="659" t="s">
        <v>1038</v>
      </c>
    </row>
    <row r="36" spans="1:7">
      <c r="A36" s="717" t="s">
        <v>1039</v>
      </c>
      <c r="B36" s="642"/>
      <c r="C36" s="642"/>
      <c r="D36" s="642"/>
    </row>
    <row r="37" spans="1:7">
      <c r="B37" s="642"/>
      <c r="C37" s="642"/>
      <c r="D37" s="642"/>
    </row>
    <row r="38" spans="1:7">
      <c r="B38" s="642"/>
      <c r="C38" s="642"/>
      <c r="D38" s="642"/>
    </row>
    <row r="48" spans="1:7">
      <c r="B48" s="676"/>
      <c r="C48" s="676"/>
      <c r="D48" s="676"/>
      <c r="E48" s="676"/>
      <c r="F48" s="676"/>
      <c r="G48" s="676"/>
    </row>
  </sheetData>
  <mergeCells count="3">
    <mergeCell ref="B4:C4"/>
    <mergeCell ref="E4:F4"/>
    <mergeCell ref="I4:M4"/>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4929" r:id="rId3" name="Button 1">
              <controlPr defaultSize="0" print="0" autoFill="0" autoPict="0" macro="[0]!Düğme1_Tıkla">
                <anchor moveWithCells="1" sizeWithCells="1">
                  <from>
                    <xdr:col>6</xdr:col>
                    <xdr:colOff>542925</xdr:colOff>
                    <xdr:row>0</xdr:row>
                    <xdr:rowOff>152400</xdr:rowOff>
                  </from>
                  <to>
                    <xdr:col>7</xdr:col>
                    <xdr:colOff>1990725</xdr:colOff>
                    <xdr:row>2</xdr:row>
                    <xdr:rowOff>152400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42A2-F3EB-4D36-B0B1-51B8A3865B28}">
  <sheetPr codeName="Sayfa65">
    <tabColor theme="0"/>
  </sheetPr>
  <dimension ref="A1:G30"/>
  <sheetViews>
    <sheetView workbookViewId="0">
      <selection activeCell="G5" sqref="G5:G30"/>
    </sheetView>
  </sheetViews>
  <sheetFormatPr defaultRowHeight="14.25"/>
  <cols>
    <col min="1" max="1" width="47.875" style="716" bestFit="1" customWidth="1"/>
    <col min="2" max="256" width="9" style="716"/>
    <col min="257" max="257" width="47.875" style="716" bestFit="1" customWidth="1"/>
    <col min="258" max="512" width="9" style="716"/>
    <col min="513" max="513" width="47.875" style="716" bestFit="1" customWidth="1"/>
    <col min="514" max="768" width="9" style="716"/>
    <col min="769" max="769" width="47.875" style="716" bestFit="1" customWidth="1"/>
    <col min="770" max="1024" width="9" style="716"/>
    <col min="1025" max="1025" width="47.875" style="716" bestFit="1" customWidth="1"/>
    <col min="1026" max="1280" width="9" style="716"/>
    <col min="1281" max="1281" width="47.875" style="716" bestFit="1" customWidth="1"/>
    <col min="1282" max="1536" width="9" style="716"/>
    <col min="1537" max="1537" width="47.875" style="716" bestFit="1" customWidth="1"/>
    <col min="1538" max="1792" width="9" style="716"/>
    <col min="1793" max="1793" width="47.875" style="716" bestFit="1" customWidth="1"/>
    <col min="1794" max="2048" width="9" style="716"/>
    <col min="2049" max="2049" width="47.875" style="716" bestFit="1" customWidth="1"/>
    <col min="2050" max="2304" width="9" style="716"/>
    <col min="2305" max="2305" width="47.875" style="716" bestFit="1" customWidth="1"/>
    <col min="2306" max="2560" width="9" style="716"/>
    <col min="2561" max="2561" width="47.875" style="716" bestFit="1" customWidth="1"/>
    <col min="2562" max="2816" width="9" style="716"/>
    <col min="2817" max="2817" width="47.875" style="716" bestFit="1" customWidth="1"/>
    <col min="2818" max="3072" width="9" style="716"/>
    <col min="3073" max="3073" width="47.875" style="716" bestFit="1" customWidth="1"/>
    <col min="3074" max="3328" width="9" style="716"/>
    <col min="3329" max="3329" width="47.875" style="716" bestFit="1" customWidth="1"/>
    <col min="3330" max="3584" width="9" style="716"/>
    <col min="3585" max="3585" width="47.875" style="716" bestFit="1" customWidth="1"/>
    <col min="3586" max="3840" width="9" style="716"/>
    <col min="3841" max="3841" width="47.875" style="716" bestFit="1" customWidth="1"/>
    <col min="3842" max="4096" width="9" style="716"/>
    <col min="4097" max="4097" width="47.875" style="716" bestFit="1" customWidth="1"/>
    <col min="4098" max="4352" width="9" style="716"/>
    <col min="4353" max="4353" width="47.875" style="716" bestFit="1" customWidth="1"/>
    <col min="4354" max="4608" width="9" style="716"/>
    <col min="4609" max="4609" width="47.875" style="716" bestFit="1" customWidth="1"/>
    <col min="4610" max="4864" width="9" style="716"/>
    <col min="4865" max="4865" width="47.875" style="716" bestFit="1" customWidth="1"/>
    <col min="4866" max="5120" width="9" style="716"/>
    <col min="5121" max="5121" width="47.875" style="716" bestFit="1" customWidth="1"/>
    <col min="5122" max="5376" width="9" style="716"/>
    <col min="5377" max="5377" width="47.875" style="716" bestFit="1" customWidth="1"/>
    <col min="5378" max="5632" width="9" style="716"/>
    <col min="5633" max="5633" width="47.875" style="716" bestFit="1" customWidth="1"/>
    <col min="5634" max="5888" width="9" style="716"/>
    <col min="5889" max="5889" width="47.875" style="716" bestFit="1" customWidth="1"/>
    <col min="5890" max="6144" width="9" style="716"/>
    <col min="6145" max="6145" width="47.875" style="716" bestFit="1" customWidth="1"/>
    <col min="6146" max="6400" width="9" style="716"/>
    <col min="6401" max="6401" width="47.875" style="716" bestFit="1" customWidth="1"/>
    <col min="6402" max="6656" width="9" style="716"/>
    <col min="6657" max="6657" width="47.875" style="716" bestFit="1" customWidth="1"/>
    <col min="6658" max="6912" width="9" style="716"/>
    <col min="6913" max="6913" width="47.875" style="716" bestFit="1" customWidth="1"/>
    <col min="6914" max="7168" width="9" style="716"/>
    <col min="7169" max="7169" width="47.875" style="716" bestFit="1" customWidth="1"/>
    <col min="7170" max="7424" width="9" style="716"/>
    <col min="7425" max="7425" width="47.875" style="716" bestFit="1" customWidth="1"/>
    <col min="7426" max="7680" width="9" style="716"/>
    <col min="7681" max="7681" width="47.875" style="716" bestFit="1" customWidth="1"/>
    <col min="7682" max="7936" width="9" style="716"/>
    <col min="7937" max="7937" width="47.875" style="716" bestFit="1" customWidth="1"/>
    <col min="7938" max="8192" width="9" style="716"/>
    <col min="8193" max="8193" width="47.875" style="716" bestFit="1" customWidth="1"/>
    <col min="8194" max="8448" width="9" style="716"/>
    <col min="8449" max="8449" width="47.875" style="716" bestFit="1" customWidth="1"/>
    <col min="8450" max="8704" width="9" style="716"/>
    <col min="8705" max="8705" width="47.875" style="716" bestFit="1" customWidth="1"/>
    <col min="8706" max="8960" width="9" style="716"/>
    <col min="8961" max="8961" width="47.875" style="716" bestFit="1" customWidth="1"/>
    <col min="8962" max="9216" width="9" style="716"/>
    <col min="9217" max="9217" width="47.875" style="716" bestFit="1" customWidth="1"/>
    <col min="9218" max="9472" width="9" style="716"/>
    <col min="9473" max="9473" width="47.875" style="716" bestFit="1" customWidth="1"/>
    <col min="9474" max="9728" width="9" style="716"/>
    <col min="9729" max="9729" width="47.875" style="716" bestFit="1" customWidth="1"/>
    <col min="9730" max="9984" width="9" style="716"/>
    <col min="9985" max="9985" width="47.875" style="716" bestFit="1" customWidth="1"/>
    <col min="9986" max="10240" width="9" style="716"/>
    <col min="10241" max="10241" width="47.875" style="716" bestFit="1" customWidth="1"/>
    <col min="10242" max="10496" width="9" style="716"/>
    <col min="10497" max="10497" width="47.875" style="716" bestFit="1" customWidth="1"/>
    <col min="10498" max="10752" width="9" style="716"/>
    <col min="10753" max="10753" width="47.875" style="716" bestFit="1" customWidth="1"/>
    <col min="10754" max="11008" width="9" style="716"/>
    <col min="11009" max="11009" width="47.875" style="716" bestFit="1" customWidth="1"/>
    <col min="11010" max="11264" width="9" style="716"/>
    <col min="11265" max="11265" width="47.875" style="716" bestFit="1" customWidth="1"/>
    <col min="11266" max="11520" width="9" style="716"/>
    <col min="11521" max="11521" width="47.875" style="716" bestFit="1" customWidth="1"/>
    <col min="11522" max="11776" width="9" style="716"/>
    <col min="11777" max="11777" width="47.875" style="716" bestFit="1" customWidth="1"/>
    <col min="11778" max="12032" width="9" style="716"/>
    <col min="12033" max="12033" width="47.875" style="716" bestFit="1" customWidth="1"/>
    <col min="12034" max="12288" width="9" style="716"/>
    <col min="12289" max="12289" width="47.875" style="716" bestFit="1" customWidth="1"/>
    <col min="12290" max="12544" width="9" style="716"/>
    <col min="12545" max="12545" width="47.875" style="716" bestFit="1" customWidth="1"/>
    <col min="12546" max="12800" width="9" style="716"/>
    <col min="12801" max="12801" width="47.875" style="716" bestFit="1" customWidth="1"/>
    <col min="12802" max="13056" width="9" style="716"/>
    <col min="13057" max="13057" width="47.875" style="716" bestFit="1" customWidth="1"/>
    <col min="13058" max="13312" width="9" style="716"/>
    <col min="13313" max="13313" width="47.875" style="716" bestFit="1" customWidth="1"/>
    <col min="13314" max="13568" width="9" style="716"/>
    <col min="13569" max="13569" width="47.875" style="716" bestFit="1" customWidth="1"/>
    <col min="13570" max="13824" width="9" style="716"/>
    <col min="13825" max="13825" width="47.875" style="716" bestFit="1" customWidth="1"/>
    <col min="13826" max="14080" width="9" style="716"/>
    <col min="14081" max="14081" width="47.875" style="716" bestFit="1" customWidth="1"/>
    <col min="14082" max="14336" width="9" style="716"/>
    <col min="14337" max="14337" width="47.875" style="716" bestFit="1" customWidth="1"/>
    <col min="14338" max="14592" width="9" style="716"/>
    <col min="14593" max="14593" width="47.875" style="716" bestFit="1" customWidth="1"/>
    <col min="14594" max="14848" width="9" style="716"/>
    <col min="14849" max="14849" width="47.875" style="716" bestFit="1" customWidth="1"/>
    <col min="14850" max="15104" width="9" style="716"/>
    <col min="15105" max="15105" width="47.875" style="716" bestFit="1" customWidth="1"/>
    <col min="15106" max="15360" width="9" style="716"/>
    <col min="15361" max="15361" width="47.875" style="716" bestFit="1" customWidth="1"/>
    <col min="15362" max="15616" width="9" style="716"/>
    <col min="15617" max="15617" width="47.875" style="716" bestFit="1" customWidth="1"/>
    <col min="15618" max="15872" width="9" style="716"/>
    <col min="15873" max="15873" width="47.875" style="716" bestFit="1" customWidth="1"/>
    <col min="15874" max="16128" width="9" style="716"/>
    <col min="16129" max="16129" width="47.875" style="716" bestFit="1" customWidth="1"/>
    <col min="16130" max="16384" width="9" style="716"/>
  </cols>
  <sheetData>
    <row r="1" spans="1:7">
      <c r="A1" s="553" t="s">
        <v>793</v>
      </c>
      <c r="B1" s="38" t="s">
        <v>4763</v>
      </c>
      <c r="C1" s="553"/>
      <c r="D1" s="553"/>
      <c r="E1" s="553"/>
      <c r="F1" s="553"/>
      <c r="G1" s="553"/>
    </row>
    <row r="2" spans="1:7">
      <c r="A2" s="553"/>
    </row>
    <row r="3" spans="1:7" ht="15">
      <c r="A3" s="553"/>
      <c r="B3" s="1022" t="s">
        <v>4762</v>
      </c>
      <c r="C3" s="1022"/>
      <c r="D3" s="1022"/>
      <c r="E3" s="1022"/>
      <c r="F3" s="1022"/>
    </row>
    <row r="4" spans="1:7" ht="15" thickBot="1">
      <c r="A4" s="553"/>
      <c r="B4" s="792">
        <v>2014</v>
      </c>
      <c r="C4" s="792">
        <v>2015</v>
      </c>
      <c r="D4" s="792">
        <v>2016</v>
      </c>
      <c r="E4" s="792">
        <v>2017</v>
      </c>
      <c r="F4" s="792">
        <v>2018</v>
      </c>
      <c r="G4" s="716">
        <v>2019</v>
      </c>
    </row>
    <row r="5" spans="1:7" ht="15" thickTop="1">
      <c r="A5" s="716" t="s">
        <v>4449</v>
      </c>
      <c r="B5" s="716">
        <v>1366</v>
      </c>
      <c r="C5" s="716">
        <v>1412</v>
      </c>
      <c r="D5" s="716">
        <v>1431</v>
      </c>
      <c r="E5" s="716">
        <v>1459</v>
      </c>
      <c r="F5" s="716">
        <v>1456</v>
      </c>
      <c r="G5" s="716">
        <v>1459</v>
      </c>
    </row>
    <row r="6" spans="1:7">
      <c r="A6" s="716" t="s">
        <v>4450</v>
      </c>
      <c r="B6" s="716">
        <v>383</v>
      </c>
      <c r="C6" s="716">
        <v>390</v>
      </c>
      <c r="D6" s="716">
        <v>379</v>
      </c>
      <c r="E6" s="716">
        <v>362</v>
      </c>
      <c r="F6" s="716">
        <v>351</v>
      </c>
      <c r="G6" s="716">
        <v>330</v>
      </c>
    </row>
    <row r="7" spans="1:7">
      <c r="A7" s="716" t="s">
        <v>4451</v>
      </c>
      <c r="B7" s="716">
        <v>1992</v>
      </c>
      <c r="C7" s="716">
        <v>2041</v>
      </c>
      <c r="D7" s="716">
        <v>2130</v>
      </c>
      <c r="E7" s="716">
        <v>2182</v>
      </c>
      <c r="F7" s="716">
        <v>2189</v>
      </c>
      <c r="G7" s="716">
        <v>2237</v>
      </c>
    </row>
    <row r="8" spans="1:7">
      <c r="A8" s="716" t="s">
        <v>4452</v>
      </c>
      <c r="B8" s="716">
        <v>1192</v>
      </c>
      <c r="C8" s="716">
        <v>1196</v>
      </c>
      <c r="D8" s="716">
        <v>1250</v>
      </c>
      <c r="E8" s="716">
        <v>1293</v>
      </c>
      <c r="F8" s="716">
        <v>1310</v>
      </c>
      <c r="G8" s="716">
        <v>1340</v>
      </c>
    </row>
    <row r="9" spans="1:7">
      <c r="A9" s="716" t="s">
        <v>4453</v>
      </c>
      <c r="B9" s="716">
        <v>1164</v>
      </c>
      <c r="C9" s="716">
        <v>1182</v>
      </c>
      <c r="D9" s="716">
        <v>1176</v>
      </c>
      <c r="E9" s="716">
        <v>1260</v>
      </c>
      <c r="F9" s="716">
        <v>1303</v>
      </c>
      <c r="G9" s="716">
        <v>1318</v>
      </c>
    </row>
    <row r="10" spans="1:7">
      <c r="A10" s="716" t="s">
        <v>4454</v>
      </c>
      <c r="B10" s="716">
        <v>617</v>
      </c>
      <c r="C10" s="716">
        <v>614</v>
      </c>
      <c r="D10" s="716">
        <v>632</v>
      </c>
      <c r="E10" s="716">
        <v>652</v>
      </c>
      <c r="F10" s="716">
        <v>651</v>
      </c>
      <c r="G10" s="716">
        <v>655</v>
      </c>
    </row>
    <row r="11" spans="1:7">
      <c r="A11" s="716" t="s">
        <v>4455</v>
      </c>
      <c r="B11" s="716">
        <v>1401</v>
      </c>
      <c r="C11" s="716">
        <v>1449</v>
      </c>
      <c r="D11" s="716">
        <v>1488</v>
      </c>
      <c r="E11" s="716">
        <v>1584</v>
      </c>
      <c r="F11" s="716">
        <v>1627</v>
      </c>
      <c r="G11" s="716">
        <v>1615</v>
      </c>
    </row>
    <row r="12" spans="1:7">
      <c r="A12" s="716" t="s">
        <v>4456</v>
      </c>
      <c r="B12" s="716">
        <v>357</v>
      </c>
      <c r="C12" s="716">
        <v>363</v>
      </c>
      <c r="D12" s="716">
        <v>355</v>
      </c>
      <c r="E12" s="716">
        <v>356</v>
      </c>
      <c r="F12" s="716">
        <v>354</v>
      </c>
      <c r="G12" s="716">
        <v>349</v>
      </c>
    </row>
    <row r="13" spans="1:7">
      <c r="A13" s="716" t="s">
        <v>4457</v>
      </c>
      <c r="B13" s="716">
        <v>733</v>
      </c>
      <c r="C13" s="716">
        <v>772</v>
      </c>
      <c r="D13" s="716">
        <v>812</v>
      </c>
      <c r="E13" s="716">
        <v>845</v>
      </c>
      <c r="F13" s="716">
        <v>856</v>
      </c>
      <c r="G13" s="716">
        <v>876</v>
      </c>
    </row>
    <row r="14" spans="1:7">
      <c r="A14" s="716" t="s">
        <v>4458</v>
      </c>
      <c r="B14" s="716">
        <v>906</v>
      </c>
      <c r="C14" s="716">
        <v>904</v>
      </c>
      <c r="D14" s="716">
        <v>988</v>
      </c>
      <c r="E14" s="716">
        <v>1059</v>
      </c>
      <c r="F14" s="716">
        <v>1092</v>
      </c>
      <c r="G14" s="716">
        <v>1090</v>
      </c>
    </row>
    <row r="15" spans="1:7">
      <c r="A15" s="716" t="s">
        <v>4459</v>
      </c>
      <c r="B15" s="716">
        <v>5738</v>
      </c>
      <c r="C15" s="716">
        <v>6041</v>
      </c>
      <c r="D15" s="716">
        <v>6371</v>
      </c>
      <c r="E15" s="716">
        <v>6519</v>
      </c>
      <c r="F15" s="716">
        <v>6663</v>
      </c>
      <c r="G15" s="716">
        <v>6706</v>
      </c>
    </row>
    <row r="16" spans="1:7">
      <c r="A16" s="716" t="s">
        <v>4460</v>
      </c>
      <c r="B16" s="716">
        <v>1714</v>
      </c>
      <c r="C16" s="716">
        <v>1709</v>
      </c>
      <c r="D16" s="716">
        <v>1783</v>
      </c>
      <c r="E16" s="716">
        <v>1829</v>
      </c>
      <c r="F16" s="716">
        <v>1884</v>
      </c>
      <c r="G16" s="716">
        <v>1887</v>
      </c>
    </row>
    <row r="17" spans="1:7">
      <c r="A17" s="716" t="s">
        <v>4461</v>
      </c>
      <c r="B17" s="716">
        <v>286</v>
      </c>
      <c r="C17" s="716">
        <v>286</v>
      </c>
      <c r="D17" s="716">
        <v>307</v>
      </c>
      <c r="E17" s="716">
        <v>309</v>
      </c>
      <c r="F17" s="716">
        <v>309</v>
      </c>
      <c r="G17" s="716">
        <v>305</v>
      </c>
    </row>
    <row r="18" spans="1:7">
      <c r="A18" s="716" t="s">
        <v>4462</v>
      </c>
      <c r="B18" s="716">
        <v>806</v>
      </c>
      <c r="C18" s="716">
        <v>830</v>
      </c>
      <c r="D18" s="716">
        <v>836</v>
      </c>
      <c r="E18" s="716">
        <v>845</v>
      </c>
      <c r="F18" s="716">
        <v>838</v>
      </c>
      <c r="G18" s="716">
        <v>837</v>
      </c>
    </row>
    <row r="19" spans="1:7">
      <c r="A19" s="716" t="s">
        <v>4463</v>
      </c>
      <c r="B19" s="716">
        <v>517</v>
      </c>
      <c r="C19" s="716">
        <v>551</v>
      </c>
      <c r="D19" s="716">
        <v>565</v>
      </c>
      <c r="E19" s="716">
        <v>563</v>
      </c>
      <c r="F19" s="716">
        <v>578</v>
      </c>
      <c r="G19" s="716">
        <v>594</v>
      </c>
    </row>
    <row r="20" spans="1:7">
      <c r="A20" s="716" t="s">
        <v>4464</v>
      </c>
      <c r="B20" s="716">
        <v>1397</v>
      </c>
      <c r="C20" s="716">
        <v>1439</v>
      </c>
      <c r="D20" s="716">
        <v>1422</v>
      </c>
      <c r="E20" s="716">
        <v>1515</v>
      </c>
      <c r="F20" s="716">
        <v>1552</v>
      </c>
      <c r="G20" s="716">
        <v>1563</v>
      </c>
    </row>
    <row r="21" spans="1:7">
      <c r="A21" s="716" t="s">
        <v>4465</v>
      </c>
      <c r="B21" s="716">
        <v>798</v>
      </c>
      <c r="C21" s="716">
        <v>842</v>
      </c>
      <c r="D21" s="716">
        <v>820</v>
      </c>
      <c r="E21" s="716">
        <v>848</v>
      </c>
      <c r="F21" s="716">
        <v>871</v>
      </c>
      <c r="G21" s="716">
        <v>888</v>
      </c>
    </row>
    <row r="22" spans="1:7">
      <c r="A22" s="716" t="s">
        <v>4466</v>
      </c>
      <c r="B22" s="716">
        <v>562</v>
      </c>
      <c r="C22" s="716">
        <v>580</v>
      </c>
      <c r="D22" s="716">
        <v>594</v>
      </c>
      <c r="E22" s="716">
        <v>619</v>
      </c>
      <c r="F22" s="716">
        <v>635</v>
      </c>
      <c r="G22" s="716">
        <v>635</v>
      </c>
    </row>
    <row r="23" spans="1:7">
      <c r="A23" s="716" t="s">
        <v>4467</v>
      </c>
      <c r="B23" s="716">
        <v>1154</v>
      </c>
      <c r="C23" s="716">
        <v>1179</v>
      </c>
      <c r="D23" s="716">
        <v>1182</v>
      </c>
      <c r="E23" s="716">
        <v>1221</v>
      </c>
      <c r="F23" s="716">
        <v>1233</v>
      </c>
      <c r="G23" s="716">
        <v>1215</v>
      </c>
    </row>
    <row r="24" spans="1:7">
      <c r="A24" s="716" t="s">
        <v>4468</v>
      </c>
      <c r="B24" s="716">
        <v>475</v>
      </c>
      <c r="C24" s="716">
        <v>494</v>
      </c>
      <c r="D24" s="716">
        <v>527</v>
      </c>
      <c r="E24" s="716">
        <v>526</v>
      </c>
      <c r="F24" s="716">
        <v>578</v>
      </c>
      <c r="G24" s="716">
        <v>620</v>
      </c>
    </row>
    <row r="25" spans="1:7">
      <c r="A25" s="716" t="s">
        <v>4469</v>
      </c>
      <c r="B25" s="716">
        <v>977</v>
      </c>
      <c r="C25" s="716">
        <v>997</v>
      </c>
      <c r="D25" s="716">
        <v>1016</v>
      </c>
      <c r="E25" s="716">
        <v>1043</v>
      </c>
      <c r="F25" s="716">
        <v>1099</v>
      </c>
      <c r="G25" s="716">
        <v>1076</v>
      </c>
    </row>
    <row r="26" spans="1:7">
      <c r="A26" s="716" t="s">
        <v>4470</v>
      </c>
      <c r="B26" s="716">
        <v>870</v>
      </c>
      <c r="C26" s="716">
        <v>936</v>
      </c>
      <c r="D26" s="716">
        <v>1012</v>
      </c>
      <c r="E26" s="716">
        <v>1099</v>
      </c>
      <c r="F26" s="716">
        <v>1092</v>
      </c>
      <c r="G26" s="716">
        <v>1088</v>
      </c>
    </row>
    <row r="27" spans="1:7">
      <c r="A27" s="716" t="s">
        <v>4471</v>
      </c>
      <c r="B27" s="716">
        <v>694</v>
      </c>
      <c r="C27" s="716">
        <v>723</v>
      </c>
      <c r="D27" s="716">
        <v>742</v>
      </c>
      <c r="E27" s="716">
        <v>775</v>
      </c>
      <c r="F27" s="716">
        <v>797</v>
      </c>
      <c r="G27" s="716">
        <v>814</v>
      </c>
    </row>
    <row r="28" spans="1:7">
      <c r="A28" s="716" t="s">
        <v>4472</v>
      </c>
      <c r="B28" s="716">
        <v>976</v>
      </c>
      <c r="C28" s="716">
        <v>995</v>
      </c>
      <c r="D28" s="716">
        <v>1008</v>
      </c>
      <c r="E28" s="716">
        <v>1034</v>
      </c>
      <c r="F28" s="716">
        <v>1044</v>
      </c>
      <c r="G28" s="716">
        <v>1092</v>
      </c>
    </row>
    <row r="29" spans="1:7">
      <c r="A29" s="716" t="s">
        <v>4473</v>
      </c>
      <c r="B29" s="716">
        <v>624</v>
      </c>
      <c r="C29" s="716">
        <v>616</v>
      </c>
      <c r="D29" s="716">
        <v>565</v>
      </c>
      <c r="E29" s="716">
        <v>642</v>
      </c>
      <c r="F29" s="716">
        <v>658</v>
      </c>
      <c r="G29" s="716">
        <v>685</v>
      </c>
    </row>
    <row r="30" spans="1:7">
      <c r="A30" s="716" t="s">
        <v>4474</v>
      </c>
      <c r="B30" s="716">
        <v>399</v>
      </c>
      <c r="C30" s="716">
        <v>388</v>
      </c>
      <c r="D30" s="716">
        <v>381</v>
      </c>
      <c r="E30" s="716">
        <v>382</v>
      </c>
      <c r="F30" s="716">
        <v>381</v>
      </c>
      <c r="G30" s="716">
        <v>396</v>
      </c>
    </row>
  </sheetData>
  <mergeCells count="1">
    <mergeCell ref="B3:F3"/>
  </mergeCells>
  <hyperlinks>
    <hyperlink ref="B1" r:id="rId1" xr:uid="{F8C7087F-C5EC-49BE-BBF4-8B08F240F556}"/>
  </hyperlinks>
  <pageMargins left="0.75" right="0.75" top="1" bottom="1" header="0.5" footer="0.5"/>
  <pageSetup orientation="portrait" horizontalDpi="3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Düğme1_Tıkla">
                <anchor moveWithCells="1" sizeWithCells="1">
                  <from>
                    <xdr:col>9</xdr:col>
                    <xdr:colOff>171450</xdr:colOff>
                    <xdr:row>1</xdr:row>
                    <xdr:rowOff>152400</xdr:rowOff>
                  </from>
                  <to>
                    <xdr:col>12</xdr:col>
                    <xdr:colOff>171450</xdr:colOff>
                    <xdr:row>3</xdr:row>
                    <xdr:rowOff>152400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596CA-C8D2-43A8-B056-D285B1534A19}">
  <sheetPr codeName="Sayfa66">
    <tabColor theme="0"/>
  </sheetPr>
  <dimension ref="A1:L30"/>
  <sheetViews>
    <sheetView workbookViewId="0">
      <selection activeCell="L4" sqref="L4"/>
    </sheetView>
  </sheetViews>
  <sheetFormatPr defaultRowHeight="14.25"/>
  <cols>
    <col min="1" max="1" width="47.875" style="716" bestFit="1" customWidth="1"/>
    <col min="2" max="10" width="9" style="716"/>
    <col min="11" max="11" width="47.625" style="716" bestFit="1" customWidth="1"/>
    <col min="12" max="256" width="9" style="716"/>
    <col min="257" max="257" width="47.875" style="716" bestFit="1" customWidth="1"/>
    <col min="258" max="512" width="9" style="716"/>
    <col min="513" max="513" width="47.875" style="716" bestFit="1" customWidth="1"/>
    <col min="514" max="768" width="9" style="716"/>
    <col min="769" max="769" width="47.875" style="716" bestFit="1" customWidth="1"/>
    <col min="770" max="1024" width="9" style="716"/>
    <col min="1025" max="1025" width="47.875" style="716" bestFit="1" customWidth="1"/>
    <col min="1026" max="1280" width="9" style="716"/>
    <col min="1281" max="1281" width="47.875" style="716" bestFit="1" customWidth="1"/>
    <col min="1282" max="1536" width="9" style="716"/>
    <col min="1537" max="1537" width="47.875" style="716" bestFit="1" customWidth="1"/>
    <col min="1538" max="1792" width="9" style="716"/>
    <col min="1793" max="1793" width="47.875" style="716" bestFit="1" customWidth="1"/>
    <col min="1794" max="2048" width="9" style="716"/>
    <col min="2049" max="2049" width="47.875" style="716" bestFit="1" customWidth="1"/>
    <col min="2050" max="2304" width="9" style="716"/>
    <col min="2305" max="2305" width="47.875" style="716" bestFit="1" customWidth="1"/>
    <col min="2306" max="2560" width="9" style="716"/>
    <col min="2561" max="2561" width="47.875" style="716" bestFit="1" customWidth="1"/>
    <col min="2562" max="2816" width="9" style="716"/>
    <col min="2817" max="2817" width="47.875" style="716" bestFit="1" customWidth="1"/>
    <col min="2818" max="3072" width="9" style="716"/>
    <col min="3073" max="3073" width="47.875" style="716" bestFit="1" customWidth="1"/>
    <col min="3074" max="3328" width="9" style="716"/>
    <col min="3329" max="3329" width="47.875" style="716" bestFit="1" customWidth="1"/>
    <col min="3330" max="3584" width="9" style="716"/>
    <col min="3585" max="3585" width="47.875" style="716" bestFit="1" customWidth="1"/>
    <col min="3586" max="3840" width="9" style="716"/>
    <col min="3841" max="3841" width="47.875" style="716" bestFit="1" customWidth="1"/>
    <col min="3842" max="4096" width="9" style="716"/>
    <col min="4097" max="4097" width="47.875" style="716" bestFit="1" customWidth="1"/>
    <col min="4098" max="4352" width="9" style="716"/>
    <col min="4353" max="4353" width="47.875" style="716" bestFit="1" customWidth="1"/>
    <col min="4354" max="4608" width="9" style="716"/>
    <col min="4609" max="4609" width="47.875" style="716" bestFit="1" customWidth="1"/>
    <col min="4610" max="4864" width="9" style="716"/>
    <col min="4865" max="4865" width="47.875" style="716" bestFit="1" customWidth="1"/>
    <col min="4866" max="5120" width="9" style="716"/>
    <col min="5121" max="5121" width="47.875" style="716" bestFit="1" customWidth="1"/>
    <col min="5122" max="5376" width="9" style="716"/>
    <col min="5377" max="5377" width="47.875" style="716" bestFit="1" customWidth="1"/>
    <col min="5378" max="5632" width="9" style="716"/>
    <col min="5633" max="5633" width="47.875" style="716" bestFit="1" customWidth="1"/>
    <col min="5634" max="5888" width="9" style="716"/>
    <col min="5889" max="5889" width="47.875" style="716" bestFit="1" customWidth="1"/>
    <col min="5890" max="6144" width="9" style="716"/>
    <col min="6145" max="6145" width="47.875" style="716" bestFit="1" customWidth="1"/>
    <col min="6146" max="6400" width="9" style="716"/>
    <col min="6401" max="6401" width="47.875" style="716" bestFit="1" customWidth="1"/>
    <col min="6402" max="6656" width="9" style="716"/>
    <col min="6657" max="6657" width="47.875" style="716" bestFit="1" customWidth="1"/>
    <col min="6658" max="6912" width="9" style="716"/>
    <col min="6913" max="6913" width="47.875" style="716" bestFit="1" customWidth="1"/>
    <col min="6914" max="7168" width="9" style="716"/>
    <col min="7169" max="7169" width="47.875" style="716" bestFit="1" customWidth="1"/>
    <col min="7170" max="7424" width="9" style="716"/>
    <col min="7425" max="7425" width="47.875" style="716" bestFit="1" customWidth="1"/>
    <col min="7426" max="7680" width="9" style="716"/>
    <col min="7681" max="7681" width="47.875" style="716" bestFit="1" customWidth="1"/>
    <col min="7682" max="7936" width="9" style="716"/>
    <col min="7937" max="7937" width="47.875" style="716" bestFit="1" customWidth="1"/>
    <col min="7938" max="8192" width="9" style="716"/>
    <col min="8193" max="8193" width="47.875" style="716" bestFit="1" customWidth="1"/>
    <col min="8194" max="8448" width="9" style="716"/>
    <col min="8449" max="8449" width="47.875" style="716" bestFit="1" customWidth="1"/>
    <col min="8450" max="8704" width="9" style="716"/>
    <col min="8705" max="8705" width="47.875" style="716" bestFit="1" customWidth="1"/>
    <col min="8706" max="8960" width="9" style="716"/>
    <col min="8961" max="8961" width="47.875" style="716" bestFit="1" customWidth="1"/>
    <col min="8962" max="9216" width="9" style="716"/>
    <col min="9217" max="9217" width="47.875" style="716" bestFit="1" customWidth="1"/>
    <col min="9218" max="9472" width="9" style="716"/>
    <col min="9473" max="9473" width="47.875" style="716" bestFit="1" customWidth="1"/>
    <col min="9474" max="9728" width="9" style="716"/>
    <col min="9729" max="9729" width="47.875" style="716" bestFit="1" customWidth="1"/>
    <col min="9730" max="9984" width="9" style="716"/>
    <col min="9985" max="9985" width="47.875" style="716" bestFit="1" customWidth="1"/>
    <col min="9986" max="10240" width="9" style="716"/>
    <col min="10241" max="10241" width="47.875" style="716" bestFit="1" customWidth="1"/>
    <col min="10242" max="10496" width="9" style="716"/>
    <col min="10497" max="10497" width="47.875" style="716" bestFit="1" customWidth="1"/>
    <col min="10498" max="10752" width="9" style="716"/>
    <col min="10753" max="10753" width="47.875" style="716" bestFit="1" customWidth="1"/>
    <col min="10754" max="11008" width="9" style="716"/>
    <col min="11009" max="11009" width="47.875" style="716" bestFit="1" customWidth="1"/>
    <col min="11010" max="11264" width="9" style="716"/>
    <col min="11265" max="11265" width="47.875" style="716" bestFit="1" customWidth="1"/>
    <col min="11266" max="11520" width="9" style="716"/>
    <col min="11521" max="11521" width="47.875" style="716" bestFit="1" customWidth="1"/>
    <col min="11522" max="11776" width="9" style="716"/>
    <col min="11777" max="11777" width="47.875" style="716" bestFit="1" customWidth="1"/>
    <col min="11778" max="12032" width="9" style="716"/>
    <col min="12033" max="12033" width="47.875" style="716" bestFit="1" customWidth="1"/>
    <col min="12034" max="12288" width="9" style="716"/>
    <col min="12289" max="12289" width="47.875" style="716" bestFit="1" customWidth="1"/>
    <col min="12290" max="12544" width="9" style="716"/>
    <col min="12545" max="12545" width="47.875" style="716" bestFit="1" customWidth="1"/>
    <col min="12546" max="12800" width="9" style="716"/>
    <col min="12801" max="12801" width="47.875" style="716" bestFit="1" customWidth="1"/>
    <col min="12802" max="13056" width="9" style="716"/>
    <col min="13057" max="13057" width="47.875" style="716" bestFit="1" customWidth="1"/>
    <col min="13058" max="13312" width="9" style="716"/>
    <col min="13313" max="13313" width="47.875" style="716" bestFit="1" customWidth="1"/>
    <col min="13314" max="13568" width="9" style="716"/>
    <col min="13569" max="13569" width="47.875" style="716" bestFit="1" customWidth="1"/>
    <col min="13570" max="13824" width="9" style="716"/>
    <col min="13825" max="13825" width="47.875" style="716" bestFit="1" customWidth="1"/>
    <col min="13826" max="14080" width="9" style="716"/>
    <col min="14081" max="14081" width="47.875" style="716" bestFit="1" customWidth="1"/>
    <col min="14082" max="14336" width="9" style="716"/>
    <col min="14337" max="14337" width="47.875" style="716" bestFit="1" customWidth="1"/>
    <col min="14338" max="14592" width="9" style="716"/>
    <col min="14593" max="14593" width="47.875" style="716" bestFit="1" customWidth="1"/>
    <col min="14594" max="14848" width="9" style="716"/>
    <col min="14849" max="14849" width="47.875" style="716" bestFit="1" customWidth="1"/>
    <col min="14850" max="15104" width="9" style="716"/>
    <col min="15105" max="15105" width="47.875" style="716" bestFit="1" customWidth="1"/>
    <col min="15106" max="15360" width="9" style="716"/>
    <col min="15361" max="15361" width="47.875" style="716" bestFit="1" customWidth="1"/>
    <col min="15362" max="15616" width="9" style="716"/>
    <col min="15617" max="15617" width="47.875" style="716" bestFit="1" customWidth="1"/>
    <col min="15618" max="15872" width="9" style="716"/>
    <col min="15873" max="15873" width="47.875" style="716" bestFit="1" customWidth="1"/>
    <col min="15874" max="16128" width="9" style="716"/>
    <col min="16129" max="16129" width="47.875" style="716" bestFit="1" customWidth="1"/>
    <col min="16130" max="16384" width="9" style="716"/>
  </cols>
  <sheetData>
    <row r="1" spans="1:12">
      <c r="A1" s="553" t="s">
        <v>793</v>
      </c>
      <c r="B1" s="553" t="s">
        <v>4763</v>
      </c>
      <c r="G1" s="553"/>
    </row>
    <row r="2" spans="1:12">
      <c r="A2" s="553"/>
    </row>
    <row r="3" spans="1:12" ht="15">
      <c r="A3" s="553"/>
      <c r="B3" s="1022" t="s">
        <v>4765</v>
      </c>
      <c r="C3" s="1022"/>
      <c r="D3" s="1022"/>
      <c r="E3" s="1022"/>
      <c r="F3" s="1022"/>
      <c r="L3" s="716">
        <v>2019</v>
      </c>
    </row>
    <row r="4" spans="1:12" ht="15" thickBot="1">
      <c r="A4" s="553"/>
      <c r="B4" s="792">
        <v>2014</v>
      </c>
      <c r="C4" s="792">
        <v>2015</v>
      </c>
      <c r="D4" s="792">
        <v>2016</v>
      </c>
      <c r="E4" s="792">
        <v>2017</v>
      </c>
      <c r="F4" s="792">
        <v>2018</v>
      </c>
      <c r="K4" t="s">
        <v>4449</v>
      </c>
      <c r="L4">
        <v>176</v>
      </c>
    </row>
    <row r="5" spans="1:12" ht="15" thickTop="1">
      <c r="A5" s="716" t="s">
        <v>4449</v>
      </c>
      <c r="B5" s="716">
        <v>149</v>
      </c>
      <c r="C5" s="716">
        <v>141</v>
      </c>
      <c r="D5" s="716">
        <v>150</v>
      </c>
      <c r="E5" s="716">
        <v>159</v>
      </c>
      <c r="F5" s="716">
        <v>166</v>
      </c>
      <c r="K5" t="s">
        <v>4450</v>
      </c>
      <c r="L5">
        <v>34</v>
      </c>
    </row>
    <row r="6" spans="1:12">
      <c r="A6" s="716" t="s">
        <v>4450</v>
      </c>
      <c r="B6" s="716">
        <v>13</v>
      </c>
      <c r="C6" s="716">
        <v>16</v>
      </c>
      <c r="D6" s="716">
        <v>19</v>
      </c>
      <c r="E6" s="716">
        <v>21</v>
      </c>
      <c r="F6" s="716">
        <v>19</v>
      </c>
      <c r="K6" t="s">
        <v>4451</v>
      </c>
      <c r="L6">
        <v>321</v>
      </c>
    </row>
    <row r="7" spans="1:12">
      <c r="A7" s="716" t="s">
        <v>4451</v>
      </c>
      <c r="B7" s="716">
        <v>230</v>
      </c>
      <c r="C7" s="716">
        <v>228</v>
      </c>
      <c r="D7" s="716">
        <v>243</v>
      </c>
      <c r="E7" s="716">
        <v>249</v>
      </c>
      <c r="F7" s="716">
        <v>224</v>
      </c>
      <c r="K7" t="s">
        <v>4452</v>
      </c>
      <c r="L7">
        <v>181</v>
      </c>
    </row>
    <row r="8" spans="1:12">
      <c r="A8" s="716" t="s">
        <v>4452</v>
      </c>
      <c r="B8" s="716">
        <v>101</v>
      </c>
      <c r="C8" s="716">
        <v>117</v>
      </c>
      <c r="D8" s="716">
        <v>146</v>
      </c>
      <c r="E8" s="716">
        <v>159</v>
      </c>
      <c r="F8" s="716">
        <v>154</v>
      </c>
      <c r="K8" t="s">
        <v>4453</v>
      </c>
      <c r="L8">
        <v>125</v>
      </c>
    </row>
    <row r="9" spans="1:12">
      <c r="A9" s="716" t="s">
        <v>4453</v>
      </c>
      <c r="B9" s="716">
        <v>86</v>
      </c>
      <c r="C9" s="716">
        <v>84</v>
      </c>
      <c r="D9" s="716">
        <v>81</v>
      </c>
      <c r="E9" s="716">
        <v>92</v>
      </c>
      <c r="F9" s="716">
        <v>92</v>
      </c>
      <c r="K9" t="s">
        <v>4454</v>
      </c>
      <c r="L9">
        <v>56</v>
      </c>
    </row>
    <row r="10" spans="1:12">
      <c r="A10" s="716" t="s">
        <v>4454</v>
      </c>
      <c r="B10" s="716">
        <v>36</v>
      </c>
      <c r="C10" s="716">
        <v>33</v>
      </c>
      <c r="D10" s="716">
        <v>44</v>
      </c>
      <c r="E10" s="716">
        <v>40</v>
      </c>
      <c r="F10" s="716">
        <v>38</v>
      </c>
      <c r="K10" t="s">
        <v>4455</v>
      </c>
      <c r="L10">
        <v>184</v>
      </c>
    </row>
    <row r="11" spans="1:12">
      <c r="A11" s="716" t="s">
        <v>4455</v>
      </c>
      <c r="B11" s="716">
        <v>88</v>
      </c>
      <c r="C11" s="716">
        <v>114</v>
      </c>
      <c r="D11" s="716">
        <v>139</v>
      </c>
      <c r="E11" s="716">
        <v>158</v>
      </c>
      <c r="F11" s="716">
        <v>149</v>
      </c>
      <c r="K11" t="s">
        <v>4456</v>
      </c>
      <c r="L11">
        <v>41</v>
      </c>
    </row>
    <row r="12" spans="1:12">
      <c r="A12" s="716" t="s">
        <v>4456</v>
      </c>
      <c r="B12" s="716">
        <v>28</v>
      </c>
      <c r="C12" s="716">
        <v>23</v>
      </c>
      <c r="D12" s="716">
        <v>19</v>
      </c>
      <c r="E12" s="716">
        <v>20</v>
      </c>
      <c r="F12" s="716">
        <v>28</v>
      </c>
      <c r="K12" t="s">
        <v>4457</v>
      </c>
      <c r="L12">
        <v>135</v>
      </c>
    </row>
    <row r="13" spans="1:12">
      <c r="A13" s="716" t="s">
        <v>4457</v>
      </c>
      <c r="B13" s="716">
        <v>60</v>
      </c>
      <c r="C13" s="716">
        <v>78</v>
      </c>
      <c r="D13" s="716">
        <v>118</v>
      </c>
      <c r="E13" s="716">
        <v>130</v>
      </c>
      <c r="F13" s="716">
        <v>111</v>
      </c>
      <c r="K13" t="s">
        <v>4458</v>
      </c>
      <c r="L13">
        <v>202</v>
      </c>
    </row>
    <row r="14" spans="1:12">
      <c r="A14" s="716" t="s">
        <v>4458</v>
      </c>
      <c r="B14" s="716">
        <v>141</v>
      </c>
      <c r="C14" s="716">
        <v>150</v>
      </c>
      <c r="D14" s="716">
        <v>144</v>
      </c>
      <c r="E14" s="716">
        <v>124</v>
      </c>
      <c r="F14" s="716">
        <v>158</v>
      </c>
      <c r="K14" t="s">
        <v>4459</v>
      </c>
      <c r="L14">
        <v>1005</v>
      </c>
    </row>
    <row r="15" spans="1:12">
      <c r="A15" s="716" t="s">
        <v>4459</v>
      </c>
      <c r="B15" s="716">
        <v>685</v>
      </c>
      <c r="C15" s="716">
        <v>782</v>
      </c>
      <c r="D15" s="716">
        <v>861</v>
      </c>
      <c r="E15" s="716">
        <v>909</v>
      </c>
      <c r="F15" s="716">
        <v>831</v>
      </c>
      <c r="K15" t="s">
        <v>4460</v>
      </c>
      <c r="L15">
        <v>301</v>
      </c>
    </row>
    <row r="16" spans="1:12">
      <c r="A16" s="716" t="s">
        <v>4460</v>
      </c>
      <c r="B16" s="716">
        <v>239</v>
      </c>
      <c r="C16" s="716">
        <v>257</v>
      </c>
      <c r="D16" s="716">
        <v>252</v>
      </c>
      <c r="E16" s="716">
        <v>259</v>
      </c>
      <c r="F16" s="716">
        <v>261</v>
      </c>
      <c r="K16" t="s">
        <v>4461</v>
      </c>
      <c r="L16">
        <v>25</v>
      </c>
    </row>
    <row r="17" spans="1:12">
      <c r="A17" s="716" t="s">
        <v>4461</v>
      </c>
      <c r="B17" s="716">
        <v>20</v>
      </c>
      <c r="C17" s="716">
        <v>21</v>
      </c>
      <c r="D17" s="716">
        <v>19</v>
      </c>
      <c r="E17" s="716">
        <v>16</v>
      </c>
      <c r="F17" s="716">
        <v>17</v>
      </c>
      <c r="K17" t="s">
        <v>4462</v>
      </c>
      <c r="L17">
        <v>125</v>
      </c>
    </row>
    <row r="18" spans="1:12">
      <c r="A18" s="716" t="s">
        <v>4462</v>
      </c>
      <c r="B18" s="716">
        <v>78</v>
      </c>
      <c r="C18" s="716">
        <v>83</v>
      </c>
      <c r="D18" s="716">
        <v>73</v>
      </c>
      <c r="E18" s="716">
        <v>104</v>
      </c>
      <c r="F18" s="716">
        <v>113</v>
      </c>
      <c r="K18" t="s">
        <v>4463</v>
      </c>
      <c r="L18">
        <v>81</v>
      </c>
    </row>
    <row r="19" spans="1:12">
      <c r="A19" s="716" t="s">
        <v>4463</v>
      </c>
      <c r="B19" s="716">
        <v>41</v>
      </c>
      <c r="C19" s="716">
        <v>57</v>
      </c>
      <c r="D19" s="716">
        <v>78</v>
      </c>
      <c r="E19" s="716">
        <v>66</v>
      </c>
      <c r="F19" s="716">
        <v>65</v>
      </c>
      <c r="K19" t="s">
        <v>4464</v>
      </c>
      <c r="L19">
        <v>214</v>
      </c>
    </row>
    <row r="20" spans="1:12">
      <c r="A20" s="716" t="s">
        <v>4464</v>
      </c>
      <c r="B20" s="716">
        <v>144</v>
      </c>
      <c r="C20" s="716">
        <v>150</v>
      </c>
      <c r="D20" s="716">
        <v>155</v>
      </c>
      <c r="E20" s="716">
        <v>167</v>
      </c>
      <c r="F20" s="716">
        <v>161</v>
      </c>
      <c r="K20" t="s">
        <v>6090</v>
      </c>
      <c r="L20">
        <v>73</v>
      </c>
    </row>
    <row r="21" spans="1:12">
      <c r="A21" s="716" t="s">
        <v>4465</v>
      </c>
      <c r="B21" s="716">
        <v>46</v>
      </c>
      <c r="C21" s="716">
        <v>56</v>
      </c>
      <c r="D21" s="716">
        <v>52</v>
      </c>
      <c r="E21" s="716">
        <v>52</v>
      </c>
      <c r="F21" s="716">
        <v>53</v>
      </c>
      <c r="K21" t="s">
        <v>4466</v>
      </c>
      <c r="L21">
        <v>66</v>
      </c>
    </row>
    <row r="22" spans="1:12">
      <c r="A22" s="716" t="s">
        <v>4466</v>
      </c>
      <c r="B22" s="716">
        <v>44</v>
      </c>
      <c r="C22" s="716">
        <v>48</v>
      </c>
      <c r="D22" s="716">
        <v>55</v>
      </c>
      <c r="E22" s="716">
        <v>45</v>
      </c>
      <c r="F22" s="716">
        <v>54</v>
      </c>
      <c r="K22" t="s">
        <v>4467</v>
      </c>
      <c r="L22">
        <v>124</v>
      </c>
    </row>
    <row r="23" spans="1:12">
      <c r="A23" s="716" t="s">
        <v>4467</v>
      </c>
      <c r="B23" s="716">
        <v>47</v>
      </c>
      <c r="C23" s="716">
        <v>50</v>
      </c>
      <c r="D23" s="716">
        <v>60</v>
      </c>
      <c r="E23" s="716">
        <v>78</v>
      </c>
      <c r="F23" s="716">
        <v>87</v>
      </c>
      <c r="K23" t="s">
        <v>4468</v>
      </c>
      <c r="L23">
        <v>193</v>
      </c>
    </row>
    <row r="24" spans="1:12">
      <c r="A24" s="716" t="s">
        <v>4468</v>
      </c>
      <c r="B24" s="716">
        <v>115</v>
      </c>
      <c r="C24" s="716">
        <v>123</v>
      </c>
      <c r="D24" s="716">
        <v>150</v>
      </c>
      <c r="E24" s="716">
        <v>143</v>
      </c>
      <c r="F24" s="716">
        <v>145</v>
      </c>
      <c r="K24" t="s">
        <v>4469</v>
      </c>
      <c r="L24">
        <v>93</v>
      </c>
    </row>
    <row r="25" spans="1:12">
      <c r="A25" s="716" t="s">
        <v>4469</v>
      </c>
      <c r="B25" s="716">
        <v>64</v>
      </c>
      <c r="C25" s="716">
        <v>68</v>
      </c>
      <c r="D25" s="716">
        <v>84</v>
      </c>
      <c r="E25" s="716">
        <v>74</v>
      </c>
      <c r="F25" s="716">
        <v>74</v>
      </c>
      <c r="K25" t="s">
        <v>4470</v>
      </c>
      <c r="L25">
        <v>256</v>
      </c>
    </row>
    <row r="26" spans="1:12">
      <c r="A26" s="716" t="s">
        <v>4470</v>
      </c>
      <c r="B26" s="716">
        <v>153</v>
      </c>
      <c r="C26" s="716">
        <v>166</v>
      </c>
      <c r="D26" s="716">
        <v>175</v>
      </c>
      <c r="E26" s="716">
        <v>154</v>
      </c>
      <c r="F26" s="716">
        <v>206</v>
      </c>
      <c r="K26" t="s">
        <v>4471</v>
      </c>
      <c r="L26">
        <v>94</v>
      </c>
    </row>
    <row r="27" spans="1:12">
      <c r="A27" s="716" t="s">
        <v>4471</v>
      </c>
      <c r="B27" s="716">
        <v>54</v>
      </c>
      <c r="C27" s="716">
        <v>54</v>
      </c>
      <c r="D27" s="716">
        <v>57</v>
      </c>
      <c r="E27" s="716">
        <v>66</v>
      </c>
      <c r="F27" s="716">
        <v>61</v>
      </c>
      <c r="K27" t="s">
        <v>4472</v>
      </c>
      <c r="L27">
        <v>115</v>
      </c>
    </row>
    <row r="28" spans="1:12">
      <c r="A28" s="716" t="s">
        <v>4472</v>
      </c>
      <c r="B28" s="716">
        <v>65</v>
      </c>
      <c r="C28" s="716">
        <v>51</v>
      </c>
      <c r="D28" s="716">
        <v>49</v>
      </c>
      <c r="E28" s="716">
        <v>40</v>
      </c>
      <c r="F28" s="716">
        <v>68</v>
      </c>
      <c r="K28" t="s">
        <v>4473</v>
      </c>
      <c r="L28">
        <v>181</v>
      </c>
    </row>
    <row r="29" spans="1:12">
      <c r="A29" s="716" t="s">
        <v>4473</v>
      </c>
      <c r="B29" s="716">
        <v>86</v>
      </c>
      <c r="C29" s="716">
        <v>59</v>
      </c>
      <c r="D29" s="716">
        <v>53</v>
      </c>
      <c r="E29" s="716">
        <v>83</v>
      </c>
      <c r="F29" s="716">
        <v>144</v>
      </c>
      <c r="K29" t="s">
        <v>4474</v>
      </c>
      <c r="L29">
        <v>40</v>
      </c>
    </row>
    <row r="30" spans="1:12">
      <c r="A30" s="716" t="s">
        <v>4474</v>
      </c>
      <c r="B30" s="716">
        <v>25</v>
      </c>
      <c r="C30" s="716">
        <v>29</v>
      </c>
      <c r="D30" s="716">
        <v>35</v>
      </c>
      <c r="E30" s="716">
        <v>29</v>
      </c>
      <c r="F30" s="716">
        <v>33</v>
      </c>
    </row>
  </sheetData>
  <mergeCells count="1">
    <mergeCell ref="B3:F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6977" r:id="rId3" name="Button 1">
              <controlPr defaultSize="0" print="0" autoFill="0" autoPict="0" macro="[0]!Düğme1_Tıkla">
                <anchor moveWithCells="1" sizeWithCells="1">
                  <from>
                    <xdr:col>6</xdr:col>
                    <xdr:colOff>352425</xdr:colOff>
                    <xdr:row>3</xdr:row>
                    <xdr:rowOff>57150</xdr:rowOff>
                  </from>
                  <to>
                    <xdr:col>9</xdr:col>
                    <xdr:colOff>352425</xdr:colOff>
                    <xdr:row>5</xdr:row>
                    <xdr:rowOff>47625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69B85-BCD0-4543-82DC-A0351D425D09}">
  <sheetPr codeName="Sayfa67">
    <tabColor theme="0"/>
  </sheetPr>
  <dimension ref="A1:M30"/>
  <sheetViews>
    <sheetView workbookViewId="0">
      <selection activeCell="M5" sqref="M5"/>
    </sheetView>
  </sheetViews>
  <sheetFormatPr defaultRowHeight="14.25"/>
  <cols>
    <col min="1" max="1" width="47.875" style="716" bestFit="1" customWidth="1"/>
    <col min="2" max="11" width="9" style="716"/>
    <col min="12" max="12" width="47.625" style="716" bestFit="1" customWidth="1"/>
    <col min="13" max="256" width="9" style="716"/>
    <col min="257" max="257" width="47.875" style="716" bestFit="1" customWidth="1"/>
    <col min="258" max="512" width="9" style="716"/>
    <col min="513" max="513" width="47.875" style="716" bestFit="1" customWidth="1"/>
    <col min="514" max="768" width="9" style="716"/>
    <col min="769" max="769" width="47.875" style="716" bestFit="1" customWidth="1"/>
    <col min="770" max="1024" width="9" style="716"/>
    <col min="1025" max="1025" width="47.875" style="716" bestFit="1" customWidth="1"/>
    <col min="1026" max="1280" width="9" style="716"/>
    <col min="1281" max="1281" width="47.875" style="716" bestFit="1" customWidth="1"/>
    <col min="1282" max="1536" width="9" style="716"/>
    <col min="1537" max="1537" width="47.875" style="716" bestFit="1" customWidth="1"/>
    <col min="1538" max="1792" width="9" style="716"/>
    <col min="1793" max="1793" width="47.875" style="716" bestFit="1" customWidth="1"/>
    <col min="1794" max="2048" width="9" style="716"/>
    <col min="2049" max="2049" width="47.875" style="716" bestFit="1" customWidth="1"/>
    <col min="2050" max="2304" width="9" style="716"/>
    <col min="2305" max="2305" width="47.875" style="716" bestFit="1" customWidth="1"/>
    <col min="2306" max="2560" width="9" style="716"/>
    <col min="2561" max="2561" width="47.875" style="716" bestFit="1" customWidth="1"/>
    <col min="2562" max="2816" width="9" style="716"/>
    <col min="2817" max="2817" width="47.875" style="716" bestFit="1" customWidth="1"/>
    <col min="2818" max="3072" width="9" style="716"/>
    <col min="3073" max="3073" width="47.875" style="716" bestFit="1" customWidth="1"/>
    <col min="3074" max="3328" width="9" style="716"/>
    <col min="3329" max="3329" width="47.875" style="716" bestFit="1" customWidth="1"/>
    <col min="3330" max="3584" width="9" style="716"/>
    <col min="3585" max="3585" width="47.875" style="716" bestFit="1" customWidth="1"/>
    <col min="3586" max="3840" width="9" style="716"/>
    <col min="3841" max="3841" width="47.875" style="716" bestFit="1" customWidth="1"/>
    <col min="3842" max="4096" width="9" style="716"/>
    <col min="4097" max="4097" width="47.875" style="716" bestFit="1" customWidth="1"/>
    <col min="4098" max="4352" width="9" style="716"/>
    <col min="4353" max="4353" width="47.875" style="716" bestFit="1" customWidth="1"/>
    <col min="4354" max="4608" width="9" style="716"/>
    <col min="4609" max="4609" width="47.875" style="716" bestFit="1" customWidth="1"/>
    <col min="4610" max="4864" width="9" style="716"/>
    <col min="4865" max="4865" width="47.875" style="716" bestFit="1" customWidth="1"/>
    <col min="4866" max="5120" width="9" style="716"/>
    <col min="5121" max="5121" width="47.875" style="716" bestFit="1" customWidth="1"/>
    <col min="5122" max="5376" width="9" style="716"/>
    <col min="5377" max="5377" width="47.875" style="716" bestFit="1" customWidth="1"/>
    <col min="5378" max="5632" width="9" style="716"/>
    <col min="5633" max="5633" width="47.875" style="716" bestFit="1" customWidth="1"/>
    <col min="5634" max="5888" width="9" style="716"/>
    <col min="5889" max="5889" width="47.875" style="716" bestFit="1" customWidth="1"/>
    <col min="5890" max="6144" width="9" style="716"/>
    <col min="6145" max="6145" width="47.875" style="716" bestFit="1" customWidth="1"/>
    <col min="6146" max="6400" width="9" style="716"/>
    <col min="6401" max="6401" width="47.875" style="716" bestFit="1" customWidth="1"/>
    <col min="6402" max="6656" width="9" style="716"/>
    <col min="6657" max="6657" width="47.875" style="716" bestFit="1" customWidth="1"/>
    <col min="6658" max="6912" width="9" style="716"/>
    <col min="6913" max="6913" width="47.875" style="716" bestFit="1" customWidth="1"/>
    <col min="6914" max="7168" width="9" style="716"/>
    <col min="7169" max="7169" width="47.875" style="716" bestFit="1" customWidth="1"/>
    <col min="7170" max="7424" width="9" style="716"/>
    <col min="7425" max="7425" width="47.875" style="716" bestFit="1" customWidth="1"/>
    <col min="7426" max="7680" width="9" style="716"/>
    <col min="7681" max="7681" width="47.875" style="716" bestFit="1" customWidth="1"/>
    <col min="7682" max="7936" width="9" style="716"/>
    <col min="7937" max="7937" width="47.875" style="716" bestFit="1" customWidth="1"/>
    <col min="7938" max="8192" width="9" style="716"/>
    <col min="8193" max="8193" width="47.875" style="716" bestFit="1" customWidth="1"/>
    <col min="8194" max="8448" width="9" style="716"/>
    <col min="8449" max="8449" width="47.875" style="716" bestFit="1" customWidth="1"/>
    <col min="8450" max="8704" width="9" style="716"/>
    <col min="8705" max="8705" width="47.875" style="716" bestFit="1" customWidth="1"/>
    <col min="8706" max="8960" width="9" style="716"/>
    <col min="8961" max="8961" width="47.875" style="716" bestFit="1" customWidth="1"/>
    <col min="8962" max="9216" width="9" style="716"/>
    <col min="9217" max="9217" width="47.875" style="716" bestFit="1" customWidth="1"/>
    <col min="9218" max="9472" width="9" style="716"/>
    <col min="9473" max="9473" width="47.875" style="716" bestFit="1" customWidth="1"/>
    <col min="9474" max="9728" width="9" style="716"/>
    <col min="9729" max="9729" width="47.875" style="716" bestFit="1" customWidth="1"/>
    <col min="9730" max="9984" width="9" style="716"/>
    <col min="9985" max="9985" width="47.875" style="716" bestFit="1" customWidth="1"/>
    <col min="9986" max="10240" width="9" style="716"/>
    <col min="10241" max="10241" width="47.875" style="716" bestFit="1" customWidth="1"/>
    <col min="10242" max="10496" width="9" style="716"/>
    <col min="10497" max="10497" width="47.875" style="716" bestFit="1" customWidth="1"/>
    <col min="10498" max="10752" width="9" style="716"/>
    <col min="10753" max="10753" width="47.875" style="716" bestFit="1" customWidth="1"/>
    <col min="10754" max="11008" width="9" style="716"/>
    <col min="11009" max="11009" width="47.875" style="716" bestFit="1" customWidth="1"/>
    <col min="11010" max="11264" width="9" style="716"/>
    <col min="11265" max="11265" width="47.875" style="716" bestFit="1" customWidth="1"/>
    <col min="11266" max="11520" width="9" style="716"/>
    <col min="11521" max="11521" width="47.875" style="716" bestFit="1" customWidth="1"/>
    <col min="11522" max="11776" width="9" style="716"/>
    <col min="11777" max="11777" width="47.875" style="716" bestFit="1" customWidth="1"/>
    <col min="11778" max="12032" width="9" style="716"/>
    <col min="12033" max="12033" width="47.875" style="716" bestFit="1" customWidth="1"/>
    <col min="12034" max="12288" width="9" style="716"/>
    <col min="12289" max="12289" width="47.875" style="716" bestFit="1" customWidth="1"/>
    <col min="12290" max="12544" width="9" style="716"/>
    <col min="12545" max="12545" width="47.875" style="716" bestFit="1" customWidth="1"/>
    <col min="12546" max="12800" width="9" style="716"/>
    <col min="12801" max="12801" width="47.875" style="716" bestFit="1" customWidth="1"/>
    <col min="12802" max="13056" width="9" style="716"/>
    <col min="13057" max="13057" width="47.875" style="716" bestFit="1" customWidth="1"/>
    <col min="13058" max="13312" width="9" style="716"/>
    <col min="13313" max="13313" width="47.875" style="716" bestFit="1" customWidth="1"/>
    <col min="13314" max="13568" width="9" style="716"/>
    <col min="13569" max="13569" width="47.875" style="716" bestFit="1" customWidth="1"/>
    <col min="13570" max="13824" width="9" style="716"/>
    <col min="13825" max="13825" width="47.875" style="716" bestFit="1" customWidth="1"/>
    <col min="13826" max="14080" width="9" style="716"/>
    <col min="14081" max="14081" width="47.875" style="716" bestFit="1" customWidth="1"/>
    <col min="14082" max="14336" width="9" style="716"/>
    <col min="14337" max="14337" width="47.875" style="716" bestFit="1" customWidth="1"/>
    <col min="14338" max="14592" width="9" style="716"/>
    <col min="14593" max="14593" width="47.875" style="716" bestFit="1" customWidth="1"/>
    <col min="14594" max="14848" width="9" style="716"/>
    <col min="14849" max="14849" width="47.875" style="716" bestFit="1" customWidth="1"/>
    <col min="14850" max="15104" width="9" style="716"/>
    <col min="15105" max="15105" width="47.875" style="716" bestFit="1" customWidth="1"/>
    <col min="15106" max="15360" width="9" style="716"/>
    <col min="15361" max="15361" width="47.875" style="716" bestFit="1" customWidth="1"/>
    <col min="15362" max="15616" width="9" style="716"/>
    <col min="15617" max="15617" width="47.875" style="716" bestFit="1" customWidth="1"/>
    <col min="15618" max="15872" width="9" style="716"/>
    <col min="15873" max="15873" width="47.875" style="716" bestFit="1" customWidth="1"/>
    <col min="15874" max="16128" width="9" style="716"/>
    <col min="16129" max="16129" width="47.875" style="716" bestFit="1" customWidth="1"/>
    <col min="16130" max="16384" width="9" style="716"/>
  </cols>
  <sheetData>
    <row r="1" spans="1:13">
      <c r="A1" s="553" t="s">
        <v>793</v>
      </c>
      <c r="B1" s="716" t="s">
        <v>4763</v>
      </c>
      <c r="G1" s="553"/>
    </row>
    <row r="2" spans="1:13">
      <c r="A2" s="553"/>
    </row>
    <row r="3" spans="1:13" ht="15">
      <c r="A3" s="553"/>
      <c r="B3" s="1022" t="s">
        <v>4767</v>
      </c>
      <c r="C3" s="1022"/>
      <c r="D3" s="1022"/>
      <c r="E3" s="1022"/>
      <c r="F3" s="1022"/>
    </row>
    <row r="4" spans="1:13" ht="15" thickBot="1">
      <c r="A4" s="553"/>
      <c r="B4" s="792">
        <v>2014</v>
      </c>
      <c r="C4" s="792">
        <v>2015</v>
      </c>
      <c r="D4" s="792">
        <v>2016</v>
      </c>
      <c r="E4" s="792">
        <v>2017</v>
      </c>
      <c r="F4" s="792">
        <v>2018</v>
      </c>
      <c r="M4" s="716">
        <v>2019</v>
      </c>
    </row>
    <row r="5" spans="1:13" ht="15" thickTop="1">
      <c r="A5" s="716" t="s">
        <v>4449</v>
      </c>
      <c r="B5" s="716">
        <v>10.9</v>
      </c>
      <c r="C5" s="716">
        <v>10</v>
      </c>
      <c r="D5" s="716">
        <v>10.5</v>
      </c>
      <c r="E5" s="716">
        <v>10.9</v>
      </c>
      <c r="F5" s="716">
        <v>11.4</v>
      </c>
      <c r="L5" s="716" t="s">
        <v>4449</v>
      </c>
      <c r="M5" s="716">
        <v>12.1</v>
      </c>
    </row>
    <row r="6" spans="1:13">
      <c r="A6" s="716" t="s">
        <v>4450</v>
      </c>
      <c r="B6" s="716">
        <v>3.5</v>
      </c>
      <c r="C6" s="716">
        <v>4.0999999999999996</v>
      </c>
      <c r="D6" s="716">
        <v>5.0999999999999996</v>
      </c>
      <c r="E6" s="716">
        <v>5.8</v>
      </c>
      <c r="F6" s="716">
        <v>5.5</v>
      </c>
      <c r="L6" s="716" t="s">
        <v>4450</v>
      </c>
      <c r="M6" s="716">
        <v>10.199999999999999</v>
      </c>
    </row>
    <row r="7" spans="1:13">
      <c r="A7" s="716" t="s">
        <v>4451</v>
      </c>
      <c r="B7" s="716">
        <v>11.5</v>
      </c>
      <c r="C7" s="716">
        <v>11.2</v>
      </c>
      <c r="D7" s="716">
        <v>11.4</v>
      </c>
      <c r="E7" s="716">
        <v>11.4</v>
      </c>
      <c r="F7" s="716">
        <v>10.199999999999999</v>
      </c>
      <c r="L7" s="716" t="s">
        <v>4451</v>
      </c>
      <c r="M7" s="716">
        <v>14.4</v>
      </c>
    </row>
    <row r="8" spans="1:13">
      <c r="A8" s="716" t="s">
        <v>4452</v>
      </c>
      <c r="B8" s="716">
        <v>8.5</v>
      </c>
      <c r="C8" s="716">
        <v>9.8000000000000007</v>
      </c>
      <c r="D8" s="716">
        <v>11.7</v>
      </c>
      <c r="E8" s="716">
        <v>12.3</v>
      </c>
      <c r="F8" s="716">
        <v>11.7</v>
      </c>
      <c r="L8" s="716" t="s">
        <v>4452</v>
      </c>
      <c r="M8" s="716">
        <v>13.5</v>
      </c>
    </row>
    <row r="9" spans="1:13">
      <c r="A9" s="716" t="s">
        <v>4453</v>
      </c>
      <c r="B9" s="716">
        <v>7.4</v>
      </c>
      <c r="C9" s="716">
        <v>7.1</v>
      </c>
      <c r="D9" s="716">
        <v>6.9</v>
      </c>
      <c r="E9" s="716">
        <v>7.3</v>
      </c>
      <c r="F9" s="716">
        <v>7.1</v>
      </c>
      <c r="L9" s="716" t="s">
        <v>4453</v>
      </c>
      <c r="M9" s="716">
        <v>9.5</v>
      </c>
    </row>
    <row r="10" spans="1:13">
      <c r="A10" s="716" t="s">
        <v>4454</v>
      </c>
      <c r="B10" s="716">
        <v>5.8</v>
      </c>
      <c r="C10" s="716">
        <v>5.4</v>
      </c>
      <c r="D10" s="716">
        <v>6.9</v>
      </c>
      <c r="E10" s="716">
        <v>6.2</v>
      </c>
      <c r="F10" s="716">
        <v>5.9</v>
      </c>
      <c r="L10" s="716" t="s">
        <v>4454</v>
      </c>
      <c r="M10" s="716">
        <v>8.6</v>
      </c>
    </row>
    <row r="11" spans="1:13">
      <c r="A11" s="716" t="s">
        <v>4455</v>
      </c>
      <c r="B11" s="716">
        <v>6.3</v>
      </c>
      <c r="C11" s="716">
        <v>7.9</v>
      </c>
      <c r="D11" s="716">
        <v>9.3000000000000007</v>
      </c>
      <c r="E11" s="716">
        <v>10</v>
      </c>
      <c r="F11" s="716">
        <v>9.1999999999999993</v>
      </c>
      <c r="L11" s="716" t="s">
        <v>4455</v>
      </c>
      <c r="M11" s="716">
        <v>11.4</v>
      </c>
    </row>
    <row r="12" spans="1:13">
      <c r="A12" s="716" t="s">
        <v>4456</v>
      </c>
      <c r="B12" s="716">
        <v>7.7</v>
      </c>
      <c r="C12" s="716">
        <v>6.2</v>
      </c>
      <c r="D12" s="716">
        <v>5.2</v>
      </c>
      <c r="E12" s="716">
        <v>5.7</v>
      </c>
      <c r="F12" s="716">
        <v>7.8</v>
      </c>
      <c r="L12" s="716" t="s">
        <v>4456</v>
      </c>
      <c r="M12" s="716">
        <v>11.6</v>
      </c>
    </row>
    <row r="13" spans="1:13">
      <c r="A13" s="716" t="s">
        <v>4457</v>
      </c>
      <c r="B13" s="716">
        <v>8.1</v>
      </c>
      <c r="C13" s="716">
        <v>10.1</v>
      </c>
      <c r="D13" s="716">
        <v>14.5</v>
      </c>
      <c r="E13" s="716">
        <v>15.3</v>
      </c>
      <c r="F13" s="716">
        <v>13</v>
      </c>
      <c r="L13" s="716" t="s">
        <v>4457</v>
      </c>
      <c r="M13" s="716">
        <v>15.5</v>
      </c>
    </row>
    <row r="14" spans="1:13">
      <c r="A14" s="716" t="s">
        <v>4458</v>
      </c>
      <c r="B14" s="716">
        <v>15.6</v>
      </c>
      <c r="C14" s="716">
        <v>16.600000000000001</v>
      </c>
      <c r="D14" s="716">
        <v>14.6</v>
      </c>
      <c r="E14" s="716">
        <v>11.7</v>
      </c>
      <c r="F14" s="716">
        <v>14.4</v>
      </c>
      <c r="L14" s="716" t="s">
        <v>4458</v>
      </c>
      <c r="M14" s="716">
        <v>18.5</v>
      </c>
    </row>
    <row r="15" spans="1:13">
      <c r="A15" s="716" t="s">
        <v>4459</v>
      </c>
      <c r="B15" s="716">
        <v>11.9</v>
      </c>
      <c r="C15" s="716">
        <v>12.9</v>
      </c>
      <c r="D15" s="716">
        <v>13.5</v>
      </c>
      <c r="E15" s="716">
        <v>13.9</v>
      </c>
      <c r="F15" s="716">
        <v>12.5</v>
      </c>
      <c r="L15" s="716" t="s">
        <v>4459</v>
      </c>
      <c r="M15" s="716">
        <v>15</v>
      </c>
    </row>
    <row r="16" spans="1:13">
      <c r="A16" s="716" t="s">
        <v>4460</v>
      </c>
      <c r="B16" s="716">
        <v>14</v>
      </c>
      <c r="C16" s="716">
        <v>15</v>
      </c>
      <c r="D16" s="716">
        <v>14.1</v>
      </c>
      <c r="E16" s="716">
        <v>14.2</v>
      </c>
      <c r="F16" s="716">
        <v>13.8</v>
      </c>
      <c r="L16" s="716" t="s">
        <v>4460</v>
      </c>
      <c r="M16" s="716">
        <v>15.9</v>
      </c>
    </row>
    <row r="17" spans="1:13">
      <c r="A17" s="716" t="s">
        <v>4461</v>
      </c>
      <c r="B17" s="716">
        <v>7.1</v>
      </c>
      <c r="C17" s="716">
        <v>7.2</v>
      </c>
      <c r="D17" s="716">
        <v>6.3</v>
      </c>
      <c r="E17" s="716">
        <v>5.0999999999999996</v>
      </c>
      <c r="F17" s="716">
        <v>5.5</v>
      </c>
      <c r="L17" s="716" t="s">
        <v>4461</v>
      </c>
      <c r="M17" s="716">
        <v>8.1999999999999993</v>
      </c>
    </row>
    <row r="18" spans="1:13">
      <c r="A18" s="716" t="s">
        <v>4462</v>
      </c>
      <c r="B18" s="716">
        <v>9.6999999999999993</v>
      </c>
      <c r="C18" s="716">
        <v>10</v>
      </c>
      <c r="D18" s="716">
        <v>8.6999999999999993</v>
      </c>
      <c r="E18" s="716">
        <v>12.3</v>
      </c>
      <c r="F18" s="716">
        <v>13.5</v>
      </c>
      <c r="L18" s="716" t="s">
        <v>4462</v>
      </c>
      <c r="M18" s="716">
        <v>14.9</v>
      </c>
    </row>
    <row r="19" spans="1:13">
      <c r="A19" s="716" t="s">
        <v>4463</v>
      </c>
      <c r="B19" s="716">
        <v>7.9</v>
      </c>
      <c r="C19" s="716">
        <v>10.3</v>
      </c>
      <c r="D19" s="716">
        <v>13.8</v>
      </c>
      <c r="E19" s="716">
        <v>11.8</v>
      </c>
      <c r="F19" s="716">
        <v>11.3</v>
      </c>
      <c r="L19" s="716" t="s">
        <v>4463</v>
      </c>
      <c r="M19" s="716">
        <v>13.7</v>
      </c>
    </row>
    <row r="20" spans="1:13">
      <c r="A20" s="716" t="s">
        <v>4464</v>
      </c>
      <c r="B20" s="716">
        <v>10.3</v>
      </c>
      <c r="C20" s="716">
        <v>10.4</v>
      </c>
      <c r="D20" s="716">
        <v>10.9</v>
      </c>
      <c r="E20" s="716">
        <v>11</v>
      </c>
      <c r="F20" s="716">
        <v>10.4</v>
      </c>
      <c r="L20" s="716" t="s">
        <v>4464</v>
      </c>
      <c r="M20" s="716">
        <v>13.7</v>
      </c>
    </row>
    <row r="21" spans="1:13">
      <c r="A21" s="716" t="s">
        <v>4465</v>
      </c>
      <c r="B21" s="716">
        <v>5.7</v>
      </c>
      <c r="C21" s="716">
        <v>6.7</v>
      </c>
      <c r="D21" s="716">
        <v>6.3</v>
      </c>
      <c r="E21" s="716">
        <v>6.2</v>
      </c>
      <c r="F21" s="716">
        <v>6.1</v>
      </c>
      <c r="L21" s="716" t="s">
        <v>6090</v>
      </c>
      <c r="M21" s="716">
        <v>8.1999999999999993</v>
      </c>
    </row>
    <row r="22" spans="1:13">
      <c r="A22" s="716" t="s">
        <v>4466</v>
      </c>
      <c r="B22" s="716">
        <v>7.8</v>
      </c>
      <c r="C22" s="716">
        <v>8.3000000000000007</v>
      </c>
      <c r="D22" s="716">
        <v>9.3000000000000007</v>
      </c>
      <c r="E22" s="716">
        <v>7.3</v>
      </c>
      <c r="F22" s="716">
        <v>8.6</v>
      </c>
      <c r="L22" s="716" t="s">
        <v>4466</v>
      </c>
      <c r="M22" s="716">
        <v>10.4</v>
      </c>
    </row>
    <row r="23" spans="1:13">
      <c r="A23" s="716" t="s">
        <v>4467</v>
      </c>
      <c r="B23" s="716">
        <v>4</v>
      </c>
      <c r="C23" s="716">
        <v>4.2</v>
      </c>
      <c r="D23" s="716">
        <v>5</v>
      </c>
      <c r="E23" s="716">
        <v>6.4</v>
      </c>
      <c r="F23" s="716">
        <v>7</v>
      </c>
      <c r="L23" s="716" t="s">
        <v>4467</v>
      </c>
      <c r="M23" s="716">
        <v>10.199999999999999</v>
      </c>
    </row>
    <row r="24" spans="1:13">
      <c r="A24" s="716" t="s">
        <v>4468</v>
      </c>
      <c r="B24" s="716">
        <v>24.2</v>
      </c>
      <c r="C24" s="716">
        <v>25</v>
      </c>
      <c r="D24" s="716">
        <v>28.6</v>
      </c>
      <c r="E24" s="716">
        <v>27.1</v>
      </c>
      <c r="F24" s="716">
        <v>25.1</v>
      </c>
      <c r="L24" s="716" t="s">
        <v>4468</v>
      </c>
      <c r="M24" s="716">
        <v>31.1</v>
      </c>
    </row>
    <row r="25" spans="1:13">
      <c r="A25" s="716" t="s">
        <v>4469</v>
      </c>
      <c r="B25" s="716">
        <v>6.5</v>
      </c>
      <c r="C25" s="716">
        <v>6.8</v>
      </c>
      <c r="D25" s="716">
        <v>8.3000000000000007</v>
      </c>
      <c r="E25" s="716">
        <v>7.1</v>
      </c>
      <c r="F25" s="716">
        <v>6.7</v>
      </c>
      <c r="L25" s="716" t="s">
        <v>4469</v>
      </c>
      <c r="M25" s="716">
        <v>8.6999999999999993</v>
      </c>
    </row>
    <row r="26" spans="1:13">
      <c r="A26" s="716" t="s">
        <v>4470</v>
      </c>
      <c r="B26" s="716">
        <v>17.600000000000001</v>
      </c>
      <c r="C26" s="716">
        <v>17.7</v>
      </c>
      <c r="D26" s="716">
        <v>17.3</v>
      </c>
      <c r="E26" s="716">
        <v>14</v>
      </c>
      <c r="F26" s="716">
        <v>18.8</v>
      </c>
      <c r="L26" s="716" t="s">
        <v>4470</v>
      </c>
      <c r="M26" s="716">
        <v>23.6</v>
      </c>
    </row>
    <row r="27" spans="1:13">
      <c r="A27" s="716" t="s">
        <v>4471</v>
      </c>
      <c r="B27" s="716">
        <v>7.8</v>
      </c>
      <c r="C27" s="716">
        <v>7.5</v>
      </c>
      <c r="D27" s="716">
        <v>7.7</v>
      </c>
      <c r="E27" s="716">
        <v>8.6</v>
      </c>
      <c r="F27" s="716">
        <v>7.7</v>
      </c>
      <c r="L27" s="716" t="s">
        <v>4471</v>
      </c>
      <c r="M27" s="716">
        <v>11.5</v>
      </c>
    </row>
    <row r="28" spans="1:13">
      <c r="A28" s="716" t="s">
        <v>4472</v>
      </c>
      <c r="B28" s="716">
        <v>6.6</v>
      </c>
      <c r="C28" s="716">
        <v>5.0999999999999996</v>
      </c>
      <c r="D28" s="716">
        <v>4.9000000000000004</v>
      </c>
      <c r="E28" s="716">
        <v>3.8</v>
      </c>
      <c r="F28" s="716">
        <v>6.5</v>
      </c>
      <c r="L28" s="716" t="s">
        <v>4472</v>
      </c>
      <c r="M28" s="716">
        <v>10.6</v>
      </c>
    </row>
    <row r="29" spans="1:13">
      <c r="A29" s="716" t="s">
        <v>4473</v>
      </c>
      <c r="B29" s="716">
        <v>13.8</v>
      </c>
      <c r="C29" s="716">
        <v>9.6</v>
      </c>
      <c r="D29" s="716">
        <v>9.3000000000000007</v>
      </c>
      <c r="E29" s="716">
        <v>13</v>
      </c>
      <c r="F29" s="716">
        <v>21.9</v>
      </c>
      <c r="L29" s="716" t="s">
        <v>4473</v>
      </c>
      <c r="M29" s="716">
        <v>26.4</v>
      </c>
    </row>
    <row r="30" spans="1:13">
      <c r="A30" s="716" t="s">
        <v>4474</v>
      </c>
      <c r="B30" s="716">
        <v>6.3</v>
      </c>
      <c r="C30" s="716">
        <v>7.4</v>
      </c>
      <c r="D30" s="716">
        <v>9.1</v>
      </c>
      <c r="E30" s="716">
        <v>7.7</v>
      </c>
      <c r="F30" s="716">
        <v>8.6</v>
      </c>
      <c r="L30" s="716" t="s">
        <v>4474</v>
      </c>
      <c r="M30" s="716">
        <v>10.199999999999999</v>
      </c>
    </row>
  </sheetData>
  <mergeCells count="1">
    <mergeCell ref="B3:F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8001" r:id="rId3" name="Button 1">
              <controlPr defaultSize="0" print="0" autoFill="0" autoPict="0" macro="[0]!Düğme1_Tıkla">
                <anchor moveWithCells="1" sizeWithCells="1">
                  <from>
                    <xdr:col>7</xdr:col>
                    <xdr:colOff>85725</xdr:colOff>
                    <xdr:row>2</xdr:row>
                    <xdr:rowOff>85725</xdr:rowOff>
                  </from>
                  <to>
                    <xdr:col>10</xdr:col>
                    <xdr:colOff>85725</xdr:colOff>
                    <xdr:row>4</xdr:row>
                    <xdr:rowOff>76200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A7DF7-B539-448D-A253-294AF993A00B}">
  <sheetPr codeName="Sayfa68">
    <tabColor theme="0"/>
  </sheetPr>
  <dimension ref="A1:I86"/>
  <sheetViews>
    <sheetView workbookViewId="0"/>
  </sheetViews>
  <sheetFormatPr defaultColWidth="15.625" defaultRowHeight="14.25"/>
  <sheetData>
    <row r="1" spans="1:9">
      <c r="A1" t="s">
        <v>793</v>
      </c>
      <c r="B1" t="s">
        <v>4769</v>
      </c>
    </row>
    <row r="4" spans="1:9" ht="15.75" thickBot="1">
      <c r="B4" s="718" t="s">
        <v>4770</v>
      </c>
      <c r="C4" s="718" t="s">
        <v>4774</v>
      </c>
      <c r="D4" s="718" t="s">
        <v>4771</v>
      </c>
      <c r="E4" s="718" t="s">
        <v>4774</v>
      </c>
      <c r="F4" s="718" t="s">
        <v>4772</v>
      </c>
      <c r="G4" s="718" t="s">
        <v>4774</v>
      </c>
      <c r="H4" s="718" t="s">
        <v>4773</v>
      </c>
      <c r="I4" s="718" t="s">
        <v>4774</v>
      </c>
    </row>
    <row r="5" spans="1:9" ht="15" thickTop="1">
      <c r="A5" t="s">
        <v>345</v>
      </c>
      <c r="B5">
        <v>0.94199999999999995</v>
      </c>
      <c r="C5">
        <v>2</v>
      </c>
      <c r="D5">
        <v>0.74099999999999999</v>
      </c>
      <c r="E5">
        <v>13</v>
      </c>
      <c r="F5">
        <v>0.78</v>
      </c>
      <c r="G5">
        <v>3</v>
      </c>
      <c r="H5">
        <v>0.81699999999999995</v>
      </c>
      <c r="I5">
        <v>1</v>
      </c>
    </row>
    <row r="6" spans="1:9">
      <c r="A6" t="s">
        <v>377</v>
      </c>
      <c r="B6">
        <v>0.85099999999999998</v>
      </c>
      <c r="C6">
        <v>14</v>
      </c>
      <c r="D6">
        <v>0.69399999999999995</v>
      </c>
      <c r="E6">
        <v>18</v>
      </c>
      <c r="F6">
        <v>0.77300000000000002</v>
      </c>
      <c r="G6">
        <v>4</v>
      </c>
      <c r="H6">
        <v>0.77</v>
      </c>
      <c r="I6">
        <v>2</v>
      </c>
    </row>
    <row r="7" spans="1:9">
      <c r="A7" t="s">
        <v>355</v>
      </c>
      <c r="B7">
        <v>0.83799999999999997</v>
      </c>
      <c r="C7">
        <v>16</v>
      </c>
      <c r="D7">
        <v>0.48599999999999999</v>
      </c>
      <c r="E7">
        <v>52</v>
      </c>
      <c r="F7">
        <v>1</v>
      </c>
      <c r="G7">
        <v>1</v>
      </c>
      <c r="H7">
        <v>0.74099999999999999</v>
      </c>
      <c r="I7">
        <v>3</v>
      </c>
    </row>
    <row r="8" spans="1:9">
      <c r="A8" t="s">
        <v>389</v>
      </c>
      <c r="B8">
        <v>0.746</v>
      </c>
      <c r="C8">
        <v>37</v>
      </c>
      <c r="D8">
        <v>0.66</v>
      </c>
      <c r="E8">
        <v>22</v>
      </c>
      <c r="F8">
        <v>0.81699999999999995</v>
      </c>
      <c r="G8">
        <v>2</v>
      </c>
      <c r="H8">
        <v>0.73799999999999999</v>
      </c>
      <c r="I8">
        <v>4</v>
      </c>
    </row>
    <row r="9" spans="1:9">
      <c r="A9" t="s">
        <v>371</v>
      </c>
      <c r="B9">
        <v>0.80100000000000005</v>
      </c>
      <c r="C9">
        <v>23</v>
      </c>
      <c r="D9">
        <v>0.96599999999999997</v>
      </c>
      <c r="E9">
        <v>4</v>
      </c>
      <c r="F9">
        <v>0.435</v>
      </c>
      <c r="G9">
        <v>12</v>
      </c>
      <c r="H9">
        <v>0.69499999999999995</v>
      </c>
      <c r="I9">
        <v>5</v>
      </c>
    </row>
    <row r="10" spans="1:9">
      <c r="A10" t="s">
        <v>287</v>
      </c>
      <c r="B10">
        <v>0.82599999999999996</v>
      </c>
      <c r="C10">
        <v>20</v>
      </c>
      <c r="D10">
        <v>0.92400000000000004</v>
      </c>
      <c r="E10">
        <v>5</v>
      </c>
      <c r="F10">
        <v>0.375</v>
      </c>
      <c r="G10">
        <v>19</v>
      </c>
      <c r="H10">
        <v>0.65900000000000003</v>
      </c>
      <c r="I10">
        <v>6</v>
      </c>
    </row>
    <row r="11" spans="1:9">
      <c r="A11" t="s">
        <v>347</v>
      </c>
      <c r="B11">
        <v>0.84</v>
      </c>
      <c r="C11">
        <v>15</v>
      </c>
      <c r="D11">
        <v>0.77800000000000002</v>
      </c>
      <c r="E11">
        <v>10</v>
      </c>
      <c r="F11">
        <v>0.42199999999999999</v>
      </c>
      <c r="G11">
        <v>14</v>
      </c>
      <c r="H11">
        <v>0.65100000000000002</v>
      </c>
      <c r="I11">
        <v>7</v>
      </c>
    </row>
    <row r="12" spans="1:9">
      <c r="A12" t="s">
        <v>339</v>
      </c>
      <c r="B12">
        <v>0.77800000000000002</v>
      </c>
      <c r="C12">
        <v>28</v>
      </c>
      <c r="D12">
        <v>0.746</v>
      </c>
      <c r="E12">
        <v>11</v>
      </c>
      <c r="F12">
        <v>0.47299999999999998</v>
      </c>
      <c r="G12">
        <v>10</v>
      </c>
      <c r="H12">
        <v>0.65</v>
      </c>
      <c r="I12">
        <v>8</v>
      </c>
    </row>
    <row r="13" spans="1:9">
      <c r="A13" t="s">
        <v>281</v>
      </c>
      <c r="B13">
        <v>0.86099999999999999</v>
      </c>
      <c r="C13">
        <v>11</v>
      </c>
      <c r="D13">
        <v>0.85499999999999998</v>
      </c>
      <c r="E13">
        <v>7</v>
      </c>
      <c r="F13">
        <v>0.36099999999999999</v>
      </c>
      <c r="G13">
        <v>23</v>
      </c>
      <c r="H13">
        <v>0.64300000000000002</v>
      </c>
      <c r="I13">
        <v>9</v>
      </c>
    </row>
    <row r="14" spans="1:9">
      <c r="A14" t="s">
        <v>331</v>
      </c>
      <c r="B14">
        <v>0.73799999999999999</v>
      </c>
      <c r="C14">
        <v>39</v>
      </c>
      <c r="D14">
        <v>0.57999999999999996</v>
      </c>
      <c r="E14">
        <v>33</v>
      </c>
      <c r="F14">
        <v>0.57199999999999995</v>
      </c>
      <c r="G14">
        <v>6</v>
      </c>
      <c r="H14">
        <v>0.626</v>
      </c>
      <c r="I14">
        <v>10</v>
      </c>
    </row>
    <row r="15" spans="1:9">
      <c r="A15" t="s">
        <v>349</v>
      </c>
      <c r="B15">
        <v>0.89300000000000002</v>
      </c>
      <c r="C15">
        <v>7</v>
      </c>
      <c r="D15">
        <v>0.72599999999999998</v>
      </c>
      <c r="E15">
        <v>15</v>
      </c>
      <c r="F15">
        <v>0.371</v>
      </c>
      <c r="G15">
        <v>21</v>
      </c>
      <c r="H15">
        <v>0.622</v>
      </c>
      <c r="I15">
        <v>11</v>
      </c>
    </row>
    <row r="16" spans="1:9">
      <c r="A16" t="s">
        <v>373</v>
      </c>
      <c r="B16">
        <v>0.78500000000000003</v>
      </c>
      <c r="C16">
        <v>25</v>
      </c>
      <c r="D16">
        <v>0.67300000000000004</v>
      </c>
      <c r="E16">
        <v>20</v>
      </c>
      <c r="F16">
        <v>0.41799999999999998</v>
      </c>
      <c r="G16">
        <v>15</v>
      </c>
      <c r="H16">
        <v>0.60399999999999998</v>
      </c>
      <c r="I16">
        <v>12</v>
      </c>
    </row>
    <row r="17" spans="1:9">
      <c r="A17" t="s">
        <v>323</v>
      </c>
      <c r="B17">
        <v>0.86699999999999999</v>
      </c>
      <c r="C17">
        <v>10</v>
      </c>
      <c r="D17">
        <v>0.48099999999999998</v>
      </c>
      <c r="E17">
        <v>54</v>
      </c>
      <c r="F17">
        <v>0.52400000000000002</v>
      </c>
      <c r="G17">
        <v>8</v>
      </c>
      <c r="H17">
        <v>0.60299999999999998</v>
      </c>
      <c r="I17">
        <v>13</v>
      </c>
    </row>
    <row r="18" spans="1:9">
      <c r="A18" t="s">
        <v>279</v>
      </c>
      <c r="B18">
        <v>0.91300000000000003</v>
      </c>
      <c r="C18">
        <v>5</v>
      </c>
      <c r="D18">
        <v>0.72499999999999998</v>
      </c>
      <c r="E18">
        <v>16</v>
      </c>
      <c r="F18">
        <v>0.315</v>
      </c>
      <c r="G18">
        <v>34</v>
      </c>
      <c r="H18">
        <v>0.59299999999999997</v>
      </c>
      <c r="I18">
        <v>14</v>
      </c>
    </row>
    <row r="19" spans="1:9">
      <c r="A19" t="s">
        <v>307</v>
      </c>
      <c r="B19">
        <v>0.76900000000000002</v>
      </c>
      <c r="C19">
        <v>29</v>
      </c>
      <c r="D19">
        <v>0.52100000000000002</v>
      </c>
      <c r="E19">
        <v>47</v>
      </c>
      <c r="F19">
        <v>0.51</v>
      </c>
      <c r="G19">
        <v>9</v>
      </c>
      <c r="H19">
        <v>0.58899999999999997</v>
      </c>
      <c r="I19">
        <v>15</v>
      </c>
    </row>
    <row r="20" spans="1:9">
      <c r="A20" t="s">
        <v>387</v>
      </c>
      <c r="B20">
        <v>0.80600000000000005</v>
      </c>
      <c r="C20">
        <v>22</v>
      </c>
      <c r="D20">
        <v>0.42299999999999999</v>
      </c>
      <c r="E20">
        <v>66</v>
      </c>
      <c r="F20">
        <v>0.57599999999999996</v>
      </c>
      <c r="G20">
        <v>5</v>
      </c>
      <c r="H20">
        <v>0.58099999999999996</v>
      </c>
      <c r="I20">
        <v>16</v>
      </c>
    </row>
    <row r="21" spans="1:9">
      <c r="A21" t="s">
        <v>361</v>
      </c>
      <c r="B21">
        <v>0.8</v>
      </c>
      <c r="C21">
        <v>24</v>
      </c>
      <c r="D21">
        <v>0.433</v>
      </c>
      <c r="E21">
        <v>64</v>
      </c>
      <c r="F21">
        <v>0.54</v>
      </c>
      <c r="G21">
        <v>7</v>
      </c>
      <c r="H21">
        <v>0.57199999999999995</v>
      </c>
      <c r="I21">
        <v>17</v>
      </c>
    </row>
    <row r="22" spans="1:9">
      <c r="A22" t="s">
        <v>359</v>
      </c>
      <c r="B22">
        <v>0.94799999999999995</v>
      </c>
      <c r="C22">
        <v>1</v>
      </c>
      <c r="D22">
        <v>0.45600000000000002</v>
      </c>
      <c r="E22">
        <v>59</v>
      </c>
      <c r="F22">
        <v>0.42799999999999999</v>
      </c>
      <c r="G22">
        <v>13</v>
      </c>
      <c r="H22">
        <v>0.56999999999999995</v>
      </c>
      <c r="I22">
        <v>18</v>
      </c>
    </row>
    <row r="23" spans="1:9">
      <c r="A23" t="s">
        <v>305</v>
      </c>
      <c r="B23">
        <v>0.879</v>
      </c>
      <c r="C23">
        <v>8</v>
      </c>
      <c r="D23">
        <v>0.60599999999999998</v>
      </c>
      <c r="E23">
        <v>30</v>
      </c>
      <c r="F23">
        <v>0.34399999999999997</v>
      </c>
      <c r="G23">
        <v>27</v>
      </c>
      <c r="H23">
        <v>0.56799999999999995</v>
      </c>
      <c r="I23">
        <v>19</v>
      </c>
    </row>
    <row r="24" spans="1:9">
      <c r="A24" t="s">
        <v>385</v>
      </c>
      <c r="B24">
        <v>0.85099999999999998</v>
      </c>
      <c r="C24">
        <v>13</v>
      </c>
      <c r="D24">
        <v>0.53200000000000003</v>
      </c>
      <c r="E24">
        <v>44</v>
      </c>
      <c r="F24">
        <v>0.377</v>
      </c>
      <c r="G24">
        <v>18</v>
      </c>
      <c r="H24">
        <v>0.55500000000000005</v>
      </c>
      <c r="I24">
        <v>20</v>
      </c>
    </row>
    <row r="25" spans="1:9">
      <c r="A25" t="s">
        <v>335</v>
      </c>
      <c r="B25">
        <v>0.83199999999999996</v>
      </c>
      <c r="C25">
        <v>17</v>
      </c>
      <c r="D25">
        <v>0.65100000000000002</v>
      </c>
      <c r="E25">
        <v>24</v>
      </c>
      <c r="F25">
        <v>0.314</v>
      </c>
      <c r="G25">
        <v>35</v>
      </c>
      <c r="H25">
        <v>0.55400000000000005</v>
      </c>
      <c r="I25">
        <v>21</v>
      </c>
    </row>
    <row r="26" spans="1:9">
      <c r="A26" t="s">
        <v>337</v>
      </c>
      <c r="B26">
        <v>0.90400000000000003</v>
      </c>
      <c r="C26">
        <v>6</v>
      </c>
      <c r="D26">
        <v>0.63700000000000001</v>
      </c>
      <c r="E26">
        <v>27</v>
      </c>
      <c r="F26">
        <v>0.28299999999999997</v>
      </c>
      <c r="G26">
        <v>41</v>
      </c>
      <c r="H26">
        <v>0.54600000000000004</v>
      </c>
      <c r="I26">
        <v>22</v>
      </c>
    </row>
    <row r="27" spans="1:9">
      <c r="A27" t="s">
        <v>313</v>
      </c>
      <c r="B27">
        <v>0.746</v>
      </c>
      <c r="C27">
        <v>36</v>
      </c>
      <c r="D27">
        <v>0.54800000000000004</v>
      </c>
      <c r="E27">
        <v>40</v>
      </c>
      <c r="F27">
        <v>0.39500000000000002</v>
      </c>
      <c r="G27">
        <v>16</v>
      </c>
      <c r="H27">
        <v>0.54500000000000004</v>
      </c>
      <c r="I27">
        <v>23</v>
      </c>
    </row>
    <row r="28" spans="1:9">
      <c r="A28" t="s">
        <v>375</v>
      </c>
      <c r="B28">
        <v>0.76300000000000001</v>
      </c>
      <c r="C28">
        <v>31</v>
      </c>
      <c r="D28">
        <v>0.64800000000000002</v>
      </c>
      <c r="E28">
        <v>25</v>
      </c>
      <c r="F28">
        <v>0.32</v>
      </c>
      <c r="G28">
        <v>33</v>
      </c>
      <c r="H28">
        <v>0.54100000000000004</v>
      </c>
      <c r="I28">
        <v>24</v>
      </c>
    </row>
    <row r="29" spans="1:9">
      <c r="A29" t="s">
        <v>283</v>
      </c>
      <c r="B29">
        <v>0.78400000000000003</v>
      </c>
      <c r="C29">
        <v>26</v>
      </c>
      <c r="D29">
        <v>0.91900000000000004</v>
      </c>
      <c r="E29">
        <v>6</v>
      </c>
      <c r="F29">
        <v>0.20799999999999999</v>
      </c>
      <c r="G29">
        <v>56</v>
      </c>
      <c r="H29">
        <v>0.53100000000000003</v>
      </c>
      <c r="I29">
        <v>25</v>
      </c>
    </row>
    <row r="30" spans="1:9">
      <c r="A30" t="s">
        <v>329</v>
      </c>
      <c r="B30">
        <v>0.59699999999999998</v>
      </c>
      <c r="C30">
        <v>57</v>
      </c>
      <c r="D30">
        <v>0.54</v>
      </c>
      <c r="E30">
        <v>43</v>
      </c>
      <c r="F30">
        <v>0.46200000000000002</v>
      </c>
      <c r="G30">
        <v>11</v>
      </c>
      <c r="H30">
        <v>0.53</v>
      </c>
      <c r="I30">
        <v>26</v>
      </c>
    </row>
    <row r="31" spans="1:9">
      <c r="A31" t="s">
        <v>379</v>
      </c>
      <c r="B31">
        <v>0.875</v>
      </c>
      <c r="C31">
        <v>9</v>
      </c>
      <c r="D31">
        <v>0.47199999999999998</v>
      </c>
      <c r="E31">
        <v>56</v>
      </c>
      <c r="F31">
        <v>0.35599999999999998</v>
      </c>
      <c r="G31">
        <v>25</v>
      </c>
      <c r="H31">
        <v>0.52800000000000002</v>
      </c>
      <c r="I31">
        <v>27</v>
      </c>
    </row>
    <row r="32" spans="1:9">
      <c r="A32" t="s">
        <v>295</v>
      </c>
      <c r="B32">
        <v>0.71099999999999997</v>
      </c>
      <c r="C32">
        <v>44</v>
      </c>
      <c r="D32">
        <v>0.57599999999999996</v>
      </c>
      <c r="E32">
        <v>35</v>
      </c>
      <c r="F32">
        <v>0.35799999999999998</v>
      </c>
      <c r="G32">
        <v>24</v>
      </c>
      <c r="H32">
        <v>0.52700000000000002</v>
      </c>
      <c r="I32">
        <v>28</v>
      </c>
    </row>
    <row r="33" spans="1:9">
      <c r="A33" t="s">
        <v>381</v>
      </c>
      <c r="B33">
        <v>0.81499999999999995</v>
      </c>
      <c r="C33">
        <v>21</v>
      </c>
      <c r="D33">
        <v>0.48699999999999999</v>
      </c>
      <c r="E33">
        <v>51</v>
      </c>
      <c r="F33">
        <v>0.34300000000000003</v>
      </c>
      <c r="G33">
        <v>28</v>
      </c>
      <c r="H33">
        <v>0.51400000000000001</v>
      </c>
      <c r="I33">
        <v>29</v>
      </c>
    </row>
    <row r="34" spans="1:9">
      <c r="A34" t="s">
        <v>351</v>
      </c>
      <c r="B34">
        <v>0.72699999999999998</v>
      </c>
      <c r="C34">
        <v>40</v>
      </c>
      <c r="D34">
        <v>0.54100000000000004</v>
      </c>
      <c r="E34">
        <v>42</v>
      </c>
      <c r="F34">
        <v>0.34200000000000003</v>
      </c>
      <c r="G34">
        <v>29</v>
      </c>
      <c r="H34">
        <v>0.51200000000000001</v>
      </c>
      <c r="I34">
        <v>30</v>
      </c>
    </row>
    <row r="35" spans="1:9">
      <c r="A35" t="s">
        <v>341</v>
      </c>
      <c r="B35">
        <v>0.745</v>
      </c>
      <c r="C35">
        <v>38</v>
      </c>
      <c r="D35">
        <v>0.73299999999999998</v>
      </c>
      <c r="E35">
        <v>14</v>
      </c>
      <c r="F35">
        <v>0.246</v>
      </c>
      <c r="G35">
        <v>47</v>
      </c>
      <c r="H35">
        <v>0.51200000000000001</v>
      </c>
      <c r="I35">
        <v>31</v>
      </c>
    </row>
    <row r="36" spans="1:9">
      <c r="A36" t="s">
        <v>255</v>
      </c>
      <c r="B36">
        <v>0.76900000000000002</v>
      </c>
      <c r="C36">
        <v>30</v>
      </c>
      <c r="D36">
        <v>1</v>
      </c>
      <c r="E36">
        <v>1</v>
      </c>
      <c r="F36">
        <v>0.17399999999999999</v>
      </c>
      <c r="G36">
        <v>60</v>
      </c>
      <c r="H36">
        <v>0.51100000000000001</v>
      </c>
      <c r="I36">
        <v>32</v>
      </c>
    </row>
    <row r="37" spans="1:9">
      <c r="A37" t="s">
        <v>315</v>
      </c>
      <c r="B37">
        <v>0.82599999999999996</v>
      </c>
      <c r="C37">
        <v>19</v>
      </c>
      <c r="D37">
        <v>0.60899999999999999</v>
      </c>
      <c r="E37">
        <v>29</v>
      </c>
      <c r="F37">
        <v>0.26500000000000001</v>
      </c>
      <c r="G37">
        <v>42</v>
      </c>
      <c r="H37">
        <v>0.51100000000000001</v>
      </c>
      <c r="I37">
        <v>33</v>
      </c>
    </row>
    <row r="38" spans="1:9">
      <c r="A38" t="s">
        <v>357</v>
      </c>
      <c r="B38">
        <v>0.92100000000000004</v>
      </c>
      <c r="C38">
        <v>3</v>
      </c>
      <c r="D38">
        <v>0.46800000000000003</v>
      </c>
      <c r="E38">
        <v>58</v>
      </c>
      <c r="F38">
        <v>0.30499999999999999</v>
      </c>
      <c r="G38">
        <v>37</v>
      </c>
      <c r="H38">
        <v>0.50800000000000001</v>
      </c>
      <c r="I38">
        <v>34</v>
      </c>
    </row>
    <row r="39" spans="1:9">
      <c r="A39" t="s">
        <v>353</v>
      </c>
      <c r="B39">
        <v>0.75700000000000001</v>
      </c>
      <c r="C39">
        <v>32</v>
      </c>
      <c r="D39">
        <v>0.42899999999999999</v>
      </c>
      <c r="E39">
        <v>65</v>
      </c>
      <c r="F39">
        <v>0.38900000000000001</v>
      </c>
      <c r="G39">
        <v>17</v>
      </c>
      <c r="H39">
        <v>0.502</v>
      </c>
      <c r="I39">
        <v>35</v>
      </c>
    </row>
    <row r="40" spans="1:9">
      <c r="A40" t="s">
        <v>273</v>
      </c>
      <c r="B40">
        <v>0.752</v>
      </c>
      <c r="C40">
        <v>33</v>
      </c>
      <c r="D40">
        <v>0.74199999999999999</v>
      </c>
      <c r="E40">
        <v>12</v>
      </c>
      <c r="F40">
        <v>0.22600000000000001</v>
      </c>
      <c r="G40">
        <v>53</v>
      </c>
      <c r="H40">
        <v>0.501</v>
      </c>
      <c r="I40">
        <v>36</v>
      </c>
    </row>
    <row r="41" spans="1:9">
      <c r="A41" t="s">
        <v>343</v>
      </c>
      <c r="B41">
        <v>0.64600000000000002</v>
      </c>
      <c r="C41">
        <v>53</v>
      </c>
      <c r="D41">
        <v>0.56699999999999995</v>
      </c>
      <c r="E41">
        <v>39</v>
      </c>
      <c r="F41">
        <v>0.33500000000000002</v>
      </c>
      <c r="G41">
        <v>32</v>
      </c>
      <c r="H41">
        <v>0.497</v>
      </c>
      <c r="I41">
        <v>37</v>
      </c>
    </row>
    <row r="42" spans="1:9">
      <c r="A42" t="s">
        <v>383</v>
      </c>
      <c r="B42">
        <v>0.91700000000000004</v>
      </c>
      <c r="C42">
        <v>4</v>
      </c>
      <c r="D42">
        <v>0.36199999999999999</v>
      </c>
      <c r="E42">
        <v>74</v>
      </c>
      <c r="F42">
        <v>0.37</v>
      </c>
      <c r="G42">
        <v>22</v>
      </c>
      <c r="H42">
        <v>0.497</v>
      </c>
      <c r="I42">
        <v>38</v>
      </c>
    </row>
    <row r="43" spans="1:9">
      <c r="A43" t="s">
        <v>369</v>
      </c>
      <c r="B43">
        <v>0.71899999999999997</v>
      </c>
      <c r="C43">
        <v>43</v>
      </c>
      <c r="D43">
        <v>0.48399999999999999</v>
      </c>
      <c r="E43">
        <v>53</v>
      </c>
      <c r="F43">
        <v>0.35</v>
      </c>
      <c r="G43">
        <v>26</v>
      </c>
      <c r="H43">
        <v>0.496</v>
      </c>
      <c r="I43">
        <v>39</v>
      </c>
    </row>
    <row r="44" spans="1:9">
      <c r="A44" t="s">
        <v>363</v>
      </c>
      <c r="B44">
        <v>0.78300000000000003</v>
      </c>
      <c r="C44">
        <v>27</v>
      </c>
      <c r="D44">
        <v>0.505</v>
      </c>
      <c r="E44">
        <v>50</v>
      </c>
      <c r="F44">
        <v>0.30499999999999999</v>
      </c>
      <c r="G44">
        <v>36</v>
      </c>
      <c r="H44">
        <v>0.49399999999999999</v>
      </c>
      <c r="I44">
        <v>40</v>
      </c>
    </row>
    <row r="45" spans="1:9">
      <c r="A45" t="s">
        <v>261</v>
      </c>
      <c r="B45">
        <v>0.747</v>
      </c>
      <c r="C45">
        <v>35</v>
      </c>
      <c r="D45">
        <v>0.65100000000000002</v>
      </c>
      <c r="E45">
        <v>23</v>
      </c>
      <c r="F45">
        <v>0.24099999999999999</v>
      </c>
      <c r="G45">
        <v>49</v>
      </c>
      <c r="H45">
        <v>0.49</v>
      </c>
      <c r="I45">
        <v>41</v>
      </c>
    </row>
    <row r="46" spans="1:9">
      <c r="A46" t="s">
        <v>289</v>
      </c>
      <c r="B46">
        <v>0.85699999999999998</v>
      </c>
      <c r="C46">
        <v>12</v>
      </c>
      <c r="D46">
        <v>0.51900000000000002</v>
      </c>
      <c r="E46">
        <v>49</v>
      </c>
      <c r="F46">
        <v>0.26200000000000001</v>
      </c>
      <c r="G46">
        <v>44</v>
      </c>
      <c r="H46">
        <v>0.48799999999999999</v>
      </c>
      <c r="I46">
        <v>42</v>
      </c>
    </row>
    <row r="47" spans="1:9">
      <c r="A47" t="s">
        <v>301</v>
      </c>
      <c r="B47">
        <v>0.71099999999999997</v>
      </c>
      <c r="C47">
        <v>45</v>
      </c>
      <c r="D47">
        <v>0.52500000000000002</v>
      </c>
      <c r="E47">
        <v>45</v>
      </c>
      <c r="F47">
        <v>0.30299999999999999</v>
      </c>
      <c r="G47">
        <v>38</v>
      </c>
      <c r="H47">
        <v>0.48399999999999999</v>
      </c>
      <c r="I47">
        <v>43</v>
      </c>
    </row>
    <row r="48" spans="1:9">
      <c r="A48" t="s">
        <v>321</v>
      </c>
      <c r="B48">
        <v>0.51500000000000001</v>
      </c>
      <c r="C48">
        <v>64</v>
      </c>
      <c r="D48">
        <v>0.63900000000000001</v>
      </c>
      <c r="E48">
        <v>26</v>
      </c>
      <c r="F48">
        <v>0.33900000000000002</v>
      </c>
      <c r="G48">
        <v>31</v>
      </c>
      <c r="H48">
        <v>0.48199999999999998</v>
      </c>
      <c r="I48">
        <v>44</v>
      </c>
    </row>
    <row r="49" spans="1:9">
      <c r="A49" t="s">
        <v>297</v>
      </c>
      <c r="B49">
        <v>0.749</v>
      </c>
      <c r="C49">
        <v>34</v>
      </c>
      <c r="D49">
        <v>0.66600000000000004</v>
      </c>
      <c r="E49">
        <v>21</v>
      </c>
      <c r="F49">
        <v>0.21099999999999999</v>
      </c>
      <c r="G49">
        <v>55</v>
      </c>
      <c r="H49">
        <v>0.47199999999999998</v>
      </c>
      <c r="I49">
        <v>45</v>
      </c>
    </row>
    <row r="50" spans="1:9">
      <c r="A50" t="s">
        <v>285</v>
      </c>
      <c r="B50">
        <v>0.56699999999999995</v>
      </c>
      <c r="C50">
        <v>59</v>
      </c>
      <c r="D50">
        <v>0.85399999999999998</v>
      </c>
      <c r="E50">
        <v>8</v>
      </c>
      <c r="F50">
        <v>0.215</v>
      </c>
      <c r="G50">
        <v>54</v>
      </c>
      <c r="H50">
        <v>0.47</v>
      </c>
      <c r="I50">
        <v>46</v>
      </c>
    </row>
    <row r="51" spans="1:9">
      <c r="A51" t="s">
        <v>259</v>
      </c>
      <c r="B51">
        <v>0.66500000000000004</v>
      </c>
      <c r="C51">
        <v>50</v>
      </c>
      <c r="D51">
        <v>0.59799999999999998</v>
      </c>
      <c r="E51">
        <v>31</v>
      </c>
      <c r="F51">
        <v>0.25700000000000001</v>
      </c>
      <c r="G51">
        <v>45</v>
      </c>
      <c r="H51">
        <v>0.46800000000000003</v>
      </c>
      <c r="I51">
        <v>47</v>
      </c>
    </row>
    <row r="52" spans="1:9">
      <c r="A52" t="s">
        <v>333</v>
      </c>
      <c r="B52">
        <v>0.68400000000000005</v>
      </c>
      <c r="C52">
        <v>48</v>
      </c>
      <c r="D52">
        <v>0.38</v>
      </c>
      <c r="E52">
        <v>72</v>
      </c>
      <c r="F52">
        <v>0.372</v>
      </c>
      <c r="G52">
        <v>20</v>
      </c>
      <c r="H52">
        <v>0.45900000000000002</v>
      </c>
      <c r="I52">
        <v>48</v>
      </c>
    </row>
    <row r="53" spans="1:9">
      <c r="A53" t="s">
        <v>311</v>
      </c>
      <c r="B53">
        <v>0.68500000000000005</v>
      </c>
      <c r="C53">
        <v>46</v>
      </c>
      <c r="D53">
        <v>0.44500000000000001</v>
      </c>
      <c r="E53">
        <v>62</v>
      </c>
      <c r="F53">
        <v>0.29499999999999998</v>
      </c>
      <c r="G53">
        <v>40</v>
      </c>
      <c r="H53">
        <v>0.44800000000000001</v>
      </c>
      <c r="I53">
        <v>49</v>
      </c>
    </row>
    <row r="54" spans="1:9">
      <c r="A54" t="s">
        <v>291</v>
      </c>
      <c r="B54">
        <v>0.64500000000000002</v>
      </c>
      <c r="C54">
        <v>54</v>
      </c>
      <c r="D54">
        <v>0.57099999999999995</v>
      </c>
      <c r="E54">
        <v>37</v>
      </c>
      <c r="F54">
        <v>0.22800000000000001</v>
      </c>
      <c r="G54">
        <v>52</v>
      </c>
      <c r="H54">
        <v>0.438</v>
      </c>
      <c r="I54">
        <v>50</v>
      </c>
    </row>
    <row r="55" spans="1:9">
      <c r="A55" t="s">
        <v>303</v>
      </c>
      <c r="B55">
        <v>0.72199999999999998</v>
      </c>
      <c r="C55">
        <v>42</v>
      </c>
      <c r="D55">
        <v>0.46899999999999997</v>
      </c>
      <c r="E55">
        <v>57</v>
      </c>
      <c r="F55">
        <v>0.24399999999999999</v>
      </c>
      <c r="G55">
        <v>48</v>
      </c>
      <c r="H55">
        <v>0.436</v>
      </c>
      <c r="I55">
        <v>51</v>
      </c>
    </row>
    <row r="56" spans="1:9">
      <c r="A56" t="s">
        <v>327</v>
      </c>
      <c r="B56">
        <v>0.51200000000000001</v>
      </c>
      <c r="C56">
        <v>65</v>
      </c>
      <c r="D56">
        <v>0.70399999999999996</v>
      </c>
      <c r="E56">
        <v>17</v>
      </c>
      <c r="F56">
        <v>0.22800000000000001</v>
      </c>
      <c r="G56">
        <v>51</v>
      </c>
      <c r="H56">
        <v>0.435</v>
      </c>
      <c r="I56">
        <v>52</v>
      </c>
    </row>
    <row r="57" spans="1:9">
      <c r="A57" t="s">
        <v>365</v>
      </c>
      <c r="B57">
        <v>0.82699999999999996</v>
      </c>
      <c r="C57">
        <v>18</v>
      </c>
      <c r="D57">
        <v>0.32100000000000001</v>
      </c>
      <c r="E57">
        <v>76</v>
      </c>
      <c r="F57">
        <v>0.29799999999999999</v>
      </c>
      <c r="G57">
        <v>39</v>
      </c>
      <c r="H57">
        <v>0.43</v>
      </c>
      <c r="I57">
        <v>53</v>
      </c>
    </row>
    <row r="58" spans="1:9">
      <c r="A58" t="s">
        <v>325</v>
      </c>
      <c r="B58">
        <v>0.67900000000000005</v>
      </c>
      <c r="C58">
        <v>49</v>
      </c>
      <c r="D58">
        <v>0.59399999999999997</v>
      </c>
      <c r="E58">
        <v>32</v>
      </c>
      <c r="F58">
        <v>0.19400000000000001</v>
      </c>
      <c r="G58">
        <v>57</v>
      </c>
      <c r="H58">
        <v>0.42799999999999999</v>
      </c>
      <c r="I58">
        <v>54</v>
      </c>
    </row>
    <row r="59" spans="1:9">
      <c r="A59" t="s">
        <v>317</v>
      </c>
      <c r="B59">
        <v>0.72599999999999998</v>
      </c>
      <c r="C59">
        <v>41</v>
      </c>
      <c r="D59">
        <v>0.40500000000000003</v>
      </c>
      <c r="E59">
        <v>67</v>
      </c>
      <c r="F59">
        <v>0.26300000000000001</v>
      </c>
      <c r="G59">
        <v>43</v>
      </c>
      <c r="H59">
        <v>0.42599999999999999</v>
      </c>
      <c r="I59">
        <v>55</v>
      </c>
    </row>
    <row r="60" spans="1:9">
      <c r="A60" t="s">
        <v>299</v>
      </c>
      <c r="B60">
        <v>0.63100000000000001</v>
      </c>
      <c r="C60">
        <v>55</v>
      </c>
      <c r="D60">
        <v>0.621</v>
      </c>
      <c r="E60">
        <v>28</v>
      </c>
      <c r="F60">
        <v>0.16900000000000001</v>
      </c>
      <c r="G60">
        <v>62</v>
      </c>
      <c r="H60">
        <v>0.40500000000000003</v>
      </c>
      <c r="I60">
        <v>56</v>
      </c>
    </row>
    <row r="61" spans="1:9">
      <c r="A61" t="s">
        <v>319</v>
      </c>
      <c r="B61">
        <v>0.64800000000000002</v>
      </c>
      <c r="C61">
        <v>52</v>
      </c>
      <c r="D61">
        <v>0.57499999999999996</v>
      </c>
      <c r="E61">
        <v>36</v>
      </c>
      <c r="F61">
        <v>0.17199999999999999</v>
      </c>
      <c r="G61">
        <v>61</v>
      </c>
      <c r="H61">
        <v>0.4</v>
      </c>
      <c r="I61">
        <v>57</v>
      </c>
    </row>
    <row r="62" spans="1:9">
      <c r="A62" t="s">
        <v>367</v>
      </c>
      <c r="B62">
        <v>0.64800000000000002</v>
      </c>
      <c r="C62">
        <v>51</v>
      </c>
      <c r="D62">
        <v>0.38300000000000001</v>
      </c>
      <c r="E62">
        <v>70</v>
      </c>
      <c r="F62">
        <v>0.25</v>
      </c>
      <c r="G62">
        <v>46</v>
      </c>
      <c r="H62">
        <v>0.39600000000000002</v>
      </c>
      <c r="I62">
        <v>58</v>
      </c>
    </row>
    <row r="63" spans="1:9">
      <c r="A63" t="s">
        <v>243</v>
      </c>
      <c r="B63">
        <v>0.52400000000000002</v>
      </c>
      <c r="C63">
        <v>62</v>
      </c>
      <c r="D63">
        <v>0.8</v>
      </c>
      <c r="E63">
        <v>9</v>
      </c>
      <c r="F63">
        <v>0.126</v>
      </c>
      <c r="G63">
        <v>69</v>
      </c>
      <c r="H63">
        <v>0.375</v>
      </c>
      <c r="I63">
        <v>59</v>
      </c>
    </row>
    <row r="64" spans="1:9">
      <c r="A64" t="s">
        <v>277</v>
      </c>
      <c r="B64">
        <v>0.51700000000000002</v>
      </c>
      <c r="C64">
        <v>63</v>
      </c>
      <c r="D64">
        <v>0.97</v>
      </c>
      <c r="E64">
        <v>3</v>
      </c>
      <c r="F64">
        <v>0.10100000000000001</v>
      </c>
      <c r="G64">
        <v>75</v>
      </c>
      <c r="H64">
        <v>0.37</v>
      </c>
      <c r="I64">
        <v>60</v>
      </c>
    </row>
    <row r="65" spans="1:9">
      <c r="A65" t="s">
        <v>245</v>
      </c>
      <c r="B65">
        <v>0.48799999999999999</v>
      </c>
      <c r="C65">
        <v>66</v>
      </c>
      <c r="D65">
        <v>0.30099999999999999</v>
      </c>
      <c r="E65">
        <v>77</v>
      </c>
      <c r="F65">
        <v>0.34</v>
      </c>
      <c r="G65">
        <v>30</v>
      </c>
      <c r="H65">
        <v>0.36799999999999999</v>
      </c>
      <c r="I65">
        <v>61</v>
      </c>
    </row>
    <row r="66" spans="1:9">
      <c r="A66" t="s">
        <v>309</v>
      </c>
      <c r="B66">
        <v>0.54400000000000004</v>
      </c>
      <c r="C66">
        <v>61</v>
      </c>
      <c r="D66">
        <v>0.51900000000000002</v>
      </c>
      <c r="E66">
        <v>48</v>
      </c>
      <c r="F66">
        <v>0.17399999999999999</v>
      </c>
      <c r="G66">
        <v>59</v>
      </c>
      <c r="H66">
        <v>0.36599999999999999</v>
      </c>
      <c r="I66">
        <v>62</v>
      </c>
    </row>
    <row r="67" spans="1:9">
      <c r="A67" t="s">
        <v>293</v>
      </c>
      <c r="B67">
        <v>0.55200000000000005</v>
      </c>
      <c r="C67">
        <v>60</v>
      </c>
      <c r="D67">
        <v>0.44700000000000001</v>
      </c>
      <c r="E67">
        <v>61</v>
      </c>
      <c r="F67">
        <v>0.16700000000000001</v>
      </c>
      <c r="G67">
        <v>63</v>
      </c>
      <c r="H67">
        <v>0.34499999999999997</v>
      </c>
      <c r="I67">
        <v>63</v>
      </c>
    </row>
    <row r="68" spans="1:9">
      <c r="A68" t="s">
        <v>271</v>
      </c>
      <c r="B68">
        <v>0.68500000000000005</v>
      </c>
      <c r="C68">
        <v>47</v>
      </c>
      <c r="D68">
        <v>0.44900000000000001</v>
      </c>
      <c r="E68">
        <v>60</v>
      </c>
      <c r="F68">
        <v>0.122</v>
      </c>
      <c r="G68">
        <v>70</v>
      </c>
      <c r="H68">
        <v>0.33500000000000002</v>
      </c>
      <c r="I68">
        <v>64</v>
      </c>
    </row>
    <row r="69" spans="1:9">
      <c r="A69" t="s">
        <v>233</v>
      </c>
      <c r="B69">
        <v>0.32500000000000001</v>
      </c>
      <c r="C69">
        <v>70</v>
      </c>
      <c r="D69">
        <v>0.69199999999999995</v>
      </c>
      <c r="E69">
        <v>19</v>
      </c>
      <c r="F69">
        <v>0.16600000000000001</v>
      </c>
      <c r="G69">
        <v>64</v>
      </c>
      <c r="H69">
        <v>0.33400000000000002</v>
      </c>
      <c r="I69">
        <v>65</v>
      </c>
    </row>
    <row r="70" spans="1:9">
      <c r="A70" t="s">
        <v>235</v>
      </c>
      <c r="B70">
        <v>0.22900000000000001</v>
      </c>
      <c r="C70">
        <v>73</v>
      </c>
      <c r="D70">
        <v>0.99099999999999999</v>
      </c>
      <c r="E70">
        <v>2</v>
      </c>
      <c r="F70">
        <v>0.16200000000000001</v>
      </c>
      <c r="G70">
        <v>65</v>
      </c>
      <c r="H70">
        <v>0.33200000000000002</v>
      </c>
      <c r="I70">
        <v>66</v>
      </c>
    </row>
    <row r="71" spans="1:9">
      <c r="A71" t="s">
        <v>275</v>
      </c>
      <c r="B71">
        <v>0.44900000000000001</v>
      </c>
      <c r="C71">
        <v>67</v>
      </c>
      <c r="D71">
        <v>0.34699999999999998</v>
      </c>
      <c r="E71">
        <v>75</v>
      </c>
      <c r="F71">
        <v>0.23100000000000001</v>
      </c>
      <c r="G71">
        <v>50</v>
      </c>
      <c r="H71">
        <v>0.33</v>
      </c>
      <c r="I71">
        <v>67</v>
      </c>
    </row>
    <row r="72" spans="1:9">
      <c r="A72" t="s">
        <v>265</v>
      </c>
      <c r="B72">
        <v>0.36299999999999999</v>
      </c>
      <c r="C72">
        <v>69</v>
      </c>
      <c r="D72">
        <v>0.54500000000000004</v>
      </c>
      <c r="E72">
        <v>41</v>
      </c>
      <c r="F72">
        <v>0.14099999999999999</v>
      </c>
      <c r="G72">
        <v>68</v>
      </c>
      <c r="H72">
        <v>0.30299999999999999</v>
      </c>
      <c r="I72">
        <v>68</v>
      </c>
    </row>
    <row r="73" spans="1:9">
      <c r="A73" t="s">
        <v>237</v>
      </c>
      <c r="B73">
        <v>0.27100000000000002</v>
      </c>
      <c r="C73">
        <v>72</v>
      </c>
      <c r="D73">
        <v>0.52300000000000002</v>
      </c>
      <c r="E73">
        <v>46</v>
      </c>
      <c r="F73">
        <v>0.186</v>
      </c>
      <c r="G73">
        <v>58</v>
      </c>
      <c r="H73">
        <v>0.29799999999999999</v>
      </c>
      <c r="I73">
        <v>69</v>
      </c>
    </row>
    <row r="74" spans="1:9">
      <c r="A74" t="s">
        <v>267</v>
      </c>
      <c r="B74">
        <v>0.379</v>
      </c>
      <c r="C74">
        <v>68</v>
      </c>
      <c r="D74">
        <v>0.48</v>
      </c>
      <c r="E74">
        <v>55</v>
      </c>
      <c r="F74">
        <v>0.104</v>
      </c>
      <c r="G74">
        <v>74</v>
      </c>
      <c r="H74">
        <v>0.26600000000000001</v>
      </c>
      <c r="I74">
        <v>70</v>
      </c>
    </row>
    <row r="75" spans="1:9">
      <c r="A75" t="s">
        <v>229</v>
      </c>
      <c r="B75">
        <v>0.22700000000000001</v>
      </c>
      <c r="C75">
        <v>74</v>
      </c>
      <c r="D75">
        <v>0.56999999999999995</v>
      </c>
      <c r="E75">
        <v>38</v>
      </c>
      <c r="F75">
        <v>0.105</v>
      </c>
      <c r="G75">
        <v>73</v>
      </c>
      <c r="H75">
        <v>0.23899999999999999</v>
      </c>
      <c r="I75">
        <v>71</v>
      </c>
    </row>
    <row r="76" spans="1:9">
      <c r="A76" t="s">
        <v>263</v>
      </c>
      <c r="B76">
        <v>0.58299999999999996</v>
      </c>
      <c r="C76">
        <v>58</v>
      </c>
      <c r="D76">
        <v>0.252</v>
      </c>
      <c r="E76">
        <v>78</v>
      </c>
      <c r="F76">
        <v>8.4000000000000005E-2</v>
      </c>
      <c r="G76">
        <v>77</v>
      </c>
      <c r="H76">
        <v>0.23200000000000001</v>
      </c>
      <c r="I76">
        <v>72</v>
      </c>
    </row>
    <row r="77" spans="1:9">
      <c r="A77" t="s">
        <v>257</v>
      </c>
      <c r="B77">
        <v>0.313</v>
      </c>
      <c r="C77">
        <v>71</v>
      </c>
      <c r="D77">
        <v>0.4</v>
      </c>
      <c r="E77">
        <v>69</v>
      </c>
      <c r="F77">
        <v>8.2000000000000003E-2</v>
      </c>
      <c r="G77">
        <v>78</v>
      </c>
      <c r="H77">
        <v>0.217</v>
      </c>
      <c r="I77">
        <v>73</v>
      </c>
    </row>
    <row r="78" spans="1:9">
      <c r="A78" t="s">
        <v>231</v>
      </c>
      <c r="B78">
        <v>8.3000000000000004E-2</v>
      </c>
      <c r="C78">
        <v>80</v>
      </c>
      <c r="D78">
        <v>0.57799999999999996</v>
      </c>
      <c r="E78">
        <v>34</v>
      </c>
      <c r="F78">
        <v>0.14099999999999999</v>
      </c>
      <c r="G78">
        <v>67</v>
      </c>
      <c r="H78">
        <v>0.189</v>
      </c>
      <c r="I78">
        <v>74</v>
      </c>
    </row>
    <row r="79" spans="1:9">
      <c r="A79" t="s">
        <v>247</v>
      </c>
      <c r="B79">
        <v>0.18099999999999999</v>
      </c>
      <c r="C79">
        <v>76</v>
      </c>
      <c r="D79">
        <v>0.37</v>
      </c>
      <c r="E79">
        <v>73</v>
      </c>
      <c r="F79">
        <v>9.8000000000000004E-2</v>
      </c>
      <c r="G79">
        <v>76</v>
      </c>
      <c r="H79">
        <v>0.187</v>
      </c>
      <c r="I79">
        <v>75</v>
      </c>
    </row>
    <row r="80" spans="1:9">
      <c r="A80" t="s">
        <v>249</v>
      </c>
      <c r="B80">
        <v>0.21299999999999999</v>
      </c>
      <c r="C80">
        <v>75</v>
      </c>
      <c r="D80">
        <v>0.40200000000000002</v>
      </c>
      <c r="E80">
        <v>68</v>
      </c>
      <c r="F80">
        <v>7.1999999999999995E-2</v>
      </c>
      <c r="G80">
        <v>79</v>
      </c>
      <c r="H80">
        <v>0.183</v>
      </c>
      <c r="I80">
        <v>76</v>
      </c>
    </row>
    <row r="81" spans="1:9">
      <c r="A81" t="s">
        <v>239</v>
      </c>
      <c r="B81">
        <v>0.113</v>
      </c>
      <c r="C81">
        <v>77</v>
      </c>
      <c r="D81">
        <v>0.38</v>
      </c>
      <c r="E81">
        <v>71</v>
      </c>
      <c r="F81">
        <v>0.108</v>
      </c>
      <c r="G81">
        <v>72</v>
      </c>
      <c r="H81">
        <v>0.16700000000000001</v>
      </c>
      <c r="I81">
        <v>77</v>
      </c>
    </row>
    <row r="82" spans="1:9">
      <c r="A82" t="s">
        <v>253</v>
      </c>
      <c r="B82">
        <v>0.111</v>
      </c>
      <c r="C82">
        <v>78</v>
      </c>
      <c r="D82">
        <v>5.7000000000000002E-2</v>
      </c>
      <c r="E82">
        <v>80</v>
      </c>
      <c r="F82">
        <v>0.161</v>
      </c>
      <c r="G82">
        <v>66</v>
      </c>
      <c r="H82">
        <v>0.10100000000000001</v>
      </c>
      <c r="I82">
        <v>78</v>
      </c>
    </row>
    <row r="83" spans="1:9">
      <c r="A83" t="s">
        <v>241</v>
      </c>
      <c r="B83">
        <v>0.60099999999999998</v>
      </c>
      <c r="C83">
        <v>56</v>
      </c>
      <c r="D83">
        <v>1E-3</v>
      </c>
      <c r="E83">
        <v>81</v>
      </c>
      <c r="F83">
        <v>0.11</v>
      </c>
      <c r="G83">
        <v>71</v>
      </c>
      <c r="H83">
        <v>0.04</v>
      </c>
      <c r="I83">
        <v>79</v>
      </c>
    </row>
    <row r="84" spans="1:9">
      <c r="A84" t="s">
        <v>269</v>
      </c>
      <c r="B84">
        <v>1.7000000000000001E-2</v>
      </c>
      <c r="C84">
        <v>81</v>
      </c>
      <c r="D84">
        <v>0.14000000000000001</v>
      </c>
      <c r="E84">
        <v>79</v>
      </c>
      <c r="F84">
        <v>2.5999999999999999E-2</v>
      </c>
      <c r="G84">
        <v>80</v>
      </c>
      <c r="H84">
        <v>3.9E-2</v>
      </c>
      <c r="I84">
        <v>80</v>
      </c>
    </row>
    <row r="85" spans="1:9">
      <c r="A85" t="s">
        <v>251</v>
      </c>
      <c r="B85">
        <v>9.4E-2</v>
      </c>
      <c r="C85">
        <v>79</v>
      </c>
      <c r="D85">
        <v>0.437</v>
      </c>
      <c r="E85">
        <v>63</v>
      </c>
      <c r="F85">
        <v>1E-3</v>
      </c>
      <c r="G85">
        <v>81</v>
      </c>
      <c r="H85">
        <v>3.5000000000000003E-2</v>
      </c>
      <c r="I85">
        <v>81</v>
      </c>
    </row>
    <row r="86" spans="1:9" ht="15">
      <c r="A86" s="52" t="s">
        <v>391</v>
      </c>
      <c r="B86" s="52">
        <v>0.67900000000000005</v>
      </c>
      <c r="C86" s="52">
        <v>49</v>
      </c>
      <c r="D86" s="52">
        <v>0.53100000000000003</v>
      </c>
      <c r="E86" s="52">
        <v>44</v>
      </c>
      <c r="F86" s="52">
        <v>0.61299999999999999</v>
      </c>
      <c r="G86" s="52">
        <v>4</v>
      </c>
      <c r="H86" s="52">
        <v>0.60399999999999998</v>
      </c>
      <c r="I86" s="52">
        <v>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7458" r:id="rId3" name="Button 2">
              <controlPr defaultSize="0" print="0" autoFill="0" autoPict="0" macro="[0]!Düğme1_Tıkla">
                <anchor moveWithCells="1" sizeWithCells="1">
                  <from>
                    <xdr:col>9</xdr:col>
                    <xdr:colOff>114300</xdr:colOff>
                    <xdr:row>0</xdr:row>
                    <xdr:rowOff>152400</xdr:rowOff>
                  </from>
                  <to>
                    <xdr:col>10</xdr:col>
                    <xdr:colOff>981075</xdr:colOff>
                    <xdr:row>2</xdr:row>
                    <xdr:rowOff>161925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F227F-F3E5-46D1-A858-924FD7B059EA}">
  <sheetPr codeName="Sayfa69">
    <tabColor theme="0"/>
  </sheetPr>
  <dimension ref="A1:F30"/>
  <sheetViews>
    <sheetView workbookViewId="0"/>
  </sheetViews>
  <sheetFormatPr defaultRowHeight="14.25"/>
  <cols>
    <col min="1" max="1" width="47.875" style="716" bestFit="1" customWidth="1"/>
    <col min="2" max="256" width="9" style="716"/>
    <col min="257" max="257" width="47.875" style="716" bestFit="1" customWidth="1"/>
    <col min="258" max="512" width="9" style="716"/>
    <col min="513" max="513" width="47.875" style="716" bestFit="1" customWidth="1"/>
    <col min="514" max="768" width="9" style="716"/>
    <col min="769" max="769" width="47.875" style="716" bestFit="1" customWidth="1"/>
    <col min="770" max="1024" width="9" style="716"/>
    <col min="1025" max="1025" width="47.875" style="716" bestFit="1" customWidth="1"/>
    <col min="1026" max="1280" width="9" style="716"/>
    <col min="1281" max="1281" width="47.875" style="716" bestFit="1" customWidth="1"/>
    <col min="1282" max="1536" width="9" style="716"/>
    <col min="1537" max="1537" width="47.875" style="716" bestFit="1" customWidth="1"/>
    <col min="1538" max="1792" width="9" style="716"/>
    <col min="1793" max="1793" width="47.875" style="716" bestFit="1" customWidth="1"/>
    <col min="1794" max="2048" width="9" style="716"/>
    <col min="2049" max="2049" width="47.875" style="716" bestFit="1" customWidth="1"/>
    <col min="2050" max="2304" width="9" style="716"/>
    <col min="2305" max="2305" width="47.875" style="716" bestFit="1" customWidth="1"/>
    <col min="2306" max="2560" width="9" style="716"/>
    <col min="2561" max="2561" width="47.875" style="716" bestFit="1" customWidth="1"/>
    <col min="2562" max="2816" width="9" style="716"/>
    <col min="2817" max="2817" width="47.875" style="716" bestFit="1" customWidth="1"/>
    <col min="2818" max="3072" width="9" style="716"/>
    <col min="3073" max="3073" width="47.875" style="716" bestFit="1" customWidth="1"/>
    <col min="3074" max="3328" width="9" style="716"/>
    <col min="3329" max="3329" width="47.875" style="716" bestFit="1" customWidth="1"/>
    <col min="3330" max="3584" width="9" style="716"/>
    <col min="3585" max="3585" width="47.875" style="716" bestFit="1" customWidth="1"/>
    <col min="3586" max="3840" width="9" style="716"/>
    <col min="3841" max="3841" width="47.875" style="716" bestFit="1" customWidth="1"/>
    <col min="3842" max="4096" width="9" style="716"/>
    <col min="4097" max="4097" width="47.875" style="716" bestFit="1" customWidth="1"/>
    <col min="4098" max="4352" width="9" style="716"/>
    <col min="4353" max="4353" width="47.875" style="716" bestFit="1" customWidth="1"/>
    <col min="4354" max="4608" width="9" style="716"/>
    <col min="4609" max="4609" width="47.875" style="716" bestFit="1" customWidth="1"/>
    <col min="4610" max="4864" width="9" style="716"/>
    <col min="4865" max="4865" width="47.875" style="716" bestFit="1" customWidth="1"/>
    <col min="4866" max="5120" width="9" style="716"/>
    <col min="5121" max="5121" width="47.875" style="716" bestFit="1" customWidth="1"/>
    <col min="5122" max="5376" width="9" style="716"/>
    <col min="5377" max="5377" width="47.875" style="716" bestFit="1" customWidth="1"/>
    <col min="5378" max="5632" width="9" style="716"/>
    <col min="5633" max="5633" width="47.875" style="716" bestFit="1" customWidth="1"/>
    <col min="5634" max="5888" width="9" style="716"/>
    <col min="5889" max="5889" width="47.875" style="716" bestFit="1" customWidth="1"/>
    <col min="5890" max="6144" width="9" style="716"/>
    <col min="6145" max="6145" width="47.875" style="716" bestFit="1" customWidth="1"/>
    <col min="6146" max="6400" width="9" style="716"/>
    <col min="6401" max="6401" width="47.875" style="716" bestFit="1" customWidth="1"/>
    <col min="6402" max="6656" width="9" style="716"/>
    <col min="6657" max="6657" width="47.875" style="716" bestFit="1" customWidth="1"/>
    <col min="6658" max="6912" width="9" style="716"/>
    <col min="6913" max="6913" width="47.875" style="716" bestFit="1" customWidth="1"/>
    <col min="6914" max="7168" width="9" style="716"/>
    <col min="7169" max="7169" width="47.875" style="716" bestFit="1" customWidth="1"/>
    <col min="7170" max="7424" width="9" style="716"/>
    <col min="7425" max="7425" width="47.875" style="716" bestFit="1" customWidth="1"/>
    <col min="7426" max="7680" width="9" style="716"/>
    <col min="7681" max="7681" width="47.875" style="716" bestFit="1" customWidth="1"/>
    <col min="7682" max="7936" width="9" style="716"/>
    <col min="7937" max="7937" width="47.875" style="716" bestFit="1" customWidth="1"/>
    <col min="7938" max="8192" width="9" style="716"/>
    <col min="8193" max="8193" width="47.875" style="716" bestFit="1" customWidth="1"/>
    <col min="8194" max="8448" width="9" style="716"/>
    <col min="8449" max="8449" width="47.875" style="716" bestFit="1" customWidth="1"/>
    <col min="8450" max="8704" width="9" style="716"/>
    <col min="8705" max="8705" width="47.875" style="716" bestFit="1" customWidth="1"/>
    <col min="8706" max="8960" width="9" style="716"/>
    <col min="8961" max="8961" width="47.875" style="716" bestFit="1" customWidth="1"/>
    <col min="8962" max="9216" width="9" style="716"/>
    <col min="9217" max="9217" width="47.875" style="716" bestFit="1" customWidth="1"/>
    <col min="9218" max="9472" width="9" style="716"/>
    <col min="9473" max="9473" width="47.875" style="716" bestFit="1" customWidth="1"/>
    <col min="9474" max="9728" width="9" style="716"/>
    <col min="9729" max="9729" width="47.875" style="716" bestFit="1" customWidth="1"/>
    <col min="9730" max="9984" width="9" style="716"/>
    <col min="9985" max="9985" width="47.875" style="716" bestFit="1" customWidth="1"/>
    <col min="9986" max="10240" width="9" style="716"/>
    <col min="10241" max="10241" width="47.875" style="716" bestFit="1" customWidth="1"/>
    <col min="10242" max="10496" width="9" style="716"/>
    <col min="10497" max="10497" width="47.875" style="716" bestFit="1" customWidth="1"/>
    <col min="10498" max="10752" width="9" style="716"/>
    <col min="10753" max="10753" width="47.875" style="716" bestFit="1" customWidth="1"/>
    <col min="10754" max="11008" width="9" style="716"/>
    <col min="11009" max="11009" width="47.875" style="716" bestFit="1" customWidth="1"/>
    <col min="11010" max="11264" width="9" style="716"/>
    <col min="11265" max="11265" width="47.875" style="716" bestFit="1" customWidth="1"/>
    <col min="11266" max="11520" width="9" style="716"/>
    <col min="11521" max="11521" width="47.875" style="716" bestFit="1" customWidth="1"/>
    <col min="11522" max="11776" width="9" style="716"/>
    <col min="11777" max="11777" width="47.875" style="716" bestFit="1" customWidth="1"/>
    <col min="11778" max="12032" width="9" style="716"/>
    <col min="12033" max="12033" width="47.875" style="716" bestFit="1" customWidth="1"/>
    <col min="12034" max="12288" width="9" style="716"/>
    <col min="12289" max="12289" width="47.875" style="716" bestFit="1" customWidth="1"/>
    <col min="12290" max="12544" width="9" style="716"/>
    <col min="12545" max="12545" width="47.875" style="716" bestFit="1" customWidth="1"/>
    <col min="12546" max="12800" width="9" style="716"/>
    <col min="12801" max="12801" width="47.875" style="716" bestFit="1" customWidth="1"/>
    <col min="12802" max="13056" width="9" style="716"/>
    <col min="13057" max="13057" width="47.875" style="716" bestFit="1" customWidth="1"/>
    <col min="13058" max="13312" width="9" style="716"/>
    <col min="13313" max="13313" width="47.875" style="716" bestFit="1" customWidth="1"/>
    <col min="13314" max="13568" width="9" style="716"/>
    <col min="13569" max="13569" width="47.875" style="716" bestFit="1" customWidth="1"/>
    <col min="13570" max="13824" width="9" style="716"/>
    <col min="13825" max="13825" width="47.875" style="716" bestFit="1" customWidth="1"/>
    <col min="13826" max="14080" width="9" style="716"/>
    <col min="14081" max="14081" width="47.875" style="716" bestFit="1" customWidth="1"/>
    <col min="14082" max="14336" width="9" style="716"/>
    <col min="14337" max="14337" width="47.875" style="716" bestFit="1" customWidth="1"/>
    <col min="14338" max="14592" width="9" style="716"/>
    <col min="14593" max="14593" width="47.875" style="716" bestFit="1" customWidth="1"/>
    <col min="14594" max="14848" width="9" style="716"/>
    <col min="14849" max="14849" width="47.875" style="716" bestFit="1" customWidth="1"/>
    <col min="14850" max="15104" width="9" style="716"/>
    <col min="15105" max="15105" width="47.875" style="716" bestFit="1" customWidth="1"/>
    <col min="15106" max="15360" width="9" style="716"/>
    <col min="15361" max="15361" width="47.875" style="716" bestFit="1" customWidth="1"/>
    <col min="15362" max="15616" width="9" style="716"/>
    <col min="15617" max="15617" width="47.875" style="716" bestFit="1" customWidth="1"/>
    <col min="15618" max="15872" width="9" style="716"/>
    <col min="15873" max="15873" width="47.875" style="716" bestFit="1" customWidth="1"/>
    <col min="15874" max="16128" width="9" style="716"/>
    <col min="16129" max="16129" width="47.875" style="716" bestFit="1" customWidth="1"/>
    <col min="16130" max="16384" width="9" style="716"/>
  </cols>
  <sheetData>
    <row r="1" spans="1:6">
      <c r="A1" s="553" t="s">
        <v>793</v>
      </c>
      <c r="B1" s="716" t="s">
        <v>4763</v>
      </c>
    </row>
    <row r="2" spans="1:6">
      <c r="A2" s="553"/>
    </row>
    <row r="3" spans="1:6" ht="15">
      <c r="A3" s="553"/>
      <c r="B3" s="1022" t="s">
        <v>4776</v>
      </c>
      <c r="C3" s="1022"/>
      <c r="D3" s="1022"/>
      <c r="E3" s="1022"/>
      <c r="F3" s="1022"/>
    </row>
    <row r="4" spans="1:6" ht="15" thickBot="1">
      <c r="A4" s="553"/>
      <c r="B4" s="792">
        <v>2014</v>
      </c>
      <c r="C4" s="792">
        <v>2015</v>
      </c>
      <c r="D4" s="792">
        <v>2016</v>
      </c>
      <c r="E4" s="792">
        <v>2017</v>
      </c>
      <c r="F4" s="792">
        <v>2018</v>
      </c>
    </row>
    <row r="5" spans="1:6" ht="15" thickTop="1">
      <c r="A5" s="716" t="s">
        <v>4449</v>
      </c>
      <c r="B5" s="716">
        <v>47.5</v>
      </c>
      <c r="C5" s="716">
        <v>49.2</v>
      </c>
      <c r="D5" s="716">
        <v>48.6</v>
      </c>
      <c r="E5" s="716">
        <v>48.8</v>
      </c>
      <c r="F5" s="716">
        <v>48.9</v>
      </c>
    </row>
    <row r="6" spans="1:6">
      <c r="A6" s="716" t="s">
        <v>4450</v>
      </c>
      <c r="B6" s="716">
        <v>55.9</v>
      </c>
      <c r="C6" s="716">
        <v>55.4</v>
      </c>
      <c r="D6" s="716">
        <v>52</v>
      </c>
      <c r="E6" s="716">
        <v>51.2</v>
      </c>
      <c r="F6" s="716">
        <v>50.6</v>
      </c>
    </row>
    <row r="7" spans="1:6">
      <c r="A7" s="716" t="s">
        <v>4451</v>
      </c>
      <c r="B7" s="716">
        <v>49.6</v>
      </c>
      <c r="C7" s="716">
        <v>50.6</v>
      </c>
      <c r="D7" s="716">
        <v>51.1</v>
      </c>
      <c r="E7" s="716">
        <v>51.5</v>
      </c>
      <c r="F7" s="716">
        <v>51.5</v>
      </c>
    </row>
    <row r="8" spans="1:6">
      <c r="A8" s="716" t="s">
        <v>4452</v>
      </c>
      <c r="B8" s="716">
        <v>56.5</v>
      </c>
      <c r="C8" s="716">
        <v>55.2</v>
      </c>
      <c r="D8" s="716">
        <v>55.2</v>
      </c>
      <c r="E8" s="716">
        <v>54.4</v>
      </c>
      <c r="F8" s="716">
        <v>55.4</v>
      </c>
    </row>
    <row r="9" spans="1:6">
      <c r="A9" s="716" t="s">
        <v>4453</v>
      </c>
      <c r="B9" s="716">
        <v>56.4</v>
      </c>
      <c r="C9" s="716">
        <v>56.6</v>
      </c>
      <c r="D9" s="716">
        <v>56.4</v>
      </c>
      <c r="E9" s="716">
        <v>57.9</v>
      </c>
      <c r="F9" s="716">
        <v>59.6</v>
      </c>
    </row>
    <row r="10" spans="1:6">
      <c r="A10" s="716" t="s">
        <v>4454</v>
      </c>
      <c r="B10" s="716">
        <v>52.4</v>
      </c>
      <c r="C10" s="716">
        <v>52.3</v>
      </c>
      <c r="D10" s="716">
        <v>53.3</v>
      </c>
      <c r="E10" s="716">
        <v>54.5</v>
      </c>
      <c r="F10" s="716">
        <v>54.4</v>
      </c>
    </row>
    <row r="11" spans="1:6">
      <c r="A11" s="716" t="s">
        <v>4455</v>
      </c>
      <c r="B11" s="716">
        <v>50.6</v>
      </c>
      <c r="C11" s="716">
        <v>51.1</v>
      </c>
      <c r="D11" s="716">
        <v>50.7</v>
      </c>
      <c r="E11" s="716">
        <v>52.3</v>
      </c>
      <c r="F11" s="716">
        <v>53.6</v>
      </c>
    </row>
    <row r="12" spans="1:6">
      <c r="A12" s="716" t="s">
        <v>4456</v>
      </c>
      <c r="B12" s="716">
        <v>51.2</v>
      </c>
      <c r="C12" s="716">
        <v>52.3</v>
      </c>
      <c r="D12" s="716">
        <v>51.4</v>
      </c>
      <c r="E12" s="716">
        <v>51.1</v>
      </c>
      <c r="F12" s="716">
        <v>48.4</v>
      </c>
    </row>
    <row r="13" spans="1:6">
      <c r="A13" s="716" t="s">
        <v>4457</v>
      </c>
      <c r="B13" s="716">
        <v>42.7</v>
      </c>
      <c r="C13" s="716">
        <v>42</v>
      </c>
      <c r="D13" s="716">
        <v>41.8</v>
      </c>
      <c r="E13" s="716">
        <v>42.7</v>
      </c>
      <c r="F13" s="716">
        <v>44</v>
      </c>
    </row>
    <row r="14" spans="1:6">
      <c r="A14" s="716" t="s">
        <v>4458</v>
      </c>
      <c r="B14" s="716">
        <v>40.299999999999997</v>
      </c>
      <c r="C14" s="716">
        <v>39.299999999999997</v>
      </c>
      <c r="D14" s="716">
        <v>43.4</v>
      </c>
      <c r="E14" s="716">
        <v>46.4</v>
      </c>
      <c r="F14" s="716">
        <v>46.5</v>
      </c>
    </row>
    <row r="15" spans="1:6">
      <c r="A15" s="716" t="s">
        <v>4459</v>
      </c>
      <c r="B15" s="716">
        <v>49.7</v>
      </c>
      <c r="C15" s="716">
        <v>50.8</v>
      </c>
      <c r="D15" s="716">
        <v>52.2</v>
      </c>
      <c r="E15" s="716">
        <v>53.2</v>
      </c>
      <c r="F15" s="716">
        <v>54.2</v>
      </c>
    </row>
    <row r="16" spans="1:6">
      <c r="A16" s="716" t="s">
        <v>4460</v>
      </c>
      <c r="B16" s="716">
        <v>51.3</v>
      </c>
      <c r="C16" s="716">
        <v>50.9</v>
      </c>
      <c r="D16" s="716">
        <v>53.4</v>
      </c>
      <c r="E16" s="716">
        <v>53.3</v>
      </c>
      <c r="F16" s="716">
        <v>54.3</v>
      </c>
    </row>
    <row r="17" spans="1:6">
      <c r="A17" s="716" t="s">
        <v>4461</v>
      </c>
      <c r="B17" s="716">
        <v>57.1</v>
      </c>
      <c r="C17" s="716">
        <v>57.9</v>
      </c>
      <c r="D17" s="716">
        <v>62.2</v>
      </c>
      <c r="E17" s="716">
        <v>62.4</v>
      </c>
      <c r="F17" s="716">
        <v>62.5</v>
      </c>
    </row>
    <row r="18" spans="1:6">
      <c r="A18" s="716" t="s">
        <v>4462</v>
      </c>
      <c r="B18" s="716">
        <v>47.5</v>
      </c>
      <c r="C18" s="716">
        <v>48.6</v>
      </c>
      <c r="D18" s="716">
        <v>50.1</v>
      </c>
      <c r="E18" s="716">
        <v>48.2</v>
      </c>
      <c r="F18" s="716">
        <v>46</v>
      </c>
    </row>
    <row r="19" spans="1:6">
      <c r="A19" s="716" t="s">
        <v>4463</v>
      </c>
      <c r="B19" s="716">
        <v>48.9</v>
      </c>
      <c r="C19" s="716">
        <v>51</v>
      </c>
      <c r="D19" s="716">
        <v>50.5</v>
      </c>
      <c r="E19" s="716">
        <v>50.1</v>
      </c>
      <c r="F19" s="716">
        <v>51.6</v>
      </c>
    </row>
    <row r="20" spans="1:6">
      <c r="A20" s="716" t="s">
        <v>4464</v>
      </c>
      <c r="B20" s="716">
        <v>52.9</v>
      </c>
      <c r="C20" s="716">
        <v>54</v>
      </c>
      <c r="D20" s="716">
        <v>52.1</v>
      </c>
      <c r="E20" s="716">
        <v>53.1</v>
      </c>
      <c r="F20" s="716">
        <v>54.1</v>
      </c>
    </row>
    <row r="21" spans="1:6">
      <c r="A21" s="716" t="s">
        <v>4465</v>
      </c>
      <c r="B21" s="716">
        <v>50.7</v>
      </c>
      <c r="C21" s="716">
        <v>52.1</v>
      </c>
      <c r="D21" s="716">
        <v>51.6</v>
      </c>
      <c r="E21" s="716">
        <v>52.1</v>
      </c>
      <c r="F21" s="716">
        <v>52.6</v>
      </c>
    </row>
    <row r="22" spans="1:6">
      <c r="A22" s="716" t="s">
        <v>4466</v>
      </c>
      <c r="B22" s="716">
        <v>46.5</v>
      </c>
      <c r="C22" s="716">
        <v>47.3</v>
      </c>
      <c r="D22" s="716">
        <v>48.6</v>
      </c>
      <c r="E22" s="716">
        <v>52</v>
      </c>
      <c r="F22" s="716">
        <v>52</v>
      </c>
    </row>
    <row r="23" spans="1:6">
      <c r="A23" s="716" t="s">
        <v>4467</v>
      </c>
      <c r="B23" s="716">
        <v>56.5</v>
      </c>
      <c r="C23" s="716">
        <v>56.5</v>
      </c>
      <c r="D23" s="716">
        <v>55.8</v>
      </c>
      <c r="E23" s="716">
        <v>55.9</v>
      </c>
      <c r="F23" s="716">
        <v>56.6</v>
      </c>
    </row>
    <row r="24" spans="1:6">
      <c r="A24" s="716" t="s">
        <v>4468</v>
      </c>
      <c r="B24" s="716">
        <v>30.2</v>
      </c>
      <c r="C24" s="716">
        <v>30.8</v>
      </c>
      <c r="D24" s="716">
        <v>30</v>
      </c>
      <c r="E24" s="716">
        <v>30.3</v>
      </c>
      <c r="F24" s="716">
        <v>32.700000000000003</v>
      </c>
    </row>
    <row r="25" spans="1:6">
      <c r="A25" s="716" t="s">
        <v>4469</v>
      </c>
      <c r="B25" s="716">
        <v>51.5</v>
      </c>
      <c r="C25" s="716">
        <v>52.7</v>
      </c>
      <c r="D25" s="716">
        <v>53.6</v>
      </c>
      <c r="E25" s="716">
        <v>54.9</v>
      </c>
      <c r="F25" s="716">
        <v>57.9</v>
      </c>
    </row>
    <row r="26" spans="1:6">
      <c r="A26" s="716" t="s">
        <v>4470</v>
      </c>
      <c r="B26" s="716">
        <v>36.9</v>
      </c>
      <c r="C26" s="716">
        <v>38</v>
      </c>
      <c r="D26" s="716">
        <v>39.5</v>
      </c>
      <c r="E26" s="716">
        <v>43.5</v>
      </c>
      <c r="F26" s="716">
        <v>41.1</v>
      </c>
    </row>
    <row r="27" spans="1:6">
      <c r="A27" s="716" t="s">
        <v>4471</v>
      </c>
      <c r="B27" s="716">
        <v>57.5</v>
      </c>
      <c r="C27" s="716">
        <v>59.1</v>
      </c>
      <c r="D27" s="716">
        <v>59.9</v>
      </c>
      <c r="E27" s="716">
        <v>59.7</v>
      </c>
      <c r="F27" s="716">
        <v>61.4</v>
      </c>
    </row>
    <row r="28" spans="1:6">
      <c r="A28" s="716" t="s">
        <v>4472</v>
      </c>
      <c r="B28" s="716">
        <v>54.9</v>
      </c>
      <c r="C28" s="716">
        <v>56.7</v>
      </c>
      <c r="D28" s="716">
        <v>57.4</v>
      </c>
      <c r="E28" s="716">
        <v>58.3</v>
      </c>
      <c r="F28" s="716">
        <v>57.5</v>
      </c>
    </row>
    <row r="29" spans="1:6">
      <c r="A29" s="716" t="s">
        <v>4473</v>
      </c>
      <c r="B29" s="716">
        <v>44</v>
      </c>
      <c r="C29" s="716">
        <v>44.8</v>
      </c>
      <c r="D29" s="716">
        <v>40.5</v>
      </c>
      <c r="E29" s="716">
        <v>43.6</v>
      </c>
      <c r="F29" s="716">
        <v>40.1</v>
      </c>
    </row>
    <row r="30" spans="1:6">
      <c r="A30" s="716" t="s">
        <v>4474</v>
      </c>
      <c r="B30" s="716">
        <v>53.4</v>
      </c>
      <c r="C30" s="716">
        <v>52.6</v>
      </c>
      <c r="D30" s="716">
        <v>51.2</v>
      </c>
      <c r="E30" s="716">
        <v>51.5</v>
      </c>
      <c r="F30" s="716">
        <v>51.2</v>
      </c>
    </row>
  </sheetData>
  <mergeCells count="1">
    <mergeCell ref="B3:F3"/>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Button 1">
              <controlPr defaultSize="0" print="0" autoFill="0" autoPict="0" macro="[0]!Düğme1_Tıkla">
                <anchor moveWithCells="1" sizeWithCells="1">
                  <from>
                    <xdr:col>6</xdr:col>
                    <xdr:colOff>180975</xdr:colOff>
                    <xdr:row>1</xdr:row>
                    <xdr:rowOff>152400</xdr:rowOff>
                  </from>
                  <to>
                    <xdr:col>9</xdr:col>
                    <xdr:colOff>180975</xdr:colOff>
                    <xdr:row>3</xdr:row>
                    <xdr:rowOff>152400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CBF56-A38C-4AAB-8737-869C1178FBE8}">
  <sheetPr codeName="Sheet5">
    <tabColor theme="0"/>
  </sheetPr>
  <dimension ref="A1:W88"/>
  <sheetViews>
    <sheetView topLeftCell="E1" zoomScaleNormal="100" workbookViewId="0">
      <selection activeCell="O31" sqref="O31"/>
    </sheetView>
  </sheetViews>
  <sheetFormatPr defaultColWidth="10.875" defaultRowHeight="14.25"/>
  <cols>
    <col min="1" max="1" width="10.875" bestFit="1" customWidth="1"/>
    <col min="2" max="2" width="16.875" bestFit="1" customWidth="1"/>
    <col min="3" max="3" width="20.25" bestFit="1" customWidth="1"/>
    <col min="4" max="6" width="10.875" bestFit="1" customWidth="1"/>
    <col min="7" max="7" width="20.75" bestFit="1" customWidth="1"/>
    <col min="8" max="8" width="12.125" bestFit="1" customWidth="1"/>
    <col min="9" max="9" width="10.875" bestFit="1" customWidth="1"/>
    <col min="10" max="10" width="20.25" bestFit="1" customWidth="1"/>
    <col min="11" max="11" width="18.125" bestFit="1" customWidth="1"/>
    <col min="12" max="12" width="21.625" bestFit="1" customWidth="1"/>
    <col min="13" max="13" width="18" hidden="1" customWidth="1"/>
    <col min="14" max="14" width="17.375" hidden="1" customWidth="1"/>
    <col min="15" max="15" width="22.75" bestFit="1" customWidth="1"/>
    <col min="16" max="20" width="10.875" bestFit="1" customWidth="1"/>
    <col min="21" max="21" width="20.25" bestFit="1" customWidth="1"/>
    <col min="22" max="22" width="18.125" bestFit="1" customWidth="1"/>
    <col min="23" max="23" width="21.625" bestFit="1" customWidth="1"/>
    <col min="24" max="24" width="10.875" bestFit="1" customWidth="1"/>
  </cols>
  <sheetData>
    <row r="1" spans="1:23">
      <c r="A1" t="s">
        <v>793</v>
      </c>
      <c r="B1" t="s">
        <v>5476</v>
      </c>
    </row>
    <row r="6" spans="1:23">
      <c r="C6" t="s">
        <v>5429</v>
      </c>
      <c r="D6" t="s">
        <v>5430</v>
      </c>
      <c r="E6" t="s">
        <v>538</v>
      </c>
      <c r="F6" t="s">
        <v>5431</v>
      </c>
      <c r="G6" t="s">
        <v>5454</v>
      </c>
      <c r="H6" t="s">
        <v>5432</v>
      </c>
      <c r="K6" t="s">
        <v>5491</v>
      </c>
      <c r="L6" t="s">
        <v>5492</v>
      </c>
      <c r="U6" t="s">
        <v>5146</v>
      </c>
      <c r="V6" t="s">
        <v>5491</v>
      </c>
      <c r="W6" t="s">
        <v>5492</v>
      </c>
    </row>
    <row r="7" spans="1:23" ht="15">
      <c r="B7" t="s">
        <v>5428</v>
      </c>
      <c r="C7" t="s">
        <v>313</v>
      </c>
      <c r="D7" t="s">
        <v>5455</v>
      </c>
      <c r="E7">
        <v>1060432</v>
      </c>
      <c r="F7">
        <v>59367</v>
      </c>
      <c r="G7">
        <v>2113721232</v>
      </c>
      <c r="H7" s="861">
        <v>6.8500000000000005E-2</v>
      </c>
      <c r="J7" t="s">
        <v>313</v>
      </c>
      <c r="K7">
        <f>P7/E7*1000</f>
        <v>21.920311722015178</v>
      </c>
      <c r="L7">
        <f>$P$7/$F$7*1000</f>
        <v>391.5474927148079</v>
      </c>
      <c r="M7" s="866" t="s">
        <v>4784</v>
      </c>
      <c r="N7" s="866">
        <v>66536</v>
      </c>
      <c r="O7" t="s">
        <v>5428</v>
      </c>
      <c r="P7">
        <f>N19</f>
        <v>23245</v>
      </c>
      <c r="U7" t="s">
        <v>401</v>
      </c>
      <c r="V7">
        <v>11.257402597402598</v>
      </c>
      <c r="W7">
        <v>28.848342689636535</v>
      </c>
    </row>
    <row r="8" spans="1:23" ht="15">
      <c r="B8" t="s">
        <v>5433</v>
      </c>
      <c r="C8" t="s">
        <v>359</v>
      </c>
      <c r="D8" t="s">
        <v>5456</v>
      </c>
      <c r="E8">
        <v>2691967</v>
      </c>
      <c r="F8">
        <v>1515817</v>
      </c>
      <c r="G8">
        <v>5872423764</v>
      </c>
      <c r="H8" s="861">
        <v>7.8600000000000003E-2</v>
      </c>
      <c r="J8" t="s">
        <v>359</v>
      </c>
      <c r="K8">
        <f>$P$8/$E$8*1000</f>
        <v>17.055186783493259</v>
      </c>
      <c r="L8">
        <f>$P$8/$F$8*1000</f>
        <v>30.288616633802103</v>
      </c>
      <c r="M8" s="866" t="s">
        <v>4785</v>
      </c>
      <c r="N8" s="866">
        <v>58628</v>
      </c>
      <c r="O8" t="s">
        <v>5433</v>
      </c>
      <c r="P8">
        <f>N21</f>
        <v>45912</v>
      </c>
      <c r="U8" t="s">
        <v>424</v>
      </c>
      <c r="V8">
        <v>15.931668711316908</v>
      </c>
      <c r="W8">
        <v>45.892230842810079</v>
      </c>
    </row>
    <row r="9" spans="1:23" ht="15">
      <c r="C9" t="s">
        <v>357</v>
      </c>
      <c r="J9" t="s">
        <v>357</v>
      </c>
      <c r="K9">
        <f t="shared" ref="K9:K12" si="0">$P$8/$E$8*1000</f>
        <v>17.055186783493259</v>
      </c>
      <c r="L9">
        <f t="shared" ref="L9:L12" si="1">$P$8/$F$8*1000</f>
        <v>30.288616633802103</v>
      </c>
      <c r="M9" s="866" t="s">
        <v>4786</v>
      </c>
      <c r="N9" s="866">
        <v>25908</v>
      </c>
      <c r="O9" t="s">
        <v>5434</v>
      </c>
      <c r="P9">
        <f>N22</f>
        <v>36167</v>
      </c>
      <c r="U9" t="s">
        <v>1878</v>
      </c>
      <c r="V9">
        <v>17.055186783493259</v>
      </c>
      <c r="W9">
        <v>30.288616633802103</v>
      </c>
    </row>
    <row r="10" spans="1:23" ht="15">
      <c r="C10" t="s">
        <v>365</v>
      </c>
      <c r="J10" t="s">
        <v>365</v>
      </c>
      <c r="K10">
        <f t="shared" si="0"/>
        <v>17.055186783493259</v>
      </c>
      <c r="L10">
        <f t="shared" si="1"/>
        <v>30.288616633802103</v>
      </c>
      <c r="M10" s="866" t="s">
        <v>4787</v>
      </c>
      <c r="N10" s="866">
        <v>5583</v>
      </c>
      <c r="O10" t="s">
        <v>5435</v>
      </c>
      <c r="P10">
        <f>N15</f>
        <v>71333</v>
      </c>
      <c r="U10" t="s">
        <v>713</v>
      </c>
      <c r="V10">
        <v>2.7915000000000001</v>
      </c>
      <c r="W10">
        <v>6.6330440361413574</v>
      </c>
    </row>
    <row r="11" spans="1:23" ht="15">
      <c r="C11" t="s">
        <v>547</v>
      </c>
      <c r="J11" t="s">
        <v>547</v>
      </c>
      <c r="K11">
        <f t="shared" si="0"/>
        <v>17.055186783493259</v>
      </c>
      <c r="L11">
        <f t="shared" si="1"/>
        <v>30.288616633802103</v>
      </c>
      <c r="M11" s="866" t="s">
        <v>4788</v>
      </c>
      <c r="N11" s="866">
        <v>109718</v>
      </c>
      <c r="O11" t="s">
        <v>5436</v>
      </c>
      <c r="P11">
        <f>N10</f>
        <v>5583</v>
      </c>
      <c r="U11" t="s">
        <v>429</v>
      </c>
      <c r="V11">
        <v>22.460559158723637</v>
      </c>
      <c r="W11">
        <v>48.270484220777618</v>
      </c>
    </row>
    <row r="12" spans="1:23" ht="15">
      <c r="C12" t="s">
        <v>363</v>
      </c>
      <c r="J12" t="s">
        <v>363</v>
      </c>
      <c r="K12">
        <f t="shared" si="0"/>
        <v>17.055186783493259</v>
      </c>
      <c r="L12">
        <f t="shared" si="1"/>
        <v>30.288616633802103</v>
      </c>
      <c r="M12" s="866" t="s">
        <v>4789</v>
      </c>
      <c r="N12" s="866">
        <v>43819</v>
      </c>
      <c r="O12" t="s">
        <v>5437</v>
      </c>
      <c r="P12">
        <f>N7</f>
        <v>66536</v>
      </c>
      <c r="U12" t="s">
        <v>430</v>
      </c>
      <c r="V12">
        <v>24.913144656615437</v>
      </c>
      <c r="W12">
        <v>46.314071364214662</v>
      </c>
    </row>
    <row r="13" spans="1:23" ht="15">
      <c r="B13" t="s">
        <v>5434</v>
      </c>
      <c r="C13" t="s">
        <v>353</v>
      </c>
      <c r="D13" t="s">
        <v>5457</v>
      </c>
      <c r="E13">
        <v>3000000</v>
      </c>
      <c r="F13">
        <v>1501482</v>
      </c>
      <c r="G13">
        <v>8547986835</v>
      </c>
      <c r="H13" s="861">
        <v>6.6400000000000001E-2</v>
      </c>
      <c r="J13" t="s">
        <v>353</v>
      </c>
      <c r="K13">
        <f>$P$9/$E$13*1000</f>
        <v>12.055666666666665</v>
      </c>
      <c r="L13">
        <f>$P$9/$F$13*1000</f>
        <v>24.087534848902617</v>
      </c>
      <c r="M13" s="866" t="s">
        <v>4790</v>
      </c>
      <c r="N13" s="866">
        <v>45242</v>
      </c>
      <c r="O13" t="s">
        <v>5438</v>
      </c>
      <c r="P13">
        <f>N26</f>
        <v>39991</v>
      </c>
      <c r="U13" t="s">
        <v>432</v>
      </c>
      <c r="V13">
        <v>16.375820895522388</v>
      </c>
      <c r="W13">
        <v>30.811570556609428</v>
      </c>
    </row>
    <row r="14" spans="1:23" ht="15">
      <c r="C14" t="s">
        <v>349</v>
      </c>
      <c r="J14" t="s">
        <v>349</v>
      </c>
      <c r="K14">
        <f t="shared" ref="K14:K16" si="2">$P$9/$E$13*1000</f>
        <v>12.055666666666665</v>
      </c>
      <c r="L14">
        <f t="shared" ref="L14:L16" si="3">$P$9/$F$13*1000</f>
        <v>24.087534848902617</v>
      </c>
      <c r="M14" s="866" t="s">
        <v>4791</v>
      </c>
      <c r="N14" s="866">
        <v>58412</v>
      </c>
      <c r="O14" t="s">
        <v>5439</v>
      </c>
      <c r="P14">
        <f>N14</f>
        <v>58412</v>
      </c>
      <c r="U14" t="s">
        <v>434</v>
      </c>
      <c r="V14">
        <v>23.543159581324652</v>
      </c>
      <c r="W14">
        <v>35.086186414964715</v>
      </c>
    </row>
    <row r="15" spans="1:23" ht="15">
      <c r="C15" t="s">
        <v>355</v>
      </c>
      <c r="J15" t="s">
        <v>355</v>
      </c>
      <c r="K15">
        <f t="shared" si="2"/>
        <v>12.055666666666665</v>
      </c>
      <c r="L15">
        <f t="shared" si="3"/>
        <v>24.087534848902617</v>
      </c>
      <c r="M15" s="866" t="s">
        <v>4792</v>
      </c>
      <c r="N15" s="866">
        <v>71333</v>
      </c>
      <c r="O15" t="s">
        <v>5440</v>
      </c>
      <c r="P15">
        <f>N16</f>
        <v>46515</v>
      </c>
      <c r="U15" t="s">
        <v>436</v>
      </c>
      <c r="V15">
        <v>2.7915000000000001</v>
      </c>
      <c r="W15">
        <v>6.6330440361413574</v>
      </c>
    </row>
    <row r="16" spans="1:23" ht="15">
      <c r="C16" t="s">
        <v>351</v>
      </c>
      <c r="J16" t="s">
        <v>351</v>
      </c>
      <c r="K16">
        <f t="shared" si="2"/>
        <v>12.055666666666665</v>
      </c>
      <c r="L16">
        <f t="shared" si="3"/>
        <v>24.087534848902617</v>
      </c>
      <c r="M16" s="866" t="s">
        <v>4793</v>
      </c>
      <c r="N16" s="866">
        <v>46515</v>
      </c>
      <c r="O16" t="s">
        <v>4786</v>
      </c>
      <c r="P16">
        <f>N9</f>
        <v>25908</v>
      </c>
      <c r="U16" t="s">
        <v>712</v>
      </c>
      <c r="V16">
        <v>26.0432898579996</v>
      </c>
      <c r="W16">
        <v>50.127309222817317</v>
      </c>
    </row>
    <row r="17" spans="2:23" ht="15">
      <c r="B17" t="s">
        <v>5435</v>
      </c>
      <c r="C17" t="s">
        <v>237</v>
      </c>
      <c r="D17" t="s">
        <v>5458</v>
      </c>
      <c r="E17">
        <v>4584835</v>
      </c>
      <c r="F17">
        <v>1389628</v>
      </c>
      <c r="G17">
        <v>19248046873</v>
      </c>
      <c r="H17" s="861">
        <v>0.73929999999999996</v>
      </c>
      <c r="J17" t="s">
        <v>237</v>
      </c>
      <c r="K17">
        <f>$P$10/$E$17*1000</f>
        <v>15.55846611710127</v>
      </c>
      <c r="L17">
        <f>$P$10/$F$17*1000</f>
        <v>51.332442927171876</v>
      </c>
      <c r="M17" s="866" t="s">
        <v>4794</v>
      </c>
      <c r="N17" s="866">
        <v>5483</v>
      </c>
      <c r="O17" t="s">
        <v>5441</v>
      </c>
      <c r="P17">
        <f>N23</f>
        <v>86682</v>
      </c>
      <c r="U17" t="s">
        <v>440</v>
      </c>
      <c r="V17">
        <v>26.443952857461944</v>
      </c>
      <c r="W17">
        <v>39.871712513303358</v>
      </c>
    </row>
    <row r="18" spans="2:23">
      <c r="C18" t="s">
        <v>239</v>
      </c>
      <c r="J18" t="s">
        <v>239</v>
      </c>
      <c r="K18">
        <f t="shared" ref="K18:K22" si="4">$P$10/$E$17*1000</f>
        <v>15.55846611710127</v>
      </c>
      <c r="L18">
        <f t="shared" ref="L18:L22" si="5">$P$10/$F$17*1000</f>
        <v>51.332442927171876</v>
      </c>
      <c r="M18" t="s">
        <v>4795</v>
      </c>
      <c r="N18">
        <v>2352</v>
      </c>
      <c r="O18" t="s">
        <v>5442</v>
      </c>
      <c r="P18">
        <f>N13</f>
        <v>45242</v>
      </c>
      <c r="U18" t="s">
        <v>665</v>
      </c>
      <c r="V18">
        <v>12.712464358399032</v>
      </c>
      <c r="W18">
        <v>17.869978341086288</v>
      </c>
    </row>
    <row r="19" spans="2:23" ht="15">
      <c r="C19" t="s">
        <v>233</v>
      </c>
      <c r="J19" t="s">
        <v>233</v>
      </c>
      <c r="K19">
        <f t="shared" si="4"/>
        <v>15.55846611710127</v>
      </c>
      <c r="L19">
        <f t="shared" si="5"/>
        <v>51.332442927171876</v>
      </c>
      <c r="M19" s="866" t="s">
        <v>4796</v>
      </c>
      <c r="N19" s="866">
        <v>23245</v>
      </c>
      <c r="O19" t="s">
        <v>5443</v>
      </c>
      <c r="P19">
        <f>N27</f>
        <v>81834</v>
      </c>
      <c r="U19" t="s">
        <v>444</v>
      </c>
      <c r="V19">
        <v>16.375820895522388</v>
      </c>
      <c r="W19">
        <v>30.811570556609428</v>
      </c>
    </row>
    <row r="20" spans="2:23" ht="15">
      <c r="C20" t="s">
        <v>235</v>
      </c>
      <c r="J20" t="s">
        <v>235</v>
      </c>
      <c r="K20">
        <f t="shared" si="4"/>
        <v>15.55846611710127</v>
      </c>
      <c r="L20">
        <f t="shared" si="5"/>
        <v>51.332442927171876</v>
      </c>
      <c r="M20" s="866" t="s">
        <v>4797</v>
      </c>
      <c r="N20" s="866">
        <v>84063</v>
      </c>
      <c r="O20" t="s">
        <v>5444</v>
      </c>
      <c r="P20">
        <f>N20</f>
        <v>84063</v>
      </c>
      <c r="U20" t="s">
        <v>445</v>
      </c>
      <c r="V20">
        <v>15.55846611710127</v>
      </c>
      <c r="W20">
        <v>51.332442927171876</v>
      </c>
    </row>
    <row r="21" spans="2:23" ht="15">
      <c r="C21" t="s">
        <v>229</v>
      </c>
      <c r="J21" t="s">
        <v>229</v>
      </c>
      <c r="K21">
        <f t="shared" si="4"/>
        <v>15.55846611710127</v>
      </c>
      <c r="L21">
        <f t="shared" si="5"/>
        <v>51.332442927171876</v>
      </c>
      <c r="M21" s="866" t="s">
        <v>4798</v>
      </c>
      <c r="N21" s="866">
        <v>45912</v>
      </c>
      <c r="O21" t="s">
        <v>5445</v>
      </c>
      <c r="P21">
        <f>N8</f>
        <v>58628</v>
      </c>
      <c r="U21" t="s">
        <v>447</v>
      </c>
      <c r="V21">
        <v>2.7915000000000001</v>
      </c>
      <c r="W21">
        <v>6.6330440361413574</v>
      </c>
    </row>
    <row r="22" spans="2:23" ht="15">
      <c r="C22" t="s">
        <v>231</v>
      </c>
      <c r="J22" t="s">
        <v>231</v>
      </c>
      <c r="K22">
        <f t="shared" si="4"/>
        <v>15.55846611710127</v>
      </c>
      <c r="L22">
        <f t="shared" si="5"/>
        <v>51.332442927171876</v>
      </c>
      <c r="M22" s="866" t="s">
        <v>510</v>
      </c>
      <c r="N22" s="866">
        <v>36167</v>
      </c>
      <c r="O22" t="s">
        <v>5446</v>
      </c>
      <c r="P22">
        <f>N11</f>
        <v>109718</v>
      </c>
      <c r="U22" t="s">
        <v>666</v>
      </c>
      <c r="V22">
        <v>17.055186783493259</v>
      </c>
      <c r="W22">
        <v>30.288616633802103</v>
      </c>
    </row>
    <row r="23" spans="2:23" ht="15">
      <c r="B23" t="s">
        <v>5436</v>
      </c>
      <c r="C23" t="s">
        <v>275</v>
      </c>
      <c r="D23" t="s">
        <v>5459</v>
      </c>
      <c r="E23">
        <v>2000000</v>
      </c>
      <c r="F23">
        <v>841695</v>
      </c>
      <c r="G23">
        <v>1982753410</v>
      </c>
      <c r="H23" s="861">
        <v>0.39639999999999997</v>
      </c>
      <c r="J23" t="s">
        <v>275</v>
      </c>
      <c r="K23">
        <f>$P$11/$E$23*1000</f>
        <v>2.7915000000000001</v>
      </c>
      <c r="L23">
        <f>$P$11/$F$23*1000</f>
        <v>6.6330440361413574</v>
      </c>
      <c r="M23" s="866" t="s">
        <v>4799</v>
      </c>
      <c r="N23" s="866">
        <v>86682</v>
      </c>
      <c r="O23" t="s">
        <v>5447</v>
      </c>
      <c r="P23">
        <f>N25</f>
        <v>48753</v>
      </c>
      <c r="U23" t="s">
        <v>667</v>
      </c>
      <c r="V23">
        <v>27.361764705882354</v>
      </c>
      <c r="W23">
        <v>58.394041460208825</v>
      </c>
    </row>
    <row r="24" spans="2:23" ht="15">
      <c r="C24" t="s">
        <v>267</v>
      </c>
      <c r="J24" t="s">
        <v>267</v>
      </c>
      <c r="K24">
        <f t="shared" ref="K24:K29" si="6">$P$11/$E$23*1000</f>
        <v>2.7915000000000001</v>
      </c>
      <c r="L24">
        <f t="shared" ref="L24:L29" si="7">$P$11/$F$23*1000</f>
        <v>6.6330440361413574</v>
      </c>
      <c r="M24" s="866" t="s">
        <v>4800</v>
      </c>
      <c r="N24" s="866">
        <v>21612</v>
      </c>
      <c r="O24" t="s">
        <v>5448</v>
      </c>
      <c r="P24">
        <f>N24</f>
        <v>21612</v>
      </c>
      <c r="U24" t="s">
        <v>668</v>
      </c>
      <c r="V24">
        <v>18.449079691203622</v>
      </c>
      <c r="W24">
        <v>77.59984010835376</v>
      </c>
    </row>
    <row r="25" spans="2:23" ht="15">
      <c r="C25" t="s">
        <v>269</v>
      </c>
      <c r="J25" t="s">
        <v>269</v>
      </c>
      <c r="K25">
        <f t="shared" si="6"/>
        <v>2.7915000000000001</v>
      </c>
      <c r="L25">
        <f t="shared" si="7"/>
        <v>6.6330440361413574</v>
      </c>
      <c r="M25" s="866" t="s">
        <v>4801</v>
      </c>
      <c r="N25" s="866">
        <v>48753</v>
      </c>
      <c r="O25" t="s">
        <v>5490</v>
      </c>
      <c r="P25">
        <f>N18</f>
        <v>2352</v>
      </c>
      <c r="U25" t="s">
        <v>454</v>
      </c>
      <c r="V25">
        <v>12.055666666666665</v>
      </c>
      <c r="W25">
        <v>24.087534848902617</v>
      </c>
    </row>
    <row r="26" spans="2:23" ht="15">
      <c r="C26" t="s">
        <v>263</v>
      </c>
      <c r="J26" t="s">
        <v>263</v>
      </c>
      <c r="K26">
        <f t="shared" si="6"/>
        <v>2.7915000000000001</v>
      </c>
      <c r="L26">
        <f t="shared" si="7"/>
        <v>6.6330440361413574</v>
      </c>
      <c r="M26" s="866" t="s">
        <v>4802</v>
      </c>
      <c r="N26" s="866">
        <v>39991</v>
      </c>
      <c r="O26" t="s">
        <v>5451</v>
      </c>
      <c r="P26">
        <f>N12</f>
        <v>43819</v>
      </c>
      <c r="U26" t="s">
        <v>455</v>
      </c>
      <c r="V26">
        <v>23.543159581324652</v>
      </c>
      <c r="W26">
        <v>35.086186414964715</v>
      </c>
    </row>
    <row r="27" spans="2:23" ht="15">
      <c r="C27" t="s">
        <v>265</v>
      </c>
      <c r="J27" t="s">
        <v>265</v>
      </c>
      <c r="K27">
        <f t="shared" si="6"/>
        <v>2.7915000000000001</v>
      </c>
      <c r="L27">
        <f t="shared" si="7"/>
        <v>6.6330440361413574</v>
      </c>
      <c r="M27" s="866" t="s">
        <v>4803</v>
      </c>
      <c r="N27" s="866">
        <v>81834</v>
      </c>
      <c r="O27" t="s">
        <v>5453</v>
      </c>
      <c r="P27">
        <f>N17</f>
        <v>5483</v>
      </c>
      <c r="U27" t="s">
        <v>457</v>
      </c>
      <c r="V27">
        <v>12.712464358399032</v>
      </c>
      <c r="W27">
        <v>17.869978341086288</v>
      </c>
    </row>
    <row r="28" spans="2:23">
      <c r="C28" t="s">
        <v>273</v>
      </c>
      <c r="J28" t="s">
        <v>273</v>
      </c>
      <c r="K28">
        <f t="shared" si="6"/>
        <v>2.7915000000000001</v>
      </c>
      <c r="L28">
        <f t="shared" si="7"/>
        <v>6.6330440361413574</v>
      </c>
      <c r="U28" t="s">
        <v>669</v>
      </c>
      <c r="V28">
        <v>12.712464358399032</v>
      </c>
      <c r="W28">
        <v>17.869978341086288</v>
      </c>
    </row>
    <row r="29" spans="2:23">
      <c r="C29" t="s">
        <v>271</v>
      </c>
      <c r="J29" t="s">
        <v>271</v>
      </c>
      <c r="K29">
        <f t="shared" si="6"/>
        <v>2.7915000000000001</v>
      </c>
      <c r="L29">
        <f t="shared" si="7"/>
        <v>6.6330440361413574</v>
      </c>
      <c r="U29" t="s">
        <v>670</v>
      </c>
      <c r="V29">
        <v>16.375820895522388</v>
      </c>
      <c r="W29">
        <v>30.811570556609428</v>
      </c>
    </row>
    <row r="30" spans="2:23">
      <c r="B30" t="s">
        <v>5437</v>
      </c>
      <c r="C30" t="s">
        <v>375</v>
      </c>
      <c r="D30" t="s">
        <v>5460</v>
      </c>
      <c r="E30">
        <v>2516114</v>
      </c>
      <c r="F30">
        <v>1668752</v>
      </c>
      <c r="G30">
        <v>7486869680</v>
      </c>
      <c r="H30" s="861">
        <v>7.6100000000000001E-2</v>
      </c>
      <c r="J30" t="s">
        <v>375</v>
      </c>
      <c r="K30">
        <f>$P$12/$E$30*1000</f>
        <v>26.443952857461944</v>
      </c>
      <c r="L30">
        <f>$P$12/$F$30*1000</f>
        <v>39.871712513303358</v>
      </c>
      <c r="U30" t="s">
        <v>671</v>
      </c>
      <c r="V30">
        <v>24.913144656615437</v>
      </c>
      <c r="W30">
        <v>46.314071364214662</v>
      </c>
    </row>
    <row r="31" spans="2:23">
      <c r="C31" t="s">
        <v>373</v>
      </c>
      <c r="J31" t="s">
        <v>373</v>
      </c>
      <c r="K31">
        <f t="shared" ref="K31:K32" si="8">$P$12/$E$30*1000</f>
        <v>26.443952857461944</v>
      </c>
      <c r="L31">
        <f t="shared" ref="L31:L32" si="9">$P$12/$F$30*1000</f>
        <v>39.871712513303358</v>
      </c>
      <c r="U31" t="s">
        <v>672</v>
      </c>
      <c r="V31">
        <v>26.443952857461944</v>
      </c>
      <c r="W31">
        <v>39.871712513303358</v>
      </c>
    </row>
    <row r="32" spans="2:23">
      <c r="C32" t="s">
        <v>371</v>
      </c>
      <c r="J32" t="s">
        <v>371</v>
      </c>
      <c r="K32">
        <f t="shared" si="8"/>
        <v>26.443952857461944</v>
      </c>
      <c r="L32">
        <f t="shared" si="9"/>
        <v>39.871712513303358</v>
      </c>
      <c r="U32" t="s">
        <v>673</v>
      </c>
      <c r="V32">
        <v>15.55846611710127</v>
      </c>
      <c r="W32">
        <v>51.332442927171876</v>
      </c>
    </row>
    <row r="33" spans="2:23">
      <c r="B33" t="s">
        <v>5438</v>
      </c>
      <c r="C33" t="s">
        <v>253</v>
      </c>
      <c r="D33" t="s">
        <v>5461</v>
      </c>
      <c r="E33">
        <v>2167642</v>
      </c>
      <c r="F33">
        <v>515349</v>
      </c>
      <c r="G33">
        <v>3935413183</v>
      </c>
      <c r="H33" s="861">
        <v>0.65839999999999999</v>
      </c>
      <c r="J33" t="s">
        <v>253</v>
      </c>
      <c r="K33">
        <f>$P$13/$E$33*1000</f>
        <v>18.449079691203622</v>
      </c>
      <c r="L33">
        <f>$P$13/$F$33*1000</f>
        <v>77.59984010835376</v>
      </c>
      <c r="U33" t="s">
        <v>674</v>
      </c>
      <c r="V33">
        <v>12.055666666666665</v>
      </c>
      <c r="W33">
        <v>24.087534848902617</v>
      </c>
    </row>
    <row r="34" spans="2:23">
      <c r="C34" t="s">
        <v>249</v>
      </c>
      <c r="J34" t="s">
        <v>249</v>
      </c>
      <c r="K34">
        <f t="shared" ref="K34:K36" si="10">$P$13/$E$33*1000</f>
        <v>18.449079691203622</v>
      </c>
      <c r="L34">
        <f t="shared" ref="L34:L36" si="11">$P$13/$F$33*1000</f>
        <v>77.59984010835376</v>
      </c>
      <c r="U34" t="s">
        <v>675</v>
      </c>
      <c r="V34">
        <v>13.765605095541401</v>
      </c>
      <c r="W34">
        <v>23.276728333697729</v>
      </c>
    </row>
    <row r="35" spans="2:23">
      <c r="C35" t="s">
        <v>247</v>
      </c>
      <c r="J35" t="s">
        <v>247</v>
      </c>
      <c r="K35">
        <f t="shared" si="10"/>
        <v>18.449079691203622</v>
      </c>
      <c r="L35">
        <f t="shared" si="11"/>
        <v>77.59984010835376</v>
      </c>
      <c r="U35" t="s">
        <v>676</v>
      </c>
      <c r="V35">
        <v>27.361764705882354</v>
      </c>
      <c r="W35">
        <v>58.394041460208825</v>
      </c>
    </row>
    <row r="36" spans="2:23">
      <c r="C36" t="s">
        <v>251</v>
      </c>
      <c r="J36" t="s">
        <v>251</v>
      </c>
      <c r="K36">
        <f t="shared" si="10"/>
        <v>18.449079691203622</v>
      </c>
      <c r="L36">
        <f t="shared" si="11"/>
        <v>77.59984010835376</v>
      </c>
      <c r="U36" t="s">
        <v>677</v>
      </c>
      <c r="V36">
        <v>2.7915000000000001</v>
      </c>
      <c r="W36">
        <v>6.6330440361413574</v>
      </c>
    </row>
    <row r="37" spans="2:23">
      <c r="B37" t="s">
        <v>5439</v>
      </c>
      <c r="C37" t="s">
        <v>287</v>
      </c>
      <c r="D37" t="s">
        <v>5462</v>
      </c>
      <c r="E37">
        <v>2242881</v>
      </c>
      <c r="F37">
        <v>1165273</v>
      </c>
      <c r="G37">
        <v>2517862228</v>
      </c>
      <c r="H37" s="861">
        <v>9.4299999999999995E-2</v>
      </c>
      <c r="J37" t="s">
        <v>287</v>
      </c>
      <c r="K37">
        <f>$P$14/$E$37*1000</f>
        <v>26.0432898579996</v>
      </c>
      <c r="L37">
        <f>$P$14/$F$37*1000</f>
        <v>50.127309222817317</v>
      </c>
      <c r="U37" t="s">
        <v>469</v>
      </c>
      <c r="V37">
        <v>2.7915000000000001</v>
      </c>
      <c r="W37">
        <v>6.6330440361413574</v>
      </c>
    </row>
    <row r="38" spans="2:23">
      <c r="C38" t="s">
        <v>279</v>
      </c>
      <c r="J38" t="s">
        <v>279</v>
      </c>
      <c r="K38">
        <f t="shared" ref="K38:K41" si="12">$P$14/$E$37*1000</f>
        <v>26.0432898579996</v>
      </c>
      <c r="L38">
        <f t="shared" ref="L38:L41" si="13">$P$14/$F$37*1000</f>
        <v>50.127309222817317</v>
      </c>
      <c r="U38" t="s">
        <v>678</v>
      </c>
      <c r="V38">
        <v>17.055186783493259</v>
      </c>
      <c r="W38">
        <v>30.288616633802103</v>
      </c>
    </row>
    <row r="39" spans="2:23">
      <c r="C39" t="s">
        <v>283</v>
      </c>
      <c r="J39" t="s">
        <v>283</v>
      </c>
      <c r="K39">
        <f t="shared" si="12"/>
        <v>26.0432898579996</v>
      </c>
      <c r="L39">
        <f t="shared" si="13"/>
        <v>50.127309222817317</v>
      </c>
      <c r="U39" t="s">
        <v>679</v>
      </c>
      <c r="V39">
        <v>11.257402597402598</v>
      </c>
      <c r="W39">
        <v>28.848342689636535</v>
      </c>
    </row>
    <row r="40" spans="2:23">
      <c r="C40" t="s">
        <v>277</v>
      </c>
      <c r="J40" t="s">
        <v>277</v>
      </c>
      <c r="K40">
        <f t="shared" si="12"/>
        <v>26.0432898579996</v>
      </c>
      <c r="L40">
        <f t="shared" si="13"/>
        <v>50.127309222817317</v>
      </c>
      <c r="U40" t="s">
        <v>711</v>
      </c>
      <c r="V40">
        <v>26.0432898579996</v>
      </c>
      <c r="W40">
        <v>50.127309222817317</v>
      </c>
    </row>
    <row r="41" spans="2:23">
      <c r="C41" t="s">
        <v>281</v>
      </c>
      <c r="J41" t="s">
        <v>281</v>
      </c>
      <c r="K41">
        <f t="shared" si="12"/>
        <v>26.0432898579996</v>
      </c>
      <c r="L41">
        <f t="shared" si="13"/>
        <v>50.127309222817317</v>
      </c>
      <c r="U41" t="s">
        <v>680</v>
      </c>
      <c r="V41">
        <v>26.0432898579996</v>
      </c>
      <c r="W41">
        <v>50.127309222817317</v>
      </c>
    </row>
    <row r="42" spans="2:23">
      <c r="B42" t="s">
        <v>5440</v>
      </c>
      <c r="C42" t="s">
        <v>259</v>
      </c>
      <c r="D42" t="s">
        <v>5463</v>
      </c>
      <c r="E42">
        <v>1700000</v>
      </c>
      <c r="F42">
        <v>796571</v>
      </c>
      <c r="G42">
        <v>3292407558</v>
      </c>
      <c r="H42" s="861">
        <v>9.5500000000000002E-2</v>
      </c>
      <c r="J42" t="s">
        <v>259</v>
      </c>
      <c r="K42">
        <f>$P$15/$E$42*1000</f>
        <v>27.361764705882354</v>
      </c>
      <c r="L42">
        <f>$P$15/$F$42*1000</f>
        <v>58.394041460208825</v>
      </c>
      <c r="U42" t="s">
        <v>710</v>
      </c>
      <c r="V42">
        <v>18.449079691203622</v>
      </c>
      <c r="W42">
        <v>77.59984010835376</v>
      </c>
    </row>
    <row r="43" spans="2:23">
      <c r="C43" t="s">
        <v>261</v>
      </c>
      <c r="J43" t="s">
        <v>261</v>
      </c>
      <c r="K43">
        <f t="shared" ref="K43:K45" si="14">$P$15/$E$42*1000</f>
        <v>27.361764705882354</v>
      </c>
      <c r="L43">
        <f t="shared" ref="L43:L45" si="15">$P$15/$F$42*1000</f>
        <v>58.394041460208825</v>
      </c>
      <c r="U43" t="s">
        <v>475</v>
      </c>
      <c r="V43">
        <v>11.257402597402598</v>
      </c>
      <c r="W43">
        <v>28.848342689636535</v>
      </c>
    </row>
    <row r="44" spans="2:23">
      <c r="C44" t="s">
        <v>257</v>
      </c>
      <c r="J44" t="s">
        <v>257</v>
      </c>
      <c r="K44">
        <f t="shared" si="14"/>
        <v>27.361764705882354</v>
      </c>
      <c r="L44">
        <f t="shared" si="15"/>
        <v>58.394041460208825</v>
      </c>
      <c r="U44" t="s">
        <v>709</v>
      </c>
      <c r="V44">
        <v>2.7915000000000001</v>
      </c>
      <c r="W44">
        <v>6.6330440361413574</v>
      </c>
    </row>
    <row r="45" spans="2:23">
      <c r="C45" t="s">
        <v>255</v>
      </c>
      <c r="J45" t="s">
        <v>255</v>
      </c>
      <c r="K45">
        <f t="shared" si="14"/>
        <v>27.361764705882354</v>
      </c>
      <c r="L45">
        <f t="shared" si="15"/>
        <v>58.394041460208825</v>
      </c>
      <c r="U45" t="s">
        <v>477</v>
      </c>
      <c r="V45">
        <v>23.543159581324652</v>
      </c>
      <c r="W45">
        <v>35.086186414964715</v>
      </c>
    </row>
    <row r="46" spans="2:23">
      <c r="B46" t="s">
        <v>4786</v>
      </c>
      <c r="C46" t="s">
        <v>243</v>
      </c>
      <c r="D46" t="s">
        <v>5464</v>
      </c>
      <c r="E46">
        <v>1626195</v>
      </c>
      <c r="F46">
        <v>564540</v>
      </c>
      <c r="G46">
        <v>3596747810</v>
      </c>
      <c r="H46" s="861">
        <v>6.7000000000000004E-2</v>
      </c>
      <c r="J46" t="s">
        <v>243</v>
      </c>
      <c r="K46">
        <f>$P$16/$E$46*1000</f>
        <v>15.931668711316908</v>
      </c>
      <c r="L46">
        <f>$P$16/$F$46*1000</f>
        <v>45.892230842810079</v>
      </c>
      <c r="M46">
        <f t="shared" ref="M46:N46" si="16">$P$16/$F$46*1000</f>
        <v>45.892230842810079</v>
      </c>
      <c r="N46">
        <f t="shared" si="16"/>
        <v>45.892230842810079</v>
      </c>
      <c r="U46" t="s">
        <v>681</v>
      </c>
      <c r="V46">
        <v>4.3065420429923602</v>
      </c>
      <c r="W46">
        <v>5.5414122305222762</v>
      </c>
    </row>
    <row r="47" spans="2:23">
      <c r="C47" t="s">
        <v>327</v>
      </c>
      <c r="J47" t="s">
        <v>327</v>
      </c>
      <c r="K47">
        <f>$P$16/$E$46*1000</f>
        <v>15.931668711316908</v>
      </c>
      <c r="L47">
        <f>$P$16/$F$46*1000</f>
        <v>45.892230842810079</v>
      </c>
      <c r="U47" t="s">
        <v>682</v>
      </c>
      <c r="V47">
        <v>1.1839685944934557</v>
      </c>
      <c r="W47">
        <v>2.1156242885861243</v>
      </c>
    </row>
    <row r="48" spans="2:23">
      <c r="B48" t="s">
        <v>5441</v>
      </c>
      <c r="C48" t="s">
        <v>333</v>
      </c>
      <c r="D48" t="s">
        <v>5465</v>
      </c>
      <c r="E48">
        <v>7700000</v>
      </c>
      <c r="F48">
        <v>3004748</v>
      </c>
      <c r="G48">
        <v>11719263395</v>
      </c>
      <c r="H48" s="861">
        <v>0.15240000000000001</v>
      </c>
      <c r="J48" t="s">
        <v>333</v>
      </c>
      <c r="K48">
        <f>$P$17/$E$48*1000</f>
        <v>11.257402597402598</v>
      </c>
      <c r="L48">
        <f>$P$17/$F$48*1000</f>
        <v>28.848342689636535</v>
      </c>
      <c r="U48" t="s">
        <v>683</v>
      </c>
      <c r="V48">
        <v>15.931668711316908</v>
      </c>
      <c r="W48">
        <v>45.892230842810079</v>
      </c>
    </row>
    <row r="49" spans="2:23">
      <c r="C49" t="s">
        <v>331</v>
      </c>
      <c r="J49" t="s">
        <v>331</v>
      </c>
      <c r="K49">
        <f t="shared" ref="K49:K53" si="17">$P$17/$E$48*1000</f>
        <v>11.257402597402598</v>
      </c>
      <c r="L49">
        <f t="shared" ref="L49:L53" si="18">$P$17/$F$48*1000</f>
        <v>28.848342689636535</v>
      </c>
      <c r="U49" t="s">
        <v>684</v>
      </c>
      <c r="V49">
        <v>16.375820895522388</v>
      </c>
      <c r="W49">
        <v>30.811570556609428</v>
      </c>
    </row>
    <row r="50" spans="2:23">
      <c r="C50" t="s">
        <v>329</v>
      </c>
      <c r="J50" t="s">
        <v>329</v>
      </c>
      <c r="K50">
        <f t="shared" si="17"/>
        <v>11.257402597402598</v>
      </c>
      <c r="L50">
        <f t="shared" si="18"/>
        <v>28.848342689636535</v>
      </c>
      <c r="U50" t="s">
        <v>483</v>
      </c>
      <c r="V50">
        <v>22.460559158723637</v>
      </c>
      <c r="W50">
        <v>48.270484220777618</v>
      </c>
    </row>
    <row r="51" spans="2:23">
      <c r="C51" t="s">
        <v>325</v>
      </c>
      <c r="J51" t="s">
        <v>325</v>
      </c>
      <c r="K51">
        <f t="shared" si="17"/>
        <v>11.257402597402598</v>
      </c>
      <c r="L51">
        <f t="shared" si="18"/>
        <v>28.848342689636535</v>
      </c>
      <c r="U51" t="s">
        <v>485</v>
      </c>
      <c r="V51">
        <v>2.7915000000000001</v>
      </c>
      <c r="W51">
        <v>6.6330440361413574</v>
      </c>
    </row>
    <row r="52" spans="2:23">
      <c r="C52" t="s">
        <v>245</v>
      </c>
      <c r="J52" t="s">
        <v>245</v>
      </c>
      <c r="K52">
        <f t="shared" si="17"/>
        <v>11.257402597402598</v>
      </c>
      <c r="L52">
        <f t="shared" si="18"/>
        <v>28.848342689636535</v>
      </c>
      <c r="U52" t="s">
        <v>487</v>
      </c>
      <c r="V52">
        <v>16.375820895522388</v>
      </c>
      <c r="W52">
        <v>30.811570556609428</v>
      </c>
    </row>
    <row r="53" spans="2:23">
      <c r="C53" t="s">
        <v>241</v>
      </c>
      <c r="J53" t="s">
        <v>241</v>
      </c>
      <c r="K53">
        <f t="shared" si="17"/>
        <v>11.257402597402598</v>
      </c>
      <c r="L53">
        <f t="shared" si="18"/>
        <v>28.848342689636535</v>
      </c>
      <c r="U53" t="s">
        <v>685</v>
      </c>
      <c r="V53">
        <v>21.920311722015178</v>
      </c>
      <c r="W53">
        <v>391.5474927148079</v>
      </c>
    </row>
    <row r="54" spans="2:23">
      <c r="B54" t="s">
        <v>5442</v>
      </c>
      <c r="C54" t="s">
        <v>311</v>
      </c>
      <c r="D54" t="s">
        <v>5466</v>
      </c>
      <c r="E54">
        <v>2266037</v>
      </c>
      <c r="F54">
        <v>857697</v>
      </c>
      <c r="G54">
        <v>2284310794</v>
      </c>
      <c r="H54" s="861">
        <v>7.5600000000000001E-2</v>
      </c>
      <c r="J54" t="s">
        <v>311</v>
      </c>
      <c r="K54">
        <f>$P$18/$E$54*1000</f>
        <v>19.965252111946981</v>
      </c>
      <c r="L54">
        <f>$P$18/$F$54*1000</f>
        <v>52.748231601602896</v>
      </c>
      <c r="U54" t="s">
        <v>489</v>
      </c>
      <c r="V54">
        <v>16.375820895522388</v>
      </c>
      <c r="W54">
        <v>30.811570556609428</v>
      </c>
    </row>
    <row r="55" spans="2:23">
      <c r="C55" t="s">
        <v>293</v>
      </c>
      <c r="J55" t="s">
        <v>293</v>
      </c>
      <c r="K55">
        <f t="shared" ref="K55:K56" si="19">$P$18/$E$54*1000</f>
        <v>19.965252111946981</v>
      </c>
      <c r="L55">
        <f t="shared" ref="L55:L56" si="20">$P$18/$F$54*1000</f>
        <v>52.748231601602896</v>
      </c>
      <c r="U55" t="s">
        <v>686</v>
      </c>
      <c r="V55">
        <v>13.765605095541401</v>
      </c>
      <c r="W55">
        <v>23.276728333697729</v>
      </c>
    </row>
    <row r="56" spans="2:23">
      <c r="C56" t="s">
        <v>309</v>
      </c>
      <c r="J56" t="s">
        <v>309</v>
      </c>
      <c r="K56">
        <f t="shared" si="19"/>
        <v>19.965252111946981</v>
      </c>
      <c r="L56">
        <f t="shared" si="20"/>
        <v>52.748231601602896</v>
      </c>
      <c r="U56" t="s">
        <v>687</v>
      </c>
      <c r="V56">
        <v>22.460559158723637</v>
      </c>
      <c r="W56">
        <v>48.270484220777618</v>
      </c>
    </row>
    <row r="57" spans="2:23">
      <c r="B57" t="s">
        <v>5443</v>
      </c>
      <c r="C57" t="s">
        <v>295</v>
      </c>
      <c r="D57" t="s">
        <v>5467</v>
      </c>
      <c r="E57">
        <v>3284772</v>
      </c>
      <c r="F57">
        <v>1766936</v>
      </c>
      <c r="G57">
        <v>4745850934</v>
      </c>
      <c r="H57" s="861">
        <v>0.1046</v>
      </c>
      <c r="J57" t="s">
        <v>295</v>
      </c>
      <c r="K57">
        <f>$P$19/$E$57*1000</f>
        <v>24.913144656615437</v>
      </c>
      <c r="L57">
        <f>$P$19/$F$57*1000</f>
        <v>46.314071364214662</v>
      </c>
      <c r="U57" t="s">
        <v>688</v>
      </c>
      <c r="V57">
        <v>11.257402597402598</v>
      </c>
      <c r="W57">
        <v>28.848342689636535</v>
      </c>
    </row>
    <row r="58" spans="2:23">
      <c r="C58" t="s">
        <v>285</v>
      </c>
      <c r="J58" t="s">
        <v>285</v>
      </c>
      <c r="K58">
        <f t="shared" ref="K58:K61" si="21">$P$19/$E$57*1000</f>
        <v>24.913144656615437</v>
      </c>
      <c r="L58">
        <f t="shared" ref="L58:L61" si="22">$P$19/$F$57*1000</f>
        <v>46.314071364214662</v>
      </c>
      <c r="U58" t="s">
        <v>689</v>
      </c>
      <c r="V58">
        <v>12.055666666666665</v>
      </c>
      <c r="W58">
        <v>24.087534848902617</v>
      </c>
    </row>
    <row r="59" spans="2:23">
      <c r="C59" t="s">
        <v>297</v>
      </c>
      <c r="J59" t="s">
        <v>297</v>
      </c>
      <c r="K59">
        <f t="shared" si="21"/>
        <v>24.913144656615437</v>
      </c>
      <c r="L59">
        <f t="shared" si="22"/>
        <v>46.314071364214662</v>
      </c>
      <c r="U59" t="s">
        <v>494</v>
      </c>
      <c r="V59">
        <v>22.460559158723637</v>
      </c>
      <c r="W59">
        <v>48.270484220777618</v>
      </c>
    </row>
    <row r="60" spans="2:23">
      <c r="C60" t="s">
        <v>289</v>
      </c>
      <c r="J60" t="s">
        <v>289</v>
      </c>
      <c r="K60">
        <f t="shared" si="21"/>
        <v>24.913144656615437</v>
      </c>
      <c r="L60">
        <f t="shared" si="22"/>
        <v>46.314071364214662</v>
      </c>
      <c r="U60" t="s">
        <v>690</v>
      </c>
      <c r="V60">
        <v>17.055186783493259</v>
      </c>
      <c r="W60">
        <v>30.288616633802103</v>
      </c>
    </row>
    <row r="61" spans="2:23">
      <c r="C61" t="s">
        <v>291</v>
      </c>
      <c r="J61" t="s">
        <v>291</v>
      </c>
      <c r="K61">
        <f t="shared" si="21"/>
        <v>24.913144656615437</v>
      </c>
      <c r="L61">
        <f t="shared" si="22"/>
        <v>46.314071364214662</v>
      </c>
      <c r="U61" t="s">
        <v>496</v>
      </c>
      <c r="V61">
        <v>27.361764705882354</v>
      </c>
      <c r="W61">
        <v>58.394041460208825</v>
      </c>
    </row>
    <row r="62" spans="2:23">
      <c r="B62" t="s">
        <v>5444</v>
      </c>
      <c r="C62" t="s">
        <v>343</v>
      </c>
      <c r="D62" t="s">
        <v>5468</v>
      </c>
      <c r="E62">
        <v>3742694</v>
      </c>
      <c r="F62">
        <v>1741499</v>
      </c>
      <c r="G62">
        <v>6679538234</v>
      </c>
      <c r="H62" s="861">
        <v>8.0799999999999997E-2</v>
      </c>
      <c r="J62" t="s">
        <v>343</v>
      </c>
      <c r="K62">
        <f>$P$20/$E$62*1000</f>
        <v>22.460559158723637</v>
      </c>
      <c r="L62">
        <f>$P$20/$F$62*1000</f>
        <v>48.270484220777618</v>
      </c>
      <c r="U62" t="s">
        <v>691</v>
      </c>
      <c r="V62">
        <v>1.1839685944934557</v>
      </c>
      <c r="W62">
        <v>2.1156242885861243</v>
      </c>
    </row>
    <row r="63" spans="2:23">
      <c r="C63" t="s">
        <v>341</v>
      </c>
      <c r="J63" t="s">
        <v>341</v>
      </c>
      <c r="K63">
        <f t="shared" ref="K63:K67" si="23">$P$20/$E$62*1000</f>
        <v>22.460559158723637</v>
      </c>
      <c r="L63">
        <f t="shared" ref="L63:L67" si="24">$P$20/$F$62*1000</f>
        <v>48.270484220777618</v>
      </c>
      <c r="U63" t="s">
        <v>692</v>
      </c>
      <c r="V63">
        <v>15.55846611710127</v>
      </c>
      <c r="W63">
        <v>51.332442927171876</v>
      </c>
    </row>
    <row r="64" spans="2:23">
      <c r="C64" t="s">
        <v>319</v>
      </c>
      <c r="J64" t="s">
        <v>319</v>
      </c>
      <c r="K64">
        <f t="shared" si="23"/>
        <v>22.460559158723637</v>
      </c>
      <c r="L64">
        <f t="shared" si="24"/>
        <v>48.270484220777618</v>
      </c>
      <c r="U64" t="s">
        <v>693</v>
      </c>
      <c r="V64">
        <v>11.257402597402598</v>
      </c>
      <c r="W64">
        <v>28.848342689636535</v>
      </c>
    </row>
    <row r="65" spans="2:23">
      <c r="C65" t="s">
        <v>317</v>
      </c>
      <c r="J65" t="s">
        <v>317</v>
      </c>
      <c r="K65">
        <f t="shared" si="23"/>
        <v>22.460559158723637</v>
      </c>
      <c r="L65">
        <f t="shared" si="24"/>
        <v>48.270484220777618</v>
      </c>
      <c r="U65" t="s">
        <v>694</v>
      </c>
      <c r="V65">
        <v>26.443952857461944</v>
      </c>
      <c r="W65">
        <v>39.871712513303358</v>
      </c>
    </row>
    <row r="66" spans="2:23">
      <c r="C66" t="s">
        <v>315</v>
      </c>
      <c r="J66" t="s">
        <v>315</v>
      </c>
      <c r="K66">
        <f t="shared" si="23"/>
        <v>22.460559158723637</v>
      </c>
      <c r="L66">
        <f t="shared" si="24"/>
        <v>48.270484220777618</v>
      </c>
      <c r="U66" t="s">
        <v>695</v>
      </c>
      <c r="V66">
        <v>18.449079691203622</v>
      </c>
      <c r="W66">
        <v>77.59984010835376</v>
      </c>
    </row>
    <row r="67" spans="2:23">
      <c r="C67" t="s">
        <v>321</v>
      </c>
      <c r="J67" t="s">
        <v>321</v>
      </c>
      <c r="K67">
        <f t="shared" si="23"/>
        <v>22.460559158723637</v>
      </c>
      <c r="L67">
        <f t="shared" si="24"/>
        <v>48.270484220777618</v>
      </c>
      <c r="U67" t="s">
        <v>696</v>
      </c>
      <c r="V67">
        <v>22.460559158723637</v>
      </c>
      <c r="W67">
        <v>48.270484220777618</v>
      </c>
    </row>
    <row r="68" spans="2:23">
      <c r="B68" t="s">
        <v>5445</v>
      </c>
      <c r="C68" t="s">
        <v>339</v>
      </c>
      <c r="D68" t="s">
        <v>5469</v>
      </c>
      <c r="E68">
        <v>2490235</v>
      </c>
      <c r="F68">
        <v>1670971</v>
      </c>
      <c r="G68">
        <v>6936120128</v>
      </c>
      <c r="H68" s="861">
        <v>0.1132</v>
      </c>
      <c r="J68" t="s">
        <v>339</v>
      </c>
      <c r="K68">
        <f>$P$21/$E$68*1000</f>
        <v>23.543159581324652</v>
      </c>
      <c r="L68">
        <f>$P$21/$F$68*1000</f>
        <v>35.086186414964715</v>
      </c>
      <c r="U68" t="s">
        <v>697</v>
      </c>
      <c r="V68">
        <v>22.460559158723637</v>
      </c>
      <c r="W68">
        <v>48.270484220777618</v>
      </c>
    </row>
    <row r="69" spans="2:23">
      <c r="C69" t="s">
        <v>337</v>
      </c>
      <c r="J69" t="s">
        <v>337</v>
      </c>
      <c r="K69">
        <f t="shared" ref="K69:K70" si="25">$P$21/$E$68*1000</f>
        <v>23.543159581324652</v>
      </c>
      <c r="L69">
        <f t="shared" ref="L69:L70" si="26">$P$21/$F$68*1000</f>
        <v>35.086186414964715</v>
      </c>
      <c r="U69" t="s">
        <v>506</v>
      </c>
      <c r="V69">
        <v>24.913144656615437</v>
      </c>
      <c r="W69">
        <v>46.314071364214662</v>
      </c>
    </row>
    <row r="70" spans="2:23">
      <c r="C70" t="s">
        <v>335</v>
      </c>
      <c r="J70" t="s">
        <v>335</v>
      </c>
      <c r="K70">
        <f t="shared" si="25"/>
        <v>23.543159581324652</v>
      </c>
      <c r="L70">
        <f t="shared" si="26"/>
        <v>35.086186414964715</v>
      </c>
      <c r="U70" t="s">
        <v>698</v>
      </c>
      <c r="V70">
        <v>11.257402597402598</v>
      </c>
      <c r="W70">
        <v>28.848342689636535</v>
      </c>
    </row>
    <row r="71" spans="2:23">
      <c r="B71" t="s">
        <v>5446</v>
      </c>
      <c r="C71" t="s">
        <v>345</v>
      </c>
      <c r="D71" t="s">
        <v>5470</v>
      </c>
      <c r="E71">
        <v>6700000</v>
      </c>
      <c r="F71">
        <v>3560935</v>
      </c>
      <c r="G71">
        <v>10925811803</v>
      </c>
      <c r="H71" s="861">
        <v>7.9000000000000001E-2</v>
      </c>
      <c r="J71" t="s">
        <v>345</v>
      </c>
      <c r="K71">
        <f>$P$22/$E$71*1000</f>
        <v>16.375820895522388</v>
      </c>
      <c r="L71">
        <f>$P$22/$F$71*1000</f>
        <v>30.811570556609428</v>
      </c>
      <c r="U71" t="s">
        <v>699</v>
      </c>
      <c r="V71">
        <v>26.0432898579996</v>
      </c>
      <c r="W71">
        <v>50.127309222817317</v>
      </c>
    </row>
    <row r="72" spans="2:23">
      <c r="C72" t="s">
        <v>303</v>
      </c>
      <c r="J72" t="s">
        <v>303</v>
      </c>
      <c r="K72">
        <f t="shared" ref="K72:K77" si="27">$P$22/$E$71*1000</f>
        <v>16.375820895522388</v>
      </c>
      <c r="L72">
        <f t="shared" ref="L72:L77" si="28">$P$22/$F$71*1000</f>
        <v>30.811570556609428</v>
      </c>
      <c r="U72" t="s">
        <v>510</v>
      </c>
      <c r="V72">
        <v>12.055666666666665</v>
      </c>
      <c r="W72">
        <v>24.087534848902617</v>
      </c>
    </row>
    <row r="73" spans="2:23">
      <c r="C73" t="s">
        <v>299</v>
      </c>
      <c r="J73" t="s">
        <v>299</v>
      </c>
      <c r="K73">
        <f t="shared" si="27"/>
        <v>16.375820895522388</v>
      </c>
      <c r="L73">
        <f t="shared" si="28"/>
        <v>30.811570556609428</v>
      </c>
      <c r="U73" t="s">
        <v>511</v>
      </c>
      <c r="V73">
        <v>24.913144656615437</v>
      </c>
      <c r="W73">
        <v>46.314071364214662</v>
      </c>
    </row>
    <row r="74" spans="2:23">
      <c r="C74" t="s">
        <v>307</v>
      </c>
      <c r="J74" t="s">
        <v>307</v>
      </c>
      <c r="K74">
        <f t="shared" si="27"/>
        <v>16.375820895522388</v>
      </c>
      <c r="L74">
        <f t="shared" si="28"/>
        <v>30.811570556609428</v>
      </c>
      <c r="U74" t="s">
        <v>700</v>
      </c>
      <c r="V74">
        <v>15.55846611710127</v>
      </c>
      <c r="W74">
        <v>51.332442927171876</v>
      </c>
    </row>
    <row r="75" spans="2:23">
      <c r="C75" t="s">
        <v>301</v>
      </c>
      <c r="J75" t="s">
        <v>301</v>
      </c>
      <c r="K75">
        <f t="shared" si="27"/>
        <v>16.375820895522388</v>
      </c>
      <c r="L75">
        <f t="shared" si="28"/>
        <v>30.811570556609428</v>
      </c>
      <c r="U75" t="s">
        <v>701</v>
      </c>
      <c r="V75">
        <v>24.913144656615437</v>
      </c>
      <c r="W75">
        <v>46.314071364214662</v>
      </c>
    </row>
    <row r="76" spans="2:23">
      <c r="C76" t="s">
        <v>323</v>
      </c>
      <c r="J76" t="s">
        <v>323</v>
      </c>
      <c r="K76">
        <f t="shared" si="27"/>
        <v>16.375820895522388</v>
      </c>
      <c r="L76">
        <f t="shared" si="28"/>
        <v>30.811570556609428</v>
      </c>
      <c r="U76" t="s">
        <v>702</v>
      </c>
      <c r="V76">
        <v>19.965252111946981</v>
      </c>
      <c r="W76">
        <v>52.748231601602896</v>
      </c>
    </row>
    <row r="77" spans="2:23">
      <c r="C77" t="s">
        <v>305</v>
      </c>
      <c r="J77" t="s">
        <v>305</v>
      </c>
      <c r="K77">
        <f t="shared" si="27"/>
        <v>16.375820895522388</v>
      </c>
      <c r="L77">
        <f t="shared" si="28"/>
        <v>30.811570556609428</v>
      </c>
      <c r="U77" t="s">
        <v>703</v>
      </c>
      <c r="V77">
        <v>15.55846611710127</v>
      </c>
      <c r="W77">
        <v>51.332442927171876</v>
      </c>
    </row>
    <row r="78" spans="2:23">
      <c r="B78" t="s">
        <v>5447</v>
      </c>
      <c r="C78" t="s">
        <v>361</v>
      </c>
      <c r="D78" t="s">
        <v>5471</v>
      </c>
      <c r="E78">
        <v>3835055</v>
      </c>
      <c r="F78">
        <v>2728207</v>
      </c>
      <c r="G78">
        <v>7920876798</v>
      </c>
      <c r="H78" s="861">
        <v>7.0300000000000001E-2</v>
      </c>
      <c r="J78" t="s">
        <v>361</v>
      </c>
      <c r="K78">
        <f>$P$23/$E$78*1000</f>
        <v>12.712464358399032</v>
      </c>
      <c r="L78">
        <f>$P$23/$F$78*1000</f>
        <v>17.869978341086288</v>
      </c>
      <c r="U78" t="s">
        <v>708</v>
      </c>
      <c r="V78">
        <v>15.55846611710127</v>
      </c>
      <c r="W78">
        <v>51.332442927171876</v>
      </c>
    </row>
    <row r="79" spans="2:23">
      <c r="C79" t="s">
        <v>381</v>
      </c>
      <c r="J79" t="s">
        <v>381</v>
      </c>
      <c r="K79">
        <f t="shared" ref="K79:K81" si="29">$P$23/$E$78*1000</f>
        <v>12.712464358399032</v>
      </c>
      <c r="L79">
        <f t="shared" ref="L79:L81" si="30">$P$23/$F$78*1000</f>
        <v>17.869978341086288</v>
      </c>
      <c r="U79" t="s">
        <v>704</v>
      </c>
      <c r="V79">
        <v>13.765605095541401</v>
      </c>
      <c r="W79">
        <v>23.276728333697729</v>
      </c>
    </row>
    <row r="80" spans="2:23">
      <c r="C80" t="s">
        <v>347</v>
      </c>
      <c r="J80" t="s">
        <v>347</v>
      </c>
      <c r="K80">
        <f t="shared" si="29"/>
        <v>12.712464358399032</v>
      </c>
      <c r="L80">
        <f t="shared" si="30"/>
        <v>17.869978341086288</v>
      </c>
      <c r="U80" t="s">
        <v>520</v>
      </c>
      <c r="V80">
        <v>19.965252111946981</v>
      </c>
      <c r="W80">
        <v>52.748231601602896</v>
      </c>
    </row>
    <row r="81" spans="2:23">
      <c r="C81" t="s">
        <v>379</v>
      </c>
      <c r="J81" t="s">
        <v>379</v>
      </c>
      <c r="K81">
        <f t="shared" si="29"/>
        <v>12.712464358399032</v>
      </c>
      <c r="L81">
        <f t="shared" si="30"/>
        <v>17.869978341086288</v>
      </c>
      <c r="U81" t="s">
        <v>521</v>
      </c>
      <c r="V81">
        <v>26.0432898579996</v>
      </c>
      <c r="W81">
        <v>50.127309222817317</v>
      </c>
    </row>
    <row r="82" spans="2:23">
      <c r="B82" t="s">
        <v>5448</v>
      </c>
      <c r="C82" t="s">
        <v>383</v>
      </c>
      <c r="D82" t="s">
        <v>5472</v>
      </c>
      <c r="E82">
        <v>1570000</v>
      </c>
      <c r="F82">
        <v>928481</v>
      </c>
      <c r="G82">
        <v>6262555238</v>
      </c>
      <c r="H82" s="861">
        <v>5.2600000000000001E-2</v>
      </c>
      <c r="J82" t="s">
        <v>383</v>
      </c>
      <c r="K82">
        <f>$P$24/$E$82*1000</f>
        <v>13.765605095541401</v>
      </c>
      <c r="L82">
        <f>$P$24/$F$82*1000</f>
        <v>23.276728333697729</v>
      </c>
      <c r="U82" t="s">
        <v>705</v>
      </c>
      <c r="V82">
        <v>27.361764705882354</v>
      </c>
      <c r="W82">
        <v>58.394041460208825</v>
      </c>
    </row>
    <row r="83" spans="2:23">
      <c r="C83" t="s">
        <v>387</v>
      </c>
      <c r="J83" t="s">
        <v>387</v>
      </c>
      <c r="K83">
        <f t="shared" ref="K83:K84" si="31">$P$24/$E$82*1000</f>
        <v>13.765605095541401</v>
      </c>
      <c r="L83">
        <f t="shared" ref="L83:L84" si="32">$P$24/$F$82*1000</f>
        <v>23.276728333697729</v>
      </c>
      <c r="U83" t="s">
        <v>706</v>
      </c>
      <c r="V83">
        <v>17.055186783493259</v>
      </c>
      <c r="W83">
        <v>30.288616633802103</v>
      </c>
    </row>
    <row r="84" spans="2:23">
      <c r="C84" t="s">
        <v>385</v>
      </c>
      <c r="J84" t="s">
        <v>385</v>
      </c>
      <c r="K84">
        <f t="shared" si="31"/>
        <v>13.765605095541401</v>
      </c>
      <c r="L84">
        <f t="shared" si="32"/>
        <v>23.276728333697729</v>
      </c>
      <c r="U84" t="s">
        <v>525</v>
      </c>
      <c r="V84">
        <v>18.449079691203622</v>
      </c>
      <c r="W84">
        <v>77.59984010835376</v>
      </c>
    </row>
    <row r="85" spans="2:23">
      <c r="B85" t="s">
        <v>5449</v>
      </c>
      <c r="C85" t="s">
        <v>5450</v>
      </c>
      <c r="D85" t="s">
        <v>5473</v>
      </c>
      <c r="E85">
        <v>4700000</v>
      </c>
      <c r="F85">
        <v>2464528</v>
      </c>
      <c r="G85">
        <v>7778316370</v>
      </c>
      <c r="H85" s="861">
        <v>7.5899999999999995E-2</v>
      </c>
      <c r="J85" t="s">
        <v>5450</v>
      </c>
      <c r="K85">
        <f>$P$25/$E$85*1000</f>
        <v>0.50042553191489358</v>
      </c>
      <c r="L85">
        <f>$P$25/$F$85*1000</f>
        <v>0.95434095291268761</v>
      </c>
      <c r="U85" t="s">
        <v>526</v>
      </c>
      <c r="V85">
        <v>12.712464358399032</v>
      </c>
      <c r="W85">
        <v>17.869978341086288</v>
      </c>
    </row>
    <row r="86" spans="2:23">
      <c r="B86" t="s">
        <v>5451</v>
      </c>
      <c r="C86" t="s">
        <v>5452</v>
      </c>
      <c r="D86" t="s">
        <v>5474</v>
      </c>
      <c r="E86">
        <v>5401312</v>
      </c>
      <c r="F86">
        <v>4326314</v>
      </c>
      <c r="G86">
        <v>23910432042</v>
      </c>
      <c r="H86" s="861">
        <v>9.8900000000000002E-2</v>
      </c>
      <c r="J86" t="s">
        <v>5452</v>
      </c>
      <c r="K86">
        <f>$P$26/$E$86*1000</f>
        <v>8.1126585540698262</v>
      </c>
      <c r="L86">
        <f>$P$26/$F$86*1000</f>
        <v>10.128483508131865</v>
      </c>
      <c r="P86">
        <f>K85*0.5+K86*0.5</f>
        <v>4.3065420429923602</v>
      </c>
      <c r="Q86">
        <f>L85*0.5+L86*0.5</f>
        <v>5.5414122305222762</v>
      </c>
      <c r="U86" t="s">
        <v>527</v>
      </c>
      <c r="V86">
        <v>19.965252111946981</v>
      </c>
      <c r="W86">
        <v>52.748231601602896</v>
      </c>
    </row>
    <row r="87" spans="2:23">
      <c r="B87" t="s">
        <v>5453</v>
      </c>
      <c r="C87" t="s">
        <v>377</v>
      </c>
      <c r="D87" t="s">
        <v>5475</v>
      </c>
      <c r="E87">
        <v>4631035</v>
      </c>
      <c r="F87">
        <v>2591670</v>
      </c>
      <c r="G87">
        <v>13869575658</v>
      </c>
      <c r="H87" s="861">
        <v>9.74E-2</v>
      </c>
      <c r="J87" t="s">
        <v>377</v>
      </c>
      <c r="K87">
        <f>$P$27/$E$87*1000</f>
        <v>1.1839685944934557</v>
      </c>
      <c r="L87">
        <f>$P$27/$F$87*1000</f>
        <v>2.1156242885861243</v>
      </c>
      <c r="U87" t="s">
        <v>528</v>
      </c>
      <c r="V87">
        <v>16.375820895522388</v>
      </c>
      <c r="W87">
        <v>30.811570556609428</v>
      </c>
    </row>
    <row r="88" spans="2:23">
      <c r="C88" t="s">
        <v>369</v>
      </c>
      <c r="J88" t="s">
        <v>369</v>
      </c>
      <c r="K88">
        <f>$P$27/$E$87*1000</f>
        <v>1.1839685944934557</v>
      </c>
      <c r="L88">
        <f>$P$27/$F$87*1000</f>
        <v>2.1156242885861243</v>
      </c>
    </row>
  </sheetData>
  <autoFilter ref="U6:W6" xr:uid="{059888F6-4749-43B7-B7F2-B881044F2A14}">
    <sortState xmlns:xlrd2="http://schemas.microsoft.com/office/spreadsheetml/2017/richdata2" ref="U7:W88">
      <sortCondition ref="U6"/>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Düğme1_Tıkla">
                <anchor moveWithCells="1" sizeWithCells="1">
                  <from>
                    <xdr:col>9</xdr:col>
                    <xdr:colOff>571500</xdr:colOff>
                    <xdr:row>1</xdr:row>
                    <xdr:rowOff>57150</xdr:rowOff>
                  </from>
                  <to>
                    <xdr:col>10</xdr:col>
                    <xdr:colOff>1085850</xdr:colOff>
                    <xdr:row>3</xdr:row>
                    <xdr:rowOff>66675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D9898-F9F9-45CB-B165-141686E2C49C}">
  <sheetPr codeName="Sheet6">
    <tabColor theme="0"/>
  </sheetPr>
  <dimension ref="A3:V85"/>
  <sheetViews>
    <sheetView workbookViewId="0">
      <selection activeCell="R7" sqref="R7"/>
    </sheetView>
  </sheetViews>
  <sheetFormatPr defaultRowHeight="14.25"/>
  <cols>
    <col min="1" max="1" width="17.125" bestFit="1" customWidth="1"/>
    <col min="2" max="2" width="20.25" bestFit="1" customWidth="1"/>
    <col min="3" max="3" width="10" bestFit="1" customWidth="1"/>
    <col min="4" max="4" width="7.875" bestFit="1" customWidth="1"/>
    <col min="5" max="5" width="11.375" bestFit="1" customWidth="1"/>
    <col min="6" max="6" width="20.75" bestFit="1" customWidth="1"/>
    <col min="7" max="7" width="12.125" bestFit="1" customWidth="1"/>
    <col min="8" max="8" width="13.625" customWidth="1"/>
    <col min="9" max="9" width="20.25" bestFit="1" customWidth="1"/>
    <col min="10" max="10" width="21.875" bestFit="1" customWidth="1"/>
    <col min="12" max="12" width="22.75" bestFit="1" customWidth="1"/>
    <col min="13" max="13" width="11.5" hidden="1" customWidth="1"/>
    <col min="14" max="14" width="13.875" hidden="1" customWidth="1"/>
    <col min="15" max="15" width="10" customWidth="1"/>
    <col min="21" max="21" width="20.25" bestFit="1" customWidth="1"/>
    <col min="22" max="22" width="21.875" bestFit="1" customWidth="1"/>
  </cols>
  <sheetData>
    <row r="3" spans="1:22">
      <c r="B3" t="s">
        <v>5429</v>
      </c>
      <c r="C3" t="s">
        <v>5430</v>
      </c>
      <c r="D3" t="s">
        <v>538</v>
      </c>
      <c r="E3" t="s">
        <v>5431</v>
      </c>
      <c r="F3" t="s">
        <v>5454</v>
      </c>
      <c r="G3" t="s">
        <v>5432</v>
      </c>
      <c r="I3" t="s">
        <v>5146</v>
      </c>
      <c r="J3" t="s">
        <v>5499</v>
      </c>
      <c r="M3" t="s">
        <v>5496</v>
      </c>
      <c r="N3" t="s">
        <v>5497</v>
      </c>
      <c r="O3" t="s">
        <v>5498</v>
      </c>
    </row>
    <row r="4" spans="1:22">
      <c r="A4" t="s">
        <v>5428</v>
      </c>
      <c r="B4" t="s">
        <v>313</v>
      </c>
      <c r="C4" t="s">
        <v>5455</v>
      </c>
      <c r="D4">
        <v>1060432</v>
      </c>
      <c r="E4">
        <v>59367</v>
      </c>
      <c r="F4">
        <v>2113721232</v>
      </c>
      <c r="G4" s="861">
        <v>6.8500000000000005E-2</v>
      </c>
      <c r="H4" s="861"/>
      <c r="I4" t="s">
        <v>313</v>
      </c>
      <c r="J4">
        <f>$O$4/$E$4</f>
        <v>0.12173429683157309</v>
      </c>
      <c r="L4" t="s">
        <v>5428</v>
      </c>
      <c r="M4">
        <v>23245</v>
      </c>
      <c r="N4">
        <v>2411</v>
      </c>
      <c r="O4">
        <v>7227</v>
      </c>
      <c r="U4" t="s">
        <v>5146</v>
      </c>
      <c r="V4" t="s">
        <v>5499</v>
      </c>
    </row>
    <row r="5" spans="1:22">
      <c r="A5" t="s">
        <v>5433</v>
      </c>
      <c r="B5" t="s">
        <v>359</v>
      </c>
      <c r="C5" t="s">
        <v>5456</v>
      </c>
      <c r="D5">
        <v>2691967</v>
      </c>
      <c r="E5">
        <v>1515817</v>
      </c>
      <c r="F5">
        <v>5872423764</v>
      </c>
      <c r="G5" s="861">
        <v>7.8600000000000003E-2</v>
      </c>
      <c r="H5" s="861"/>
      <c r="I5" t="s">
        <v>359</v>
      </c>
      <c r="J5">
        <f>$O$5/$E$5</f>
        <v>1.5224792966433283E-2</v>
      </c>
      <c r="L5" t="s">
        <v>5433</v>
      </c>
      <c r="M5">
        <v>45912</v>
      </c>
      <c r="N5">
        <v>6018</v>
      </c>
      <c r="O5">
        <v>23078</v>
      </c>
      <c r="U5" t="s">
        <v>401</v>
      </c>
      <c r="V5">
        <v>1.4566279767887358E-2</v>
      </c>
    </row>
    <row r="6" spans="1:22">
      <c r="B6" t="s">
        <v>357</v>
      </c>
      <c r="I6" t="s">
        <v>357</v>
      </c>
      <c r="J6">
        <f t="shared" ref="J6:J9" si="0">$O$5/$E$5</f>
        <v>1.5224792966433283E-2</v>
      </c>
      <c r="L6" t="s">
        <v>5434</v>
      </c>
      <c r="M6">
        <v>36167</v>
      </c>
      <c r="N6">
        <v>735</v>
      </c>
      <c r="O6">
        <v>16329</v>
      </c>
      <c r="U6" t="s">
        <v>424</v>
      </c>
      <c r="V6">
        <v>2.047153434654763E-2</v>
      </c>
    </row>
    <row r="7" spans="1:22">
      <c r="B7" t="s">
        <v>365</v>
      </c>
      <c r="I7" t="s">
        <v>365</v>
      </c>
      <c r="J7">
        <f t="shared" si="0"/>
        <v>1.5224792966433283E-2</v>
      </c>
      <c r="L7" t="s">
        <v>5435</v>
      </c>
      <c r="M7">
        <v>71333</v>
      </c>
      <c r="N7">
        <v>11878</v>
      </c>
      <c r="O7">
        <v>59144</v>
      </c>
      <c r="U7" t="s">
        <v>1878</v>
      </c>
      <c r="V7">
        <v>1.5224792966433283E-2</v>
      </c>
    </row>
    <row r="8" spans="1:22">
      <c r="B8" t="s">
        <v>547</v>
      </c>
      <c r="I8" t="s">
        <v>547</v>
      </c>
      <c r="J8">
        <f t="shared" si="0"/>
        <v>1.5224792966433283E-2</v>
      </c>
      <c r="L8" t="s">
        <v>5436</v>
      </c>
      <c r="M8">
        <v>5583</v>
      </c>
      <c r="N8">
        <v>2891</v>
      </c>
      <c r="O8">
        <v>13289</v>
      </c>
      <c r="U8" t="s">
        <v>713</v>
      </c>
      <c r="V8">
        <v>1.5788379401089469E-2</v>
      </c>
    </row>
    <row r="9" spans="1:22">
      <c r="B9" t="s">
        <v>363</v>
      </c>
      <c r="I9" t="s">
        <v>363</v>
      </c>
      <c r="J9">
        <f t="shared" si="0"/>
        <v>1.5224792966433283E-2</v>
      </c>
      <c r="L9" t="s">
        <v>5437</v>
      </c>
      <c r="M9">
        <v>66536</v>
      </c>
      <c r="N9">
        <v>7856</v>
      </c>
      <c r="O9">
        <v>21055</v>
      </c>
      <c r="U9" t="s">
        <v>429</v>
      </c>
      <c r="V9">
        <v>3.0078685086813141E-2</v>
      </c>
    </row>
    <row r="10" spans="1:22">
      <c r="A10" t="s">
        <v>5434</v>
      </c>
      <c r="B10" t="s">
        <v>353</v>
      </c>
      <c r="C10" t="s">
        <v>5457</v>
      </c>
      <c r="D10">
        <v>3000000</v>
      </c>
      <c r="E10">
        <v>1501482</v>
      </c>
      <c r="F10">
        <v>8547986835</v>
      </c>
      <c r="G10" s="861">
        <v>6.6400000000000001E-2</v>
      </c>
      <c r="H10" s="861"/>
      <c r="I10" t="s">
        <v>353</v>
      </c>
      <c r="J10">
        <f>$O$6/$E$10</f>
        <v>1.0875255247815159E-2</v>
      </c>
      <c r="L10" t="s">
        <v>5438</v>
      </c>
      <c r="M10">
        <v>39991</v>
      </c>
      <c r="N10">
        <v>2743</v>
      </c>
      <c r="O10">
        <v>1059</v>
      </c>
      <c r="U10" t="s">
        <v>430</v>
      </c>
      <c r="V10">
        <v>1.1798389981300964E-2</v>
      </c>
    </row>
    <row r="11" spans="1:22">
      <c r="B11" t="s">
        <v>349</v>
      </c>
      <c r="I11" t="s">
        <v>349</v>
      </c>
      <c r="J11">
        <f t="shared" ref="J11:J13" si="1">$O$6/$E$10</f>
        <v>1.0875255247815159E-2</v>
      </c>
      <c r="L11" t="s">
        <v>5439</v>
      </c>
      <c r="M11">
        <v>58412</v>
      </c>
      <c r="N11">
        <v>2842</v>
      </c>
      <c r="O11">
        <v>11683</v>
      </c>
      <c r="U11" t="s">
        <v>432</v>
      </c>
      <c r="V11">
        <v>8.6064474639385435E-3</v>
      </c>
    </row>
    <row r="12" spans="1:22">
      <c r="B12" t="s">
        <v>355</v>
      </c>
      <c r="I12" t="s">
        <v>355</v>
      </c>
      <c r="J12">
        <f t="shared" si="1"/>
        <v>1.0875255247815159E-2</v>
      </c>
      <c r="L12" t="s">
        <v>5440</v>
      </c>
      <c r="M12">
        <v>46515</v>
      </c>
      <c r="N12">
        <v>272</v>
      </c>
      <c r="O12">
        <v>11853</v>
      </c>
      <c r="U12" t="s">
        <v>434</v>
      </c>
      <c r="V12">
        <v>1.1175538055418077E-2</v>
      </c>
    </row>
    <row r="13" spans="1:22">
      <c r="B13" t="s">
        <v>351</v>
      </c>
      <c r="I13" t="s">
        <v>351</v>
      </c>
      <c r="J13">
        <f t="shared" si="1"/>
        <v>1.0875255247815159E-2</v>
      </c>
      <c r="L13" t="s">
        <v>4786</v>
      </c>
      <c r="M13">
        <v>25908</v>
      </c>
      <c r="N13">
        <v>3294</v>
      </c>
      <c r="O13">
        <v>11557</v>
      </c>
      <c r="U13" t="s">
        <v>436</v>
      </c>
      <c r="V13">
        <v>1.5788379401089469E-2</v>
      </c>
    </row>
    <row r="14" spans="1:22">
      <c r="A14" t="s">
        <v>5435</v>
      </c>
      <c r="B14" t="s">
        <v>237</v>
      </c>
      <c r="C14" t="s">
        <v>5458</v>
      </c>
      <c r="D14">
        <v>4584835</v>
      </c>
      <c r="E14">
        <v>1389628</v>
      </c>
      <c r="F14">
        <v>19248046873</v>
      </c>
      <c r="G14" s="861">
        <v>0.73929999999999996</v>
      </c>
      <c r="H14" s="861"/>
      <c r="I14" t="s">
        <v>237</v>
      </c>
      <c r="J14">
        <f>$O$7/$E$14</f>
        <v>4.256103072189104E-2</v>
      </c>
      <c r="L14" t="s">
        <v>5441</v>
      </c>
      <c r="M14">
        <v>86682</v>
      </c>
      <c r="N14">
        <v>14116</v>
      </c>
      <c r="O14">
        <v>43768</v>
      </c>
      <c r="U14" t="s">
        <v>712</v>
      </c>
      <c r="V14">
        <v>1.0025976745363532E-2</v>
      </c>
    </row>
    <row r="15" spans="1:22">
      <c r="B15" t="s">
        <v>239</v>
      </c>
      <c r="I15" t="s">
        <v>239</v>
      </c>
      <c r="J15">
        <f t="shared" ref="J15:J19" si="2">$O$7/$E$14</f>
        <v>4.256103072189104E-2</v>
      </c>
      <c r="L15" t="s">
        <v>5442</v>
      </c>
      <c r="M15">
        <v>45242</v>
      </c>
      <c r="N15">
        <v>2446</v>
      </c>
      <c r="O15">
        <v>11818</v>
      </c>
      <c r="U15" t="s">
        <v>440</v>
      </c>
      <c r="V15">
        <v>1.2617213342665657E-2</v>
      </c>
    </row>
    <row r="16" spans="1:22">
      <c r="B16" t="s">
        <v>233</v>
      </c>
      <c r="I16" t="s">
        <v>233</v>
      </c>
      <c r="J16">
        <f t="shared" si="2"/>
        <v>4.256103072189104E-2</v>
      </c>
      <c r="L16" t="s">
        <v>5443</v>
      </c>
      <c r="M16">
        <v>81834</v>
      </c>
      <c r="N16">
        <v>459</v>
      </c>
      <c r="O16">
        <v>20847</v>
      </c>
      <c r="U16" t="s">
        <v>665</v>
      </c>
      <c r="V16">
        <v>8.6910560672265706E-3</v>
      </c>
    </row>
    <row r="17" spans="1:22">
      <c r="B17" t="s">
        <v>235</v>
      </c>
      <c r="I17" t="s">
        <v>235</v>
      </c>
      <c r="J17">
        <f t="shared" si="2"/>
        <v>4.256103072189104E-2</v>
      </c>
      <c r="L17" t="s">
        <v>5444</v>
      </c>
      <c r="M17">
        <v>84063</v>
      </c>
      <c r="N17">
        <v>10462</v>
      </c>
      <c r="O17">
        <v>52382</v>
      </c>
      <c r="U17" t="s">
        <v>444</v>
      </c>
      <c r="V17">
        <v>8.6064474639385435E-3</v>
      </c>
    </row>
    <row r="18" spans="1:22">
      <c r="B18" t="s">
        <v>229</v>
      </c>
      <c r="I18" t="s">
        <v>229</v>
      </c>
      <c r="J18">
        <f t="shared" si="2"/>
        <v>4.256103072189104E-2</v>
      </c>
      <c r="L18" t="s">
        <v>5445</v>
      </c>
      <c r="M18">
        <v>58628</v>
      </c>
      <c r="N18">
        <v>7057</v>
      </c>
      <c r="O18">
        <v>18674</v>
      </c>
      <c r="U18" t="s">
        <v>445</v>
      </c>
      <c r="V18">
        <v>4.256103072189104E-2</v>
      </c>
    </row>
    <row r="19" spans="1:22">
      <c r="B19" t="s">
        <v>231</v>
      </c>
      <c r="I19" t="s">
        <v>231</v>
      </c>
      <c r="J19">
        <f t="shared" si="2"/>
        <v>4.256103072189104E-2</v>
      </c>
      <c r="L19" t="s">
        <v>5446</v>
      </c>
      <c r="M19">
        <v>109718</v>
      </c>
      <c r="N19">
        <v>1337</v>
      </c>
      <c r="O19">
        <v>30647</v>
      </c>
      <c r="U19" t="s">
        <v>447</v>
      </c>
      <c r="V19">
        <v>1.5788379401089469E-2</v>
      </c>
    </row>
    <row r="20" spans="1:22">
      <c r="A20" t="s">
        <v>5436</v>
      </c>
      <c r="B20" t="s">
        <v>275</v>
      </c>
      <c r="C20" t="s">
        <v>5459</v>
      </c>
      <c r="D20">
        <v>2000000</v>
      </c>
      <c r="E20">
        <v>841695</v>
      </c>
      <c r="F20">
        <v>1982753410</v>
      </c>
      <c r="G20" s="861">
        <v>0.39639999999999997</v>
      </c>
      <c r="H20" s="861"/>
      <c r="I20" t="s">
        <v>275</v>
      </c>
      <c r="J20">
        <f>$O$8/$E$20</f>
        <v>1.5788379401089469E-2</v>
      </c>
      <c r="L20" t="s">
        <v>5447</v>
      </c>
      <c r="M20">
        <v>48753</v>
      </c>
      <c r="N20">
        <v>8254</v>
      </c>
      <c r="O20">
        <v>23711</v>
      </c>
      <c r="U20" t="s">
        <v>666</v>
      </c>
      <c r="V20">
        <v>1.5224792966433283E-2</v>
      </c>
    </row>
    <row r="21" spans="1:22">
      <c r="B21" t="s">
        <v>267</v>
      </c>
      <c r="I21" t="s">
        <v>267</v>
      </c>
      <c r="J21">
        <f t="shared" ref="J21:J26" si="3">$O$8/$E$20</f>
        <v>1.5788379401089469E-2</v>
      </c>
      <c r="L21" t="s">
        <v>5448</v>
      </c>
      <c r="M21">
        <v>21612</v>
      </c>
      <c r="N21">
        <v>4679</v>
      </c>
      <c r="O21">
        <v>10839</v>
      </c>
      <c r="U21" t="s">
        <v>667</v>
      </c>
      <c r="V21">
        <v>1.488002952655821E-2</v>
      </c>
    </row>
    <row r="22" spans="1:22">
      <c r="B22" t="s">
        <v>269</v>
      </c>
      <c r="I22" t="s">
        <v>269</v>
      </c>
      <c r="J22">
        <f t="shared" si="3"/>
        <v>1.5788379401089469E-2</v>
      </c>
      <c r="L22" t="s">
        <v>5490</v>
      </c>
      <c r="M22">
        <v>2352</v>
      </c>
      <c r="N22">
        <v>861</v>
      </c>
      <c r="O22">
        <v>7388</v>
      </c>
      <c r="U22" t="s">
        <v>668</v>
      </c>
      <c r="V22">
        <v>2.0549181234464412E-3</v>
      </c>
    </row>
    <row r="23" spans="1:22">
      <c r="B23" t="s">
        <v>263</v>
      </c>
      <c r="I23" t="s">
        <v>263</v>
      </c>
      <c r="J23">
        <f t="shared" si="3"/>
        <v>1.5788379401089469E-2</v>
      </c>
      <c r="L23" t="s">
        <v>5451</v>
      </c>
      <c r="M23">
        <v>43819</v>
      </c>
      <c r="N23">
        <v>17179</v>
      </c>
      <c r="O23">
        <v>14069</v>
      </c>
      <c r="U23" t="s">
        <v>454</v>
      </c>
      <c r="V23">
        <v>1.0875255247815159E-2</v>
      </c>
    </row>
    <row r="24" spans="1:22">
      <c r="B24" t="s">
        <v>265</v>
      </c>
      <c r="I24" t="s">
        <v>265</v>
      </c>
      <c r="J24">
        <f t="shared" si="3"/>
        <v>1.5788379401089469E-2</v>
      </c>
      <c r="L24" t="s">
        <v>5453</v>
      </c>
      <c r="M24">
        <v>5483</v>
      </c>
      <c r="N24">
        <v>13553</v>
      </c>
      <c r="O24">
        <v>30879</v>
      </c>
      <c r="U24" t="s">
        <v>455</v>
      </c>
      <c r="V24">
        <v>1.1175538055418077E-2</v>
      </c>
    </row>
    <row r="25" spans="1:22">
      <c r="B25" t="s">
        <v>273</v>
      </c>
      <c r="I25" t="s">
        <v>273</v>
      </c>
      <c r="J25">
        <f t="shared" si="3"/>
        <v>1.5788379401089469E-2</v>
      </c>
      <c r="U25" t="s">
        <v>457</v>
      </c>
      <c r="V25">
        <v>8.6910560672265706E-3</v>
      </c>
    </row>
    <row r="26" spans="1:22">
      <c r="B26" t="s">
        <v>271</v>
      </c>
      <c r="I26" t="s">
        <v>271</v>
      </c>
      <c r="J26">
        <f t="shared" si="3"/>
        <v>1.5788379401089469E-2</v>
      </c>
      <c r="U26" t="s">
        <v>669</v>
      </c>
      <c r="V26">
        <v>8.6910560672265706E-3</v>
      </c>
    </row>
    <row r="27" spans="1:22">
      <c r="A27" t="s">
        <v>5437</v>
      </c>
      <c r="B27" t="s">
        <v>375</v>
      </c>
      <c r="C27" t="s">
        <v>5460</v>
      </c>
      <c r="D27">
        <v>2516114</v>
      </c>
      <c r="E27">
        <v>1668752</v>
      </c>
      <c r="F27">
        <v>7486869680</v>
      </c>
      <c r="G27" s="861">
        <v>7.6100000000000001E-2</v>
      </c>
      <c r="H27" s="861"/>
      <c r="I27" t="s">
        <v>375</v>
      </c>
      <c r="J27">
        <f>$O$9/$E$27</f>
        <v>1.2617213342665657E-2</v>
      </c>
      <c r="U27" t="s">
        <v>670</v>
      </c>
      <c r="V27">
        <v>8.6064474639385435E-3</v>
      </c>
    </row>
    <row r="28" spans="1:22">
      <c r="B28" t="s">
        <v>373</v>
      </c>
      <c r="I28" t="s">
        <v>373</v>
      </c>
      <c r="J28">
        <f t="shared" ref="J28:J29" si="4">$O$9/$E$27</f>
        <v>1.2617213342665657E-2</v>
      </c>
      <c r="U28" t="s">
        <v>671</v>
      </c>
      <c r="V28">
        <v>1.1798389981300964E-2</v>
      </c>
    </row>
    <row r="29" spans="1:22">
      <c r="B29" t="s">
        <v>371</v>
      </c>
      <c r="I29" t="s">
        <v>371</v>
      </c>
      <c r="J29">
        <f t="shared" si="4"/>
        <v>1.2617213342665657E-2</v>
      </c>
      <c r="U29" t="s">
        <v>672</v>
      </c>
      <c r="V29">
        <v>1.2617213342665657E-2</v>
      </c>
    </row>
    <row r="30" spans="1:22">
      <c r="A30" t="s">
        <v>5438</v>
      </c>
      <c r="B30" t="s">
        <v>253</v>
      </c>
      <c r="C30" t="s">
        <v>5461</v>
      </c>
      <c r="D30">
        <v>2167642</v>
      </c>
      <c r="E30">
        <v>515349</v>
      </c>
      <c r="F30">
        <v>3935413183</v>
      </c>
      <c r="G30" s="861">
        <v>0.65839999999999999</v>
      </c>
      <c r="H30" s="861"/>
      <c r="I30" t="s">
        <v>253</v>
      </c>
      <c r="J30">
        <f>$O$10/$E$30</f>
        <v>2.0549181234464412E-3</v>
      </c>
      <c r="U30" t="s">
        <v>673</v>
      </c>
      <c r="V30">
        <v>4.256103072189104E-2</v>
      </c>
    </row>
    <row r="31" spans="1:22">
      <c r="B31" t="s">
        <v>249</v>
      </c>
      <c r="I31" t="s">
        <v>249</v>
      </c>
      <c r="J31">
        <f t="shared" ref="J31:J33" si="5">$O$10/$E$30</f>
        <v>2.0549181234464412E-3</v>
      </c>
      <c r="U31" t="s">
        <v>674</v>
      </c>
      <c r="V31">
        <v>1.0875255247815159E-2</v>
      </c>
    </row>
    <row r="32" spans="1:22">
      <c r="B32" t="s">
        <v>247</v>
      </c>
      <c r="I32" t="s">
        <v>247</v>
      </c>
      <c r="J32">
        <f t="shared" si="5"/>
        <v>2.0549181234464412E-3</v>
      </c>
      <c r="U32" t="s">
        <v>675</v>
      </c>
      <c r="V32">
        <v>1.1673906089623804E-2</v>
      </c>
    </row>
    <row r="33" spans="1:22">
      <c r="B33" t="s">
        <v>251</v>
      </c>
      <c r="I33" t="s">
        <v>251</v>
      </c>
      <c r="J33">
        <f t="shared" si="5"/>
        <v>2.0549181234464412E-3</v>
      </c>
      <c r="U33" t="s">
        <v>676</v>
      </c>
      <c r="V33">
        <v>1.488002952655821E-2</v>
      </c>
    </row>
    <row r="34" spans="1:22">
      <c r="A34" t="s">
        <v>5439</v>
      </c>
      <c r="B34" t="s">
        <v>287</v>
      </c>
      <c r="C34" t="s">
        <v>5462</v>
      </c>
      <c r="D34">
        <v>2242881</v>
      </c>
      <c r="E34">
        <v>1165273</v>
      </c>
      <c r="F34">
        <v>2517862228</v>
      </c>
      <c r="G34" s="861">
        <v>9.4299999999999995E-2</v>
      </c>
      <c r="H34" s="861"/>
      <c r="I34" t="s">
        <v>287</v>
      </c>
      <c r="J34">
        <f>$O$11/$E$34</f>
        <v>1.0025976745363532E-2</v>
      </c>
      <c r="U34" t="s">
        <v>677</v>
      </c>
      <c r="V34">
        <v>1.5788379401089469E-2</v>
      </c>
    </row>
    <row r="35" spans="1:22">
      <c r="B35" t="s">
        <v>279</v>
      </c>
      <c r="I35" t="s">
        <v>279</v>
      </c>
      <c r="J35">
        <f t="shared" ref="J35:J38" si="6">$O$11/$E$34</f>
        <v>1.0025976745363532E-2</v>
      </c>
      <c r="U35" t="s">
        <v>469</v>
      </c>
      <c r="V35">
        <v>1.5788379401089469E-2</v>
      </c>
    </row>
    <row r="36" spans="1:22">
      <c r="B36" t="s">
        <v>283</v>
      </c>
      <c r="I36" t="s">
        <v>283</v>
      </c>
      <c r="J36">
        <f t="shared" si="6"/>
        <v>1.0025976745363532E-2</v>
      </c>
      <c r="U36" t="s">
        <v>678</v>
      </c>
      <c r="V36">
        <v>1.5224792966433283E-2</v>
      </c>
    </row>
    <row r="37" spans="1:22">
      <c r="B37" t="s">
        <v>277</v>
      </c>
      <c r="I37" t="s">
        <v>277</v>
      </c>
      <c r="J37">
        <f t="shared" si="6"/>
        <v>1.0025976745363532E-2</v>
      </c>
      <c r="U37" t="s">
        <v>679</v>
      </c>
      <c r="V37">
        <v>1.4566279767887358E-2</v>
      </c>
    </row>
    <row r="38" spans="1:22">
      <c r="B38" t="s">
        <v>281</v>
      </c>
      <c r="I38" t="s">
        <v>281</v>
      </c>
      <c r="J38">
        <f t="shared" si="6"/>
        <v>1.0025976745363532E-2</v>
      </c>
      <c r="U38" t="s">
        <v>711</v>
      </c>
      <c r="V38">
        <v>1.0025976745363532E-2</v>
      </c>
    </row>
    <row r="39" spans="1:22">
      <c r="A39" t="s">
        <v>5440</v>
      </c>
      <c r="B39" t="s">
        <v>259</v>
      </c>
      <c r="C39" t="s">
        <v>5463</v>
      </c>
      <c r="D39">
        <v>1700000</v>
      </c>
      <c r="E39">
        <v>796571</v>
      </c>
      <c r="F39">
        <v>3292407558</v>
      </c>
      <c r="G39" s="861">
        <v>9.5500000000000002E-2</v>
      </c>
      <c r="H39" s="861"/>
      <c r="I39" t="s">
        <v>259</v>
      </c>
      <c r="J39">
        <f>$O$12/$E$39</f>
        <v>1.488002952655821E-2</v>
      </c>
      <c r="U39" t="s">
        <v>680</v>
      </c>
      <c r="V39">
        <v>1.0025976745363532E-2</v>
      </c>
    </row>
    <row r="40" spans="1:22">
      <c r="B40" t="s">
        <v>261</v>
      </c>
      <c r="I40" t="s">
        <v>261</v>
      </c>
      <c r="J40">
        <f t="shared" ref="J40:J42" si="7">$O$12/$E$39</f>
        <v>1.488002952655821E-2</v>
      </c>
      <c r="U40" t="s">
        <v>710</v>
      </c>
      <c r="V40">
        <v>2.0549181234464412E-3</v>
      </c>
    </row>
    <row r="41" spans="1:22">
      <c r="B41" t="s">
        <v>257</v>
      </c>
      <c r="I41" t="s">
        <v>257</v>
      </c>
      <c r="J41">
        <f t="shared" si="7"/>
        <v>1.488002952655821E-2</v>
      </c>
      <c r="U41" t="s">
        <v>475</v>
      </c>
      <c r="V41">
        <v>1.4566279767887358E-2</v>
      </c>
    </row>
    <row r="42" spans="1:22">
      <c r="B42" t="s">
        <v>255</v>
      </c>
      <c r="I42" t="s">
        <v>255</v>
      </c>
      <c r="J42">
        <f t="shared" si="7"/>
        <v>1.488002952655821E-2</v>
      </c>
      <c r="U42" t="s">
        <v>709</v>
      </c>
      <c r="V42">
        <v>1.5788379401089469E-2</v>
      </c>
    </row>
    <row r="43" spans="1:22">
      <c r="A43" t="s">
        <v>4786</v>
      </c>
      <c r="B43" t="s">
        <v>243</v>
      </c>
      <c r="C43" t="s">
        <v>5464</v>
      </c>
      <c r="D43">
        <v>1626195</v>
      </c>
      <c r="E43">
        <v>564540</v>
      </c>
      <c r="F43">
        <v>3596747810</v>
      </c>
      <c r="G43" s="861">
        <v>6.7000000000000004E-2</v>
      </c>
      <c r="H43" s="861"/>
      <c r="I43" t="s">
        <v>243</v>
      </c>
      <c r="J43">
        <f>$O$13/$E$43</f>
        <v>2.047153434654763E-2</v>
      </c>
      <c r="U43" t="s">
        <v>477</v>
      </c>
      <c r="V43">
        <v>1.1175538055418077E-2</v>
      </c>
    </row>
    <row r="44" spans="1:22">
      <c r="B44" t="s">
        <v>327</v>
      </c>
      <c r="I44" t="s">
        <v>327</v>
      </c>
      <c r="J44">
        <f>$O$13/$E$43</f>
        <v>2.047153434654763E-2</v>
      </c>
      <c r="U44" t="s">
        <v>681</v>
      </c>
      <c r="V44">
        <v>3.1248471171568849E-3</v>
      </c>
    </row>
    <row r="45" spans="1:22">
      <c r="A45" t="s">
        <v>5441</v>
      </c>
      <c r="B45" t="s">
        <v>333</v>
      </c>
      <c r="C45" t="s">
        <v>5465</v>
      </c>
      <c r="D45">
        <v>7700000</v>
      </c>
      <c r="E45">
        <v>3004748</v>
      </c>
      <c r="F45">
        <v>11719263395</v>
      </c>
      <c r="G45" s="861">
        <v>0.15240000000000001</v>
      </c>
      <c r="H45" s="861"/>
      <c r="I45" t="s">
        <v>333</v>
      </c>
      <c r="J45">
        <f>$O$14/$E$45</f>
        <v>1.4566279767887358E-2</v>
      </c>
      <c r="U45" t="s">
        <v>682</v>
      </c>
      <c r="V45">
        <v>1.1914711363715288E-2</v>
      </c>
    </row>
    <row r="46" spans="1:22">
      <c r="B46" t="s">
        <v>331</v>
      </c>
      <c r="I46" t="s">
        <v>331</v>
      </c>
      <c r="J46">
        <f t="shared" ref="J46:J50" si="8">$O$14/$E$45</f>
        <v>1.4566279767887358E-2</v>
      </c>
      <c r="U46" t="s">
        <v>683</v>
      </c>
      <c r="V46">
        <v>2.047153434654763E-2</v>
      </c>
    </row>
    <row r="47" spans="1:22">
      <c r="B47" t="s">
        <v>329</v>
      </c>
      <c r="I47" t="s">
        <v>329</v>
      </c>
      <c r="J47">
        <f t="shared" si="8"/>
        <v>1.4566279767887358E-2</v>
      </c>
      <c r="U47" t="s">
        <v>684</v>
      </c>
      <c r="V47">
        <v>8.6064474639385435E-3</v>
      </c>
    </row>
    <row r="48" spans="1:22">
      <c r="B48" t="s">
        <v>325</v>
      </c>
      <c r="I48" t="s">
        <v>325</v>
      </c>
      <c r="J48">
        <f t="shared" si="8"/>
        <v>1.4566279767887358E-2</v>
      </c>
      <c r="U48" t="s">
        <v>483</v>
      </c>
      <c r="V48">
        <v>3.0078685086813141E-2</v>
      </c>
    </row>
    <row r="49" spans="1:22">
      <c r="B49" t="s">
        <v>245</v>
      </c>
      <c r="I49" t="s">
        <v>245</v>
      </c>
      <c r="J49">
        <f t="shared" si="8"/>
        <v>1.4566279767887358E-2</v>
      </c>
      <c r="U49" t="s">
        <v>485</v>
      </c>
      <c r="V49">
        <v>1.5788379401089469E-2</v>
      </c>
    </row>
    <row r="50" spans="1:22">
      <c r="B50" t="s">
        <v>241</v>
      </c>
      <c r="I50" t="s">
        <v>241</v>
      </c>
      <c r="J50">
        <f t="shared" si="8"/>
        <v>1.4566279767887358E-2</v>
      </c>
      <c r="U50" t="s">
        <v>487</v>
      </c>
      <c r="V50">
        <v>8.6064474639385435E-3</v>
      </c>
    </row>
    <row r="51" spans="1:22">
      <c r="A51" t="s">
        <v>5442</v>
      </c>
      <c r="B51" t="s">
        <v>311</v>
      </c>
      <c r="C51" t="s">
        <v>5466</v>
      </c>
      <c r="D51">
        <v>2266037</v>
      </c>
      <c r="E51">
        <v>857697</v>
      </c>
      <c r="F51">
        <v>2284310794</v>
      </c>
      <c r="G51" s="861">
        <v>7.5600000000000001E-2</v>
      </c>
      <c r="H51" s="861"/>
      <c r="I51" t="s">
        <v>311</v>
      </c>
      <c r="J51">
        <f>$O$15/$E$51</f>
        <v>1.3778758699167655E-2</v>
      </c>
      <c r="U51" t="s">
        <v>685</v>
      </c>
      <c r="V51">
        <v>0.12173429683157309</v>
      </c>
    </row>
    <row r="52" spans="1:22">
      <c r="B52" t="s">
        <v>293</v>
      </c>
      <c r="I52" t="s">
        <v>293</v>
      </c>
      <c r="J52">
        <f t="shared" ref="J52:J53" si="9">$O$15/$E$51</f>
        <v>1.3778758699167655E-2</v>
      </c>
      <c r="U52" t="s">
        <v>489</v>
      </c>
      <c r="V52">
        <v>8.6064474639385435E-3</v>
      </c>
    </row>
    <row r="53" spans="1:22">
      <c r="B53" t="s">
        <v>309</v>
      </c>
      <c r="I53" t="s">
        <v>309</v>
      </c>
      <c r="J53">
        <f t="shared" si="9"/>
        <v>1.3778758699167655E-2</v>
      </c>
      <c r="U53" t="s">
        <v>686</v>
      </c>
      <c r="V53">
        <v>1.1673906089623804E-2</v>
      </c>
    </row>
    <row r="54" spans="1:22">
      <c r="A54" t="s">
        <v>5443</v>
      </c>
      <c r="B54" t="s">
        <v>295</v>
      </c>
      <c r="C54" t="s">
        <v>5467</v>
      </c>
      <c r="D54">
        <v>3284772</v>
      </c>
      <c r="E54">
        <v>1766936</v>
      </c>
      <c r="F54">
        <v>4745850934</v>
      </c>
      <c r="G54" s="861">
        <v>0.1046</v>
      </c>
      <c r="H54" s="861"/>
      <c r="I54" t="s">
        <v>295</v>
      </c>
      <c r="J54">
        <f>$O$16/$E$54</f>
        <v>1.1798389981300964E-2</v>
      </c>
      <c r="U54" t="s">
        <v>687</v>
      </c>
      <c r="V54">
        <v>3.0078685086813141E-2</v>
      </c>
    </row>
    <row r="55" spans="1:22">
      <c r="B55" t="s">
        <v>285</v>
      </c>
      <c r="I55" t="s">
        <v>285</v>
      </c>
      <c r="J55">
        <f t="shared" ref="J55:J58" si="10">$O$16/$E$54</f>
        <v>1.1798389981300964E-2</v>
      </c>
      <c r="U55" t="s">
        <v>688</v>
      </c>
      <c r="V55">
        <v>1.4566279767887358E-2</v>
      </c>
    </row>
    <row r="56" spans="1:22">
      <c r="B56" t="s">
        <v>297</v>
      </c>
      <c r="I56" t="s">
        <v>297</v>
      </c>
      <c r="J56">
        <f t="shared" si="10"/>
        <v>1.1798389981300964E-2</v>
      </c>
      <c r="U56" t="s">
        <v>689</v>
      </c>
      <c r="V56">
        <v>1.0875255247815159E-2</v>
      </c>
    </row>
    <row r="57" spans="1:22">
      <c r="B57" t="s">
        <v>289</v>
      </c>
      <c r="I57" t="s">
        <v>289</v>
      </c>
      <c r="J57">
        <f t="shared" si="10"/>
        <v>1.1798389981300964E-2</v>
      </c>
      <c r="U57" t="s">
        <v>494</v>
      </c>
      <c r="V57">
        <v>3.0078685086813141E-2</v>
      </c>
    </row>
    <row r="58" spans="1:22">
      <c r="B58" t="s">
        <v>291</v>
      </c>
      <c r="I58" t="s">
        <v>291</v>
      </c>
      <c r="J58">
        <f t="shared" si="10"/>
        <v>1.1798389981300964E-2</v>
      </c>
      <c r="U58" t="s">
        <v>690</v>
      </c>
      <c r="V58">
        <v>1.5224792966433283E-2</v>
      </c>
    </row>
    <row r="59" spans="1:22">
      <c r="A59" t="s">
        <v>5444</v>
      </c>
      <c r="B59" t="s">
        <v>343</v>
      </c>
      <c r="C59" t="s">
        <v>5468</v>
      </c>
      <c r="D59">
        <v>3742694</v>
      </c>
      <c r="E59">
        <v>1741499</v>
      </c>
      <c r="F59">
        <v>6679538234</v>
      </c>
      <c r="G59" s="861">
        <v>8.0799999999999997E-2</v>
      </c>
      <c r="H59" s="861"/>
      <c r="I59" t="s">
        <v>343</v>
      </c>
      <c r="J59">
        <f>$O$17/$E$59</f>
        <v>3.0078685086813141E-2</v>
      </c>
      <c r="U59" t="s">
        <v>496</v>
      </c>
      <c r="V59">
        <v>1.488002952655821E-2</v>
      </c>
    </row>
    <row r="60" spans="1:22">
      <c r="B60" t="s">
        <v>341</v>
      </c>
      <c r="I60" t="s">
        <v>341</v>
      </c>
      <c r="J60">
        <f t="shared" ref="J60:J64" si="11">$O$17/$E$59</f>
        <v>3.0078685086813141E-2</v>
      </c>
      <c r="U60" t="s">
        <v>691</v>
      </c>
      <c r="V60">
        <v>1.1914711363715288E-2</v>
      </c>
    </row>
    <row r="61" spans="1:22">
      <c r="B61" t="s">
        <v>319</v>
      </c>
      <c r="I61" t="s">
        <v>319</v>
      </c>
      <c r="J61">
        <f t="shared" si="11"/>
        <v>3.0078685086813141E-2</v>
      </c>
      <c r="U61" t="s">
        <v>692</v>
      </c>
      <c r="V61">
        <v>4.256103072189104E-2</v>
      </c>
    </row>
    <row r="62" spans="1:22">
      <c r="B62" t="s">
        <v>317</v>
      </c>
      <c r="I62" t="s">
        <v>317</v>
      </c>
      <c r="J62">
        <f t="shared" si="11"/>
        <v>3.0078685086813141E-2</v>
      </c>
      <c r="U62" t="s">
        <v>693</v>
      </c>
      <c r="V62">
        <v>1.4566279767887358E-2</v>
      </c>
    </row>
    <row r="63" spans="1:22">
      <c r="B63" t="s">
        <v>315</v>
      </c>
      <c r="I63" t="s">
        <v>315</v>
      </c>
      <c r="J63">
        <f t="shared" si="11"/>
        <v>3.0078685086813141E-2</v>
      </c>
      <c r="U63" t="s">
        <v>694</v>
      </c>
      <c r="V63">
        <v>1.2617213342665657E-2</v>
      </c>
    </row>
    <row r="64" spans="1:22">
      <c r="B64" t="s">
        <v>321</v>
      </c>
      <c r="I64" t="s">
        <v>321</v>
      </c>
      <c r="J64">
        <f t="shared" si="11"/>
        <v>3.0078685086813141E-2</v>
      </c>
      <c r="U64" t="s">
        <v>695</v>
      </c>
      <c r="V64">
        <v>2.0549181234464412E-3</v>
      </c>
    </row>
    <row r="65" spans="1:22">
      <c r="A65" t="s">
        <v>5445</v>
      </c>
      <c r="B65" t="s">
        <v>339</v>
      </c>
      <c r="C65" t="s">
        <v>5469</v>
      </c>
      <c r="D65">
        <v>2490235</v>
      </c>
      <c r="E65">
        <v>1670971</v>
      </c>
      <c r="F65">
        <v>6936120128</v>
      </c>
      <c r="G65" s="861">
        <v>0.1132</v>
      </c>
      <c r="H65" s="861"/>
      <c r="I65" t="s">
        <v>339</v>
      </c>
      <c r="J65">
        <f>$O$18/$E$65</f>
        <v>1.1175538055418077E-2</v>
      </c>
      <c r="U65" t="s">
        <v>696</v>
      </c>
      <c r="V65">
        <v>3.0078685086813141E-2</v>
      </c>
    </row>
    <row r="66" spans="1:22">
      <c r="B66" t="s">
        <v>337</v>
      </c>
      <c r="I66" t="s">
        <v>337</v>
      </c>
      <c r="J66">
        <f t="shared" ref="J66:J67" si="12">$O$18/$E$65</f>
        <v>1.1175538055418077E-2</v>
      </c>
      <c r="U66" t="s">
        <v>697</v>
      </c>
      <c r="V66">
        <v>3.0078685086813141E-2</v>
      </c>
    </row>
    <row r="67" spans="1:22">
      <c r="B67" t="s">
        <v>335</v>
      </c>
      <c r="I67" t="s">
        <v>335</v>
      </c>
      <c r="J67">
        <f t="shared" si="12"/>
        <v>1.1175538055418077E-2</v>
      </c>
      <c r="U67" t="s">
        <v>506</v>
      </c>
      <c r="V67">
        <v>1.1798389981300964E-2</v>
      </c>
    </row>
    <row r="68" spans="1:22">
      <c r="A68" t="s">
        <v>5446</v>
      </c>
      <c r="B68" t="s">
        <v>345</v>
      </c>
      <c r="C68" t="s">
        <v>5470</v>
      </c>
      <c r="D68">
        <v>6700000</v>
      </c>
      <c r="E68">
        <v>3560935</v>
      </c>
      <c r="F68">
        <v>10925811803</v>
      </c>
      <c r="G68" s="861">
        <v>7.9000000000000001E-2</v>
      </c>
      <c r="H68" s="861"/>
      <c r="I68" t="s">
        <v>345</v>
      </c>
      <c r="J68">
        <f>$O$19/$E$68</f>
        <v>8.6064474639385435E-3</v>
      </c>
      <c r="U68" t="s">
        <v>698</v>
      </c>
      <c r="V68">
        <v>1.4566279767887358E-2</v>
      </c>
    </row>
    <row r="69" spans="1:22">
      <c r="B69" t="s">
        <v>303</v>
      </c>
      <c r="I69" t="s">
        <v>303</v>
      </c>
      <c r="J69">
        <f t="shared" ref="J69:J74" si="13">$O$19/$E$68</f>
        <v>8.6064474639385435E-3</v>
      </c>
      <c r="U69" t="s">
        <v>699</v>
      </c>
      <c r="V69">
        <v>1.0025976745363532E-2</v>
      </c>
    </row>
    <row r="70" spans="1:22">
      <c r="B70" t="s">
        <v>299</v>
      </c>
      <c r="I70" t="s">
        <v>299</v>
      </c>
      <c r="J70">
        <f t="shared" si="13"/>
        <v>8.6064474639385435E-3</v>
      </c>
      <c r="U70" t="s">
        <v>510</v>
      </c>
      <c r="V70">
        <v>1.0875255247815159E-2</v>
      </c>
    </row>
    <row r="71" spans="1:22">
      <c r="B71" t="s">
        <v>307</v>
      </c>
      <c r="I71" t="s">
        <v>307</v>
      </c>
      <c r="J71">
        <f t="shared" si="13"/>
        <v>8.6064474639385435E-3</v>
      </c>
      <c r="U71" t="s">
        <v>511</v>
      </c>
      <c r="V71">
        <v>1.1798389981300964E-2</v>
      </c>
    </row>
    <row r="72" spans="1:22">
      <c r="B72" t="s">
        <v>301</v>
      </c>
      <c r="I72" t="s">
        <v>301</v>
      </c>
      <c r="J72">
        <f t="shared" si="13"/>
        <v>8.6064474639385435E-3</v>
      </c>
      <c r="U72" t="s">
        <v>700</v>
      </c>
      <c r="V72">
        <v>4.256103072189104E-2</v>
      </c>
    </row>
    <row r="73" spans="1:22">
      <c r="B73" t="s">
        <v>323</v>
      </c>
      <c r="I73" t="s">
        <v>323</v>
      </c>
      <c r="J73">
        <f t="shared" si="13"/>
        <v>8.6064474639385435E-3</v>
      </c>
      <c r="U73" t="s">
        <v>701</v>
      </c>
      <c r="V73">
        <v>1.1798389981300964E-2</v>
      </c>
    </row>
    <row r="74" spans="1:22">
      <c r="B74" t="s">
        <v>305</v>
      </c>
      <c r="I74" t="s">
        <v>305</v>
      </c>
      <c r="J74">
        <f t="shared" si="13"/>
        <v>8.6064474639385435E-3</v>
      </c>
      <c r="U74" t="s">
        <v>702</v>
      </c>
      <c r="V74">
        <v>1.3778758699167655E-2</v>
      </c>
    </row>
    <row r="75" spans="1:22">
      <c r="A75" t="s">
        <v>5447</v>
      </c>
      <c r="B75" t="s">
        <v>361</v>
      </c>
      <c r="C75" t="s">
        <v>5471</v>
      </c>
      <c r="D75">
        <v>3835055</v>
      </c>
      <c r="E75">
        <v>2728207</v>
      </c>
      <c r="F75">
        <v>7920876798</v>
      </c>
      <c r="G75" s="861">
        <v>7.0300000000000001E-2</v>
      </c>
      <c r="H75" s="861"/>
      <c r="I75" t="s">
        <v>361</v>
      </c>
      <c r="J75">
        <f>$O$20/$E$75</f>
        <v>8.6910560672265706E-3</v>
      </c>
      <c r="U75" t="s">
        <v>703</v>
      </c>
      <c r="V75">
        <v>4.256103072189104E-2</v>
      </c>
    </row>
    <row r="76" spans="1:22">
      <c r="B76" t="s">
        <v>381</v>
      </c>
      <c r="I76" t="s">
        <v>381</v>
      </c>
      <c r="J76">
        <f t="shared" ref="J76:J78" si="14">$O$20/$E$75</f>
        <v>8.6910560672265706E-3</v>
      </c>
      <c r="U76" t="s">
        <v>708</v>
      </c>
      <c r="V76">
        <v>4.256103072189104E-2</v>
      </c>
    </row>
    <row r="77" spans="1:22">
      <c r="B77" t="s">
        <v>347</v>
      </c>
      <c r="I77" t="s">
        <v>347</v>
      </c>
      <c r="J77">
        <f t="shared" si="14"/>
        <v>8.6910560672265706E-3</v>
      </c>
      <c r="U77" t="s">
        <v>704</v>
      </c>
      <c r="V77">
        <v>1.1673906089623804E-2</v>
      </c>
    </row>
    <row r="78" spans="1:22">
      <c r="B78" t="s">
        <v>379</v>
      </c>
      <c r="I78" t="s">
        <v>379</v>
      </c>
      <c r="J78">
        <f t="shared" si="14"/>
        <v>8.6910560672265706E-3</v>
      </c>
      <c r="U78" t="s">
        <v>520</v>
      </c>
      <c r="V78">
        <v>1.3778758699167655E-2</v>
      </c>
    </row>
    <row r="79" spans="1:22">
      <c r="A79" t="s">
        <v>5448</v>
      </c>
      <c r="B79" t="s">
        <v>383</v>
      </c>
      <c r="C79" t="s">
        <v>5472</v>
      </c>
      <c r="D79">
        <v>1570000</v>
      </c>
      <c r="E79">
        <v>928481</v>
      </c>
      <c r="F79">
        <v>6262555238</v>
      </c>
      <c r="G79" s="861">
        <v>5.2600000000000001E-2</v>
      </c>
      <c r="H79" s="861"/>
      <c r="I79" t="s">
        <v>383</v>
      </c>
      <c r="J79">
        <f>$O$21/$E$79</f>
        <v>1.1673906089623804E-2</v>
      </c>
      <c r="U79" t="s">
        <v>521</v>
      </c>
      <c r="V79">
        <v>1.0025976745363532E-2</v>
      </c>
    </row>
    <row r="80" spans="1:22">
      <c r="B80" t="s">
        <v>387</v>
      </c>
      <c r="I80" t="s">
        <v>387</v>
      </c>
      <c r="J80">
        <f t="shared" ref="J80:J81" si="15">$O$21/$E$79</f>
        <v>1.1673906089623804E-2</v>
      </c>
      <c r="U80" t="s">
        <v>705</v>
      </c>
      <c r="V80">
        <v>1.488002952655821E-2</v>
      </c>
    </row>
    <row r="81" spans="1:22">
      <c r="B81" t="s">
        <v>385</v>
      </c>
      <c r="I81" t="s">
        <v>385</v>
      </c>
      <c r="J81">
        <f t="shared" si="15"/>
        <v>1.1673906089623804E-2</v>
      </c>
      <c r="U81" t="s">
        <v>706</v>
      </c>
      <c r="V81">
        <v>1.5224792966433283E-2</v>
      </c>
    </row>
    <row r="82" spans="1:22">
      <c r="A82" t="s">
        <v>5449</v>
      </c>
      <c r="B82" t="s">
        <v>5450</v>
      </c>
      <c r="C82" t="s">
        <v>5473</v>
      </c>
      <c r="D82">
        <v>4700000</v>
      </c>
      <c r="E82">
        <v>2464528</v>
      </c>
      <c r="F82">
        <v>7778316370</v>
      </c>
      <c r="G82" s="861">
        <v>7.5899999999999995E-2</v>
      </c>
      <c r="H82" s="861"/>
      <c r="I82" t="s">
        <v>5450</v>
      </c>
      <c r="J82">
        <f>$O$22/$E$82</f>
        <v>2.997734251751248E-3</v>
      </c>
      <c r="U82" t="s">
        <v>525</v>
      </c>
      <c r="V82">
        <v>2.0549181234464412E-3</v>
      </c>
    </row>
    <row r="83" spans="1:22">
      <c r="A83" t="s">
        <v>5451</v>
      </c>
      <c r="B83" t="s">
        <v>5452</v>
      </c>
      <c r="C83" t="s">
        <v>5474</v>
      </c>
      <c r="D83">
        <v>5401312</v>
      </c>
      <c r="E83">
        <v>4326314</v>
      </c>
      <c r="F83">
        <v>23910432042</v>
      </c>
      <c r="G83" s="861">
        <v>9.8900000000000002E-2</v>
      </c>
      <c r="H83" s="861"/>
      <c r="I83" t="s">
        <v>5452</v>
      </c>
      <c r="J83">
        <f>$O$23/$E$83</f>
        <v>3.2519599825625231E-3</v>
      </c>
      <c r="U83" t="s">
        <v>526</v>
      </c>
      <c r="V83">
        <v>8.6910560672265706E-3</v>
      </c>
    </row>
    <row r="84" spans="1:22">
      <c r="A84" t="s">
        <v>5453</v>
      </c>
      <c r="B84" t="s">
        <v>377</v>
      </c>
      <c r="C84" t="s">
        <v>5475</v>
      </c>
      <c r="D84">
        <v>4631035</v>
      </c>
      <c r="E84">
        <v>2591670</v>
      </c>
      <c r="F84">
        <v>13869575658</v>
      </c>
      <c r="G84" s="861">
        <v>9.74E-2</v>
      </c>
      <c r="H84" s="861"/>
      <c r="I84" t="s">
        <v>377</v>
      </c>
      <c r="J84">
        <f>$O$24/$E$84</f>
        <v>1.1914711363715288E-2</v>
      </c>
      <c r="U84" t="s">
        <v>527</v>
      </c>
      <c r="V84">
        <v>1.3778758699167655E-2</v>
      </c>
    </row>
    <row r="85" spans="1:22">
      <c r="B85" t="s">
        <v>369</v>
      </c>
      <c r="I85" t="s">
        <v>369</v>
      </c>
      <c r="J85">
        <f>$O$24/$E$84</f>
        <v>1.1914711363715288E-2</v>
      </c>
      <c r="U85" t="s">
        <v>528</v>
      </c>
      <c r="V85">
        <v>8.6064474639385435E-3</v>
      </c>
    </row>
  </sheetData>
  <sortState xmlns:xlrd2="http://schemas.microsoft.com/office/spreadsheetml/2017/richdata2" ref="U5:V86">
    <sortCondition ref="U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Düğme1_Tıkla">
                <anchor moveWithCells="1" sizeWithCells="1">
                  <from>
                    <xdr:col>15</xdr:col>
                    <xdr:colOff>304800</xdr:colOff>
                    <xdr:row>0</xdr:row>
                    <xdr:rowOff>57150</xdr:rowOff>
                  </from>
                  <to>
                    <xdr:col>18</xdr:col>
                    <xdr:colOff>304800</xdr:colOff>
                    <xdr:row>2</xdr:row>
                    <xdr:rowOff>66675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FCB97-BF17-4214-837B-51B7CC58A870}">
  <sheetPr codeName="Sheet7">
    <tabColor theme="0"/>
  </sheetPr>
  <dimension ref="A3:R85"/>
  <sheetViews>
    <sheetView workbookViewId="0">
      <selection activeCell="B16" sqref="B16"/>
    </sheetView>
  </sheetViews>
  <sheetFormatPr defaultRowHeight="14.25"/>
  <cols>
    <col min="1" max="1" width="17.125" bestFit="1" customWidth="1"/>
    <col min="2" max="2" width="20.25" bestFit="1" customWidth="1"/>
    <col min="3" max="3" width="10" bestFit="1" customWidth="1"/>
    <col min="4" max="4" width="7.875" bestFit="1" customWidth="1"/>
    <col min="5" max="5" width="11.375" bestFit="1" customWidth="1"/>
    <col min="6" max="6" width="20.75" bestFit="1" customWidth="1"/>
    <col min="7" max="7" width="12.125" bestFit="1" customWidth="1"/>
    <col min="8" max="8" width="13.625" customWidth="1"/>
    <col min="9" max="9" width="20.25" bestFit="1" customWidth="1"/>
    <col min="15" max="15" width="22.75" bestFit="1" customWidth="1"/>
  </cols>
  <sheetData>
    <row r="3" spans="1:18">
      <c r="B3" t="s">
        <v>5429</v>
      </c>
      <c r="C3" t="s">
        <v>5430</v>
      </c>
      <c r="D3" t="s">
        <v>538</v>
      </c>
      <c r="E3" t="s">
        <v>5431</v>
      </c>
      <c r="F3" t="s">
        <v>5454</v>
      </c>
      <c r="G3" t="s">
        <v>5432</v>
      </c>
    </row>
    <row r="4" spans="1:18">
      <c r="A4" t="s">
        <v>5428</v>
      </c>
      <c r="B4" t="s">
        <v>313</v>
      </c>
      <c r="C4" t="s">
        <v>5455</v>
      </c>
      <c r="D4">
        <v>1060432</v>
      </c>
      <c r="E4">
        <v>59367</v>
      </c>
      <c r="F4">
        <v>2113721232</v>
      </c>
      <c r="G4" s="861">
        <v>6.8500000000000005E-2</v>
      </c>
      <c r="H4" s="861"/>
      <c r="I4" t="s">
        <v>313</v>
      </c>
      <c r="P4" t="s">
        <v>5496</v>
      </c>
      <c r="Q4" t="s">
        <v>5497</v>
      </c>
      <c r="R4" t="s">
        <v>5498</v>
      </c>
    </row>
    <row r="5" spans="1:18">
      <c r="A5" t="s">
        <v>5433</v>
      </c>
      <c r="B5" t="s">
        <v>359</v>
      </c>
      <c r="C5" t="s">
        <v>5456</v>
      </c>
      <c r="D5">
        <v>2691967</v>
      </c>
      <c r="E5">
        <v>1515817</v>
      </c>
      <c r="F5">
        <v>5872423764</v>
      </c>
      <c r="G5" s="861">
        <v>7.8600000000000003E-2</v>
      </c>
      <c r="H5" s="861"/>
      <c r="I5" t="s">
        <v>359</v>
      </c>
      <c r="O5" t="s">
        <v>5428</v>
      </c>
      <c r="P5">
        <v>23245</v>
      </c>
      <c r="Q5">
        <v>2411</v>
      </c>
      <c r="R5">
        <v>7227</v>
      </c>
    </row>
    <row r="6" spans="1:18">
      <c r="B6" t="s">
        <v>357</v>
      </c>
      <c r="I6" t="s">
        <v>357</v>
      </c>
      <c r="O6" t="s">
        <v>5433</v>
      </c>
      <c r="P6">
        <v>45912</v>
      </c>
      <c r="Q6">
        <v>6018</v>
      </c>
      <c r="R6">
        <v>23078</v>
      </c>
    </row>
    <row r="7" spans="1:18">
      <c r="B7" t="s">
        <v>365</v>
      </c>
      <c r="I7" t="s">
        <v>365</v>
      </c>
      <c r="O7" t="s">
        <v>5434</v>
      </c>
      <c r="P7">
        <v>36167</v>
      </c>
      <c r="Q7">
        <v>735</v>
      </c>
      <c r="R7">
        <v>16329</v>
      </c>
    </row>
    <row r="8" spans="1:18">
      <c r="B8" t="s">
        <v>547</v>
      </c>
      <c r="I8" t="s">
        <v>547</v>
      </c>
      <c r="O8" t="s">
        <v>5435</v>
      </c>
      <c r="P8">
        <v>71333</v>
      </c>
      <c r="Q8">
        <v>11878</v>
      </c>
      <c r="R8">
        <v>59144</v>
      </c>
    </row>
    <row r="9" spans="1:18">
      <c r="B9" t="s">
        <v>363</v>
      </c>
      <c r="I9" t="s">
        <v>363</v>
      </c>
      <c r="O9" t="s">
        <v>5436</v>
      </c>
      <c r="P9">
        <v>5583</v>
      </c>
      <c r="Q9">
        <v>2891</v>
      </c>
      <c r="R9">
        <v>13289</v>
      </c>
    </row>
    <row r="10" spans="1:18">
      <c r="A10" t="s">
        <v>5434</v>
      </c>
      <c r="B10" t="s">
        <v>353</v>
      </c>
      <c r="C10" t="s">
        <v>5457</v>
      </c>
      <c r="D10">
        <v>3000000</v>
      </c>
      <c r="E10">
        <v>1501482</v>
      </c>
      <c r="F10">
        <v>8547986835</v>
      </c>
      <c r="G10" s="861">
        <v>6.6400000000000001E-2</v>
      </c>
      <c r="H10" s="861"/>
      <c r="I10" t="s">
        <v>353</v>
      </c>
      <c r="O10" t="s">
        <v>5437</v>
      </c>
      <c r="P10">
        <v>66536</v>
      </c>
      <c r="Q10">
        <v>7856</v>
      </c>
      <c r="R10">
        <v>21055</v>
      </c>
    </row>
    <row r="11" spans="1:18">
      <c r="B11" t="s">
        <v>349</v>
      </c>
      <c r="I11" t="s">
        <v>349</v>
      </c>
      <c r="O11" t="s">
        <v>5438</v>
      </c>
      <c r="P11">
        <v>39991</v>
      </c>
      <c r="Q11">
        <v>2743</v>
      </c>
      <c r="R11">
        <v>1059</v>
      </c>
    </row>
    <row r="12" spans="1:18">
      <c r="B12" t="s">
        <v>355</v>
      </c>
      <c r="I12" t="s">
        <v>355</v>
      </c>
      <c r="O12" t="s">
        <v>5439</v>
      </c>
      <c r="P12">
        <v>58412</v>
      </c>
      <c r="Q12">
        <v>2842</v>
      </c>
      <c r="R12">
        <v>11683</v>
      </c>
    </row>
    <row r="13" spans="1:18">
      <c r="B13" t="s">
        <v>351</v>
      </c>
      <c r="I13" t="s">
        <v>351</v>
      </c>
      <c r="O13" t="s">
        <v>5440</v>
      </c>
      <c r="P13">
        <v>46515</v>
      </c>
      <c r="Q13">
        <v>272</v>
      </c>
      <c r="R13">
        <v>11853</v>
      </c>
    </row>
    <row r="14" spans="1:18">
      <c r="A14" t="s">
        <v>5435</v>
      </c>
      <c r="B14" t="s">
        <v>237</v>
      </c>
      <c r="C14" t="s">
        <v>5458</v>
      </c>
      <c r="D14">
        <v>4584835</v>
      </c>
      <c r="E14">
        <v>1389628</v>
      </c>
      <c r="F14">
        <v>19248046873</v>
      </c>
      <c r="G14" s="861">
        <v>0.73929999999999996</v>
      </c>
      <c r="H14" s="861"/>
      <c r="I14" t="s">
        <v>237</v>
      </c>
      <c r="O14" t="s">
        <v>4786</v>
      </c>
      <c r="P14">
        <v>25908</v>
      </c>
      <c r="Q14">
        <v>3294</v>
      </c>
      <c r="R14">
        <v>11557</v>
      </c>
    </row>
    <row r="15" spans="1:18">
      <c r="B15" t="s">
        <v>239</v>
      </c>
      <c r="I15" t="s">
        <v>239</v>
      </c>
      <c r="O15" t="s">
        <v>5441</v>
      </c>
      <c r="P15">
        <v>86682</v>
      </c>
      <c r="Q15">
        <v>14116</v>
      </c>
      <c r="R15">
        <v>43768</v>
      </c>
    </row>
    <row r="16" spans="1:18">
      <c r="B16" t="s">
        <v>233</v>
      </c>
      <c r="I16" t="s">
        <v>233</v>
      </c>
      <c r="O16" t="s">
        <v>5442</v>
      </c>
      <c r="P16">
        <v>45242</v>
      </c>
      <c r="Q16">
        <v>2446</v>
      </c>
      <c r="R16">
        <v>11818</v>
      </c>
    </row>
    <row r="17" spans="1:18">
      <c r="B17" t="s">
        <v>235</v>
      </c>
      <c r="I17" t="s">
        <v>235</v>
      </c>
      <c r="O17" t="s">
        <v>5443</v>
      </c>
      <c r="P17">
        <v>81834</v>
      </c>
      <c r="Q17">
        <v>459</v>
      </c>
      <c r="R17">
        <v>20847</v>
      </c>
    </row>
    <row r="18" spans="1:18">
      <c r="B18" t="s">
        <v>229</v>
      </c>
      <c r="I18" t="s">
        <v>229</v>
      </c>
      <c r="O18" t="s">
        <v>5444</v>
      </c>
      <c r="P18">
        <v>84063</v>
      </c>
      <c r="Q18">
        <v>10462</v>
      </c>
      <c r="R18">
        <v>52382</v>
      </c>
    </row>
    <row r="19" spans="1:18">
      <c r="B19" t="s">
        <v>231</v>
      </c>
      <c r="I19" t="s">
        <v>231</v>
      </c>
      <c r="O19" t="s">
        <v>5445</v>
      </c>
      <c r="P19">
        <v>58628</v>
      </c>
      <c r="Q19">
        <v>7057</v>
      </c>
      <c r="R19">
        <v>18674</v>
      </c>
    </row>
    <row r="20" spans="1:18">
      <c r="A20" t="s">
        <v>5436</v>
      </c>
      <c r="B20" t="s">
        <v>275</v>
      </c>
      <c r="C20" t="s">
        <v>5459</v>
      </c>
      <c r="D20">
        <v>2000000</v>
      </c>
      <c r="E20">
        <v>841695</v>
      </c>
      <c r="F20">
        <v>1982753410</v>
      </c>
      <c r="G20" s="861">
        <v>0.39639999999999997</v>
      </c>
      <c r="H20" s="861"/>
      <c r="I20" t="s">
        <v>275</v>
      </c>
      <c r="O20" t="s">
        <v>5446</v>
      </c>
      <c r="P20">
        <v>109718</v>
      </c>
      <c r="Q20">
        <v>1337</v>
      </c>
      <c r="R20">
        <v>30647</v>
      </c>
    </row>
    <row r="21" spans="1:18">
      <c r="B21" t="s">
        <v>267</v>
      </c>
      <c r="I21" t="s">
        <v>267</v>
      </c>
      <c r="O21" t="s">
        <v>5447</v>
      </c>
      <c r="P21">
        <v>48753</v>
      </c>
      <c r="Q21">
        <v>8254</v>
      </c>
      <c r="R21">
        <v>23711</v>
      </c>
    </row>
    <row r="22" spans="1:18">
      <c r="B22" t="s">
        <v>269</v>
      </c>
      <c r="I22" t="s">
        <v>269</v>
      </c>
      <c r="O22" t="s">
        <v>5448</v>
      </c>
      <c r="P22">
        <v>21612</v>
      </c>
      <c r="Q22">
        <v>4679</v>
      </c>
      <c r="R22">
        <v>10839</v>
      </c>
    </row>
    <row r="23" spans="1:18">
      <c r="B23" t="s">
        <v>263</v>
      </c>
      <c r="I23" t="s">
        <v>263</v>
      </c>
      <c r="O23" t="s">
        <v>5490</v>
      </c>
      <c r="P23">
        <v>2352</v>
      </c>
      <c r="Q23">
        <v>861</v>
      </c>
      <c r="R23">
        <v>7388</v>
      </c>
    </row>
    <row r="24" spans="1:18">
      <c r="B24" t="s">
        <v>265</v>
      </c>
      <c r="I24" t="s">
        <v>265</v>
      </c>
      <c r="O24" t="s">
        <v>5451</v>
      </c>
      <c r="P24">
        <v>43819</v>
      </c>
      <c r="Q24">
        <v>17179</v>
      </c>
      <c r="R24">
        <v>14069</v>
      </c>
    </row>
    <row r="25" spans="1:18">
      <c r="B25" t="s">
        <v>273</v>
      </c>
      <c r="I25" t="s">
        <v>273</v>
      </c>
      <c r="O25" t="s">
        <v>5453</v>
      </c>
      <c r="P25">
        <v>5483</v>
      </c>
      <c r="Q25">
        <v>13553</v>
      </c>
      <c r="R25">
        <v>30879</v>
      </c>
    </row>
    <row r="26" spans="1:18">
      <c r="B26" t="s">
        <v>271</v>
      </c>
      <c r="I26" t="s">
        <v>271</v>
      </c>
    </row>
    <row r="27" spans="1:18">
      <c r="A27" t="s">
        <v>5437</v>
      </c>
      <c r="B27" t="s">
        <v>375</v>
      </c>
      <c r="C27" t="s">
        <v>5460</v>
      </c>
      <c r="D27">
        <v>2516114</v>
      </c>
      <c r="E27">
        <v>1668752</v>
      </c>
      <c r="F27">
        <v>7486869680</v>
      </c>
      <c r="G27" s="861">
        <v>7.6100000000000001E-2</v>
      </c>
      <c r="H27" s="861"/>
      <c r="I27" t="s">
        <v>375</v>
      </c>
    </row>
    <row r="28" spans="1:18">
      <c r="B28" t="s">
        <v>373</v>
      </c>
      <c r="I28" t="s">
        <v>373</v>
      </c>
    </row>
    <row r="29" spans="1:18">
      <c r="B29" t="s">
        <v>371</v>
      </c>
      <c r="I29" t="s">
        <v>371</v>
      </c>
    </row>
    <row r="30" spans="1:18">
      <c r="A30" t="s">
        <v>5438</v>
      </c>
      <c r="B30" t="s">
        <v>253</v>
      </c>
      <c r="C30" t="s">
        <v>5461</v>
      </c>
      <c r="D30">
        <v>2167642</v>
      </c>
      <c r="E30">
        <v>515349</v>
      </c>
      <c r="F30">
        <v>3935413183</v>
      </c>
      <c r="G30" s="861">
        <v>0.65839999999999999</v>
      </c>
      <c r="H30" s="861"/>
      <c r="I30" t="s">
        <v>253</v>
      </c>
    </row>
    <row r="31" spans="1:18">
      <c r="B31" t="s">
        <v>249</v>
      </c>
      <c r="I31" t="s">
        <v>249</v>
      </c>
    </row>
    <row r="32" spans="1:18">
      <c r="B32" t="s">
        <v>247</v>
      </c>
      <c r="I32" t="s">
        <v>247</v>
      </c>
    </row>
    <row r="33" spans="1:9">
      <c r="B33" t="s">
        <v>251</v>
      </c>
      <c r="I33" t="s">
        <v>251</v>
      </c>
    </row>
    <row r="34" spans="1:9">
      <c r="A34" t="s">
        <v>5439</v>
      </c>
      <c r="B34" t="s">
        <v>287</v>
      </c>
      <c r="C34" t="s">
        <v>5462</v>
      </c>
      <c r="D34">
        <v>2242881</v>
      </c>
      <c r="E34">
        <v>1165273</v>
      </c>
      <c r="F34">
        <v>2517862228</v>
      </c>
      <c r="G34" s="861">
        <v>9.4299999999999995E-2</v>
      </c>
      <c r="H34" s="861"/>
      <c r="I34" t="s">
        <v>287</v>
      </c>
    </row>
    <row r="35" spans="1:9">
      <c r="B35" t="s">
        <v>279</v>
      </c>
      <c r="I35" t="s">
        <v>279</v>
      </c>
    </row>
    <row r="36" spans="1:9">
      <c r="B36" t="s">
        <v>283</v>
      </c>
      <c r="I36" t="s">
        <v>283</v>
      </c>
    </row>
    <row r="37" spans="1:9">
      <c r="B37" t="s">
        <v>277</v>
      </c>
      <c r="I37" t="s">
        <v>277</v>
      </c>
    </row>
    <row r="38" spans="1:9">
      <c r="B38" t="s">
        <v>281</v>
      </c>
      <c r="I38" t="s">
        <v>281</v>
      </c>
    </row>
    <row r="39" spans="1:9">
      <c r="A39" t="s">
        <v>5440</v>
      </c>
      <c r="B39" t="s">
        <v>259</v>
      </c>
      <c r="C39" t="s">
        <v>5463</v>
      </c>
      <c r="D39">
        <v>1700000</v>
      </c>
      <c r="E39">
        <v>796571</v>
      </c>
      <c r="F39">
        <v>3292407558</v>
      </c>
      <c r="G39" s="861">
        <v>9.5500000000000002E-2</v>
      </c>
      <c r="H39" s="861"/>
      <c r="I39" t="s">
        <v>259</v>
      </c>
    </row>
    <row r="40" spans="1:9">
      <c r="B40" t="s">
        <v>261</v>
      </c>
      <c r="I40" t="s">
        <v>261</v>
      </c>
    </row>
    <row r="41" spans="1:9">
      <c r="B41" t="s">
        <v>257</v>
      </c>
      <c r="I41" t="s">
        <v>257</v>
      </c>
    </row>
    <row r="42" spans="1:9">
      <c r="B42" t="s">
        <v>255</v>
      </c>
      <c r="I42" t="s">
        <v>255</v>
      </c>
    </row>
    <row r="43" spans="1:9">
      <c r="A43" t="s">
        <v>4786</v>
      </c>
      <c r="B43" t="s">
        <v>243</v>
      </c>
      <c r="C43" t="s">
        <v>5464</v>
      </c>
      <c r="D43">
        <v>1626195</v>
      </c>
      <c r="E43">
        <v>564540</v>
      </c>
      <c r="F43">
        <v>3596747810</v>
      </c>
      <c r="G43" s="861">
        <v>6.7000000000000004E-2</v>
      </c>
      <c r="H43" s="861"/>
      <c r="I43" t="s">
        <v>243</v>
      </c>
    </row>
    <row r="44" spans="1:9">
      <c r="B44" t="s">
        <v>327</v>
      </c>
      <c r="I44" t="s">
        <v>327</v>
      </c>
    </row>
    <row r="45" spans="1:9">
      <c r="A45" t="s">
        <v>5441</v>
      </c>
      <c r="B45" t="s">
        <v>333</v>
      </c>
      <c r="C45" t="s">
        <v>5465</v>
      </c>
      <c r="D45">
        <v>7700000</v>
      </c>
      <c r="E45">
        <v>3004748</v>
      </c>
      <c r="F45">
        <v>11719263395</v>
      </c>
      <c r="G45" s="861">
        <v>0.15240000000000001</v>
      </c>
      <c r="H45" s="861"/>
      <c r="I45" t="s">
        <v>333</v>
      </c>
    </row>
    <row r="46" spans="1:9">
      <c r="B46" t="s">
        <v>331</v>
      </c>
      <c r="I46" t="s">
        <v>331</v>
      </c>
    </row>
    <row r="47" spans="1:9">
      <c r="B47" t="s">
        <v>329</v>
      </c>
      <c r="I47" t="s">
        <v>329</v>
      </c>
    </row>
    <row r="48" spans="1:9">
      <c r="B48" t="s">
        <v>325</v>
      </c>
      <c r="I48" t="s">
        <v>325</v>
      </c>
    </row>
    <row r="49" spans="1:9">
      <c r="B49" t="s">
        <v>245</v>
      </c>
      <c r="I49" t="s">
        <v>245</v>
      </c>
    </row>
    <row r="50" spans="1:9">
      <c r="B50" t="s">
        <v>241</v>
      </c>
      <c r="I50" t="s">
        <v>241</v>
      </c>
    </row>
    <row r="51" spans="1:9">
      <c r="A51" t="s">
        <v>5442</v>
      </c>
      <c r="B51" t="s">
        <v>311</v>
      </c>
      <c r="C51" t="s">
        <v>5466</v>
      </c>
      <c r="D51">
        <v>2266037</v>
      </c>
      <c r="E51">
        <v>857697</v>
      </c>
      <c r="F51">
        <v>2284310794</v>
      </c>
      <c r="G51" s="861">
        <v>7.5600000000000001E-2</v>
      </c>
      <c r="H51" s="861"/>
      <c r="I51" t="s">
        <v>311</v>
      </c>
    </row>
    <row r="52" spans="1:9">
      <c r="B52" t="s">
        <v>293</v>
      </c>
      <c r="I52" t="s">
        <v>293</v>
      </c>
    </row>
    <row r="53" spans="1:9">
      <c r="B53" t="s">
        <v>309</v>
      </c>
      <c r="I53" t="s">
        <v>309</v>
      </c>
    </row>
    <row r="54" spans="1:9">
      <c r="A54" t="s">
        <v>5443</v>
      </c>
      <c r="B54" t="s">
        <v>295</v>
      </c>
      <c r="C54" t="s">
        <v>5467</v>
      </c>
      <c r="D54">
        <v>3284772</v>
      </c>
      <c r="E54">
        <v>1766936</v>
      </c>
      <c r="F54">
        <v>4745850934</v>
      </c>
      <c r="G54" s="861">
        <v>0.1046</v>
      </c>
      <c r="H54" s="861"/>
      <c r="I54" t="s">
        <v>295</v>
      </c>
    </row>
    <row r="55" spans="1:9">
      <c r="B55" t="s">
        <v>285</v>
      </c>
      <c r="I55" t="s">
        <v>285</v>
      </c>
    </row>
    <row r="56" spans="1:9">
      <c r="B56" t="s">
        <v>297</v>
      </c>
      <c r="I56" t="s">
        <v>297</v>
      </c>
    </row>
    <row r="57" spans="1:9">
      <c r="B57" t="s">
        <v>289</v>
      </c>
      <c r="I57" t="s">
        <v>289</v>
      </c>
    </row>
    <row r="58" spans="1:9">
      <c r="B58" t="s">
        <v>291</v>
      </c>
      <c r="I58" t="s">
        <v>291</v>
      </c>
    </row>
    <row r="59" spans="1:9">
      <c r="A59" t="s">
        <v>5444</v>
      </c>
      <c r="B59" t="s">
        <v>343</v>
      </c>
      <c r="C59" t="s">
        <v>5468</v>
      </c>
      <c r="D59">
        <v>3742694</v>
      </c>
      <c r="E59">
        <v>1741499</v>
      </c>
      <c r="F59">
        <v>6679538234</v>
      </c>
      <c r="G59" s="861">
        <v>8.0799999999999997E-2</v>
      </c>
      <c r="H59" s="861"/>
      <c r="I59" t="s">
        <v>343</v>
      </c>
    </row>
    <row r="60" spans="1:9">
      <c r="B60" t="s">
        <v>341</v>
      </c>
      <c r="I60" t="s">
        <v>341</v>
      </c>
    </row>
    <row r="61" spans="1:9">
      <c r="B61" t="s">
        <v>319</v>
      </c>
      <c r="I61" t="s">
        <v>319</v>
      </c>
    </row>
    <row r="62" spans="1:9">
      <c r="B62" t="s">
        <v>317</v>
      </c>
      <c r="I62" t="s">
        <v>317</v>
      </c>
    </row>
    <row r="63" spans="1:9">
      <c r="B63" t="s">
        <v>315</v>
      </c>
      <c r="I63" t="s">
        <v>315</v>
      </c>
    </row>
    <row r="64" spans="1:9">
      <c r="B64" t="s">
        <v>321</v>
      </c>
      <c r="I64" t="s">
        <v>321</v>
      </c>
    </row>
    <row r="65" spans="1:9">
      <c r="A65" t="s">
        <v>5445</v>
      </c>
      <c r="B65" t="s">
        <v>339</v>
      </c>
      <c r="C65" t="s">
        <v>5469</v>
      </c>
      <c r="D65">
        <v>2490235</v>
      </c>
      <c r="E65">
        <v>1670971</v>
      </c>
      <c r="F65">
        <v>6936120128</v>
      </c>
      <c r="G65" s="861">
        <v>0.1132</v>
      </c>
      <c r="H65" s="861"/>
      <c r="I65" t="s">
        <v>339</v>
      </c>
    </row>
    <row r="66" spans="1:9">
      <c r="B66" t="s">
        <v>337</v>
      </c>
      <c r="I66" t="s">
        <v>337</v>
      </c>
    </row>
    <row r="67" spans="1:9">
      <c r="B67" t="s">
        <v>335</v>
      </c>
      <c r="I67" t="s">
        <v>335</v>
      </c>
    </row>
    <row r="68" spans="1:9">
      <c r="A68" t="s">
        <v>5446</v>
      </c>
      <c r="B68" t="s">
        <v>345</v>
      </c>
      <c r="C68" t="s">
        <v>5470</v>
      </c>
      <c r="D68">
        <v>6700000</v>
      </c>
      <c r="E68">
        <v>3560935</v>
      </c>
      <c r="F68">
        <v>10925811803</v>
      </c>
      <c r="G68" s="861">
        <v>7.9000000000000001E-2</v>
      </c>
      <c r="H68" s="861"/>
      <c r="I68" t="s">
        <v>345</v>
      </c>
    </row>
    <row r="69" spans="1:9">
      <c r="B69" t="s">
        <v>303</v>
      </c>
      <c r="I69" t="s">
        <v>303</v>
      </c>
    </row>
    <row r="70" spans="1:9">
      <c r="B70" t="s">
        <v>299</v>
      </c>
      <c r="I70" t="s">
        <v>299</v>
      </c>
    </row>
    <row r="71" spans="1:9">
      <c r="B71" t="s">
        <v>307</v>
      </c>
      <c r="I71" t="s">
        <v>307</v>
      </c>
    </row>
    <row r="72" spans="1:9">
      <c r="B72" t="s">
        <v>301</v>
      </c>
      <c r="I72" t="s">
        <v>301</v>
      </c>
    </row>
    <row r="73" spans="1:9">
      <c r="B73" t="s">
        <v>323</v>
      </c>
      <c r="I73" t="s">
        <v>323</v>
      </c>
    </row>
    <row r="74" spans="1:9">
      <c r="B74" t="s">
        <v>305</v>
      </c>
      <c r="I74" t="s">
        <v>305</v>
      </c>
    </row>
    <row r="75" spans="1:9">
      <c r="A75" t="s">
        <v>5447</v>
      </c>
      <c r="B75" t="s">
        <v>361</v>
      </c>
      <c r="C75" t="s">
        <v>5471</v>
      </c>
      <c r="D75">
        <v>3835055</v>
      </c>
      <c r="E75">
        <v>2728207</v>
      </c>
      <c r="F75">
        <v>7920876798</v>
      </c>
      <c r="G75" s="861">
        <v>7.0300000000000001E-2</v>
      </c>
      <c r="H75" s="861"/>
      <c r="I75" t="s">
        <v>361</v>
      </c>
    </row>
    <row r="76" spans="1:9">
      <c r="B76" t="s">
        <v>381</v>
      </c>
      <c r="I76" t="s">
        <v>381</v>
      </c>
    </row>
    <row r="77" spans="1:9">
      <c r="B77" t="s">
        <v>347</v>
      </c>
      <c r="I77" t="s">
        <v>347</v>
      </c>
    </row>
    <row r="78" spans="1:9">
      <c r="B78" t="s">
        <v>379</v>
      </c>
      <c r="I78" t="s">
        <v>379</v>
      </c>
    </row>
    <row r="79" spans="1:9">
      <c r="A79" t="s">
        <v>5448</v>
      </c>
      <c r="B79" t="s">
        <v>383</v>
      </c>
      <c r="C79" t="s">
        <v>5472</v>
      </c>
      <c r="D79">
        <v>1570000</v>
      </c>
      <c r="E79">
        <v>928481</v>
      </c>
      <c r="F79">
        <v>6262555238</v>
      </c>
      <c r="G79" s="861">
        <v>5.2600000000000001E-2</v>
      </c>
      <c r="H79" s="861"/>
      <c r="I79" t="s">
        <v>383</v>
      </c>
    </row>
    <row r="80" spans="1:9">
      <c r="B80" t="s">
        <v>387</v>
      </c>
      <c r="I80" t="s">
        <v>387</v>
      </c>
    </row>
    <row r="81" spans="1:9">
      <c r="B81" t="s">
        <v>385</v>
      </c>
      <c r="I81" t="s">
        <v>385</v>
      </c>
    </row>
    <row r="82" spans="1:9">
      <c r="A82" t="s">
        <v>5449</v>
      </c>
      <c r="B82" t="s">
        <v>5450</v>
      </c>
      <c r="C82" t="s">
        <v>5473</v>
      </c>
      <c r="D82">
        <v>4700000</v>
      </c>
      <c r="E82">
        <v>2464528</v>
      </c>
      <c r="F82">
        <v>7778316370</v>
      </c>
      <c r="G82" s="861">
        <v>7.5899999999999995E-2</v>
      </c>
      <c r="H82" s="861"/>
      <c r="I82" t="s">
        <v>5450</v>
      </c>
    </row>
    <row r="83" spans="1:9">
      <c r="A83" t="s">
        <v>5451</v>
      </c>
      <c r="B83" t="s">
        <v>5452</v>
      </c>
      <c r="C83" t="s">
        <v>5474</v>
      </c>
      <c r="D83">
        <v>5401312</v>
      </c>
      <c r="E83">
        <v>4326314</v>
      </c>
      <c r="F83">
        <v>23910432042</v>
      </c>
      <c r="G83" s="861">
        <v>9.8900000000000002E-2</v>
      </c>
      <c r="H83" s="861"/>
      <c r="I83" t="s">
        <v>5452</v>
      </c>
    </row>
    <row r="84" spans="1:9">
      <c r="A84" t="s">
        <v>5453</v>
      </c>
      <c r="B84" t="s">
        <v>377</v>
      </c>
      <c r="C84" t="s">
        <v>5475</v>
      </c>
      <c r="D84">
        <v>4631035</v>
      </c>
      <c r="E84">
        <v>2591670</v>
      </c>
      <c r="F84">
        <v>13869575658</v>
      </c>
      <c r="G84" s="861">
        <v>9.74E-2</v>
      </c>
      <c r="H84" s="861"/>
      <c r="I84" t="s">
        <v>377</v>
      </c>
    </row>
    <row r="85" spans="1:9">
      <c r="B85" t="s">
        <v>369</v>
      </c>
      <c r="I85" t="s">
        <v>369</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019-6AC3-4F22-A4C5-993DC92679CB}">
  <sheetPr codeName="Sheet8">
    <tabColor theme="0"/>
  </sheetPr>
  <dimension ref="A1:W88"/>
  <sheetViews>
    <sheetView zoomScaleNormal="100" workbookViewId="0">
      <selection activeCell="B6" sqref="B6:B87"/>
    </sheetView>
  </sheetViews>
  <sheetFormatPr defaultRowHeight="14.25"/>
  <cols>
    <col min="1" max="1" width="10.875" bestFit="1" customWidth="1"/>
    <col min="2" max="2" width="16.875" bestFit="1" customWidth="1"/>
    <col min="3" max="3" width="20.25" bestFit="1" customWidth="1"/>
    <col min="4" max="6" width="10.875" bestFit="1" customWidth="1"/>
    <col min="7" max="7" width="20.75" bestFit="1" customWidth="1"/>
    <col min="8" max="8" width="12.125" bestFit="1" customWidth="1"/>
    <col min="9" max="9" width="10.875" bestFit="1" customWidth="1"/>
    <col min="10" max="10" width="20.25" bestFit="1" customWidth="1"/>
    <col min="11" max="11" width="18.125" bestFit="1" customWidth="1"/>
    <col min="12" max="12" width="21.625" bestFit="1" customWidth="1"/>
    <col min="13" max="13" width="18" hidden="1" customWidth="1"/>
    <col min="14" max="14" width="17.375" hidden="1" customWidth="1"/>
    <col min="15" max="15" width="22.75" bestFit="1" customWidth="1"/>
    <col min="16" max="16" width="11.875" bestFit="1" customWidth="1"/>
    <col min="17" max="17" width="13.875" bestFit="1" customWidth="1"/>
    <col min="18" max="18" width="10" bestFit="1" customWidth="1"/>
    <col min="19" max="19" width="10.875" customWidth="1"/>
    <col min="20" max="20" width="10.875" bestFit="1" customWidth="1"/>
    <col min="21" max="21" width="20.25" bestFit="1" customWidth="1"/>
    <col min="22" max="22" width="18.125" bestFit="1" customWidth="1"/>
    <col min="23" max="23" width="21.625" bestFit="1" customWidth="1"/>
    <col min="24" max="16380" width="10.875" bestFit="1" customWidth="1"/>
    <col min="16381" max="16384" width="10.875" customWidth="1"/>
  </cols>
  <sheetData>
    <row r="1" spans="1:23">
      <c r="A1" t="s">
        <v>793</v>
      </c>
      <c r="B1" t="s">
        <v>5476</v>
      </c>
    </row>
    <row r="6" spans="1:23">
      <c r="C6" t="s">
        <v>5429</v>
      </c>
      <c r="D6" t="s">
        <v>5430</v>
      </c>
      <c r="E6" t="s">
        <v>538</v>
      </c>
      <c r="F6" t="s">
        <v>5431</v>
      </c>
      <c r="G6" t="s">
        <v>5454</v>
      </c>
      <c r="H6" t="s">
        <v>5432</v>
      </c>
      <c r="K6" t="s">
        <v>5491</v>
      </c>
      <c r="L6" t="s">
        <v>5492</v>
      </c>
      <c r="P6" t="s">
        <v>5496</v>
      </c>
      <c r="Q6" t="s">
        <v>5497</v>
      </c>
      <c r="R6" t="s">
        <v>5498</v>
      </c>
      <c r="U6" t="s">
        <v>5146</v>
      </c>
      <c r="V6" t="s">
        <v>5491</v>
      </c>
      <c r="W6" t="s">
        <v>5492</v>
      </c>
    </row>
    <row r="7" spans="1:23" ht="15">
      <c r="B7" t="s">
        <v>5428</v>
      </c>
      <c r="C7" t="s">
        <v>313</v>
      </c>
      <c r="D7" t="s">
        <v>5455</v>
      </c>
      <c r="E7">
        <v>1060432</v>
      </c>
      <c r="F7">
        <v>59367</v>
      </c>
      <c r="G7">
        <v>2113721232</v>
      </c>
      <c r="H7" s="861">
        <v>6.8500000000000005E-2</v>
      </c>
      <c r="J7" t="s">
        <v>313</v>
      </c>
      <c r="K7">
        <f>P7/E7*1000</f>
        <v>21.920311722015178</v>
      </c>
      <c r="L7">
        <f>$P$7/$F$7*1000</f>
        <v>391.5474927148079</v>
      </c>
      <c r="M7" s="866" t="s">
        <v>4784</v>
      </c>
      <c r="N7" s="866">
        <v>66536</v>
      </c>
      <c r="O7" t="s">
        <v>5428</v>
      </c>
      <c r="P7">
        <f>N19</f>
        <v>23245</v>
      </c>
      <c r="Q7">
        <v>2411</v>
      </c>
      <c r="R7">
        <v>7227</v>
      </c>
      <c r="U7" t="s">
        <v>401</v>
      </c>
      <c r="V7">
        <v>11.257402597402598</v>
      </c>
      <c r="W7">
        <v>28.848342689636535</v>
      </c>
    </row>
    <row r="8" spans="1:23" ht="15">
      <c r="B8" t="s">
        <v>5433</v>
      </c>
      <c r="C8" t="s">
        <v>359</v>
      </c>
      <c r="D8" t="s">
        <v>5456</v>
      </c>
      <c r="E8">
        <v>2691967</v>
      </c>
      <c r="F8">
        <v>1515817</v>
      </c>
      <c r="G8">
        <v>5872423764</v>
      </c>
      <c r="H8" s="861">
        <v>7.8600000000000003E-2</v>
      </c>
      <c r="J8" t="s">
        <v>359</v>
      </c>
      <c r="K8">
        <f>$P$8/$E$8*1000</f>
        <v>17.055186783493259</v>
      </c>
      <c r="L8">
        <f>$P$8/$F$8*1000</f>
        <v>30.288616633802103</v>
      </c>
      <c r="M8" s="866" t="s">
        <v>4785</v>
      </c>
      <c r="N8" s="866">
        <v>58628</v>
      </c>
      <c r="O8" t="s">
        <v>5433</v>
      </c>
      <c r="P8">
        <f>N21</f>
        <v>45912</v>
      </c>
      <c r="Q8">
        <v>6018</v>
      </c>
      <c r="R8">
        <v>23078</v>
      </c>
      <c r="U8" t="s">
        <v>424</v>
      </c>
      <c r="V8">
        <v>15.931668711316908</v>
      </c>
      <c r="W8">
        <v>45.892230842810079</v>
      </c>
    </row>
    <row r="9" spans="1:23" ht="15">
      <c r="C9" t="s">
        <v>357</v>
      </c>
      <c r="J9" t="s">
        <v>357</v>
      </c>
      <c r="K9">
        <f t="shared" ref="K9:K12" si="0">$P$8/$E$8*1000</f>
        <v>17.055186783493259</v>
      </c>
      <c r="L9">
        <f t="shared" ref="L9:L12" si="1">$P$8/$F$8*1000</f>
        <v>30.288616633802103</v>
      </c>
      <c r="M9" s="866" t="s">
        <v>4786</v>
      </c>
      <c r="N9" s="866">
        <v>25908</v>
      </c>
      <c r="O9" t="s">
        <v>5434</v>
      </c>
      <c r="P9">
        <f>N22</f>
        <v>36167</v>
      </c>
      <c r="Q9">
        <v>735</v>
      </c>
      <c r="R9">
        <v>16329</v>
      </c>
      <c r="U9" t="s">
        <v>1878</v>
      </c>
      <c r="V9">
        <v>17.055186783493259</v>
      </c>
      <c r="W9">
        <v>30.288616633802103</v>
      </c>
    </row>
    <row r="10" spans="1:23" ht="15">
      <c r="C10" t="s">
        <v>365</v>
      </c>
      <c r="J10" t="s">
        <v>365</v>
      </c>
      <c r="K10">
        <f t="shared" si="0"/>
        <v>17.055186783493259</v>
      </c>
      <c r="L10">
        <f t="shared" si="1"/>
        <v>30.288616633802103</v>
      </c>
      <c r="M10" s="866" t="s">
        <v>4787</v>
      </c>
      <c r="N10" s="866">
        <v>5583</v>
      </c>
      <c r="O10" t="s">
        <v>5435</v>
      </c>
      <c r="P10">
        <f>N15</f>
        <v>71333</v>
      </c>
      <c r="Q10">
        <v>11878</v>
      </c>
      <c r="R10">
        <v>59144</v>
      </c>
      <c r="U10" t="s">
        <v>713</v>
      </c>
      <c r="V10">
        <v>2.7915000000000001</v>
      </c>
      <c r="W10">
        <v>6.6330440361413574</v>
      </c>
    </row>
    <row r="11" spans="1:23" ht="15">
      <c r="C11" t="s">
        <v>547</v>
      </c>
      <c r="J11" t="s">
        <v>547</v>
      </c>
      <c r="K11">
        <f t="shared" si="0"/>
        <v>17.055186783493259</v>
      </c>
      <c r="L11">
        <f t="shared" si="1"/>
        <v>30.288616633802103</v>
      </c>
      <c r="M11" s="866" t="s">
        <v>4788</v>
      </c>
      <c r="N11" s="866">
        <v>109718</v>
      </c>
      <c r="O11" t="s">
        <v>5436</v>
      </c>
      <c r="P11">
        <f>N10</f>
        <v>5583</v>
      </c>
      <c r="Q11">
        <v>2891</v>
      </c>
      <c r="R11">
        <v>13289</v>
      </c>
      <c r="U11" t="s">
        <v>429</v>
      </c>
      <c r="V11">
        <v>22.460559158723637</v>
      </c>
      <c r="W11">
        <v>48.270484220777618</v>
      </c>
    </row>
    <row r="12" spans="1:23" ht="15">
      <c r="C12" t="s">
        <v>363</v>
      </c>
      <c r="J12" t="s">
        <v>363</v>
      </c>
      <c r="K12">
        <f t="shared" si="0"/>
        <v>17.055186783493259</v>
      </c>
      <c r="L12">
        <f t="shared" si="1"/>
        <v>30.288616633802103</v>
      </c>
      <c r="M12" s="866" t="s">
        <v>4789</v>
      </c>
      <c r="N12" s="866">
        <v>43819</v>
      </c>
      <c r="O12" t="s">
        <v>5437</v>
      </c>
      <c r="P12">
        <f>N7</f>
        <v>66536</v>
      </c>
      <c r="Q12">
        <v>7856</v>
      </c>
      <c r="R12">
        <v>21055</v>
      </c>
      <c r="U12" t="s">
        <v>430</v>
      </c>
      <c r="V12">
        <v>24.913144656615437</v>
      </c>
      <c r="W12">
        <v>46.314071364214662</v>
      </c>
    </row>
    <row r="13" spans="1:23" ht="15">
      <c r="B13" t="s">
        <v>5434</v>
      </c>
      <c r="C13" t="s">
        <v>353</v>
      </c>
      <c r="D13" t="s">
        <v>5457</v>
      </c>
      <c r="E13">
        <v>3000000</v>
      </c>
      <c r="F13">
        <v>1501482</v>
      </c>
      <c r="G13">
        <v>8547986835</v>
      </c>
      <c r="H13" s="861">
        <v>6.6400000000000001E-2</v>
      </c>
      <c r="J13" t="s">
        <v>353</v>
      </c>
      <c r="K13">
        <f>$P$9/$E$13*1000</f>
        <v>12.055666666666665</v>
      </c>
      <c r="L13">
        <f>$P$9/$F$13*1000</f>
        <v>24.087534848902617</v>
      </c>
      <c r="M13" s="866" t="s">
        <v>4790</v>
      </c>
      <c r="N13" s="866">
        <v>45242</v>
      </c>
      <c r="O13" t="s">
        <v>5438</v>
      </c>
      <c r="P13">
        <f>N26</f>
        <v>39991</v>
      </c>
      <c r="Q13">
        <v>2743</v>
      </c>
      <c r="R13">
        <v>1059</v>
      </c>
      <c r="U13" t="s">
        <v>432</v>
      </c>
      <c r="V13">
        <v>16.375820895522388</v>
      </c>
      <c r="W13">
        <v>30.811570556609428</v>
      </c>
    </row>
    <row r="14" spans="1:23" ht="15">
      <c r="C14" t="s">
        <v>349</v>
      </c>
      <c r="J14" t="s">
        <v>349</v>
      </c>
      <c r="K14">
        <f t="shared" ref="K14:K16" si="2">$P$9/$E$13*1000</f>
        <v>12.055666666666665</v>
      </c>
      <c r="L14">
        <f t="shared" ref="L14:L16" si="3">$P$9/$F$13*1000</f>
        <v>24.087534848902617</v>
      </c>
      <c r="M14" s="866" t="s">
        <v>4791</v>
      </c>
      <c r="N14" s="866">
        <v>58412</v>
      </c>
      <c r="O14" t="s">
        <v>5439</v>
      </c>
      <c r="P14">
        <f>N14</f>
        <v>58412</v>
      </c>
      <c r="Q14">
        <v>2842</v>
      </c>
      <c r="R14">
        <v>11683</v>
      </c>
      <c r="U14" t="s">
        <v>434</v>
      </c>
      <c r="V14">
        <v>23.543159581324652</v>
      </c>
      <c r="W14">
        <v>35.086186414964715</v>
      </c>
    </row>
    <row r="15" spans="1:23" ht="15">
      <c r="C15" t="s">
        <v>355</v>
      </c>
      <c r="J15" t="s">
        <v>355</v>
      </c>
      <c r="K15">
        <f t="shared" si="2"/>
        <v>12.055666666666665</v>
      </c>
      <c r="L15">
        <f t="shared" si="3"/>
        <v>24.087534848902617</v>
      </c>
      <c r="M15" s="866" t="s">
        <v>4792</v>
      </c>
      <c r="N15" s="866">
        <v>71333</v>
      </c>
      <c r="O15" t="s">
        <v>5440</v>
      </c>
      <c r="P15">
        <f>N16</f>
        <v>46515</v>
      </c>
      <c r="Q15">
        <v>272</v>
      </c>
      <c r="R15">
        <v>11853</v>
      </c>
      <c r="U15" t="s">
        <v>436</v>
      </c>
      <c r="V15">
        <v>2.7915000000000001</v>
      </c>
      <c r="W15">
        <v>6.6330440361413574</v>
      </c>
    </row>
    <row r="16" spans="1:23" ht="15">
      <c r="C16" t="s">
        <v>351</v>
      </c>
      <c r="J16" t="s">
        <v>351</v>
      </c>
      <c r="K16">
        <f t="shared" si="2"/>
        <v>12.055666666666665</v>
      </c>
      <c r="L16">
        <f t="shared" si="3"/>
        <v>24.087534848902617</v>
      </c>
      <c r="M16" s="866" t="s">
        <v>4793</v>
      </c>
      <c r="N16" s="866">
        <v>46515</v>
      </c>
      <c r="O16" t="s">
        <v>4786</v>
      </c>
      <c r="P16">
        <f>N9</f>
        <v>25908</v>
      </c>
      <c r="Q16">
        <v>3294</v>
      </c>
      <c r="R16">
        <v>11557</v>
      </c>
      <c r="U16" t="s">
        <v>712</v>
      </c>
      <c r="V16">
        <v>26.0432898579996</v>
      </c>
      <c r="W16">
        <v>50.127309222817317</v>
      </c>
    </row>
    <row r="17" spans="2:23" ht="15">
      <c r="B17" t="s">
        <v>5435</v>
      </c>
      <c r="C17" t="s">
        <v>237</v>
      </c>
      <c r="D17" t="s">
        <v>5458</v>
      </c>
      <c r="E17">
        <v>4584835</v>
      </c>
      <c r="F17">
        <v>1389628</v>
      </c>
      <c r="G17">
        <v>19248046873</v>
      </c>
      <c r="H17" s="861">
        <v>0.73929999999999996</v>
      </c>
      <c r="J17" t="s">
        <v>237</v>
      </c>
      <c r="K17">
        <f>$P$10/$E$17*1000</f>
        <v>15.55846611710127</v>
      </c>
      <c r="L17">
        <f>$P$10/$F$17*1000</f>
        <v>51.332442927171876</v>
      </c>
      <c r="M17" s="866" t="s">
        <v>4794</v>
      </c>
      <c r="N17" s="866">
        <v>5483</v>
      </c>
      <c r="O17" t="s">
        <v>5441</v>
      </c>
      <c r="P17">
        <f>N23</f>
        <v>86682</v>
      </c>
      <c r="Q17">
        <v>14116</v>
      </c>
      <c r="R17">
        <v>43768</v>
      </c>
      <c r="U17" t="s">
        <v>440</v>
      </c>
      <c r="V17">
        <v>26.443952857461944</v>
      </c>
      <c r="W17">
        <v>39.871712513303358</v>
      </c>
    </row>
    <row r="18" spans="2:23">
      <c r="C18" t="s">
        <v>239</v>
      </c>
      <c r="J18" t="s">
        <v>239</v>
      </c>
      <c r="K18">
        <f t="shared" ref="K18:K22" si="4">$P$10/$E$17*1000</f>
        <v>15.55846611710127</v>
      </c>
      <c r="L18">
        <f t="shared" ref="L18:L22" si="5">$P$10/$F$17*1000</f>
        <v>51.332442927171876</v>
      </c>
      <c r="M18" t="s">
        <v>4795</v>
      </c>
      <c r="N18">
        <v>2352</v>
      </c>
      <c r="O18" t="s">
        <v>5442</v>
      </c>
      <c r="P18">
        <f>N13</f>
        <v>45242</v>
      </c>
      <c r="Q18">
        <v>2446</v>
      </c>
      <c r="R18">
        <v>11818</v>
      </c>
      <c r="U18" t="s">
        <v>665</v>
      </c>
      <c r="V18">
        <v>12.712464358399032</v>
      </c>
      <c r="W18">
        <v>17.869978341086288</v>
      </c>
    </row>
    <row r="19" spans="2:23" ht="15">
      <c r="C19" t="s">
        <v>233</v>
      </c>
      <c r="J19" t="s">
        <v>233</v>
      </c>
      <c r="K19">
        <f t="shared" si="4"/>
        <v>15.55846611710127</v>
      </c>
      <c r="L19">
        <f t="shared" si="5"/>
        <v>51.332442927171876</v>
      </c>
      <c r="M19" s="866" t="s">
        <v>4796</v>
      </c>
      <c r="N19" s="866">
        <v>23245</v>
      </c>
      <c r="O19" t="s">
        <v>5443</v>
      </c>
      <c r="P19">
        <f>N27</f>
        <v>81834</v>
      </c>
      <c r="Q19">
        <v>459</v>
      </c>
      <c r="R19">
        <v>20847</v>
      </c>
      <c r="U19" t="s">
        <v>444</v>
      </c>
      <c r="V19">
        <v>16.375820895522388</v>
      </c>
      <c r="W19">
        <v>30.811570556609428</v>
      </c>
    </row>
    <row r="20" spans="2:23" ht="15">
      <c r="C20" t="s">
        <v>235</v>
      </c>
      <c r="J20" t="s">
        <v>235</v>
      </c>
      <c r="K20">
        <f t="shared" si="4"/>
        <v>15.55846611710127</v>
      </c>
      <c r="L20">
        <f t="shared" si="5"/>
        <v>51.332442927171876</v>
      </c>
      <c r="M20" s="866" t="s">
        <v>4797</v>
      </c>
      <c r="N20" s="866">
        <v>84063</v>
      </c>
      <c r="O20" t="s">
        <v>5444</v>
      </c>
      <c r="P20">
        <f>N20</f>
        <v>84063</v>
      </c>
      <c r="Q20">
        <v>10462</v>
      </c>
      <c r="R20">
        <v>52382</v>
      </c>
      <c r="U20" t="s">
        <v>445</v>
      </c>
      <c r="V20">
        <v>15.55846611710127</v>
      </c>
      <c r="W20">
        <v>51.332442927171876</v>
      </c>
    </row>
    <row r="21" spans="2:23" ht="15">
      <c r="C21" t="s">
        <v>229</v>
      </c>
      <c r="J21" t="s">
        <v>229</v>
      </c>
      <c r="K21">
        <f t="shared" si="4"/>
        <v>15.55846611710127</v>
      </c>
      <c r="L21">
        <f t="shared" si="5"/>
        <v>51.332442927171876</v>
      </c>
      <c r="M21" s="866" t="s">
        <v>4798</v>
      </c>
      <c r="N21" s="866">
        <v>45912</v>
      </c>
      <c r="O21" t="s">
        <v>5445</v>
      </c>
      <c r="P21">
        <f>N8</f>
        <v>58628</v>
      </c>
      <c r="Q21">
        <v>7057</v>
      </c>
      <c r="R21">
        <v>18674</v>
      </c>
      <c r="U21" t="s">
        <v>447</v>
      </c>
      <c r="V21">
        <v>2.7915000000000001</v>
      </c>
      <c r="W21">
        <v>6.6330440361413574</v>
      </c>
    </row>
    <row r="22" spans="2:23" ht="15">
      <c r="C22" t="s">
        <v>231</v>
      </c>
      <c r="J22" t="s">
        <v>231</v>
      </c>
      <c r="K22">
        <f t="shared" si="4"/>
        <v>15.55846611710127</v>
      </c>
      <c r="L22">
        <f t="shared" si="5"/>
        <v>51.332442927171876</v>
      </c>
      <c r="M22" s="866" t="s">
        <v>510</v>
      </c>
      <c r="N22" s="866">
        <v>36167</v>
      </c>
      <c r="O22" t="s">
        <v>5446</v>
      </c>
      <c r="P22">
        <f>N11</f>
        <v>109718</v>
      </c>
      <c r="Q22">
        <v>1337</v>
      </c>
      <c r="R22">
        <v>30647</v>
      </c>
      <c r="U22" t="s">
        <v>666</v>
      </c>
      <c r="V22">
        <v>17.055186783493259</v>
      </c>
      <c r="W22">
        <v>30.288616633802103</v>
      </c>
    </row>
    <row r="23" spans="2:23" ht="15">
      <c r="B23" t="s">
        <v>5436</v>
      </c>
      <c r="C23" t="s">
        <v>275</v>
      </c>
      <c r="D23" t="s">
        <v>5459</v>
      </c>
      <c r="E23">
        <v>2000000</v>
      </c>
      <c r="F23">
        <v>841695</v>
      </c>
      <c r="G23">
        <v>1982753410</v>
      </c>
      <c r="H23" s="861">
        <v>0.39639999999999997</v>
      </c>
      <c r="J23" t="s">
        <v>275</v>
      </c>
      <c r="K23">
        <f>$P$11/$E$23*1000</f>
        <v>2.7915000000000001</v>
      </c>
      <c r="L23">
        <f>$P$11/$F$23*1000</f>
        <v>6.6330440361413574</v>
      </c>
      <c r="M23" s="866" t="s">
        <v>4799</v>
      </c>
      <c r="N23" s="866">
        <v>86682</v>
      </c>
      <c r="O23" t="s">
        <v>5447</v>
      </c>
      <c r="P23">
        <f>N25</f>
        <v>48753</v>
      </c>
      <c r="Q23">
        <v>8254</v>
      </c>
      <c r="R23">
        <v>23711</v>
      </c>
      <c r="U23" t="s">
        <v>667</v>
      </c>
      <c r="V23">
        <v>27.361764705882354</v>
      </c>
      <c r="W23">
        <v>58.394041460208825</v>
      </c>
    </row>
    <row r="24" spans="2:23" ht="15">
      <c r="C24" t="s">
        <v>267</v>
      </c>
      <c r="J24" t="s">
        <v>267</v>
      </c>
      <c r="K24">
        <f t="shared" ref="K24:K29" si="6">$P$11/$E$23*1000</f>
        <v>2.7915000000000001</v>
      </c>
      <c r="L24">
        <f t="shared" ref="L24:L29" si="7">$P$11/$F$23*1000</f>
        <v>6.6330440361413574</v>
      </c>
      <c r="M24" s="866" t="s">
        <v>4800</v>
      </c>
      <c r="N24" s="866">
        <v>21612</v>
      </c>
      <c r="O24" t="s">
        <v>5448</v>
      </c>
      <c r="P24">
        <f>N24</f>
        <v>21612</v>
      </c>
      <c r="Q24">
        <v>4679</v>
      </c>
      <c r="R24">
        <v>10839</v>
      </c>
      <c r="U24" t="s">
        <v>668</v>
      </c>
      <c r="V24">
        <v>18.449079691203622</v>
      </c>
      <c r="W24">
        <v>77.59984010835376</v>
      </c>
    </row>
    <row r="25" spans="2:23" ht="15">
      <c r="C25" t="s">
        <v>269</v>
      </c>
      <c r="J25" t="s">
        <v>269</v>
      </c>
      <c r="K25">
        <f t="shared" si="6"/>
        <v>2.7915000000000001</v>
      </c>
      <c r="L25">
        <f t="shared" si="7"/>
        <v>6.6330440361413574</v>
      </c>
      <c r="M25" s="866" t="s">
        <v>4801</v>
      </c>
      <c r="N25" s="866">
        <v>48753</v>
      </c>
      <c r="O25" t="s">
        <v>5490</v>
      </c>
      <c r="P25">
        <f>N18</f>
        <v>2352</v>
      </c>
      <c r="Q25">
        <v>861</v>
      </c>
      <c r="R25">
        <v>7388</v>
      </c>
      <c r="U25" t="s">
        <v>454</v>
      </c>
      <c r="V25">
        <v>12.055666666666665</v>
      </c>
      <c r="W25">
        <v>24.087534848902617</v>
      </c>
    </row>
    <row r="26" spans="2:23" ht="15">
      <c r="C26" t="s">
        <v>263</v>
      </c>
      <c r="J26" t="s">
        <v>263</v>
      </c>
      <c r="K26">
        <f t="shared" si="6"/>
        <v>2.7915000000000001</v>
      </c>
      <c r="L26">
        <f t="shared" si="7"/>
        <v>6.6330440361413574</v>
      </c>
      <c r="M26" s="866" t="s">
        <v>4802</v>
      </c>
      <c r="N26" s="866">
        <v>39991</v>
      </c>
      <c r="O26" t="s">
        <v>5451</v>
      </c>
      <c r="P26">
        <f>N12</f>
        <v>43819</v>
      </c>
      <c r="Q26">
        <v>17179</v>
      </c>
      <c r="R26">
        <v>14069</v>
      </c>
      <c r="U26" t="s">
        <v>455</v>
      </c>
      <c r="V26">
        <v>23.543159581324652</v>
      </c>
      <c r="W26">
        <v>35.086186414964715</v>
      </c>
    </row>
    <row r="27" spans="2:23" ht="15">
      <c r="C27" t="s">
        <v>265</v>
      </c>
      <c r="J27" t="s">
        <v>265</v>
      </c>
      <c r="K27">
        <f t="shared" si="6"/>
        <v>2.7915000000000001</v>
      </c>
      <c r="L27">
        <f t="shared" si="7"/>
        <v>6.6330440361413574</v>
      </c>
      <c r="M27" s="866" t="s">
        <v>4803</v>
      </c>
      <c r="N27" s="866">
        <v>81834</v>
      </c>
      <c r="O27" t="s">
        <v>5453</v>
      </c>
      <c r="P27">
        <f>N17</f>
        <v>5483</v>
      </c>
      <c r="Q27">
        <v>13553</v>
      </c>
      <c r="R27">
        <v>30879</v>
      </c>
      <c r="U27" t="s">
        <v>457</v>
      </c>
      <c r="V27">
        <v>12.712464358399032</v>
      </c>
      <c r="W27">
        <v>17.869978341086288</v>
      </c>
    </row>
    <row r="28" spans="2:23">
      <c r="C28" t="s">
        <v>273</v>
      </c>
      <c r="J28" t="s">
        <v>273</v>
      </c>
      <c r="K28">
        <f t="shared" si="6"/>
        <v>2.7915000000000001</v>
      </c>
      <c r="L28">
        <f t="shared" si="7"/>
        <v>6.6330440361413574</v>
      </c>
      <c r="U28" t="s">
        <v>669</v>
      </c>
      <c r="V28">
        <v>12.712464358399032</v>
      </c>
      <c r="W28">
        <v>17.869978341086288</v>
      </c>
    </row>
    <row r="29" spans="2:23">
      <c r="C29" t="s">
        <v>271</v>
      </c>
      <c r="J29" t="s">
        <v>271</v>
      </c>
      <c r="K29">
        <f t="shared" si="6"/>
        <v>2.7915000000000001</v>
      </c>
      <c r="L29">
        <f t="shared" si="7"/>
        <v>6.6330440361413574</v>
      </c>
      <c r="U29" t="s">
        <v>670</v>
      </c>
      <c r="V29">
        <v>16.375820895522388</v>
      </c>
      <c r="W29">
        <v>30.811570556609428</v>
      </c>
    </row>
    <row r="30" spans="2:23">
      <c r="B30" t="s">
        <v>5437</v>
      </c>
      <c r="C30" t="s">
        <v>375</v>
      </c>
      <c r="D30" t="s">
        <v>5460</v>
      </c>
      <c r="E30">
        <v>2516114</v>
      </c>
      <c r="F30">
        <v>1668752</v>
      </c>
      <c r="G30">
        <v>7486869680</v>
      </c>
      <c r="H30" s="861">
        <v>7.6100000000000001E-2</v>
      </c>
      <c r="J30" t="s">
        <v>375</v>
      </c>
      <c r="K30">
        <f>$P$12/$E$30*1000</f>
        <v>26.443952857461944</v>
      </c>
      <c r="L30">
        <f>$P$12/$F$30*1000</f>
        <v>39.871712513303358</v>
      </c>
      <c r="U30" t="s">
        <v>671</v>
      </c>
      <c r="V30">
        <v>24.913144656615437</v>
      </c>
      <c r="W30">
        <v>46.314071364214662</v>
      </c>
    </row>
    <row r="31" spans="2:23">
      <c r="C31" t="s">
        <v>373</v>
      </c>
      <c r="J31" t="s">
        <v>373</v>
      </c>
      <c r="K31">
        <f t="shared" ref="K31:K32" si="8">$P$12/$E$30*1000</f>
        <v>26.443952857461944</v>
      </c>
      <c r="L31">
        <f t="shared" ref="L31:L32" si="9">$P$12/$F$30*1000</f>
        <v>39.871712513303358</v>
      </c>
      <c r="U31" t="s">
        <v>672</v>
      </c>
      <c r="V31">
        <v>26.443952857461944</v>
      </c>
      <c r="W31">
        <v>39.871712513303358</v>
      </c>
    </row>
    <row r="32" spans="2:23">
      <c r="C32" t="s">
        <v>371</v>
      </c>
      <c r="J32" t="s">
        <v>371</v>
      </c>
      <c r="K32">
        <f t="shared" si="8"/>
        <v>26.443952857461944</v>
      </c>
      <c r="L32">
        <f t="shared" si="9"/>
        <v>39.871712513303358</v>
      </c>
      <c r="U32" t="s">
        <v>673</v>
      </c>
      <c r="V32">
        <v>15.55846611710127</v>
      </c>
      <c r="W32">
        <v>51.332442927171876</v>
      </c>
    </row>
    <row r="33" spans="2:23">
      <c r="B33" t="s">
        <v>5438</v>
      </c>
      <c r="C33" t="s">
        <v>253</v>
      </c>
      <c r="D33" t="s">
        <v>5461</v>
      </c>
      <c r="E33">
        <v>2167642</v>
      </c>
      <c r="F33">
        <v>515349</v>
      </c>
      <c r="G33">
        <v>3935413183</v>
      </c>
      <c r="H33" s="861">
        <v>0.65839999999999999</v>
      </c>
      <c r="J33" t="s">
        <v>253</v>
      </c>
      <c r="K33">
        <f>$P$13/$E$33*1000</f>
        <v>18.449079691203622</v>
      </c>
      <c r="L33">
        <f>$P$13/$F$33*1000</f>
        <v>77.59984010835376</v>
      </c>
      <c r="U33" t="s">
        <v>674</v>
      </c>
      <c r="V33">
        <v>12.055666666666665</v>
      </c>
      <c r="W33">
        <v>24.087534848902617</v>
      </c>
    </row>
    <row r="34" spans="2:23">
      <c r="C34" t="s">
        <v>249</v>
      </c>
      <c r="J34" t="s">
        <v>249</v>
      </c>
      <c r="K34">
        <f t="shared" ref="K34:K36" si="10">$P$13/$E$33*1000</f>
        <v>18.449079691203622</v>
      </c>
      <c r="L34">
        <f t="shared" ref="L34:L36" si="11">$P$13/$F$33*1000</f>
        <v>77.59984010835376</v>
      </c>
      <c r="U34" t="s">
        <v>675</v>
      </c>
      <c r="V34">
        <v>13.765605095541401</v>
      </c>
      <c r="W34">
        <v>23.276728333697729</v>
      </c>
    </row>
    <row r="35" spans="2:23">
      <c r="C35" t="s">
        <v>247</v>
      </c>
      <c r="J35" t="s">
        <v>247</v>
      </c>
      <c r="K35">
        <f t="shared" si="10"/>
        <v>18.449079691203622</v>
      </c>
      <c r="L35">
        <f t="shared" si="11"/>
        <v>77.59984010835376</v>
      </c>
      <c r="U35" t="s">
        <v>676</v>
      </c>
      <c r="V35">
        <v>27.361764705882354</v>
      </c>
      <c r="W35">
        <v>58.394041460208825</v>
      </c>
    </row>
    <row r="36" spans="2:23">
      <c r="C36" t="s">
        <v>251</v>
      </c>
      <c r="J36" t="s">
        <v>251</v>
      </c>
      <c r="K36">
        <f t="shared" si="10"/>
        <v>18.449079691203622</v>
      </c>
      <c r="L36">
        <f t="shared" si="11"/>
        <v>77.59984010835376</v>
      </c>
      <c r="U36" t="s">
        <v>677</v>
      </c>
      <c r="V36">
        <v>2.7915000000000001</v>
      </c>
      <c r="W36">
        <v>6.6330440361413574</v>
      </c>
    </row>
    <row r="37" spans="2:23">
      <c r="B37" t="s">
        <v>5439</v>
      </c>
      <c r="C37" t="s">
        <v>287</v>
      </c>
      <c r="D37" t="s">
        <v>5462</v>
      </c>
      <c r="E37">
        <v>2242881</v>
      </c>
      <c r="F37">
        <v>1165273</v>
      </c>
      <c r="G37">
        <v>2517862228</v>
      </c>
      <c r="H37" s="861">
        <v>9.4299999999999995E-2</v>
      </c>
      <c r="J37" t="s">
        <v>287</v>
      </c>
      <c r="K37">
        <f>$P$14/$E$37*1000</f>
        <v>26.0432898579996</v>
      </c>
      <c r="L37">
        <f>$P$14/$F$37*1000</f>
        <v>50.127309222817317</v>
      </c>
      <c r="U37" t="s">
        <v>469</v>
      </c>
      <c r="V37">
        <v>2.7915000000000001</v>
      </c>
      <c r="W37">
        <v>6.6330440361413574</v>
      </c>
    </row>
    <row r="38" spans="2:23">
      <c r="C38" t="s">
        <v>279</v>
      </c>
      <c r="J38" t="s">
        <v>279</v>
      </c>
      <c r="K38">
        <f t="shared" ref="K38:K41" si="12">$P$14/$E$37*1000</f>
        <v>26.0432898579996</v>
      </c>
      <c r="L38">
        <f t="shared" ref="L38:L41" si="13">$P$14/$F$37*1000</f>
        <v>50.127309222817317</v>
      </c>
      <c r="U38" t="s">
        <v>678</v>
      </c>
      <c r="V38">
        <v>17.055186783493259</v>
      </c>
      <c r="W38">
        <v>30.288616633802103</v>
      </c>
    </row>
    <row r="39" spans="2:23">
      <c r="C39" t="s">
        <v>283</v>
      </c>
      <c r="J39" t="s">
        <v>283</v>
      </c>
      <c r="K39">
        <f t="shared" si="12"/>
        <v>26.0432898579996</v>
      </c>
      <c r="L39">
        <f t="shared" si="13"/>
        <v>50.127309222817317</v>
      </c>
      <c r="U39" t="s">
        <v>679</v>
      </c>
      <c r="V39">
        <v>11.257402597402598</v>
      </c>
      <c r="W39">
        <v>28.848342689636535</v>
      </c>
    </row>
    <row r="40" spans="2:23">
      <c r="C40" t="s">
        <v>277</v>
      </c>
      <c r="J40" t="s">
        <v>277</v>
      </c>
      <c r="K40">
        <f t="shared" si="12"/>
        <v>26.0432898579996</v>
      </c>
      <c r="L40">
        <f t="shared" si="13"/>
        <v>50.127309222817317</v>
      </c>
      <c r="U40" t="s">
        <v>711</v>
      </c>
      <c r="V40">
        <v>26.0432898579996</v>
      </c>
      <c r="W40">
        <v>50.127309222817317</v>
      </c>
    </row>
    <row r="41" spans="2:23">
      <c r="C41" t="s">
        <v>281</v>
      </c>
      <c r="J41" t="s">
        <v>281</v>
      </c>
      <c r="K41">
        <f t="shared" si="12"/>
        <v>26.0432898579996</v>
      </c>
      <c r="L41">
        <f t="shared" si="13"/>
        <v>50.127309222817317</v>
      </c>
      <c r="U41" t="s">
        <v>680</v>
      </c>
      <c r="V41">
        <v>26.0432898579996</v>
      </c>
      <c r="W41">
        <v>50.127309222817317</v>
      </c>
    </row>
    <row r="42" spans="2:23">
      <c r="B42" t="s">
        <v>5440</v>
      </c>
      <c r="C42" t="s">
        <v>259</v>
      </c>
      <c r="D42" t="s">
        <v>5463</v>
      </c>
      <c r="E42">
        <v>1700000</v>
      </c>
      <c r="F42">
        <v>796571</v>
      </c>
      <c r="G42">
        <v>3292407558</v>
      </c>
      <c r="H42" s="861">
        <v>9.5500000000000002E-2</v>
      </c>
      <c r="J42" t="s">
        <v>259</v>
      </c>
      <c r="K42">
        <f>$P$15/$E$42*1000</f>
        <v>27.361764705882354</v>
      </c>
      <c r="L42">
        <f>$P$15/$F$42*1000</f>
        <v>58.394041460208825</v>
      </c>
      <c r="U42" t="s">
        <v>710</v>
      </c>
      <c r="V42">
        <v>18.449079691203622</v>
      </c>
      <c r="W42">
        <v>77.59984010835376</v>
      </c>
    </row>
    <row r="43" spans="2:23">
      <c r="C43" t="s">
        <v>261</v>
      </c>
      <c r="J43" t="s">
        <v>261</v>
      </c>
      <c r="K43">
        <f t="shared" ref="K43:K45" si="14">$P$15/$E$42*1000</f>
        <v>27.361764705882354</v>
      </c>
      <c r="L43">
        <f t="shared" ref="L43:L45" si="15">$P$15/$F$42*1000</f>
        <v>58.394041460208825</v>
      </c>
      <c r="U43" t="s">
        <v>475</v>
      </c>
      <c r="V43">
        <v>11.257402597402598</v>
      </c>
      <c r="W43">
        <v>28.848342689636535</v>
      </c>
    </row>
    <row r="44" spans="2:23">
      <c r="C44" t="s">
        <v>257</v>
      </c>
      <c r="J44" t="s">
        <v>257</v>
      </c>
      <c r="K44">
        <f t="shared" si="14"/>
        <v>27.361764705882354</v>
      </c>
      <c r="L44">
        <f t="shared" si="15"/>
        <v>58.394041460208825</v>
      </c>
      <c r="U44" t="s">
        <v>709</v>
      </c>
      <c r="V44">
        <v>2.7915000000000001</v>
      </c>
      <c r="W44">
        <v>6.6330440361413574</v>
      </c>
    </row>
    <row r="45" spans="2:23">
      <c r="C45" t="s">
        <v>255</v>
      </c>
      <c r="J45" t="s">
        <v>255</v>
      </c>
      <c r="K45">
        <f t="shared" si="14"/>
        <v>27.361764705882354</v>
      </c>
      <c r="L45">
        <f t="shared" si="15"/>
        <v>58.394041460208825</v>
      </c>
      <c r="U45" t="s">
        <v>477</v>
      </c>
      <c r="V45">
        <v>23.543159581324652</v>
      </c>
      <c r="W45">
        <v>35.086186414964715</v>
      </c>
    </row>
    <row r="46" spans="2:23">
      <c r="B46" t="s">
        <v>4786</v>
      </c>
      <c r="C46" t="s">
        <v>243</v>
      </c>
      <c r="D46" t="s">
        <v>5464</v>
      </c>
      <c r="E46">
        <v>1626195</v>
      </c>
      <c r="F46">
        <v>564540</v>
      </c>
      <c r="G46">
        <v>3596747810</v>
      </c>
      <c r="H46" s="861">
        <v>6.7000000000000004E-2</v>
      </c>
      <c r="J46" t="s">
        <v>243</v>
      </c>
      <c r="K46">
        <f>$P$16/$E$46*1000</f>
        <v>15.931668711316908</v>
      </c>
      <c r="L46">
        <f>$P$16/$F$46*1000</f>
        <v>45.892230842810079</v>
      </c>
      <c r="M46">
        <f t="shared" ref="M46:N46" si="16">$P$16/$F$46*1000</f>
        <v>45.892230842810079</v>
      </c>
      <c r="N46">
        <f t="shared" si="16"/>
        <v>45.892230842810079</v>
      </c>
      <c r="U46" t="s">
        <v>681</v>
      </c>
      <c r="V46">
        <v>4.3065420429923602</v>
      </c>
      <c r="W46">
        <v>5.5414122305222762</v>
      </c>
    </row>
    <row r="47" spans="2:23">
      <c r="C47" t="s">
        <v>327</v>
      </c>
      <c r="J47" t="s">
        <v>327</v>
      </c>
      <c r="K47">
        <f>$P$16/$E$46*1000</f>
        <v>15.931668711316908</v>
      </c>
      <c r="L47">
        <f>$P$16/$F$46*1000</f>
        <v>45.892230842810079</v>
      </c>
      <c r="U47" t="s">
        <v>682</v>
      </c>
      <c r="V47">
        <v>1.1839685944934557</v>
      </c>
      <c r="W47">
        <v>2.1156242885861243</v>
      </c>
    </row>
    <row r="48" spans="2:23">
      <c r="B48" t="s">
        <v>5441</v>
      </c>
      <c r="C48" t="s">
        <v>333</v>
      </c>
      <c r="D48" t="s">
        <v>5465</v>
      </c>
      <c r="E48">
        <v>7700000</v>
      </c>
      <c r="F48">
        <v>3004748</v>
      </c>
      <c r="G48">
        <v>11719263395</v>
      </c>
      <c r="H48" s="861">
        <v>0.15240000000000001</v>
      </c>
      <c r="J48" t="s">
        <v>333</v>
      </c>
      <c r="K48">
        <f>$P$17/$E$48*1000</f>
        <v>11.257402597402598</v>
      </c>
      <c r="L48">
        <f>$P$17/$F$48*1000</f>
        <v>28.848342689636535</v>
      </c>
      <c r="U48" t="s">
        <v>683</v>
      </c>
      <c r="V48">
        <v>15.931668711316908</v>
      </c>
      <c r="W48">
        <v>45.892230842810079</v>
      </c>
    </row>
    <row r="49" spans="2:23">
      <c r="C49" t="s">
        <v>331</v>
      </c>
      <c r="J49" t="s">
        <v>331</v>
      </c>
      <c r="K49">
        <f t="shared" ref="K49:K53" si="17">$P$17/$E$48*1000</f>
        <v>11.257402597402598</v>
      </c>
      <c r="L49">
        <f t="shared" ref="L49:L53" si="18">$P$17/$F$48*1000</f>
        <v>28.848342689636535</v>
      </c>
      <c r="U49" t="s">
        <v>684</v>
      </c>
      <c r="V49">
        <v>16.375820895522388</v>
      </c>
      <c r="W49">
        <v>30.811570556609428</v>
      </c>
    </row>
    <row r="50" spans="2:23">
      <c r="C50" t="s">
        <v>329</v>
      </c>
      <c r="J50" t="s">
        <v>329</v>
      </c>
      <c r="K50">
        <f t="shared" si="17"/>
        <v>11.257402597402598</v>
      </c>
      <c r="L50">
        <f t="shared" si="18"/>
        <v>28.848342689636535</v>
      </c>
      <c r="U50" t="s">
        <v>483</v>
      </c>
      <c r="V50">
        <v>22.460559158723637</v>
      </c>
      <c r="W50">
        <v>48.270484220777618</v>
      </c>
    </row>
    <row r="51" spans="2:23">
      <c r="C51" t="s">
        <v>325</v>
      </c>
      <c r="J51" t="s">
        <v>325</v>
      </c>
      <c r="K51">
        <f t="shared" si="17"/>
        <v>11.257402597402598</v>
      </c>
      <c r="L51">
        <f t="shared" si="18"/>
        <v>28.848342689636535</v>
      </c>
      <c r="U51" t="s">
        <v>485</v>
      </c>
      <c r="V51">
        <v>2.7915000000000001</v>
      </c>
      <c r="W51">
        <v>6.6330440361413574</v>
      </c>
    </row>
    <row r="52" spans="2:23">
      <c r="C52" t="s">
        <v>245</v>
      </c>
      <c r="J52" t="s">
        <v>245</v>
      </c>
      <c r="K52">
        <f t="shared" si="17"/>
        <v>11.257402597402598</v>
      </c>
      <c r="L52">
        <f t="shared" si="18"/>
        <v>28.848342689636535</v>
      </c>
      <c r="U52" t="s">
        <v>487</v>
      </c>
      <c r="V52">
        <v>16.375820895522388</v>
      </c>
      <c r="W52">
        <v>30.811570556609428</v>
      </c>
    </row>
    <row r="53" spans="2:23">
      <c r="C53" t="s">
        <v>241</v>
      </c>
      <c r="J53" t="s">
        <v>241</v>
      </c>
      <c r="K53">
        <f t="shared" si="17"/>
        <v>11.257402597402598</v>
      </c>
      <c r="L53">
        <f t="shared" si="18"/>
        <v>28.848342689636535</v>
      </c>
      <c r="U53" t="s">
        <v>685</v>
      </c>
      <c r="V53">
        <v>21.920311722015178</v>
      </c>
      <c r="W53">
        <v>391.5474927148079</v>
      </c>
    </row>
    <row r="54" spans="2:23">
      <c r="B54" t="s">
        <v>5442</v>
      </c>
      <c r="C54" t="s">
        <v>311</v>
      </c>
      <c r="D54" t="s">
        <v>5466</v>
      </c>
      <c r="E54">
        <v>2266037</v>
      </c>
      <c r="F54">
        <v>857697</v>
      </c>
      <c r="G54">
        <v>2284310794</v>
      </c>
      <c r="H54" s="861">
        <v>7.5600000000000001E-2</v>
      </c>
      <c r="J54" t="s">
        <v>311</v>
      </c>
      <c r="K54">
        <f>$P$18/$E$54*1000</f>
        <v>19.965252111946981</v>
      </c>
      <c r="L54">
        <f>$P$18/$F$54*1000</f>
        <v>52.748231601602896</v>
      </c>
      <c r="U54" t="s">
        <v>489</v>
      </c>
      <c r="V54">
        <v>16.375820895522388</v>
      </c>
      <c r="W54">
        <v>30.811570556609428</v>
      </c>
    </row>
    <row r="55" spans="2:23">
      <c r="C55" t="s">
        <v>293</v>
      </c>
      <c r="J55" t="s">
        <v>293</v>
      </c>
      <c r="K55">
        <f t="shared" ref="K55:K56" si="19">$P$18/$E$54*1000</f>
        <v>19.965252111946981</v>
      </c>
      <c r="L55">
        <f t="shared" ref="L55:L56" si="20">$P$18/$F$54*1000</f>
        <v>52.748231601602896</v>
      </c>
      <c r="U55" t="s">
        <v>686</v>
      </c>
      <c r="V55">
        <v>13.765605095541401</v>
      </c>
      <c r="W55">
        <v>23.276728333697729</v>
      </c>
    </row>
    <row r="56" spans="2:23">
      <c r="C56" t="s">
        <v>309</v>
      </c>
      <c r="J56" t="s">
        <v>309</v>
      </c>
      <c r="K56">
        <f t="shared" si="19"/>
        <v>19.965252111946981</v>
      </c>
      <c r="L56">
        <f t="shared" si="20"/>
        <v>52.748231601602896</v>
      </c>
      <c r="U56" t="s">
        <v>687</v>
      </c>
      <c r="V56">
        <v>22.460559158723637</v>
      </c>
      <c r="W56">
        <v>48.270484220777618</v>
      </c>
    </row>
    <row r="57" spans="2:23">
      <c r="B57" t="s">
        <v>5443</v>
      </c>
      <c r="C57" t="s">
        <v>295</v>
      </c>
      <c r="D57" t="s">
        <v>5467</v>
      </c>
      <c r="E57">
        <v>3284772</v>
      </c>
      <c r="F57">
        <v>1766936</v>
      </c>
      <c r="G57">
        <v>4745850934</v>
      </c>
      <c r="H57" s="861">
        <v>0.1046</v>
      </c>
      <c r="J57" t="s">
        <v>295</v>
      </c>
      <c r="K57">
        <f>$P$19/$E$57*1000</f>
        <v>24.913144656615437</v>
      </c>
      <c r="L57">
        <f>$P$19/$F$57*1000</f>
        <v>46.314071364214662</v>
      </c>
      <c r="U57" t="s">
        <v>688</v>
      </c>
      <c r="V57">
        <v>11.257402597402598</v>
      </c>
      <c r="W57">
        <v>28.848342689636535</v>
      </c>
    </row>
    <row r="58" spans="2:23">
      <c r="C58" t="s">
        <v>285</v>
      </c>
      <c r="J58" t="s">
        <v>285</v>
      </c>
      <c r="K58">
        <f t="shared" ref="K58:K61" si="21">$P$19/$E$57*1000</f>
        <v>24.913144656615437</v>
      </c>
      <c r="L58">
        <f t="shared" ref="L58:L61" si="22">$P$19/$F$57*1000</f>
        <v>46.314071364214662</v>
      </c>
      <c r="U58" t="s">
        <v>689</v>
      </c>
      <c r="V58">
        <v>12.055666666666665</v>
      </c>
      <c r="W58">
        <v>24.087534848902617</v>
      </c>
    </row>
    <row r="59" spans="2:23">
      <c r="C59" t="s">
        <v>297</v>
      </c>
      <c r="J59" t="s">
        <v>297</v>
      </c>
      <c r="K59">
        <f t="shared" si="21"/>
        <v>24.913144656615437</v>
      </c>
      <c r="L59">
        <f t="shared" si="22"/>
        <v>46.314071364214662</v>
      </c>
      <c r="U59" t="s">
        <v>494</v>
      </c>
      <c r="V59">
        <v>22.460559158723637</v>
      </c>
      <c r="W59">
        <v>48.270484220777618</v>
      </c>
    </row>
    <row r="60" spans="2:23">
      <c r="C60" t="s">
        <v>289</v>
      </c>
      <c r="J60" t="s">
        <v>289</v>
      </c>
      <c r="K60">
        <f t="shared" si="21"/>
        <v>24.913144656615437</v>
      </c>
      <c r="L60">
        <f t="shared" si="22"/>
        <v>46.314071364214662</v>
      </c>
      <c r="U60" t="s">
        <v>690</v>
      </c>
      <c r="V60">
        <v>17.055186783493259</v>
      </c>
      <c r="W60">
        <v>30.288616633802103</v>
      </c>
    </row>
    <row r="61" spans="2:23">
      <c r="C61" t="s">
        <v>291</v>
      </c>
      <c r="J61" t="s">
        <v>291</v>
      </c>
      <c r="K61">
        <f t="shared" si="21"/>
        <v>24.913144656615437</v>
      </c>
      <c r="L61">
        <f t="shared" si="22"/>
        <v>46.314071364214662</v>
      </c>
      <c r="U61" t="s">
        <v>496</v>
      </c>
      <c r="V61">
        <v>27.361764705882354</v>
      </c>
      <c r="W61">
        <v>58.394041460208825</v>
      </c>
    </row>
    <row r="62" spans="2:23">
      <c r="B62" t="s">
        <v>5444</v>
      </c>
      <c r="C62" t="s">
        <v>343</v>
      </c>
      <c r="D62" t="s">
        <v>5468</v>
      </c>
      <c r="E62">
        <v>3742694</v>
      </c>
      <c r="F62">
        <v>1741499</v>
      </c>
      <c r="G62">
        <v>6679538234</v>
      </c>
      <c r="H62" s="861">
        <v>8.0799999999999997E-2</v>
      </c>
      <c r="J62" t="s">
        <v>343</v>
      </c>
      <c r="K62">
        <f>$P$20/$E$62*1000</f>
        <v>22.460559158723637</v>
      </c>
      <c r="L62">
        <f>$P$20/$F$62*1000</f>
        <v>48.270484220777618</v>
      </c>
      <c r="U62" t="s">
        <v>691</v>
      </c>
      <c r="V62">
        <v>1.1839685944934557</v>
      </c>
      <c r="W62">
        <v>2.1156242885861243</v>
      </c>
    </row>
    <row r="63" spans="2:23">
      <c r="C63" t="s">
        <v>341</v>
      </c>
      <c r="J63" t="s">
        <v>341</v>
      </c>
      <c r="K63">
        <f t="shared" ref="K63:K67" si="23">$P$20/$E$62*1000</f>
        <v>22.460559158723637</v>
      </c>
      <c r="L63">
        <f t="shared" ref="L63:L67" si="24">$P$20/$F$62*1000</f>
        <v>48.270484220777618</v>
      </c>
      <c r="U63" t="s">
        <v>692</v>
      </c>
      <c r="V63">
        <v>15.55846611710127</v>
      </c>
      <c r="W63">
        <v>51.332442927171876</v>
      </c>
    </row>
    <row r="64" spans="2:23">
      <c r="C64" t="s">
        <v>319</v>
      </c>
      <c r="J64" t="s">
        <v>319</v>
      </c>
      <c r="K64">
        <f t="shared" si="23"/>
        <v>22.460559158723637</v>
      </c>
      <c r="L64">
        <f t="shared" si="24"/>
        <v>48.270484220777618</v>
      </c>
      <c r="U64" t="s">
        <v>693</v>
      </c>
      <c r="V64">
        <v>11.257402597402598</v>
      </c>
      <c r="W64">
        <v>28.848342689636535</v>
      </c>
    </row>
    <row r="65" spans="2:23">
      <c r="C65" t="s">
        <v>317</v>
      </c>
      <c r="J65" t="s">
        <v>317</v>
      </c>
      <c r="K65">
        <f t="shared" si="23"/>
        <v>22.460559158723637</v>
      </c>
      <c r="L65">
        <f t="shared" si="24"/>
        <v>48.270484220777618</v>
      </c>
      <c r="U65" t="s">
        <v>694</v>
      </c>
      <c r="V65">
        <v>26.443952857461944</v>
      </c>
      <c r="W65">
        <v>39.871712513303358</v>
      </c>
    </row>
    <row r="66" spans="2:23">
      <c r="C66" t="s">
        <v>315</v>
      </c>
      <c r="J66" t="s">
        <v>315</v>
      </c>
      <c r="K66">
        <f t="shared" si="23"/>
        <v>22.460559158723637</v>
      </c>
      <c r="L66">
        <f t="shared" si="24"/>
        <v>48.270484220777618</v>
      </c>
      <c r="U66" t="s">
        <v>695</v>
      </c>
      <c r="V66">
        <v>18.449079691203622</v>
      </c>
      <c r="W66">
        <v>77.59984010835376</v>
      </c>
    </row>
    <row r="67" spans="2:23">
      <c r="C67" t="s">
        <v>321</v>
      </c>
      <c r="J67" t="s">
        <v>321</v>
      </c>
      <c r="K67">
        <f t="shared" si="23"/>
        <v>22.460559158723637</v>
      </c>
      <c r="L67">
        <f t="shared" si="24"/>
        <v>48.270484220777618</v>
      </c>
      <c r="U67" t="s">
        <v>696</v>
      </c>
      <c r="V67">
        <v>22.460559158723637</v>
      </c>
      <c r="W67">
        <v>48.270484220777618</v>
      </c>
    </row>
    <row r="68" spans="2:23">
      <c r="B68" t="s">
        <v>5445</v>
      </c>
      <c r="C68" t="s">
        <v>339</v>
      </c>
      <c r="D68" t="s">
        <v>5469</v>
      </c>
      <c r="E68">
        <v>2490235</v>
      </c>
      <c r="F68">
        <v>1670971</v>
      </c>
      <c r="G68">
        <v>6936120128</v>
      </c>
      <c r="H68" s="861">
        <v>0.1132</v>
      </c>
      <c r="J68" t="s">
        <v>339</v>
      </c>
      <c r="K68">
        <f>$P$21/$E$68*1000</f>
        <v>23.543159581324652</v>
      </c>
      <c r="L68">
        <f>$P$21/$F$68*1000</f>
        <v>35.086186414964715</v>
      </c>
      <c r="U68" t="s">
        <v>697</v>
      </c>
      <c r="V68">
        <v>22.460559158723637</v>
      </c>
      <c r="W68">
        <v>48.270484220777618</v>
      </c>
    </row>
    <row r="69" spans="2:23">
      <c r="C69" t="s">
        <v>337</v>
      </c>
      <c r="J69" t="s">
        <v>337</v>
      </c>
      <c r="K69">
        <f t="shared" ref="K69:K70" si="25">$P$21/$E$68*1000</f>
        <v>23.543159581324652</v>
      </c>
      <c r="L69">
        <f t="shared" ref="L69:L70" si="26">$P$21/$F$68*1000</f>
        <v>35.086186414964715</v>
      </c>
      <c r="U69" t="s">
        <v>506</v>
      </c>
      <c r="V69">
        <v>24.913144656615437</v>
      </c>
      <c r="W69">
        <v>46.314071364214662</v>
      </c>
    </row>
    <row r="70" spans="2:23">
      <c r="C70" t="s">
        <v>335</v>
      </c>
      <c r="J70" t="s">
        <v>335</v>
      </c>
      <c r="K70">
        <f t="shared" si="25"/>
        <v>23.543159581324652</v>
      </c>
      <c r="L70">
        <f t="shared" si="26"/>
        <v>35.086186414964715</v>
      </c>
      <c r="U70" t="s">
        <v>698</v>
      </c>
      <c r="V70">
        <v>11.257402597402598</v>
      </c>
      <c r="W70">
        <v>28.848342689636535</v>
      </c>
    </row>
    <row r="71" spans="2:23">
      <c r="B71" t="s">
        <v>5446</v>
      </c>
      <c r="C71" t="s">
        <v>345</v>
      </c>
      <c r="D71" t="s">
        <v>5470</v>
      </c>
      <c r="E71">
        <v>6700000</v>
      </c>
      <c r="F71">
        <v>3560935</v>
      </c>
      <c r="G71">
        <v>10925811803</v>
      </c>
      <c r="H71" s="861">
        <v>7.9000000000000001E-2</v>
      </c>
      <c r="J71" t="s">
        <v>345</v>
      </c>
      <c r="K71">
        <f>$P$22/$E$71*1000</f>
        <v>16.375820895522388</v>
      </c>
      <c r="L71">
        <f>$P$22/$F$71*1000</f>
        <v>30.811570556609428</v>
      </c>
      <c r="U71" t="s">
        <v>699</v>
      </c>
      <c r="V71">
        <v>26.0432898579996</v>
      </c>
      <c r="W71">
        <v>50.127309222817317</v>
      </c>
    </row>
    <row r="72" spans="2:23">
      <c r="C72" t="s">
        <v>303</v>
      </c>
      <c r="J72" t="s">
        <v>303</v>
      </c>
      <c r="K72">
        <f t="shared" ref="K72:K77" si="27">$P$22/$E$71*1000</f>
        <v>16.375820895522388</v>
      </c>
      <c r="L72">
        <f t="shared" ref="L72:L77" si="28">$P$22/$F$71*1000</f>
        <v>30.811570556609428</v>
      </c>
      <c r="U72" t="s">
        <v>510</v>
      </c>
      <c r="V72">
        <v>12.055666666666665</v>
      </c>
      <c r="W72">
        <v>24.087534848902617</v>
      </c>
    </row>
    <row r="73" spans="2:23">
      <c r="C73" t="s">
        <v>299</v>
      </c>
      <c r="J73" t="s">
        <v>299</v>
      </c>
      <c r="K73">
        <f t="shared" si="27"/>
        <v>16.375820895522388</v>
      </c>
      <c r="L73">
        <f t="shared" si="28"/>
        <v>30.811570556609428</v>
      </c>
      <c r="U73" t="s">
        <v>511</v>
      </c>
      <c r="V73">
        <v>24.913144656615437</v>
      </c>
      <c r="W73">
        <v>46.314071364214662</v>
      </c>
    </row>
    <row r="74" spans="2:23">
      <c r="C74" t="s">
        <v>307</v>
      </c>
      <c r="J74" t="s">
        <v>307</v>
      </c>
      <c r="K74">
        <f t="shared" si="27"/>
        <v>16.375820895522388</v>
      </c>
      <c r="L74">
        <f t="shared" si="28"/>
        <v>30.811570556609428</v>
      </c>
      <c r="U74" t="s">
        <v>700</v>
      </c>
      <c r="V74">
        <v>15.55846611710127</v>
      </c>
      <c r="W74">
        <v>51.332442927171876</v>
      </c>
    </row>
    <row r="75" spans="2:23">
      <c r="C75" t="s">
        <v>301</v>
      </c>
      <c r="J75" t="s">
        <v>301</v>
      </c>
      <c r="K75">
        <f t="shared" si="27"/>
        <v>16.375820895522388</v>
      </c>
      <c r="L75">
        <f t="shared" si="28"/>
        <v>30.811570556609428</v>
      </c>
      <c r="U75" t="s">
        <v>701</v>
      </c>
      <c r="V75">
        <v>24.913144656615437</v>
      </c>
      <c r="W75">
        <v>46.314071364214662</v>
      </c>
    </row>
    <row r="76" spans="2:23">
      <c r="C76" t="s">
        <v>323</v>
      </c>
      <c r="J76" t="s">
        <v>323</v>
      </c>
      <c r="K76">
        <f t="shared" si="27"/>
        <v>16.375820895522388</v>
      </c>
      <c r="L76">
        <f t="shared" si="28"/>
        <v>30.811570556609428</v>
      </c>
      <c r="U76" t="s">
        <v>702</v>
      </c>
      <c r="V76">
        <v>19.965252111946981</v>
      </c>
      <c r="W76">
        <v>52.748231601602896</v>
      </c>
    </row>
    <row r="77" spans="2:23">
      <c r="C77" t="s">
        <v>305</v>
      </c>
      <c r="J77" t="s">
        <v>305</v>
      </c>
      <c r="K77">
        <f t="shared" si="27"/>
        <v>16.375820895522388</v>
      </c>
      <c r="L77">
        <f t="shared" si="28"/>
        <v>30.811570556609428</v>
      </c>
      <c r="U77" t="s">
        <v>703</v>
      </c>
      <c r="V77">
        <v>15.55846611710127</v>
      </c>
      <c r="W77">
        <v>51.332442927171876</v>
      </c>
    </row>
    <row r="78" spans="2:23">
      <c r="B78" t="s">
        <v>5447</v>
      </c>
      <c r="C78" t="s">
        <v>361</v>
      </c>
      <c r="D78" t="s">
        <v>5471</v>
      </c>
      <c r="E78">
        <v>3835055</v>
      </c>
      <c r="F78">
        <v>2728207</v>
      </c>
      <c r="G78">
        <v>7920876798</v>
      </c>
      <c r="H78" s="861">
        <v>7.0300000000000001E-2</v>
      </c>
      <c r="J78" t="s">
        <v>361</v>
      </c>
      <c r="K78">
        <f>$P$23/$E$78*1000</f>
        <v>12.712464358399032</v>
      </c>
      <c r="L78">
        <f>$P$23/$F$78*1000</f>
        <v>17.869978341086288</v>
      </c>
      <c r="U78" t="s">
        <v>708</v>
      </c>
      <c r="V78">
        <v>15.55846611710127</v>
      </c>
      <c r="W78">
        <v>51.332442927171876</v>
      </c>
    </row>
    <row r="79" spans="2:23">
      <c r="C79" t="s">
        <v>381</v>
      </c>
      <c r="J79" t="s">
        <v>381</v>
      </c>
      <c r="K79">
        <f t="shared" ref="K79:K81" si="29">$P$23/$E$78*1000</f>
        <v>12.712464358399032</v>
      </c>
      <c r="L79">
        <f t="shared" ref="L79:L81" si="30">$P$23/$F$78*1000</f>
        <v>17.869978341086288</v>
      </c>
      <c r="U79" t="s">
        <v>704</v>
      </c>
      <c r="V79">
        <v>13.765605095541401</v>
      </c>
      <c r="W79">
        <v>23.276728333697729</v>
      </c>
    </row>
    <row r="80" spans="2:23">
      <c r="C80" t="s">
        <v>347</v>
      </c>
      <c r="J80" t="s">
        <v>347</v>
      </c>
      <c r="K80">
        <f t="shared" si="29"/>
        <v>12.712464358399032</v>
      </c>
      <c r="L80">
        <f t="shared" si="30"/>
        <v>17.869978341086288</v>
      </c>
      <c r="U80" t="s">
        <v>520</v>
      </c>
      <c r="V80">
        <v>19.965252111946981</v>
      </c>
      <c r="W80">
        <v>52.748231601602896</v>
      </c>
    </row>
    <row r="81" spans="2:23">
      <c r="C81" t="s">
        <v>379</v>
      </c>
      <c r="J81" t="s">
        <v>379</v>
      </c>
      <c r="K81">
        <f t="shared" si="29"/>
        <v>12.712464358399032</v>
      </c>
      <c r="L81">
        <f t="shared" si="30"/>
        <v>17.869978341086288</v>
      </c>
      <c r="U81" t="s">
        <v>521</v>
      </c>
      <c r="V81">
        <v>26.0432898579996</v>
      </c>
      <c r="W81">
        <v>50.127309222817317</v>
      </c>
    </row>
    <row r="82" spans="2:23">
      <c r="B82" t="s">
        <v>5448</v>
      </c>
      <c r="C82" t="s">
        <v>383</v>
      </c>
      <c r="D82" t="s">
        <v>5472</v>
      </c>
      <c r="E82">
        <v>1570000</v>
      </c>
      <c r="F82">
        <v>928481</v>
      </c>
      <c r="G82">
        <v>6262555238</v>
      </c>
      <c r="H82" s="861">
        <v>5.2600000000000001E-2</v>
      </c>
      <c r="J82" t="s">
        <v>383</v>
      </c>
      <c r="K82">
        <f>$P$24/$E$82*1000</f>
        <v>13.765605095541401</v>
      </c>
      <c r="L82">
        <f>$P$24/$F$82*1000</f>
        <v>23.276728333697729</v>
      </c>
      <c r="U82" t="s">
        <v>705</v>
      </c>
      <c r="V82">
        <v>27.361764705882354</v>
      </c>
      <c r="W82">
        <v>58.394041460208825</v>
      </c>
    </row>
    <row r="83" spans="2:23">
      <c r="C83" t="s">
        <v>387</v>
      </c>
      <c r="J83" t="s">
        <v>387</v>
      </c>
      <c r="K83">
        <f t="shared" ref="K83:K84" si="31">$P$24/$E$82*1000</f>
        <v>13.765605095541401</v>
      </c>
      <c r="L83">
        <f t="shared" ref="L83:L84" si="32">$P$24/$F$82*1000</f>
        <v>23.276728333697729</v>
      </c>
      <c r="U83" t="s">
        <v>706</v>
      </c>
      <c r="V83">
        <v>17.055186783493259</v>
      </c>
      <c r="W83">
        <v>30.288616633802103</v>
      </c>
    </row>
    <row r="84" spans="2:23">
      <c r="C84" t="s">
        <v>385</v>
      </c>
      <c r="J84" t="s">
        <v>385</v>
      </c>
      <c r="K84">
        <f t="shared" si="31"/>
        <v>13.765605095541401</v>
      </c>
      <c r="L84">
        <f t="shared" si="32"/>
        <v>23.276728333697729</v>
      </c>
      <c r="U84" t="s">
        <v>525</v>
      </c>
      <c r="V84">
        <v>18.449079691203622</v>
      </c>
      <c r="W84">
        <v>77.59984010835376</v>
      </c>
    </row>
    <row r="85" spans="2:23">
      <c r="B85" t="s">
        <v>5449</v>
      </c>
      <c r="C85" t="s">
        <v>5450</v>
      </c>
      <c r="D85" t="s">
        <v>5473</v>
      </c>
      <c r="E85">
        <v>4700000</v>
      </c>
      <c r="F85">
        <v>2464528</v>
      </c>
      <c r="G85">
        <v>7778316370</v>
      </c>
      <c r="H85" s="861">
        <v>7.5899999999999995E-2</v>
      </c>
      <c r="J85" t="s">
        <v>5450</v>
      </c>
      <c r="K85">
        <f>$P$25/$E$85*1000</f>
        <v>0.50042553191489358</v>
      </c>
      <c r="L85">
        <f>$P$25/$F$85*1000</f>
        <v>0.95434095291268761</v>
      </c>
      <c r="U85" t="s">
        <v>526</v>
      </c>
      <c r="V85">
        <v>12.712464358399032</v>
      </c>
      <c r="W85">
        <v>17.869978341086288</v>
      </c>
    </row>
    <row r="86" spans="2:23">
      <c r="B86" t="s">
        <v>5451</v>
      </c>
      <c r="C86" t="s">
        <v>5452</v>
      </c>
      <c r="D86" t="s">
        <v>5474</v>
      </c>
      <c r="E86">
        <v>5401312</v>
      </c>
      <c r="F86">
        <v>4326314</v>
      </c>
      <c r="G86">
        <v>23910432042</v>
      </c>
      <c r="H86" s="861">
        <v>9.8900000000000002E-2</v>
      </c>
      <c r="J86" t="s">
        <v>5452</v>
      </c>
      <c r="K86">
        <f>$P$26/$E$86*1000</f>
        <v>8.1126585540698262</v>
      </c>
      <c r="L86">
        <f>$P$26/$F$86*1000</f>
        <v>10.128483508131865</v>
      </c>
      <c r="U86" t="s">
        <v>527</v>
      </c>
      <c r="V86">
        <v>19.965252111946981</v>
      </c>
      <c r="W86">
        <v>52.748231601602896</v>
      </c>
    </row>
    <row r="87" spans="2:23">
      <c r="B87" t="s">
        <v>5453</v>
      </c>
      <c r="C87" t="s">
        <v>377</v>
      </c>
      <c r="D87" t="s">
        <v>5475</v>
      </c>
      <c r="E87">
        <v>4631035</v>
      </c>
      <c r="F87">
        <v>2591670</v>
      </c>
      <c r="G87">
        <v>13869575658</v>
      </c>
      <c r="H87" s="861">
        <v>9.74E-2</v>
      </c>
      <c r="J87" t="s">
        <v>377</v>
      </c>
      <c r="K87">
        <f>$P$27/$E$87*1000</f>
        <v>1.1839685944934557</v>
      </c>
      <c r="L87">
        <f>$P$27/$F$87*1000</f>
        <v>2.1156242885861243</v>
      </c>
      <c r="U87" t="s">
        <v>528</v>
      </c>
      <c r="V87">
        <v>16.375820895522388</v>
      </c>
      <c r="W87">
        <v>30.811570556609428</v>
      </c>
    </row>
    <row r="88" spans="2:23">
      <c r="C88" t="s">
        <v>369</v>
      </c>
      <c r="J88" t="s">
        <v>369</v>
      </c>
      <c r="K88">
        <f>$P$27/$E$87*1000</f>
        <v>1.1839685944934557</v>
      </c>
      <c r="L88">
        <f>$P$27/$F$87*1000</f>
        <v>2.1156242885861243</v>
      </c>
    </row>
  </sheetData>
  <autoFilter ref="U6:W6" xr:uid="{059888F6-4749-43B7-B7F2-B881044F2A14}">
    <sortState xmlns:xlrd2="http://schemas.microsoft.com/office/spreadsheetml/2017/richdata2" ref="U7:W88">
      <sortCondition ref="U6"/>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99" r:id="rId3" name="Button 39">
              <controlPr defaultSize="0" print="0" autoFill="0" autoPict="0" macro="[0]!Düğme1_Tıkla">
                <anchor moveWithCells="1" sizeWithCells="1">
                  <from>
                    <xdr:col>10</xdr:col>
                    <xdr:colOff>752475</xdr:colOff>
                    <xdr:row>1</xdr:row>
                    <xdr:rowOff>133350</xdr:rowOff>
                  </from>
                  <to>
                    <xdr:col>11</xdr:col>
                    <xdr:colOff>1428750</xdr:colOff>
                    <xdr:row>3</xdr:row>
                    <xdr:rowOff>142875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11C1-DA0F-4C6A-B449-4EE4515BFD6B}">
  <sheetPr codeName="Sayfa70">
    <tabColor theme="0"/>
  </sheetPr>
  <dimension ref="A1:D56"/>
  <sheetViews>
    <sheetView workbookViewId="0">
      <selection activeCell="G1" sqref="G1"/>
    </sheetView>
  </sheetViews>
  <sheetFormatPr defaultRowHeight="14.25"/>
  <cols>
    <col min="1" max="1" width="20.625" customWidth="1"/>
    <col min="2" max="2" width="32.125" customWidth="1"/>
    <col min="3" max="3" width="20.375" bestFit="1" customWidth="1"/>
    <col min="4" max="4" width="16" bestFit="1" customWidth="1"/>
    <col min="12" max="12" width="44" bestFit="1" customWidth="1"/>
  </cols>
  <sheetData>
    <row r="1" spans="1:4">
      <c r="A1" t="s">
        <v>793</v>
      </c>
      <c r="B1" t="s">
        <v>4804</v>
      </c>
    </row>
    <row r="4" spans="1:4">
      <c r="A4" t="s">
        <v>4805</v>
      </c>
    </row>
    <row r="5" spans="1:4" ht="15.75" thickBot="1">
      <c r="A5" s="718" t="s">
        <v>4780</v>
      </c>
      <c r="B5" s="718" t="s">
        <v>4781</v>
      </c>
      <c r="C5" s="718" t="s">
        <v>4782</v>
      </c>
      <c r="D5" s="795" t="s">
        <v>4783</v>
      </c>
    </row>
    <row r="6" spans="1:4" ht="15" thickTop="1">
      <c r="A6" t="s">
        <v>4784</v>
      </c>
      <c r="B6">
        <v>66536</v>
      </c>
      <c r="C6">
        <v>7856</v>
      </c>
      <c r="D6">
        <v>21055</v>
      </c>
    </row>
    <row r="7" spans="1:4">
      <c r="A7" t="s">
        <v>4785</v>
      </c>
      <c r="B7">
        <v>58628</v>
      </c>
      <c r="C7">
        <v>7057</v>
      </c>
      <c r="D7">
        <v>18674</v>
      </c>
    </row>
    <row r="8" spans="1:4">
      <c r="A8" t="s">
        <v>4786</v>
      </c>
      <c r="B8">
        <v>25908</v>
      </c>
      <c r="C8">
        <v>3294</v>
      </c>
      <c r="D8">
        <v>11557</v>
      </c>
    </row>
    <row r="9" spans="1:4">
      <c r="A9" t="s">
        <v>4787</v>
      </c>
      <c r="B9">
        <v>5583</v>
      </c>
      <c r="C9">
        <v>2891</v>
      </c>
      <c r="D9">
        <v>13289</v>
      </c>
    </row>
    <row r="10" spans="1:4">
      <c r="A10" t="s">
        <v>4788</v>
      </c>
      <c r="B10">
        <v>109718</v>
      </c>
      <c r="C10">
        <v>1337</v>
      </c>
      <c r="D10">
        <v>30647</v>
      </c>
    </row>
    <row r="11" spans="1:4">
      <c r="A11" t="s">
        <v>4789</v>
      </c>
      <c r="B11">
        <v>43819</v>
      </c>
      <c r="C11">
        <v>17179</v>
      </c>
      <c r="D11">
        <v>14069</v>
      </c>
    </row>
    <row r="12" spans="1:4">
      <c r="A12" t="s">
        <v>4790</v>
      </c>
      <c r="B12">
        <v>45242</v>
      </c>
      <c r="C12">
        <v>2446</v>
      </c>
      <c r="D12">
        <v>11818</v>
      </c>
    </row>
    <row r="13" spans="1:4">
      <c r="A13" t="s">
        <v>4791</v>
      </c>
      <c r="B13">
        <v>58412</v>
      </c>
      <c r="C13">
        <v>2842</v>
      </c>
      <c r="D13">
        <v>11683</v>
      </c>
    </row>
    <row r="14" spans="1:4">
      <c r="A14" t="s">
        <v>4792</v>
      </c>
      <c r="B14">
        <v>71333</v>
      </c>
      <c r="C14">
        <v>11878</v>
      </c>
      <c r="D14">
        <v>59144</v>
      </c>
    </row>
    <row r="15" spans="1:4">
      <c r="A15" t="s">
        <v>4793</v>
      </c>
      <c r="B15">
        <v>46515</v>
      </c>
      <c r="C15">
        <v>272</v>
      </c>
      <c r="D15">
        <v>11853</v>
      </c>
    </row>
    <row r="16" spans="1:4">
      <c r="A16" t="s">
        <v>4794</v>
      </c>
      <c r="B16">
        <v>5483</v>
      </c>
      <c r="C16">
        <v>13553</v>
      </c>
      <c r="D16">
        <v>30879</v>
      </c>
    </row>
    <row r="17" spans="1:4">
      <c r="A17" t="s">
        <v>4795</v>
      </c>
      <c r="B17">
        <v>2352</v>
      </c>
      <c r="C17">
        <v>861</v>
      </c>
      <c r="D17">
        <v>7388</v>
      </c>
    </row>
    <row r="18" spans="1:4">
      <c r="A18" t="s">
        <v>4796</v>
      </c>
      <c r="B18">
        <v>23245</v>
      </c>
      <c r="C18">
        <v>2411</v>
      </c>
      <c r="D18">
        <v>7227</v>
      </c>
    </row>
    <row r="19" spans="1:4">
      <c r="A19" t="s">
        <v>4797</v>
      </c>
      <c r="B19">
        <v>84063</v>
      </c>
      <c r="C19">
        <v>10462</v>
      </c>
      <c r="D19">
        <v>52382</v>
      </c>
    </row>
    <row r="20" spans="1:4">
      <c r="A20" t="s">
        <v>4798</v>
      </c>
      <c r="B20">
        <v>45912</v>
      </c>
      <c r="C20">
        <v>6018</v>
      </c>
      <c r="D20">
        <v>23078</v>
      </c>
    </row>
    <row r="21" spans="1:4">
      <c r="A21" t="s">
        <v>510</v>
      </c>
      <c r="B21">
        <v>36167</v>
      </c>
      <c r="C21">
        <v>735</v>
      </c>
      <c r="D21">
        <v>16329</v>
      </c>
    </row>
    <row r="22" spans="1:4">
      <c r="A22" t="s">
        <v>4799</v>
      </c>
      <c r="B22">
        <v>86682</v>
      </c>
      <c r="C22">
        <v>14116</v>
      </c>
      <c r="D22">
        <v>43768</v>
      </c>
    </row>
    <row r="23" spans="1:4">
      <c r="A23" t="s">
        <v>4800</v>
      </c>
      <c r="B23">
        <v>21612</v>
      </c>
      <c r="C23">
        <v>4679</v>
      </c>
      <c r="D23">
        <v>10839</v>
      </c>
    </row>
    <row r="24" spans="1:4">
      <c r="A24" t="s">
        <v>4801</v>
      </c>
      <c r="B24">
        <v>48753</v>
      </c>
      <c r="C24">
        <v>8254</v>
      </c>
      <c r="D24">
        <v>23711</v>
      </c>
    </row>
    <row r="25" spans="1:4">
      <c r="A25" t="s">
        <v>4802</v>
      </c>
      <c r="B25">
        <v>39991</v>
      </c>
      <c r="C25">
        <v>2743</v>
      </c>
      <c r="D25">
        <v>1059</v>
      </c>
    </row>
    <row r="26" spans="1:4">
      <c r="A26" t="s">
        <v>4803</v>
      </c>
      <c r="B26">
        <v>81834</v>
      </c>
      <c r="C26">
        <v>459</v>
      </c>
      <c r="D26">
        <v>20847</v>
      </c>
    </row>
    <row r="27" spans="1:4">
      <c r="A27" t="s">
        <v>707</v>
      </c>
      <c r="B27">
        <v>1128550</v>
      </c>
      <c r="C27">
        <v>154319</v>
      </c>
      <c r="D27">
        <v>450827</v>
      </c>
    </row>
    <row r="32" spans="1:4">
      <c r="A32" t="s">
        <v>793</v>
      </c>
      <c r="B32" t="s">
        <v>4826</v>
      </c>
    </row>
    <row r="35" spans="1:2">
      <c r="A35" t="s">
        <v>4825</v>
      </c>
      <c r="B35" t="s">
        <v>4827</v>
      </c>
    </row>
    <row r="36" spans="1:2">
      <c r="A36" t="s">
        <v>1016</v>
      </c>
      <c r="B36">
        <v>615.66600000000005</v>
      </c>
    </row>
    <row r="37" spans="1:2">
      <c r="A37" t="s">
        <v>4807</v>
      </c>
      <c r="B37">
        <v>1678.8810000000001</v>
      </c>
    </row>
    <row r="38" spans="1:2">
      <c r="A38" t="s">
        <v>4808</v>
      </c>
      <c r="B38">
        <v>797.44100000000003</v>
      </c>
    </row>
    <row r="39" spans="1:2">
      <c r="A39" t="s">
        <v>4809</v>
      </c>
      <c r="B39">
        <v>68.703999999999994</v>
      </c>
    </row>
    <row r="40" spans="1:2">
      <c r="A40" t="s">
        <v>4810</v>
      </c>
      <c r="B40">
        <v>959.51700000000005</v>
      </c>
    </row>
    <row r="41" spans="1:2">
      <c r="A41" t="s">
        <v>4811</v>
      </c>
      <c r="B41">
        <v>11.859</v>
      </c>
    </row>
    <row r="42" spans="1:2">
      <c r="A42" t="s">
        <v>4812</v>
      </c>
      <c r="B42">
        <v>1361.4680000000001</v>
      </c>
    </row>
    <row r="43" spans="1:2">
      <c r="A43" t="s">
        <v>4813</v>
      </c>
      <c r="B43">
        <v>892.33500000000004</v>
      </c>
    </row>
    <row r="44" spans="1:2">
      <c r="A44" t="s">
        <v>4814</v>
      </c>
      <c r="B44">
        <v>445.10300000000001</v>
      </c>
    </row>
    <row r="45" spans="1:2">
      <c r="A45" t="s">
        <v>4815</v>
      </c>
      <c r="B45">
        <v>977.14499999999998</v>
      </c>
    </row>
    <row r="46" spans="1:2">
      <c r="A46" t="s">
        <v>4816</v>
      </c>
      <c r="B46">
        <v>230.16200000000001</v>
      </c>
    </row>
    <row r="47" spans="1:2">
      <c r="A47" t="s">
        <v>4824</v>
      </c>
      <c r="B47">
        <v>343.11200000000002</v>
      </c>
    </row>
    <row r="48" spans="1:2">
      <c r="A48" t="s">
        <v>313</v>
      </c>
      <c r="B48">
        <v>260.24599999999998</v>
      </c>
    </row>
    <row r="49" spans="1:2">
      <c r="A49" t="s">
        <v>4817</v>
      </c>
      <c r="B49">
        <v>1676.8009999999999</v>
      </c>
    </row>
    <row r="50" spans="1:2">
      <c r="A50" t="s">
        <v>4818</v>
      </c>
      <c r="B50">
        <v>795.86199999999997</v>
      </c>
    </row>
    <row r="51" spans="1:2">
      <c r="A51" t="s">
        <v>353</v>
      </c>
      <c r="B51">
        <v>172.82400000000001</v>
      </c>
    </row>
    <row r="52" spans="1:2">
      <c r="A52" t="s">
        <v>4819</v>
      </c>
      <c r="B52">
        <v>356.22500000000002</v>
      </c>
    </row>
    <row r="53" spans="1:2">
      <c r="A53" t="s">
        <v>4820</v>
      </c>
      <c r="B53">
        <v>216.53899999999999</v>
      </c>
    </row>
    <row r="54" spans="1:2">
      <c r="A54" t="s">
        <v>4821</v>
      </c>
      <c r="B54">
        <v>442.79399999999998</v>
      </c>
    </row>
    <row r="55" spans="1:2">
      <c r="A55" t="s">
        <v>4822</v>
      </c>
      <c r="B55">
        <v>802.94600000000003</v>
      </c>
    </row>
    <row r="56" spans="1:2">
      <c r="A56" t="s">
        <v>4823</v>
      </c>
      <c r="B56">
        <v>1027.3320000000001</v>
      </c>
    </row>
  </sheetData>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Düğme1_Tıkla">
                <anchor moveWithCells="1" sizeWithCells="1">
                  <from>
                    <xdr:col>5</xdr:col>
                    <xdr:colOff>133350</xdr:colOff>
                    <xdr:row>1</xdr:row>
                    <xdr:rowOff>76200</xdr:rowOff>
                  </from>
                  <to>
                    <xdr:col>8</xdr:col>
                    <xdr:colOff>161925</xdr:colOff>
                    <xdr:row>3</xdr:row>
                    <xdr:rowOff>95250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9810F-D1B0-4AE2-8DF9-EF28DEEAF7C4}">
  <sheetPr codeName="Sayfa71">
    <tabColor theme="0"/>
    <pageSetUpPr fitToPage="1"/>
  </sheetPr>
  <dimension ref="B2:N50"/>
  <sheetViews>
    <sheetView showGridLines="0" topLeftCell="A7" zoomScaleNormal="100" zoomScaleSheetLayoutView="75" workbookViewId="0">
      <pane ySplit="285" activePane="bottomLeft"/>
      <selection sqref="A1:IV65536"/>
      <selection pane="bottomLeft"/>
    </sheetView>
  </sheetViews>
  <sheetFormatPr defaultColWidth="10.125" defaultRowHeight="12.75"/>
  <cols>
    <col min="1" max="1" width="3.75" style="800" customWidth="1"/>
    <col min="2" max="2" width="11.625" style="800" customWidth="1"/>
    <col min="3" max="3" width="13.125" style="800" customWidth="1"/>
    <col min="4" max="4" width="12.75" style="800" customWidth="1"/>
    <col min="5" max="5" width="14.25" style="800" customWidth="1"/>
    <col min="6" max="6" width="14.875" style="800" customWidth="1"/>
    <col min="7" max="7" width="16.125" style="800" customWidth="1"/>
    <col min="8" max="8" width="3.625" style="800" customWidth="1"/>
    <col min="9" max="9" width="15.75" style="800" customWidth="1"/>
    <col min="10" max="256" width="10.125" style="800"/>
    <col min="257" max="257" width="3.75" style="800" customWidth="1"/>
    <col min="258" max="258" width="11.625" style="800" customWidth="1"/>
    <col min="259" max="259" width="13.125" style="800" customWidth="1"/>
    <col min="260" max="260" width="12.75" style="800" customWidth="1"/>
    <col min="261" max="261" width="14.25" style="800" customWidth="1"/>
    <col min="262" max="262" width="14.875" style="800" customWidth="1"/>
    <col min="263" max="263" width="16.125" style="800" customWidth="1"/>
    <col min="264" max="264" width="3.625" style="800" customWidth="1"/>
    <col min="265" max="265" width="15.75" style="800" customWidth="1"/>
    <col min="266" max="512" width="10.125" style="800"/>
    <col min="513" max="513" width="3.75" style="800" customWidth="1"/>
    <col min="514" max="514" width="11.625" style="800" customWidth="1"/>
    <col min="515" max="515" width="13.125" style="800" customWidth="1"/>
    <col min="516" max="516" width="12.75" style="800" customWidth="1"/>
    <col min="517" max="517" width="14.25" style="800" customWidth="1"/>
    <col min="518" max="518" width="14.875" style="800" customWidth="1"/>
    <col min="519" max="519" width="16.125" style="800" customWidth="1"/>
    <col min="520" max="520" width="3.625" style="800" customWidth="1"/>
    <col min="521" max="521" width="15.75" style="800" customWidth="1"/>
    <col min="522" max="768" width="10.125" style="800"/>
    <col min="769" max="769" width="3.75" style="800" customWidth="1"/>
    <col min="770" max="770" width="11.625" style="800" customWidth="1"/>
    <col min="771" max="771" width="13.125" style="800" customWidth="1"/>
    <col min="772" max="772" width="12.75" style="800" customWidth="1"/>
    <col min="773" max="773" width="14.25" style="800" customWidth="1"/>
    <col min="774" max="774" width="14.875" style="800" customWidth="1"/>
    <col min="775" max="775" width="16.125" style="800" customWidth="1"/>
    <col min="776" max="776" width="3.625" style="800" customWidth="1"/>
    <col min="777" max="777" width="15.75" style="800" customWidth="1"/>
    <col min="778" max="1024" width="10.125" style="800"/>
    <col min="1025" max="1025" width="3.75" style="800" customWidth="1"/>
    <col min="1026" max="1026" width="11.625" style="800" customWidth="1"/>
    <col min="1027" max="1027" width="13.125" style="800" customWidth="1"/>
    <col min="1028" max="1028" width="12.75" style="800" customWidth="1"/>
    <col min="1029" max="1029" width="14.25" style="800" customWidth="1"/>
    <col min="1030" max="1030" width="14.875" style="800" customWidth="1"/>
    <col min="1031" max="1031" width="16.125" style="800" customWidth="1"/>
    <col min="1032" max="1032" width="3.625" style="800" customWidth="1"/>
    <col min="1033" max="1033" width="15.75" style="800" customWidth="1"/>
    <col min="1034" max="1280" width="10.125" style="800"/>
    <col min="1281" max="1281" width="3.75" style="800" customWidth="1"/>
    <col min="1282" max="1282" width="11.625" style="800" customWidth="1"/>
    <col min="1283" max="1283" width="13.125" style="800" customWidth="1"/>
    <col min="1284" max="1284" width="12.75" style="800" customWidth="1"/>
    <col min="1285" max="1285" width="14.25" style="800" customWidth="1"/>
    <col min="1286" max="1286" width="14.875" style="800" customWidth="1"/>
    <col min="1287" max="1287" width="16.125" style="800" customWidth="1"/>
    <col min="1288" max="1288" width="3.625" style="800" customWidth="1"/>
    <col min="1289" max="1289" width="15.75" style="800" customWidth="1"/>
    <col min="1290" max="1536" width="10.125" style="800"/>
    <col min="1537" max="1537" width="3.75" style="800" customWidth="1"/>
    <col min="1538" max="1538" width="11.625" style="800" customWidth="1"/>
    <col min="1539" max="1539" width="13.125" style="800" customWidth="1"/>
    <col min="1540" max="1540" width="12.75" style="800" customWidth="1"/>
    <col min="1541" max="1541" width="14.25" style="800" customWidth="1"/>
    <col min="1542" max="1542" width="14.875" style="800" customWidth="1"/>
    <col min="1543" max="1543" width="16.125" style="800" customWidth="1"/>
    <col min="1544" max="1544" width="3.625" style="800" customWidth="1"/>
    <col min="1545" max="1545" width="15.75" style="800" customWidth="1"/>
    <col min="1546" max="1792" width="10.125" style="800"/>
    <col min="1793" max="1793" width="3.75" style="800" customWidth="1"/>
    <col min="1794" max="1794" width="11.625" style="800" customWidth="1"/>
    <col min="1795" max="1795" width="13.125" style="800" customWidth="1"/>
    <col min="1796" max="1796" width="12.75" style="800" customWidth="1"/>
    <col min="1797" max="1797" width="14.25" style="800" customWidth="1"/>
    <col min="1798" max="1798" width="14.875" style="800" customWidth="1"/>
    <col min="1799" max="1799" width="16.125" style="800" customWidth="1"/>
    <col min="1800" max="1800" width="3.625" style="800" customWidth="1"/>
    <col min="1801" max="1801" width="15.75" style="800" customWidth="1"/>
    <col min="1802" max="2048" width="10.125" style="800"/>
    <col min="2049" max="2049" width="3.75" style="800" customWidth="1"/>
    <col min="2050" max="2050" width="11.625" style="800" customWidth="1"/>
    <col min="2051" max="2051" width="13.125" style="800" customWidth="1"/>
    <col min="2052" max="2052" width="12.75" style="800" customWidth="1"/>
    <col min="2053" max="2053" width="14.25" style="800" customWidth="1"/>
    <col min="2054" max="2054" width="14.875" style="800" customWidth="1"/>
    <col min="2055" max="2055" width="16.125" style="800" customWidth="1"/>
    <col min="2056" max="2056" width="3.625" style="800" customWidth="1"/>
    <col min="2057" max="2057" width="15.75" style="800" customWidth="1"/>
    <col min="2058" max="2304" width="10.125" style="800"/>
    <col min="2305" max="2305" width="3.75" style="800" customWidth="1"/>
    <col min="2306" max="2306" width="11.625" style="800" customWidth="1"/>
    <col min="2307" max="2307" width="13.125" style="800" customWidth="1"/>
    <col min="2308" max="2308" width="12.75" style="800" customWidth="1"/>
    <col min="2309" max="2309" width="14.25" style="800" customWidth="1"/>
    <col min="2310" max="2310" width="14.875" style="800" customWidth="1"/>
    <col min="2311" max="2311" width="16.125" style="800" customWidth="1"/>
    <col min="2312" max="2312" width="3.625" style="800" customWidth="1"/>
    <col min="2313" max="2313" width="15.75" style="800" customWidth="1"/>
    <col min="2314" max="2560" width="10.125" style="800"/>
    <col min="2561" max="2561" width="3.75" style="800" customWidth="1"/>
    <col min="2562" max="2562" width="11.625" style="800" customWidth="1"/>
    <col min="2563" max="2563" width="13.125" style="800" customWidth="1"/>
    <col min="2564" max="2564" width="12.75" style="800" customWidth="1"/>
    <col min="2565" max="2565" width="14.25" style="800" customWidth="1"/>
    <col min="2566" max="2566" width="14.875" style="800" customWidth="1"/>
    <col min="2567" max="2567" width="16.125" style="800" customWidth="1"/>
    <col min="2568" max="2568" width="3.625" style="800" customWidth="1"/>
    <col min="2569" max="2569" width="15.75" style="800" customWidth="1"/>
    <col min="2570" max="2816" width="10.125" style="800"/>
    <col min="2817" max="2817" width="3.75" style="800" customWidth="1"/>
    <col min="2818" max="2818" width="11.625" style="800" customWidth="1"/>
    <col min="2819" max="2819" width="13.125" style="800" customWidth="1"/>
    <col min="2820" max="2820" width="12.75" style="800" customWidth="1"/>
    <col min="2821" max="2821" width="14.25" style="800" customWidth="1"/>
    <col min="2822" max="2822" width="14.875" style="800" customWidth="1"/>
    <col min="2823" max="2823" width="16.125" style="800" customWidth="1"/>
    <col min="2824" max="2824" width="3.625" style="800" customWidth="1"/>
    <col min="2825" max="2825" width="15.75" style="800" customWidth="1"/>
    <col min="2826" max="3072" width="10.125" style="800"/>
    <col min="3073" max="3073" width="3.75" style="800" customWidth="1"/>
    <col min="3074" max="3074" width="11.625" style="800" customWidth="1"/>
    <col min="3075" max="3075" width="13.125" style="800" customWidth="1"/>
    <col min="3076" max="3076" width="12.75" style="800" customWidth="1"/>
    <col min="3077" max="3077" width="14.25" style="800" customWidth="1"/>
    <col min="3078" max="3078" width="14.875" style="800" customWidth="1"/>
    <col min="3079" max="3079" width="16.125" style="800" customWidth="1"/>
    <col min="3080" max="3080" width="3.625" style="800" customWidth="1"/>
    <col min="3081" max="3081" width="15.75" style="800" customWidth="1"/>
    <col min="3082" max="3328" width="10.125" style="800"/>
    <col min="3329" max="3329" width="3.75" style="800" customWidth="1"/>
    <col min="3330" max="3330" width="11.625" style="800" customWidth="1"/>
    <col min="3331" max="3331" width="13.125" style="800" customWidth="1"/>
    <col min="3332" max="3332" width="12.75" style="800" customWidth="1"/>
    <col min="3333" max="3333" width="14.25" style="800" customWidth="1"/>
    <col min="3334" max="3334" width="14.875" style="800" customWidth="1"/>
    <col min="3335" max="3335" width="16.125" style="800" customWidth="1"/>
    <col min="3336" max="3336" width="3.625" style="800" customWidth="1"/>
    <col min="3337" max="3337" width="15.75" style="800" customWidth="1"/>
    <col min="3338" max="3584" width="10.125" style="800"/>
    <col min="3585" max="3585" width="3.75" style="800" customWidth="1"/>
    <col min="3586" max="3586" width="11.625" style="800" customWidth="1"/>
    <col min="3587" max="3587" width="13.125" style="800" customWidth="1"/>
    <col min="3588" max="3588" width="12.75" style="800" customWidth="1"/>
    <col min="3589" max="3589" width="14.25" style="800" customWidth="1"/>
    <col min="3590" max="3590" width="14.875" style="800" customWidth="1"/>
    <col min="3591" max="3591" width="16.125" style="800" customWidth="1"/>
    <col min="3592" max="3592" width="3.625" style="800" customWidth="1"/>
    <col min="3593" max="3593" width="15.75" style="800" customWidth="1"/>
    <col min="3594" max="3840" width="10.125" style="800"/>
    <col min="3841" max="3841" width="3.75" style="800" customWidth="1"/>
    <col min="3842" max="3842" width="11.625" style="800" customWidth="1"/>
    <col min="3843" max="3843" width="13.125" style="800" customWidth="1"/>
    <col min="3844" max="3844" width="12.75" style="800" customWidth="1"/>
    <col min="3845" max="3845" width="14.25" style="800" customWidth="1"/>
    <col min="3846" max="3846" width="14.875" style="800" customWidth="1"/>
    <col min="3847" max="3847" width="16.125" style="800" customWidth="1"/>
    <col min="3848" max="3848" width="3.625" style="800" customWidth="1"/>
    <col min="3849" max="3849" width="15.75" style="800" customWidth="1"/>
    <col min="3850" max="4096" width="10.125" style="800"/>
    <col min="4097" max="4097" width="3.75" style="800" customWidth="1"/>
    <col min="4098" max="4098" width="11.625" style="800" customWidth="1"/>
    <col min="4099" max="4099" width="13.125" style="800" customWidth="1"/>
    <col min="4100" max="4100" width="12.75" style="800" customWidth="1"/>
    <col min="4101" max="4101" width="14.25" style="800" customWidth="1"/>
    <col min="4102" max="4102" width="14.875" style="800" customWidth="1"/>
    <col min="4103" max="4103" width="16.125" style="800" customWidth="1"/>
    <col min="4104" max="4104" width="3.625" style="800" customWidth="1"/>
    <col min="4105" max="4105" width="15.75" style="800" customWidth="1"/>
    <col min="4106" max="4352" width="10.125" style="800"/>
    <col min="4353" max="4353" width="3.75" style="800" customWidth="1"/>
    <col min="4354" max="4354" width="11.625" style="800" customWidth="1"/>
    <col min="4355" max="4355" width="13.125" style="800" customWidth="1"/>
    <col min="4356" max="4356" width="12.75" style="800" customWidth="1"/>
    <col min="4357" max="4357" width="14.25" style="800" customWidth="1"/>
    <col min="4358" max="4358" width="14.875" style="800" customWidth="1"/>
    <col min="4359" max="4359" width="16.125" style="800" customWidth="1"/>
    <col min="4360" max="4360" width="3.625" style="800" customWidth="1"/>
    <col min="4361" max="4361" width="15.75" style="800" customWidth="1"/>
    <col min="4362" max="4608" width="10.125" style="800"/>
    <col min="4609" max="4609" width="3.75" style="800" customWidth="1"/>
    <col min="4610" max="4610" width="11.625" style="800" customWidth="1"/>
    <col min="4611" max="4611" width="13.125" style="800" customWidth="1"/>
    <col min="4612" max="4612" width="12.75" style="800" customWidth="1"/>
    <col min="4613" max="4613" width="14.25" style="800" customWidth="1"/>
    <col min="4614" max="4614" width="14.875" style="800" customWidth="1"/>
    <col min="4615" max="4615" width="16.125" style="800" customWidth="1"/>
    <col min="4616" max="4616" width="3.625" style="800" customWidth="1"/>
    <col min="4617" max="4617" width="15.75" style="800" customWidth="1"/>
    <col min="4618" max="4864" width="10.125" style="800"/>
    <col min="4865" max="4865" width="3.75" style="800" customWidth="1"/>
    <col min="4866" max="4866" width="11.625" style="800" customWidth="1"/>
    <col min="4867" max="4867" width="13.125" style="800" customWidth="1"/>
    <col min="4868" max="4868" width="12.75" style="800" customWidth="1"/>
    <col min="4869" max="4869" width="14.25" style="800" customWidth="1"/>
    <col min="4870" max="4870" width="14.875" style="800" customWidth="1"/>
    <col min="4871" max="4871" width="16.125" style="800" customWidth="1"/>
    <col min="4872" max="4872" width="3.625" style="800" customWidth="1"/>
    <col min="4873" max="4873" width="15.75" style="800" customWidth="1"/>
    <col min="4874" max="5120" width="10.125" style="800"/>
    <col min="5121" max="5121" width="3.75" style="800" customWidth="1"/>
    <col min="5122" max="5122" width="11.625" style="800" customWidth="1"/>
    <col min="5123" max="5123" width="13.125" style="800" customWidth="1"/>
    <col min="5124" max="5124" width="12.75" style="800" customWidth="1"/>
    <col min="5125" max="5125" width="14.25" style="800" customWidth="1"/>
    <col min="5126" max="5126" width="14.875" style="800" customWidth="1"/>
    <col min="5127" max="5127" width="16.125" style="800" customWidth="1"/>
    <col min="5128" max="5128" width="3.625" style="800" customWidth="1"/>
    <col min="5129" max="5129" width="15.75" style="800" customWidth="1"/>
    <col min="5130" max="5376" width="10.125" style="800"/>
    <col min="5377" max="5377" width="3.75" style="800" customWidth="1"/>
    <col min="5378" max="5378" width="11.625" style="800" customWidth="1"/>
    <col min="5379" max="5379" width="13.125" style="800" customWidth="1"/>
    <col min="5380" max="5380" width="12.75" style="800" customWidth="1"/>
    <col min="5381" max="5381" width="14.25" style="800" customWidth="1"/>
    <col min="5382" max="5382" width="14.875" style="800" customWidth="1"/>
    <col min="5383" max="5383" width="16.125" style="800" customWidth="1"/>
    <col min="5384" max="5384" width="3.625" style="800" customWidth="1"/>
    <col min="5385" max="5385" width="15.75" style="800" customWidth="1"/>
    <col min="5386" max="5632" width="10.125" style="800"/>
    <col min="5633" max="5633" width="3.75" style="800" customWidth="1"/>
    <col min="5634" max="5634" width="11.625" style="800" customWidth="1"/>
    <col min="5635" max="5635" width="13.125" style="800" customWidth="1"/>
    <col min="5636" max="5636" width="12.75" style="800" customWidth="1"/>
    <col min="5637" max="5637" width="14.25" style="800" customWidth="1"/>
    <col min="5638" max="5638" width="14.875" style="800" customWidth="1"/>
    <col min="5639" max="5639" width="16.125" style="800" customWidth="1"/>
    <col min="5640" max="5640" width="3.625" style="800" customWidth="1"/>
    <col min="5641" max="5641" width="15.75" style="800" customWidth="1"/>
    <col min="5642" max="5888" width="10.125" style="800"/>
    <col min="5889" max="5889" width="3.75" style="800" customWidth="1"/>
    <col min="5890" max="5890" width="11.625" style="800" customWidth="1"/>
    <col min="5891" max="5891" width="13.125" style="800" customWidth="1"/>
    <col min="5892" max="5892" width="12.75" style="800" customWidth="1"/>
    <col min="5893" max="5893" width="14.25" style="800" customWidth="1"/>
    <col min="5894" max="5894" width="14.875" style="800" customWidth="1"/>
    <col min="5895" max="5895" width="16.125" style="800" customWidth="1"/>
    <col min="5896" max="5896" width="3.625" style="800" customWidth="1"/>
    <col min="5897" max="5897" width="15.75" style="800" customWidth="1"/>
    <col min="5898" max="6144" width="10.125" style="800"/>
    <col min="6145" max="6145" width="3.75" style="800" customWidth="1"/>
    <col min="6146" max="6146" width="11.625" style="800" customWidth="1"/>
    <col min="6147" max="6147" width="13.125" style="800" customWidth="1"/>
    <col min="6148" max="6148" width="12.75" style="800" customWidth="1"/>
    <col min="6149" max="6149" width="14.25" style="800" customWidth="1"/>
    <col min="6150" max="6150" width="14.875" style="800" customWidth="1"/>
    <col min="6151" max="6151" width="16.125" style="800" customWidth="1"/>
    <col min="6152" max="6152" width="3.625" style="800" customWidth="1"/>
    <col min="6153" max="6153" width="15.75" style="800" customWidth="1"/>
    <col min="6154" max="6400" width="10.125" style="800"/>
    <col min="6401" max="6401" width="3.75" style="800" customWidth="1"/>
    <col min="6402" max="6402" width="11.625" style="800" customWidth="1"/>
    <col min="6403" max="6403" width="13.125" style="800" customWidth="1"/>
    <col min="6404" max="6404" width="12.75" style="800" customWidth="1"/>
    <col min="6405" max="6405" width="14.25" style="800" customWidth="1"/>
    <col min="6406" max="6406" width="14.875" style="800" customWidth="1"/>
    <col min="6407" max="6407" width="16.125" style="800" customWidth="1"/>
    <col min="6408" max="6408" width="3.625" style="800" customWidth="1"/>
    <col min="6409" max="6409" width="15.75" style="800" customWidth="1"/>
    <col min="6410" max="6656" width="10.125" style="800"/>
    <col min="6657" max="6657" width="3.75" style="800" customWidth="1"/>
    <col min="6658" max="6658" width="11.625" style="800" customWidth="1"/>
    <col min="6659" max="6659" width="13.125" style="800" customWidth="1"/>
    <col min="6660" max="6660" width="12.75" style="800" customWidth="1"/>
    <col min="6661" max="6661" width="14.25" style="800" customWidth="1"/>
    <col min="6662" max="6662" width="14.875" style="800" customWidth="1"/>
    <col min="6663" max="6663" width="16.125" style="800" customWidth="1"/>
    <col min="6664" max="6664" width="3.625" style="800" customWidth="1"/>
    <col min="6665" max="6665" width="15.75" style="800" customWidth="1"/>
    <col min="6666" max="6912" width="10.125" style="800"/>
    <col min="6913" max="6913" width="3.75" style="800" customWidth="1"/>
    <col min="6914" max="6914" width="11.625" style="800" customWidth="1"/>
    <col min="6915" max="6915" width="13.125" style="800" customWidth="1"/>
    <col min="6916" max="6916" width="12.75" style="800" customWidth="1"/>
    <col min="6917" max="6917" width="14.25" style="800" customWidth="1"/>
    <col min="6918" max="6918" width="14.875" style="800" customWidth="1"/>
    <col min="6919" max="6919" width="16.125" style="800" customWidth="1"/>
    <col min="6920" max="6920" width="3.625" style="800" customWidth="1"/>
    <col min="6921" max="6921" width="15.75" style="800" customWidth="1"/>
    <col min="6922" max="7168" width="10.125" style="800"/>
    <col min="7169" max="7169" width="3.75" style="800" customWidth="1"/>
    <col min="7170" max="7170" width="11.625" style="800" customWidth="1"/>
    <col min="7171" max="7171" width="13.125" style="800" customWidth="1"/>
    <col min="7172" max="7172" width="12.75" style="800" customWidth="1"/>
    <col min="7173" max="7173" width="14.25" style="800" customWidth="1"/>
    <col min="7174" max="7174" width="14.875" style="800" customWidth="1"/>
    <col min="7175" max="7175" width="16.125" style="800" customWidth="1"/>
    <col min="7176" max="7176" width="3.625" style="800" customWidth="1"/>
    <col min="7177" max="7177" width="15.75" style="800" customWidth="1"/>
    <col min="7178" max="7424" width="10.125" style="800"/>
    <col min="7425" max="7425" width="3.75" style="800" customWidth="1"/>
    <col min="7426" max="7426" width="11.625" style="800" customWidth="1"/>
    <col min="7427" max="7427" width="13.125" style="800" customWidth="1"/>
    <col min="7428" max="7428" width="12.75" style="800" customWidth="1"/>
    <col min="7429" max="7429" width="14.25" style="800" customWidth="1"/>
    <col min="7430" max="7430" width="14.875" style="800" customWidth="1"/>
    <col min="7431" max="7431" width="16.125" style="800" customWidth="1"/>
    <col min="7432" max="7432" width="3.625" style="800" customWidth="1"/>
    <col min="7433" max="7433" width="15.75" style="800" customWidth="1"/>
    <col min="7434" max="7680" width="10.125" style="800"/>
    <col min="7681" max="7681" width="3.75" style="800" customWidth="1"/>
    <col min="7682" max="7682" width="11.625" style="800" customWidth="1"/>
    <col min="7683" max="7683" width="13.125" style="800" customWidth="1"/>
    <col min="7684" max="7684" width="12.75" style="800" customWidth="1"/>
    <col min="7685" max="7685" width="14.25" style="800" customWidth="1"/>
    <col min="7686" max="7686" width="14.875" style="800" customWidth="1"/>
    <col min="7687" max="7687" width="16.125" style="800" customWidth="1"/>
    <col min="7688" max="7688" width="3.625" style="800" customWidth="1"/>
    <col min="7689" max="7689" width="15.75" style="800" customWidth="1"/>
    <col min="7690" max="7936" width="10.125" style="800"/>
    <col min="7937" max="7937" width="3.75" style="800" customWidth="1"/>
    <col min="7938" max="7938" width="11.625" style="800" customWidth="1"/>
    <col min="7939" max="7939" width="13.125" style="800" customWidth="1"/>
    <col min="7940" max="7940" width="12.75" style="800" customWidth="1"/>
    <col min="7941" max="7941" width="14.25" style="800" customWidth="1"/>
    <col min="7942" max="7942" width="14.875" style="800" customWidth="1"/>
    <col min="7943" max="7943" width="16.125" style="800" customWidth="1"/>
    <col min="7944" max="7944" width="3.625" style="800" customWidth="1"/>
    <col min="7945" max="7945" width="15.75" style="800" customWidth="1"/>
    <col min="7946" max="8192" width="10.125" style="800"/>
    <col min="8193" max="8193" width="3.75" style="800" customWidth="1"/>
    <col min="8194" max="8194" width="11.625" style="800" customWidth="1"/>
    <col min="8195" max="8195" width="13.125" style="800" customWidth="1"/>
    <col min="8196" max="8196" width="12.75" style="800" customWidth="1"/>
    <col min="8197" max="8197" width="14.25" style="800" customWidth="1"/>
    <col min="8198" max="8198" width="14.875" style="800" customWidth="1"/>
    <col min="8199" max="8199" width="16.125" style="800" customWidth="1"/>
    <col min="8200" max="8200" width="3.625" style="800" customWidth="1"/>
    <col min="8201" max="8201" width="15.75" style="800" customWidth="1"/>
    <col min="8202" max="8448" width="10.125" style="800"/>
    <col min="8449" max="8449" width="3.75" style="800" customWidth="1"/>
    <col min="8450" max="8450" width="11.625" style="800" customWidth="1"/>
    <col min="8451" max="8451" width="13.125" style="800" customWidth="1"/>
    <col min="8452" max="8452" width="12.75" style="800" customWidth="1"/>
    <col min="8453" max="8453" width="14.25" style="800" customWidth="1"/>
    <col min="8454" max="8454" width="14.875" style="800" customWidth="1"/>
    <col min="8455" max="8455" width="16.125" style="800" customWidth="1"/>
    <col min="8456" max="8456" width="3.625" style="800" customWidth="1"/>
    <col min="8457" max="8457" width="15.75" style="800" customWidth="1"/>
    <col min="8458" max="8704" width="10.125" style="800"/>
    <col min="8705" max="8705" width="3.75" style="800" customWidth="1"/>
    <col min="8706" max="8706" width="11.625" style="800" customWidth="1"/>
    <col min="8707" max="8707" width="13.125" style="800" customWidth="1"/>
    <col min="8708" max="8708" width="12.75" style="800" customWidth="1"/>
    <col min="8709" max="8709" width="14.25" style="800" customWidth="1"/>
    <col min="8710" max="8710" width="14.875" style="800" customWidth="1"/>
    <col min="8711" max="8711" width="16.125" style="800" customWidth="1"/>
    <col min="8712" max="8712" width="3.625" style="800" customWidth="1"/>
    <col min="8713" max="8713" width="15.75" style="800" customWidth="1"/>
    <col min="8714" max="8960" width="10.125" style="800"/>
    <col min="8961" max="8961" width="3.75" style="800" customWidth="1"/>
    <col min="8962" max="8962" width="11.625" style="800" customWidth="1"/>
    <col min="8963" max="8963" width="13.125" style="800" customWidth="1"/>
    <col min="8964" max="8964" width="12.75" style="800" customWidth="1"/>
    <col min="8965" max="8965" width="14.25" style="800" customWidth="1"/>
    <col min="8966" max="8966" width="14.875" style="800" customWidth="1"/>
    <col min="8967" max="8967" width="16.125" style="800" customWidth="1"/>
    <col min="8968" max="8968" width="3.625" style="800" customWidth="1"/>
    <col min="8969" max="8969" width="15.75" style="800" customWidth="1"/>
    <col min="8970" max="9216" width="10.125" style="800"/>
    <col min="9217" max="9217" width="3.75" style="800" customWidth="1"/>
    <col min="9218" max="9218" width="11.625" style="800" customWidth="1"/>
    <col min="9219" max="9219" width="13.125" style="800" customWidth="1"/>
    <col min="9220" max="9220" width="12.75" style="800" customWidth="1"/>
    <col min="9221" max="9221" width="14.25" style="800" customWidth="1"/>
    <col min="9222" max="9222" width="14.875" style="800" customWidth="1"/>
    <col min="9223" max="9223" width="16.125" style="800" customWidth="1"/>
    <col min="9224" max="9224" width="3.625" style="800" customWidth="1"/>
    <col min="9225" max="9225" width="15.75" style="800" customWidth="1"/>
    <col min="9226" max="9472" width="10.125" style="800"/>
    <col min="9473" max="9473" width="3.75" style="800" customWidth="1"/>
    <col min="9474" max="9474" width="11.625" style="800" customWidth="1"/>
    <col min="9475" max="9475" width="13.125" style="800" customWidth="1"/>
    <col min="9476" max="9476" width="12.75" style="800" customWidth="1"/>
    <col min="9477" max="9477" width="14.25" style="800" customWidth="1"/>
    <col min="9478" max="9478" width="14.875" style="800" customWidth="1"/>
    <col min="9479" max="9479" width="16.125" style="800" customWidth="1"/>
    <col min="9480" max="9480" width="3.625" style="800" customWidth="1"/>
    <col min="9481" max="9481" width="15.75" style="800" customWidth="1"/>
    <col min="9482" max="9728" width="10.125" style="800"/>
    <col min="9729" max="9729" width="3.75" style="800" customWidth="1"/>
    <col min="9730" max="9730" width="11.625" style="800" customWidth="1"/>
    <col min="9731" max="9731" width="13.125" style="800" customWidth="1"/>
    <col min="9732" max="9732" width="12.75" style="800" customWidth="1"/>
    <col min="9733" max="9733" width="14.25" style="800" customWidth="1"/>
    <col min="9734" max="9734" width="14.875" style="800" customWidth="1"/>
    <col min="9735" max="9735" width="16.125" style="800" customWidth="1"/>
    <col min="9736" max="9736" width="3.625" style="800" customWidth="1"/>
    <col min="9737" max="9737" width="15.75" style="800" customWidth="1"/>
    <col min="9738" max="9984" width="10.125" style="800"/>
    <col min="9985" max="9985" width="3.75" style="800" customWidth="1"/>
    <col min="9986" max="9986" width="11.625" style="800" customWidth="1"/>
    <col min="9987" max="9987" width="13.125" style="800" customWidth="1"/>
    <col min="9988" max="9988" width="12.75" style="800" customWidth="1"/>
    <col min="9989" max="9989" width="14.25" style="800" customWidth="1"/>
    <col min="9990" max="9990" width="14.875" style="800" customWidth="1"/>
    <col min="9991" max="9991" width="16.125" style="800" customWidth="1"/>
    <col min="9992" max="9992" width="3.625" style="800" customWidth="1"/>
    <col min="9993" max="9993" width="15.75" style="800" customWidth="1"/>
    <col min="9994" max="10240" width="10.125" style="800"/>
    <col min="10241" max="10241" width="3.75" style="800" customWidth="1"/>
    <col min="10242" max="10242" width="11.625" style="800" customWidth="1"/>
    <col min="10243" max="10243" width="13.125" style="800" customWidth="1"/>
    <col min="10244" max="10244" width="12.75" style="800" customWidth="1"/>
    <col min="10245" max="10245" width="14.25" style="800" customWidth="1"/>
    <col min="10246" max="10246" width="14.875" style="800" customWidth="1"/>
    <col min="10247" max="10247" width="16.125" style="800" customWidth="1"/>
    <col min="10248" max="10248" width="3.625" style="800" customWidth="1"/>
    <col min="10249" max="10249" width="15.75" style="800" customWidth="1"/>
    <col min="10250" max="10496" width="10.125" style="800"/>
    <col min="10497" max="10497" width="3.75" style="800" customWidth="1"/>
    <col min="10498" max="10498" width="11.625" style="800" customWidth="1"/>
    <col min="10499" max="10499" width="13.125" style="800" customWidth="1"/>
    <col min="10500" max="10500" width="12.75" style="800" customWidth="1"/>
    <col min="10501" max="10501" width="14.25" style="800" customWidth="1"/>
    <col min="10502" max="10502" width="14.875" style="800" customWidth="1"/>
    <col min="10503" max="10503" width="16.125" style="800" customWidth="1"/>
    <col min="10504" max="10504" width="3.625" style="800" customWidth="1"/>
    <col min="10505" max="10505" width="15.75" style="800" customWidth="1"/>
    <col min="10506" max="10752" width="10.125" style="800"/>
    <col min="10753" max="10753" width="3.75" style="800" customWidth="1"/>
    <col min="10754" max="10754" width="11.625" style="800" customWidth="1"/>
    <col min="10755" max="10755" width="13.125" style="800" customWidth="1"/>
    <col min="10756" max="10756" width="12.75" style="800" customWidth="1"/>
    <col min="10757" max="10757" width="14.25" style="800" customWidth="1"/>
    <col min="10758" max="10758" width="14.875" style="800" customWidth="1"/>
    <col min="10759" max="10759" width="16.125" style="800" customWidth="1"/>
    <col min="10760" max="10760" width="3.625" style="800" customWidth="1"/>
    <col min="10761" max="10761" width="15.75" style="800" customWidth="1"/>
    <col min="10762" max="11008" width="10.125" style="800"/>
    <col min="11009" max="11009" width="3.75" style="800" customWidth="1"/>
    <col min="11010" max="11010" width="11.625" style="800" customWidth="1"/>
    <col min="11011" max="11011" width="13.125" style="800" customWidth="1"/>
    <col min="11012" max="11012" width="12.75" style="800" customWidth="1"/>
    <col min="11013" max="11013" width="14.25" style="800" customWidth="1"/>
    <col min="11014" max="11014" width="14.875" style="800" customWidth="1"/>
    <col min="11015" max="11015" width="16.125" style="800" customWidth="1"/>
    <col min="11016" max="11016" width="3.625" style="800" customWidth="1"/>
    <col min="11017" max="11017" width="15.75" style="800" customWidth="1"/>
    <col min="11018" max="11264" width="10.125" style="800"/>
    <col min="11265" max="11265" width="3.75" style="800" customWidth="1"/>
    <col min="11266" max="11266" width="11.625" style="800" customWidth="1"/>
    <col min="11267" max="11267" width="13.125" style="800" customWidth="1"/>
    <col min="11268" max="11268" width="12.75" style="800" customWidth="1"/>
    <col min="11269" max="11269" width="14.25" style="800" customWidth="1"/>
    <col min="11270" max="11270" width="14.875" style="800" customWidth="1"/>
    <col min="11271" max="11271" width="16.125" style="800" customWidth="1"/>
    <col min="11272" max="11272" width="3.625" style="800" customWidth="1"/>
    <col min="11273" max="11273" width="15.75" style="800" customWidth="1"/>
    <col min="11274" max="11520" width="10.125" style="800"/>
    <col min="11521" max="11521" width="3.75" style="800" customWidth="1"/>
    <col min="11522" max="11522" width="11.625" style="800" customWidth="1"/>
    <col min="11523" max="11523" width="13.125" style="800" customWidth="1"/>
    <col min="11524" max="11524" width="12.75" style="800" customWidth="1"/>
    <col min="11525" max="11525" width="14.25" style="800" customWidth="1"/>
    <col min="11526" max="11526" width="14.875" style="800" customWidth="1"/>
    <col min="11527" max="11527" width="16.125" style="800" customWidth="1"/>
    <col min="11528" max="11528" width="3.625" style="800" customWidth="1"/>
    <col min="11529" max="11529" width="15.75" style="800" customWidth="1"/>
    <col min="11530" max="11776" width="10.125" style="800"/>
    <col min="11777" max="11777" width="3.75" style="800" customWidth="1"/>
    <col min="11778" max="11778" width="11.625" style="800" customWidth="1"/>
    <col min="11779" max="11779" width="13.125" style="800" customWidth="1"/>
    <col min="11780" max="11780" width="12.75" style="800" customWidth="1"/>
    <col min="11781" max="11781" width="14.25" style="800" customWidth="1"/>
    <col min="11782" max="11782" width="14.875" style="800" customWidth="1"/>
    <col min="11783" max="11783" width="16.125" style="800" customWidth="1"/>
    <col min="11784" max="11784" width="3.625" style="800" customWidth="1"/>
    <col min="11785" max="11785" width="15.75" style="800" customWidth="1"/>
    <col min="11786" max="12032" width="10.125" style="800"/>
    <col min="12033" max="12033" width="3.75" style="800" customWidth="1"/>
    <col min="12034" max="12034" width="11.625" style="800" customWidth="1"/>
    <col min="12035" max="12035" width="13.125" style="800" customWidth="1"/>
    <col min="12036" max="12036" width="12.75" style="800" customWidth="1"/>
    <col min="12037" max="12037" width="14.25" style="800" customWidth="1"/>
    <col min="12038" max="12038" width="14.875" style="800" customWidth="1"/>
    <col min="12039" max="12039" width="16.125" style="800" customWidth="1"/>
    <col min="12040" max="12040" width="3.625" style="800" customWidth="1"/>
    <col min="12041" max="12041" width="15.75" style="800" customWidth="1"/>
    <col min="12042" max="12288" width="10.125" style="800"/>
    <col min="12289" max="12289" width="3.75" style="800" customWidth="1"/>
    <col min="12290" max="12290" width="11.625" style="800" customWidth="1"/>
    <col min="12291" max="12291" width="13.125" style="800" customWidth="1"/>
    <col min="12292" max="12292" width="12.75" style="800" customWidth="1"/>
    <col min="12293" max="12293" width="14.25" style="800" customWidth="1"/>
    <col min="12294" max="12294" width="14.875" style="800" customWidth="1"/>
    <col min="12295" max="12295" width="16.125" style="800" customWidth="1"/>
    <col min="12296" max="12296" width="3.625" style="800" customWidth="1"/>
    <col min="12297" max="12297" width="15.75" style="800" customWidth="1"/>
    <col min="12298" max="12544" width="10.125" style="800"/>
    <col min="12545" max="12545" width="3.75" style="800" customWidth="1"/>
    <col min="12546" max="12546" width="11.625" style="800" customWidth="1"/>
    <col min="12547" max="12547" width="13.125" style="800" customWidth="1"/>
    <col min="12548" max="12548" width="12.75" style="800" customWidth="1"/>
    <col min="12549" max="12549" width="14.25" style="800" customWidth="1"/>
    <col min="12550" max="12550" width="14.875" style="800" customWidth="1"/>
    <col min="12551" max="12551" width="16.125" style="800" customWidth="1"/>
    <col min="12552" max="12552" width="3.625" style="800" customWidth="1"/>
    <col min="12553" max="12553" width="15.75" style="800" customWidth="1"/>
    <col min="12554" max="12800" width="10.125" style="800"/>
    <col min="12801" max="12801" width="3.75" style="800" customWidth="1"/>
    <col min="12802" max="12802" width="11.625" style="800" customWidth="1"/>
    <col min="12803" max="12803" width="13.125" style="800" customWidth="1"/>
    <col min="12804" max="12804" width="12.75" style="800" customWidth="1"/>
    <col min="12805" max="12805" width="14.25" style="800" customWidth="1"/>
    <col min="12806" max="12806" width="14.875" style="800" customWidth="1"/>
    <col min="12807" max="12807" width="16.125" style="800" customWidth="1"/>
    <col min="12808" max="12808" width="3.625" style="800" customWidth="1"/>
    <col min="12809" max="12809" width="15.75" style="800" customWidth="1"/>
    <col min="12810" max="13056" width="10.125" style="800"/>
    <col min="13057" max="13057" width="3.75" style="800" customWidth="1"/>
    <col min="13058" max="13058" width="11.625" style="800" customWidth="1"/>
    <col min="13059" max="13059" width="13.125" style="800" customWidth="1"/>
    <col min="13060" max="13060" width="12.75" style="800" customWidth="1"/>
    <col min="13061" max="13061" width="14.25" style="800" customWidth="1"/>
    <col min="13062" max="13062" width="14.875" style="800" customWidth="1"/>
    <col min="13063" max="13063" width="16.125" style="800" customWidth="1"/>
    <col min="13064" max="13064" width="3.625" style="800" customWidth="1"/>
    <col min="13065" max="13065" width="15.75" style="800" customWidth="1"/>
    <col min="13066" max="13312" width="10.125" style="800"/>
    <col min="13313" max="13313" width="3.75" style="800" customWidth="1"/>
    <col min="13314" max="13314" width="11.625" style="800" customWidth="1"/>
    <col min="13315" max="13315" width="13.125" style="800" customWidth="1"/>
    <col min="13316" max="13316" width="12.75" style="800" customWidth="1"/>
    <col min="13317" max="13317" width="14.25" style="800" customWidth="1"/>
    <col min="13318" max="13318" width="14.875" style="800" customWidth="1"/>
    <col min="13319" max="13319" width="16.125" style="800" customWidth="1"/>
    <col min="13320" max="13320" width="3.625" style="800" customWidth="1"/>
    <col min="13321" max="13321" width="15.75" style="800" customWidth="1"/>
    <col min="13322" max="13568" width="10.125" style="800"/>
    <col min="13569" max="13569" width="3.75" style="800" customWidth="1"/>
    <col min="13570" max="13570" width="11.625" style="800" customWidth="1"/>
    <col min="13571" max="13571" width="13.125" style="800" customWidth="1"/>
    <col min="13572" max="13572" width="12.75" style="800" customWidth="1"/>
    <col min="13573" max="13573" width="14.25" style="800" customWidth="1"/>
    <col min="13574" max="13574" width="14.875" style="800" customWidth="1"/>
    <col min="13575" max="13575" width="16.125" style="800" customWidth="1"/>
    <col min="13576" max="13576" width="3.625" style="800" customWidth="1"/>
    <col min="13577" max="13577" width="15.75" style="800" customWidth="1"/>
    <col min="13578" max="13824" width="10.125" style="800"/>
    <col min="13825" max="13825" width="3.75" style="800" customWidth="1"/>
    <col min="13826" max="13826" width="11.625" style="800" customWidth="1"/>
    <col min="13827" max="13827" width="13.125" style="800" customWidth="1"/>
    <col min="13828" max="13828" width="12.75" style="800" customWidth="1"/>
    <col min="13829" max="13829" width="14.25" style="800" customWidth="1"/>
    <col min="13830" max="13830" width="14.875" style="800" customWidth="1"/>
    <col min="13831" max="13831" width="16.125" style="800" customWidth="1"/>
    <col min="13832" max="13832" width="3.625" style="800" customWidth="1"/>
    <col min="13833" max="13833" width="15.75" style="800" customWidth="1"/>
    <col min="13834" max="14080" width="10.125" style="800"/>
    <col min="14081" max="14081" width="3.75" style="800" customWidth="1"/>
    <col min="14082" max="14082" width="11.625" style="800" customWidth="1"/>
    <col min="14083" max="14083" width="13.125" style="800" customWidth="1"/>
    <col min="14084" max="14084" width="12.75" style="800" customWidth="1"/>
    <col min="14085" max="14085" width="14.25" style="800" customWidth="1"/>
    <col min="14086" max="14086" width="14.875" style="800" customWidth="1"/>
    <col min="14087" max="14087" width="16.125" style="800" customWidth="1"/>
    <col min="14088" max="14088" width="3.625" style="800" customWidth="1"/>
    <col min="14089" max="14089" width="15.75" style="800" customWidth="1"/>
    <col min="14090" max="14336" width="10.125" style="800"/>
    <col min="14337" max="14337" width="3.75" style="800" customWidth="1"/>
    <col min="14338" max="14338" width="11.625" style="800" customWidth="1"/>
    <col min="14339" max="14339" width="13.125" style="800" customWidth="1"/>
    <col min="14340" max="14340" width="12.75" style="800" customWidth="1"/>
    <col min="14341" max="14341" width="14.25" style="800" customWidth="1"/>
    <col min="14342" max="14342" width="14.875" style="800" customWidth="1"/>
    <col min="14343" max="14343" width="16.125" style="800" customWidth="1"/>
    <col min="14344" max="14344" width="3.625" style="800" customWidth="1"/>
    <col min="14345" max="14345" width="15.75" style="800" customWidth="1"/>
    <col min="14346" max="14592" width="10.125" style="800"/>
    <col min="14593" max="14593" width="3.75" style="800" customWidth="1"/>
    <col min="14594" max="14594" width="11.625" style="800" customWidth="1"/>
    <col min="14595" max="14595" width="13.125" style="800" customWidth="1"/>
    <col min="14596" max="14596" width="12.75" style="800" customWidth="1"/>
    <col min="14597" max="14597" width="14.25" style="800" customWidth="1"/>
    <col min="14598" max="14598" width="14.875" style="800" customWidth="1"/>
    <col min="14599" max="14599" width="16.125" style="800" customWidth="1"/>
    <col min="14600" max="14600" width="3.625" style="800" customWidth="1"/>
    <col min="14601" max="14601" width="15.75" style="800" customWidth="1"/>
    <col min="14602" max="14848" width="10.125" style="800"/>
    <col min="14849" max="14849" width="3.75" style="800" customWidth="1"/>
    <col min="14850" max="14850" width="11.625" style="800" customWidth="1"/>
    <col min="14851" max="14851" width="13.125" style="800" customWidth="1"/>
    <col min="14852" max="14852" width="12.75" style="800" customWidth="1"/>
    <col min="14853" max="14853" width="14.25" style="800" customWidth="1"/>
    <col min="14854" max="14854" width="14.875" style="800" customWidth="1"/>
    <col min="14855" max="14855" width="16.125" style="800" customWidth="1"/>
    <col min="14856" max="14856" width="3.625" style="800" customWidth="1"/>
    <col min="14857" max="14857" width="15.75" style="800" customWidth="1"/>
    <col min="14858" max="15104" width="10.125" style="800"/>
    <col min="15105" max="15105" width="3.75" style="800" customWidth="1"/>
    <col min="15106" max="15106" width="11.625" style="800" customWidth="1"/>
    <col min="15107" max="15107" width="13.125" style="800" customWidth="1"/>
    <col min="15108" max="15108" width="12.75" style="800" customWidth="1"/>
    <col min="15109" max="15109" width="14.25" style="800" customWidth="1"/>
    <col min="15110" max="15110" width="14.875" style="800" customWidth="1"/>
    <col min="15111" max="15111" width="16.125" style="800" customWidth="1"/>
    <col min="15112" max="15112" width="3.625" style="800" customWidth="1"/>
    <col min="15113" max="15113" width="15.75" style="800" customWidth="1"/>
    <col min="15114" max="15360" width="10.125" style="800"/>
    <col min="15361" max="15361" width="3.75" style="800" customWidth="1"/>
    <col min="15362" max="15362" width="11.625" style="800" customWidth="1"/>
    <col min="15363" max="15363" width="13.125" style="800" customWidth="1"/>
    <col min="15364" max="15364" width="12.75" style="800" customWidth="1"/>
    <col min="15365" max="15365" width="14.25" style="800" customWidth="1"/>
    <col min="15366" max="15366" width="14.875" style="800" customWidth="1"/>
    <col min="15367" max="15367" width="16.125" style="800" customWidth="1"/>
    <col min="15368" max="15368" width="3.625" style="800" customWidth="1"/>
    <col min="15369" max="15369" width="15.75" style="800" customWidth="1"/>
    <col min="15370" max="15616" width="10.125" style="800"/>
    <col min="15617" max="15617" width="3.75" style="800" customWidth="1"/>
    <col min="15618" max="15618" width="11.625" style="800" customWidth="1"/>
    <col min="15619" max="15619" width="13.125" style="800" customWidth="1"/>
    <col min="15620" max="15620" width="12.75" style="800" customWidth="1"/>
    <col min="15621" max="15621" width="14.25" style="800" customWidth="1"/>
    <col min="15622" max="15622" width="14.875" style="800" customWidth="1"/>
    <col min="15623" max="15623" width="16.125" style="800" customWidth="1"/>
    <col min="15624" max="15624" width="3.625" style="800" customWidth="1"/>
    <col min="15625" max="15625" width="15.75" style="800" customWidth="1"/>
    <col min="15626" max="15872" width="10.125" style="800"/>
    <col min="15873" max="15873" width="3.75" style="800" customWidth="1"/>
    <col min="15874" max="15874" width="11.625" style="800" customWidth="1"/>
    <col min="15875" max="15875" width="13.125" style="800" customWidth="1"/>
    <col min="15876" max="15876" width="12.75" style="800" customWidth="1"/>
    <col min="15877" max="15877" width="14.25" style="800" customWidth="1"/>
    <col min="15878" max="15878" width="14.875" style="800" customWidth="1"/>
    <col min="15879" max="15879" width="16.125" style="800" customWidth="1"/>
    <col min="15880" max="15880" width="3.625" style="800" customWidth="1"/>
    <col min="15881" max="15881" width="15.75" style="800" customWidth="1"/>
    <col min="15882" max="16128" width="10.125" style="800"/>
    <col min="16129" max="16129" width="3.75" style="800" customWidth="1"/>
    <col min="16130" max="16130" width="11.625" style="800" customWidth="1"/>
    <col min="16131" max="16131" width="13.125" style="800" customWidth="1"/>
    <col min="16132" max="16132" width="12.75" style="800" customWidth="1"/>
    <col min="16133" max="16133" width="14.25" style="800" customWidth="1"/>
    <col min="16134" max="16134" width="14.875" style="800" customWidth="1"/>
    <col min="16135" max="16135" width="16.125" style="800" customWidth="1"/>
    <col min="16136" max="16136" width="3.625" style="800" customWidth="1"/>
    <col min="16137" max="16137" width="15.75" style="800" customWidth="1"/>
    <col min="16138" max="16384" width="10.125" style="800"/>
  </cols>
  <sheetData>
    <row r="2" spans="2:14">
      <c r="B2" s="796"/>
      <c r="C2" s="797"/>
      <c r="D2" s="797"/>
      <c r="E2" s="797"/>
      <c r="F2" s="797"/>
      <c r="G2" s="798"/>
      <c r="H2" s="799"/>
      <c r="I2" s="799"/>
    </row>
    <row r="3" spans="2:14" ht="15.75" customHeight="1">
      <c r="B3" s="1025" t="s">
        <v>4828</v>
      </c>
      <c r="C3" s="1026"/>
      <c r="D3" s="1026"/>
      <c r="E3" s="1026"/>
      <c r="F3" s="1026"/>
      <c r="G3" s="1027"/>
      <c r="H3" s="801"/>
      <c r="I3" s="801"/>
    </row>
    <row r="4" spans="2:14" ht="15.75" customHeight="1">
      <c r="B4" s="1028" t="s">
        <v>4829</v>
      </c>
      <c r="C4" s="1029"/>
      <c r="D4" s="1029"/>
      <c r="E4" s="1029"/>
      <c r="F4" s="1029"/>
      <c r="G4" s="1030"/>
      <c r="H4" s="801"/>
      <c r="I4" s="801"/>
    </row>
    <row r="5" spans="2:14">
      <c r="B5" s="802"/>
      <c r="C5" s="803"/>
      <c r="D5" s="803"/>
      <c r="E5" s="804"/>
      <c r="F5" s="803"/>
      <c r="G5" s="805"/>
      <c r="H5" s="799"/>
      <c r="I5" s="799"/>
    </row>
    <row r="6" spans="2:14">
      <c r="G6" s="806" t="s">
        <v>4830</v>
      </c>
    </row>
    <row r="7" spans="2:14" ht="11.25" customHeight="1">
      <c r="B7" s="807"/>
      <c r="C7" s="808"/>
      <c r="D7" s="808"/>
      <c r="E7" s="808"/>
      <c r="F7" s="808"/>
      <c r="G7" s="809"/>
      <c r="H7" s="810"/>
      <c r="I7" s="810"/>
    </row>
    <row r="8" spans="2:14" ht="12.95" customHeight="1">
      <c r="B8" s="811" t="s">
        <v>912</v>
      </c>
      <c r="C8" s="812" t="s">
        <v>4831</v>
      </c>
      <c r="D8" s="812" t="s">
        <v>4832</v>
      </c>
      <c r="E8" s="812" t="s">
        <v>4833</v>
      </c>
      <c r="F8" s="812" t="s">
        <v>4834</v>
      </c>
      <c r="G8" s="813" t="s">
        <v>4835</v>
      </c>
      <c r="H8" s="814"/>
      <c r="I8" s="814"/>
      <c r="K8" s="815"/>
    </row>
    <row r="9" spans="2:14" ht="12.95" customHeight="1">
      <c r="B9" s="816" t="s">
        <v>4836</v>
      </c>
      <c r="C9" s="817"/>
      <c r="D9" s="817"/>
      <c r="E9" s="817"/>
      <c r="F9" s="817"/>
      <c r="G9" s="818" t="s">
        <v>929</v>
      </c>
      <c r="H9" s="819"/>
      <c r="I9" s="1031"/>
      <c r="J9" s="1031"/>
      <c r="K9" s="1023"/>
      <c r="L9" s="1023"/>
      <c r="M9" s="1023"/>
      <c r="N9" s="1023"/>
    </row>
    <row r="10" spans="2:14" ht="15.95" customHeight="1">
      <c r="B10" s="820">
        <v>1979</v>
      </c>
      <c r="C10" s="821">
        <v>2966.47</v>
      </c>
      <c r="D10" s="821">
        <v>93</v>
      </c>
      <c r="E10" s="821">
        <v>15781.5</v>
      </c>
      <c r="F10" s="821">
        <v>2436</v>
      </c>
      <c r="G10" s="822">
        <v>21276.97</v>
      </c>
      <c r="H10" s="823"/>
      <c r="I10" s="824"/>
      <c r="J10" s="825"/>
      <c r="K10" s="826"/>
      <c r="L10" s="826"/>
      <c r="M10" s="826"/>
      <c r="N10" s="826"/>
    </row>
    <row r="11" spans="2:14" ht="15.95" customHeight="1">
      <c r="B11" s="811">
        <v>1980</v>
      </c>
      <c r="C11" s="827">
        <v>2985.0649999999996</v>
      </c>
      <c r="D11" s="827">
        <v>93</v>
      </c>
      <c r="E11" s="827">
        <v>16155.1</v>
      </c>
      <c r="F11" s="827">
        <v>2447</v>
      </c>
      <c r="G11" s="828">
        <v>21680.165000000001</v>
      </c>
      <c r="H11" s="823"/>
      <c r="I11" s="824"/>
      <c r="J11" s="825"/>
      <c r="K11" s="826"/>
      <c r="L11" s="826"/>
      <c r="M11" s="826"/>
      <c r="N11" s="826"/>
    </row>
    <row r="12" spans="2:14" ht="15.95" customHeight="1">
      <c r="B12" s="820">
        <v>1981</v>
      </c>
      <c r="C12" s="821">
        <v>3032.5579999999995</v>
      </c>
      <c r="D12" s="821">
        <v>93</v>
      </c>
      <c r="E12" s="821">
        <v>16928.5</v>
      </c>
      <c r="F12" s="821">
        <v>2418</v>
      </c>
      <c r="G12" s="822">
        <v>22472.058000000001</v>
      </c>
      <c r="H12" s="823"/>
      <c r="I12" s="824"/>
      <c r="J12" s="825"/>
      <c r="K12" s="826"/>
      <c r="L12" s="826"/>
      <c r="M12" s="826"/>
      <c r="N12" s="826"/>
    </row>
    <row r="13" spans="2:14" ht="15.95" customHeight="1">
      <c r="B13" s="811">
        <v>1982</v>
      </c>
      <c r="C13" s="827">
        <v>3809.5129999999995</v>
      </c>
      <c r="D13" s="827">
        <v>93</v>
      </c>
      <c r="E13" s="827">
        <v>17393.900000000001</v>
      </c>
      <c r="F13" s="827">
        <v>2279</v>
      </c>
      <c r="G13" s="828">
        <v>23575.413</v>
      </c>
      <c r="H13" s="823"/>
      <c r="I13" s="824"/>
      <c r="J13" s="825"/>
      <c r="K13" s="826"/>
      <c r="L13" s="826"/>
      <c r="M13" s="826"/>
      <c r="N13" s="826"/>
    </row>
    <row r="14" spans="2:14" ht="15.95" customHeight="1">
      <c r="B14" s="820">
        <v>1983</v>
      </c>
      <c r="C14" s="821">
        <v>4185.7639999999992</v>
      </c>
      <c r="D14" s="821">
        <v>93</v>
      </c>
      <c r="E14" s="821">
        <v>18171.5</v>
      </c>
      <c r="F14" s="821">
        <v>2301</v>
      </c>
      <c r="G14" s="822">
        <v>24751.263999999999</v>
      </c>
      <c r="H14" s="823"/>
      <c r="I14" s="824"/>
      <c r="J14" s="825"/>
      <c r="K14" s="826"/>
      <c r="L14" s="826"/>
      <c r="M14" s="826"/>
      <c r="N14" s="826"/>
    </row>
    <row r="15" spans="2:14" ht="15.95" customHeight="1">
      <c r="B15" s="811">
        <v>1984</v>
      </c>
      <c r="C15" s="827">
        <v>4602.0589999999993</v>
      </c>
      <c r="D15" s="827">
        <v>15.7</v>
      </c>
      <c r="E15" s="827">
        <v>19042.8</v>
      </c>
      <c r="F15" s="827">
        <v>2313.6999999999998</v>
      </c>
      <c r="G15" s="828">
        <v>25974.258999999998</v>
      </c>
      <c r="H15" s="821"/>
      <c r="I15" s="821"/>
      <c r="J15" s="821"/>
      <c r="K15" s="826"/>
      <c r="L15" s="826"/>
      <c r="M15" s="826"/>
      <c r="N15" s="826"/>
    </row>
    <row r="16" spans="2:14" ht="15.95" customHeight="1">
      <c r="B16" s="820">
        <v>1985</v>
      </c>
      <c r="C16" s="821">
        <v>5116.9789999999994</v>
      </c>
      <c r="D16" s="821">
        <v>15.7</v>
      </c>
      <c r="E16" s="821">
        <v>20299</v>
      </c>
      <c r="F16" s="821">
        <v>2190.1999999999998</v>
      </c>
      <c r="G16" s="822">
        <v>27621.879000000001</v>
      </c>
      <c r="H16" s="821"/>
      <c r="I16" s="821"/>
      <c r="J16" s="821"/>
      <c r="K16" s="826"/>
      <c r="L16" s="826"/>
      <c r="M16" s="826"/>
      <c r="N16" s="826"/>
    </row>
    <row r="17" spans="2:14" ht="15.95" customHeight="1">
      <c r="B17" s="811">
        <v>1986</v>
      </c>
      <c r="C17" s="827">
        <v>5892.1589999999997</v>
      </c>
      <c r="D17" s="827">
        <v>15.7</v>
      </c>
      <c r="E17" s="827">
        <v>21231.3</v>
      </c>
      <c r="F17" s="827">
        <v>2005.5</v>
      </c>
      <c r="G17" s="828">
        <v>29144.659</v>
      </c>
      <c r="H17" s="821"/>
      <c r="I17" s="821"/>
      <c r="J17" s="821"/>
      <c r="K17" s="826"/>
      <c r="L17" s="826"/>
      <c r="M17" s="826"/>
      <c r="N17" s="826"/>
    </row>
    <row r="18" spans="2:14" ht="15.95" customHeight="1">
      <c r="B18" s="820">
        <v>1987</v>
      </c>
      <c r="C18" s="821">
        <v>6730.77</v>
      </c>
      <c r="D18" s="821">
        <v>84.5</v>
      </c>
      <c r="E18" s="821">
        <v>21816.5</v>
      </c>
      <c r="F18" s="821">
        <v>1918.5</v>
      </c>
      <c r="G18" s="822">
        <v>30550.37</v>
      </c>
      <c r="H18" s="821"/>
      <c r="I18" s="821"/>
      <c r="J18" s="821"/>
      <c r="K18" s="826"/>
      <c r="L18" s="826"/>
      <c r="M18" s="826"/>
      <c r="N18" s="826"/>
    </row>
    <row r="19" spans="2:14" ht="15.95" customHeight="1">
      <c r="B19" s="811">
        <v>1988</v>
      </c>
      <c r="C19" s="827">
        <v>7326.6419999999998</v>
      </c>
      <c r="D19" s="827">
        <v>84.5</v>
      </c>
      <c r="E19" s="827">
        <v>22674</v>
      </c>
      <c r="F19" s="827">
        <v>1709.1</v>
      </c>
      <c r="G19" s="828">
        <v>31794.341999999997</v>
      </c>
      <c r="H19" s="821"/>
      <c r="I19" s="821"/>
      <c r="J19" s="821"/>
      <c r="K19" s="826"/>
      <c r="L19" s="826"/>
      <c r="M19" s="826"/>
      <c r="N19" s="826"/>
    </row>
    <row r="20" spans="2:14" ht="15.95" customHeight="1">
      <c r="B20" s="820">
        <v>1989</v>
      </c>
      <c r="C20" s="821">
        <v>7863.1989999999996</v>
      </c>
      <c r="D20" s="821">
        <v>84.5</v>
      </c>
      <c r="E20" s="821">
        <v>24016.400000000001</v>
      </c>
      <c r="F20" s="821">
        <v>1652.4</v>
      </c>
      <c r="G20" s="822">
        <v>33616.599000000002</v>
      </c>
      <c r="H20" s="821"/>
      <c r="I20" s="821"/>
      <c r="J20" s="821"/>
      <c r="K20" s="826"/>
      <c r="L20" s="826"/>
      <c r="M20" s="826"/>
      <c r="N20" s="826"/>
    </row>
    <row r="21" spans="2:14" ht="15.95" customHeight="1">
      <c r="B21" s="811">
        <v>1990</v>
      </c>
      <c r="C21" s="827">
        <v>8334.2939999999999</v>
      </c>
      <c r="D21" s="827">
        <v>84.5</v>
      </c>
      <c r="E21" s="827">
        <v>24750.3</v>
      </c>
      <c r="F21" s="827">
        <v>1534.2</v>
      </c>
      <c r="G21" s="828">
        <v>34703.394</v>
      </c>
      <c r="H21" s="821"/>
      <c r="I21" s="821"/>
      <c r="J21" s="821"/>
      <c r="K21" s="826"/>
      <c r="L21" s="826"/>
      <c r="M21" s="826"/>
      <c r="N21" s="826"/>
    </row>
    <row r="22" spans="2:14" ht="15.95" customHeight="1">
      <c r="B22" s="820">
        <v>1991</v>
      </c>
      <c r="C22" s="821">
        <v>9073.9789999999994</v>
      </c>
      <c r="D22" s="821">
        <v>84.5</v>
      </c>
      <c r="E22" s="821">
        <v>25945</v>
      </c>
      <c r="F22" s="821">
        <v>1335.1</v>
      </c>
      <c r="G22" s="822">
        <v>36438.678999999996</v>
      </c>
      <c r="H22" s="821"/>
      <c r="I22" s="821"/>
      <c r="J22" s="821"/>
      <c r="K22" s="826"/>
      <c r="L22" s="826"/>
      <c r="M22" s="826"/>
      <c r="N22" s="826"/>
    </row>
    <row r="23" spans="2:14" ht="15.95" customHeight="1">
      <c r="B23" s="811">
        <v>1992</v>
      </c>
      <c r="C23" s="827">
        <v>9657.271999999999</v>
      </c>
      <c r="D23" s="827">
        <v>84.5</v>
      </c>
      <c r="E23" s="827">
        <v>26351.8</v>
      </c>
      <c r="F23" s="827">
        <v>1156.5</v>
      </c>
      <c r="G23" s="828">
        <v>37250.171999999999</v>
      </c>
      <c r="H23" s="821"/>
      <c r="I23" s="821"/>
      <c r="K23" s="826"/>
      <c r="L23" s="826"/>
      <c r="M23" s="826"/>
      <c r="N23" s="826"/>
    </row>
    <row r="24" spans="2:14" ht="15.95" customHeight="1">
      <c r="B24" s="820">
        <v>1993</v>
      </c>
      <c r="C24" s="821">
        <v>10611.111999999999</v>
      </c>
      <c r="D24" s="821">
        <v>84.5</v>
      </c>
      <c r="E24" s="821">
        <v>26702.3</v>
      </c>
      <c r="F24" s="821">
        <v>1112.5</v>
      </c>
      <c r="G24" s="822">
        <v>38510.512000000002</v>
      </c>
      <c r="H24" s="821"/>
      <c r="I24" s="821"/>
      <c r="K24" s="826"/>
      <c r="L24" s="826"/>
      <c r="M24" s="826"/>
      <c r="N24" s="826"/>
    </row>
    <row r="25" spans="2:14" ht="15.95" customHeight="1">
      <c r="B25" s="811">
        <v>1994</v>
      </c>
      <c r="C25" s="827">
        <v>10892.414999999999</v>
      </c>
      <c r="D25" s="827">
        <v>84.5</v>
      </c>
      <c r="E25" s="827">
        <v>27180.5</v>
      </c>
      <c r="F25" s="827">
        <v>1112.3</v>
      </c>
      <c r="G25" s="828">
        <v>39269.815000000002</v>
      </c>
      <c r="H25" s="821"/>
      <c r="I25" s="821"/>
      <c r="K25" s="826"/>
      <c r="L25" s="826"/>
      <c r="M25" s="826"/>
      <c r="N25" s="826"/>
    </row>
    <row r="26" spans="2:14" ht="15.95" customHeight="1">
      <c r="B26" s="820">
        <v>1995</v>
      </c>
      <c r="C26" s="821">
        <v>11319.262999999999</v>
      </c>
      <c r="D26" s="821">
        <v>84.5</v>
      </c>
      <c r="E26" s="821">
        <v>27190.2</v>
      </c>
      <c r="F26" s="821">
        <v>1112.3</v>
      </c>
      <c r="G26" s="822">
        <v>39706.363000000005</v>
      </c>
      <c r="H26" s="821"/>
      <c r="I26" s="821"/>
      <c r="K26" s="826"/>
      <c r="L26" s="826"/>
      <c r="M26" s="826"/>
      <c r="N26" s="826"/>
    </row>
    <row r="27" spans="2:14" s="799" customFormat="1" ht="15.95" customHeight="1">
      <c r="B27" s="811">
        <v>1996</v>
      </c>
      <c r="C27" s="827">
        <v>11321.703</v>
      </c>
      <c r="D27" s="827">
        <v>84.5</v>
      </c>
      <c r="E27" s="827">
        <v>27220.5</v>
      </c>
      <c r="F27" s="827">
        <v>1112.3</v>
      </c>
      <c r="G27" s="828">
        <v>39739.103000000003</v>
      </c>
      <c r="I27" s="821"/>
      <c r="J27" s="829"/>
      <c r="K27" s="826"/>
      <c r="L27" s="826"/>
      <c r="M27" s="826"/>
      <c r="N27" s="826"/>
    </row>
    <row r="28" spans="2:14" s="799" customFormat="1" ht="15.95" customHeight="1">
      <c r="B28" s="820">
        <v>1997</v>
      </c>
      <c r="C28" s="821">
        <v>11436.264999999999</v>
      </c>
      <c r="D28" s="821">
        <v>84.5</v>
      </c>
      <c r="E28" s="821">
        <v>27508.1</v>
      </c>
      <c r="F28" s="821">
        <v>1104.2</v>
      </c>
      <c r="G28" s="822">
        <v>40133.164999999994</v>
      </c>
      <c r="I28" s="821"/>
      <c r="J28" s="829"/>
      <c r="K28" s="826"/>
      <c r="L28" s="826"/>
      <c r="M28" s="826"/>
      <c r="N28" s="826"/>
    </row>
    <row r="29" spans="2:14" s="799" customFormat="1" ht="15.95" customHeight="1">
      <c r="B29" s="811">
        <v>1998</v>
      </c>
      <c r="C29" s="827">
        <v>11728.177</v>
      </c>
      <c r="D29" s="827">
        <v>84.5</v>
      </c>
      <c r="E29" s="827">
        <v>28149.4</v>
      </c>
      <c r="F29" s="827">
        <v>678.8</v>
      </c>
      <c r="G29" s="828">
        <v>40640.977000000006</v>
      </c>
      <c r="I29" s="821"/>
      <c r="J29" s="829"/>
      <c r="K29" s="826"/>
      <c r="L29" s="826"/>
      <c r="M29" s="826"/>
      <c r="N29" s="826"/>
    </row>
    <row r="30" spans="2:14" s="799" customFormat="1" ht="15.95" customHeight="1">
      <c r="B30" s="820">
        <v>1999</v>
      </c>
      <c r="C30" s="821">
        <v>12802.850999999999</v>
      </c>
      <c r="D30" s="821">
        <v>84.5</v>
      </c>
      <c r="E30" s="821">
        <v>28871.4</v>
      </c>
      <c r="F30" s="821">
        <v>678.8</v>
      </c>
      <c r="G30" s="822">
        <v>42437.651000000005</v>
      </c>
      <c r="I30" s="821"/>
      <c r="J30" s="829"/>
      <c r="K30" s="826"/>
      <c r="L30" s="826"/>
      <c r="M30" s="826"/>
      <c r="N30" s="826"/>
    </row>
    <row r="31" spans="2:14" s="799" customFormat="1" ht="15.95" customHeight="1">
      <c r="B31" s="811">
        <v>2000</v>
      </c>
      <c r="C31" s="827">
        <v>12957.298999999999</v>
      </c>
      <c r="D31" s="827">
        <v>84.5</v>
      </c>
      <c r="E31" s="827">
        <v>29443.7</v>
      </c>
      <c r="F31" s="827">
        <v>682.3</v>
      </c>
      <c r="G31" s="828">
        <v>43167.899000000005</v>
      </c>
      <c r="I31" s="821"/>
      <c r="J31" s="829"/>
      <c r="K31" s="826"/>
      <c r="L31" s="826"/>
      <c r="M31" s="826"/>
      <c r="N31" s="826"/>
    </row>
    <row r="32" spans="2:14" s="799" customFormat="1" ht="15.95" customHeight="1">
      <c r="B32" s="820">
        <v>2001</v>
      </c>
      <c r="C32" s="821">
        <v>13166.647999999999</v>
      </c>
      <c r="D32" s="821">
        <v>84.5</v>
      </c>
      <c r="E32" s="821">
        <v>29731.8</v>
      </c>
      <c r="F32" s="821">
        <v>670.7</v>
      </c>
      <c r="G32" s="822">
        <v>43653.747999999992</v>
      </c>
      <c r="I32" s="821"/>
      <c r="J32" s="829"/>
      <c r="K32" s="826"/>
      <c r="L32" s="826"/>
      <c r="M32" s="826"/>
      <c r="N32" s="826"/>
    </row>
    <row r="33" spans="2:14" s="799" customFormat="1" ht="15.95" customHeight="1">
      <c r="B33" s="811">
        <v>2002</v>
      </c>
      <c r="C33" s="827">
        <v>13625.538999999999</v>
      </c>
      <c r="D33" s="827">
        <v>84.5</v>
      </c>
      <c r="E33" s="827">
        <v>30163.200000000001</v>
      </c>
      <c r="F33" s="827">
        <v>670.7</v>
      </c>
      <c r="G33" s="828">
        <v>44544.038999999997</v>
      </c>
      <c r="I33" s="821"/>
      <c r="J33" s="829"/>
      <c r="K33" s="826"/>
      <c r="L33" s="826"/>
      <c r="M33" s="826"/>
      <c r="N33" s="826"/>
    </row>
    <row r="34" spans="2:14" s="799" customFormat="1" ht="15.95" customHeight="1">
      <c r="B34" s="820">
        <v>2003</v>
      </c>
      <c r="C34" s="825">
        <v>13958.073999999999</v>
      </c>
      <c r="D34" s="821">
        <v>84.5</v>
      </c>
      <c r="E34" s="821">
        <v>30961.7</v>
      </c>
      <c r="F34" s="821">
        <v>718.85900000000004</v>
      </c>
      <c r="G34" s="822">
        <v>45723.232999999993</v>
      </c>
      <c r="I34" s="821"/>
      <c r="J34" s="829"/>
    </row>
    <row r="35" spans="2:14" s="799" customFormat="1" ht="15.95" customHeight="1">
      <c r="B35" s="811">
        <v>2004</v>
      </c>
      <c r="C35" s="830">
        <v>13970.4</v>
      </c>
      <c r="D35" s="827">
        <v>84.5</v>
      </c>
      <c r="E35" s="827">
        <v>31005.7</v>
      </c>
      <c r="F35" s="827">
        <v>718.9</v>
      </c>
      <c r="G35" s="828">
        <v>45779.6</v>
      </c>
      <c r="I35" s="821"/>
      <c r="J35" s="829"/>
    </row>
    <row r="36" spans="2:14" s="799" customFormat="1" ht="15.95" customHeight="1">
      <c r="B36" s="820">
        <v>2005</v>
      </c>
      <c r="C36" s="831">
        <v>13976.9</v>
      </c>
      <c r="D36" s="821">
        <v>84.5</v>
      </c>
      <c r="E36" s="831">
        <v>31030</v>
      </c>
      <c r="F36" s="821">
        <v>718.9</v>
      </c>
      <c r="G36" s="832">
        <v>45810.3</v>
      </c>
      <c r="I36" s="821"/>
      <c r="J36" s="829"/>
    </row>
    <row r="37" spans="2:14" s="799" customFormat="1" ht="15.95" customHeight="1">
      <c r="B37" s="811">
        <v>2006</v>
      </c>
      <c r="C37" s="833">
        <v>14307.3</v>
      </c>
      <c r="D37" s="827">
        <v>84.5</v>
      </c>
      <c r="E37" s="833">
        <v>31163.4</v>
      </c>
      <c r="F37" s="827">
        <v>477.4</v>
      </c>
      <c r="G37" s="834">
        <v>46032.6</v>
      </c>
      <c r="I37" s="821"/>
      <c r="J37" s="829"/>
    </row>
    <row r="38" spans="2:14" s="799" customFormat="1" ht="15.95" customHeight="1">
      <c r="B38" s="820">
        <v>2007</v>
      </c>
      <c r="C38" s="831">
        <v>14338.4</v>
      </c>
      <c r="D38" s="821">
        <v>84.5</v>
      </c>
      <c r="E38" s="831">
        <v>31383</v>
      </c>
      <c r="F38" s="821">
        <v>477.4</v>
      </c>
      <c r="G38" s="832">
        <v>46283.3</v>
      </c>
      <c r="I38" s="821"/>
      <c r="J38" s="829"/>
    </row>
    <row r="39" spans="2:14" s="799" customFormat="1" ht="15.95" customHeight="1">
      <c r="B39" s="811">
        <v>2008</v>
      </c>
      <c r="C39" s="833">
        <v>14420.4</v>
      </c>
      <c r="D39" s="827">
        <v>84.5</v>
      </c>
      <c r="E39" s="833">
        <v>31653.9</v>
      </c>
      <c r="F39" s="827">
        <v>508.5</v>
      </c>
      <c r="G39" s="834">
        <v>46667.3</v>
      </c>
      <c r="I39" s="821"/>
      <c r="J39" s="829"/>
    </row>
    <row r="40" spans="2:14" s="799" customFormat="1" ht="15.95" customHeight="1">
      <c r="B40" s="820">
        <v>2009</v>
      </c>
      <c r="C40" s="831">
        <v>14622.9</v>
      </c>
      <c r="D40" s="835">
        <v>84.5</v>
      </c>
      <c r="E40" s="831">
        <v>31931.7</v>
      </c>
      <c r="F40" s="821">
        <v>508.5</v>
      </c>
      <c r="G40" s="832">
        <v>47147.6</v>
      </c>
      <c r="I40" s="821"/>
      <c r="J40" s="829"/>
    </row>
    <row r="41" spans="2:14" s="799" customFormat="1" ht="15.95" customHeight="1">
      <c r="B41" s="811">
        <v>2010</v>
      </c>
      <c r="C41" s="833">
        <v>15734.2</v>
      </c>
      <c r="D41" s="827">
        <v>84.5</v>
      </c>
      <c r="E41" s="833">
        <v>32906.400000000001</v>
      </c>
      <c r="F41" s="827">
        <v>508.5</v>
      </c>
      <c r="G41" s="834">
        <v>49233.600000000006</v>
      </c>
      <c r="I41" s="821"/>
      <c r="J41" s="829"/>
    </row>
    <row r="42" spans="2:14" s="799" customFormat="1" ht="15.95" customHeight="1">
      <c r="B42" s="820">
        <v>2011</v>
      </c>
      <c r="C42" s="831">
        <v>15978.4</v>
      </c>
      <c r="D42" s="835">
        <v>84.5</v>
      </c>
      <c r="E42" s="831">
        <v>32878.400000000001</v>
      </c>
      <c r="F42" s="821">
        <v>509.4</v>
      </c>
      <c r="G42" s="832">
        <v>49450.700000000004</v>
      </c>
      <c r="I42" s="821"/>
      <c r="J42" s="829"/>
    </row>
    <row r="43" spans="2:14" s="799" customFormat="1" ht="15.95" customHeight="1">
      <c r="B43" s="811">
        <v>2012</v>
      </c>
      <c r="C43" s="833">
        <v>16343.7</v>
      </c>
      <c r="D43" s="827">
        <v>84.5</v>
      </c>
      <c r="E43" s="833">
        <v>33480.800000000003</v>
      </c>
      <c r="F43" s="827">
        <v>509.4</v>
      </c>
      <c r="G43" s="834">
        <v>50418.400000000001</v>
      </c>
      <c r="I43" s="821"/>
      <c r="J43" s="829"/>
    </row>
    <row r="44" spans="2:14" s="799" customFormat="1" ht="15.95" customHeight="1">
      <c r="B44" s="820">
        <v>2013</v>
      </c>
      <c r="C44" s="831">
        <v>16808.3</v>
      </c>
      <c r="D44" s="835">
        <v>84.5</v>
      </c>
      <c r="E44" s="831">
        <v>33942.5</v>
      </c>
      <c r="F44" s="821">
        <v>509.4</v>
      </c>
      <c r="G44" s="832">
        <v>51344.7</v>
      </c>
      <c r="I44" s="821"/>
      <c r="J44" s="829"/>
    </row>
    <row r="45" spans="2:14" s="799" customFormat="1" ht="15.95" customHeight="1">
      <c r="B45" s="811">
        <v>2014</v>
      </c>
      <c r="C45" s="833">
        <v>17682.8</v>
      </c>
      <c r="D45" s="827">
        <v>84.5</v>
      </c>
      <c r="E45" s="833">
        <v>35132</v>
      </c>
      <c r="F45" s="827">
        <v>509.4</v>
      </c>
      <c r="G45" s="834">
        <v>53408.700000000004</v>
      </c>
      <c r="I45" s="821"/>
      <c r="J45" s="829"/>
    </row>
    <row r="46" spans="2:14" s="799" customFormat="1" ht="15.95" customHeight="1">
      <c r="B46" s="820">
        <v>2015</v>
      </c>
      <c r="C46" s="831">
        <v>19070.900000000001</v>
      </c>
      <c r="D46" s="835">
        <v>84.5</v>
      </c>
      <c r="E46" s="831">
        <v>37449.1</v>
      </c>
      <c r="F46" s="821">
        <v>139.69999999999999</v>
      </c>
      <c r="G46" s="832">
        <v>56744.2</v>
      </c>
      <c r="I46" s="821"/>
      <c r="J46" s="829"/>
    </row>
    <row r="47" spans="2:14" s="799" customFormat="1" ht="15.95" customHeight="1">
      <c r="B47" s="811">
        <v>2016</v>
      </c>
      <c r="C47" s="833">
        <v>21028.9</v>
      </c>
      <c r="D47" s="827">
        <v>84.6</v>
      </c>
      <c r="E47" s="833">
        <v>38682.300000000003</v>
      </c>
      <c r="F47" s="827">
        <v>138.6</v>
      </c>
      <c r="G47" s="834">
        <v>59934.400000000001</v>
      </c>
      <c r="I47" s="821"/>
      <c r="J47" s="829"/>
    </row>
    <row r="48" spans="2:14" s="799" customFormat="1" ht="18.75" customHeight="1">
      <c r="B48" s="1024" t="s">
        <v>4837</v>
      </c>
      <c r="C48" s="1024"/>
      <c r="D48" s="1024"/>
      <c r="E48" s="1024"/>
      <c r="F48" s="1024"/>
      <c r="G48" s="1024"/>
      <c r="I48" s="821"/>
      <c r="J48" s="829"/>
    </row>
    <row r="49" spans="2:10" s="799" customFormat="1" ht="14.25" customHeight="1">
      <c r="B49" s="836" t="s">
        <v>4838</v>
      </c>
      <c r="C49" s="837"/>
      <c r="D49" s="837"/>
      <c r="E49" s="837"/>
      <c r="F49" s="837"/>
      <c r="G49" s="837"/>
      <c r="I49" s="821"/>
      <c r="J49" s="829"/>
    </row>
    <row r="50" spans="2:10" ht="15.95" customHeight="1">
      <c r="B50" s="838"/>
      <c r="C50" s="836"/>
    </row>
  </sheetData>
  <sheetProtection password="CE2C" sheet="1"/>
  <mergeCells count="6">
    <mergeCell ref="M9:N9"/>
    <mergeCell ref="B48:G48"/>
    <mergeCell ref="B3:G3"/>
    <mergeCell ref="B4:G4"/>
    <mergeCell ref="I9:J9"/>
    <mergeCell ref="K9:L9"/>
  </mergeCells>
  <printOptions horizontalCentered="1" verticalCentered="1"/>
  <pageMargins left="0.78740157480314965" right="0.78740157480314965" top="0.51181102362204722" bottom="0" header="0.51181102362204722" footer="0.15748031496062992"/>
  <pageSetup paperSize="9" scale="93" orientation="portrait" horizontalDpi="4294967292" r:id="rId1"/>
  <headerFooter alignWithMargins="0">
    <oddHeader xml:space="preserve"> </oddHeader>
    <oddFooter xml:space="preserve">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Düğme1_Tıkla">
                <anchor moveWithCells="1" sizeWithCells="1">
                  <from>
                    <xdr:col>8</xdr:col>
                    <xdr:colOff>209550</xdr:colOff>
                    <xdr:row>2</xdr:row>
                    <xdr:rowOff>47625</xdr:rowOff>
                  </from>
                  <to>
                    <xdr:col>10</xdr:col>
                    <xdr:colOff>295275</xdr:colOff>
                    <xdr:row>4</xdr:row>
                    <xdr:rowOff>19050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26BD6-EAE4-4B38-A6B1-E87392A85AD7}">
  <sheetPr codeName="Sayfa72">
    <tabColor theme="0"/>
  </sheetPr>
  <dimension ref="A1:L85"/>
  <sheetViews>
    <sheetView workbookViewId="0">
      <selection activeCell="G7" sqref="G7"/>
    </sheetView>
  </sheetViews>
  <sheetFormatPr defaultRowHeight="14.25"/>
  <cols>
    <col min="1" max="1" width="16.625" bestFit="1" customWidth="1"/>
    <col min="2" max="2" width="14.875" customWidth="1"/>
    <col min="3" max="5" width="12.625" customWidth="1"/>
    <col min="11" max="11" width="17.25" bestFit="1" customWidth="1"/>
  </cols>
  <sheetData>
    <row r="1" spans="1:12">
      <c r="A1" t="s">
        <v>793</v>
      </c>
      <c r="B1" t="s">
        <v>4843</v>
      </c>
    </row>
    <row r="2" spans="1:12">
      <c r="B2" t="s">
        <v>4844</v>
      </c>
    </row>
    <row r="5" spans="1:12" ht="15.75" thickBot="1">
      <c r="A5" s="718" t="s">
        <v>4839</v>
      </c>
      <c r="B5" s="718" t="s">
        <v>4840</v>
      </c>
      <c r="C5" s="718" t="s">
        <v>4841</v>
      </c>
      <c r="D5" s="718" t="s">
        <v>4842</v>
      </c>
      <c r="E5" s="718" t="s">
        <v>1429</v>
      </c>
      <c r="K5" t="s">
        <v>401</v>
      </c>
      <c r="L5">
        <v>27</v>
      </c>
    </row>
    <row r="6" spans="1:12" ht="15" thickTop="1">
      <c r="A6" t="s">
        <v>389</v>
      </c>
      <c r="B6">
        <v>54</v>
      </c>
      <c r="C6">
        <v>16</v>
      </c>
      <c r="D6">
        <v>168</v>
      </c>
      <c r="E6">
        <v>238</v>
      </c>
      <c r="K6" t="s">
        <v>424</v>
      </c>
      <c r="L6">
        <v>12</v>
      </c>
    </row>
    <row r="7" spans="1:12">
      <c r="A7" t="s">
        <v>1008</v>
      </c>
      <c r="B7">
        <v>54</v>
      </c>
      <c r="C7">
        <v>4</v>
      </c>
      <c r="D7">
        <v>21</v>
      </c>
      <c r="E7">
        <v>79</v>
      </c>
      <c r="K7" t="s">
        <v>1878</v>
      </c>
      <c r="L7">
        <v>22</v>
      </c>
    </row>
    <row r="8" spans="1:12">
      <c r="A8" t="s">
        <v>1010</v>
      </c>
      <c r="B8">
        <v>118</v>
      </c>
      <c r="C8">
        <v>7</v>
      </c>
      <c r="D8">
        <v>69</v>
      </c>
      <c r="E8">
        <v>194</v>
      </c>
      <c r="K8" t="s">
        <v>713</v>
      </c>
      <c r="L8">
        <v>10</v>
      </c>
    </row>
    <row r="9" spans="1:12">
      <c r="A9" t="s">
        <v>1012</v>
      </c>
      <c r="B9">
        <v>80</v>
      </c>
      <c r="C9">
        <v>4</v>
      </c>
      <c r="D9">
        <v>51</v>
      </c>
      <c r="E9">
        <v>135</v>
      </c>
      <c r="K9" t="s">
        <v>429</v>
      </c>
      <c r="L9">
        <v>9</v>
      </c>
    </row>
    <row r="10" spans="1:12">
      <c r="A10" t="s">
        <v>1014</v>
      </c>
      <c r="B10">
        <v>73</v>
      </c>
      <c r="C10">
        <v>13</v>
      </c>
      <c r="D10">
        <v>52</v>
      </c>
      <c r="E10">
        <v>138</v>
      </c>
      <c r="K10" t="s">
        <v>430</v>
      </c>
      <c r="L10">
        <v>7</v>
      </c>
    </row>
    <row r="11" spans="1:12">
      <c r="A11" t="s">
        <v>1016</v>
      </c>
      <c r="B11">
        <v>81</v>
      </c>
      <c r="C11">
        <v>8</v>
      </c>
      <c r="D11">
        <v>88</v>
      </c>
      <c r="E11">
        <v>177</v>
      </c>
      <c r="K11" t="s">
        <v>432</v>
      </c>
      <c r="L11">
        <v>86</v>
      </c>
    </row>
    <row r="12" spans="1:12">
      <c r="A12" t="s">
        <v>1018</v>
      </c>
      <c r="B12">
        <v>72</v>
      </c>
      <c r="C12">
        <v>4</v>
      </c>
      <c r="D12">
        <v>23</v>
      </c>
      <c r="E12">
        <v>99</v>
      </c>
      <c r="K12" t="s">
        <v>434</v>
      </c>
      <c r="L12">
        <v>44</v>
      </c>
    </row>
    <row r="13" spans="1:12">
      <c r="A13" t="s">
        <v>1020</v>
      </c>
      <c r="B13">
        <v>96</v>
      </c>
      <c r="C13">
        <v>3</v>
      </c>
      <c r="D13">
        <v>20</v>
      </c>
      <c r="E13">
        <v>119</v>
      </c>
      <c r="K13" t="s">
        <v>436</v>
      </c>
      <c r="L13">
        <v>3</v>
      </c>
    </row>
    <row r="14" spans="1:12">
      <c r="A14" t="s">
        <v>1022</v>
      </c>
      <c r="B14">
        <v>67</v>
      </c>
      <c r="C14">
        <v>1</v>
      </c>
      <c r="D14">
        <v>11</v>
      </c>
      <c r="E14">
        <v>79</v>
      </c>
      <c r="K14" t="s">
        <v>712</v>
      </c>
      <c r="L14">
        <v>8</v>
      </c>
    </row>
    <row r="15" spans="1:12">
      <c r="A15" t="s">
        <v>1024</v>
      </c>
      <c r="B15">
        <v>52</v>
      </c>
      <c r="C15">
        <v>2</v>
      </c>
      <c r="D15">
        <v>5</v>
      </c>
      <c r="E15">
        <v>59</v>
      </c>
      <c r="K15" t="s">
        <v>440</v>
      </c>
      <c r="L15">
        <v>23</v>
      </c>
    </row>
    <row r="16" spans="1:12">
      <c r="A16" t="s">
        <v>1026</v>
      </c>
      <c r="B16">
        <v>54</v>
      </c>
      <c r="C16">
        <v>3</v>
      </c>
      <c r="D16">
        <v>16</v>
      </c>
      <c r="E16">
        <v>73</v>
      </c>
      <c r="K16" t="s">
        <v>665</v>
      </c>
      <c r="L16">
        <v>26</v>
      </c>
    </row>
    <row r="17" spans="1:12">
      <c r="A17" t="s">
        <v>1028</v>
      </c>
      <c r="B17">
        <v>78</v>
      </c>
      <c r="C17">
        <v>3</v>
      </c>
      <c r="D17">
        <v>47</v>
      </c>
      <c r="E17">
        <v>128</v>
      </c>
      <c r="K17" t="s">
        <v>444</v>
      </c>
      <c r="L17">
        <v>3</v>
      </c>
    </row>
    <row r="18" spans="1:12">
      <c r="A18" t="s">
        <v>391</v>
      </c>
      <c r="B18">
        <v>-879</v>
      </c>
      <c r="C18">
        <v>-68</v>
      </c>
      <c r="D18">
        <v>-571</v>
      </c>
      <c r="E18">
        <v>-1.518</v>
      </c>
      <c r="K18" t="s">
        <v>445</v>
      </c>
      <c r="L18">
        <v>12</v>
      </c>
    </row>
    <row r="19" spans="1:12">
      <c r="K19" t="s">
        <v>447</v>
      </c>
      <c r="L19">
        <v>1</v>
      </c>
    </row>
    <row r="20" spans="1:12">
      <c r="K20" t="s">
        <v>666</v>
      </c>
      <c r="L20">
        <v>8</v>
      </c>
    </row>
    <row r="21" spans="1:12">
      <c r="K21" t="s">
        <v>667</v>
      </c>
      <c r="L21">
        <v>8</v>
      </c>
    </row>
    <row r="22" spans="1:12" ht="15.75" thickBot="1">
      <c r="A22" s="718" t="s">
        <v>4839</v>
      </c>
      <c r="B22" s="718" t="s">
        <v>4840</v>
      </c>
      <c r="C22" s="718" t="s">
        <v>4841</v>
      </c>
      <c r="D22" s="718" t="s">
        <v>4842</v>
      </c>
      <c r="E22" s="718" t="s">
        <v>1429</v>
      </c>
      <c r="K22" t="s">
        <v>668</v>
      </c>
      <c r="L22">
        <v>8</v>
      </c>
    </row>
    <row r="23" spans="1:12" ht="15" thickTop="1">
      <c r="A23" t="s">
        <v>389</v>
      </c>
      <c r="B23">
        <v>17783</v>
      </c>
      <c r="C23">
        <v>5423</v>
      </c>
      <c r="D23">
        <v>14748</v>
      </c>
      <c r="E23">
        <v>37954</v>
      </c>
      <c r="K23" t="s">
        <v>454</v>
      </c>
      <c r="L23">
        <v>11</v>
      </c>
    </row>
    <row r="24" spans="1:12">
      <c r="A24" t="s">
        <v>1008</v>
      </c>
      <c r="B24">
        <v>6622</v>
      </c>
      <c r="C24">
        <v>1868</v>
      </c>
      <c r="D24">
        <v>1724</v>
      </c>
      <c r="E24">
        <v>10214</v>
      </c>
      <c r="K24" t="s">
        <v>455</v>
      </c>
      <c r="L24">
        <v>8</v>
      </c>
    </row>
    <row r="25" spans="1:12">
      <c r="A25" t="s">
        <v>1010</v>
      </c>
      <c r="B25">
        <v>18599</v>
      </c>
      <c r="C25">
        <v>5628</v>
      </c>
      <c r="D25">
        <v>5686</v>
      </c>
      <c r="E25">
        <v>29913</v>
      </c>
      <c r="K25" t="s">
        <v>457</v>
      </c>
      <c r="L25">
        <v>39</v>
      </c>
    </row>
    <row r="26" spans="1:12">
      <c r="A26" t="s">
        <v>1012</v>
      </c>
      <c r="B26">
        <v>1293</v>
      </c>
      <c r="C26">
        <v>2796</v>
      </c>
      <c r="D26">
        <v>3678</v>
      </c>
      <c r="E26">
        <v>19404</v>
      </c>
      <c r="K26" t="s">
        <v>669</v>
      </c>
      <c r="L26">
        <v>14</v>
      </c>
    </row>
    <row r="27" spans="1:12">
      <c r="A27" t="s">
        <v>1014</v>
      </c>
      <c r="B27">
        <v>14167</v>
      </c>
      <c r="C27">
        <v>7262</v>
      </c>
      <c r="D27">
        <v>457</v>
      </c>
      <c r="E27">
        <v>25999</v>
      </c>
      <c r="K27" t="s">
        <v>670</v>
      </c>
      <c r="L27">
        <v>9</v>
      </c>
    </row>
    <row r="28" spans="1:12">
      <c r="A28" t="s">
        <v>1016</v>
      </c>
      <c r="B28">
        <v>16829</v>
      </c>
      <c r="C28">
        <v>5186</v>
      </c>
      <c r="D28">
        <v>73</v>
      </c>
      <c r="E28">
        <v>29315</v>
      </c>
      <c r="K28" t="s">
        <v>671</v>
      </c>
      <c r="L28">
        <v>16</v>
      </c>
    </row>
    <row r="29" spans="1:12">
      <c r="A29" t="s">
        <v>1018</v>
      </c>
      <c r="B29">
        <v>7127</v>
      </c>
      <c r="C29">
        <v>2879</v>
      </c>
      <c r="D29">
        <v>1964</v>
      </c>
      <c r="E29">
        <v>1197</v>
      </c>
      <c r="K29" t="s">
        <v>672</v>
      </c>
      <c r="L29">
        <v>21</v>
      </c>
    </row>
    <row r="30" spans="1:12">
      <c r="A30" t="s">
        <v>1020</v>
      </c>
      <c r="B30">
        <v>10401</v>
      </c>
      <c r="C30">
        <v>2114</v>
      </c>
      <c r="D30">
        <v>1838</v>
      </c>
      <c r="E30">
        <v>14353</v>
      </c>
      <c r="K30" t="s">
        <v>673</v>
      </c>
      <c r="L30">
        <v>22</v>
      </c>
    </row>
    <row r="31" spans="1:12">
      <c r="A31" t="s">
        <v>1022</v>
      </c>
      <c r="B31">
        <v>6643</v>
      </c>
      <c r="C31">
        <v>831</v>
      </c>
      <c r="D31">
        <v>1149</v>
      </c>
      <c r="E31">
        <v>8623</v>
      </c>
      <c r="K31" t="s">
        <v>674</v>
      </c>
      <c r="L31">
        <v>8</v>
      </c>
    </row>
    <row r="32" spans="1:12">
      <c r="A32" t="s">
        <v>1024</v>
      </c>
      <c r="B32">
        <v>4402</v>
      </c>
      <c r="C32">
        <v>1693</v>
      </c>
      <c r="D32">
        <v>319</v>
      </c>
      <c r="E32">
        <v>6414</v>
      </c>
      <c r="K32" t="s">
        <v>675</v>
      </c>
      <c r="L32">
        <v>11</v>
      </c>
    </row>
    <row r="33" spans="1:12">
      <c r="A33" t="s">
        <v>1026</v>
      </c>
      <c r="B33">
        <v>7467</v>
      </c>
      <c r="C33">
        <v>2772</v>
      </c>
      <c r="D33">
        <v>1277</v>
      </c>
      <c r="E33">
        <v>11516</v>
      </c>
      <c r="K33" t="s">
        <v>676</v>
      </c>
      <c r="L33">
        <v>10</v>
      </c>
    </row>
    <row r="34" spans="1:12">
      <c r="A34" t="s">
        <v>1028</v>
      </c>
      <c r="B34">
        <v>12369</v>
      </c>
      <c r="C34">
        <v>2872</v>
      </c>
      <c r="D34">
        <v>4947</v>
      </c>
      <c r="E34">
        <v>20188</v>
      </c>
      <c r="K34" t="s">
        <v>677</v>
      </c>
      <c r="L34">
        <v>10</v>
      </c>
    </row>
    <row r="35" spans="1:12">
      <c r="A35" t="s">
        <v>391</v>
      </c>
      <c r="B35">
        <v>-135339</v>
      </c>
      <c r="C35">
        <v>-41324</v>
      </c>
      <c r="D35">
        <v>-492</v>
      </c>
      <c r="E35">
        <v>-225863</v>
      </c>
      <c r="K35" t="s">
        <v>469</v>
      </c>
      <c r="L35">
        <v>23</v>
      </c>
    </row>
    <row r="36" spans="1:12">
      <c r="K36" t="s">
        <v>678</v>
      </c>
      <c r="L36">
        <v>15</v>
      </c>
    </row>
    <row r="37" spans="1:12">
      <c r="K37" t="s">
        <v>679</v>
      </c>
      <c r="L37">
        <v>29</v>
      </c>
    </row>
    <row r="38" spans="1:12">
      <c r="K38" t="s">
        <v>711</v>
      </c>
      <c r="L38">
        <v>19</v>
      </c>
    </row>
    <row r="39" spans="1:12">
      <c r="K39" t="s">
        <v>680</v>
      </c>
      <c r="L39">
        <v>6</v>
      </c>
    </row>
    <row r="40" spans="1:12">
      <c r="K40" t="s">
        <v>710</v>
      </c>
      <c r="L40">
        <v>4</v>
      </c>
    </row>
    <row r="41" spans="1:12">
      <c r="K41" t="s">
        <v>475</v>
      </c>
      <c r="L41">
        <v>24</v>
      </c>
    </row>
    <row r="42" spans="1:12">
      <c r="K42" t="s">
        <v>709</v>
      </c>
      <c r="L42">
        <v>4</v>
      </c>
    </row>
    <row r="43" spans="1:12">
      <c r="K43" t="s">
        <v>477</v>
      </c>
      <c r="L43">
        <v>16</v>
      </c>
    </row>
    <row r="44" spans="1:12">
      <c r="K44" t="s">
        <v>681</v>
      </c>
      <c r="L44">
        <v>238</v>
      </c>
    </row>
    <row r="45" spans="1:12">
      <c r="K45" t="s">
        <v>682</v>
      </c>
      <c r="L45">
        <v>56</v>
      </c>
    </row>
    <row r="46" spans="1:12">
      <c r="K46" t="s">
        <v>683</v>
      </c>
      <c r="L46">
        <v>19</v>
      </c>
    </row>
    <row r="47" spans="1:12">
      <c r="K47" t="s">
        <v>684</v>
      </c>
      <c r="L47">
        <v>6</v>
      </c>
    </row>
    <row r="48" spans="1:12">
      <c r="K48" t="s">
        <v>483</v>
      </c>
      <c r="L48">
        <v>6</v>
      </c>
    </row>
    <row r="49" spans="11:12">
      <c r="K49" t="s">
        <v>267</v>
      </c>
      <c r="L49">
        <v>8</v>
      </c>
    </row>
    <row r="50" spans="11:12">
      <c r="K50" t="s">
        <v>487</v>
      </c>
      <c r="L50">
        <v>17</v>
      </c>
    </row>
    <row r="51" spans="11:12">
      <c r="K51" t="s">
        <v>685</v>
      </c>
      <c r="L51">
        <v>27</v>
      </c>
    </row>
    <row r="52" spans="11:12">
      <c r="K52" t="s">
        <v>489</v>
      </c>
      <c r="L52">
        <v>7</v>
      </c>
    </row>
    <row r="53" spans="11:12">
      <c r="K53" t="s">
        <v>686</v>
      </c>
      <c r="L53">
        <v>9</v>
      </c>
    </row>
    <row r="54" spans="11:12">
      <c r="K54" t="s">
        <v>687</v>
      </c>
      <c r="L54">
        <v>5</v>
      </c>
    </row>
    <row r="55" spans="11:12">
      <c r="K55" t="s">
        <v>688</v>
      </c>
      <c r="L55">
        <v>2</v>
      </c>
    </row>
    <row r="56" spans="11:12">
      <c r="K56" t="s">
        <v>689</v>
      </c>
      <c r="L56">
        <v>27</v>
      </c>
    </row>
    <row r="57" spans="11:12">
      <c r="K57" t="s">
        <v>494</v>
      </c>
      <c r="L57">
        <v>42</v>
      </c>
    </row>
    <row r="58" spans="11:12">
      <c r="K58" t="s">
        <v>690</v>
      </c>
      <c r="L58">
        <v>12</v>
      </c>
    </row>
    <row r="59" spans="11:12">
      <c r="K59" t="s">
        <v>496</v>
      </c>
      <c r="L59">
        <v>16</v>
      </c>
    </row>
    <row r="60" spans="11:12">
      <c r="K60" t="s">
        <v>691</v>
      </c>
      <c r="L60">
        <v>28</v>
      </c>
    </row>
    <row r="61" spans="11:12">
      <c r="K61" t="s">
        <v>692</v>
      </c>
      <c r="L61">
        <v>11</v>
      </c>
    </row>
    <row r="62" spans="11:12">
      <c r="K62" t="s">
        <v>693</v>
      </c>
      <c r="L62">
        <v>27</v>
      </c>
    </row>
    <row r="63" spans="11:12">
      <c r="K63" t="s">
        <v>694</v>
      </c>
      <c r="L63">
        <v>22</v>
      </c>
    </row>
    <row r="64" spans="11:12">
      <c r="K64" t="s">
        <v>695</v>
      </c>
      <c r="L64">
        <v>7</v>
      </c>
    </row>
    <row r="65" spans="11:12">
      <c r="K65" t="s">
        <v>696</v>
      </c>
      <c r="L65">
        <v>8</v>
      </c>
    </row>
    <row r="66" spans="11:12">
      <c r="K66" t="s">
        <v>697</v>
      </c>
      <c r="L66">
        <v>8</v>
      </c>
    </row>
    <row r="67" spans="11:12">
      <c r="K67" t="s">
        <v>506</v>
      </c>
      <c r="L67">
        <v>17</v>
      </c>
    </row>
    <row r="68" spans="11:12">
      <c r="K68" t="s">
        <v>698</v>
      </c>
      <c r="L68">
        <v>10</v>
      </c>
    </row>
    <row r="69" spans="11:12">
      <c r="K69" t="s">
        <v>699</v>
      </c>
      <c r="L69">
        <v>10</v>
      </c>
    </row>
    <row r="70" spans="11:12">
      <c r="K70" t="s">
        <v>510</v>
      </c>
      <c r="L70">
        <v>18</v>
      </c>
    </row>
    <row r="71" spans="11:12">
      <c r="K71" t="s">
        <v>511</v>
      </c>
      <c r="L71">
        <v>28</v>
      </c>
    </row>
    <row r="72" spans="11:12">
      <c r="K72" t="s">
        <v>700</v>
      </c>
      <c r="L72">
        <v>9</v>
      </c>
    </row>
    <row r="73" spans="11:12">
      <c r="K73" t="s">
        <v>701</v>
      </c>
      <c r="L73">
        <v>7</v>
      </c>
    </row>
    <row r="74" spans="11:12">
      <c r="K74" t="s">
        <v>702</v>
      </c>
      <c r="L74">
        <v>19</v>
      </c>
    </row>
    <row r="75" spans="11:12">
      <c r="K75" t="s">
        <v>703</v>
      </c>
      <c r="L75">
        <v>20</v>
      </c>
    </row>
    <row r="76" spans="11:12">
      <c r="K76" t="s">
        <v>708</v>
      </c>
      <c r="L76">
        <v>7</v>
      </c>
    </row>
    <row r="77" spans="11:12">
      <c r="K77" t="s">
        <v>704</v>
      </c>
      <c r="L77">
        <v>20</v>
      </c>
    </row>
    <row r="78" spans="11:12">
      <c r="K78" t="s">
        <v>520</v>
      </c>
      <c r="L78">
        <v>15</v>
      </c>
    </row>
    <row r="79" spans="11:12">
      <c r="K79" t="s">
        <v>521</v>
      </c>
      <c r="L79">
        <v>22</v>
      </c>
    </row>
    <row r="80" spans="11:12">
      <c r="K80" t="s">
        <v>705</v>
      </c>
      <c r="L80">
        <v>6</v>
      </c>
    </row>
    <row r="81" spans="11:12">
      <c r="K81" t="s">
        <v>706</v>
      </c>
      <c r="L81">
        <v>8</v>
      </c>
    </row>
    <row r="82" spans="11:12">
      <c r="K82" t="s">
        <v>525</v>
      </c>
      <c r="L82">
        <v>13</v>
      </c>
    </row>
    <row r="83" spans="11:12">
      <c r="K83" t="s">
        <v>526</v>
      </c>
      <c r="L83">
        <v>6</v>
      </c>
    </row>
    <row r="84" spans="11:12">
      <c r="K84" t="s">
        <v>527</v>
      </c>
      <c r="L84">
        <v>16</v>
      </c>
    </row>
    <row r="85" spans="11:12">
      <c r="K85" t="s">
        <v>528</v>
      </c>
      <c r="L85">
        <v>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2337" r:id="rId3" name="Button 1">
              <controlPr defaultSize="0" print="0" autoFill="0" autoPict="0" macro="[0]!Düğme1_Tıkla">
                <anchor moveWithCells="1" sizeWithCells="1">
                  <from>
                    <xdr:col>5</xdr:col>
                    <xdr:colOff>571500</xdr:colOff>
                    <xdr:row>3</xdr:row>
                    <xdr:rowOff>142875</xdr:rowOff>
                  </from>
                  <to>
                    <xdr:col>8</xdr:col>
                    <xdr:colOff>600075</xdr:colOff>
                    <xdr:row>5</xdr:row>
                    <xdr:rowOff>133350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A1A89-B5A2-40ED-8A9C-BEC19DF83000}">
  <sheetPr codeName="Sheet9">
    <tabColor theme="0"/>
  </sheetPr>
  <dimension ref="A1:M197"/>
  <sheetViews>
    <sheetView workbookViewId="0">
      <selection activeCell="H9" sqref="H9"/>
    </sheetView>
  </sheetViews>
  <sheetFormatPr defaultRowHeight="14.25"/>
  <cols>
    <col min="1" max="1" width="56.875" bestFit="1" customWidth="1"/>
    <col min="2" max="2" width="10.375" bestFit="1" customWidth="1"/>
    <col min="3" max="3" width="17.5" bestFit="1" customWidth="1"/>
    <col min="4" max="4" width="11.75" bestFit="1" customWidth="1"/>
    <col min="5" max="5" width="7" bestFit="1" customWidth="1"/>
    <col min="6" max="6" width="17.5" bestFit="1" customWidth="1"/>
    <col min="7" max="7" width="12.375" bestFit="1" customWidth="1"/>
    <col min="8" max="8" width="17.5" bestFit="1" customWidth="1"/>
    <col min="9" max="10" width="5" bestFit="1" customWidth="1"/>
    <col min="11" max="11" width="11.75" bestFit="1" customWidth="1"/>
    <col min="12" max="13" width="8" bestFit="1" customWidth="1"/>
  </cols>
  <sheetData>
    <row r="1" spans="1:13">
      <c r="A1" t="s">
        <v>5046</v>
      </c>
      <c r="B1" t="s">
        <v>5047</v>
      </c>
      <c r="C1" t="s">
        <v>529</v>
      </c>
      <c r="D1" t="s">
        <v>707</v>
      </c>
      <c r="F1" t="s">
        <v>658</v>
      </c>
      <c r="G1" t="s">
        <v>735</v>
      </c>
    </row>
    <row r="2" spans="1:13">
      <c r="A2" t="s">
        <v>4847</v>
      </c>
      <c r="B2" t="s">
        <v>4848</v>
      </c>
      <c r="C2" t="s">
        <v>401</v>
      </c>
      <c r="D2" s="842">
        <v>2450</v>
      </c>
      <c r="E2" s="842"/>
      <c r="F2" s="842" t="s">
        <v>401</v>
      </c>
      <c r="G2" s="842">
        <v>57187</v>
      </c>
      <c r="H2" s="842"/>
      <c r="I2" s="842"/>
      <c r="J2" s="842"/>
      <c r="K2" s="842"/>
      <c r="L2" s="842"/>
      <c r="M2" s="842"/>
    </row>
    <row r="3" spans="1:13">
      <c r="A3" t="s">
        <v>4849</v>
      </c>
      <c r="B3" t="s">
        <v>4848</v>
      </c>
      <c r="C3" t="s">
        <v>401</v>
      </c>
      <c r="D3" s="842">
        <v>54737</v>
      </c>
      <c r="E3" s="842"/>
      <c r="F3" s="842" t="s">
        <v>424</v>
      </c>
      <c r="G3" s="842">
        <v>20417</v>
      </c>
      <c r="H3" s="842"/>
      <c r="I3" s="842"/>
      <c r="J3" s="842"/>
      <c r="K3" s="842"/>
      <c r="L3" s="842"/>
      <c r="M3" s="842"/>
    </row>
    <row r="4" spans="1:13">
      <c r="A4" t="s">
        <v>4850</v>
      </c>
      <c r="B4" t="s">
        <v>4848</v>
      </c>
      <c r="C4" t="s">
        <v>424</v>
      </c>
      <c r="D4" s="842">
        <v>20417</v>
      </c>
      <c r="E4" s="842"/>
      <c r="F4" s="842" t="s">
        <v>1878</v>
      </c>
      <c r="G4" s="842">
        <v>41787</v>
      </c>
      <c r="H4" s="842"/>
      <c r="I4" s="842"/>
      <c r="J4" s="842"/>
      <c r="K4" s="842"/>
      <c r="L4" s="842"/>
      <c r="M4" s="842"/>
    </row>
    <row r="5" spans="1:13">
      <c r="A5" t="s">
        <v>4851</v>
      </c>
      <c r="B5" t="s">
        <v>4848</v>
      </c>
      <c r="C5" t="s">
        <v>664</v>
      </c>
      <c r="D5" s="842">
        <v>36727</v>
      </c>
      <c r="E5" s="842"/>
      <c r="F5" s="842" t="s">
        <v>713</v>
      </c>
      <c r="G5" s="842">
        <v>12368</v>
      </c>
      <c r="H5" s="842"/>
      <c r="I5" s="842"/>
      <c r="J5" s="842"/>
      <c r="K5" s="842"/>
      <c r="L5" s="842"/>
      <c r="M5" s="842"/>
    </row>
    <row r="6" spans="1:13">
      <c r="A6" t="s">
        <v>4852</v>
      </c>
      <c r="B6" t="s">
        <v>4848</v>
      </c>
      <c r="C6" t="s">
        <v>664</v>
      </c>
      <c r="D6" s="842">
        <v>5060</v>
      </c>
      <c r="E6" s="842"/>
      <c r="F6" s="842" t="s">
        <v>429</v>
      </c>
      <c r="G6" s="842">
        <v>21979</v>
      </c>
      <c r="H6" s="842"/>
      <c r="I6" s="842"/>
      <c r="J6" s="842"/>
      <c r="K6" s="842"/>
      <c r="L6" s="842"/>
      <c r="M6" s="842"/>
    </row>
    <row r="7" spans="1:13">
      <c r="A7" t="s">
        <v>4853</v>
      </c>
      <c r="B7" t="s">
        <v>4848</v>
      </c>
      <c r="C7" t="s">
        <v>713</v>
      </c>
      <c r="D7" s="842">
        <v>12368</v>
      </c>
      <c r="E7" s="842"/>
      <c r="F7" s="842" t="s">
        <v>430</v>
      </c>
      <c r="G7" s="842">
        <v>28400</v>
      </c>
      <c r="H7" s="842"/>
      <c r="I7" s="842"/>
      <c r="J7" s="842"/>
      <c r="K7" s="842"/>
      <c r="L7" s="842"/>
      <c r="M7" s="842"/>
    </row>
    <row r="8" spans="1:13">
      <c r="A8" t="s">
        <v>4854</v>
      </c>
      <c r="B8" t="s">
        <v>4848</v>
      </c>
      <c r="C8" t="s">
        <v>429</v>
      </c>
      <c r="D8" s="842">
        <v>21979</v>
      </c>
      <c r="E8" s="842"/>
      <c r="F8" s="842" t="s">
        <v>432</v>
      </c>
      <c r="G8" s="842">
        <v>339705</v>
      </c>
      <c r="H8" s="842"/>
      <c r="I8" s="842"/>
      <c r="J8" s="842"/>
      <c r="K8" s="842"/>
      <c r="L8" s="842"/>
      <c r="M8" s="842"/>
    </row>
    <row r="9" spans="1:13">
      <c r="A9" t="s">
        <v>4855</v>
      </c>
      <c r="B9" t="s">
        <v>4848</v>
      </c>
      <c r="C9" t="s">
        <v>430</v>
      </c>
      <c r="D9" s="842">
        <v>16293</v>
      </c>
      <c r="E9" s="842"/>
      <c r="F9" s="842" t="s">
        <v>434</v>
      </c>
      <c r="G9" s="842">
        <v>20064</v>
      </c>
      <c r="H9" s="842"/>
      <c r="I9" s="842"/>
      <c r="J9" s="842"/>
      <c r="K9" s="842"/>
      <c r="L9" s="842"/>
      <c r="M9" s="842"/>
    </row>
    <row r="10" spans="1:13">
      <c r="A10" t="s">
        <v>4856</v>
      </c>
      <c r="B10" t="s">
        <v>4848</v>
      </c>
      <c r="C10" t="s">
        <v>432</v>
      </c>
      <c r="D10" s="842">
        <v>28400</v>
      </c>
      <c r="E10" s="842"/>
      <c r="F10" s="842" t="s">
        <v>436</v>
      </c>
      <c r="G10" s="842">
        <v>5017</v>
      </c>
      <c r="H10" s="842"/>
      <c r="I10" s="842"/>
      <c r="J10" s="842"/>
      <c r="K10" s="842"/>
      <c r="L10" s="842"/>
      <c r="M10" s="842"/>
    </row>
    <row r="11" spans="1:13">
      <c r="A11" t="s">
        <v>4857</v>
      </c>
      <c r="B11" t="s">
        <v>4848</v>
      </c>
      <c r="C11" t="s">
        <v>432</v>
      </c>
      <c r="D11" s="842">
        <v>66</v>
      </c>
      <c r="E11" s="842"/>
      <c r="F11" s="842" t="s">
        <v>712</v>
      </c>
      <c r="G11" s="842">
        <v>34768</v>
      </c>
      <c r="H11" s="842"/>
      <c r="I11" s="842"/>
      <c r="J11" s="842"/>
      <c r="K11" s="842"/>
      <c r="L11" s="842"/>
      <c r="M11" s="842"/>
    </row>
    <row r="12" spans="1:13">
      <c r="A12" t="s">
        <v>4858</v>
      </c>
      <c r="B12" t="s">
        <v>4848</v>
      </c>
      <c r="C12" t="s">
        <v>432</v>
      </c>
      <c r="D12" s="842">
        <v>1070</v>
      </c>
      <c r="E12" s="842"/>
      <c r="F12" s="842" t="s">
        <v>440</v>
      </c>
      <c r="G12" s="842">
        <v>10440</v>
      </c>
      <c r="H12" s="842"/>
      <c r="I12" s="842"/>
      <c r="J12" s="842"/>
      <c r="K12" s="842"/>
      <c r="L12" s="842"/>
      <c r="M12" s="842"/>
    </row>
    <row r="13" spans="1:13">
      <c r="A13" t="s">
        <v>4859</v>
      </c>
      <c r="B13" t="s">
        <v>4848</v>
      </c>
      <c r="C13" t="s">
        <v>432</v>
      </c>
      <c r="D13" s="842">
        <v>63659</v>
      </c>
      <c r="E13" s="842"/>
      <c r="F13" s="842" t="s">
        <v>665</v>
      </c>
      <c r="G13" s="842">
        <v>28726</v>
      </c>
      <c r="H13" s="842"/>
      <c r="I13" s="842"/>
      <c r="J13" s="842"/>
      <c r="K13" s="842"/>
      <c r="L13" s="842"/>
      <c r="M13" s="842"/>
    </row>
    <row r="14" spans="1:13">
      <c r="A14" t="s">
        <v>4860</v>
      </c>
      <c r="B14" t="s">
        <v>4848</v>
      </c>
      <c r="C14" t="s">
        <v>432</v>
      </c>
      <c r="D14" s="842">
        <v>18568</v>
      </c>
      <c r="E14" s="842"/>
      <c r="F14" s="842" t="s">
        <v>444</v>
      </c>
      <c r="G14" s="842">
        <v>16523</v>
      </c>
      <c r="H14" s="842"/>
      <c r="I14" s="842"/>
      <c r="J14" s="842"/>
      <c r="K14" s="842"/>
      <c r="L14" s="842"/>
      <c r="M14" s="842"/>
    </row>
    <row r="15" spans="1:13">
      <c r="A15" t="s">
        <v>4861</v>
      </c>
      <c r="B15" t="s">
        <v>4862</v>
      </c>
      <c r="C15" t="s">
        <v>432</v>
      </c>
      <c r="D15" s="842">
        <v>9510</v>
      </c>
      <c r="E15" s="842"/>
      <c r="F15" s="842" t="s">
        <v>445</v>
      </c>
      <c r="G15" s="842">
        <v>12203</v>
      </c>
      <c r="H15" s="842"/>
      <c r="I15" s="842"/>
      <c r="J15" s="842"/>
      <c r="K15" s="842"/>
      <c r="L15" s="842"/>
      <c r="M15" s="842"/>
    </row>
    <row r="16" spans="1:13">
      <c r="A16" t="s">
        <v>4863</v>
      </c>
      <c r="B16" t="s">
        <v>4862</v>
      </c>
      <c r="C16" t="s">
        <v>432</v>
      </c>
      <c r="D16" s="842">
        <v>16728</v>
      </c>
      <c r="E16" s="842"/>
      <c r="F16" s="842" t="s">
        <v>447</v>
      </c>
      <c r="G16" s="842">
        <v>11405</v>
      </c>
      <c r="H16" s="842"/>
      <c r="I16" s="842"/>
      <c r="J16" s="842"/>
      <c r="K16" s="842"/>
      <c r="L16" s="842"/>
      <c r="M16" s="842"/>
    </row>
    <row r="17" spans="1:13">
      <c r="A17" t="s">
        <v>4864</v>
      </c>
      <c r="B17" t="s">
        <v>4862</v>
      </c>
      <c r="C17" t="s">
        <v>432</v>
      </c>
      <c r="D17" s="842">
        <v>8148</v>
      </c>
      <c r="E17" s="842"/>
      <c r="F17" s="842" t="s">
        <v>666</v>
      </c>
      <c r="G17" s="842">
        <v>15161</v>
      </c>
      <c r="H17" s="842"/>
      <c r="I17" s="842"/>
      <c r="J17" s="842"/>
      <c r="K17" s="842"/>
      <c r="L17" s="842"/>
      <c r="M17" s="842"/>
    </row>
    <row r="18" spans="1:13">
      <c r="A18" t="s">
        <v>4865</v>
      </c>
      <c r="B18" t="s">
        <v>4848</v>
      </c>
      <c r="C18" t="s">
        <v>432</v>
      </c>
      <c r="D18" s="842">
        <v>43605</v>
      </c>
      <c r="E18" s="842"/>
      <c r="F18" s="842" t="s">
        <v>667</v>
      </c>
      <c r="G18" s="842">
        <v>70607</v>
      </c>
      <c r="H18" s="842"/>
      <c r="I18" s="842"/>
      <c r="J18" s="842"/>
      <c r="K18" s="842"/>
      <c r="L18" s="842"/>
      <c r="M18" s="842"/>
    </row>
    <row r="19" spans="1:13">
      <c r="A19" t="s">
        <v>4866</v>
      </c>
      <c r="B19" t="s">
        <v>4848</v>
      </c>
      <c r="C19" t="s">
        <v>432</v>
      </c>
      <c r="D19" s="842">
        <v>52007</v>
      </c>
      <c r="E19" s="842"/>
      <c r="F19" s="842" t="s">
        <v>668</v>
      </c>
      <c r="G19" s="842">
        <v>627</v>
      </c>
      <c r="H19" s="842"/>
      <c r="I19" s="842"/>
      <c r="J19" s="842"/>
      <c r="K19" s="842"/>
      <c r="L19" s="842"/>
      <c r="M19" s="842"/>
    </row>
    <row r="20" spans="1:13">
      <c r="A20" t="s">
        <v>4867</v>
      </c>
      <c r="B20" t="s">
        <v>4862</v>
      </c>
      <c r="C20" t="s">
        <v>432</v>
      </c>
      <c r="D20" s="842">
        <v>12185</v>
      </c>
      <c r="E20" s="842"/>
      <c r="F20" s="842" t="s">
        <v>454</v>
      </c>
      <c r="G20" s="842">
        <v>47219</v>
      </c>
      <c r="H20" s="842"/>
      <c r="I20" s="842"/>
      <c r="J20" s="842"/>
      <c r="K20" s="842"/>
      <c r="L20" s="842"/>
      <c r="M20" s="842"/>
    </row>
    <row r="21" spans="1:13">
      <c r="A21" t="s">
        <v>4868</v>
      </c>
      <c r="B21" t="s">
        <v>4862</v>
      </c>
      <c r="C21" t="s">
        <v>432</v>
      </c>
      <c r="D21" s="842">
        <v>381</v>
      </c>
      <c r="E21" s="842"/>
      <c r="F21" s="842" t="s">
        <v>455</v>
      </c>
      <c r="G21" s="842">
        <v>12785</v>
      </c>
      <c r="H21" s="842"/>
      <c r="I21" s="842"/>
      <c r="J21" s="842"/>
      <c r="K21" s="842"/>
      <c r="L21" s="842"/>
      <c r="M21" s="842"/>
    </row>
    <row r="22" spans="1:13">
      <c r="A22" t="s">
        <v>4869</v>
      </c>
      <c r="B22" t="s">
        <v>4848</v>
      </c>
      <c r="C22" t="s">
        <v>432</v>
      </c>
      <c r="D22" s="842">
        <v>29402</v>
      </c>
      <c r="E22" s="842"/>
      <c r="F22" s="842" t="s">
        <v>457</v>
      </c>
      <c r="G22" s="842">
        <v>102580</v>
      </c>
      <c r="H22" s="842"/>
      <c r="I22" s="842"/>
      <c r="J22" s="842"/>
      <c r="K22" s="842"/>
      <c r="L22" s="842"/>
      <c r="M22" s="842"/>
    </row>
    <row r="23" spans="1:13">
      <c r="A23" t="s">
        <v>4870</v>
      </c>
      <c r="B23" t="s">
        <v>4862</v>
      </c>
      <c r="C23" t="s">
        <v>432</v>
      </c>
      <c r="D23" s="842">
        <v>3179</v>
      </c>
      <c r="E23" s="842"/>
      <c r="F23" s="842" t="s">
        <v>669</v>
      </c>
      <c r="G23" s="842">
        <v>26678</v>
      </c>
      <c r="H23" s="842"/>
      <c r="I23" s="842"/>
      <c r="J23" s="842"/>
      <c r="K23" s="842"/>
      <c r="L23" s="842"/>
      <c r="M23" s="842"/>
    </row>
    <row r="24" spans="1:13">
      <c r="A24" t="s">
        <v>4871</v>
      </c>
      <c r="B24" t="s">
        <v>4862</v>
      </c>
      <c r="C24" t="s">
        <v>432</v>
      </c>
      <c r="D24" s="842">
        <v>6052</v>
      </c>
      <c r="E24" s="842"/>
      <c r="F24" s="842" t="s">
        <v>670</v>
      </c>
      <c r="G24" s="842">
        <v>44297</v>
      </c>
      <c r="H24" s="842"/>
      <c r="I24" s="842"/>
      <c r="J24" s="842"/>
      <c r="K24" s="842"/>
      <c r="L24" s="842"/>
      <c r="M24" s="842"/>
    </row>
    <row r="25" spans="1:13">
      <c r="A25" t="s">
        <v>4872</v>
      </c>
      <c r="B25" t="s">
        <v>4862</v>
      </c>
      <c r="C25" t="s">
        <v>432</v>
      </c>
      <c r="D25" s="842">
        <v>3234</v>
      </c>
      <c r="E25" s="842"/>
      <c r="F25" s="842" t="s">
        <v>671</v>
      </c>
      <c r="G25" s="842">
        <v>41378</v>
      </c>
      <c r="H25" s="842"/>
      <c r="I25" s="842"/>
      <c r="J25" s="842"/>
      <c r="K25" s="842"/>
      <c r="L25" s="842"/>
      <c r="M25" s="842"/>
    </row>
    <row r="26" spans="1:13">
      <c r="A26" t="s">
        <v>4873</v>
      </c>
      <c r="B26" t="s">
        <v>4862</v>
      </c>
      <c r="C26" t="s">
        <v>432</v>
      </c>
      <c r="D26" s="842">
        <v>5169</v>
      </c>
      <c r="E26" s="842"/>
      <c r="F26" s="842" t="s">
        <v>672</v>
      </c>
      <c r="G26" s="842">
        <v>23121</v>
      </c>
      <c r="H26" s="842"/>
      <c r="I26" s="842"/>
      <c r="J26" s="842"/>
      <c r="K26" s="842"/>
      <c r="L26" s="842"/>
      <c r="M26" s="842"/>
    </row>
    <row r="27" spans="1:13">
      <c r="A27" t="s">
        <v>4874</v>
      </c>
      <c r="B27" t="s">
        <v>4862</v>
      </c>
      <c r="C27" t="s">
        <v>432</v>
      </c>
      <c r="D27" s="842">
        <v>820</v>
      </c>
      <c r="E27" s="842"/>
      <c r="F27" s="842" t="s">
        <v>673</v>
      </c>
      <c r="G27" s="842">
        <v>394811</v>
      </c>
      <c r="H27" s="842"/>
      <c r="I27" s="842"/>
      <c r="J27" s="842"/>
      <c r="K27" s="842"/>
      <c r="L27" s="842"/>
      <c r="M27" s="842"/>
    </row>
    <row r="28" spans="1:13">
      <c r="A28" t="s">
        <v>4875</v>
      </c>
      <c r="B28" t="s">
        <v>4848</v>
      </c>
      <c r="C28" t="s">
        <v>434</v>
      </c>
      <c r="D28" s="842">
        <v>65922</v>
      </c>
      <c r="E28" s="842"/>
      <c r="F28" s="842" t="s">
        <v>674</v>
      </c>
      <c r="G28" s="842">
        <v>44297</v>
      </c>
      <c r="H28" s="842"/>
      <c r="I28" s="842"/>
      <c r="J28" s="842"/>
      <c r="K28" s="842"/>
      <c r="L28" s="842"/>
      <c r="M28" s="842"/>
    </row>
    <row r="29" spans="1:13">
      <c r="A29" t="s">
        <v>4876</v>
      </c>
      <c r="B29" t="s">
        <v>4848</v>
      </c>
      <c r="C29" t="s">
        <v>434</v>
      </c>
      <c r="D29" s="842">
        <v>10861</v>
      </c>
      <c r="E29" s="842"/>
      <c r="F29" s="842" t="s">
        <v>675</v>
      </c>
      <c r="G29" s="842">
        <v>30464</v>
      </c>
      <c r="H29" s="842"/>
      <c r="I29" s="842"/>
      <c r="J29" s="842"/>
      <c r="K29" s="842"/>
      <c r="L29" s="842"/>
      <c r="M29" s="842"/>
    </row>
    <row r="30" spans="1:13">
      <c r="A30" t="s">
        <v>4877</v>
      </c>
      <c r="B30" t="s">
        <v>4862</v>
      </c>
      <c r="C30" t="s">
        <v>434</v>
      </c>
      <c r="D30" s="842">
        <v>421</v>
      </c>
      <c r="E30" s="842"/>
      <c r="F30" s="842" t="s">
        <v>676</v>
      </c>
      <c r="G30" s="842">
        <v>41378</v>
      </c>
      <c r="H30" s="842"/>
      <c r="I30" s="842"/>
      <c r="J30" s="842"/>
      <c r="K30" s="842"/>
      <c r="L30" s="842"/>
      <c r="M30" s="842"/>
    </row>
    <row r="31" spans="1:13">
      <c r="A31" t="s">
        <v>4878</v>
      </c>
      <c r="B31" t="s">
        <v>4862</v>
      </c>
      <c r="C31" t="s">
        <v>434</v>
      </c>
      <c r="D31" s="842">
        <v>438</v>
      </c>
      <c r="E31" s="842"/>
      <c r="F31" s="842" t="s">
        <v>677</v>
      </c>
      <c r="G31" s="842">
        <v>23121</v>
      </c>
      <c r="H31" s="842"/>
      <c r="I31" s="842"/>
      <c r="J31" s="842"/>
      <c r="K31" s="842"/>
      <c r="L31" s="842"/>
      <c r="M31" s="842"/>
    </row>
    <row r="32" spans="1:13">
      <c r="A32" t="s">
        <v>4879</v>
      </c>
      <c r="B32" t="s">
        <v>4862</v>
      </c>
      <c r="C32" t="s">
        <v>434</v>
      </c>
      <c r="D32" s="842">
        <v>3327</v>
      </c>
      <c r="E32" s="842"/>
      <c r="F32" s="842" t="s">
        <v>469</v>
      </c>
      <c r="G32" s="842">
        <v>398943</v>
      </c>
      <c r="H32" s="842"/>
      <c r="I32" s="842"/>
      <c r="J32" s="842"/>
      <c r="K32" s="842"/>
      <c r="L32" s="842"/>
      <c r="M32" s="842"/>
    </row>
    <row r="33" spans="1:13">
      <c r="A33" t="s">
        <v>4880</v>
      </c>
      <c r="B33" t="s">
        <v>4848</v>
      </c>
      <c r="C33" t="s">
        <v>436</v>
      </c>
      <c r="D33" s="842">
        <v>5017</v>
      </c>
      <c r="E33" s="842"/>
      <c r="F33" s="842" t="s">
        <v>678</v>
      </c>
      <c r="G33" s="842">
        <v>3406057</v>
      </c>
      <c r="H33" s="842"/>
      <c r="I33" s="842"/>
      <c r="J33" s="842"/>
      <c r="K33" s="842"/>
      <c r="L33" s="842"/>
      <c r="M33" s="842"/>
    </row>
    <row r="34" spans="1:13">
      <c r="A34" t="s">
        <v>4881</v>
      </c>
      <c r="B34" t="s">
        <v>4848</v>
      </c>
      <c r="C34" t="s">
        <v>712</v>
      </c>
      <c r="D34" s="842">
        <v>9361</v>
      </c>
      <c r="E34" s="842"/>
      <c r="F34" s="842" t="s">
        <v>679</v>
      </c>
      <c r="G34" s="842">
        <v>53861</v>
      </c>
      <c r="H34" s="842"/>
      <c r="I34" s="842"/>
      <c r="J34" s="842"/>
      <c r="K34" s="842"/>
      <c r="L34" s="842"/>
      <c r="M34" s="842"/>
    </row>
    <row r="35" spans="1:13">
      <c r="A35" t="s">
        <v>4882</v>
      </c>
      <c r="B35" t="s">
        <v>4848</v>
      </c>
      <c r="C35" t="s">
        <v>440</v>
      </c>
      <c r="D35" s="842">
        <v>51109</v>
      </c>
      <c r="E35" s="842"/>
      <c r="F35" s="842" t="s">
        <v>711</v>
      </c>
      <c r="G35" s="842">
        <v>31270</v>
      </c>
      <c r="H35" s="842"/>
      <c r="I35" s="842"/>
      <c r="J35" s="842"/>
      <c r="K35" s="842"/>
      <c r="L35" s="842"/>
      <c r="M35" s="842"/>
    </row>
    <row r="36" spans="1:13">
      <c r="A36" t="s">
        <v>4883</v>
      </c>
      <c r="B36" t="s">
        <v>4848</v>
      </c>
      <c r="C36" t="s">
        <v>665</v>
      </c>
      <c r="D36" s="842">
        <v>34768</v>
      </c>
      <c r="E36" s="842"/>
      <c r="F36" t="s">
        <v>680</v>
      </c>
      <c r="G36">
        <v>17346</v>
      </c>
      <c r="H36" s="842"/>
      <c r="I36" s="842"/>
      <c r="J36" s="842"/>
      <c r="K36" s="842"/>
      <c r="L36" s="842"/>
      <c r="M36" s="842"/>
    </row>
    <row r="37" spans="1:13">
      <c r="A37" t="s">
        <v>4884</v>
      </c>
      <c r="B37" t="s">
        <v>4848</v>
      </c>
      <c r="C37" t="s">
        <v>665</v>
      </c>
      <c r="D37" s="842">
        <v>10440</v>
      </c>
      <c r="E37" s="842"/>
      <c r="F37" t="s">
        <v>710</v>
      </c>
      <c r="G37">
        <v>1905</v>
      </c>
      <c r="H37" s="842"/>
      <c r="I37" s="842"/>
      <c r="J37" s="842"/>
      <c r="K37" s="842"/>
      <c r="L37" s="842"/>
      <c r="M37" s="842"/>
    </row>
    <row r="38" spans="1:13">
      <c r="A38" t="s">
        <v>4885</v>
      </c>
      <c r="B38" t="s">
        <v>4848</v>
      </c>
      <c r="C38" t="s">
        <v>444</v>
      </c>
      <c r="D38" s="842">
        <v>16523</v>
      </c>
      <c r="E38" s="842"/>
      <c r="F38" t="s">
        <v>475</v>
      </c>
      <c r="G38">
        <v>34599</v>
      </c>
      <c r="H38" s="842"/>
      <c r="I38" s="842"/>
      <c r="J38" s="842"/>
      <c r="K38" s="842"/>
      <c r="L38" s="842"/>
      <c r="M38" s="842"/>
    </row>
    <row r="39" spans="1:13">
      <c r="A39" t="s">
        <v>4886</v>
      </c>
      <c r="B39" t="s">
        <v>4848</v>
      </c>
      <c r="C39" t="s">
        <v>445</v>
      </c>
      <c r="D39" s="842">
        <v>12203</v>
      </c>
      <c r="E39" s="842"/>
      <c r="F39" t="s">
        <v>709</v>
      </c>
      <c r="G39">
        <v>6734</v>
      </c>
      <c r="H39" s="842"/>
      <c r="I39" s="842"/>
      <c r="J39" s="842"/>
      <c r="K39" s="842"/>
      <c r="L39" s="842"/>
      <c r="M39" s="842"/>
    </row>
    <row r="40" spans="1:13">
      <c r="A40" t="s">
        <v>4887</v>
      </c>
      <c r="B40" t="s">
        <v>4848</v>
      </c>
      <c r="C40" t="s">
        <v>447</v>
      </c>
      <c r="D40" s="842">
        <v>11405</v>
      </c>
      <c r="E40" s="842"/>
      <c r="F40" t="s">
        <v>477</v>
      </c>
      <c r="G40">
        <v>81189</v>
      </c>
      <c r="H40" s="842"/>
      <c r="I40" s="842"/>
      <c r="J40" s="842"/>
      <c r="K40" s="842"/>
      <c r="L40" s="842"/>
      <c r="M40" s="842"/>
    </row>
    <row r="41" spans="1:13">
      <c r="A41" t="s">
        <v>4888</v>
      </c>
      <c r="B41" t="s">
        <v>4848</v>
      </c>
      <c r="C41" t="s">
        <v>666</v>
      </c>
      <c r="D41" s="842">
        <v>15161</v>
      </c>
      <c r="E41" s="842"/>
      <c r="F41" t="s">
        <v>681</v>
      </c>
      <c r="G41">
        <v>1021933</v>
      </c>
      <c r="H41" s="842"/>
      <c r="I41" s="842"/>
      <c r="J41" s="842"/>
      <c r="K41" s="842"/>
      <c r="L41" s="842"/>
      <c r="M41" s="842"/>
    </row>
    <row r="42" spans="1:13">
      <c r="A42" t="s">
        <v>4889</v>
      </c>
      <c r="B42" t="s">
        <v>4848</v>
      </c>
      <c r="C42" t="s">
        <v>667</v>
      </c>
      <c r="D42" s="842">
        <v>14596</v>
      </c>
      <c r="E42" s="842"/>
      <c r="F42" t="s">
        <v>682</v>
      </c>
      <c r="G42">
        <v>169929</v>
      </c>
      <c r="H42" s="842"/>
      <c r="I42" s="842"/>
      <c r="J42" s="842"/>
      <c r="K42" s="842"/>
      <c r="L42" s="842"/>
      <c r="M42" s="842"/>
    </row>
    <row r="43" spans="1:13">
      <c r="A43" t="s">
        <v>4890</v>
      </c>
      <c r="B43" t="s">
        <v>4848</v>
      </c>
      <c r="C43" t="s">
        <v>668</v>
      </c>
      <c r="D43" s="842">
        <v>8240</v>
      </c>
      <c r="E43" s="842"/>
      <c r="F43" t="s">
        <v>683</v>
      </c>
      <c r="G43">
        <v>35309</v>
      </c>
      <c r="H43" s="842"/>
      <c r="I43" s="842"/>
      <c r="J43" s="842"/>
      <c r="K43" s="842"/>
      <c r="L43" s="842"/>
      <c r="M43" s="842"/>
    </row>
    <row r="44" spans="1:13">
      <c r="A44" t="s">
        <v>4891</v>
      </c>
      <c r="B44" t="s">
        <v>4848</v>
      </c>
      <c r="C44" t="s">
        <v>454</v>
      </c>
      <c r="D44" s="842">
        <v>29269</v>
      </c>
      <c r="E44" s="842"/>
      <c r="F44" t="s">
        <v>684</v>
      </c>
      <c r="G44">
        <v>52050</v>
      </c>
      <c r="H44" s="842"/>
      <c r="I44" s="842"/>
      <c r="J44" s="842"/>
      <c r="K44" s="842"/>
      <c r="L44" s="842"/>
      <c r="M44" s="842"/>
    </row>
    <row r="45" spans="1:13">
      <c r="A45" t="s">
        <v>4892</v>
      </c>
      <c r="B45" t="s">
        <v>4848</v>
      </c>
      <c r="C45" t="s">
        <v>455</v>
      </c>
      <c r="D45" s="842">
        <v>29747</v>
      </c>
      <c r="E45" s="842"/>
      <c r="F45" t="s">
        <v>483</v>
      </c>
      <c r="G45">
        <v>14755</v>
      </c>
      <c r="H45" s="842"/>
      <c r="I45" s="842"/>
      <c r="J45" s="842"/>
      <c r="K45" s="842"/>
      <c r="L45" s="842"/>
      <c r="M45" s="842"/>
    </row>
    <row r="46" spans="1:13">
      <c r="A46" t="s">
        <v>4893</v>
      </c>
      <c r="B46" t="s">
        <v>4848</v>
      </c>
      <c r="C46" t="s">
        <v>457</v>
      </c>
      <c r="D46" s="842">
        <v>4395</v>
      </c>
      <c r="E46" s="842"/>
      <c r="F46" t="s">
        <v>485</v>
      </c>
      <c r="G46">
        <v>20245</v>
      </c>
      <c r="H46" s="842"/>
      <c r="I46" s="842"/>
      <c r="J46" s="842"/>
      <c r="K46" s="842"/>
      <c r="L46" s="842"/>
      <c r="M46" s="842"/>
    </row>
    <row r="47" spans="1:13">
      <c r="A47" t="s">
        <v>4894</v>
      </c>
      <c r="B47" t="s">
        <v>4848</v>
      </c>
      <c r="C47" t="s">
        <v>457</v>
      </c>
      <c r="D47" s="842">
        <v>70607</v>
      </c>
      <c r="E47" s="842"/>
      <c r="F47" t="s">
        <v>487</v>
      </c>
      <c r="G47">
        <v>30513</v>
      </c>
      <c r="H47" s="842"/>
      <c r="I47" s="842"/>
      <c r="J47" s="842"/>
      <c r="K47" s="842"/>
      <c r="L47" s="842"/>
      <c r="M47" s="842"/>
    </row>
    <row r="48" spans="1:13">
      <c r="A48" t="s">
        <v>4895</v>
      </c>
      <c r="B48" t="s">
        <v>4896</v>
      </c>
      <c r="C48" t="s">
        <v>457</v>
      </c>
      <c r="D48" s="842">
        <v>627</v>
      </c>
      <c r="E48" s="842"/>
      <c r="F48" t="s">
        <v>685</v>
      </c>
      <c r="G48">
        <v>69686</v>
      </c>
      <c r="H48" s="842"/>
      <c r="I48" s="842"/>
      <c r="J48" s="842"/>
      <c r="K48" s="842"/>
      <c r="L48" s="842"/>
      <c r="M48" s="842"/>
    </row>
    <row r="49" spans="1:13">
      <c r="A49" t="s">
        <v>4897</v>
      </c>
      <c r="B49" t="s">
        <v>4848</v>
      </c>
      <c r="C49" t="s">
        <v>669</v>
      </c>
      <c r="D49" s="842">
        <v>47219</v>
      </c>
      <c r="E49" s="842"/>
      <c r="F49" t="s">
        <v>489</v>
      </c>
      <c r="G49">
        <v>36427</v>
      </c>
      <c r="H49" s="842"/>
      <c r="I49" s="842"/>
      <c r="J49" s="842"/>
      <c r="K49" s="842"/>
      <c r="L49" s="842"/>
      <c r="M49" s="842"/>
    </row>
    <row r="50" spans="1:13">
      <c r="A50" t="s">
        <v>4898</v>
      </c>
      <c r="B50" t="s">
        <v>4848</v>
      </c>
      <c r="C50" t="s">
        <v>670</v>
      </c>
      <c r="D50" s="842">
        <v>12785</v>
      </c>
      <c r="E50" s="842"/>
      <c r="F50" t="s">
        <v>686</v>
      </c>
      <c r="G50">
        <v>22749</v>
      </c>
      <c r="H50" s="842"/>
      <c r="I50" s="842"/>
      <c r="J50" s="842"/>
      <c r="K50" s="842"/>
      <c r="L50" s="842"/>
      <c r="M50" s="842"/>
    </row>
    <row r="51" spans="1:13">
      <c r="A51" t="s">
        <v>4899</v>
      </c>
      <c r="B51" t="s">
        <v>4848</v>
      </c>
      <c r="C51" t="s">
        <v>671</v>
      </c>
      <c r="D51" s="842">
        <v>18558</v>
      </c>
      <c r="E51" s="842"/>
      <c r="F51" t="s">
        <v>687</v>
      </c>
      <c r="G51">
        <v>17412</v>
      </c>
      <c r="H51" s="842"/>
      <c r="I51" s="842"/>
      <c r="J51" s="842"/>
      <c r="K51" s="842"/>
      <c r="L51" s="842"/>
      <c r="M51" s="842"/>
    </row>
    <row r="52" spans="1:13">
      <c r="A52" t="s">
        <v>4900</v>
      </c>
      <c r="B52" t="s">
        <v>4848</v>
      </c>
      <c r="C52" t="s">
        <v>672</v>
      </c>
      <c r="D52" s="842">
        <v>54556</v>
      </c>
      <c r="E52" s="842"/>
      <c r="F52" t="s">
        <v>688</v>
      </c>
      <c r="G52">
        <v>8833</v>
      </c>
      <c r="H52" s="842"/>
      <c r="I52" s="842"/>
      <c r="J52" s="842"/>
      <c r="K52" s="842"/>
      <c r="L52" s="842"/>
      <c r="M52" s="842"/>
    </row>
    <row r="53" spans="1:13">
      <c r="A53" t="s">
        <v>4901</v>
      </c>
      <c r="B53" t="s">
        <v>4848</v>
      </c>
      <c r="C53" t="s">
        <v>673</v>
      </c>
      <c r="D53" s="842">
        <v>29466</v>
      </c>
      <c r="E53" s="842"/>
      <c r="F53" t="s">
        <v>689</v>
      </c>
      <c r="G53">
        <v>79073</v>
      </c>
      <c r="H53" s="842"/>
      <c r="I53" s="842"/>
      <c r="J53" s="842"/>
      <c r="K53" s="842"/>
      <c r="L53" s="842"/>
      <c r="M53" s="842"/>
    </row>
    <row r="54" spans="1:13">
      <c r="A54" t="s">
        <v>4902</v>
      </c>
      <c r="B54" t="s">
        <v>4848</v>
      </c>
      <c r="C54" t="s">
        <v>674</v>
      </c>
      <c r="D54" s="842">
        <v>26678</v>
      </c>
      <c r="E54" s="842"/>
      <c r="F54" t="s">
        <v>494</v>
      </c>
      <c r="G54">
        <v>127272</v>
      </c>
      <c r="H54" s="842"/>
      <c r="I54" s="842"/>
      <c r="J54" s="842"/>
      <c r="K54" s="842"/>
      <c r="L54" s="842"/>
      <c r="M54" s="842"/>
    </row>
    <row r="55" spans="1:13">
      <c r="A55" t="s">
        <v>4903</v>
      </c>
      <c r="B55" t="s">
        <v>4848</v>
      </c>
      <c r="C55" t="s">
        <v>675</v>
      </c>
      <c r="D55" s="842">
        <v>44297</v>
      </c>
      <c r="E55" s="842"/>
      <c r="F55" t="s">
        <v>690</v>
      </c>
      <c r="G55">
        <v>48718</v>
      </c>
      <c r="H55" s="842"/>
      <c r="I55" s="842"/>
      <c r="J55" s="842"/>
      <c r="K55" s="842"/>
      <c r="L55" s="842"/>
      <c r="M55" s="842"/>
    </row>
    <row r="56" spans="1:13">
      <c r="A56" t="s">
        <v>4904</v>
      </c>
      <c r="B56" t="s">
        <v>4848</v>
      </c>
      <c r="C56" t="s">
        <v>676</v>
      </c>
      <c r="D56" s="842">
        <v>41378</v>
      </c>
      <c r="E56" s="842"/>
      <c r="F56" t="s">
        <v>496</v>
      </c>
      <c r="G56">
        <v>43448</v>
      </c>
      <c r="H56" s="842"/>
      <c r="I56" s="842"/>
      <c r="J56" s="842"/>
      <c r="K56" s="842"/>
      <c r="L56" s="842"/>
      <c r="M56" s="842"/>
    </row>
    <row r="57" spans="1:13">
      <c r="A57" t="s">
        <v>4905</v>
      </c>
      <c r="B57" t="s">
        <v>4848</v>
      </c>
      <c r="C57" t="s">
        <v>677</v>
      </c>
      <c r="D57" s="842">
        <v>23121</v>
      </c>
      <c r="E57" s="842"/>
      <c r="F57" t="s">
        <v>691</v>
      </c>
      <c r="G57">
        <v>48360</v>
      </c>
      <c r="H57" s="842"/>
      <c r="I57" s="842"/>
      <c r="J57" s="842"/>
      <c r="K57" s="842"/>
      <c r="L57" s="842"/>
      <c r="M57" s="842"/>
    </row>
    <row r="58" spans="1:13">
      <c r="A58" t="s">
        <v>4906</v>
      </c>
      <c r="B58" t="s">
        <v>4848</v>
      </c>
      <c r="C58" t="s">
        <v>469</v>
      </c>
      <c r="D58" s="842">
        <v>394811</v>
      </c>
      <c r="E58" s="842"/>
      <c r="F58" t="s">
        <v>692</v>
      </c>
      <c r="G58">
        <v>10640</v>
      </c>
      <c r="H58" s="842"/>
      <c r="I58" s="842"/>
      <c r="J58" s="842"/>
      <c r="K58" s="842"/>
      <c r="L58" s="842"/>
      <c r="M58" s="842"/>
    </row>
    <row r="59" spans="1:13">
      <c r="A59" t="s">
        <v>4907</v>
      </c>
      <c r="B59" t="s">
        <v>4848</v>
      </c>
      <c r="C59" t="s">
        <v>469</v>
      </c>
      <c r="D59" s="842">
        <v>4132</v>
      </c>
      <c r="E59" s="842"/>
      <c r="F59" t="s">
        <v>693</v>
      </c>
      <c r="G59">
        <v>50315</v>
      </c>
      <c r="H59" s="842"/>
      <c r="I59" s="842"/>
      <c r="J59" s="842"/>
      <c r="K59" s="842"/>
      <c r="L59" s="842"/>
      <c r="M59" s="842"/>
    </row>
    <row r="60" spans="1:13">
      <c r="A60" t="s">
        <v>4908</v>
      </c>
      <c r="B60" t="s">
        <v>4848</v>
      </c>
      <c r="C60" t="s">
        <v>678</v>
      </c>
      <c r="D60" s="842">
        <v>3361273</v>
      </c>
      <c r="E60" s="842"/>
      <c r="F60" t="s">
        <v>694</v>
      </c>
      <c r="G60">
        <v>41058</v>
      </c>
      <c r="H60" s="842"/>
      <c r="I60" s="842"/>
      <c r="J60" s="842"/>
      <c r="K60" s="842"/>
      <c r="L60" s="842"/>
      <c r="M60" s="842"/>
    </row>
    <row r="61" spans="1:13">
      <c r="A61" t="s">
        <v>4909</v>
      </c>
      <c r="B61" t="s">
        <v>4848</v>
      </c>
      <c r="C61" t="s">
        <v>678</v>
      </c>
      <c r="D61" s="842">
        <v>30464</v>
      </c>
      <c r="E61" s="842"/>
      <c r="F61" t="s">
        <v>695</v>
      </c>
      <c r="G61">
        <v>8063</v>
      </c>
      <c r="H61" s="842"/>
      <c r="I61" s="842"/>
      <c r="J61" s="842"/>
      <c r="K61" s="842"/>
      <c r="L61" s="842"/>
      <c r="M61" s="842"/>
    </row>
    <row r="62" spans="1:13">
      <c r="A62" t="s">
        <v>4910</v>
      </c>
      <c r="B62" t="s">
        <v>4848</v>
      </c>
      <c r="C62" t="s">
        <v>678</v>
      </c>
      <c r="D62" s="842">
        <v>14320</v>
      </c>
      <c r="E62" s="842"/>
      <c r="F62" t="s">
        <v>696</v>
      </c>
      <c r="G62">
        <v>23857</v>
      </c>
      <c r="H62" s="842"/>
      <c r="I62" s="842"/>
      <c r="J62" s="842"/>
      <c r="K62" s="842"/>
      <c r="L62" s="842"/>
      <c r="M62" s="842"/>
    </row>
    <row r="63" spans="1:13">
      <c r="A63" t="s">
        <v>4911</v>
      </c>
      <c r="B63" t="s">
        <v>4848</v>
      </c>
      <c r="C63" t="s">
        <v>679</v>
      </c>
      <c r="D63" s="842">
        <v>44815</v>
      </c>
      <c r="E63" s="842"/>
      <c r="F63" t="s">
        <v>697</v>
      </c>
      <c r="G63">
        <v>25793</v>
      </c>
      <c r="H63" s="842"/>
      <c r="I63" s="842"/>
      <c r="J63" s="842"/>
      <c r="K63" s="842"/>
      <c r="L63" s="842"/>
      <c r="M63" s="842"/>
    </row>
    <row r="64" spans="1:13">
      <c r="A64" t="s">
        <v>4912</v>
      </c>
      <c r="B64" t="s">
        <v>4862</v>
      </c>
      <c r="C64" t="s">
        <v>679</v>
      </c>
      <c r="D64" s="842">
        <v>7931</v>
      </c>
      <c r="E64" s="842"/>
      <c r="F64" t="s">
        <v>506</v>
      </c>
      <c r="G64">
        <v>17719</v>
      </c>
      <c r="H64" s="842"/>
      <c r="I64" s="842"/>
      <c r="J64" s="842"/>
      <c r="K64" s="842"/>
      <c r="L64" s="842"/>
      <c r="M64" s="842"/>
    </row>
    <row r="65" spans="1:13">
      <c r="A65" t="s">
        <v>4913</v>
      </c>
      <c r="B65" t="s">
        <v>4862</v>
      </c>
      <c r="C65" t="s">
        <v>679</v>
      </c>
      <c r="D65" s="842">
        <v>1115</v>
      </c>
      <c r="E65" s="842"/>
      <c r="F65" t="s">
        <v>698</v>
      </c>
      <c r="G65">
        <v>12241</v>
      </c>
      <c r="H65" s="842"/>
      <c r="I65" s="842"/>
      <c r="J65" s="842"/>
      <c r="K65" s="842"/>
      <c r="L65" s="842"/>
      <c r="M65" s="842"/>
    </row>
    <row r="66" spans="1:13">
      <c r="A66" t="s">
        <v>4914</v>
      </c>
      <c r="B66" t="s">
        <v>4848</v>
      </c>
      <c r="C66" t="s">
        <v>711</v>
      </c>
      <c r="D66" s="842">
        <v>31270</v>
      </c>
      <c r="E66" s="842"/>
      <c r="F66" t="s">
        <v>699</v>
      </c>
      <c r="G66">
        <v>18133</v>
      </c>
      <c r="H66" s="842"/>
      <c r="I66" s="842"/>
      <c r="J66" s="842"/>
      <c r="K66" s="842"/>
      <c r="L66" s="842"/>
      <c r="M66" s="842"/>
    </row>
    <row r="67" spans="1:13">
      <c r="A67" t="s">
        <v>4915</v>
      </c>
      <c r="B67" t="s">
        <v>4848</v>
      </c>
      <c r="C67" t="s">
        <v>680</v>
      </c>
      <c r="D67" s="842">
        <v>17346</v>
      </c>
      <c r="E67" s="842"/>
      <c r="F67" t="s">
        <v>510</v>
      </c>
      <c r="G67">
        <v>77941</v>
      </c>
      <c r="H67" s="842"/>
      <c r="I67" s="842"/>
      <c r="J67" s="842"/>
      <c r="K67" s="842"/>
      <c r="L67" s="842"/>
      <c r="M67" s="842"/>
    </row>
    <row r="68" spans="1:13">
      <c r="A68" t="s">
        <v>4916</v>
      </c>
      <c r="B68" t="s">
        <v>4848</v>
      </c>
      <c r="C68" t="s">
        <v>710</v>
      </c>
      <c r="D68" s="842">
        <v>1905</v>
      </c>
      <c r="E68" s="842"/>
      <c r="F68" t="s">
        <v>511</v>
      </c>
      <c r="G68">
        <v>53874</v>
      </c>
      <c r="H68" s="842"/>
      <c r="I68" s="842"/>
      <c r="J68" s="842"/>
      <c r="K68" s="842"/>
      <c r="L68" s="842"/>
      <c r="M68" s="842"/>
    </row>
    <row r="69" spans="1:13">
      <c r="A69" t="s">
        <v>4917</v>
      </c>
      <c r="B69" t="s">
        <v>4848</v>
      </c>
      <c r="C69" t="s">
        <v>475</v>
      </c>
      <c r="D69" s="842">
        <v>23552</v>
      </c>
      <c r="E69" s="842"/>
      <c r="F69" t="s">
        <v>700</v>
      </c>
      <c r="G69">
        <v>14372</v>
      </c>
      <c r="H69" s="842"/>
      <c r="I69" s="842"/>
      <c r="J69" s="842"/>
      <c r="K69" s="842"/>
      <c r="L69" s="842"/>
      <c r="M69" s="842"/>
    </row>
    <row r="70" spans="1:13">
      <c r="A70" t="s">
        <v>4918</v>
      </c>
      <c r="B70" t="s">
        <v>4848</v>
      </c>
      <c r="C70" t="s">
        <v>475</v>
      </c>
      <c r="D70" s="842">
        <v>11047</v>
      </c>
      <c r="E70" s="842"/>
      <c r="F70" t="s">
        <v>701</v>
      </c>
      <c r="G70">
        <v>10437</v>
      </c>
      <c r="H70" s="842"/>
      <c r="I70" s="842"/>
      <c r="J70" s="842"/>
      <c r="K70" s="842"/>
      <c r="L70" s="842"/>
      <c r="M70" s="842"/>
    </row>
    <row r="71" spans="1:13">
      <c r="A71" t="s">
        <v>4919</v>
      </c>
      <c r="B71" t="s">
        <v>4848</v>
      </c>
      <c r="C71" t="s">
        <v>709</v>
      </c>
      <c r="D71" s="842">
        <v>6734</v>
      </c>
      <c r="E71" s="842"/>
      <c r="F71" t="s">
        <v>702</v>
      </c>
      <c r="G71">
        <v>51751</v>
      </c>
      <c r="H71" s="842"/>
      <c r="I71" s="842"/>
      <c r="J71" s="842"/>
      <c r="K71" s="842"/>
      <c r="L71" s="842"/>
      <c r="M71" s="842"/>
    </row>
    <row r="72" spans="1:13">
      <c r="A72" t="s">
        <v>4920</v>
      </c>
      <c r="B72" t="s">
        <v>4848</v>
      </c>
      <c r="C72" t="s">
        <v>477</v>
      </c>
      <c r="D72" s="842">
        <v>36720</v>
      </c>
      <c r="E72" s="842"/>
      <c r="F72" t="s">
        <v>703</v>
      </c>
      <c r="G72">
        <v>25565</v>
      </c>
      <c r="H72" s="842"/>
      <c r="I72" s="842"/>
      <c r="J72" s="842"/>
      <c r="K72" s="842"/>
      <c r="L72" s="842"/>
      <c r="M72" s="842"/>
    </row>
    <row r="73" spans="1:13">
      <c r="A73" t="s">
        <v>4921</v>
      </c>
      <c r="B73" t="s">
        <v>4848</v>
      </c>
      <c r="C73" t="s">
        <v>477</v>
      </c>
      <c r="D73" s="842">
        <v>44469</v>
      </c>
      <c r="E73" s="842"/>
      <c r="F73" t="s">
        <v>708</v>
      </c>
      <c r="G73">
        <v>2526</v>
      </c>
      <c r="H73" s="842"/>
      <c r="I73" s="842"/>
      <c r="J73" s="842"/>
      <c r="K73" s="842"/>
      <c r="L73" s="842"/>
      <c r="M73" s="842"/>
    </row>
    <row r="74" spans="1:13">
      <c r="A74" t="s">
        <v>4922</v>
      </c>
      <c r="B74" t="s">
        <v>4862</v>
      </c>
      <c r="C74" t="s">
        <v>681</v>
      </c>
      <c r="D74" s="842">
        <v>4287</v>
      </c>
      <c r="E74" s="842"/>
      <c r="F74" t="s">
        <v>704</v>
      </c>
      <c r="G74">
        <v>26993</v>
      </c>
      <c r="H74" s="842"/>
      <c r="I74" s="842"/>
      <c r="J74" s="842"/>
      <c r="K74" s="842"/>
      <c r="L74" s="842"/>
      <c r="M74" s="842"/>
    </row>
    <row r="75" spans="1:13">
      <c r="A75" t="s">
        <v>4923</v>
      </c>
      <c r="B75" t="s">
        <v>4862</v>
      </c>
      <c r="C75" t="s">
        <v>681</v>
      </c>
      <c r="D75" s="842">
        <v>11450</v>
      </c>
      <c r="E75" s="842"/>
      <c r="F75" t="s">
        <v>520</v>
      </c>
      <c r="G75">
        <v>30208</v>
      </c>
      <c r="H75" s="842"/>
      <c r="I75" s="842"/>
      <c r="J75" s="842"/>
      <c r="K75" s="842"/>
      <c r="L75" s="842"/>
      <c r="M75" s="842"/>
    </row>
    <row r="76" spans="1:13">
      <c r="A76" t="s">
        <v>4924</v>
      </c>
      <c r="B76" t="s">
        <v>4896</v>
      </c>
      <c r="C76" t="s">
        <v>681</v>
      </c>
      <c r="D76" s="842">
        <v>1361</v>
      </c>
      <c r="E76" s="842"/>
      <c r="F76" t="s">
        <v>521</v>
      </c>
      <c r="G76">
        <v>58460</v>
      </c>
      <c r="H76" s="842"/>
      <c r="I76" s="842"/>
      <c r="J76" s="842"/>
      <c r="K76" s="842"/>
      <c r="L76" s="842"/>
      <c r="M76" s="842"/>
    </row>
    <row r="77" spans="1:13">
      <c r="A77" t="s">
        <v>4925</v>
      </c>
      <c r="B77" t="s">
        <v>4896</v>
      </c>
      <c r="C77" t="s">
        <v>681</v>
      </c>
      <c r="D77" s="842">
        <v>2092</v>
      </c>
      <c r="E77" s="842"/>
      <c r="F77" t="s">
        <v>705</v>
      </c>
      <c r="G77">
        <v>5232</v>
      </c>
      <c r="H77" s="842"/>
      <c r="I77" s="842"/>
      <c r="J77" s="842"/>
      <c r="K77" s="842"/>
      <c r="L77" s="842"/>
      <c r="M77" s="842"/>
    </row>
    <row r="78" spans="1:13">
      <c r="A78" t="s">
        <v>4926</v>
      </c>
      <c r="B78" t="s">
        <v>4862</v>
      </c>
      <c r="C78" t="s">
        <v>681</v>
      </c>
      <c r="D78" s="842">
        <v>25142</v>
      </c>
      <c r="E78" s="842"/>
      <c r="F78" t="s">
        <v>706</v>
      </c>
      <c r="G78">
        <v>29517</v>
      </c>
      <c r="H78" s="842"/>
      <c r="I78" s="842"/>
      <c r="J78" s="842"/>
      <c r="K78" s="842"/>
      <c r="L78" s="842"/>
      <c r="M78" s="842"/>
    </row>
    <row r="79" spans="1:13">
      <c r="A79" t="s">
        <v>4927</v>
      </c>
      <c r="B79" t="s">
        <v>4862</v>
      </c>
      <c r="C79" t="s">
        <v>681</v>
      </c>
      <c r="D79" s="842">
        <v>30850</v>
      </c>
      <c r="E79" s="842"/>
      <c r="F79" t="s">
        <v>525</v>
      </c>
      <c r="G79">
        <v>26998</v>
      </c>
      <c r="H79" s="842"/>
      <c r="I79" s="842"/>
      <c r="J79" s="842"/>
      <c r="K79" s="842"/>
      <c r="L79" s="842"/>
      <c r="M79" s="842"/>
    </row>
    <row r="80" spans="1:13">
      <c r="A80" t="s">
        <v>4928</v>
      </c>
      <c r="B80" t="s">
        <v>4862</v>
      </c>
      <c r="C80" t="s">
        <v>681</v>
      </c>
      <c r="D80" s="842">
        <v>2745</v>
      </c>
      <c r="E80" s="842"/>
      <c r="F80" t="s">
        <v>526</v>
      </c>
      <c r="G80">
        <v>12760</v>
      </c>
      <c r="H80" s="842"/>
      <c r="I80" s="842"/>
      <c r="J80" s="842"/>
      <c r="K80" s="842"/>
      <c r="L80" s="842"/>
      <c r="M80" s="842"/>
    </row>
    <row r="81" spans="1:13">
      <c r="A81" t="s">
        <v>4929</v>
      </c>
      <c r="B81" t="s">
        <v>4862</v>
      </c>
      <c r="C81" t="s">
        <v>681</v>
      </c>
      <c r="D81" s="842">
        <v>3347</v>
      </c>
      <c r="E81" s="842"/>
      <c r="F81" t="s">
        <v>527</v>
      </c>
      <c r="G81">
        <v>19008</v>
      </c>
      <c r="H81" s="842"/>
      <c r="I81" s="842"/>
      <c r="J81" s="842"/>
      <c r="K81" s="842"/>
      <c r="L81" s="842"/>
      <c r="M81" s="842"/>
    </row>
    <row r="82" spans="1:13">
      <c r="A82" t="s">
        <v>4930</v>
      </c>
      <c r="B82" t="s">
        <v>4862</v>
      </c>
      <c r="C82" t="s">
        <v>681</v>
      </c>
      <c r="D82" s="842">
        <v>8375</v>
      </c>
      <c r="E82" s="842"/>
      <c r="F82" t="s">
        <v>528</v>
      </c>
      <c r="G82">
        <v>33716</v>
      </c>
      <c r="H82" s="842"/>
      <c r="I82" s="842"/>
      <c r="J82" s="842"/>
      <c r="K82" s="842"/>
      <c r="L82" s="842"/>
      <c r="M82" s="842"/>
    </row>
    <row r="83" spans="1:13">
      <c r="A83" t="s">
        <v>4931</v>
      </c>
      <c r="B83" t="s">
        <v>4848</v>
      </c>
      <c r="C83" t="s">
        <v>681</v>
      </c>
      <c r="D83" s="842">
        <v>16410</v>
      </c>
      <c r="E83" s="842"/>
      <c r="H83" s="842"/>
      <c r="I83" s="842"/>
      <c r="J83" s="842"/>
      <c r="K83" s="842"/>
      <c r="L83" s="842"/>
      <c r="M83" s="842"/>
    </row>
    <row r="84" spans="1:13">
      <c r="A84" t="s">
        <v>4932</v>
      </c>
      <c r="B84" t="s">
        <v>4862</v>
      </c>
      <c r="C84" t="s">
        <v>681</v>
      </c>
      <c r="D84" s="842">
        <v>2458</v>
      </c>
      <c r="E84" s="842"/>
      <c r="H84" s="842"/>
      <c r="I84" s="842"/>
      <c r="J84" s="842"/>
      <c r="K84" s="842"/>
      <c r="L84" s="842"/>
      <c r="M84" s="842"/>
    </row>
    <row r="85" spans="1:13">
      <c r="A85" t="s">
        <v>4933</v>
      </c>
      <c r="B85" t="s">
        <v>4862</v>
      </c>
      <c r="C85" t="s">
        <v>681</v>
      </c>
      <c r="D85" s="842">
        <v>8634</v>
      </c>
      <c r="E85" s="842"/>
      <c r="H85" s="842"/>
      <c r="I85" s="842"/>
      <c r="J85" s="842"/>
      <c r="K85" s="842"/>
      <c r="L85" s="842"/>
      <c r="M85" s="842"/>
    </row>
    <row r="86" spans="1:13">
      <c r="A86" t="s">
        <v>4934</v>
      </c>
      <c r="B86" t="s">
        <v>4862</v>
      </c>
      <c r="C86" t="s">
        <v>681</v>
      </c>
      <c r="D86" s="842">
        <v>6724</v>
      </c>
      <c r="E86" s="842"/>
      <c r="H86" s="842"/>
      <c r="I86" s="842"/>
      <c r="J86" s="842"/>
      <c r="K86" s="842"/>
      <c r="L86" s="842"/>
      <c r="M86" s="842"/>
    </row>
    <row r="87" spans="1:13">
      <c r="A87" t="s">
        <v>4935</v>
      </c>
      <c r="B87" t="s">
        <v>4848</v>
      </c>
      <c r="C87" t="s">
        <v>681</v>
      </c>
      <c r="D87" s="842">
        <v>4489</v>
      </c>
      <c r="E87" s="842"/>
      <c r="H87" s="842"/>
      <c r="I87" s="842"/>
      <c r="J87" s="842"/>
      <c r="K87" s="842"/>
      <c r="L87" s="842"/>
      <c r="M87" s="842"/>
    </row>
    <row r="88" spans="1:13">
      <c r="A88" t="s">
        <v>4936</v>
      </c>
      <c r="B88" t="s">
        <v>4862</v>
      </c>
      <c r="C88" t="s">
        <v>681</v>
      </c>
      <c r="D88" s="842">
        <v>10816</v>
      </c>
      <c r="E88" s="842"/>
      <c r="H88" s="842"/>
      <c r="I88" s="842"/>
      <c r="J88" s="842"/>
      <c r="K88" s="842"/>
      <c r="L88" s="842"/>
      <c r="M88" s="842"/>
    </row>
    <row r="89" spans="1:13">
      <c r="A89" t="s">
        <v>4937</v>
      </c>
      <c r="B89" t="s">
        <v>4862</v>
      </c>
      <c r="C89" t="s">
        <v>681</v>
      </c>
      <c r="D89" s="842">
        <v>6994</v>
      </c>
      <c r="E89" s="842"/>
      <c r="H89" s="842"/>
      <c r="I89" s="842"/>
      <c r="J89" s="842"/>
      <c r="K89" s="842"/>
      <c r="L89" s="842"/>
      <c r="M89" s="842"/>
    </row>
    <row r="90" spans="1:13">
      <c r="A90" t="s">
        <v>4938</v>
      </c>
      <c r="B90" t="s">
        <v>4862</v>
      </c>
      <c r="C90" t="s">
        <v>681</v>
      </c>
      <c r="D90" s="842">
        <v>978</v>
      </c>
      <c r="E90" s="842"/>
      <c r="H90" s="842"/>
      <c r="I90" s="842"/>
      <c r="J90" s="842"/>
      <c r="K90" s="842"/>
      <c r="L90" s="842"/>
      <c r="M90" s="842"/>
    </row>
    <row r="91" spans="1:13">
      <c r="A91" t="s">
        <v>4939</v>
      </c>
      <c r="B91" t="s">
        <v>4862</v>
      </c>
      <c r="C91" t="s">
        <v>681</v>
      </c>
      <c r="D91" s="842">
        <v>13696</v>
      </c>
      <c r="E91" s="842"/>
      <c r="H91" s="842"/>
      <c r="I91" s="842"/>
      <c r="J91" s="842"/>
      <c r="K91" s="842"/>
      <c r="L91" s="842"/>
      <c r="M91" s="842"/>
    </row>
    <row r="92" spans="1:13">
      <c r="A92" t="s">
        <v>4940</v>
      </c>
      <c r="B92" t="s">
        <v>4862</v>
      </c>
      <c r="C92" t="s">
        <v>681</v>
      </c>
      <c r="D92" s="842">
        <v>35999</v>
      </c>
      <c r="E92" s="842"/>
      <c r="H92" s="842"/>
      <c r="I92" s="842"/>
      <c r="J92" s="842"/>
      <c r="K92" s="842"/>
      <c r="L92" s="842"/>
      <c r="M92" s="842"/>
    </row>
    <row r="93" spans="1:13">
      <c r="A93" t="s">
        <v>4941</v>
      </c>
      <c r="B93" t="s">
        <v>4862</v>
      </c>
      <c r="C93" t="s">
        <v>681</v>
      </c>
      <c r="D93" s="842">
        <v>5734</v>
      </c>
      <c r="E93" s="842"/>
      <c r="H93" s="842"/>
      <c r="I93" s="842"/>
      <c r="J93" s="842"/>
      <c r="K93" s="842"/>
      <c r="L93" s="842"/>
      <c r="M93" s="842"/>
    </row>
    <row r="94" spans="1:13">
      <c r="A94" t="s">
        <v>4942</v>
      </c>
      <c r="B94" t="s">
        <v>4862</v>
      </c>
      <c r="C94" t="s">
        <v>681</v>
      </c>
      <c r="D94" s="842">
        <v>25264</v>
      </c>
      <c r="E94" s="842"/>
      <c r="F94" s="842"/>
      <c r="G94" s="842"/>
      <c r="H94" s="842"/>
      <c r="I94" s="842"/>
      <c r="J94" s="842"/>
      <c r="K94" s="842"/>
      <c r="L94" s="842"/>
      <c r="M94" s="842"/>
    </row>
    <row r="95" spans="1:13">
      <c r="A95" t="s">
        <v>4943</v>
      </c>
      <c r="B95" t="s">
        <v>4862</v>
      </c>
      <c r="C95" t="s">
        <v>681</v>
      </c>
      <c r="D95" s="842">
        <v>7136</v>
      </c>
      <c r="E95" s="842"/>
      <c r="F95" s="842"/>
      <c r="G95" s="842"/>
      <c r="H95" s="842"/>
      <c r="I95" s="842"/>
      <c r="J95" s="842"/>
      <c r="K95" s="842"/>
      <c r="L95" s="842"/>
      <c r="M95" s="842"/>
    </row>
    <row r="96" spans="1:13">
      <c r="A96" t="s">
        <v>4944</v>
      </c>
      <c r="B96" t="s">
        <v>4862</v>
      </c>
      <c r="C96" t="s">
        <v>681</v>
      </c>
      <c r="D96" s="842">
        <v>4537</v>
      </c>
      <c r="E96" s="842"/>
      <c r="F96" s="842"/>
      <c r="G96" s="842"/>
      <c r="H96" s="842"/>
      <c r="I96" s="842"/>
      <c r="J96" s="842"/>
      <c r="K96" s="842"/>
      <c r="L96" s="842"/>
      <c r="M96" s="842"/>
    </row>
    <row r="97" spans="1:13">
      <c r="A97" t="s">
        <v>4945</v>
      </c>
      <c r="B97" t="s">
        <v>4862</v>
      </c>
      <c r="C97" t="s">
        <v>681</v>
      </c>
      <c r="D97" s="842">
        <v>23739</v>
      </c>
      <c r="E97" s="842"/>
      <c r="F97" s="842"/>
      <c r="G97" s="842"/>
      <c r="H97" s="842"/>
      <c r="I97" s="842"/>
      <c r="J97" s="842"/>
      <c r="K97" s="842"/>
      <c r="L97" s="842"/>
      <c r="M97" s="842"/>
    </row>
    <row r="98" spans="1:13">
      <c r="A98" t="s">
        <v>4946</v>
      </c>
      <c r="B98" t="s">
        <v>4896</v>
      </c>
      <c r="C98" t="s">
        <v>681</v>
      </c>
      <c r="D98" s="842">
        <v>1977</v>
      </c>
      <c r="E98" s="842"/>
      <c r="F98" s="842"/>
      <c r="G98" s="842"/>
      <c r="H98" s="842"/>
      <c r="I98" s="842"/>
      <c r="J98" s="842"/>
      <c r="K98" s="842"/>
      <c r="L98" s="842"/>
      <c r="M98" s="842"/>
    </row>
    <row r="99" spans="1:13">
      <c r="A99" t="s">
        <v>4947</v>
      </c>
      <c r="B99" t="s">
        <v>4862</v>
      </c>
      <c r="C99" t="s">
        <v>681</v>
      </c>
      <c r="D99" s="842">
        <v>2103</v>
      </c>
      <c r="E99" s="842"/>
      <c r="F99" s="842"/>
      <c r="G99" s="842"/>
      <c r="H99" s="842"/>
      <c r="I99" s="842"/>
      <c r="J99" s="842"/>
      <c r="K99" s="842"/>
      <c r="L99" s="842"/>
      <c r="M99" s="842"/>
    </row>
    <row r="100" spans="1:13">
      <c r="A100" t="s">
        <v>4948</v>
      </c>
      <c r="B100" t="s">
        <v>4862</v>
      </c>
      <c r="C100" t="s">
        <v>681</v>
      </c>
      <c r="D100" s="842">
        <v>15697</v>
      </c>
      <c r="E100" s="842"/>
      <c r="F100" s="842"/>
      <c r="G100" s="842"/>
      <c r="H100" s="842"/>
      <c r="I100" s="842"/>
      <c r="J100" s="842"/>
      <c r="K100" s="842"/>
      <c r="L100" s="842"/>
      <c r="M100" s="842"/>
    </row>
    <row r="101" spans="1:13">
      <c r="A101" t="s">
        <v>4949</v>
      </c>
      <c r="B101" t="s">
        <v>4848</v>
      </c>
      <c r="C101" t="s">
        <v>681</v>
      </c>
      <c r="D101" s="842">
        <v>7554</v>
      </c>
      <c r="E101" s="842"/>
      <c r="F101" s="842"/>
      <c r="G101" s="842"/>
      <c r="H101" s="842"/>
      <c r="I101" s="842"/>
      <c r="J101" s="842"/>
      <c r="K101" s="842"/>
      <c r="L101" s="842"/>
      <c r="M101" s="842"/>
    </row>
    <row r="102" spans="1:13">
      <c r="A102" t="s">
        <v>4950</v>
      </c>
      <c r="B102" t="s">
        <v>4862</v>
      </c>
      <c r="C102" t="s">
        <v>681</v>
      </c>
      <c r="D102" s="842">
        <v>30616</v>
      </c>
      <c r="E102" s="842"/>
      <c r="F102" s="842"/>
      <c r="G102" s="842"/>
      <c r="H102" s="842"/>
      <c r="I102" s="842"/>
      <c r="J102" s="842"/>
      <c r="K102" s="842"/>
      <c r="L102" s="842"/>
      <c r="M102" s="842"/>
    </row>
    <row r="103" spans="1:13">
      <c r="A103" t="s">
        <v>4951</v>
      </c>
      <c r="B103" t="s">
        <v>4862</v>
      </c>
      <c r="C103" t="s">
        <v>681</v>
      </c>
      <c r="D103" s="842">
        <v>22586</v>
      </c>
      <c r="E103" s="842"/>
      <c r="F103" s="842"/>
      <c r="G103" s="842"/>
      <c r="H103" s="842"/>
      <c r="I103" s="842"/>
      <c r="J103" s="842"/>
      <c r="K103" s="842"/>
      <c r="L103" s="842"/>
      <c r="M103" s="842"/>
    </row>
    <row r="104" spans="1:13">
      <c r="A104" t="s">
        <v>4952</v>
      </c>
      <c r="B104" t="s">
        <v>4862</v>
      </c>
      <c r="C104" t="s">
        <v>681</v>
      </c>
      <c r="D104" s="842">
        <v>2443</v>
      </c>
      <c r="E104" s="842"/>
      <c r="F104" s="842"/>
      <c r="G104" s="842"/>
      <c r="H104" s="842"/>
      <c r="I104" s="842"/>
      <c r="J104" s="842"/>
      <c r="K104" s="842"/>
      <c r="L104" s="842"/>
      <c r="M104" s="842"/>
    </row>
    <row r="105" spans="1:13">
      <c r="A105" t="s">
        <v>4953</v>
      </c>
      <c r="B105" t="s">
        <v>4862</v>
      </c>
      <c r="C105" t="s">
        <v>681</v>
      </c>
      <c r="D105" s="842">
        <v>10453</v>
      </c>
      <c r="E105" s="842"/>
      <c r="F105" s="842"/>
      <c r="G105" s="842"/>
      <c r="H105" s="842"/>
      <c r="I105" s="842"/>
      <c r="J105" s="842"/>
      <c r="K105" s="842"/>
      <c r="L105" s="842"/>
      <c r="M105" s="842"/>
    </row>
    <row r="106" spans="1:13">
      <c r="A106" t="s">
        <v>4954</v>
      </c>
      <c r="B106" t="s">
        <v>4862</v>
      </c>
      <c r="C106" t="s">
        <v>681</v>
      </c>
      <c r="D106" s="842">
        <v>6108</v>
      </c>
      <c r="E106" s="842"/>
      <c r="F106" s="842"/>
      <c r="G106" s="842"/>
      <c r="H106" s="842"/>
      <c r="I106" s="842"/>
      <c r="J106" s="842"/>
      <c r="K106" s="842"/>
      <c r="L106" s="842"/>
      <c r="M106" s="842"/>
    </row>
    <row r="107" spans="1:13">
      <c r="A107" t="s">
        <v>4955</v>
      </c>
      <c r="B107" t="s">
        <v>4896</v>
      </c>
      <c r="C107" t="s">
        <v>681</v>
      </c>
      <c r="D107" s="842">
        <v>4045</v>
      </c>
      <c r="E107" s="842"/>
      <c r="F107" s="842"/>
      <c r="G107" s="842"/>
      <c r="H107" s="842"/>
      <c r="I107" s="842"/>
      <c r="J107" s="842"/>
      <c r="K107" s="842"/>
      <c r="L107" s="842"/>
      <c r="M107" s="842"/>
    </row>
    <row r="108" spans="1:13">
      <c r="A108" t="s">
        <v>4956</v>
      </c>
      <c r="B108" t="s">
        <v>4848</v>
      </c>
      <c r="C108" t="s">
        <v>681</v>
      </c>
      <c r="D108" s="842">
        <v>39256</v>
      </c>
      <c r="E108" s="842"/>
      <c r="F108" s="842"/>
      <c r="G108" s="842"/>
      <c r="H108" s="842"/>
      <c r="I108" s="842"/>
      <c r="J108" s="842"/>
      <c r="K108" s="842"/>
      <c r="L108" s="842"/>
      <c r="M108" s="842"/>
    </row>
    <row r="109" spans="1:13">
      <c r="A109" t="s">
        <v>4957</v>
      </c>
      <c r="B109" t="s">
        <v>4862</v>
      </c>
      <c r="C109" t="s">
        <v>681</v>
      </c>
      <c r="D109" s="842">
        <v>8962</v>
      </c>
      <c r="E109" s="842"/>
      <c r="F109" s="842"/>
      <c r="G109" s="842"/>
      <c r="H109" s="842"/>
      <c r="I109" s="842"/>
      <c r="J109" s="842"/>
      <c r="K109" s="842"/>
      <c r="L109" s="842"/>
      <c r="M109" s="842"/>
    </row>
    <row r="110" spans="1:13">
      <c r="A110" t="s">
        <v>4958</v>
      </c>
      <c r="B110" t="s">
        <v>4848</v>
      </c>
      <c r="C110" t="s">
        <v>681</v>
      </c>
      <c r="D110" s="842">
        <v>305630</v>
      </c>
      <c r="E110" s="842"/>
      <c r="F110" s="842"/>
      <c r="G110" s="842"/>
      <c r="H110" s="842"/>
      <c r="I110" s="842"/>
      <c r="J110" s="842"/>
      <c r="K110" s="842"/>
      <c r="L110" s="842"/>
      <c r="M110" s="842"/>
    </row>
    <row r="111" spans="1:13">
      <c r="A111" t="s">
        <v>4959</v>
      </c>
      <c r="B111" t="s">
        <v>4848</v>
      </c>
      <c r="C111" t="s">
        <v>681</v>
      </c>
      <c r="D111" s="842">
        <v>38688</v>
      </c>
      <c r="E111" s="842"/>
      <c r="F111" s="842"/>
      <c r="G111" s="842"/>
      <c r="H111" s="842"/>
      <c r="I111" s="842"/>
      <c r="J111" s="842"/>
      <c r="K111" s="842"/>
      <c r="L111" s="842"/>
      <c r="M111" s="842"/>
    </row>
    <row r="112" spans="1:13">
      <c r="A112" t="s">
        <v>4960</v>
      </c>
      <c r="B112" t="s">
        <v>4862</v>
      </c>
      <c r="C112" t="s">
        <v>681</v>
      </c>
      <c r="D112" s="842">
        <v>8898</v>
      </c>
      <c r="E112" s="842"/>
      <c r="F112" s="842"/>
      <c r="G112" s="842"/>
      <c r="H112" s="842"/>
      <c r="I112" s="842"/>
      <c r="J112" s="842"/>
      <c r="K112" s="842"/>
      <c r="L112" s="842"/>
      <c r="M112" s="842"/>
    </row>
    <row r="113" spans="1:13">
      <c r="A113" t="s">
        <v>4961</v>
      </c>
      <c r="B113" t="s">
        <v>4862</v>
      </c>
      <c r="C113" t="s">
        <v>681</v>
      </c>
      <c r="D113" s="842">
        <v>1647</v>
      </c>
      <c r="E113" s="842"/>
      <c r="F113" s="842"/>
      <c r="G113" s="842"/>
      <c r="H113" s="842"/>
      <c r="I113" s="842"/>
      <c r="J113" s="842"/>
      <c r="K113" s="842"/>
      <c r="L113" s="842"/>
      <c r="M113" s="842"/>
    </row>
    <row r="114" spans="1:13">
      <c r="A114" t="s">
        <v>4962</v>
      </c>
      <c r="B114" t="s">
        <v>4862</v>
      </c>
      <c r="C114" t="s">
        <v>681</v>
      </c>
      <c r="D114" s="842">
        <v>5448</v>
      </c>
      <c r="E114" s="842"/>
      <c r="F114" s="842"/>
      <c r="G114" s="842"/>
      <c r="H114" s="842"/>
      <c r="I114" s="842"/>
      <c r="J114" s="842"/>
      <c r="K114" s="842"/>
      <c r="L114" s="842"/>
      <c r="M114" s="842"/>
    </row>
    <row r="115" spans="1:13">
      <c r="A115" t="s">
        <v>4963</v>
      </c>
      <c r="B115" t="s">
        <v>4896</v>
      </c>
      <c r="C115" t="s">
        <v>681</v>
      </c>
      <c r="D115" s="842">
        <v>610</v>
      </c>
      <c r="E115" s="842"/>
      <c r="F115" s="842"/>
      <c r="G115" s="842"/>
      <c r="H115" s="842"/>
      <c r="I115" s="842"/>
      <c r="J115" s="842"/>
      <c r="K115" s="842"/>
      <c r="L115" s="842"/>
      <c r="M115" s="842"/>
    </row>
    <row r="116" spans="1:13">
      <c r="A116" t="s">
        <v>4964</v>
      </c>
      <c r="B116" t="s">
        <v>4862</v>
      </c>
      <c r="C116" t="s">
        <v>681</v>
      </c>
      <c r="D116" s="842">
        <v>6644</v>
      </c>
      <c r="E116" s="842"/>
      <c r="F116" s="842"/>
      <c r="G116" s="842"/>
      <c r="H116" s="842"/>
      <c r="I116" s="842"/>
      <c r="J116" s="842"/>
      <c r="K116" s="842"/>
      <c r="L116" s="842"/>
      <c r="M116" s="842"/>
    </row>
    <row r="117" spans="1:13">
      <c r="A117" t="s">
        <v>4965</v>
      </c>
      <c r="B117" t="s">
        <v>4862</v>
      </c>
      <c r="C117" t="s">
        <v>681</v>
      </c>
      <c r="D117" s="842">
        <v>7947</v>
      </c>
      <c r="E117" s="842"/>
      <c r="F117" s="842"/>
      <c r="G117" s="842"/>
      <c r="H117" s="842"/>
      <c r="I117" s="842"/>
      <c r="J117" s="842"/>
      <c r="K117" s="842"/>
      <c r="L117" s="842"/>
      <c r="M117" s="842"/>
    </row>
    <row r="118" spans="1:13">
      <c r="A118" t="s">
        <v>4966</v>
      </c>
      <c r="B118" t="s">
        <v>4862</v>
      </c>
      <c r="C118" t="s">
        <v>681</v>
      </c>
      <c r="D118" s="842">
        <v>12025</v>
      </c>
      <c r="E118" s="842"/>
      <c r="F118" s="842"/>
      <c r="G118" s="842"/>
      <c r="H118" s="842"/>
      <c r="I118" s="842"/>
      <c r="J118" s="842"/>
      <c r="K118" s="842"/>
      <c r="L118" s="842"/>
      <c r="M118" s="842"/>
    </row>
    <row r="119" spans="1:13">
      <c r="A119" t="s">
        <v>4967</v>
      </c>
      <c r="B119" t="s">
        <v>4848</v>
      </c>
      <c r="C119" t="s">
        <v>681</v>
      </c>
      <c r="D119" s="842">
        <v>77492</v>
      </c>
      <c r="E119" s="842"/>
      <c r="F119" s="842"/>
      <c r="G119" s="842"/>
      <c r="H119" s="842"/>
      <c r="I119" s="842"/>
      <c r="J119" s="842"/>
      <c r="K119" s="842"/>
      <c r="L119" s="842"/>
      <c r="M119" s="842"/>
    </row>
    <row r="120" spans="1:13">
      <c r="A120" t="s">
        <v>4968</v>
      </c>
      <c r="B120" t="s">
        <v>4862</v>
      </c>
      <c r="C120" t="s">
        <v>681</v>
      </c>
      <c r="D120" s="842">
        <v>3207</v>
      </c>
      <c r="E120" s="842"/>
      <c r="F120" s="842"/>
      <c r="G120" s="842"/>
      <c r="H120" s="842"/>
      <c r="I120" s="842"/>
      <c r="J120" s="842"/>
      <c r="K120" s="842"/>
      <c r="L120" s="842"/>
      <c r="M120" s="842"/>
    </row>
    <row r="121" spans="1:13">
      <c r="A121" t="s">
        <v>4969</v>
      </c>
      <c r="B121" t="s">
        <v>4848</v>
      </c>
      <c r="C121" t="s">
        <v>681</v>
      </c>
      <c r="D121" s="842">
        <v>10886</v>
      </c>
      <c r="E121" s="842"/>
      <c r="F121" s="842"/>
      <c r="G121" s="842"/>
      <c r="H121" s="842"/>
      <c r="I121" s="842"/>
      <c r="J121" s="842"/>
      <c r="K121" s="842"/>
      <c r="L121" s="842"/>
      <c r="M121" s="842"/>
    </row>
    <row r="122" spans="1:13">
      <c r="A122" t="s">
        <v>4970</v>
      </c>
      <c r="B122" t="s">
        <v>4862</v>
      </c>
      <c r="C122" t="s">
        <v>681</v>
      </c>
      <c r="D122" s="842">
        <v>20030</v>
      </c>
      <c r="E122" s="842"/>
      <c r="F122" s="842"/>
      <c r="G122" s="842"/>
      <c r="H122" s="842"/>
      <c r="I122" s="842"/>
      <c r="J122" s="842"/>
      <c r="K122" s="842"/>
      <c r="L122" s="842"/>
      <c r="M122" s="842"/>
    </row>
    <row r="123" spans="1:13">
      <c r="A123" t="s">
        <v>4971</v>
      </c>
      <c r="B123" t="s">
        <v>4862</v>
      </c>
      <c r="C123" t="s">
        <v>681</v>
      </c>
      <c r="D123" s="842">
        <v>8040</v>
      </c>
      <c r="E123" s="842"/>
      <c r="F123" s="842"/>
      <c r="G123" s="842"/>
      <c r="H123" s="842"/>
      <c r="I123" s="842"/>
      <c r="J123" s="842"/>
      <c r="K123" s="842"/>
      <c r="L123" s="842"/>
      <c r="M123" s="842"/>
    </row>
    <row r="124" spans="1:13">
      <c r="A124" t="s">
        <v>4972</v>
      </c>
      <c r="B124" t="s">
        <v>4862</v>
      </c>
      <c r="C124" t="s">
        <v>681</v>
      </c>
      <c r="D124" s="842">
        <v>3836</v>
      </c>
      <c r="E124" s="842"/>
      <c r="F124" s="842"/>
      <c r="G124" s="842"/>
      <c r="H124" s="842"/>
      <c r="I124" s="842"/>
      <c r="J124" s="842"/>
      <c r="K124" s="842"/>
      <c r="L124" s="842"/>
      <c r="M124" s="842"/>
    </row>
    <row r="125" spans="1:13">
      <c r="A125" t="s">
        <v>4973</v>
      </c>
      <c r="B125" t="s">
        <v>4862</v>
      </c>
      <c r="C125" t="s">
        <v>681</v>
      </c>
      <c r="D125" s="842">
        <v>5172</v>
      </c>
      <c r="E125" s="842"/>
      <c r="F125" s="842"/>
      <c r="G125" s="842"/>
      <c r="H125" s="842"/>
      <c r="I125" s="842"/>
      <c r="J125" s="842"/>
      <c r="K125" s="842"/>
      <c r="L125" s="842"/>
      <c r="M125" s="842"/>
    </row>
    <row r="126" spans="1:13">
      <c r="A126" t="s">
        <v>4974</v>
      </c>
      <c r="B126" t="s">
        <v>4848</v>
      </c>
      <c r="C126" t="s">
        <v>681</v>
      </c>
      <c r="D126" s="842">
        <v>10266</v>
      </c>
      <c r="E126" s="842"/>
      <c r="F126" s="842"/>
      <c r="G126" s="842"/>
      <c r="H126" s="842"/>
      <c r="I126" s="842"/>
      <c r="J126" s="842"/>
      <c r="K126" s="842"/>
      <c r="L126" s="842"/>
      <c r="M126" s="842"/>
    </row>
    <row r="127" spans="1:13">
      <c r="A127" t="s">
        <v>4975</v>
      </c>
      <c r="B127" t="s">
        <v>4848</v>
      </c>
      <c r="C127" t="s">
        <v>681</v>
      </c>
      <c r="D127" s="842">
        <v>1923</v>
      </c>
      <c r="E127" s="842"/>
      <c r="F127" s="842"/>
      <c r="G127" s="842"/>
      <c r="H127" s="842"/>
      <c r="I127" s="842"/>
      <c r="J127" s="842"/>
      <c r="K127" s="842"/>
      <c r="L127" s="842"/>
      <c r="M127" s="842"/>
    </row>
    <row r="128" spans="1:13">
      <c r="A128" t="s">
        <v>4976</v>
      </c>
      <c r="B128" t="s">
        <v>4862</v>
      </c>
      <c r="C128" t="s">
        <v>681</v>
      </c>
      <c r="D128" s="842">
        <v>18983</v>
      </c>
      <c r="E128" s="842"/>
      <c r="F128" s="842"/>
      <c r="G128" s="842"/>
      <c r="H128" s="842"/>
      <c r="I128" s="842"/>
      <c r="J128" s="842"/>
      <c r="K128" s="842"/>
      <c r="L128" s="842"/>
      <c r="M128" s="842"/>
    </row>
    <row r="129" spans="1:13">
      <c r="A129" t="s">
        <v>4977</v>
      </c>
      <c r="B129" t="s">
        <v>4862</v>
      </c>
      <c r="C129" t="s">
        <v>681</v>
      </c>
      <c r="D129" s="842">
        <v>25065</v>
      </c>
      <c r="E129" s="842"/>
      <c r="F129" s="842"/>
      <c r="G129" s="842"/>
      <c r="H129" s="842"/>
      <c r="I129" s="842"/>
      <c r="J129" s="842"/>
      <c r="K129" s="842"/>
      <c r="L129" s="842"/>
      <c r="M129" s="842"/>
    </row>
    <row r="130" spans="1:13">
      <c r="A130" t="s">
        <v>4978</v>
      </c>
      <c r="B130" t="s">
        <v>4848</v>
      </c>
      <c r="C130" t="s">
        <v>681</v>
      </c>
      <c r="D130" s="842">
        <v>34439</v>
      </c>
      <c r="E130" s="842"/>
      <c r="F130" s="842"/>
      <c r="G130" s="842"/>
      <c r="H130" s="842"/>
      <c r="I130" s="842"/>
      <c r="J130" s="842"/>
      <c r="K130" s="842"/>
      <c r="L130" s="842"/>
      <c r="M130" s="842"/>
    </row>
    <row r="131" spans="1:13">
      <c r="A131" t="s">
        <v>4979</v>
      </c>
      <c r="B131" t="s">
        <v>4848</v>
      </c>
      <c r="C131" t="s">
        <v>682</v>
      </c>
      <c r="D131" s="842">
        <v>70331</v>
      </c>
      <c r="E131" s="842"/>
      <c r="F131" s="842"/>
      <c r="G131" s="842"/>
      <c r="H131" s="842"/>
      <c r="I131" s="842"/>
      <c r="J131" s="842"/>
      <c r="K131" s="842"/>
      <c r="L131" s="842"/>
      <c r="M131" s="842"/>
    </row>
    <row r="132" spans="1:13">
      <c r="A132" t="s">
        <v>4980</v>
      </c>
      <c r="B132" t="s">
        <v>4848</v>
      </c>
      <c r="C132" t="s">
        <v>682</v>
      </c>
      <c r="D132" s="842">
        <v>59162</v>
      </c>
      <c r="E132" s="842"/>
      <c r="F132" s="842"/>
      <c r="G132" s="842"/>
      <c r="H132" s="842"/>
      <c r="I132" s="842"/>
      <c r="J132" s="842"/>
      <c r="K132" s="842"/>
      <c r="L132" s="842"/>
      <c r="M132" s="842"/>
    </row>
    <row r="133" spans="1:13">
      <c r="A133" t="s">
        <v>4981</v>
      </c>
      <c r="B133" t="s">
        <v>4848</v>
      </c>
      <c r="C133" t="s">
        <v>682</v>
      </c>
      <c r="D133" s="842">
        <v>831</v>
      </c>
      <c r="E133" s="842"/>
      <c r="F133" s="842"/>
      <c r="G133" s="842"/>
      <c r="H133" s="842"/>
      <c r="I133" s="842"/>
      <c r="J133" s="842"/>
      <c r="K133" s="842"/>
      <c r="L133" s="842"/>
      <c r="M133" s="842"/>
    </row>
    <row r="134" spans="1:13">
      <c r="A134" t="s">
        <v>4982</v>
      </c>
      <c r="B134" t="s">
        <v>4848</v>
      </c>
      <c r="C134" t="s">
        <v>682</v>
      </c>
      <c r="D134" s="842">
        <v>2241</v>
      </c>
      <c r="E134" s="842"/>
      <c r="F134" s="842"/>
      <c r="G134" s="842"/>
      <c r="H134" s="842"/>
      <c r="I134" s="842"/>
      <c r="J134" s="842"/>
      <c r="K134" s="842"/>
      <c r="L134" s="842"/>
      <c r="M134" s="842"/>
    </row>
    <row r="135" spans="1:13">
      <c r="A135" t="s">
        <v>4983</v>
      </c>
      <c r="B135" t="s">
        <v>4862</v>
      </c>
      <c r="C135" t="s">
        <v>682</v>
      </c>
      <c r="D135" s="842">
        <v>9322</v>
      </c>
      <c r="E135" s="842"/>
      <c r="F135" s="842"/>
      <c r="G135" s="842"/>
      <c r="H135" s="842"/>
      <c r="I135" s="842"/>
      <c r="J135" s="842"/>
      <c r="K135" s="842"/>
      <c r="L135" s="842"/>
      <c r="M135" s="842"/>
    </row>
    <row r="136" spans="1:13">
      <c r="A136" t="s">
        <v>4984</v>
      </c>
      <c r="B136" t="s">
        <v>4848</v>
      </c>
      <c r="C136" t="s">
        <v>682</v>
      </c>
      <c r="D136" s="842">
        <v>12437</v>
      </c>
      <c r="E136" s="842"/>
      <c r="F136" s="842"/>
      <c r="G136" s="842"/>
      <c r="H136" s="842"/>
      <c r="I136" s="842"/>
      <c r="J136" s="842"/>
      <c r="K136" s="842"/>
      <c r="L136" s="842"/>
      <c r="M136" s="842"/>
    </row>
    <row r="137" spans="1:13">
      <c r="A137" t="s">
        <v>4985</v>
      </c>
      <c r="B137" t="s">
        <v>4848</v>
      </c>
      <c r="C137" t="s">
        <v>682</v>
      </c>
      <c r="D137" s="842">
        <v>5182</v>
      </c>
      <c r="E137" s="842"/>
      <c r="F137" s="842"/>
      <c r="G137" s="842"/>
      <c r="H137" s="842"/>
      <c r="I137" s="842"/>
      <c r="J137" s="842"/>
      <c r="K137" s="842"/>
      <c r="L137" s="842"/>
      <c r="M137" s="842"/>
    </row>
    <row r="138" spans="1:13">
      <c r="A138" t="s">
        <v>4986</v>
      </c>
      <c r="B138" t="s">
        <v>4862</v>
      </c>
      <c r="C138" t="s">
        <v>682</v>
      </c>
      <c r="D138" s="842">
        <v>10423</v>
      </c>
      <c r="E138" s="842"/>
      <c r="F138" s="842"/>
      <c r="G138" s="842"/>
      <c r="H138" s="842"/>
      <c r="I138" s="842"/>
      <c r="J138" s="842"/>
      <c r="K138" s="842"/>
      <c r="L138" s="842"/>
      <c r="M138" s="842"/>
    </row>
    <row r="139" spans="1:13">
      <c r="A139" t="s">
        <v>4987</v>
      </c>
      <c r="B139" t="s">
        <v>4848</v>
      </c>
      <c r="C139" t="s">
        <v>683</v>
      </c>
      <c r="D139" s="842">
        <v>1488</v>
      </c>
      <c r="E139" s="842"/>
      <c r="F139" s="842"/>
      <c r="G139" s="842"/>
      <c r="H139" s="842"/>
      <c r="I139" s="842"/>
      <c r="J139" s="842"/>
      <c r="K139" s="842"/>
      <c r="L139" s="842"/>
      <c r="M139" s="842"/>
    </row>
    <row r="140" spans="1:13">
      <c r="A140" t="s">
        <v>4988</v>
      </c>
      <c r="B140" t="s">
        <v>4848</v>
      </c>
      <c r="C140" t="s">
        <v>683</v>
      </c>
      <c r="D140" s="842">
        <v>33821</v>
      </c>
      <c r="E140" s="842"/>
      <c r="F140" s="842"/>
      <c r="G140" s="842"/>
      <c r="H140" s="842"/>
      <c r="I140" s="842"/>
      <c r="J140" s="842"/>
      <c r="K140" s="842"/>
      <c r="L140" s="842"/>
      <c r="M140" s="842"/>
    </row>
    <row r="141" spans="1:13">
      <c r="A141" t="s">
        <v>4989</v>
      </c>
      <c r="B141" t="s">
        <v>4848</v>
      </c>
      <c r="C141" t="s">
        <v>684</v>
      </c>
      <c r="D141" s="842">
        <v>52050</v>
      </c>
      <c r="E141" s="842"/>
      <c r="F141" s="842"/>
      <c r="G141" s="842"/>
      <c r="H141" s="842"/>
      <c r="I141" s="842"/>
      <c r="J141" s="842"/>
      <c r="K141" s="842"/>
      <c r="L141" s="842"/>
      <c r="M141" s="842"/>
    </row>
    <row r="142" spans="1:13">
      <c r="A142" t="s">
        <v>4990</v>
      </c>
      <c r="B142" t="s">
        <v>4848</v>
      </c>
      <c r="C142" t="s">
        <v>483</v>
      </c>
      <c r="D142" s="842">
        <v>14755</v>
      </c>
      <c r="E142" s="842"/>
      <c r="F142" s="842"/>
      <c r="G142" s="842"/>
      <c r="H142" s="842"/>
      <c r="I142" s="842"/>
      <c r="J142" s="842"/>
      <c r="K142" s="842"/>
      <c r="L142" s="842"/>
      <c r="M142" s="842"/>
    </row>
    <row r="143" spans="1:13">
      <c r="A143" t="s">
        <v>4991</v>
      </c>
      <c r="B143" t="s">
        <v>4848</v>
      </c>
      <c r="C143" t="s">
        <v>485</v>
      </c>
      <c r="D143" s="842">
        <v>20245</v>
      </c>
      <c r="E143" s="842"/>
      <c r="F143" s="842"/>
      <c r="G143" s="842"/>
      <c r="H143" s="842"/>
      <c r="I143" s="842"/>
      <c r="J143" s="842"/>
      <c r="K143" s="842"/>
      <c r="L143" s="842"/>
      <c r="M143" s="842"/>
    </row>
    <row r="144" spans="1:13">
      <c r="A144" t="s">
        <v>4992</v>
      </c>
      <c r="B144" t="s">
        <v>4848</v>
      </c>
      <c r="C144" t="s">
        <v>487</v>
      </c>
      <c r="D144" s="842">
        <v>30513</v>
      </c>
      <c r="E144" s="842"/>
      <c r="F144" s="842"/>
      <c r="G144" s="842"/>
      <c r="H144" s="842"/>
      <c r="I144" s="842"/>
      <c r="J144" s="842"/>
      <c r="K144" s="842"/>
      <c r="L144" s="842"/>
      <c r="M144" s="842"/>
    </row>
    <row r="145" spans="1:13">
      <c r="A145" t="s">
        <v>4993</v>
      </c>
      <c r="B145" t="s">
        <v>4848</v>
      </c>
      <c r="C145" t="s">
        <v>685</v>
      </c>
      <c r="D145" s="842">
        <v>1408</v>
      </c>
      <c r="E145" s="842"/>
      <c r="F145" s="842"/>
      <c r="G145" s="842"/>
      <c r="H145" s="842"/>
      <c r="I145" s="842"/>
      <c r="J145" s="842"/>
      <c r="K145" s="842"/>
      <c r="L145" s="842"/>
      <c r="M145" s="842"/>
    </row>
    <row r="146" spans="1:13">
      <c r="A146" t="s">
        <v>4994</v>
      </c>
      <c r="B146" t="s">
        <v>4848</v>
      </c>
      <c r="C146" t="s">
        <v>685</v>
      </c>
      <c r="D146" s="842">
        <v>50283</v>
      </c>
      <c r="E146" s="842"/>
      <c r="F146" s="842"/>
      <c r="G146" s="842"/>
      <c r="H146" s="842"/>
      <c r="I146" s="842"/>
      <c r="J146" s="842"/>
      <c r="K146" s="842"/>
      <c r="L146" s="842"/>
      <c r="M146" s="842"/>
    </row>
    <row r="147" spans="1:13">
      <c r="A147" t="s">
        <v>4995</v>
      </c>
      <c r="B147" t="s">
        <v>4848</v>
      </c>
      <c r="C147" t="s">
        <v>685</v>
      </c>
      <c r="D147" s="842">
        <v>14782</v>
      </c>
      <c r="E147" s="842"/>
      <c r="F147" s="842"/>
      <c r="G147" s="842"/>
      <c r="H147" s="842"/>
      <c r="I147" s="842"/>
      <c r="J147" s="842"/>
      <c r="K147" s="842"/>
      <c r="L147" s="842"/>
      <c r="M147" s="842"/>
    </row>
    <row r="148" spans="1:13">
      <c r="A148" t="s">
        <v>4996</v>
      </c>
      <c r="B148" t="s">
        <v>4862</v>
      </c>
      <c r="C148" t="s">
        <v>685</v>
      </c>
      <c r="D148" s="842">
        <v>3213</v>
      </c>
      <c r="E148" s="842"/>
      <c r="F148" s="842"/>
      <c r="G148" s="842"/>
      <c r="H148" s="842"/>
      <c r="I148" s="842"/>
      <c r="J148" s="842"/>
      <c r="K148" s="842"/>
      <c r="L148" s="842"/>
      <c r="M148" s="842"/>
    </row>
    <row r="149" spans="1:13">
      <c r="A149" t="s">
        <v>4997</v>
      </c>
      <c r="B149" t="s">
        <v>4848</v>
      </c>
      <c r="C149" t="s">
        <v>489</v>
      </c>
      <c r="D149" s="842">
        <v>36427</v>
      </c>
      <c r="E149" s="842"/>
      <c r="F149" s="842"/>
      <c r="G149" s="842"/>
      <c r="H149" s="842"/>
      <c r="I149" s="842"/>
      <c r="J149" s="842"/>
      <c r="K149" s="842"/>
      <c r="L149" s="842"/>
      <c r="M149" s="842"/>
    </row>
    <row r="150" spans="1:13">
      <c r="A150" t="s">
        <v>4998</v>
      </c>
      <c r="B150" t="s">
        <v>4848</v>
      </c>
      <c r="C150" t="s">
        <v>686</v>
      </c>
      <c r="D150" s="842">
        <v>22749</v>
      </c>
      <c r="E150" s="842"/>
      <c r="F150" s="842"/>
      <c r="G150" s="842"/>
      <c r="H150" s="842"/>
      <c r="I150" s="842"/>
      <c r="J150" s="842"/>
      <c r="K150" s="842"/>
      <c r="L150" s="842"/>
      <c r="M150" s="842"/>
    </row>
    <row r="151" spans="1:13">
      <c r="A151" t="s">
        <v>4999</v>
      </c>
      <c r="B151" t="s">
        <v>4848</v>
      </c>
      <c r="C151" t="s">
        <v>687</v>
      </c>
      <c r="D151" s="842">
        <v>17412</v>
      </c>
      <c r="E151" s="842"/>
      <c r="F151" s="842"/>
      <c r="G151" s="842"/>
      <c r="H151" s="842"/>
      <c r="I151" s="842"/>
      <c r="J151" s="842"/>
      <c r="K151" s="842"/>
      <c r="L151" s="842"/>
      <c r="M151" s="842"/>
    </row>
    <row r="152" spans="1:13">
      <c r="A152" t="s">
        <v>5000</v>
      </c>
      <c r="B152" t="s">
        <v>4848</v>
      </c>
      <c r="C152" t="s">
        <v>688</v>
      </c>
      <c r="D152" s="842">
        <v>8833</v>
      </c>
      <c r="E152" s="842"/>
      <c r="F152" s="842"/>
      <c r="G152" s="842"/>
      <c r="H152" s="842"/>
      <c r="I152" s="842"/>
      <c r="J152" s="842"/>
      <c r="K152" s="842"/>
      <c r="L152" s="842"/>
      <c r="M152" s="842"/>
    </row>
    <row r="153" spans="1:13">
      <c r="A153" t="s">
        <v>5001</v>
      </c>
      <c r="B153" t="s">
        <v>4848</v>
      </c>
      <c r="C153" t="s">
        <v>689</v>
      </c>
      <c r="D153" s="842">
        <v>7550</v>
      </c>
      <c r="E153" s="842"/>
      <c r="F153" s="842"/>
      <c r="G153" s="842"/>
      <c r="H153" s="842"/>
      <c r="I153" s="842"/>
      <c r="J153" s="842"/>
      <c r="K153" s="842"/>
      <c r="L153" s="842"/>
      <c r="M153" s="842"/>
    </row>
    <row r="154" spans="1:13">
      <c r="A154" t="s">
        <v>5002</v>
      </c>
      <c r="B154" t="s">
        <v>4848</v>
      </c>
      <c r="C154" t="s">
        <v>689</v>
      </c>
      <c r="D154" s="842">
        <v>71523</v>
      </c>
      <c r="E154" s="842"/>
      <c r="F154" s="842"/>
      <c r="G154" s="842"/>
      <c r="H154" s="842"/>
      <c r="I154" s="842"/>
      <c r="J154" s="842"/>
      <c r="K154" s="842"/>
      <c r="L154" s="842"/>
      <c r="M154" s="842"/>
    </row>
    <row r="155" spans="1:13">
      <c r="A155" t="s">
        <v>5003</v>
      </c>
      <c r="B155" t="s">
        <v>4862</v>
      </c>
      <c r="C155" t="s">
        <v>494</v>
      </c>
      <c r="D155" s="842">
        <v>392</v>
      </c>
      <c r="E155" s="842"/>
      <c r="F155" s="842"/>
      <c r="G155" s="842"/>
      <c r="H155" s="842"/>
      <c r="I155" s="842"/>
      <c r="J155" s="842"/>
      <c r="K155" s="842"/>
      <c r="L155" s="842"/>
      <c r="M155" s="842"/>
    </row>
    <row r="156" spans="1:13">
      <c r="A156" t="s">
        <v>5004</v>
      </c>
      <c r="B156" t="s">
        <v>4848</v>
      </c>
      <c r="C156" t="s">
        <v>494</v>
      </c>
      <c r="D156" s="842">
        <v>16624</v>
      </c>
      <c r="E156" s="842"/>
      <c r="F156" s="842"/>
      <c r="G156" s="842"/>
      <c r="H156" s="842"/>
      <c r="I156" s="842"/>
      <c r="J156" s="842"/>
      <c r="K156" s="842"/>
      <c r="L156" s="842"/>
      <c r="M156" s="842"/>
    </row>
    <row r="157" spans="1:13">
      <c r="A157" t="s">
        <v>5005</v>
      </c>
      <c r="B157" t="s">
        <v>4862</v>
      </c>
      <c r="C157" t="s">
        <v>494</v>
      </c>
      <c r="D157" s="842">
        <v>8118</v>
      </c>
      <c r="E157" s="842"/>
      <c r="F157" s="842"/>
      <c r="G157" s="842"/>
      <c r="H157" s="842"/>
      <c r="I157" s="842"/>
      <c r="J157" s="842"/>
      <c r="K157" s="842"/>
      <c r="L157" s="842"/>
      <c r="M157" s="842"/>
    </row>
    <row r="158" spans="1:13">
      <c r="A158" t="s">
        <v>5006</v>
      </c>
      <c r="B158" t="s">
        <v>4848</v>
      </c>
      <c r="C158" t="s">
        <v>494</v>
      </c>
      <c r="D158" s="842">
        <v>34913</v>
      </c>
      <c r="E158" s="842"/>
      <c r="F158" s="842"/>
      <c r="G158" s="842"/>
      <c r="H158" s="842"/>
      <c r="I158" s="842"/>
      <c r="J158" s="842"/>
      <c r="K158" s="842"/>
      <c r="L158" s="842"/>
      <c r="M158" s="842"/>
    </row>
    <row r="159" spans="1:13">
      <c r="A159" t="s">
        <v>5007</v>
      </c>
      <c r="B159" t="s">
        <v>4848</v>
      </c>
      <c r="C159" t="s">
        <v>494</v>
      </c>
      <c r="D159" s="842">
        <v>67225</v>
      </c>
      <c r="E159" s="842"/>
      <c r="F159" s="842"/>
      <c r="G159" s="842"/>
      <c r="H159" s="842"/>
      <c r="I159" s="842"/>
      <c r="J159" s="842"/>
      <c r="K159" s="842"/>
      <c r="L159" s="842"/>
      <c r="M159" s="842"/>
    </row>
    <row r="160" spans="1:13">
      <c r="A160" t="s">
        <v>5008</v>
      </c>
      <c r="B160" t="s">
        <v>4848</v>
      </c>
      <c r="C160" t="s">
        <v>690</v>
      </c>
      <c r="D160" s="842">
        <v>45945</v>
      </c>
      <c r="E160" s="842"/>
      <c r="F160" s="842"/>
      <c r="G160" s="842"/>
      <c r="H160" s="842"/>
      <c r="I160" s="842"/>
      <c r="J160" s="842"/>
      <c r="K160" s="842"/>
      <c r="L160" s="842"/>
      <c r="M160" s="842"/>
    </row>
    <row r="161" spans="1:13">
      <c r="A161" t="s">
        <v>5009</v>
      </c>
      <c r="B161" t="s">
        <v>4848</v>
      </c>
      <c r="C161" t="s">
        <v>690</v>
      </c>
      <c r="D161" s="842">
        <v>2773</v>
      </c>
      <c r="E161" s="842"/>
      <c r="F161" s="842"/>
      <c r="G161" s="842"/>
      <c r="H161" s="842"/>
      <c r="I161" s="842"/>
      <c r="J161" s="842"/>
      <c r="K161" s="842"/>
      <c r="L161" s="842"/>
      <c r="M161" s="842"/>
    </row>
    <row r="162" spans="1:13">
      <c r="A162" t="s">
        <v>5010</v>
      </c>
      <c r="B162" t="s">
        <v>4848</v>
      </c>
      <c r="C162" t="s">
        <v>496</v>
      </c>
      <c r="D162" s="842">
        <v>39447</v>
      </c>
      <c r="E162" s="842"/>
      <c r="F162" s="842"/>
      <c r="G162" s="842"/>
      <c r="H162" s="842"/>
      <c r="I162" s="842"/>
      <c r="J162" s="842"/>
      <c r="K162" s="842"/>
      <c r="L162" s="842"/>
      <c r="M162" s="842"/>
    </row>
    <row r="163" spans="1:13">
      <c r="A163" t="s">
        <v>5011</v>
      </c>
      <c r="B163" t="s">
        <v>4848</v>
      </c>
      <c r="C163" t="s">
        <v>496</v>
      </c>
      <c r="D163" s="842">
        <v>4001</v>
      </c>
      <c r="E163" s="842"/>
      <c r="F163" s="842"/>
      <c r="G163" s="842"/>
      <c r="H163" s="842"/>
      <c r="I163" s="842"/>
      <c r="J163" s="842"/>
      <c r="K163" s="842"/>
      <c r="L163" s="842"/>
      <c r="M163" s="842"/>
    </row>
    <row r="164" spans="1:13">
      <c r="A164" t="s">
        <v>5012</v>
      </c>
      <c r="B164" t="s">
        <v>4848</v>
      </c>
      <c r="C164" t="s">
        <v>691</v>
      </c>
      <c r="D164" s="842">
        <v>48360</v>
      </c>
      <c r="E164" s="842"/>
      <c r="F164" s="842"/>
      <c r="G164" s="842"/>
      <c r="H164" s="842"/>
      <c r="I164" s="842"/>
      <c r="J164" s="842"/>
      <c r="K164" s="842"/>
      <c r="L164" s="842"/>
      <c r="M164" s="842"/>
    </row>
    <row r="165" spans="1:13">
      <c r="A165" t="s">
        <v>5013</v>
      </c>
      <c r="B165" t="s">
        <v>4848</v>
      </c>
      <c r="C165" t="s">
        <v>692</v>
      </c>
      <c r="D165" s="842">
        <v>10640</v>
      </c>
      <c r="E165" s="842"/>
      <c r="F165" s="842"/>
      <c r="G165" s="842"/>
      <c r="H165" s="842"/>
      <c r="I165" s="842"/>
      <c r="J165" s="842"/>
      <c r="K165" s="842"/>
      <c r="L165" s="842"/>
      <c r="M165" s="842"/>
    </row>
    <row r="166" spans="1:13">
      <c r="A166" t="s">
        <v>5014</v>
      </c>
      <c r="B166" t="s">
        <v>4862</v>
      </c>
      <c r="C166" t="s">
        <v>693</v>
      </c>
      <c r="D166" s="842">
        <v>5669</v>
      </c>
      <c r="E166" s="842"/>
      <c r="F166" s="842"/>
      <c r="G166" s="842"/>
      <c r="H166" s="842"/>
      <c r="I166" s="842"/>
      <c r="J166" s="842"/>
      <c r="K166" s="842"/>
      <c r="L166" s="842"/>
      <c r="M166" s="842"/>
    </row>
    <row r="167" spans="1:13">
      <c r="A167" t="s">
        <v>5015</v>
      </c>
      <c r="B167" t="s">
        <v>4848</v>
      </c>
      <c r="C167" t="s">
        <v>693</v>
      </c>
      <c r="D167" s="842">
        <v>38993</v>
      </c>
      <c r="E167" s="842"/>
      <c r="F167" s="842"/>
      <c r="G167" s="842"/>
      <c r="H167" s="842"/>
      <c r="I167" s="842"/>
      <c r="J167" s="842"/>
      <c r="K167" s="842"/>
      <c r="L167" s="842"/>
      <c r="M167" s="842"/>
    </row>
    <row r="168" spans="1:13">
      <c r="A168" t="s">
        <v>5016</v>
      </c>
      <c r="B168" t="s">
        <v>4848</v>
      </c>
      <c r="C168" t="s">
        <v>693</v>
      </c>
      <c r="D168" s="842">
        <v>2458</v>
      </c>
      <c r="E168" s="842"/>
      <c r="F168" s="842"/>
      <c r="G168" s="842"/>
      <c r="H168" s="842"/>
      <c r="I168" s="842"/>
      <c r="J168" s="842"/>
      <c r="K168" s="842"/>
      <c r="L168" s="842"/>
      <c r="M168" s="842"/>
    </row>
    <row r="169" spans="1:13">
      <c r="A169" t="s">
        <v>5017</v>
      </c>
      <c r="B169" t="s">
        <v>4862</v>
      </c>
      <c r="C169" t="s">
        <v>693</v>
      </c>
      <c r="D169" s="842">
        <v>3195</v>
      </c>
      <c r="E169" s="842"/>
      <c r="F169" s="842"/>
      <c r="G169" s="842"/>
      <c r="H169" s="842"/>
      <c r="I169" s="842"/>
      <c r="J169" s="842"/>
      <c r="K169" s="842"/>
      <c r="L169" s="842"/>
      <c r="M169" s="842"/>
    </row>
    <row r="170" spans="1:13">
      <c r="A170" t="s">
        <v>5018</v>
      </c>
      <c r="B170" t="s">
        <v>4848</v>
      </c>
      <c r="C170" t="s">
        <v>694</v>
      </c>
      <c r="D170" s="842">
        <v>41058</v>
      </c>
      <c r="E170" s="842"/>
      <c r="F170" s="842"/>
      <c r="G170" s="842"/>
      <c r="H170" s="842"/>
      <c r="I170" s="842"/>
      <c r="J170" s="842"/>
      <c r="K170" s="842"/>
      <c r="L170" s="842"/>
      <c r="M170" s="842"/>
    </row>
    <row r="171" spans="1:13">
      <c r="A171" t="s">
        <v>5019</v>
      </c>
      <c r="B171" t="s">
        <v>4848</v>
      </c>
      <c r="C171" t="s">
        <v>695</v>
      </c>
      <c r="D171" s="842">
        <v>8063</v>
      </c>
      <c r="E171" s="842"/>
      <c r="F171" s="842"/>
      <c r="G171" s="842"/>
      <c r="H171" s="842"/>
      <c r="I171" s="842"/>
      <c r="J171" s="842"/>
      <c r="K171" s="842"/>
      <c r="L171" s="842"/>
      <c r="M171" s="842"/>
    </row>
    <row r="172" spans="1:13">
      <c r="A172" t="s">
        <v>5020</v>
      </c>
      <c r="B172" t="s">
        <v>4862</v>
      </c>
      <c r="C172" t="s">
        <v>696</v>
      </c>
      <c r="D172" s="842">
        <v>4448</v>
      </c>
      <c r="E172" s="842"/>
      <c r="F172" s="842"/>
      <c r="G172" s="842"/>
      <c r="H172" s="842"/>
      <c r="I172" s="842"/>
      <c r="J172" s="842"/>
      <c r="K172" s="842"/>
      <c r="L172" s="842"/>
      <c r="M172" s="842"/>
    </row>
    <row r="173" spans="1:13">
      <c r="A173" t="s">
        <v>5021</v>
      </c>
      <c r="B173" t="s">
        <v>4848</v>
      </c>
      <c r="C173" t="s">
        <v>696</v>
      </c>
      <c r="D173" s="842">
        <v>19409</v>
      </c>
      <c r="E173" s="842"/>
      <c r="F173" s="842"/>
      <c r="G173" s="842"/>
      <c r="H173" s="842"/>
      <c r="I173" s="842"/>
      <c r="J173" s="842"/>
      <c r="K173" s="842"/>
      <c r="L173" s="842"/>
      <c r="M173" s="842"/>
    </row>
    <row r="174" spans="1:13">
      <c r="A174" t="s">
        <v>5022</v>
      </c>
      <c r="B174" t="s">
        <v>4848</v>
      </c>
      <c r="C174" t="s">
        <v>697</v>
      </c>
      <c r="D174" s="842">
        <v>25793</v>
      </c>
      <c r="E174" s="842"/>
      <c r="F174" s="842"/>
      <c r="G174" s="842"/>
      <c r="H174" s="842"/>
      <c r="I174" s="842"/>
      <c r="J174" s="842"/>
      <c r="K174" s="842"/>
      <c r="L174" s="842"/>
      <c r="M174" s="842"/>
    </row>
    <row r="175" spans="1:13">
      <c r="A175" t="s">
        <v>5023</v>
      </c>
      <c r="B175" t="s">
        <v>4848</v>
      </c>
      <c r="C175" t="s">
        <v>506</v>
      </c>
      <c r="D175" s="842">
        <v>17719</v>
      </c>
      <c r="E175" s="842"/>
      <c r="F175" s="842"/>
      <c r="G175" s="842"/>
      <c r="H175" s="842"/>
      <c r="I175" s="842"/>
      <c r="J175" s="842"/>
      <c r="K175" s="842"/>
      <c r="L175" s="842"/>
      <c r="M175" s="842"/>
    </row>
    <row r="176" spans="1:13">
      <c r="A176" t="s">
        <v>5024</v>
      </c>
      <c r="B176" t="s">
        <v>4848</v>
      </c>
      <c r="C176" t="s">
        <v>698</v>
      </c>
      <c r="D176" s="842">
        <v>12241</v>
      </c>
      <c r="E176" s="842"/>
      <c r="F176" s="842"/>
      <c r="G176" s="842"/>
      <c r="H176" s="842"/>
      <c r="I176" s="842"/>
      <c r="J176" s="842"/>
      <c r="K176" s="842"/>
      <c r="L176" s="842"/>
      <c r="M176" s="842"/>
    </row>
    <row r="177" spans="1:13">
      <c r="A177" t="s">
        <v>5025</v>
      </c>
      <c r="B177" t="s">
        <v>4848</v>
      </c>
      <c r="C177" t="s">
        <v>699</v>
      </c>
      <c r="D177" s="842">
        <v>18133</v>
      </c>
      <c r="E177" s="842"/>
      <c r="F177" s="842"/>
      <c r="G177" s="842"/>
      <c r="H177" s="842"/>
      <c r="I177" s="842"/>
      <c r="J177" s="842"/>
      <c r="K177" s="842"/>
      <c r="L177" s="842"/>
      <c r="M177" s="842"/>
    </row>
    <row r="178" spans="1:13">
      <c r="A178" t="s">
        <v>5026</v>
      </c>
      <c r="B178" t="s">
        <v>4848</v>
      </c>
      <c r="C178" t="s">
        <v>510</v>
      </c>
      <c r="D178" s="842">
        <v>23424</v>
      </c>
      <c r="E178" s="842"/>
      <c r="F178" s="842"/>
      <c r="G178" s="842"/>
      <c r="H178" s="842"/>
      <c r="I178" s="842"/>
      <c r="J178" s="842"/>
      <c r="K178" s="842"/>
      <c r="L178" s="842"/>
      <c r="M178" s="842"/>
    </row>
    <row r="179" spans="1:13">
      <c r="A179" t="s">
        <v>5027</v>
      </c>
      <c r="B179" t="s">
        <v>4848</v>
      </c>
      <c r="C179" t="s">
        <v>510</v>
      </c>
      <c r="D179" s="842">
        <v>54517</v>
      </c>
      <c r="E179" s="842"/>
      <c r="F179" s="842"/>
      <c r="G179" s="842"/>
      <c r="H179" s="842"/>
      <c r="I179" s="842"/>
      <c r="J179" s="842"/>
      <c r="K179" s="842"/>
      <c r="L179" s="842"/>
      <c r="M179" s="842"/>
    </row>
    <row r="180" spans="1:13">
      <c r="A180" t="s">
        <v>5028</v>
      </c>
      <c r="B180" t="s">
        <v>4848</v>
      </c>
      <c r="C180" t="s">
        <v>511</v>
      </c>
      <c r="D180" s="842">
        <v>52054</v>
      </c>
      <c r="E180" s="842"/>
      <c r="F180" s="842"/>
      <c r="G180" s="842"/>
      <c r="H180" s="842"/>
      <c r="I180" s="842"/>
      <c r="J180" s="842"/>
      <c r="K180" s="842"/>
      <c r="L180" s="842"/>
      <c r="M180" s="842"/>
    </row>
    <row r="181" spans="1:13">
      <c r="A181" t="s">
        <v>5029</v>
      </c>
      <c r="B181" t="s">
        <v>4848</v>
      </c>
      <c r="C181" t="s">
        <v>511</v>
      </c>
      <c r="D181" s="842">
        <v>1820</v>
      </c>
      <c r="E181" s="842"/>
      <c r="F181" s="842"/>
      <c r="G181" s="842"/>
      <c r="H181" s="842"/>
      <c r="I181" s="842"/>
      <c r="J181" s="842"/>
      <c r="K181" s="842"/>
      <c r="L181" s="842"/>
      <c r="M181" s="842"/>
    </row>
    <row r="182" spans="1:13">
      <c r="A182" t="s">
        <v>5030</v>
      </c>
      <c r="B182" t="s">
        <v>4848</v>
      </c>
      <c r="C182" t="s">
        <v>700</v>
      </c>
      <c r="D182" s="842">
        <v>14372</v>
      </c>
      <c r="E182" s="842"/>
      <c r="F182" s="842"/>
      <c r="G182" s="842"/>
      <c r="H182" s="842"/>
      <c r="I182" s="842"/>
      <c r="J182" s="842"/>
      <c r="K182" s="842"/>
      <c r="L182" s="842"/>
      <c r="M182" s="842"/>
    </row>
    <row r="183" spans="1:13">
      <c r="A183" t="s">
        <v>5031</v>
      </c>
      <c r="B183" t="s">
        <v>4848</v>
      </c>
      <c r="C183" t="s">
        <v>701</v>
      </c>
      <c r="D183" s="842">
        <v>10437</v>
      </c>
      <c r="E183" s="842"/>
      <c r="F183" s="842"/>
      <c r="G183" s="842"/>
      <c r="H183" s="842"/>
      <c r="I183" s="842"/>
      <c r="J183" s="842"/>
      <c r="K183" s="842"/>
      <c r="L183" s="842"/>
      <c r="M183" s="842"/>
    </row>
    <row r="184" spans="1:13">
      <c r="A184" t="s">
        <v>5032</v>
      </c>
      <c r="B184" t="s">
        <v>4848</v>
      </c>
      <c r="C184" t="s">
        <v>702</v>
      </c>
      <c r="D184" s="842">
        <v>51751</v>
      </c>
      <c r="E184" s="842"/>
      <c r="F184" s="842"/>
      <c r="G184" s="842"/>
      <c r="H184" s="842"/>
      <c r="I184" s="842"/>
      <c r="J184" s="842"/>
      <c r="K184" s="842"/>
      <c r="L184" s="842"/>
      <c r="M184" s="842"/>
    </row>
    <row r="185" spans="1:13">
      <c r="A185" t="s">
        <v>5033</v>
      </c>
      <c r="B185" t="s">
        <v>4848</v>
      </c>
      <c r="C185" t="s">
        <v>703</v>
      </c>
      <c r="D185" s="842">
        <v>25565</v>
      </c>
      <c r="E185" s="842"/>
      <c r="F185" s="842"/>
      <c r="G185" s="842"/>
      <c r="H185" s="842"/>
      <c r="I185" s="842"/>
      <c r="J185" s="842"/>
      <c r="K185" s="842"/>
      <c r="L185" s="842"/>
      <c r="M185" s="842"/>
    </row>
    <row r="186" spans="1:13">
      <c r="A186" t="s">
        <v>5034</v>
      </c>
      <c r="B186" t="s">
        <v>4848</v>
      </c>
      <c r="C186" t="s">
        <v>708</v>
      </c>
      <c r="D186" s="842">
        <v>2526</v>
      </c>
      <c r="E186" s="842"/>
      <c r="F186" s="842"/>
      <c r="G186" s="842"/>
      <c r="H186" s="842"/>
      <c r="I186" s="842"/>
      <c r="J186" s="842"/>
      <c r="K186" s="842"/>
      <c r="L186" s="842"/>
      <c r="M186" s="842"/>
    </row>
    <row r="187" spans="1:13">
      <c r="A187" t="s">
        <v>5035</v>
      </c>
      <c r="B187" t="s">
        <v>4848</v>
      </c>
      <c r="C187" t="s">
        <v>704</v>
      </c>
      <c r="D187" s="842">
        <v>26993</v>
      </c>
      <c r="E187" s="842"/>
      <c r="F187" s="842"/>
      <c r="G187" s="842"/>
      <c r="H187" s="842"/>
      <c r="I187" s="842"/>
      <c r="J187" s="842"/>
      <c r="K187" s="842"/>
      <c r="L187" s="842"/>
      <c r="M187" s="842"/>
    </row>
    <row r="188" spans="1:13">
      <c r="A188" t="s">
        <v>5036</v>
      </c>
      <c r="B188" t="s">
        <v>4848</v>
      </c>
      <c r="C188" t="s">
        <v>520</v>
      </c>
      <c r="D188" s="842">
        <v>30208</v>
      </c>
      <c r="E188" s="842"/>
      <c r="F188" s="842"/>
      <c r="G188" s="842"/>
      <c r="H188" s="842"/>
      <c r="I188" s="842"/>
      <c r="J188" s="842"/>
      <c r="K188" s="842"/>
      <c r="L188" s="842"/>
      <c r="M188" s="842"/>
    </row>
    <row r="189" spans="1:13">
      <c r="A189" t="s">
        <v>5037</v>
      </c>
      <c r="B189" t="s">
        <v>4862</v>
      </c>
      <c r="C189" t="s">
        <v>521</v>
      </c>
      <c r="D189" s="842">
        <v>6883</v>
      </c>
      <c r="E189" s="842"/>
      <c r="F189" s="842"/>
      <c r="G189" s="842"/>
      <c r="H189" s="842"/>
      <c r="I189" s="842"/>
      <c r="J189" s="842"/>
      <c r="K189" s="842"/>
      <c r="L189" s="842"/>
      <c r="M189" s="842"/>
    </row>
    <row r="190" spans="1:13">
      <c r="A190" t="s">
        <v>5038</v>
      </c>
      <c r="B190" t="s">
        <v>4848</v>
      </c>
      <c r="C190" t="s">
        <v>521</v>
      </c>
      <c r="D190" s="842">
        <v>38322</v>
      </c>
      <c r="E190" s="842"/>
      <c r="F190" s="842"/>
      <c r="G190" s="842"/>
      <c r="H190" s="842"/>
      <c r="I190" s="842"/>
      <c r="J190" s="842"/>
      <c r="K190" s="842"/>
      <c r="L190" s="842"/>
      <c r="M190" s="842"/>
    </row>
    <row r="191" spans="1:13">
      <c r="A191" t="s">
        <v>5039</v>
      </c>
      <c r="B191" t="s">
        <v>4848</v>
      </c>
      <c r="C191" t="s">
        <v>521</v>
      </c>
      <c r="D191" s="842">
        <v>13255</v>
      </c>
      <c r="E191" s="842"/>
      <c r="F191" s="842"/>
      <c r="G191" s="842"/>
      <c r="H191" s="842"/>
      <c r="I191" s="842"/>
      <c r="J191" s="842"/>
      <c r="K191" s="842"/>
      <c r="L191" s="842"/>
      <c r="M191" s="842"/>
    </row>
    <row r="192" spans="1:13">
      <c r="A192" t="s">
        <v>5040</v>
      </c>
      <c r="B192" t="s">
        <v>4848</v>
      </c>
      <c r="C192" t="s">
        <v>705</v>
      </c>
      <c r="D192" s="842">
        <v>5232</v>
      </c>
      <c r="E192" s="842"/>
      <c r="F192" s="842"/>
      <c r="G192" s="842"/>
      <c r="H192" s="842"/>
      <c r="I192" s="842"/>
      <c r="J192" s="842"/>
      <c r="K192" s="842"/>
      <c r="L192" s="842"/>
      <c r="M192" s="842"/>
    </row>
    <row r="193" spans="1:13">
      <c r="A193" t="s">
        <v>5041</v>
      </c>
      <c r="B193" t="s">
        <v>4848</v>
      </c>
      <c r="C193" t="s">
        <v>706</v>
      </c>
      <c r="D193" s="842">
        <v>29517</v>
      </c>
      <c r="E193" s="842"/>
      <c r="F193" s="842"/>
      <c r="G193" s="842"/>
      <c r="H193" s="842"/>
      <c r="I193" s="842"/>
      <c r="J193" s="842"/>
      <c r="K193" s="842"/>
      <c r="L193" s="842"/>
      <c r="M193" s="842"/>
    </row>
    <row r="194" spans="1:13">
      <c r="A194" t="s">
        <v>5042</v>
      </c>
      <c r="B194" t="s">
        <v>4848</v>
      </c>
      <c r="C194" t="s">
        <v>525</v>
      </c>
      <c r="D194" s="842">
        <v>26998</v>
      </c>
      <c r="E194" s="842"/>
      <c r="F194" s="842"/>
      <c r="G194" s="842"/>
      <c r="H194" s="842"/>
      <c r="I194" s="842"/>
      <c r="J194" s="842"/>
      <c r="K194" s="842"/>
      <c r="L194" s="842"/>
      <c r="M194" s="842"/>
    </row>
    <row r="195" spans="1:13">
      <c r="A195" t="s">
        <v>5043</v>
      </c>
      <c r="B195" t="s">
        <v>4848</v>
      </c>
      <c r="C195" t="s">
        <v>526</v>
      </c>
      <c r="D195" s="842">
        <v>12760</v>
      </c>
      <c r="E195" s="842"/>
      <c r="F195" s="842"/>
      <c r="G195" s="842"/>
      <c r="H195" s="842"/>
      <c r="I195" s="842"/>
      <c r="J195" s="842"/>
      <c r="K195" s="842"/>
      <c r="L195" s="842"/>
      <c r="M195" s="842"/>
    </row>
    <row r="196" spans="1:13">
      <c r="A196" t="s">
        <v>5044</v>
      </c>
      <c r="B196" t="s">
        <v>4848</v>
      </c>
      <c r="C196" t="s">
        <v>527</v>
      </c>
      <c r="D196" s="842">
        <v>19008</v>
      </c>
      <c r="E196" s="842"/>
      <c r="F196" s="842"/>
      <c r="G196" s="842"/>
      <c r="H196" s="842"/>
      <c r="I196" s="842"/>
      <c r="J196" s="842"/>
      <c r="K196" s="842"/>
      <c r="L196" s="842"/>
      <c r="M196" s="842"/>
    </row>
    <row r="197" spans="1:13">
      <c r="A197" t="s">
        <v>5045</v>
      </c>
      <c r="B197" t="s">
        <v>4848</v>
      </c>
      <c r="C197" t="s">
        <v>528</v>
      </c>
      <c r="D197" s="842">
        <v>33716</v>
      </c>
      <c r="E197" s="842"/>
      <c r="F197" s="842"/>
      <c r="G197" s="842"/>
      <c r="H197" s="842"/>
      <c r="I197" s="842"/>
      <c r="J197" s="842"/>
      <c r="K197" s="842"/>
      <c r="L197" s="842"/>
      <c r="M197" s="842"/>
    </row>
  </sheetData>
  <sortState xmlns:xlrd2="http://schemas.microsoft.com/office/spreadsheetml/2017/richdata2" ref="F2:G82">
    <sortCondition ref="F2"/>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8" r:id="rId3" name="Button 2">
              <controlPr defaultSize="0" print="0" autoFill="0" autoPict="0" macro="[0]!Düğme1_Tıkla">
                <anchor moveWithCells="1" sizeWithCells="1">
                  <from>
                    <xdr:col>7</xdr:col>
                    <xdr:colOff>733425</xdr:colOff>
                    <xdr:row>2</xdr:row>
                    <xdr:rowOff>142875</xdr:rowOff>
                  </from>
                  <to>
                    <xdr:col>10</xdr:col>
                    <xdr:colOff>723900</xdr:colOff>
                    <xdr:row>4</xdr:row>
                    <xdr:rowOff>152400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0F7-D1AA-4722-AB92-C487D6B8FCC7}">
  <sheetPr codeName="Sheet10" filterMode="1">
    <tabColor theme="0"/>
  </sheetPr>
  <dimension ref="A1:S636"/>
  <sheetViews>
    <sheetView workbookViewId="0">
      <selection activeCell="D36" sqref="D36"/>
    </sheetView>
  </sheetViews>
  <sheetFormatPr defaultRowHeight="14.25"/>
  <cols>
    <col min="1" max="1" width="58.5" bestFit="1" customWidth="1"/>
    <col min="2" max="2" width="10.375" bestFit="1" customWidth="1"/>
    <col min="3" max="3" width="17.5" bestFit="1" customWidth="1"/>
    <col min="4" max="4" width="12.25" bestFit="1" customWidth="1"/>
    <col min="5" max="5" width="15" bestFit="1" customWidth="1"/>
    <col min="6" max="7" width="7.875" bestFit="1" customWidth="1"/>
    <col min="8" max="8" width="13.125" bestFit="1" customWidth="1"/>
    <col min="9" max="10" width="7.875" bestFit="1" customWidth="1"/>
    <col min="11" max="11" width="18.5" bestFit="1" customWidth="1"/>
    <col min="12" max="12" width="6.875" bestFit="1" customWidth="1"/>
    <col min="13" max="13" width="7" bestFit="1" customWidth="1"/>
    <col min="14" max="14" width="14.125" bestFit="1" customWidth="1"/>
    <col min="15" max="15" width="5.875" bestFit="1" customWidth="1"/>
    <col min="16" max="16" width="7" bestFit="1" customWidth="1"/>
    <col min="17" max="17" width="12.25" bestFit="1" customWidth="1"/>
    <col min="18" max="19" width="7.875" bestFit="1" customWidth="1"/>
  </cols>
  <sheetData>
    <row r="1" spans="1:19">
      <c r="A1" t="s">
        <v>5046</v>
      </c>
      <c r="D1" t="s">
        <v>5149</v>
      </c>
      <c r="E1" s="895" t="s">
        <v>5150</v>
      </c>
      <c r="F1" s="895"/>
      <c r="G1" s="895"/>
      <c r="H1" s="895" t="s">
        <v>5151</v>
      </c>
      <c r="I1" s="895"/>
      <c r="J1" s="895"/>
      <c r="K1" s="895" t="s">
        <v>5152</v>
      </c>
      <c r="L1" s="895"/>
      <c r="M1" s="895"/>
      <c r="N1" s="895" t="s">
        <v>5153</v>
      </c>
      <c r="O1" s="895"/>
      <c r="P1" s="895"/>
      <c r="Q1" s="895" t="s">
        <v>707</v>
      </c>
      <c r="R1" s="895"/>
      <c r="S1" s="895"/>
    </row>
    <row r="2" spans="1:19">
      <c r="B2" t="s">
        <v>5047</v>
      </c>
      <c r="C2" t="s">
        <v>529</v>
      </c>
      <c r="E2" t="s">
        <v>5154</v>
      </c>
      <c r="F2" t="s">
        <v>5155</v>
      </c>
      <c r="G2" t="s">
        <v>1429</v>
      </c>
      <c r="H2" t="s">
        <v>5154</v>
      </c>
      <c r="I2" t="s">
        <v>5155</v>
      </c>
      <c r="J2" t="s">
        <v>1429</v>
      </c>
      <c r="K2" t="s">
        <v>5154</v>
      </c>
      <c r="L2" t="s">
        <v>5155</v>
      </c>
      <c r="M2" t="s">
        <v>1429</v>
      </c>
      <c r="N2" t="s">
        <v>5154</v>
      </c>
      <c r="O2" t="s">
        <v>5155</v>
      </c>
      <c r="P2" t="s">
        <v>1429</v>
      </c>
      <c r="Q2" t="s">
        <v>5154</v>
      </c>
      <c r="R2" t="s">
        <v>5155</v>
      </c>
      <c r="S2" t="s">
        <v>1429</v>
      </c>
    </row>
    <row r="3" spans="1:19">
      <c r="A3" t="s">
        <v>4993</v>
      </c>
      <c r="B3" t="s">
        <v>4848</v>
      </c>
      <c r="C3" t="s">
        <v>401</v>
      </c>
      <c r="D3" t="s">
        <v>5156</v>
      </c>
      <c r="E3" s="842">
        <v>0</v>
      </c>
      <c r="F3" s="842">
        <v>0</v>
      </c>
      <c r="G3" s="842">
        <v>0</v>
      </c>
      <c r="H3" s="842">
        <v>1085</v>
      </c>
      <c r="I3" s="842">
        <v>727</v>
      </c>
      <c r="J3" s="842">
        <v>1812</v>
      </c>
      <c r="K3" s="842">
        <v>180</v>
      </c>
      <c r="L3" s="842">
        <v>153</v>
      </c>
      <c r="M3" s="842">
        <v>333</v>
      </c>
      <c r="N3" s="842">
        <v>14</v>
      </c>
      <c r="O3" s="842">
        <v>9</v>
      </c>
      <c r="P3" s="842">
        <v>23</v>
      </c>
      <c r="Q3" s="842">
        <v>1279</v>
      </c>
      <c r="R3" s="842">
        <v>889</v>
      </c>
      <c r="S3" s="842">
        <v>2168</v>
      </c>
    </row>
    <row r="4" spans="1:19" hidden="1">
      <c r="A4" t="s">
        <v>4993</v>
      </c>
      <c r="B4" t="s">
        <v>4848</v>
      </c>
      <c r="C4" t="s">
        <v>401</v>
      </c>
      <c r="D4" t="s">
        <v>5157</v>
      </c>
      <c r="E4" s="842">
        <v>0</v>
      </c>
      <c r="F4" s="842">
        <v>0</v>
      </c>
      <c r="G4" s="842">
        <v>0</v>
      </c>
      <c r="H4" s="842">
        <v>0</v>
      </c>
      <c r="I4" s="842">
        <v>0</v>
      </c>
      <c r="J4" s="842">
        <v>0</v>
      </c>
      <c r="K4" s="842">
        <v>211</v>
      </c>
      <c r="L4" s="842">
        <v>71</v>
      </c>
      <c r="M4" s="842">
        <v>282</v>
      </c>
      <c r="N4" s="842">
        <v>0</v>
      </c>
      <c r="O4" s="842">
        <v>0</v>
      </c>
      <c r="P4" s="842">
        <v>0</v>
      </c>
      <c r="Q4" s="842">
        <v>211</v>
      </c>
      <c r="R4" s="842">
        <v>71</v>
      </c>
      <c r="S4" s="842">
        <v>282</v>
      </c>
    </row>
    <row r="5" spans="1:19" hidden="1">
      <c r="A5" t="s">
        <v>4922</v>
      </c>
      <c r="B5" t="s">
        <v>4848</v>
      </c>
      <c r="C5" t="s">
        <v>401</v>
      </c>
      <c r="D5" t="s">
        <v>735</v>
      </c>
      <c r="E5" s="842">
        <v>0</v>
      </c>
      <c r="F5" s="842">
        <v>0</v>
      </c>
      <c r="G5" s="842">
        <v>0</v>
      </c>
      <c r="H5" s="842">
        <v>1085</v>
      </c>
      <c r="I5" s="842">
        <v>727</v>
      </c>
      <c r="J5" s="842">
        <v>1812</v>
      </c>
      <c r="K5" s="842">
        <v>391</v>
      </c>
      <c r="L5" s="842">
        <v>224</v>
      </c>
      <c r="M5" s="842">
        <v>615</v>
      </c>
      <c r="N5" s="842">
        <v>14</v>
      </c>
      <c r="O5" s="842">
        <v>9</v>
      </c>
      <c r="P5" s="842">
        <v>23</v>
      </c>
      <c r="Q5" s="842">
        <v>1490</v>
      </c>
      <c r="R5" s="842">
        <v>960</v>
      </c>
      <c r="S5" s="842">
        <v>2450</v>
      </c>
    </row>
    <row r="6" spans="1:19">
      <c r="A6" t="s">
        <v>4922</v>
      </c>
      <c r="B6" t="s">
        <v>4848</v>
      </c>
      <c r="C6" t="s">
        <v>401</v>
      </c>
      <c r="D6" t="s">
        <v>5156</v>
      </c>
      <c r="E6" s="842">
        <v>5066</v>
      </c>
      <c r="F6" s="842">
        <v>3322</v>
      </c>
      <c r="G6" s="842">
        <v>8388</v>
      </c>
      <c r="H6" s="842">
        <v>13710</v>
      </c>
      <c r="I6" s="842">
        <v>12749</v>
      </c>
      <c r="J6" s="842">
        <v>26459</v>
      </c>
      <c r="K6" s="842">
        <v>3028</v>
      </c>
      <c r="L6" s="842">
        <v>2549</v>
      </c>
      <c r="M6" s="842">
        <v>5577</v>
      </c>
      <c r="N6" s="842">
        <v>985</v>
      </c>
      <c r="O6" s="842">
        <v>794</v>
      </c>
      <c r="P6" s="842">
        <v>1779</v>
      </c>
      <c r="Q6" s="842">
        <v>22789</v>
      </c>
      <c r="R6" s="842">
        <v>19414</v>
      </c>
      <c r="S6" s="842">
        <v>42203</v>
      </c>
    </row>
    <row r="7" spans="1:19" hidden="1">
      <c r="A7" t="s">
        <v>4922</v>
      </c>
      <c r="B7" t="s">
        <v>4848</v>
      </c>
      <c r="C7" t="s">
        <v>401</v>
      </c>
      <c r="D7" t="s">
        <v>5157</v>
      </c>
      <c r="E7" s="842">
        <v>2032</v>
      </c>
      <c r="F7" s="842">
        <v>1297</v>
      </c>
      <c r="G7" s="842">
        <v>3329</v>
      </c>
      <c r="H7" s="842">
        <v>4359</v>
      </c>
      <c r="I7" s="842">
        <v>2815</v>
      </c>
      <c r="J7" s="842">
        <v>7174</v>
      </c>
      <c r="K7" s="842">
        <v>656</v>
      </c>
      <c r="L7" s="842">
        <v>236</v>
      </c>
      <c r="M7" s="842">
        <v>892</v>
      </c>
      <c r="N7" s="842">
        <v>0</v>
      </c>
      <c r="O7" s="842">
        <v>0</v>
      </c>
      <c r="P7" s="842">
        <v>0</v>
      </c>
      <c r="Q7" s="842">
        <v>7047</v>
      </c>
      <c r="R7" s="842">
        <v>4348</v>
      </c>
      <c r="S7" s="842">
        <v>11395</v>
      </c>
    </row>
    <row r="8" spans="1:19" hidden="1">
      <c r="A8" t="s">
        <v>4847</v>
      </c>
      <c r="B8" t="s">
        <v>4848</v>
      </c>
      <c r="C8" t="s">
        <v>401</v>
      </c>
      <c r="D8" t="s">
        <v>5158</v>
      </c>
      <c r="E8" s="842">
        <v>451</v>
      </c>
      <c r="F8" s="842">
        <v>392</v>
      </c>
      <c r="G8" s="842">
        <v>843</v>
      </c>
      <c r="H8" s="842">
        <v>0</v>
      </c>
      <c r="I8" s="842">
        <v>0</v>
      </c>
      <c r="J8" s="842">
        <v>0</v>
      </c>
      <c r="K8" s="842">
        <v>211</v>
      </c>
      <c r="L8" s="842">
        <v>85</v>
      </c>
      <c r="M8" s="842">
        <v>296</v>
      </c>
      <c r="N8" s="842">
        <v>0</v>
      </c>
      <c r="O8" s="842">
        <v>0</v>
      </c>
      <c r="P8" s="842">
        <v>0</v>
      </c>
      <c r="Q8" s="842">
        <v>662</v>
      </c>
      <c r="R8" s="842">
        <v>477</v>
      </c>
      <c r="S8" s="842">
        <v>1139</v>
      </c>
    </row>
    <row r="9" spans="1:19" hidden="1">
      <c r="A9" t="s">
        <v>4847</v>
      </c>
      <c r="B9" t="s">
        <v>4848</v>
      </c>
      <c r="C9" t="s">
        <v>401</v>
      </c>
      <c r="D9" t="s">
        <v>735</v>
      </c>
      <c r="E9" s="842">
        <v>7549</v>
      </c>
      <c r="F9" s="842">
        <v>5011</v>
      </c>
      <c r="G9" s="842">
        <v>12560</v>
      </c>
      <c r="H9" s="842">
        <v>18069</v>
      </c>
      <c r="I9" s="842">
        <v>15564</v>
      </c>
      <c r="J9" s="842">
        <v>33633</v>
      </c>
      <c r="K9" s="842">
        <v>3895</v>
      </c>
      <c r="L9" s="842">
        <v>2870</v>
      </c>
      <c r="M9" s="842">
        <v>6765</v>
      </c>
      <c r="N9" s="842">
        <v>985</v>
      </c>
      <c r="O9" s="842">
        <v>794</v>
      </c>
      <c r="P9" s="842">
        <v>1779</v>
      </c>
      <c r="Q9" s="842">
        <v>30498</v>
      </c>
      <c r="R9" s="842">
        <v>24239</v>
      </c>
      <c r="S9" s="842">
        <v>54737</v>
      </c>
    </row>
    <row r="10" spans="1:19">
      <c r="A10" t="s">
        <v>4847</v>
      </c>
      <c r="B10" t="s">
        <v>4848</v>
      </c>
      <c r="C10" t="s">
        <v>424</v>
      </c>
      <c r="D10" t="s">
        <v>5156</v>
      </c>
      <c r="E10" s="842">
        <v>4443</v>
      </c>
      <c r="F10" s="842">
        <v>2755</v>
      </c>
      <c r="G10" s="842">
        <v>7198</v>
      </c>
      <c r="H10" s="842">
        <v>3841</v>
      </c>
      <c r="I10" s="842">
        <v>4691</v>
      </c>
      <c r="J10" s="842">
        <v>8532</v>
      </c>
      <c r="K10" s="842">
        <v>313</v>
      </c>
      <c r="L10" s="842">
        <v>195</v>
      </c>
      <c r="M10" s="842">
        <v>508</v>
      </c>
      <c r="N10" s="842">
        <v>42</v>
      </c>
      <c r="O10" s="842">
        <v>24</v>
      </c>
      <c r="P10" s="842">
        <v>66</v>
      </c>
      <c r="Q10" s="842">
        <v>8639</v>
      </c>
      <c r="R10" s="842">
        <v>7665</v>
      </c>
      <c r="S10" s="842">
        <v>16304</v>
      </c>
    </row>
    <row r="11" spans="1:19" hidden="1">
      <c r="A11" t="s">
        <v>4850</v>
      </c>
      <c r="B11" t="s">
        <v>4848</v>
      </c>
      <c r="C11" t="s">
        <v>424</v>
      </c>
      <c r="D11" t="s">
        <v>5157</v>
      </c>
      <c r="E11" s="842">
        <v>1873</v>
      </c>
      <c r="F11" s="842">
        <v>789</v>
      </c>
      <c r="G11" s="842">
        <v>2662</v>
      </c>
      <c r="H11" s="842">
        <v>707</v>
      </c>
      <c r="I11" s="842">
        <v>744</v>
      </c>
      <c r="J11" s="842">
        <v>1451</v>
      </c>
      <c r="K11" s="842">
        <v>0</v>
      </c>
      <c r="L11" s="842">
        <v>0</v>
      </c>
      <c r="M11" s="842">
        <v>0</v>
      </c>
      <c r="N11" s="842">
        <v>0</v>
      </c>
      <c r="O11" s="842">
        <v>0</v>
      </c>
      <c r="P11" s="842">
        <v>0</v>
      </c>
      <c r="Q11" s="842">
        <v>2580</v>
      </c>
      <c r="R11" s="842">
        <v>1533</v>
      </c>
      <c r="S11" s="842">
        <v>4113</v>
      </c>
    </row>
    <row r="12" spans="1:19" hidden="1">
      <c r="A12" t="s">
        <v>4850</v>
      </c>
      <c r="B12" t="s">
        <v>4848</v>
      </c>
      <c r="C12" t="s">
        <v>424</v>
      </c>
      <c r="D12" t="s">
        <v>735</v>
      </c>
      <c r="E12" s="842">
        <v>6316</v>
      </c>
      <c r="F12" s="842">
        <v>3544</v>
      </c>
      <c r="G12" s="842">
        <v>9860</v>
      </c>
      <c r="H12" s="842">
        <v>4548</v>
      </c>
      <c r="I12" s="842">
        <v>5435</v>
      </c>
      <c r="J12" s="842">
        <v>9983</v>
      </c>
      <c r="K12" s="842">
        <v>313</v>
      </c>
      <c r="L12" s="842">
        <v>195</v>
      </c>
      <c r="M12" s="842">
        <v>508</v>
      </c>
      <c r="N12" s="842">
        <v>42</v>
      </c>
      <c r="O12" s="842">
        <v>24</v>
      </c>
      <c r="P12" s="842">
        <v>66</v>
      </c>
      <c r="Q12" s="842">
        <v>11219</v>
      </c>
      <c r="R12" s="842">
        <v>9198</v>
      </c>
      <c r="S12" s="842">
        <v>20417</v>
      </c>
    </row>
    <row r="13" spans="1:19">
      <c r="A13" t="s">
        <v>4850</v>
      </c>
      <c r="B13" t="s">
        <v>4848</v>
      </c>
      <c r="C13" t="s">
        <v>664</v>
      </c>
      <c r="D13" t="s">
        <v>5156</v>
      </c>
      <c r="E13" s="842">
        <v>4616</v>
      </c>
      <c r="F13" s="842">
        <v>2755</v>
      </c>
      <c r="G13" s="842">
        <v>7371</v>
      </c>
      <c r="H13" s="842">
        <v>7578</v>
      </c>
      <c r="I13" s="842">
        <v>7647</v>
      </c>
      <c r="J13" s="842">
        <v>15225</v>
      </c>
      <c r="K13" s="842">
        <v>1498</v>
      </c>
      <c r="L13" s="842">
        <v>1099</v>
      </c>
      <c r="M13" s="842">
        <v>2597</v>
      </c>
      <c r="N13" s="842">
        <v>227</v>
      </c>
      <c r="O13" s="842">
        <v>129</v>
      </c>
      <c r="P13" s="842">
        <v>356</v>
      </c>
      <c r="Q13" s="842">
        <v>13919</v>
      </c>
      <c r="R13" s="842">
        <v>11630</v>
      </c>
      <c r="S13" s="842">
        <v>25549</v>
      </c>
    </row>
    <row r="14" spans="1:19" hidden="1">
      <c r="A14" t="s">
        <v>4851</v>
      </c>
      <c r="B14" t="s">
        <v>4848</v>
      </c>
      <c r="C14" t="s">
        <v>664</v>
      </c>
      <c r="D14" t="s">
        <v>5157</v>
      </c>
      <c r="E14" s="842">
        <v>1496</v>
      </c>
      <c r="F14" s="842">
        <v>955</v>
      </c>
      <c r="G14" s="842">
        <v>2451</v>
      </c>
      <c r="H14" s="842">
        <v>4299</v>
      </c>
      <c r="I14" s="842">
        <v>3640</v>
      </c>
      <c r="J14" s="842">
        <v>7939</v>
      </c>
      <c r="K14" s="842">
        <v>144</v>
      </c>
      <c r="L14" s="842">
        <v>63</v>
      </c>
      <c r="M14" s="842">
        <v>207</v>
      </c>
      <c r="N14" s="842">
        <v>0</v>
      </c>
      <c r="O14" s="842">
        <v>0</v>
      </c>
      <c r="P14" s="842">
        <v>0</v>
      </c>
      <c r="Q14" s="842">
        <v>5939</v>
      </c>
      <c r="R14" s="842">
        <v>4658</v>
      </c>
      <c r="S14" s="842">
        <v>10597</v>
      </c>
    </row>
    <row r="15" spans="1:19" hidden="1">
      <c r="A15" t="s">
        <v>4851</v>
      </c>
      <c r="B15" t="s">
        <v>4848</v>
      </c>
      <c r="C15" t="s">
        <v>664</v>
      </c>
      <c r="D15" t="s">
        <v>5158</v>
      </c>
      <c r="E15" s="842">
        <v>391</v>
      </c>
      <c r="F15" s="842">
        <v>99</v>
      </c>
      <c r="G15" s="842">
        <v>490</v>
      </c>
      <c r="H15" s="842">
        <v>0</v>
      </c>
      <c r="I15" s="842">
        <v>0</v>
      </c>
      <c r="J15" s="842">
        <v>0</v>
      </c>
      <c r="K15" s="842">
        <v>81</v>
      </c>
      <c r="L15" s="842">
        <v>10</v>
      </c>
      <c r="M15" s="842">
        <v>91</v>
      </c>
      <c r="N15" s="842">
        <v>0</v>
      </c>
      <c r="O15" s="842">
        <v>0</v>
      </c>
      <c r="P15" s="842">
        <v>0</v>
      </c>
      <c r="Q15" s="842">
        <v>472</v>
      </c>
      <c r="R15" s="842">
        <v>109</v>
      </c>
      <c r="S15" s="842">
        <v>581</v>
      </c>
    </row>
    <row r="16" spans="1:19" hidden="1">
      <c r="A16" t="s">
        <v>4851</v>
      </c>
      <c r="B16" t="s">
        <v>4848</v>
      </c>
      <c r="C16" t="s">
        <v>664</v>
      </c>
      <c r="D16" t="s">
        <v>735</v>
      </c>
      <c r="E16" s="842">
        <v>6503</v>
      </c>
      <c r="F16" s="842">
        <v>3809</v>
      </c>
      <c r="G16" s="842">
        <v>10312</v>
      </c>
      <c r="H16" s="842">
        <v>11877</v>
      </c>
      <c r="I16" s="842">
        <v>11287</v>
      </c>
      <c r="J16" s="842">
        <v>23164</v>
      </c>
      <c r="K16" s="842">
        <v>1723</v>
      </c>
      <c r="L16" s="842">
        <v>1172</v>
      </c>
      <c r="M16" s="842">
        <v>2895</v>
      </c>
      <c r="N16" s="842">
        <v>227</v>
      </c>
      <c r="O16" s="842">
        <v>129</v>
      </c>
      <c r="P16" s="842">
        <v>356</v>
      </c>
      <c r="Q16" s="842">
        <v>20330</v>
      </c>
      <c r="R16" s="842">
        <v>16397</v>
      </c>
      <c r="S16" s="842">
        <v>36727</v>
      </c>
    </row>
    <row r="17" spans="1:19">
      <c r="A17" t="s">
        <v>4851</v>
      </c>
      <c r="B17" t="s">
        <v>4848</v>
      </c>
      <c r="C17" t="s">
        <v>664</v>
      </c>
      <c r="D17" t="s">
        <v>5156</v>
      </c>
      <c r="E17" s="842">
        <v>418</v>
      </c>
      <c r="F17" s="842">
        <v>1065</v>
      </c>
      <c r="G17" s="842">
        <v>1483</v>
      </c>
      <c r="H17" s="842">
        <v>891</v>
      </c>
      <c r="I17" s="842">
        <v>1611</v>
      </c>
      <c r="J17" s="842">
        <v>2502</v>
      </c>
      <c r="K17" s="842">
        <v>12</v>
      </c>
      <c r="L17" s="842">
        <v>51</v>
      </c>
      <c r="M17" s="842">
        <v>63</v>
      </c>
      <c r="N17" s="842">
        <v>18</v>
      </c>
      <c r="O17" s="842">
        <v>6</v>
      </c>
      <c r="P17" s="842">
        <v>24</v>
      </c>
      <c r="Q17" s="842">
        <v>1339</v>
      </c>
      <c r="R17" s="842">
        <v>2733</v>
      </c>
      <c r="S17" s="842">
        <v>4072</v>
      </c>
    </row>
    <row r="18" spans="1:19" hidden="1">
      <c r="A18" t="s">
        <v>4852</v>
      </c>
      <c r="B18" t="s">
        <v>4848</v>
      </c>
      <c r="C18" t="s">
        <v>664</v>
      </c>
      <c r="D18" t="s">
        <v>5157</v>
      </c>
      <c r="E18" s="842">
        <v>175</v>
      </c>
      <c r="F18" s="842">
        <v>383</v>
      </c>
      <c r="G18" s="842">
        <v>558</v>
      </c>
      <c r="H18" s="842">
        <v>159</v>
      </c>
      <c r="I18" s="842">
        <v>271</v>
      </c>
      <c r="J18" s="842">
        <v>430</v>
      </c>
      <c r="K18" s="842">
        <v>0</v>
      </c>
      <c r="L18" s="842">
        <v>0</v>
      </c>
      <c r="M18" s="842">
        <v>0</v>
      </c>
      <c r="N18" s="842">
        <v>0</v>
      </c>
      <c r="O18" s="842">
        <v>0</v>
      </c>
      <c r="P18" s="842">
        <v>0</v>
      </c>
      <c r="Q18" s="842">
        <v>334</v>
      </c>
      <c r="R18" s="842">
        <v>654</v>
      </c>
      <c r="S18" s="842">
        <v>988</v>
      </c>
    </row>
    <row r="19" spans="1:19" hidden="1">
      <c r="A19" t="s">
        <v>4852</v>
      </c>
      <c r="B19" t="s">
        <v>4848</v>
      </c>
      <c r="C19" t="s">
        <v>664</v>
      </c>
      <c r="D19" t="s">
        <v>735</v>
      </c>
      <c r="E19" s="842">
        <v>593</v>
      </c>
      <c r="F19" s="842">
        <v>1448</v>
      </c>
      <c r="G19" s="842">
        <v>2041</v>
      </c>
      <c r="H19" s="842">
        <v>1050</v>
      </c>
      <c r="I19" s="842">
        <v>1882</v>
      </c>
      <c r="J19" s="842">
        <v>2932</v>
      </c>
      <c r="K19" s="842">
        <v>12</v>
      </c>
      <c r="L19" s="842">
        <v>51</v>
      </c>
      <c r="M19" s="842">
        <v>63</v>
      </c>
      <c r="N19" s="842">
        <v>18</v>
      </c>
      <c r="O19" s="842">
        <v>6</v>
      </c>
      <c r="P19" s="842">
        <v>24</v>
      </c>
      <c r="Q19" s="842">
        <v>1673</v>
      </c>
      <c r="R19" s="842">
        <v>3387</v>
      </c>
      <c r="S19" s="842">
        <v>5060</v>
      </c>
    </row>
    <row r="20" spans="1:19">
      <c r="A20" t="s">
        <v>4852</v>
      </c>
      <c r="B20" t="s">
        <v>4848</v>
      </c>
      <c r="C20" t="s">
        <v>713</v>
      </c>
      <c r="D20" t="s">
        <v>5156</v>
      </c>
      <c r="E20" s="842">
        <v>1483</v>
      </c>
      <c r="F20" s="842">
        <v>1205</v>
      </c>
      <c r="G20" s="842">
        <v>2688</v>
      </c>
      <c r="H20" s="842">
        <v>3092</v>
      </c>
      <c r="I20" s="842">
        <v>3197</v>
      </c>
      <c r="J20" s="842">
        <v>6289</v>
      </c>
      <c r="K20" s="842">
        <v>482</v>
      </c>
      <c r="L20" s="842">
        <v>272</v>
      </c>
      <c r="M20" s="842">
        <v>754</v>
      </c>
      <c r="N20" s="842">
        <v>2</v>
      </c>
      <c r="O20" s="842">
        <v>0</v>
      </c>
      <c r="P20" s="842">
        <v>2</v>
      </c>
      <c r="Q20" s="842">
        <v>5059</v>
      </c>
      <c r="R20" s="842">
        <v>4674</v>
      </c>
      <c r="S20" s="842">
        <v>9733</v>
      </c>
    </row>
    <row r="21" spans="1:19" hidden="1">
      <c r="A21" t="s">
        <v>4853</v>
      </c>
      <c r="B21" t="s">
        <v>4848</v>
      </c>
      <c r="C21" t="s">
        <v>713</v>
      </c>
      <c r="D21" t="s">
        <v>5157</v>
      </c>
      <c r="E21" s="842">
        <v>753</v>
      </c>
      <c r="F21" s="842">
        <v>499</v>
      </c>
      <c r="G21" s="842">
        <v>1252</v>
      </c>
      <c r="H21" s="842">
        <v>748</v>
      </c>
      <c r="I21" s="842">
        <v>635</v>
      </c>
      <c r="J21" s="842">
        <v>1383</v>
      </c>
      <c r="K21" s="842">
        <v>0</v>
      </c>
      <c r="L21" s="842">
        <v>0</v>
      </c>
      <c r="M21" s="842">
        <v>0</v>
      </c>
      <c r="N21" s="842">
        <v>0</v>
      </c>
      <c r="O21" s="842">
        <v>0</v>
      </c>
      <c r="P21" s="842">
        <v>0</v>
      </c>
      <c r="Q21" s="842">
        <v>1501</v>
      </c>
      <c r="R21" s="842">
        <v>1134</v>
      </c>
      <c r="S21" s="842">
        <v>2635</v>
      </c>
    </row>
    <row r="22" spans="1:19" hidden="1">
      <c r="A22" t="s">
        <v>4853</v>
      </c>
      <c r="B22" t="s">
        <v>4848</v>
      </c>
      <c r="C22" t="s">
        <v>713</v>
      </c>
      <c r="D22" t="s">
        <v>735</v>
      </c>
      <c r="E22" s="842">
        <v>2236</v>
      </c>
      <c r="F22" s="842">
        <v>1704</v>
      </c>
      <c r="G22" s="842">
        <v>3940</v>
      </c>
      <c r="H22" s="842">
        <v>3840</v>
      </c>
      <c r="I22" s="842">
        <v>3832</v>
      </c>
      <c r="J22" s="842">
        <v>7672</v>
      </c>
      <c r="K22" s="842">
        <v>482</v>
      </c>
      <c r="L22" s="842">
        <v>272</v>
      </c>
      <c r="M22" s="842">
        <v>754</v>
      </c>
      <c r="N22" s="842">
        <v>2</v>
      </c>
      <c r="O22" s="842">
        <v>0</v>
      </c>
      <c r="P22" s="842">
        <v>2</v>
      </c>
      <c r="Q22" s="842">
        <v>6560</v>
      </c>
      <c r="R22" s="842">
        <v>5808</v>
      </c>
      <c r="S22" s="842">
        <v>12368</v>
      </c>
    </row>
    <row r="23" spans="1:19">
      <c r="A23" t="s">
        <v>4853</v>
      </c>
      <c r="B23" t="s">
        <v>4848</v>
      </c>
      <c r="C23" t="s">
        <v>429</v>
      </c>
      <c r="D23" t="s">
        <v>5156</v>
      </c>
      <c r="E23" s="842">
        <v>1937</v>
      </c>
      <c r="F23" s="842">
        <v>1398</v>
      </c>
      <c r="G23" s="842">
        <v>3335</v>
      </c>
      <c r="H23" s="842">
        <v>5094</v>
      </c>
      <c r="I23" s="842">
        <v>5597</v>
      </c>
      <c r="J23" s="842">
        <v>10691</v>
      </c>
      <c r="K23" s="842">
        <v>1099</v>
      </c>
      <c r="L23" s="842">
        <v>719</v>
      </c>
      <c r="M23" s="842">
        <v>1818</v>
      </c>
      <c r="N23" s="842">
        <v>90</v>
      </c>
      <c r="O23" s="842">
        <v>63</v>
      </c>
      <c r="P23" s="842">
        <v>153</v>
      </c>
      <c r="Q23" s="842">
        <v>8220</v>
      </c>
      <c r="R23" s="842">
        <v>7777</v>
      </c>
      <c r="S23" s="842">
        <v>15997</v>
      </c>
    </row>
    <row r="24" spans="1:19" hidden="1">
      <c r="A24" t="s">
        <v>4875</v>
      </c>
      <c r="B24" t="s">
        <v>4848</v>
      </c>
      <c r="C24" t="s">
        <v>429</v>
      </c>
      <c r="D24" t="s">
        <v>5157</v>
      </c>
      <c r="E24" s="842">
        <v>600</v>
      </c>
      <c r="F24" s="842">
        <v>350</v>
      </c>
      <c r="G24" s="842">
        <v>950</v>
      </c>
      <c r="H24" s="842">
        <v>2852</v>
      </c>
      <c r="I24" s="842">
        <v>1862</v>
      </c>
      <c r="J24" s="842">
        <v>4714</v>
      </c>
      <c r="K24" s="842">
        <v>270</v>
      </c>
      <c r="L24" s="842">
        <v>48</v>
      </c>
      <c r="M24" s="842">
        <v>318</v>
      </c>
      <c r="N24" s="842">
        <v>0</v>
      </c>
      <c r="O24" s="842">
        <v>0</v>
      </c>
      <c r="P24" s="842">
        <v>0</v>
      </c>
      <c r="Q24" s="842">
        <v>3722</v>
      </c>
      <c r="R24" s="842">
        <v>2260</v>
      </c>
      <c r="S24" s="842">
        <v>5982</v>
      </c>
    </row>
    <row r="25" spans="1:19" hidden="1">
      <c r="A25" t="s">
        <v>4875</v>
      </c>
      <c r="B25" t="s">
        <v>4848</v>
      </c>
      <c r="C25" t="s">
        <v>429</v>
      </c>
      <c r="D25" t="s">
        <v>735</v>
      </c>
      <c r="E25" s="842">
        <v>2537</v>
      </c>
      <c r="F25" s="842">
        <v>1748</v>
      </c>
      <c r="G25" s="842">
        <v>4285</v>
      </c>
      <c r="H25" s="842">
        <v>7946</v>
      </c>
      <c r="I25" s="842">
        <v>7459</v>
      </c>
      <c r="J25" s="842">
        <v>15405</v>
      </c>
      <c r="K25" s="842">
        <v>1369</v>
      </c>
      <c r="L25" s="842">
        <v>767</v>
      </c>
      <c r="M25" s="842">
        <v>2136</v>
      </c>
      <c r="N25" s="842">
        <v>90</v>
      </c>
      <c r="O25" s="842">
        <v>63</v>
      </c>
      <c r="P25" s="842">
        <v>153</v>
      </c>
      <c r="Q25" s="842">
        <v>11942</v>
      </c>
      <c r="R25" s="842">
        <v>10037</v>
      </c>
      <c r="S25" s="842">
        <v>21979</v>
      </c>
    </row>
    <row r="26" spans="1:19">
      <c r="A26" t="s">
        <v>4875</v>
      </c>
      <c r="B26" t="s">
        <v>4848</v>
      </c>
      <c r="C26" t="s">
        <v>430</v>
      </c>
      <c r="D26" t="s">
        <v>5156</v>
      </c>
      <c r="E26" s="842">
        <v>3160</v>
      </c>
      <c r="F26" s="842">
        <v>2405</v>
      </c>
      <c r="G26" s="842">
        <v>5565</v>
      </c>
      <c r="H26" s="842">
        <v>2026</v>
      </c>
      <c r="I26" s="842">
        <v>2985</v>
      </c>
      <c r="J26" s="842">
        <v>5011</v>
      </c>
      <c r="K26" s="842">
        <v>282</v>
      </c>
      <c r="L26" s="842">
        <v>204</v>
      </c>
      <c r="M26" s="842">
        <v>486</v>
      </c>
      <c r="N26" s="842">
        <v>8</v>
      </c>
      <c r="O26" s="842">
        <v>6</v>
      </c>
      <c r="P26" s="842">
        <v>14</v>
      </c>
      <c r="Q26" s="842">
        <v>5476</v>
      </c>
      <c r="R26" s="842">
        <v>5600</v>
      </c>
      <c r="S26" s="842">
        <v>11076</v>
      </c>
    </row>
    <row r="27" spans="1:19" hidden="1">
      <c r="A27" t="s">
        <v>4875</v>
      </c>
      <c r="B27" t="s">
        <v>4848</v>
      </c>
      <c r="C27" t="s">
        <v>430</v>
      </c>
      <c r="D27" t="s">
        <v>5157</v>
      </c>
      <c r="E27" s="842">
        <v>1425</v>
      </c>
      <c r="F27" s="842">
        <v>919</v>
      </c>
      <c r="G27" s="842">
        <v>2344</v>
      </c>
      <c r="H27" s="842">
        <v>724</v>
      </c>
      <c r="I27" s="842">
        <v>530</v>
      </c>
      <c r="J27" s="842">
        <v>1254</v>
      </c>
      <c r="K27" s="842">
        <v>0</v>
      </c>
      <c r="L27" s="842">
        <v>0</v>
      </c>
      <c r="M27" s="842">
        <v>0</v>
      </c>
      <c r="N27" s="842">
        <v>0</v>
      </c>
      <c r="O27" s="842">
        <v>0</v>
      </c>
      <c r="P27" s="842">
        <v>0</v>
      </c>
      <c r="Q27" s="842">
        <v>2149</v>
      </c>
      <c r="R27" s="842">
        <v>1449</v>
      </c>
      <c r="S27" s="842">
        <v>3598</v>
      </c>
    </row>
    <row r="28" spans="1:19" hidden="1">
      <c r="A28" t="s">
        <v>4854</v>
      </c>
      <c r="B28" t="s">
        <v>4848</v>
      </c>
      <c r="C28" t="s">
        <v>430</v>
      </c>
      <c r="D28" t="s">
        <v>5158</v>
      </c>
      <c r="E28" s="842">
        <v>635</v>
      </c>
      <c r="F28" s="842">
        <v>694</v>
      </c>
      <c r="G28" s="842">
        <v>1329</v>
      </c>
      <c r="H28" s="842">
        <v>105</v>
      </c>
      <c r="I28" s="842">
        <v>108</v>
      </c>
      <c r="J28" s="842">
        <v>213</v>
      </c>
      <c r="K28" s="842">
        <v>61</v>
      </c>
      <c r="L28" s="842">
        <v>16</v>
      </c>
      <c r="M28" s="842">
        <v>77</v>
      </c>
      <c r="N28" s="842">
        <v>0</v>
      </c>
      <c r="O28" s="842">
        <v>0</v>
      </c>
      <c r="P28" s="842">
        <v>0</v>
      </c>
      <c r="Q28" s="842">
        <v>801</v>
      </c>
      <c r="R28" s="842">
        <v>818</v>
      </c>
      <c r="S28" s="842">
        <v>1619</v>
      </c>
    </row>
    <row r="29" spans="1:19" hidden="1">
      <c r="A29" t="s">
        <v>4854</v>
      </c>
      <c r="B29" t="s">
        <v>4848</v>
      </c>
      <c r="C29" t="s">
        <v>430</v>
      </c>
      <c r="D29" t="s">
        <v>735</v>
      </c>
      <c r="E29" s="842">
        <v>5220</v>
      </c>
      <c r="F29" s="842">
        <v>4018</v>
      </c>
      <c r="G29" s="842">
        <v>9238</v>
      </c>
      <c r="H29" s="842">
        <v>2855</v>
      </c>
      <c r="I29" s="842">
        <v>3623</v>
      </c>
      <c r="J29" s="842">
        <v>6478</v>
      </c>
      <c r="K29" s="842">
        <v>343</v>
      </c>
      <c r="L29" s="842">
        <v>220</v>
      </c>
      <c r="M29" s="842">
        <v>563</v>
      </c>
      <c r="N29" s="842">
        <v>8</v>
      </c>
      <c r="O29" s="842">
        <v>6</v>
      </c>
      <c r="P29" s="842">
        <v>14</v>
      </c>
      <c r="Q29" s="842">
        <v>8426</v>
      </c>
      <c r="R29" s="842">
        <v>7867</v>
      </c>
      <c r="S29" s="842">
        <v>16293</v>
      </c>
    </row>
    <row r="30" spans="1:19">
      <c r="A30" t="s">
        <v>4854</v>
      </c>
      <c r="B30" t="s">
        <v>4848</v>
      </c>
      <c r="C30" t="s">
        <v>432</v>
      </c>
      <c r="D30" t="s">
        <v>5156</v>
      </c>
      <c r="E30" s="842">
        <v>503</v>
      </c>
      <c r="F30" s="842">
        <v>1000</v>
      </c>
      <c r="G30" s="842">
        <v>1503</v>
      </c>
      <c r="H30" s="842">
        <v>8806</v>
      </c>
      <c r="I30" s="842">
        <v>10320</v>
      </c>
      <c r="J30" s="842">
        <v>19126</v>
      </c>
      <c r="K30" s="842">
        <v>2582</v>
      </c>
      <c r="L30" s="842">
        <v>2729</v>
      </c>
      <c r="M30" s="842">
        <v>5311</v>
      </c>
      <c r="N30" s="842">
        <v>1080</v>
      </c>
      <c r="O30" s="842">
        <v>924</v>
      </c>
      <c r="P30" s="842">
        <v>2004</v>
      </c>
      <c r="Q30" s="842">
        <v>12971</v>
      </c>
      <c r="R30" s="842">
        <v>14973</v>
      </c>
      <c r="S30" s="842">
        <v>27944</v>
      </c>
    </row>
    <row r="31" spans="1:19" hidden="1">
      <c r="A31" t="s">
        <v>4876</v>
      </c>
      <c r="B31" t="s">
        <v>4848</v>
      </c>
      <c r="C31" t="s">
        <v>432</v>
      </c>
      <c r="D31" t="s">
        <v>5157</v>
      </c>
      <c r="E31" s="842">
        <v>0</v>
      </c>
      <c r="F31" s="842">
        <v>0</v>
      </c>
      <c r="G31" s="842">
        <v>0</v>
      </c>
      <c r="H31" s="842">
        <v>0</v>
      </c>
      <c r="I31" s="842">
        <v>0</v>
      </c>
      <c r="J31" s="842">
        <v>0</v>
      </c>
      <c r="K31" s="842">
        <v>320</v>
      </c>
      <c r="L31" s="842">
        <v>121</v>
      </c>
      <c r="M31" s="842">
        <v>441</v>
      </c>
      <c r="N31" s="842">
        <v>0</v>
      </c>
      <c r="O31" s="842">
        <v>0</v>
      </c>
      <c r="P31" s="842">
        <v>0</v>
      </c>
      <c r="Q31" s="842">
        <v>320</v>
      </c>
      <c r="R31" s="842">
        <v>121</v>
      </c>
      <c r="S31" s="842">
        <v>441</v>
      </c>
    </row>
    <row r="32" spans="1:19" hidden="1">
      <c r="A32" t="s">
        <v>4876</v>
      </c>
      <c r="B32" t="s">
        <v>4848</v>
      </c>
      <c r="C32" t="s">
        <v>432</v>
      </c>
      <c r="D32" t="s">
        <v>5158</v>
      </c>
      <c r="E32" s="842">
        <v>0</v>
      </c>
      <c r="F32" s="842">
        <v>0</v>
      </c>
      <c r="G32" s="842">
        <v>0</v>
      </c>
      <c r="H32" s="842">
        <v>0</v>
      </c>
      <c r="I32" s="842">
        <v>0</v>
      </c>
      <c r="J32" s="842">
        <v>0</v>
      </c>
      <c r="K32" s="842">
        <v>13</v>
      </c>
      <c r="L32" s="842">
        <v>2</v>
      </c>
      <c r="M32" s="842">
        <v>15</v>
      </c>
      <c r="N32" s="842">
        <v>0</v>
      </c>
      <c r="O32" s="842">
        <v>0</v>
      </c>
      <c r="P32" s="842">
        <v>0</v>
      </c>
      <c r="Q32" s="842">
        <v>13</v>
      </c>
      <c r="R32" s="842">
        <v>2</v>
      </c>
      <c r="S32" s="842">
        <v>15</v>
      </c>
    </row>
    <row r="33" spans="1:19" hidden="1">
      <c r="A33" t="s">
        <v>4876</v>
      </c>
      <c r="B33" t="s">
        <v>4848</v>
      </c>
      <c r="C33" t="s">
        <v>432</v>
      </c>
      <c r="D33" t="s">
        <v>735</v>
      </c>
      <c r="E33" s="842">
        <v>503</v>
      </c>
      <c r="F33" s="842">
        <v>1000</v>
      </c>
      <c r="G33" s="842">
        <v>1503</v>
      </c>
      <c r="H33" s="842">
        <v>8806</v>
      </c>
      <c r="I33" s="842">
        <v>10320</v>
      </c>
      <c r="J33" s="842">
        <v>19126</v>
      </c>
      <c r="K33" s="842">
        <v>2915</v>
      </c>
      <c r="L33" s="842">
        <v>2852</v>
      </c>
      <c r="M33" s="842">
        <v>5767</v>
      </c>
      <c r="N33" s="842">
        <v>1080</v>
      </c>
      <c r="O33" s="842">
        <v>924</v>
      </c>
      <c r="P33" s="842">
        <v>2004</v>
      </c>
      <c r="Q33" s="842">
        <v>13304</v>
      </c>
      <c r="R33" s="842">
        <v>15096</v>
      </c>
      <c r="S33" s="842">
        <v>28400</v>
      </c>
    </row>
    <row r="34" spans="1:19">
      <c r="A34" t="s">
        <v>4877</v>
      </c>
      <c r="B34" t="s">
        <v>4848</v>
      </c>
      <c r="C34" t="s">
        <v>432</v>
      </c>
      <c r="D34" t="s">
        <v>5156</v>
      </c>
      <c r="E34" s="842">
        <v>0</v>
      </c>
      <c r="F34" s="842">
        <v>0</v>
      </c>
      <c r="G34" s="842">
        <v>0</v>
      </c>
      <c r="H34" s="842">
        <v>24</v>
      </c>
      <c r="I34" s="842">
        <v>11</v>
      </c>
      <c r="J34" s="842">
        <v>35</v>
      </c>
      <c r="K34" s="842">
        <v>14</v>
      </c>
      <c r="L34" s="842">
        <v>7</v>
      </c>
      <c r="M34" s="842">
        <v>21</v>
      </c>
      <c r="N34" s="842">
        <v>6</v>
      </c>
      <c r="O34" s="842">
        <v>4</v>
      </c>
      <c r="P34" s="842">
        <v>10</v>
      </c>
      <c r="Q34" s="842">
        <v>44</v>
      </c>
      <c r="R34" s="842">
        <v>22</v>
      </c>
      <c r="S34" s="842">
        <v>66</v>
      </c>
    </row>
    <row r="35" spans="1:19" hidden="1">
      <c r="A35" t="s">
        <v>4877</v>
      </c>
      <c r="B35" t="s">
        <v>4848</v>
      </c>
      <c r="C35" t="s">
        <v>432</v>
      </c>
      <c r="D35" t="s">
        <v>735</v>
      </c>
      <c r="E35" s="842">
        <v>0</v>
      </c>
      <c r="F35" s="842">
        <v>0</v>
      </c>
      <c r="G35" s="842">
        <v>0</v>
      </c>
      <c r="H35" s="842">
        <v>24</v>
      </c>
      <c r="I35" s="842">
        <v>11</v>
      </c>
      <c r="J35" s="842">
        <v>35</v>
      </c>
      <c r="K35" s="842">
        <v>14</v>
      </c>
      <c r="L35" s="842">
        <v>7</v>
      </c>
      <c r="M35" s="842">
        <v>21</v>
      </c>
      <c r="N35" s="842">
        <v>6</v>
      </c>
      <c r="O35" s="842">
        <v>4</v>
      </c>
      <c r="P35" s="842">
        <v>10</v>
      </c>
      <c r="Q35" s="842">
        <v>44</v>
      </c>
      <c r="R35" s="842">
        <v>22</v>
      </c>
      <c r="S35" s="842">
        <v>66</v>
      </c>
    </row>
    <row r="36" spans="1:19">
      <c r="A36" t="s">
        <v>4923</v>
      </c>
      <c r="B36" t="s">
        <v>4848</v>
      </c>
      <c r="C36" t="s">
        <v>432</v>
      </c>
      <c r="D36" t="s">
        <v>5156</v>
      </c>
      <c r="E36" s="842">
        <v>0</v>
      </c>
      <c r="F36" s="842">
        <v>0</v>
      </c>
      <c r="G36" s="842">
        <v>0</v>
      </c>
      <c r="H36" s="842">
        <v>282</v>
      </c>
      <c r="I36" s="842">
        <v>316</v>
      </c>
      <c r="J36" s="842">
        <v>598</v>
      </c>
      <c r="K36" s="842">
        <v>242</v>
      </c>
      <c r="L36" s="842">
        <v>165</v>
      </c>
      <c r="M36" s="842">
        <v>407</v>
      </c>
      <c r="N36" s="842">
        <v>34</v>
      </c>
      <c r="O36" s="842">
        <v>10</v>
      </c>
      <c r="P36" s="842">
        <v>44</v>
      </c>
      <c r="Q36" s="842">
        <v>558</v>
      </c>
      <c r="R36" s="842">
        <v>491</v>
      </c>
      <c r="S36" s="842">
        <v>1049</v>
      </c>
    </row>
    <row r="37" spans="1:19" hidden="1">
      <c r="A37" t="s">
        <v>4923</v>
      </c>
      <c r="B37" t="s">
        <v>4848</v>
      </c>
      <c r="C37" t="s">
        <v>432</v>
      </c>
      <c r="D37" t="s">
        <v>5157</v>
      </c>
      <c r="E37" s="842">
        <v>0</v>
      </c>
      <c r="F37" s="842">
        <v>0</v>
      </c>
      <c r="G37" s="842">
        <v>0</v>
      </c>
      <c r="H37" s="842">
        <v>0</v>
      </c>
      <c r="I37" s="842">
        <v>0</v>
      </c>
      <c r="J37" s="842">
        <v>0</v>
      </c>
      <c r="K37" s="842">
        <v>8</v>
      </c>
      <c r="L37" s="842">
        <v>13</v>
      </c>
      <c r="M37" s="842">
        <v>21</v>
      </c>
      <c r="N37" s="842">
        <v>0</v>
      </c>
      <c r="O37" s="842">
        <v>0</v>
      </c>
      <c r="P37" s="842">
        <v>0</v>
      </c>
      <c r="Q37" s="842">
        <v>8</v>
      </c>
      <c r="R37" s="842">
        <v>13</v>
      </c>
      <c r="S37" s="842">
        <v>21</v>
      </c>
    </row>
    <row r="38" spans="1:19" hidden="1">
      <c r="A38" t="s">
        <v>4923</v>
      </c>
      <c r="B38" t="s">
        <v>4848</v>
      </c>
      <c r="C38" t="s">
        <v>432</v>
      </c>
      <c r="D38" t="s">
        <v>735</v>
      </c>
      <c r="E38" s="842">
        <v>0</v>
      </c>
      <c r="F38" s="842">
        <v>0</v>
      </c>
      <c r="G38" s="842">
        <v>0</v>
      </c>
      <c r="H38" s="842">
        <v>282</v>
      </c>
      <c r="I38" s="842">
        <v>316</v>
      </c>
      <c r="J38" s="842">
        <v>598</v>
      </c>
      <c r="K38" s="842">
        <v>250</v>
      </c>
      <c r="L38" s="842">
        <v>178</v>
      </c>
      <c r="M38" s="842">
        <v>428</v>
      </c>
      <c r="N38" s="842">
        <v>34</v>
      </c>
      <c r="O38" s="842">
        <v>10</v>
      </c>
      <c r="P38" s="842">
        <v>44</v>
      </c>
      <c r="Q38" s="842">
        <v>566</v>
      </c>
      <c r="R38" s="842">
        <v>504</v>
      </c>
      <c r="S38" s="842">
        <v>1070</v>
      </c>
    </row>
    <row r="39" spans="1:19">
      <c r="A39" t="s">
        <v>4923</v>
      </c>
      <c r="B39" t="s">
        <v>4848</v>
      </c>
      <c r="C39" t="s">
        <v>432</v>
      </c>
      <c r="D39" t="s">
        <v>5156</v>
      </c>
      <c r="E39" s="842">
        <v>2271</v>
      </c>
      <c r="F39" s="842">
        <v>2713</v>
      </c>
      <c r="G39" s="842">
        <v>4984</v>
      </c>
      <c r="H39" s="842">
        <v>18030</v>
      </c>
      <c r="I39" s="842">
        <v>20959</v>
      </c>
      <c r="J39" s="842">
        <v>38989</v>
      </c>
      <c r="K39" s="842">
        <v>3152</v>
      </c>
      <c r="L39" s="842">
        <v>3696</v>
      </c>
      <c r="M39" s="842">
        <v>6848</v>
      </c>
      <c r="N39" s="842">
        <v>2842</v>
      </c>
      <c r="O39" s="842">
        <v>2846</v>
      </c>
      <c r="P39" s="842">
        <v>5688</v>
      </c>
      <c r="Q39" s="842">
        <v>26295</v>
      </c>
      <c r="R39" s="842">
        <v>30214</v>
      </c>
      <c r="S39" s="842">
        <v>56509</v>
      </c>
    </row>
    <row r="40" spans="1:19" hidden="1">
      <c r="A40" t="s">
        <v>4855</v>
      </c>
      <c r="B40" t="s">
        <v>4848</v>
      </c>
      <c r="C40" t="s">
        <v>432</v>
      </c>
      <c r="D40" t="s">
        <v>5157</v>
      </c>
      <c r="E40" s="842">
        <v>449</v>
      </c>
      <c r="F40" s="842">
        <v>164</v>
      </c>
      <c r="G40" s="842">
        <v>613</v>
      </c>
      <c r="H40" s="842">
        <v>173</v>
      </c>
      <c r="I40" s="842">
        <v>151</v>
      </c>
      <c r="J40" s="842">
        <v>324</v>
      </c>
      <c r="K40" s="842">
        <v>1041</v>
      </c>
      <c r="L40" s="842">
        <v>569</v>
      </c>
      <c r="M40" s="842">
        <v>1610</v>
      </c>
      <c r="N40" s="842">
        <v>0</v>
      </c>
      <c r="O40" s="842">
        <v>0</v>
      </c>
      <c r="P40" s="842">
        <v>0</v>
      </c>
      <c r="Q40" s="842">
        <v>1663</v>
      </c>
      <c r="R40" s="842">
        <v>884</v>
      </c>
      <c r="S40" s="842">
        <v>2547</v>
      </c>
    </row>
    <row r="41" spans="1:19" hidden="1">
      <c r="A41" t="s">
        <v>4855</v>
      </c>
      <c r="B41" t="s">
        <v>4848</v>
      </c>
      <c r="C41" t="s">
        <v>432</v>
      </c>
      <c r="D41" t="s">
        <v>5158</v>
      </c>
      <c r="E41" s="842">
        <v>1004</v>
      </c>
      <c r="F41" s="842">
        <v>933</v>
      </c>
      <c r="G41" s="842">
        <v>1937</v>
      </c>
      <c r="H41" s="842">
        <v>779</v>
      </c>
      <c r="I41" s="842">
        <v>1599</v>
      </c>
      <c r="J41" s="842">
        <v>2378</v>
      </c>
      <c r="K41" s="842">
        <v>208</v>
      </c>
      <c r="L41" s="842">
        <v>80</v>
      </c>
      <c r="M41" s="842">
        <v>288</v>
      </c>
      <c r="N41" s="842">
        <v>0</v>
      </c>
      <c r="O41" s="842">
        <v>0</v>
      </c>
      <c r="P41" s="842">
        <v>0</v>
      </c>
      <c r="Q41" s="842">
        <v>1991</v>
      </c>
      <c r="R41" s="842">
        <v>2612</v>
      </c>
      <c r="S41" s="842">
        <v>4603</v>
      </c>
    </row>
    <row r="42" spans="1:19" hidden="1">
      <c r="A42" t="s">
        <v>4855</v>
      </c>
      <c r="B42" t="s">
        <v>4848</v>
      </c>
      <c r="C42" t="s">
        <v>432</v>
      </c>
      <c r="D42" t="s">
        <v>735</v>
      </c>
      <c r="E42" s="842">
        <v>3724</v>
      </c>
      <c r="F42" s="842">
        <v>3810</v>
      </c>
      <c r="G42" s="842">
        <v>7534</v>
      </c>
      <c r="H42" s="842">
        <v>18982</v>
      </c>
      <c r="I42" s="842">
        <v>22709</v>
      </c>
      <c r="J42" s="842">
        <v>41691</v>
      </c>
      <c r="K42" s="842">
        <v>4401</v>
      </c>
      <c r="L42" s="842">
        <v>4345</v>
      </c>
      <c r="M42" s="842">
        <v>8746</v>
      </c>
      <c r="N42" s="842">
        <v>2842</v>
      </c>
      <c r="O42" s="842">
        <v>2846</v>
      </c>
      <c r="P42" s="842">
        <v>5688</v>
      </c>
      <c r="Q42" s="842">
        <v>29949</v>
      </c>
      <c r="R42" s="842">
        <v>33710</v>
      </c>
      <c r="S42" s="842">
        <v>63659</v>
      </c>
    </row>
    <row r="43" spans="1:19">
      <c r="A43" t="s">
        <v>4855</v>
      </c>
      <c r="B43" t="s">
        <v>4848</v>
      </c>
      <c r="C43" t="s">
        <v>432</v>
      </c>
      <c r="D43" t="s">
        <v>5156</v>
      </c>
      <c r="E43" s="842">
        <v>699</v>
      </c>
      <c r="F43" s="842">
        <v>836</v>
      </c>
      <c r="G43" s="842">
        <v>1535</v>
      </c>
      <c r="H43" s="842">
        <v>5178</v>
      </c>
      <c r="I43" s="842">
        <v>6514</v>
      </c>
      <c r="J43" s="842">
        <v>11692</v>
      </c>
      <c r="K43" s="842">
        <v>1226</v>
      </c>
      <c r="L43" s="842">
        <v>1274</v>
      </c>
      <c r="M43" s="842">
        <v>2500</v>
      </c>
      <c r="N43" s="842">
        <v>761</v>
      </c>
      <c r="O43" s="842">
        <v>451</v>
      </c>
      <c r="P43" s="842">
        <v>1212</v>
      </c>
      <c r="Q43" s="842">
        <v>7864</v>
      </c>
      <c r="R43" s="842">
        <v>9075</v>
      </c>
      <c r="S43" s="842">
        <v>16939</v>
      </c>
    </row>
    <row r="44" spans="1:19" hidden="1">
      <c r="A44" t="s">
        <v>4908</v>
      </c>
      <c r="B44" t="s">
        <v>4848</v>
      </c>
      <c r="C44" t="s">
        <v>432</v>
      </c>
      <c r="D44" t="s">
        <v>5157</v>
      </c>
      <c r="E44" s="842">
        <v>50</v>
      </c>
      <c r="F44" s="842">
        <v>35</v>
      </c>
      <c r="G44" s="842">
        <v>85</v>
      </c>
      <c r="H44" s="842">
        <v>426</v>
      </c>
      <c r="I44" s="842">
        <v>547</v>
      </c>
      <c r="J44" s="842">
        <v>973</v>
      </c>
      <c r="K44" s="842">
        <v>362</v>
      </c>
      <c r="L44" s="842">
        <v>209</v>
      </c>
      <c r="M44" s="842">
        <v>571</v>
      </c>
      <c r="N44" s="842">
        <v>0</v>
      </c>
      <c r="O44" s="842">
        <v>0</v>
      </c>
      <c r="P44" s="842">
        <v>0</v>
      </c>
      <c r="Q44" s="842">
        <v>838</v>
      </c>
      <c r="R44" s="842">
        <v>791</v>
      </c>
      <c r="S44" s="842">
        <v>1629</v>
      </c>
    </row>
    <row r="45" spans="1:19" hidden="1">
      <c r="A45" t="s">
        <v>4908</v>
      </c>
      <c r="B45" t="s">
        <v>4848</v>
      </c>
      <c r="C45" t="s">
        <v>432</v>
      </c>
      <c r="D45" t="s">
        <v>735</v>
      </c>
      <c r="E45" s="842">
        <v>749</v>
      </c>
      <c r="F45" s="842">
        <v>871</v>
      </c>
      <c r="G45" s="842">
        <v>1620</v>
      </c>
      <c r="H45" s="842">
        <v>5604</v>
      </c>
      <c r="I45" s="842">
        <v>7061</v>
      </c>
      <c r="J45" s="842">
        <v>12665</v>
      </c>
      <c r="K45" s="842">
        <v>1588</v>
      </c>
      <c r="L45" s="842">
        <v>1483</v>
      </c>
      <c r="M45" s="842">
        <v>3071</v>
      </c>
      <c r="N45" s="842">
        <v>761</v>
      </c>
      <c r="O45" s="842">
        <v>451</v>
      </c>
      <c r="P45" s="842">
        <v>1212</v>
      </c>
      <c r="Q45" s="842">
        <v>8702</v>
      </c>
      <c r="R45" s="842">
        <v>9866</v>
      </c>
      <c r="S45" s="842">
        <v>18568</v>
      </c>
    </row>
    <row r="46" spans="1:19">
      <c r="A46" t="s">
        <v>4908</v>
      </c>
      <c r="B46" t="s">
        <v>4862</v>
      </c>
      <c r="C46" t="s">
        <v>432</v>
      </c>
      <c r="D46" t="s">
        <v>5156</v>
      </c>
      <c r="E46" s="842">
        <v>13</v>
      </c>
      <c r="F46" s="842">
        <v>13</v>
      </c>
      <c r="G46" s="842">
        <v>26</v>
      </c>
      <c r="H46" s="842">
        <v>4917</v>
      </c>
      <c r="I46" s="842">
        <v>3520</v>
      </c>
      <c r="J46" s="842">
        <v>8437</v>
      </c>
      <c r="K46" s="842">
        <v>502</v>
      </c>
      <c r="L46" s="842">
        <v>319</v>
      </c>
      <c r="M46" s="842">
        <v>821</v>
      </c>
      <c r="N46" s="842">
        <v>90</v>
      </c>
      <c r="O46" s="842">
        <v>58</v>
      </c>
      <c r="P46" s="842">
        <v>148</v>
      </c>
      <c r="Q46" s="842">
        <v>5522</v>
      </c>
      <c r="R46" s="842">
        <v>3910</v>
      </c>
      <c r="S46" s="842">
        <v>9432</v>
      </c>
    </row>
    <row r="47" spans="1:19" hidden="1">
      <c r="A47" t="s">
        <v>4908</v>
      </c>
      <c r="B47" t="s">
        <v>4862</v>
      </c>
      <c r="C47" t="s">
        <v>432</v>
      </c>
      <c r="D47" t="s">
        <v>5158</v>
      </c>
      <c r="E47" s="842">
        <v>23</v>
      </c>
      <c r="F47" s="842">
        <v>0</v>
      </c>
      <c r="G47" s="842">
        <v>23</v>
      </c>
      <c r="H47" s="842">
        <v>0</v>
      </c>
      <c r="I47" s="842">
        <v>0</v>
      </c>
      <c r="J47" s="842">
        <v>0</v>
      </c>
      <c r="K47" s="842">
        <v>45</v>
      </c>
      <c r="L47" s="842">
        <v>10</v>
      </c>
      <c r="M47" s="842">
        <v>55</v>
      </c>
      <c r="N47" s="842">
        <v>0</v>
      </c>
      <c r="O47" s="842">
        <v>0</v>
      </c>
      <c r="P47" s="842">
        <v>0</v>
      </c>
      <c r="Q47" s="842">
        <v>68</v>
      </c>
      <c r="R47" s="842">
        <v>10</v>
      </c>
      <c r="S47" s="842">
        <v>78</v>
      </c>
    </row>
    <row r="48" spans="1:19" hidden="1">
      <c r="A48" t="s">
        <v>4908</v>
      </c>
      <c r="B48" t="s">
        <v>4862</v>
      </c>
      <c r="C48" t="s">
        <v>432</v>
      </c>
      <c r="D48" t="s">
        <v>735</v>
      </c>
      <c r="E48" s="842">
        <v>36</v>
      </c>
      <c r="F48" s="842">
        <v>13</v>
      </c>
      <c r="G48" s="842">
        <v>49</v>
      </c>
      <c r="H48" s="842">
        <v>4917</v>
      </c>
      <c r="I48" s="842">
        <v>3520</v>
      </c>
      <c r="J48" s="842">
        <v>8437</v>
      </c>
      <c r="K48" s="842">
        <v>547</v>
      </c>
      <c r="L48" s="842">
        <v>329</v>
      </c>
      <c r="M48" s="842">
        <v>876</v>
      </c>
      <c r="N48" s="842">
        <v>90</v>
      </c>
      <c r="O48" s="842">
        <v>58</v>
      </c>
      <c r="P48" s="842">
        <v>148</v>
      </c>
      <c r="Q48" s="842">
        <v>5590</v>
      </c>
      <c r="R48" s="842">
        <v>3920</v>
      </c>
      <c r="S48" s="842">
        <v>9510</v>
      </c>
    </row>
    <row r="49" spans="1:19">
      <c r="A49" t="s">
        <v>4856</v>
      </c>
      <c r="B49" t="s">
        <v>4862</v>
      </c>
      <c r="C49" t="s">
        <v>432</v>
      </c>
      <c r="D49" t="s">
        <v>5156</v>
      </c>
      <c r="E49" s="842">
        <v>1146</v>
      </c>
      <c r="F49" s="842">
        <v>1195</v>
      </c>
      <c r="G49" s="842">
        <v>2341</v>
      </c>
      <c r="H49" s="842">
        <v>5160</v>
      </c>
      <c r="I49" s="842">
        <v>7154</v>
      </c>
      <c r="J49" s="842">
        <v>12314</v>
      </c>
      <c r="K49" s="842">
        <v>596</v>
      </c>
      <c r="L49" s="842">
        <v>793</v>
      </c>
      <c r="M49" s="842">
        <v>1389</v>
      </c>
      <c r="N49" s="842">
        <v>240</v>
      </c>
      <c r="O49" s="842">
        <v>221</v>
      </c>
      <c r="P49" s="842">
        <v>461</v>
      </c>
      <c r="Q49" s="842">
        <v>7142</v>
      </c>
      <c r="R49" s="842">
        <v>9363</v>
      </c>
      <c r="S49" s="842">
        <v>16505</v>
      </c>
    </row>
    <row r="50" spans="1:19" hidden="1">
      <c r="A50" t="s">
        <v>4856</v>
      </c>
      <c r="B50" t="s">
        <v>4862</v>
      </c>
      <c r="C50" t="s">
        <v>432</v>
      </c>
      <c r="D50" t="s">
        <v>5157</v>
      </c>
      <c r="E50" s="842">
        <v>61</v>
      </c>
      <c r="F50" s="842">
        <v>37</v>
      </c>
      <c r="G50" s="842">
        <v>98</v>
      </c>
      <c r="H50" s="842">
        <v>0</v>
      </c>
      <c r="I50" s="842">
        <v>0</v>
      </c>
      <c r="J50" s="842">
        <v>0</v>
      </c>
      <c r="K50" s="842">
        <v>0</v>
      </c>
      <c r="L50" s="842">
        <v>0</v>
      </c>
      <c r="M50" s="842">
        <v>0</v>
      </c>
      <c r="N50" s="842">
        <v>0</v>
      </c>
      <c r="O50" s="842">
        <v>0</v>
      </c>
      <c r="P50" s="842">
        <v>0</v>
      </c>
      <c r="Q50" s="842">
        <v>61</v>
      </c>
      <c r="R50" s="842">
        <v>37</v>
      </c>
      <c r="S50" s="842">
        <v>98</v>
      </c>
    </row>
    <row r="51" spans="1:19" hidden="1">
      <c r="A51" t="s">
        <v>4856</v>
      </c>
      <c r="B51" t="s">
        <v>4862</v>
      </c>
      <c r="C51" t="s">
        <v>432</v>
      </c>
      <c r="D51" t="s">
        <v>5158</v>
      </c>
      <c r="E51" s="842">
        <v>0</v>
      </c>
      <c r="F51" s="842">
        <v>0</v>
      </c>
      <c r="G51" s="842">
        <v>0</v>
      </c>
      <c r="H51" s="842">
        <v>0</v>
      </c>
      <c r="I51" s="842">
        <v>0</v>
      </c>
      <c r="J51" s="842">
        <v>0</v>
      </c>
      <c r="K51" s="842">
        <v>63</v>
      </c>
      <c r="L51" s="842">
        <v>62</v>
      </c>
      <c r="M51" s="842">
        <v>125</v>
      </c>
      <c r="N51" s="842">
        <v>0</v>
      </c>
      <c r="O51" s="842">
        <v>0</v>
      </c>
      <c r="P51" s="842">
        <v>0</v>
      </c>
      <c r="Q51" s="842">
        <v>63</v>
      </c>
      <c r="R51" s="842">
        <v>62</v>
      </c>
      <c r="S51" s="842">
        <v>125</v>
      </c>
    </row>
    <row r="52" spans="1:19" hidden="1">
      <c r="A52" t="s">
        <v>4856</v>
      </c>
      <c r="B52" t="s">
        <v>4862</v>
      </c>
      <c r="C52" t="s">
        <v>432</v>
      </c>
      <c r="D52" t="s">
        <v>735</v>
      </c>
      <c r="E52" s="842">
        <v>1207</v>
      </c>
      <c r="F52" s="842">
        <v>1232</v>
      </c>
      <c r="G52" s="842">
        <v>2439</v>
      </c>
      <c r="H52" s="842">
        <v>5160</v>
      </c>
      <c r="I52" s="842">
        <v>7154</v>
      </c>
      <c r="J52" s="842">
        <v>12314</v>
      </c>
      <c r="K52" s="842">
        <v>659</v>
      </c>
      <c r="L52" s="842">
        <v>855</v>
      </c>
      <c r="M52" s="842">
        <v>1514</v>
      </c>
      <c r="N52" s="842">
        <v>240</v>
      </c>
      <c r="O52" s="842">
        <v>221</v>
      </c>
      <c r="P52" s="842">
        <v>461</v>
      </c>
      <c r="Q52" s="842">
        <v>7266</v>
      </c>
      <c r="R52" s="842">
        <v>9462</v>
      </c>
      <c r="S52" s="842">
        <v>16728</v>
      </c>
    </row>
    <row r="53" spans="1:19">
      <c r="A53" t="s">
        <v>4857</v>
      </c>
      <c r="B53" t="s">
        <v>4862</v>
      </c>
      <c r="C53" t="s">
        <v>432</v>
      </c>
      <c r="D53" t="s">
        <v>5156</v>
      </c>
      <c r="E53" s="842">
        <v>137</v>
      </c>
      <c r="F53" s="842">
        <v>104</v>
      </c>
      <c r="G53" s="842">
        <v>241</v>
      </c>
      <c r="H53" s="842">
        <v>3747</v>
      </c>
      <c r="I53" s="842">
        <v>3237</v>
      </c>
      <c r="J53" s="842">
        <v>6984</v>
      </c>
      <c r="K53" s="842">
        <v>428</v>
      </c>
      <c r="L53" s="842">
        <v>371</v>
      </c>
      <c r="M53" s="842">
        <v>799</v>
      </c>
      <c r="N53" s="842">
        <v>41</v>
      </c>
      <c r="O53" s="842">
        <v>31</v>
      </c>
      <c r="P53" s="842">
        <v>72</v>
      </c>
      <c r="Q53" s="842">
        <v>4353</v>
      </c>
      <c r="R53" s="842">
        <v>3743</v>
      </c>
      <c r="S53" s="842">
        <v>8096</v>
      </c>
    </row>
    <row r="54" spans="1:19" hidden="1">
      <c r="A54" t="s">
        <v>4857</v>
      </c>
      <c r="B54" t="s">
        <v>4862</v>
      </c>
      <c r="C54" t="s">
        <v>432</v>
      </c>
      <c r="D54" t="s">
        <v>5158</v>
      </c>
      <c r="E54" s="842">
        <v>0</v>
      </c>
      <c r="F54" s="842">
        <v>0</v>
      </c>
      <c r="G54" s="842">
        <v>0</v>
      </c>
      <c r="H54" s="842">
        <v>0</v>
      </c>
      <c r="I54" s="842">
        <v>0</v>
      </c>
      <c r="J54" s="842">
        <v>0</v>
      </c>
      <c r="K54" s="842">
        <v>41</v>
      </c>
      <c r="L54" s="842">
        <v>11</v>
      </c>
      <c r="M54" s="842">
        <v>52</v>
      </c>
      <c r="N54" s="842">
        <v>0</v>
      </c>
      <c r="O54" s="842">
        <v>0</v>
      </c>
      <c r="P54" s="842">
        <v>0</v>
      </c>
      <c r="Q54" s="842">
        <v>41</v>
      </c>
      <c r="R54" s="842">
        <v>11</v>
      </c>
      <c r="S54" s="842">
        <v>52</v>
      </c>
    </row>
    <row r="55" spans="1:19" hidden="1">
      <c r="A55" t="s">
        <v>4858</v>
      </c>
      <c r="B55" t="s">
        <v>4862</v>
      </c>
      <c r="C55" t="s">
        <v>432</v>
      </c>
      <c r="D55" t="s">
        <v>735</v>
      </c>
      <c r="E55" s="842">
        <v>137</v>
      </c>
      <c r="F55" s="842">
        <v>104</v>
      </c>
      <c r="G55" s="842">
        <v>241</v>
      </c>
      <c r="H55" s="842">
        <v>3747</v>
      </c>
      <c r="I55" s="842">
        <v>3237</v>
      </c>
      <c r="J55" s="842">
        <v>6984</v>
      </c>
      <c r="K55" s="842">
        <v>469</v>
      </c>
      <c r="L55" s="842">
        <v>382</v>
      </c>
      <c r="M55" s="842">
        <v>851</v>
      </c>
      <c r="N55" s="842">
        <v>41</v>
      </c>
      <c r="O55" s="842">
        <v>31</v>
      </c>
      <c r="P55" s="842">
        <v>72</v>
      </c>
      <c r="Q55" s="842">
        <v>4394</v>
      </c>
      <c r="R55" s="842">
        <v>3754</v>
      </c>
      <c r="S55" s="842">
        <v>8148</v>
      </c>
    </row>
    <row r="56" spans="1:19">
      <c r="A56" t="s">
        <v>4858</v>
      </c>
      <c r="B56" t="s">
        <v>4848</v>
      </c>
      <c r="C56" t="s">
        <v>432</v>
      </c>
      <c r="D56" t="s">
        <v>5156</v>
      </c>
      <c r="E56" s="842">
        <v>2626</v>
      </c>
      <c r="F56" s="842">
        <v>1449</v>
      </c>
      <c r="G56" s="842">
        <v>4075</v>
      </c>
      <c r="H56" s="842">
        <v>12713</v>
      </c>
      <c r="I56" s="842">
        <v>13423</v>
      </c>
      <c r="J56" s="842">
        <v>26136</v>
      </c>
      <c r="K56" s="842">
        <v>3148</v>
      </c>
      <c r="L56" s="842">
        <v>3735</v>
      </c>
      <c r="M56" s="842">
        <v>6883</v>
      </c>
      <c r="N56" s="842">
        <v>1607</v>
      </c>
      <c r="O56" s="842">
        <v>1649</v>
      </c>
      <c r="P56" s="842">
        <v>3256</v>
      </c>
      <c r="Q56" s="842">
        <v>20094</v>
      </c>
      <c r="R56" s="842">
        <v>20256</v>
      </c>
      <c r="S56" s="842">
        <v>40350</v>
      </c>
    </row>
    <row r="57" spans="1:19" hidden="1">
      <c r="A57" t="s">
        <v>4858</v>
      </c>
      <c r="B57" t="s">
        <v>4848</v>
      </c>
      <c r="C57" t="s">
        <v>432</v>
      </c>
      <c r="D57" t="s">
        <v>5157</v>
      </c>
      <c r="E57" s="842">
        <v>843</v>
      </c>
      <c r="F57" s="842">
        <v>277</v>
      </c>
      <c r="G57" s="842">
        <v>1120</v>
      </c>
      <c r="H57" s="842">
        <v>779</v>
      </c>
      <c r="I57" s="842">
        <v>355</v>
      </c>
      <c r="J57" s="842">
        <v>1134</v>
      </c>
      <c r="K57" s="842">
        <v>53</v>
      </c>
      <c r="L57" s="842">
        <v>47</v>
      </c>
      <c r="M57" s="842">
        <v>100</v>
      </c>
      <c r="N57" s="842">
        <v>0</v>
      </c>
      <c r="O57" s="842">
        <v>0</v>
      </c>
      <c r="P57" s="842">
        <v>0</v>
      </c>
      <c r="Q57" s="842">
        <v>1675</v>
      </c>
      <c r="R57" s="842">
        <v>679</v>
      </c>
      <c r="S57" s="842">
        <v>2354</v>
      </c>
    </row>
    <row r="58" spans="1:19" hidden="1">
      <c r="A58" t="s">
        <v>4859</v>
      </c>
      <c r="B58" t="s">
        <v>4848</v>
      </c>
      <c r="C58" t="s">
        <v>432</v>
      </c>
      <c r="D58" t="s">
        <v>5158</v>
      </c>
      <c r="E58" s="842">
        <v>467</v>
      </c>
      <c r="F58" s="842">
        <v>373</v>
      </c>
      <c r="G58" s="842">
        <v>840</v>
      </c>
      <c r="H58" s="842">
        <v>0</v>
      </c>
      <c r="I58" s="842">
        <v>0</v>
      </c>
      <c r="J58" s="842">
        <v>0</v>
      </c>
      <c r="K58" s="842">
        <v>44</v>
      </c>
      <c r="L58" s="842">
        <v>17</v>
      </c>
      <c r="M58" s="842">
        <v>61</v>
      </c>
      <c r="N58" s="842">
        <v>0</v>
      </c>
      <c r="O58" s="842">
        <v>0</v>
      </c>
      <c r="P58" s="842">
        <v>0</v>
      </c>
      <c r="Q58" s="842">
        <v>511</v>
      </c>
      <c r="R58" s="842">
        <v>390</v>
      </c>
      <c r="S58" s="842">
        <v>901</v>
      </c>
    </row>
    <row r="59" spans="1:19" hidden="1">
      <c r="A59" t="s">
        <v>4859</v>
      </c>
      <c r="B59" t="s">
        <v>4848</v>
      </c>
      <c r="C59" t="s">
        <v>432</v>
      </c>
      <c r="D59" t="s">
        <v>735</v>
      </c>
      <c r="E59" s="842">
        <v>3936</v>
      </c>
      <c r="F59" s="842">
        <v>2099</v>
      </c>
      <c r="G59" s="842">
        <v>6035</v>
      </c>
      <c r="H59" s="842">
        <v>13492</v>
      </c>
      <c r="I59" s="842">
        <v>13778</v>
      </c>
      <c r="J59" s="842">
        <v>27270</v>
      </c>
      <c r="K59" s="842">
        <v>3245</v>
      </c>
      <c r="L59" s="842">
        <v>3799</v>
      </c>
      <c r="M59" s="842">
        <v>7044</v>
      </c>
      <c r="N59" s="842">
        <v>1607</v>
      </c>
      <c r="O59" s="842">
        <v>1649</v>
      </c>
      <c r="P59" s="842">
        <v>3256</v>
      </c>
      <c r="Q59" s="842">
        <v>22280</v>
      </c>
      <c r="R59" s="842">
        <v>21325</v>
      </c>
      <c r="S59" s="842">
        <v>43605</v>
      </c>
    </row>
    <row r="60" spans="1:19">
      <c r="A60" t="s">
        <v>4859</v>
      </c>
      <c r="B60" t="s">
        <v>4848</v>
      </c>
      <c r="C60" t="s">
        <v>432</v>
      </c>
      <c r="D60" t="s">
        <v>5156</v>
      </c>
      <c r="E60" s="842">
        <v>2142</v>
      </c>
      <c r="F60" s="842">
        <v>2285</v>
      </c>
      <c r="G60" s="842">
        <v>4427</v>
      </c>
      <c r="H60" s="842">
        <v>14894</v>
      </c>
      <c r="I60" s="842">
        <v>20437</v>
      </c>
      <c r="J60" s="842">
        <v>35331</v>
      </c>
      <c r="K60" s="842">
        <v>2610</v>
      </c>
      <c r="L60" s="842">
        <v>3278</v>
      </c>
      <c r="M60" s="842">
        <v>5888</v>
      </c>
      <c r="N60" s="842">
        <v>1867</v>
      </c>
      <c r="O60" s="842">
        <v>2262</v>
      </c>
      <c r="P60" s="842">
        <v>4129</v>
      </c>
      <c r="Q60" s="842">
        <v>21513</v>
      </c>
      <c r="R60" s="842">
        <v>28262</v>
      </c>
      <c r="S60" s="842">
        <v>49775</v>
      </c>
    </row>
    <row r="61" spans="1:19" hidden="1">
      <c r="A61" t="s">
        <v>4859</v>
      </c>
      <c r="B61" t="s">
        <v>4848</v>
      </c>
      <c r="C61" t="s">
        <v>432</v>
      </c>
      <c r="D61" t="s">
        <v>5157</v>
      </c>
      <c r="E61" s="842">
        <v>729</v>
      </c>
      <c r="F61" s="842">
        <v>141</v>
      </c>
      <c r="G61" s="842">
        <v>870</v>
      </c>
      <c r="H61" s="842">
        <v>0</v>
      </c>
      <c r="I61" s="842">
        <v>0</v>
      </c>
      <c r="J61" s="842">
        <v>0</v>
      </c>
      <c r="K61" s="842">
        <v>778</v>
      </c>
      <c r="L61" s="842">
        <v>490</v>
      </c>
      <c r="M61" s="842">
        <v>1268</v>
      </c>
      <c r="N61" s="842">
        <v>0</v>
      </c>
      <c r="O61" s="842">
        <v>0</v>
      </c>
      <c r="P61" s="842">
        <v>0</v>
      </c>
      <c r="Q61" s="842">
        <v>1507</v>
      </c>
      <c r="R61" s="842">
        <v>631</v>
      </c>
      <c r="S61" s="842">
        <v>2138</v>
      </c>
    </row>
    <row r="62" spans="1:19" hidden="1">
      <c r="A62" t="s">
        <v>4860</v>
      </c>
      <c r="B62" t="s">
        <v>4848</v>
      </c>
      <c r="C62" t="s">
        <v>432</v>
      </c>
      <c r="D62" t="s">
        <v>5158</v>
      </c>
      <c r="E62" s="842">
        <v>0</v>
      </c>
      <c r="F62" s="842">
        <v>0</v>
      </c>
      <c r="G62" s="842">
        <v>0</v>
      </c>
      <c r="H62" s="842">
        <v>0</v>
      </c>
      <c r="I62" s="842">
        <v>0</v>
      </c>
      <c r="J62" s="842">
        <v>0</v>
      </c>
      <c r="K62" s="842">
        <v>27</v>
      </c>
      <c r="L62" s="842">
        <v>67</v>
      </c>
      <c r="M62" s="842">
        <v>94</v>
      </c>
      <c r="N62" s="842">
        <v>0</v>
      </c>
      <c r="O62" s="842">
        <v>0</v>
      </c>
      <c r="P62" s="842">
        <v>0</v>
      </c>
      <c r="Q62" s="842">
        <v>27</v>
      </c>
      <c r="R62" s="842">
        <v>67</v>
      </c>
      <c r="S62" s="842">
        <v>94</v>
      </c>
    </row>
    <row r="63" spans="1:19" hidden="1">
      <c r="A63" t="s">
        <v>4860</v>
      </c>
      <c r="B63" t="s">
        <v>4848</v>
      </c>
      <c r="C63" t="s">
        <v>432</v>
      </c>
      <c r="D63" t="s">
        <v>735</v>
      </c>
      <c r="E63" s="842">
        <v>2871</v>
      </c>
      <c r="F63" s="842">
        <v>2426</v>
      </c>
      <c r="G63" s="842">
        <v>5297</v>
      </c>
      <c r="H63" s="842">
        <v>14894</v>
      </c>
      <c r="I63" s="842">
        <v>20437</v>
      </c>
      <c r="J63" s="842">
        <v>35331</v>
      </c>
      <c r="K63" s="842">
        <v>3415</v>
      </c>
      <c r="L63" s="842">
        <v>3835</v>
      </c>
      <c r="M63" s="842">
        <v>7250</v>
      </c>
      <c r="N63" s="842">
        <v>1867</v>
      </c>
      <c r="O63" s="842">
        <v>2262</v>
      </c>
      <c r="P63" s="842">
        <v>4129</v>
      </c>
      <c r="Q63" s="842">
        <v>23047</v>
      </c>
      <c r="R63" s="842">
        <v>28960</v>
      </c>
      <c r="S63" s="842">
        <v>52007</v>
      </c>
    </row>
    <row r="64" spans="1:19">
      <c r="A64" t="s">
        <v>4860</v>
      </c>
      <c r="B64" t="s">
        <v>4862</v>
      </c>
      <c r="C64" t="s">
        <v>432</v>
      </c>
      <c r="D64" t="s">
        <v>5156</v>
      </c>
      <c r="E64" s="842">
        <v>0</v>
      </c>
      <c r="F64" s="842">
        <v>0</v>
      </c>
      <c r="G64" s="842">
        <v>0</v>
      </c>
      <c r="H64" s="842">
        <v>5881</v>
      </c>
      <c r="I64" s="842">
        <v>5133</v>
      </c>
      <c r="J64" s="842">
        <v>11014</v>
      </c>
      <c r="K64" s="842">
        <v>390</v>
      </c>
      <c r="L64" s="842">
        <v>363</v>
      </c>
      <c r="M64" s="842">
        <v>753</v>
      </c>
      <c r="N64" s="842">
        <v>232</v>
      </c>
      <c r="O64" s="842">
        <v>186</v>
      </c>
      <c r="P64" s="842">
        <v>418</v>
      </c>
      <c r="Q64" s="842">
        <v>6503</v>
      </c>
      <c r="R64" s="842">
        <v>5682</v>
      </c>
      <c r="S64" s="842">
        <v>12185</v>
      </c>
    </row>
    <row r="65" spans="1:19" hidden="1">
      <c r="A65" t="s">
        <v>4878</v>
      </c>
      <c r="B65" t="s">
        <v>4862</v>
      </c>
      <c r="C65" t="s">
        <v>432</v>
      </c>
      <c r="D65" t="s">
        <v>735</v>
      </c>
      <c r="E65" s="842">
        <v>0</v>
      </c>
      <c r="F65" s="842">
        <v>0</v>
      </c>
      <c r="G65" s="842">
        <v>0</v>
      </c>
      <c r="H65" s="842">
        <v>5881</v>
      </c>
      <c r="I65" s="842">
        <v>5133</v>
      </c>
      <c r="J65" s="842">
        <v>11014</v>
      </c>
      <c r="K65" s="842">
        <v>390</v>
      </c>
      <c r="L65" s="842">
        <v>363</v>
      </c>
      <c r="M65" s="842">
        <v>753</v>
      </c>
      <c r="N65" s="842">
        <v>232</v>
      </c>
      <c r="O65" s="842">
        <v>186</v>
      </c>
      <c r="P65" s="842">
        <v>418</v>
      </c>
      <c r="Q65" s="842">
        <v>6503</v>
      </c>
      <c r="R65" s="842">
        <v>5682</v>
      </c>
      <c r="S65" s="842">
        <v>12185</v>
      </c>
    </row>
    <row r="66" spans="1:19">
      <c r="A66" t="s">
        <v>4878</v>
      </c>
      <c r="B66" t="s">
        <v>4862</v>
      </c>
      <c r="C66" t="s">
        <v>432</v>
      </c>
      <c r="D66" t="s">
        <v>5156</v>
      </c>
      <c r="E66" s="842">
        <v>31</v>
      </c>
      <c r="F66" s="842">
        <v>49</v>
      </c>
      <c r="G66" s="842">
        <v>80</v>
      </c>
      <c r="H66" s="842">
        <v>80</v>
      </c>
      <c r="I66" s="842">
        <v>214</v>
      </c>
      <c r="J66" s="842">
        <v>294</v>
      </c>
      <c r="K66" s="842">
        <v>0</v>
      </c>
      <c r="L66" s="842">
        <v>7</v>
      </c>
      <c r="M66" s="842">
        <v>7</v>
      </c>
      <c r="N66" s="842">
        <v>0</v>
      </c>
      <c r="O66" s="842">
        <v>0</v>
      </c>
      <c r="P66" s="842">
        <v>0</v>
      </c>
      <c r="Q66" s="842">
        <v>111</v>
      </c>
      <c r="R66" s="842">
        <v>270</v>
      </c>
      <c r="S66" s="842">
        <v>381</v>
      </c>
    </row>
    <row r="67" spans="1:19" hidden="1">
      <c r="A67" t="s">
        <v>4879</v>
      </c>
      <c r="B67" t="s">
        <v>4862</v>
      </c>
      <c r="C67" t="s">
        <v>432</v>
      </c>
      <c r="D67" t="s">
        <v>735</v>
      </c>
      <c r="E67" s="842">
        <v>31</v>
      </c>
      <c r="F67" s="842">
        <v>49</v>
      </c>
      <c r="G67" s="842">
        <v>80</v>
      </c>
      <c r="H67" s="842">
        <v>80</v>
      </c>
      <c r="I67" s="842">
        <v>214</v>
      </c>
      <c r="J67" s="842">
        <v>294</v>
      </c>
      <c r="K67" s="842">
        <v>0</v>
      </c>
      <c r="L67" s="842">
        <v>7</v>
      </c>
      <c r="M67" s="842">
        <v>7</v>
      </c>
      <c r="N67" s="842">
        <v>0</v>
      </c>
      <c r="O67" s="842">
        <v>0</v>
      </c>
      <c r="P67" s="842">
        <v>0</v>
      </c>
      <c r="Q67" s="842">
        <v>111</v>
      </c>
      <c r="R67" s="842">
        <v>270</v>
      </c>
      <c r="S67" s="842">
        <v>381</v>
      </c>
    </row>
    <row r="68" spans="1:19">
      <c r="A68" t="s">
        <v>4879</v>
      </c>
      <c r="B68" t="s">
        <v>4848</v>
      </c>
      <c r="C68" t="s">
        <v>432</v>
      </c>
      <c r="D68" t="s">
        <v>5156</v>
      </c>
      <c r="E68" s="842">
        <v>0</v>
      </c>
      <c r="F68" s="842">
        <v>0</v>
      </c>
      <c r="G68" s="842">
        <v>0</v>
      </c>
      <c r="H68" s="842">
        <v>12700</v>
      </c>
      <c r="I68" s="842">
        <v>8627</v>
      </c>
      <c r="J68" s="842">
        <v>21327</v>
      </c>
      <c r="K68" s="842">
        <v>2412</v>
      </c>
      <c r="L68" s="842">
        <v>2253</v>
      </c>
      <c r="M68" s="842">
        <v>4665</v>
      </c>
      <c r="N68" s="842">
        <v>1674</v>
      </c>
      <c r="O68" s="842">
        <v>1457</v>
      </c>
      <c r="P68" s="842">
        <v>3131</v>
      </c>
      <c r="Q68" s="842">
        <v>16786</v>
      </c>
      <c r="R68" s="842">
        <v>12337</v>
      </c>
      <c r="S68" s="842">
        <v>29123</v>
      </c>
    </row>
    <row r="69" spans="1:19" hidden="1">
      <c r="A69" t="s">
        <v>4880</v>
      </c>
      <c r="B69" t="s">
        <v>4848</v>
      </c>
      <c r="C69" t="s">
        <v>432</v>
      </c>
      <c r="D69" t="s">
        <v>5157</v>
      </c>
      <c r="E69" s="842">
        <v>28</v>
      </c>
      <c r="F69" s="842">
        <v>3</v>
      </c>
      <c r="G69" s="842">
        <v>31</v>
      </c>
      <c r="H69" s="842">
        <v>0</v>
      </c>
      <c r="I69" s="842">
        <v>0</v>
      </c>
      <c r="J69" s="842">
        <v>0</v>
      </c>
      <c r="K69" s="842">
        <v>165</v>
      </c>
      <c r="L69" s="842">
        <v>83</v>
      </c>
      <c r="M69" s="842">
        <v>248</v>
      </c>
      <c r="N69" s="842">
        <v>0</v>
      </c>
      <c r="O69" s="842">
        <v>0</v>
      </c>
      <c r="P69" s="842">
        <v>0</v>
      </c>
      <c r="Q69" s="842">
        <v>193</v>
      </c>
      <c r="R69" s="842">
        <v>86</v>
      </c>
      <c r="S69" s="842">
        <v>279</v>
      </c>
    </row>
    <row r="70" spans="1:19" hidden="1">
      <c r="A70" t="s">
        <v>4880</v>
      </c>
      <c r="B70" t="s">
        <v>4848</v>
      </c>
      <c r="C70" t="s">
        <v>432</v>
      </c>
      <c r="D70" t="s">
        <v>735</v>
      </c>
      <c r="E70" s="842">
        <v>28</v>
      </c>
      <c r="F70" s="842">
        <v>3</v>
      </c>
      <c r="G70" s="842">
        <v>31</v>
      </c>
      <c r="H70" s="842">
        <v>12700</v>
      </c>
      <c r="I70" s="842">
        <v>8627</v>
      </c>
      <c r="J70" s="842">
        <v>21327</v>
      </c>
      <c r="K70" s="842">
        <v>2577</v>
      </c>
      <c r="L70" s="842">
        <v>2336</v>
      </c>
      <c r="M70" s="842">
        <v>4913</v>
      </c>
      <c r="N70" s="842">
        <v>1674</v>
      </c>
      <c r="O70" s="842">
        <v>1457</v>
      </c>
      <c r="P70" s="842">
        <v>3131</v>
      </c>
      <c r="Q70" s="842">
        <v>16979</v>
      </c>
      <c r="R70" s="842">
        <v>12423</v>
      </c>
      <c r="S70" s="842">
        <v>29402</v>
      </c>
    </row>
    <row r="71" spans="1:19">
      <c r="A71" t="s">
        <v>4880</v>
      </c>
      <c r="B71" t="s">
        <v>4862</v>
      </c>
      <c r="C71" t="s">
        <v>432</v>
      </c>
      <c r="D71" t="s">
        <v>5156</v>
      </c>
      <c r="E71" s="842">
        <v>0</v>
      </c>
      <c r="F71" s="842">
        <v>0</v>
      </c>
      <c r="G71" s="842">
        <v>0</v>
      </c>
      <c r="H71" s="842">
        <v>1174</v>
      </c>
      <c r="I71" s="842">
        <v>1899</v>
      </c>
      <c r="J71" s="842">
        <v>3073</v>
      </c>
      <c r="K71" s="842">
        <v>38</v>
      </c>
      <c r="L71" s="842">
        <v>68</v>
      </c>
      <c r="M71" s="842">
        <v>106</v>
      </c>
      <c r="N71" s="842">
        <v>0</v>
      </c>
      <c r="O71" s="842">
        <v>0</v>
      </c>
      <c r="P71" s="842">
        <v>0</v>
      </c>
      <c r="Q71" s="842">
        <v>1212</v>
      </c>
      <c r="R71" s="842">
        <v>1967</v>
      </c>
      <c r="S71" s="842">
        <v>3179</v>
      </c>
    </row>
    <row r="72" spans="1:19" hidden="1">
      <c r="A72" t="s">
        <v>4881</v>
      </c>
      <c r="B72" t="s">
        <v>4862</v>
      </c>
      <c r="C72" t="s">
        <v>432</v>
      </c>
      <c r="D72" t="s">
        <v>735</v>
      </c>
      <c r="E72" s="842">
        <v>0</v>
      </c>
      <c r="F72" s="842">
        <v>0</v>
      </c>
      <c r="G72" s="842">
        <v>0</v>
      </c>
      <c r="H72" s="842">
        <v>1174</v>
      </c>
      <c r="I72" s="842">
        <v>1899</v>
      </c>
      <c r="J72" s="842">
        <v>3073</v>
      </c>
      <c r="K72" s="842">
        <v>38</v>
      </c>
      <c r="L72" s="842">
        <v>68</v>
      </c>
      <c r="M72" s="842">
        <v>106</v>
      </c>
      <c r="N72" s="842">
        <v>0</v>
      </c>
      <c r="O72" s="842">
        <v>0</v>
      </c>
      <c r="P72" s="842">
        <v>0</v>
      </c>
      <c r="Q72" s="842">
        <v>1212</v>
      </c>
      <c r="R72" s="842">
        <v>1967</v>
      </c>
      <c r="S72" s="842">
        <v>3179</v>
      </c>
    </row>
    <row r="73" spans="1:19">
      <c r="A73" t="s">
        <v>4881</v>
      </c>
      <c r="B73" t="s">
        <v>4862</v>
      </c>
      <c r="C73" t="s">
        <v>432</v>
      </c>
      <c r="D73" t="s">
        <v>5156</v>
      </c>
      <c r="E73" s="842">
        <v>0</v>
      </c>
      <c r="F73" s="842">
        <v>0</v>
      </c>
      <c r="G73" s="842">
        <v>0</v>
      </c>
      <c r="H73" s="842">
        <v>2702</v>
      </c>
      <c r="I73" s="842">
        <v>2543</v>
      </c>
      <c r="J73" s="842">
        <v>5245</v>
      </c>
      <c r="K73" s="842">
        <v>380</v>
      </c>
      <c r="L73" s="842">
        <v>233</v>
      </c>
      <c r="M73" s="842">
        <v>613</v>
      </c>
      <c r="N73" s="842">
        <v>152</v>
      </c>
      <c r="O73" s="842">
        <v>42</v>
      </c>
      <c r="P73" s="842">
        <v>194</v>
      </c>
      <c r="Q73" s="842">
        <v>3234</v>
      </c>
      <c r="R73" s="842">
        <v>2818</v>
      </c>
      <c r="S73" s="842">
        <v>6052</v>
      </c>
    </row>
    <row r="74" spans="1:19" hidden="1">
      <c r="A74" t="s">
        <v>4881</v>
      </c>
      <c r="B74" t="s">
        <v>4862</v>
      </c>
      <c r="C74" t="s">
        <v>432</v>
      </c>
      <c r="D74" t="s">
        <v>735</v>
      </c>
      <c r="E74" s="842">
        <v>0</v>
      </c>
      <c r="F74" s="842">
        <v>0</v>
      </c>
      <c r="G74" s="842">
        <v>0</v>
      </c>
      <c r="H74" s="842">
        <v>2702</v>
      </c>
      <c r="I74" s="842">
        <v>2543</v>
      </c>
      <c r="J74" s="842">
        <v>5245</v>
      </c>
      <c r="K74" s="842">
        <v>380</v>
      </c>
      <c r="L74" s="842">
        <v>233</v>
      </c>
      <c r="M74" s="842">
        <v>613</v>
      </c>
      <c r="N74" s="842">
        <v>152</v>
      </c>
      <c r="O74" s="842">
        <v>42</v>
      </c>
      <c r="P74" s="842">
        <v>194</v>
      </c>
      <c r="Q74" s="842">
        <v>3234</v>
      </c>
      <c r="R74" s="842">
        <v>2818</v>
      </c>
      <c r="S74" s="842">
        <v>6052</v>
      </c>
    </row>
    <row r="75" spans="1:19">
      <c r="A75" t="s">
        <v>4924</v>
      </c>
      <c r="B75" t="s">
        <v>4862</v>
      </c>
      <c r="C75" t="s">
        <v>432</v>
      </c>
      <c r="D75" t="s">
        <v>5156</v>
      </c>
      <c r="E75" s="842">
        <v>327</v>
      </c>
      <c r="F75" s="842">
        <v>186</v>
      </c>
      <c r="G75" s="842">
        <v>513</v>
      </c>
      <c r="H75" s="842">
        <v>1768</v>
      </c>
      <c r="I75" s="842">
        <v>712</v>
      </c>
      <c r="J75" s="842">
        <v>2480</v>
      </c>
      <c r="K75" s="842">
        <v>102</v>
      </c>
      <c r="L75" s="842">
        <v>31</v>
      </c>
      <c r="M75" s="842">
        <v>133</v>
      </c>
      <c r="N75" s="842">
        <v>76</v>
      </c>
      <c r="O75" s="842">
        <v>13</v>
      </c>
      <c r="P75" s="842">
        <v>89</v>
      </c>
      <c r="Q75" s="842">
        <v>2273</v>
      </c>
      <c r="R75" s="842">
        <v>942</v>
      </c>
      <c r="S75" s="842">
        <v>3215</v>
      </c>
    </row>
    <row r="76" spans="1:19" hidden="1">
      <c r="A76" t="s">
        <v>4924</v>
      </c>
      <c r="B76" t="s">
        <v>4862</v>
      </c>
      <c r="C76" t="s">
        <v>432</v>
      </c>
      <c r="D76" t="s">
        <v>5157</v>
      </c>
      <c r="E76" s="842">
        <v>12</v>
      </c>
      <c r="F76" s="842">
        <v>7</v>
      </c>
      <c r="G76" s="842">
        <v>19</v>
      </c>
      <c r="H76" s="842">
        <v>0</v>
      </c>
      <c r="I76" s="842">
        <v>0</v>
      </c>
      <c r="J76" s="842">
        <v>0</v>
      </c>
      <c r="K76" s="842">
        <v>0</v>
      </c>
      <c r="L76" s="842">
        <v>0</v>
      </c>
      <c r="M76" s="842">
        <v>0</v>
      </c>
      <c r="N76" s="842">
        <v>0</v>
      </c>
      <c r="O76" s="842">
        <v>0</v>
      </c>
      <c r="P76" s="842">
        <v>0</v>
      </c>
      <c r="Q76" s="842">
        <v>12</v>
      </c>
      <c r="R76" s="842">
        <v>7</v>
      </c>
      <c r="S76" s="842">
        <v>19</v>
      </c>
    </row>
    <row r="77" spans="1:19" hidden="1">
      <c r="A77" t="s">
        <v>4924</v>
      </c>
      <c r="B77" t="s">
        <v>4862</v>
      </c>
      <c r="C77" t="s">
        <v>432</v>
      </c>
      <c r="D77" t="s">
        <v>735</v>
      </c>
      <c r="E77" s="842">
        <v>339</v>
      </c>
      <c r="F77" s="842">
        <v>193</v>
      </c>
      <c r="G77" s="842">
        <v>532</v>
      </c>
      <c r="H77" s="842">
        <v>1768</v>
      </c>
      <c r="I77" s="842">
        <v>712</v>
      </c>
      <c r="J77" s="842">
        <v>2480</v>
      </c>
      <c r="K77" s="842">
        <v>102</v>
      </c>
      <c r="L77" s="842">
        <v>31</v>
      </c>
      <c r="M77" s="842">
        <v>133</v>
      </c>
      <c r="N77" s="842">
        <v>76</v>
      </c>
      <c r="O77" s="842">
        <v>13</v>
      </c>
      <c r="P77" s="842">
        <v>89</v>
      </c>
      <c r="Q77" s="842">
        <v>2285</v>
      </c>
      <c r="R77" s="842">
        <v>949</v>
      </c>
      <c r="S77" s="842">
        <v>3234</v>
      </c>
    </row>
    <row r="78" spans="1:19">
      <c r="A78" t="s">
        <v>4906</v>
      </c>
      <c r="B78" t="s">
        <v>4862</v>
      </c>
      <c r="C78" t="s">
        <v>432</v>
      </c>
      <c r="D78" t="s">
        <v>5156</v>
      </c>
      <c r="E78" s="842">
        <v>564</v>
      </c>
      <c r="F78" s="842">
        <v>734</v>
      </c>
      <c r="G78" s="842">
        <v>1298</v>
      </c>
      <c r="H78" s="842">
        <v>1170</v>
      </c>
      <c r="I78" s="842">
        <v>1824</v>
      </c>
      <c r="J78" s="842">
        <v>2994</v>
      </c>
      <c r="K78" s="842">
        <v>532</v>
      </c>
      <c r="L78" s="842">
        <v>337</v>
      </c>
      <c r="M78" s="842">
        <v>869</v>
      </c>
      <c r="N78" s="842">
        <v>5</v>
      </c>
      <c r="O78" s="842">
        <v>3</v>
      </c>
      <c r="P78" s="842">
        <v>8</v>
      </c>
      <c r="Q78" s="842">
        <v>2271</v>
      </c>
      <c r="R78" s="842">
        <v>2898</v>
      </c>
      <c r="S78" s="842">
        <v>5169</v>
      </c>
    </row>
    <row r="79" spans="1:19" hidden="1">
      <c r="A79" t="s">
        <v>4906</v>
      </c>
      <c r="B79" t="s">
        <v>4862</v>
      </c>
      <c r="C79" t="s">
        <v>432</v>
      </c>
      <c r="D79" t="s">
        <v>735</v>
      </c>
      <c r="E79" s="842">
        <v>564</v>
      </c>
      <c r="F79" s="842">
        <v>734</v>
      </c>
      <c r="G79" s="842">
        <v>1298</v>
      </c>
      <c r="H79" s="842">
        <v>1170</v>
      </c>
      <c r="I79" s="842">
        <v>1824</v>
      </c>
      <c r="J79" s="842">
        <v>2994</v>
      </c>
      <c r="K79" s="842">
        <v>532</v>
      </c>
      <c r="L79" s="842">
        <v>337</v>
      </c>
      <c r="M79" s="842">
        <v>869</v>
      </c>
      <c r="N79" s="842">
        <v>5</v>
      </c>
      <c r="O79" s="842">
        <v>3</v>
      </c>
      <c r="P79" s="842">
        <v>8</v>
      </c>
      <c r="Q79" s="842">
        <v>2271</v>
      </c>
      <c r="R79" s="842">
        <v>2898</v>
      </c>
      <c r="S79" s="842">
        <v>5169</v>
      </c>
    </row>
    <row r="80" spans="1:19">
      <c r="A80" t="s">
        <v>4906</v>
      </c>
      <c r="B80" t="s">
        <v>4862</v>
      </c>
      <c r="C80" t="s">
        <v>432</v>
      </c>
      <c r="D80" t="s">
        <v>5156</v>
      </c>
      <c r="E80" s="842">
        <v>43</v>
      </c>
      <c r="F80" s="842">
        <v>155</v>
      </c>
      <c r="G80" s="842">
        <v>198</v>
      </c>
      <c r="H80" s="842">
        <v>182</v>
      </c>
      <c r="I80" s="842">
        <v>438</v>
      </c>
      <c r="J80" s="842">
        <v>620</v>
      </c>
      <c r="K80" s="842">
        <v>0</v>
      </c>
      <c r="L80" s="842">
        <v>2</v>
      </c>
      <c r="M80" s="842">
        <v>2</v>
      </c>
      <c r="N80" s="842">
        <v>0</v>
      </c>
      <c r="O80" s="842">
        <v>0</v>
      </c>
      <c r="P80" s="842">
        <v>0</v>
      </c>
      <c r="Q80" s="842">
        <v>225</v>
      </c>
      <c r="R80" s="842">
        <v>595</v>
      </c>
      <c r="S80" s="842">
        <v>820</v>
      </c>
    </row>
    <row r="81" spans="1:19" hidden="1">
      <c r="A81" t="s">
        <v>4906</v>
      </c>
      <c r="B81" t="s">
        <v>4862</v>
      </c>
      <c r="C81" t="s">
        <v>432</v>
      </c>
      <c r="D81" t="s">
        <v>735</v>
      </c>
      <c r="E81" s="842">
        <v>43</v>
      </c>
      <c r="F81" s="842">
        <v>155</v>
      </c>
      <c r="G81" s="842">
        <v>198</v>
      </c>
      <c r="H81" s="842">
        <v>182</v>
      </c>
      <c r="I81" s="842">
        <v>438</v>
      </c>
      <c r="J81" s="842">
        <v>620</v>
      </c>
      <c r="K81" s="842">
        <v>0</v>
      </c>
      <c r="L81" s="842">
        <v>2</v>
      </c>
      <c r="M81" s="842">
        <v>2</v>
      </c>
      <c r="N81" s="842">
        <v>0</v>
      </c>
      <c r="O81" s="842">
        <v>0</v>
      </c>
      <c r="P81" s="842">
        <v>0</v>
      </c>
      <c r="Q81" s="842">
        <v>225</v>
      </c>
      <c r="R81" s="842">
        <v>595</v>
      </c>
      <c r="S81" s="842">
        <v>820</v>
      </c>
    </row>
    <row r="82" spans="1:19">
      <c r="A82" t="s">
        <v>4906</v>
      </c>
      <c r="B82" t="s">
        <v>4848</v>
      </c>
      <c r="C82" t="s">
        <v>434</v>
      </c>
      <c r="D82" t="s">
        <v>5156</v>
      </c>
      <c r="E82" s="842">
        <v>8265</v>
      </c>
      <c r="F82" s="842">
        <v>5047</v>
      </c>
      <c r="G82" s="842">
        <v>13312</v>
      </c>
      <c r="H82" s="842">
        <v>15760</v>
      </c>
      <c r="I82" s="842">
        <v>13206</v>
      </c>
      <c r="J82" s="842">
        <v>28966</v>
      </c>
      <c r="K82" s="842">
        <v>1922</v>
      </c>
      <c r="L82" s="842">
        <v>2166</v>
      </c>
      <c r="M82" s="842">
        <v>4088</v>
      </c>
      <c r="N82" s="842">
        <v>601</v>
      </c>
      <c r="O82" s="842">
        <v>588</v>
      </c>
      <c r="P82" s="842">
        <v>1189</v>
      </c>
      <c r="Q82" s="842">
        <v>26548</v>
      </c>
      <c r="R82" s="842">
        <v>21007</v>
      </c>
      <c r="S82" s="842">
        <v>47555</v>
      </c>
    </row>
    <row r="83" spans="1:19" hidden="1">
      <c r="A83" t="s">
        <v>4861</v>
      </c>
      <c r="B83" t="s">
        <v>4848</v>
      </c>
      <c r="C83" t="s">
        <v>434</v>
      </c>
      <c r="D83" t="s">
        <v>5157</v>
      </c>
      <c r="E83" s="842">
        <v>6390</v>
      </c>
      <c r="F83" s="842">
        <v>3108</v>
      </c>
      <c r="G83" s="842">
        <v>9498</v>
      </c>
      <c r="H83" s="842">
        <v>5035</v>
      </c>
      <c r="I83" s="842">
        <v>3467</v>
      </c>
      <c r="J83" s="842">
        <v>8502</v>
      </c>
      <c r="K83" s="842">
        <v>74</v>
      </c>
      <c r="L83" s="842">
        <v>26</v>
      </c>
      <c r="M83" s="842">
        <v>100</v>
      </c>
      <c r="N83" s="842">
        <v>0</v>
      </c>
      <c r="O83" s="842">
        <v>0</v>
      </c>
      <c r="P83" s="842">
        <v>0</v>
      </c>
      <c r="Q83" s="842">
        <v>11499</v>
      </c>
      <c r="R83" s="842">
        <v>6601</v>
      </c>
      <c r="S83" s="842">
        <v>18100</v>
      </c>
    </row>
    <row r="84" spans="1:19" hidden="1">
      <c r="A84" t="s">
        <v>4861</v>
      </c>
      <c r="B84" t="s">
        <v>4848</v>
      </c>
      <c r="C84" t="s">
        <v>434</v>
      </c>
      <c r="D84" t="s">
        <v>5158</v>
      </c>
      <c r="E84" s="842">
        <v>104</v>
      </c>
      <c r="F84" s="842">
        <v>47</v>
      </c>
      <c r="G84" s="842">
        <v>151</v>
      </c>
      <c r="H84" s="842">
        <v>0</v>
      </c>
      <c r="I84" s="842">
        <v>0</v>
      </c>
      <c r="J84" s="842">
        <v>0</v>
      </c>
      <c r="K84" s="842">
        <v>91</v>
      </c>
      <c r="L84" s="842">
        <v>25</v>
      </c>
      <c r="M84" s="842">
        <v>116</v>
      </c>
      <c r="N84" s="842">
        <v>0</v>
      </c>
      <c r="O84" s="842">
        <v>0</v>
      </c>
      <c r="P84" s="842">
        <v>0</v>
      </c>
      <c r="Q84" s="842">
        <v>195</v>
      </c>
      <c r="R84" s="842">
        <v>72</v>
      </c>
      <c r="S84" s="842">
        <v>267</v>
      </c>
    </row>
    <row r="85" spans="1:19" hidden="1">
      <c r="A85" t="s">
        <v>4861</v>
      </c>
      <c r="B85" t="s">
        <v>4848</v>
      </c>
      <c r="C85" t="s">
        <v>434</v>
      </c>
      <c r="D85" t="s">
        <v>735</v>
      </c>
      <c r="E85" s="842">
        <v>14759</v>
      </c>
      <c r="F85" s="842">
        <v>8202</v>
      </c>
      <c r="G85" s="842">
        <v>22961</v>
      </c>
      <c r="H85" s="842">
        <v>20795</v>
      </c>
      <c r="I85" s="842">
        <v>16673</v>
      </c>
      <c r="J85" s="842">
        <v>37468</v>
      </c>
      <c r="K85" s="842">
        <v>2087</v>
      </c>
      <c r="L85" s="842">
        <v>2217</v>
      </c>
      <c r="M85" s="842">
        <v>4304</v>
      </c>
      <c r="N85" s="842">
        <v>601</v>
      </c>
      <c r="O85" s="842">
        <v>588</v>
      </c>
      <c r="P85" s="842">
        <v>1189</v>
      </c>
      <c r="Q85" s="842">
        <v>38242</v>
      </c>
      <c r="R85" s="842">
        <v>27680</v>
      </c>
      <c r="S85" s="842">
        <v>65922</v>
      </c>
    </row>
    <row r="86" spans="1:19">
      <c r="A86" t="s">
        <v>5037</v>
      </c>
      <c r="B86" t="s">
        <v>4848</v>
      </c>
      <c r="C86" t="s">
        <v>434</v>
      </c>
      <c r="D86" t="s">
        <v>5156</v>
      </c>
      <c r="E86" s="842">
        <v>2110</v>
      </c>
      <c r="F86" s="842">
        <v>1137</v>
      </c>
      <c r="G86" s="842">
        <v>3247</v>
      </c>
      <c r="H86" s="842">
        <v>2482</v>
      </c>
      <c r="I86" s="842">
        <v>1993</v>
      </c>
      <c r="J86" s="842">
        <v>4475</v>
      </c>
      <c r="K86" s="842">
        <v>124</v>
      </c>
      <c r="L86" s="842">
        <v>105</v>
      </c>
      <c r="M86" s="842">
        <v>229</v>
      </c>
      <c r="N86" s="842">
        <v>9</v>
      </c>
      <c r="O86" s="842">
        <v>12</v>
      </c>
      <c r="P86" s="842">
        <v>21</v>
      </c>
      <c r="Q86" s="842">
        <v>4725</v>
      </c>
      <c r="R86" s="842">
        <v>3247</v>
      </c>
      <c r="S86" s="842">
        <v>7972</v>
      </c>
    </row>
    <row r="87" spans="1:19" hidden="1">
      <c r="A87" t="s">
        <v>5037</v>
      </c>
      <c r="B87" t="s">
        <v>4848</v>
      </c>
      <c r="C87" t="s">
        <v>434</v>
      </c>
      <c r="D87" t="s">
        <v>5157</v>
      </c>
      <c r="E87" s="842">
        <v>1036</v>
      </c>
      <c r="F87" s="842">
        <v>396</v>
      </c>
      <c r="G87" s="842">
        <v>1432</v>
      </c>
      <c r="H87" s="842">
        <v>937</v>
      </c>
      <c r="I87" s="842">
        <v>436</v>
      </c>
      <c r="J87" s="842">
        <v>1373</v>
      </c>
      <c r="K87" s="842">
        <v>64</v>
      </c>
      <c r="L87" s="842">
        <v>20</v>
      </c>
      <c r="M87" s="842">
        <v>84</v>
      </c>
      <c r="N87" s="842">
        <v>0</v>
      </c>
      <c r="O87" s="842">
        <v>0</v>
      </c>
      <c r="P87" s="842">
        <v>0</v>
      </c>
      <c r="Q87" s="842">
        <v>2037</v>
      </c>
      <c r="R87" s="842">
        <v>852</v>
      </c>
      <c r="S87" s="842">
        <v>2889</v>
      </c>
    </row>
    <row r="88" spans="1:19" hidden="1">
      <c r="A88" t="s">
        <v>5037</v>
      </c>
      <c r="B88" t="s">
        <v>4848</v>
      </c>
      <c r="C88" t="s">
        <v>434</v>
      </c>
      <c r="D88" t="s">
        <v>735</v>
      </c>
      <c r="E88" s="842">
        <v>3146</v>
      </c>
      <c r="F88" s="842">
        <v>1533</v>
      </c>
      <c r="G88" s="842">
        <v>4679</v>
      </c>
      <c r="H88" s="842">
        <v>3419</v>
      </c>
      <c r="I88" s="842">
        <v>2429</v>
      </c>
      <c r="J88" s="842">
        <v>5848</v>
      </c>
      <c r="K88" s="842">
        <v>188</v>
      </c>
      <c r="L88" s="842">
        <v>125</v>
      </c>
      <c r="M88" s="842">
        <v>313</v>
      </c>
      <c r="N88" s="842">
        <v>9</v>
      </c>
      <c r="O88" s="842">
        <v>12</v>
      </c>
      <c r="P88" s="842">
        <v>21</v>
      </c>
      <c r="Q88" s="842">
        <v>6762</v>
      </c>
      <c r="R88" s="842">
        <v>4099</v>
      </c>
      <c r="S88" s="842">
        <v>10861</v>
      </c>
    </row>
    <row r="89" spans="1:19">
      <c r="A89" t="s">
        <v>4925</v>
      </c>
      <c r="B89" t="s">
        <v>4862</v>
      </c>
      <c r="C89" t="s">
        <v>434</v>
      </c>
      <c r="D89" t="s">
        <v>5156</v>
      </c>
      <c r="E89" s="842">
        <v>0</v>
      </c>
      <c r="F89" s="842">
        <v>0</v>
      </c>
      <c r="G89" s="842">
        <v>0</v>
      </c>
      <c r="H89" s="842">
        <v>184</v>
      </c>
      <c r="I89" s="842">
        <v>189</v>
      </c>
      <c r="J89" s="842">
        <v>373</v>
      </c>
      <c r="K89" s="842">
        <v>30</v>
      </c>
      <c r="L89" s="842">
        <v>18</v>
      </c>
      <c r="M89" s="842">
        <v>48</v>
      </c>
      <c r="N89" s="842">
        <v>0</v>
      </c>
      <c r="O89" s="842">
        <v>0</v>
      </c>
      <c r="P89" s="842">
        <v>0</v>
      </c>
      <c r="Q89" s="842">
        <v>214</v>
      </c>
      <c r="R89" s="842">
        <v>207</v>
      </c>
      <c r="S89" s="842">
        <v>421</v>
      </c>
    </row>
    <row r="90" spans="1:19" hidden="1">
      <c r="A90" t="s">
        <v>4925</v>
      </c>
      <c r="B90" t="s">
        <v>4862</v>
      </c>
      <c r="C90" t="s">
        <v>434</v>
      </c>
      <c r="D90" t="s">
        <v>735</v>
      </c>
      <c r="E90" s="842">
        <v>0</v>
      </c>
      <c r="F90" s="842">
        <v>0</v>
      </c>
      <c r="G90" s="842">
        <v>0</v>
      </c>
      <c r="H90" s="842">
        <v>184</v>
      </c>
      <c r="I90" s="842">
        <v>189</v>
      </c>
      <c r="J90" s="842">
        <v>373</v>
      </c>
      <c r="K90" s="842">
        <v>30</v>
      </c>
      <c r="L90" s="842">
        <v>18</v>
      </c>
      <c r="M90" s="842">
        <v>48</v>
      </c>
      <c r="N90" s="842">
        <v>0</v>
      </c>
      <c r="O90" s="842">
        <v>0</v>
      </c>
      <c r="P90" s="842">
        <v>0</v>
      </c>
      <c r="Q90" s="842">
        <v>214</v>
      </c>
      <c r="R90" s="842">
        <v>207</v>
      </c>
      <c r="S90" s="842">
        <v>421</v>
      </c>
    </row>
    <row r="91" spans="1:19">
      <c r="A91" t="s">
        <v>4925</v>
      </c>
      <c r="B91" t="s">
        <v>4862</v>
      </c>
      <c r="C91" t="s">
        <v>434</v>
      </c>
      <c r="D91" t="s">
        <v>5156</v>
      </c>
      <c r="E91" s="842">
        <v>146</v>
      </c>
      <c r="F91" s="842">
        <v>124</v>
      </c>
      <c r="G91" s="842">
        <v>270</v>
      </c>
      <c r="H91" s="842">
        <v>103</v>
      </c>
      <c r="I91" s="842">
        <v>65</v>
      </c>
      <c r="J91" s="842">
        <v>168</v>
      </c>
      <c r="K91" s="842">
        <v>0</v>
      </c>
      <c r="L91" s="842">
        <v>0</v>
      </c>
      <c r="M91" s="842">
        <v>0</v>
      </c>
      <c r="N91" s="842">
        <v>0</v>
      </c>
      <c r="O91" s="842">
        <v>0</v>
      </c>
      <c r="P91" s="842">
        <v>0</v>
      </c>
      <c r="Q91" s="842">
        <v>249</v>
      </c>
      <c r="R91" s="842">
        <v>189</v>
      </c>
      <c r="S91" s="842">
        <v>438</v>
      </c>
    </row>
    <row r="92" spans="1:19" hidden="1">
      <c r="A92" t="s">
        <v>4882</v>
      </c>
      <c r="B92" t="s">
        <v>4862</v>
      </c>
      <c r="C92" t="s">
        <v>434</v>
      </c>
      <c r="D92" t="s">
        <v>735</v>
      </c>
      <c r="E92" s="842">
        <v>146</v>
      </c>
      <c r="F92" s="842">
        <v>124</v>
      </c>
      <c r="G92" s="842">
        <v>270</v>
      </c>
      <c r="H92" s="842">
        <v>103</v>
      </c>
      <c r="I92" s="842">
        <v>65</v>
      </c>
      <c r="J92" s="842">
        <v>168</v>
      </c>
      <c r="K92" s="842">
        <v>0</v>
      </c>
      <c r="L92" s="842">
        <v>0</v>
      </c>
      <c r="M92" s="842">
        <v>0</v>
      </c>
      <c r="N92" s="842">
        <v>0</v>
      </c>
      <c r="O92" s="842">
        <v>0</v>
      </c>
      <c r="P92" s="842">
        <v>0</v>
      </c>
      <c r="Q92" s="842">
        <v>249</v>
      </c>
      <c r="R92" s="842">
        <v>189</v>
      </c>
      <c r="S92" s="842">
        <v>438</v>
      </c>
    </row>
    <row r="93" spans="1:19">
      <c r="A93" t="s">
        <v>4882</v>
      </c>
      <c r="B93" t="s">
        <v>4862</v>
      </c>
      <c r="C93" t="s">
        <v>434</v>
      </c>
      <c r="D93" t="s">
        <v>5156</v>
      </c>
      <c r="E93" s="842">
        <v>71</v>
      </c>
      <c r="F93" s="842">
        <v>27</v>
      </c>
      <c r="G93" s="842">
        <v>98</v>
      </c>
      <c r="H93" s="842">
        <v>1481</v>
      </c>
      <c r="I93" s="842">
        <v>1318</v>
      </c>
      <c r="J93" s="842">
        <v>2799</v>
      </c>
      <c r="K93" s="842">
        <v>275</v>
      </c>
      <c r="L93" s="842">
        <v>155</v>
      </c>
      <c r="M93" s="842">
        <v>430</v>
      </c>
      <c r="N93" s="842">
        <v>0</v>
      </c>
      <c r="O93" s="842">
        <v>0</v>
      </c>
      <c r="P93" s="842">
        <v>0</v>
      </c>
      <c r="Q93" s="842">
        <v>1827</v>
      </c>
      <c r="R93" s="842">
        <v>1500</v>
      </c>
      <c r="S93" s="842">
        <v>3327</v>
      </c>
    </row>
    <row r="94" spans="1:19" hidden="1">
      <c r="A94" t="s">
        <v>4882</v>
      </c>
      <c r="B94" t="s">
        <v>4862</v>
      </c>
      <c r="C94" t="s">
        <v>434</v>
      </c>
      <c r="D94" t="s">
        <v>735</v>
      </c>
      <c r="E94" s="842">
        <v>71</v>
      </c>
      <c r="F94" s="842">
        <v>27</v>
      </c>
      <c r="G94" s="842">
        <v>98</v>
      </c>
      <c r="H94" s="842">
        <v>1481</v>
      </c>
      <c r="I94" s="842">
        <v>1318</v>
      </c>
      <c r="J94" s="842">
        <v>2799</v>
      </c>
      <c r="K94" s="842">
        <v>275</v>
      </c>
      <c r="L94" s="842">
        <v>155</v>
      </c>
      <c r="M94" s="842">
        <v>430</v>
      </c>
      <c r="N94" s="842">
        <v>0</v>
      </c>
      <c r="O94" s="842">
        <v>0</v>
      </c>
      <c r="P94" s="842">
        <v>0</v>
      </c>
      <c r="Q94" s="842">
        <v>1827</v>
      </c>
      <c r="R94" s="842">
        <v>1500</v>
      </c>
      <c r="S94" s="842">
        <v>3327</v>
      </c>
    </row>
    <row r="95" spans="1:19">
      <c r="A95" t="s">
        <v>4926</v>
      </c>
      <c r="B95" t="s">
        <v>4848</v>
      </c>
      <c r="C95" t="s">
        <v>436</v>
      </c>
      <c r="D95" t="s">
        <v>5156</v>
      </c>
      <c r="E95" s="842">
        <v>535</v>
      </c>
      <c r="F95" s="842">
        <v>500</v>
      </c>
      <c r="G95" s="842">
        <v>1035</v>
      </c>
      <c r="H95" s="842">
        <v>1460</v>
      </c>
      <c r="I95" s="842">
        <v>1256</v>
      </c>
      <c r="J95" s="842">
        <v>2716</v>
      </c>
      <c r="K95" s="842">
        <v>96</v>
      </c>
      <c r="L95" s="842">
        <v>95</v>
      </c>
      <c r="M95" s="842">
        <v>191</v>
      </c>
      <c r="N95" s="842">
        <v>17</v>
      </c>
      <c r="O95" s="842">
        <v>25</v>
      </c>
      <c r="P95" s="842">
        <v>42</v>
      </c>
      <c r="Q95" s="842">
        <v>2108</v>
      </c>
      <c r="R95" s="842">
        <v>1876</v>
      </c>
      <c r="S95" s="842">
        <v>3984</v>
      </c>
    </row>
    <row r="96" spans="1:19" hidden="1">
      <c r="A96" t="s">
        <v>4926</v>
      </c>
      <c r="B96" t="s">
        <v>4848</v>
      </c>
      <c r="C96" t="s">
        <v>436</v>
      </c>
      <c r="D96" t="s">
        <v>5157</v>
      </c>
      <c r="E96" s="842">
        <v>113</v>
      </c>
      <c r="F96" s="842">
        <v>15</v>
      </c>
      <c r="G96" s="842">
        <v>128</v>
      </c>
      <c r="H96" s="842">
        <v>555</v>
      </c>
      <c r="I96" s="842">
        <v>350</v>
      </c>
      <c r="J96" s="842">
        <v>905</v>
      </c>
      <c r="K96" s="842">
        <v>0</v>
      </c>
      <c r="L96" s="842">
        <v>0</v>
      </c>
      <c r="M96" s="842">
        <v>0</v>
      </c>
      <c r="N96" s="842">
        <v>0</v>
      </c>
      <c r="O96" s="842">
        <v>0</v>
      </c>
      <c r="P96" s="842">
        <v>0</v>
      </c>
      <c r="Q96" s="842">
        <v>668</v>
      </c>
      <c r="R96" s="842">
        <v>365</v>
      </c>
      <c r="S96" s="842">
        <v>1033</v>
      </c>
    </row>
    <row r="97" spans="1:19" hidden="1">
      <c r="A97" t="s">
        <v>4926</v>
      </c>
      <c r="B97" t="s">
        <v>4848</v>
      </c>
      <c r="C97" t="s">
        <v>436</v>
      </c>
      <c r="D97" t="s">
        <v>735</v>
      </c>
      <c r="E97" s="842">
        <v>648</v>
      </c>
      <c r="F97" s="842">
        <v>515</v>
      </c>
      <c r="G97" s="842">
        <v>1163</v>
      </c>
      <c r="H97" s="842">
        <v>2015</v>
      </c>
      <c r="I97" s="842">
        <v>1606</v>
      </c>
      <c r="J97" s="842">
        <v>3621</v>
      </c>
      <c r="K97" s="842">
        <v>96</v>
      </c>
      <c r="L97" s="842">
        <v>95</v>
      </c>
      <c r="M97" s="842">
        <v>191</v>
      </c>
      <c r="N97" s="842">
        <v>17</v>
      </c>
      <c r="O97" s="842">
        <v>25</v>
      </c>
      <c r="P97" s="842">
        <v>42</v>
      </c>
      <c r="Q97" s="842">
        <v>2776</v>
      </c>
      <c r="R97" s="842">
        <v>2241</v>
      </c>
      <c r="S97" s="842">
        <v>5017</v>
      </c>
    </row>
    <row r="98" spans="1:19">
      <c r="A98" t="s">
        <v>4926</v>
      </c>
      <c r="B98" t="s">
        <v>4848</v>
      </c>
      <c r="C98" t="s">
        <v>712</v>
      </c>
      <c r="D98" t="s">
        <v>5156</v>
      </c>
      <c r="E98" s="842">
        <v>2419</v>
      </c>
      <c r="F98" s="842">
        <v>1740</v>
      </c>
      <c r="G98" s="842">
        <v>4159</v>
      </c>
      <c r="H98" s="842">
        <v>1492</v>
      </c>
      <c r="I98" s="842">
        <v>2330</v>
      </c>
      <c r="J98" s="842">
        <v>3822</v>
      </c>
      <c r="K98" s="842">
        <v>249</v>
      </c>
      <c r="L98" s="842">
        <v>132</v>
      </c>
      <c r="M98" s="842">
        <v>381</v>
      </c>
      <c r="N98" s="842">
        <v>15</v>
      </c>
      <c r="O98" s="842">
        <v>6</v>
      </c>
      <c r="P98" s="842">
        <v>21</v>
      </c>
      <c r="Q98" s="842">
        <v>4175</v>
      </c>
      <c r="R98" s="842">
        <v>4208</v>
      </c>
      <c r="S98" s="842">
        <v>8383</v>
      </c>
    </row>
    <row r="99" spans="1:19" hidden="1">
      <c r="A99" t="s">
        <v>4883</v>
      </c>
      <c r="B99" t="s">
        <v>4848</v>
      </c>
      <c r="C99" t="s">
        <v>712</v>
      </c>
      <c r="D99" t="s">
        <v>5157</v>
      </c>
      <c r="E99" s="842">
        <v>369</v>
      </c>
      <c r="F99" s="842">
        <v>329</v>
      </c>
      <c r="G99" s="842">
        <v>698</v>
      </c>
      <c r="H99" s="842">
        <v>101</v>
      </c>
      <c r="I99" s="842">
        <v>179</v>
      </c>
      <c r="J99" s="842">
        <v>280</v>
      </c>
      <c r="K99" s="842">
        <v>0</v>
      </c>
      <c r="L99" s="842">
        <v>0</v>
      </c>
      <c r="M99" s="842">
        <v>0</v>
      </c>
      <c r="N99" s="842">
        <v>0</v>
      </c>
      <c r="O99" s="842">
        <v>0</v>
      </c>
      <c r="P99" s="842">
        <v>0</v>
      </c>
      <c r="Q99" s="842">
        <v>470</v>
      </c>
      <c r="R99" s="842">
        <v>508</v>
      </c>
      <c r="S99" s="842">
        <v>978</v>
      </c>
    </row>
    <row r="100" spans="1:19" hidden="1">
      <c r="A100" t="s">
        <v>4883</v>
      </c>
      <c r="B100" t="s">
        <v>4848</v>
      </c>
      <c r="C100" t="s">
        <v>712</v>
      </c>
      <c r="D100" t="s">
        <v>735</v>
      </c>
      <c r="E100" s="842">
        <v>2788</v>
      </c>
      <c r="F100" s="842">
        <v>2069</v>
      </c>
      <c r="G100" s="842">
        <v>4857</v>
      </c>
      <c r="H100" s="842">
        <v>1593</v>
      </c>
      <c r="I100" s="842">
        <v>2509</v>
      </c>
      <c r="J100" s="842">
        <v>4102</v>
      </c>
      <c r="K100" s="842">
        <v>249</v>
      </c>
      <c r="L100" s="842">
        <v>132</v>
      </c>
      <c r="M100" s="842">
        <v>381</v>
      </c>
      <c r="N100" s="842">
        <v>15</v>
      </c>
      <c r="O100" s="842">
        <v>6</v>
      </c>
      <c r="P100" s="842">
        <v>21</v>
      </c>
      <c r="Q100" s="842">
        <v>4645</v>
      </c>
      <c r="R100" s="842">
        <v>4716</v>
      </c>
      <c r="S100" s="842">
        <v>9361</v>
      </c>
    </row>
    <row r="101" spans="1:19">
      <c r="A101" t="s">
        <v>4883</v>
      </c>
      <c r="B101" t="s">
        <v>4848</v>
      </c>
      <c r="C101" t="s">
        <v>440</v>
      </c>
      <c r="D101" t="s">
        <v>5156</v>
      </c>
      <c r="E101" s="842">
        <v>6518</v>
      </c>
      <c r="F101" s="842">
        <v>6267</v>
      </c>
      <c r="G101" s="842">
        <v>12785</v>
      </c>
      <c r="H101" s="842">
        <v>10556</v>
      </c>
      <c r="I101" s="842">
        <v>11933</v>
      </c>
      <c r="J101" s="842">
        <v>22489</v>
      </c>
      <c r="K101" s="842">
        <v>1357</v>
      </c>
      <c r="L101" s="842">
        <v>1430</v>
      </c>
      <c r="M101" s="842">
        <v>2787</v>
      </c>
      <c r="N101" s="842">
        <v>294</v>
      </c>
      <c r="O101" s="842">
        <v>362</v>
      </c>
      <c r="P101" s="842">
        <v>656</v>
      </c>
      <c r="Q101" s="842">
        <v>18725</v>
      </c>
      <c r="R101" s="842">
        <v>19992</v>
      </c>
      <c r="S101" s="842">
        <v>38717</v>
      </c>
    </row>
    <row r="102" spans="1:19" hidden="1">
      <c r="A102" t="s">
        <v>4884</v>
      </c>
      <c r="B102" t="s">
        <v>4848</v>
      </c>
      <c r="C102" t="s">
        <v>440</v>
      </c>
      <c r="D102" t="s">
        <v>5157</v>
      </c>
      <c r="E102" s="842">
        <v>3304</v>
      </c>
      <c r="F102" s="842">
        <v>2042</v>
      </c>
      <c r="G102" s="842">
        <v>5346</v>
      </c>
      <c r="H102" s="842">
        <v>3829</v>
      </c>
      <c r="I102" s="842">
        <v>2915</v>
      </c>
      <c r="J102" s="842">
        <v>6744</v>
      </c>
      <c r="K102" s="842">
        <v>217</v>
      </c>
      <c r="L102" s="842">
        <v>85</v>
      </c>
      <c r="M102" s="842">
        <v>302</v>
      </c>
      <c r="N102" s="842">
        <v>0</v>
      </c>
      <c r="O102" s="842">
        <v>0</v>
      </c>
      <c r="P102" s="842">
        <v>0</v>
      </c>
      <c r="Q102" s="842">
        <v>7350</v>
      </c>
      <c r="R102" s="842">
        <v>5042</v>
      </c>
      <c r="S102" s="842">
        <v>12392</v>
      </c>
    </row>
    <row r="103" spans="1:19" hidden="1">
      <c r="A103" t="s">
        <v>4884</v>
      </c>
      <c r="B103" t="s">
        <v>4848</v>
      </c>
      <c r="C103" t="s">
        <v>440</v>
      </c>
      <c r="D103" t="s">
        <v>735</v>
      </c>
      <c r="E103" s="842">
        <v>9822</v>
      </c>
      <c r="F103" s="842">
        <v>8309</v>
      </c>
      <c r="G103" s="842">
        <v>18131</v>
      </c>
      <c r="H103" s="842">
        <v>14385</v>
      </c>
      <c r="I103" s="842">
        <v>14848</v>
      </c>
      <c r="J103" s="842">
        <v>29233</v>
      </c>
      <c r="K103" s="842">
        <v>1574</v>
      </c>
      <c r="L103" s="842">
        <v>1515</v>
      </c>
      <c r="M103" s="842">
        <v>3089</v>
      </c>
      <c r="N103" s="842">
        <v>294</v>
      </c>
      <c r="O103" s="842">
        <v>362</v>
      </c>
      <c r="P103" s="842">
        <v>656</v>
      </c>
      <c r="Q103" s="842">
        <v>26075</v>
      </c>
      <c r="R103" s="842">
        <v>25034</v>
      </c>
      <c r="S103" s="842">
        <v>51109</v>
      </c>
    </row>
    <row r="104" spans="1:19">
      <c r="A104" t="s">
        <v>4884</v>
      </c>
      <c r="B104" t="s">
        <v>4848</v>
      </c>
      <c r="C104" t="s">
        <v>665</v>
      </c>
      <c r="D104" t="s">
        <v>5156</v>
      </c>
      <c r="E104" s="842">
        <v>4594</v>
      </c>
      <c r="F104" s="842">
        <v>2648</v>
      </c>
      <c r="G104" s="842">
        <v>7242</v>
      </c>
      <c r="H104" s="842">
        <v>7389</v>
      </c>
      <c r="I104" s="842">
        <v>7845</v>
      </c>
      <c r="J104" s="842">
        <v>15234</v>
      </c>
      <c r="K104" s="842">
        <v>838</v>
      </c>
      <c r="L104" s="842">
        <v>830</v>
      </c>
      <c r="M104" s="842">
        <v>1668</v>
      </c>
      <c r="N104" s="842">
        <v>176</v>
      </c>
      <c r="O104" s="842">
        <v>127</v>
      </c>
      <c r="P104" s="842">
        <v>303</v>
      </c>
      <c r="Q104" s="842">
        <v>12997</v>
      </c>
      <c r="R104" s="842">
        <v>11450</v>
      </c>
      <c r="S104" s="842">
        <v>24447</v>
      </c>
    </row>
    <row r="105" spans="1:19" hidden="1">
      <c r="A105" t="s">
        <v>4884</v>
      </c>
      <c r="B105" t="s">
        <v>4848</v>
      </c>
      <c r="C105" t="s">
        <v>665</v>
      </c>
      <c r="D105" t="s">
        <v>5157</v>
      </c>
      <c r="E105" s="842">
        <v>2339</v>
      </c>
      <c r="F105" s="842">
        <v>1185</v>
      </c>
      <c r="G105" s="842">
        <v>3524</v>
      </c>
      <c r="H105" s="842">
        <v>4181</v>
      </c>
      <c r="I105" s="842">
        <v>2389</v>
      </c>
      <c r="J105" s="842">
        <v>6570</v>
      </c>
      <c r="K105" s="842">
        <v>167</v>
      </c>
      <c r="L105" s="842">
        <v>60</v>
      </c>
      <c r="M105" s="842">
        <v>227</v>
      </c>
      <c r="N105" s="842">
        <v>0</v>
      </c>
      <c r="O105" s="842">
        <v>0</v>
      </c>
      <c r="P105" s="842">
        <v>0</v>
      </c>
      <c r="Q105" s="842">
        <v>6687</v>
      </c>
      <c r="R105" s="842">
        <v>3634</v>
      </c>
      <c r="S105" s="842">
        <v>10321</v>
      </c>
    </row>
    <row r="106" spans="1:19" hidden="1">
      <c r="A106" t="s">
        <v>4885</v>
      </c>
      <c r="B106" t="s">
        <v>4848</v>
      </c>
      <c r="C106" t="s">
        <v>665</v>
      </c>
      <c r="D106" t="s">
        <v>735</v>
      </c>
      <c r="E106" s="842">
        <v>6933</v>
      </c>
      <c r="F106" s="842">
        <v>3833</v>
      </c>
      <c r="G106" s="842">
        <v>10766</v>
      </c>
      <c r="H106" s="842">
        <v>11570</v>
      </c>
      <c r="I106" s="842">
        <v>10234</v>
      </c>
      <c r="J106" s="842">
        <v>21804</v>
      </c>
      <c r="K106" s="842">
        <v>1005</v>
      </c>
      <c r="L106" s="842">
        <v>890</v>
      </c>
      <c r="M106" s="842">
        <v>1895</v>
      </c>
      <c r="N106" s="842">
        <v>176</v>
      </c>
      <c r="O106" s="842">
        <v>127</v>
      </c>
      <c r="P106" s="842">
        <v>303</v>
      </c>
      <c r="Q106" s="842">
        <v>19684</v>
      </c>
      <c r="R106" s="842">
        <v>15084</v>
      </c>
      <c r="S106" s="842">
        <v>34768</v>
      </c>
    </row>
    <row r="107" spans="1:19">
      <c r="A107" t="s">
        <v>4885</v>
      </c>
      <c r="B107" t="s">
        <v>4848</v>
      </c>
      <c r="C107" t="s">
        <v>665</v>
      </c>
      <c r="D107" t="s">
        <v>5156</v>
      </c>
      <c r="E107" s="842">
        <v>1084</v>
      </c>
      <c r="F107" s="842">
        <v>996</v>
      </c>
      <c r="G107" s="842">
        <v>2080</v>
      </c>
      <c r="H107" s="842">
        <v>2032</v>
      </c>
      <c r="I107" s="842">
        <v>2131</v>
      </c>
      <c r="J107" s="842">
        <v>4163</v>
      </c>
      <c r="K107" s="842">
        <v>274</v>
      </c>
      <c r="L107" s="842">
        <v>205</v>
      </c>
      <c r="M107" s="842">
        <v>479</v>
      </c>
      <c r="N107" s="842">
        <v>19</v>
      </c>
      <c r="O107" s="842">
        <v>16</v>
      </c>
      <c r="P107" s="842">
        <v>35</v>
      </c>
      <c r="Q107" s="842">
        <v>3409</v>
      </c>
      <c r="R107" s="842">
        <v>3348</v>
      </c>
      <c r="S107" s="842">
        <v>6757</v>
      </c>
    </row>
    <row r="108" spans="1:19" hidden="1">
      <c r="A108" t="s">
        <v>4885</v>
      </c>
      <c r="B108" t="s">
        <v>4848</v>
      </c>
      <c r="C108" t="s">
        <v>665</v>
      </c>
      <c r="D108" t="s">
        <v>5157</v>
      </c>
      <c r="E108" s="842">
        <v>584</v>
      </c>
      <c r="F108" s="842">
        <v>453</v>
      </c>
      <c r="G108" s="842">
        <v>1037</v>
      </c>
      <c r="H108" s="842">
        <v>1530</v>
      </c>
      <c r="I108" s="842">
        <v>1114</v>
      </c>
      <c r="J108" s="842">
        <v>2644</v>
      </c>
      <c r="K108" s="842">
        <v>0</v>
      </c>
      <c r="L108" s="842">
        <v>0</v>
      </c>
      <c r="M108" s="842">
        <v>0</v>
      </c>
      <c r="N108" s="842">
        <v>0</v>
      </c>
      <c r="O108" s="842">
        <v>0</v>
      </c>
      <c r="P108" s="842">
        <v>0</v>
      </c>
      <c r="Q108" s="842">
        <v>2114</v>
      </c>
      <c r="R108" s="842">
        <v>1567</v>
      </c>
      <c r="S108" s="842">
        <v>3681</v>
      </c>
    </row>
    <row r="109" spans="1:19" hidden="1">
      <c r="A109" t="s">
        <v>4885</v>
      </c>
      <c r="B109" t="s">
        <v>4848</v>
      </c>
      <c r="C109" t="s">
        <v>665</v>
      </c>
      <c r="D109" t="s">
        <v>5158</v>
      </c>
      <c r="E109" s="842">
        <v>1</v>
      </c>
      <c r="F109" s="842">
        <v>1</v>
      </c>
      <c r="G109" s="842">
        <v>2</v>
      </c>
      <c r="H109" s="842">
        <v>0</v>
      </c>
      <c r="I109" s="842">
        <v>0</v>
      </c>
      <c r="J109" s="842">
        <v>0</v>
      </c>
      <c r="K109" s="842">
        <v>0</v>
      </c>
      <c r="L109" s="842">
        <v>0</v>
      </c>
      <c r="M109" s="842">
        <v>0</v>
      </c>
      <c r="N109" s="842">
        <v>0</v>
      </c>
      <c r="O109" s="842">
        <v>0</v>
      </c>
      <c r="P109" s="842">
        <v>0</v>
      </c>
      <c r="Q109" s="842">
        <v>1</v>
      </c>
      <c r="R109" s="842">
        <v>1</v>
      </c>
      <c r="S109" s="842">
        <v>2</v>
      </c>
    </row>
    <row r="110" spans="1:19" hidden="1">
      <c r="A110" t="s">
        <v>4863</v>
      </c>
      <c r="B110" t="s">
        <v>4848</v>
      </c>
      <c r="C110" t="s">
        <v>665</v>
      </c>
      <c r="D110" t="s">
        <v>735</v>
      </c>
      <c r="E110" s="842">
        <v>1669</v>
      </c>
      <c r="F110" s="842">
        <v>1450</v>
      </c>
      <c r="G110" s="842">
        <v>3119</v>
      </c>
      <c r="H110" s="842">
        <v>3562</v>
      </c>
      <c r="I110" s="842">
        <v>3245</v>
      </c>
      <c r="J110" s="842">
        <v>6807</v>
      </c>
      <c r="K110" s="842">
        <v>274</v>
      </c>
      <c r="L110" s="842">
        <v>205</v>
      </c>
      <c r="M110" s="842">
        <v>479</v>
      </c>
      <c r="N110" s="842">
        <v>19</v>
      </c>
      <c r="O110" s="842">
        <v>16</v>
      </c>
      <c r="P110" s="842">
        <v>35</v>
      </c>
      <c r="Q110" s="842">
        <v>5524</v>
      </c>
      <c r="R110" s="842">
        <v>4916</v>
      </c>
      <c r="S110" s="842">
        <v>10440</v>
      </c>
    </row>
    <row r="111" spans="1:19">
      <c r="A111" t="s">
        <v>4863</v>
      </c>
      <c r="B111" t="s">
        <v>4848</v>
      </c>
      <c r="C111" t="s">
        <v>444</v>
      </c>
      <c r="D111" t="s">
        <v>5156</v>
      </c>
      <c r="E111" s="842">
        <v>1698</v>
      </c>
      <c r="F111" s="842">
        <v>1292</v>
      </c>
      <c r="G111" s="842">
        <v>2990</v>
      </c>
      <c r="H111" s="842">
        <v>3572</v>
      </c>
      <c r="I111" s="842">
        <v>3632</v>
      </c>
      <c r="J111" s="842">
        <v>7204</v>
      </c>
      <c r="K111" s="842">
        <v>625</v>
      </c>
      <c r="L111" s="842">
        <v>451</v>
      </c>
      <c r="M111" s="842">
        <v>1076</v>
      </c>
      <c r="N111" s="842">
        <v>45</v>
      </c>
      <c r="O111" s="842">
        <v>46</v>
      </c>
      <c r="P111" s="842">
        <v>91</v>
      </c>
      <c r="Q111" s="842">
        <v>5940</v>
      </c>
      <c r="R111" s="842">
        <v>5421</v>
      </c>
      <c r="S111" s="842">
        <v>11361</v>
      </c>
    </row>
    <row r="112" spans="1:19" hidden="1">
      <c r="A112" t="s">
        <v>4863</v>
      </c>
      <c r="B112" t="s">
        <v>4848</v>
      </c>
      <c r="C112" t="s">
        <v>444</v>
      </c>
      <c r="D112" t="s">
        <v>5157</v>
      </c>
      <c r="E112" s="842">
        <v>686</v>
      </c>
      <c r="F112" s="842">
        <v>649</v>
      </c>
      <c r="G112" s="842">
        <v>1335</v>
      </c>
      <c r="H112" s="842">
        <v>2172</v>
      </c>
      <c r="I112" s="842">
        <v>1338</v>
      </c>
      <c r="J112" s="842">
        <v>3510</v>
      </c>
      <c r="K112" s="842">
        <v>21</v>
      </c>
      <c r="L112" s="842">
        <v>6</v>
      </c>
      <c r="M112" s="842">
        <v>27</v>
      </c>
      <c r="N112" s="842">
        <v>0</v>
      </c>
      <c r="O112" s="842">
        <v>0</v>
      </c>
      <c r="P112" s="842">
        <v>0</v>
      </c>
      <c r="Q112" s="842">
        <v>2879</v>
      </c>
      <c r="R112" s="842">
        <v>1993</v>
      </c>
      <c r="S112" s="842">
        <v>4872</v>
      </c>
    </row>
    <row r="113" spans="1:19" hidden="1">
      <c r="A113" t="s">
        <v>4863</v>
      </c>
      <c r="B113" t="s">
        <v>4848</v>
      </c>
      <c r="C113" t="s">
        <v>444</v>
      </c>
      <c r="D113" t="s">
        <v>5158</v>
      </c>
      <c r="E113" s="842">
        <v>11</v>
      </c>
      <c r="F113" s="842">
        <v>1</v>
      </c>
      <c r="G113" s="842">
        <v>12</v>
      </c>
      <c r="H113" s="842">
        <v>10</v>
      </c>
      <c r="I113" s="842">
        <v>10</v>
      </c>
      <c r="J113" s="842">
        <v>20</v>
      </c>
      <c r="K113" s="842">
        <v>233</v>
      </c>
      <c r="L113" s="842">
        <v>25</v>
      </c>
      <c r="M113" s="842">
        <v>258</v>
      </c>
      <c r="N113" s="842">
        <v>0</v>
      </c>
      <c r="O113" s="842">
        <v>0</v>
      </c>
      <c r="P113" s="842">
        <v>0</v>
      </c>
      <c r="Q113" s="842">
        <v>254</v>
      </c>
      <c r="R113" s="842">
        <v>36</v>
      </c>
      <c r="S113" s="842">
        <v>290</v>
      </c>
    </row>
    <row r="114" spans="1:19" hidden="1">
      <c r="A114" t="s">
        <v>4886</v>
      </c>
      <c r="B114" t="s">
        <v>4848</v>
      </c>
      <c r="C114" t="s">
        <v>444</v>
      </c>
      <c r="D114" t="s">
        <v>735</v>
      </c>
      <c r="E114" s="842">
        <v>2395</v>
      </c>
      <c r="F114" s="842">
        <v>1942</v>
      </c>
      <c r="G114" s="842">
        <v>4337</v>
      </c>
      <c r="H114" s="842">
        <v>5754</v>
      </c>
      <c r="I114" s="842">
        <v>4980</v>
      </c>
      <c r="J114" s="842">
        <v>10734</v>
      </c>
      <c r="K114" s="842">
        <v>879</v>
      </c>
      <c r="L114" s="842">
        <v>482</v>
      </c>
      <c r="M114" s="842">
        <v>1361</v>
      </c>
      <c r="N114" s="842">
        <v>45</v>
      </c>
      <c r="O114" s="842">
        <v>46</v>
      </c>
      <c r="P114" s="842">
        <v>91</v>
      </c>
      <c r="Q114" s="842">
        <v>9073</v>
      </c>
      <c r="R114" s="842">
        <v>7450</v>
      </c>
      <c r="S114" s="842">
        <v>16523</v>
      </c>
    </row>
    <row r="115" spans="1:19">
      <c r="A115" t="s">
        <v>4886</v>
      </c>
      <c r="B115" t="s">
        <v>4848</v>
      </c>
      <c r="C115" t="s">
        <v>445</v>
      </c>
      <c r="D115" t="s">
        <v>5156</v>
      </c>
      <c r="E115" s="842">
        <v>1954</v>
      </c>
      <c r="F115" s="842">
        <v>1443</v>
      </c>
      <c r="G115" s="842">
        <v>3397</v>
      </c>
      <c r="H115" s="842">
        <v>3113</v>
      </c>
      <c r="I115" s="842">
        <v>2005</v>
      </c>
      <c r="J115" s="842">
        <v>5118</v>
      </c>
      <c r="K115" s="842">
        <v>543</v>
      </c>
      <c r="L115" s="842">
        <v>185</v>
      </c>
      <c r="M115" s="842">
        <v>728</v>
      </c>
      <c r="N115" s="842">
        <v>27</v>
      </c>
      <c r="O115" s="842">
        <v>3</v>
      </c>
      <c r="P115" s="842">
        <v>30</v>
      </c>
      <c r="Q115" s="842">
        <v>5637</v>
      </c>
      <c r="R115" s="842">
        <v>3636</v>
      </c>
      <c r="S115" s="842">
        <v>9273</v>
      </c>
    </row>
    <row r="116" spans="1:19" hidden="1">
      <c r="A116" t="s">
        <v>4886</v>
      </c>
      <c r="B116" t="s">
        <v>4848</v>
      </c>
      <c r="C116" t="s">
        <v>445</v>
      </c>
      <c r="D116" t="s">
        <v>5157</v>
      </c>
      <c r="E116" s="842">
        <v>1286</v>
      </c>
      <c r="F116" s="842">
        <v>863</v>
      </c>
      <c r="G116" s="842">
        <v>2149</v>
      </c>
      <c r="H116" s="842">
        <v>593</v>
      </c>
      <c r="I116" s="842">
        <v>157</v>
      </c>
      <c r="J116" s="842">
        <v>750</v>
      </c>
      <c r="K116" s="842">
        <v>28</v>
      </c>
      <c r="L116" s="842">
        <v>3</v>
      </c>
      <c r="M116" s="842">
        <v>31</v>
      </c>
      <c r="N116" s="842">
        <v>0</v>
      </c>
      <c r="O116" s="842">
        <v>0</v>
      </c>
      <c r="P116" s="842">
        <v>0</v>
      </c>
      <c r="Q116" s="842">
        <v>1907</v>
      </c>
      <c r="R116" s="842">
        <v>1023</v>
      </c>
      <c r="S116" s="842">
        <v>2930</v>
      </c>
    </row>
    <row r="117" spans="1:19" hidden="1">
      <c r="A117" t="s">
        <v>4887</v>
      </c>
      <c r="B117" t="s">
        <v>4848</v>
      </c>
      <c r="C117" t="s">
        <v>445</v>
      </c>
      <c r="D117" t="s">
        <v>735</v>
      </c>
      <c r="E117" s="842">
        <v>3240</v>
      </c>
      <c r="F117" s="842">
        <v>2306</v>
      </c>
      <c r="G117" s="842">
        <v>5546</v>
      </c>
      <c r="H117" s="842">
        <v>3706</v>
      </c>
      <c r="I117" s="842">
        <v>2162</v>
      </c>
      <c r="J117" s="842">
        <v>5868</v>
      </c>
      <c r="K117" s="842">
        <v>571</v>
      </c>
      <c r="L117" s="842">
        <v>188</v>
      </c>
      <c r="M117" s="842">
        <v>759</v>
      </c>
      <c r="N117" s="842">
        <v>27</v>
      </c>
      <c r="O117" s="842">
        <v>3</v>
      </c>
      <c r="P117" s="842">
        <v>30</v>
      </c>
      <c r="Q117" s="842">
        <v>7544</v>
      </c>
      <c r="R117" s="842">
        <v>4659</v>
      </c>
      <c r="S117" s="842">
        <v>12203</v>
      </c>
    </row>
    <row r="118" spans="1:19">
      <c r="A118" t="s">
        <v>4887</v>
      </c>
      <c r="B118" t="s">
        <v>4848</v>
      </c>
      <c r="C118" t="s">
        <v>447</v>
      </c>
      <c r="D118" t="s">
        <v>5156</v>
      </c>
      <c r="E118" s="842">
        <v>1151</v>
      </c>
      <c r="F118" s="842">
        <v>1144</v>
      </c>
      <c r="G118" s="842">
        <v>2295</v>
      </c>
      <c r="H118" s="842">
        <v>2302</v>
      </c>
      <c r="I118" s="842">
        <v>2651</v>
      </c>
      <c r="J118" s="842">
        <v>4953</v>
      </c>
      <c r="K118" s="842">
        <v>305</v>
      </c>
      <c r="L118" s="842">
        <v>187</v>
      </c>
      <c r="M118" s="842">
        <v>492</v>
      </c>
      <c r="N118" s="842">
        <v>18</v>
      </c>
      <c r="O118" s="842">
        <v>4</v>
      </c>
      <c r="P118" s="842">
        <v>22</v>
      </c>
      <c r="Q118" s="842">
        <v>3776</v>
      </c>
      <c r="R118" s="842">
        <v>3986</v>
      </c>
      <c r="S118" s="842">
        <v>7762</v>
      </c>
    </row>
    <row r="119" spans="1:19" hidden="1">
      <c r="A119" t="s">
        <v>4887</v>
      </c>
      <c r="B119" t="s">
        <v>4848</v>
      </c>
      <c r="C119" t="s">
        <v>447</v>
      </c>
      <c r="D119" t="s">
        <v>5157</v>
      </c>
      <c r="E119" s="842">
        <v>464</v>
      </c>
      <c r="F119" s="842">
        <v>521</v>
      </c>
      <c r="G119" s="842">
        <v>985</v>
      </c>
      <c r="H119" s="842">
        <v>1385</v>
      </c>
      <c r="I119" s="842">
        <v>1037</v>
      </c>
      <c r="J119" s="842">
        <v>2422</v>
      </c>
      <c r="K119" s="842">
        <v>23</v>
      </c>
      <c r="L119" s="842">
        <v>0</v>
      </c>
      <c r="M119" s="842">
        <v>23</v>
      </c>
      <c r="N119" s="842">
        <v>0</v>
      </c>
      <c r="O119" s="842">
        <v>0</v>
      </c>
      <c r="P119" s="842">
        <v>0</v>
      </c>
      <c r="Q119" s="842">
        <v>1872</v>
      </c>
      <c r="R119" s="842">
        <v>1558</v>
      </c>
      <c r="S119" s="842">
        <v>3430</v>
      </c>
    </row>
    <row r="120" spans="1:19" hidden="1">
      <c r="A120" t="s">
        <v>4887</v>
      </c>
      <c r="B120" t="s">
        <v>4848</v>
      </c>
      <c r="C120" t="s">
        <v>447</v>
      </c>
      <c r="D120" t="s">
        <v>5158</v>
      </c>
      <c r="E120" s="842">
        <v>0</v>
      </c>
      <c r="F120" s="842">
        <v>0</v>
      </c>
      <c r="G120" s="842">
        <v>0</v>
      </c>
      <c r="H120" s="842">
        <v>120</v>
      </c>
      <c r="I120" s="842">
        <v>93</v>
      </c>
      <c r="J120" s="842">
        <v>213</v>
      </c>
      <c r="K120" s="842">
        <v>0</v>
      </c>
      <c r="L120" s="842">
        <v>0</v>
      </c>
      <c r="M120" s="842">
        <v>0</v>
      </c>
      <c r="N120" s="842">
        <v>0</v>
      </c>
      <c r="O120" s="842">
        <v>0</v>
      </c>
      <c r="P120" s="842">
        <v>0</v>
      </c>
      <c r="Q120" s="842">
        <v>120</v>
      </c>
      <c r="R120" s="842">
        <v>93</v>
      </c>
      <c r="S120" s="842">
        <v>213</v>
      </c>
    </row>
    <row r="121" spans="1:19" hidden="1">
      <c r="A121" t="s">
        <v>4927</v>
      </c>
      <c r="B121" t="s">
        <v>4848</v>
      </c>
      <c r="C121" t="s">
        <v>447</v>
      </c>
      <c r="D121" t="s">
        <v>735</v>
      </c>
      <c r="E121" s="842">
        <v>1615</v>
      </c>
      <c r="F121" s="842">
        <v>1665</v>
      </c>
      <c r="G121" s="842">
        <v>3280</v>
      </c>
      <c r="H121" s="842">
        <v>3807</v>
      </c>
      <c r="I121" s="842">
        <v>3781</v>
      </c>
      <c r="J121" s="842">
        <v>7588</v>
      </c>
      <c r="K121" s="842">
        <v>328</v>
      </c>
      <c r="L121" s="842">
        <v>187</v>
      </c>
      <c r="M121" s="842">
        <v>515</v>
      </c>
      <c r="N121" s="842">
        <v>18</v>
      </c>
      <c r="O121" s="842">
        <v>4</v>
      </c>
      <c r="P121" s="842">
        <v>22</v>
      </c>
      <c r="Q121" s="842">
        <v>5768</v>
      </c>
      <c r="R121" s="842">
        <v>5637</v>
      </c>
      <c r="S121" s="842">
        <v>11405</v>
      </c>
    </row>
    <row r="122" spans="1:19">
      <c r="A122" t="s">
        <v>4927</v>
      </c>
      <c r="B122" t="s">
        <v>4848</v>
      </c>
      <c r="C122" t="s">
        <v>666</v>
      </c>
      <c r="D122" t="s">
        <v>5156</v>
      </c>
      <c r="E122" s="842">
        <v>2429</v>
      </c>
      <c r="F122" s="842">
        <v>1881</v>
      </c>
      <c r="G122" s="842">
        <v>4310</v>
      </c>
      <c r="H122" s="842">
        <v>3242</v>
      </c>
      <c r="I122" s="842">
        <v>3113</v>
      </c>
      <c r="J122" s="842">
        <v>6355</v>
      </c>
      <c r="K122" s="842">
        <v>512</v>
      </c>
      <c r="L122" s="842">
        <v>322</v>
      </c>
      <c r="M122" s="842">
        <v>834</v>
      </c>
      <c r="N122" s="842">
        <v>56</v>
      </c>
      <c r="O122" s="842">
        <v>35</v>
      </c>
      <c r="P122" s="842">
        <v>91</v>
      </c>
      <c r="Q122" s="842">
        <v>6239</v>
      </c>
      <c r="R122" s="842">
        <v>5351</v>
      </c>
      <c r="S122" s="842">
        <v>11590</v>
      </c>
    </row>
    <row r="123" spans="1:19" hidden="1">
      <c r="A123" t="s">
        <v>4927</v>
      </c>
      <c r="B123" t="s">
        <v>4848</v>
      </c>
      <c r="C123" t="s">
        <v>666</v>
      </c>
      <c r="D123" t="s">
        <v>5157</v>
      </c>
      <c r="E123" s="842">
        <v>735</v>
      </c>
      <c r="F123" s="842">
        <v>628</v>
      </c>
      <c r="G123" s="842">
        <v>1363</v>
      </c>
      <c r="H123" s="842">
        <v>1203</v>
      </c>
      <c r="I123" s="842">
        <v>919</v>
      </c>
      <c r="J123" s="842">
        <v>2122</v>
      </c>
      <c r="K123" s="842">
        <v>64</v>
      </c>
      <c r="L123" s="842">
        <v>22</v>
      </c>
      <c r="M123" s="842">
        <v>86</v>
      </c>
      <c r="N123" s="842">
        <v>0</v>
      </c>
      <c r="O123" s="842">
        <v>0</v>
      </c>
      <c r="P123" s="842">
        <v>0</v>
      </c>
      <c r="Q123" s="842">
        <v>2002</v>
      </c>
      <c r="R123" s="842">
        <v>1569</v>
      </c>
      <c r="S123" s="842">
        <v>3571</v>
      </c>
    </row>
    <row r="124" spans="1:19" hidden="1">
      <c r="A124" t="s">
        <v>4927</v>
      </c>
      <c r="B124" t="s">
        <v>4848</v>
      </c>
      <c r="C124" t="s">
        <v>666</v>
      </c>
      <c r="D124" t="s">
        <v>735</v>
      </c>
      <c r="E124" s="842">
        <v>3164</v>
      </c>
      <c r="F124" s="842">
        <v>2509</v>
      </c>
      <c r="G124" s="842">
        <v>5673</v>
      </c>
      <c r="H124" s="842">
        <v>4445</v>
      </c>
      <c r="I124" s="842">
        <v>4032</v>
      </c>
      <c r="J124" s="842">
        <v>8477</v>
      </c>
      <c r="K124" s="842">
        <v>576</v>
      </c>
      <c r="L124" s="842">
        <v>344</v>
      </c>
      <c r="M124" s="842">
        <v>920</v>
      </c>
      <c r="N124" s="842">
        <v>56</v>
      </c>
      <c r="O124" s="842">
        <v>35</v>
      </c>
      <c r="P124" s="842">
        <v>91</v>
      </c>
      <c r="Q124" s="842">
        <v>8241</v>
      </c>
      <c r="R124" s="842">
        <v>6920</v>
      </c>
      <c r="S124" s="842">
        <v>15161</v>
      </c>
    </row>
    <row r="125" spans="1:19">
      <c r="A125" t="s">
        <v>4928</v>
      </c>
      <c r="B125" t="s">
        <v>4848</v>
      </c>
      <c r="C125" t="s">
        <v>667</v>
      </c>
      <c r="D125" t="s">
        <v>5156</v>
      </c>
      <c r="E125" s="842">
        <v>2282</v>
      </c>
      <c r="F125" s="842">
        <v>1909</v>
      </c>
      <c r="G125" s="842">
        <v>4191</v>
      </c>
      <c r="H125" s="842">
        <v>3090</v>
      </c>
      <c r="I125" s="842">
        <v>2787</v>
      </c>
      <c r="J125" s="842">
        <v>5877</v>
      </c>
      <c r="K125" s="842">
        <v>341</v>
      </c>
      <c r="L125" s="842">
        <v>149</v>
      </c>
      <c r="M125" s="842">
        <v>490</v>
      </c>
      <c r="N125" s="842">
        <v>66</v>
      </c>
      <c r="O125" s="842">
        <v>14</v>
      </c>
      <c r="P125" s="842">
        <v>80</v>
      </c>
      <c r="Q125" s="842">
        <v>5779</v>
      </c>
      <c r="R125" s="842">
        <v>4859</v>
      </c>
      <c r="S125" s="842">
        <v>10638</v>
      </c>
    </row>
    <row r="126" spans="1:19" hidden="1">
      <c r="A126" t="s">
        <v>4928</v>
      </c>
      <c r="B126" t="s">
        <v>4848</v>
      </c>
      <c r="C126" t="s">
        <v>667</v>
      </c>
      <c r="D126" t="s">
        <v>5157</v>
      </c>
      <c r="E126" s="842">
        <v>790</v>
      </c>
      <c r="F126" s="842">
        <v>612</v>
      </c>
      <c r="G126" s="842">
        <v>1402</v>
      </c>
      <c r="H126" s="842">
        <v>1238</v>
      </c>
      <c r="I126" s="842">
        <v>1204</v>
      </c>
      <c r="J126" s="842">
        <v>2442</v>
      </c>
      <c r="K126" s="842">
        <v>85</v>
      </c>
      <c r="L126" s="842">
        <v>20</v>
      </c>
      <c r="M126" s="842">
        <v>105</v>
      </c>
      <c r="N126" s="842">
        <v>0</v>
      </c>
      <c r="O126" s="842">
        <v>0</v>
      </c>
      <c r="P126" s="842">
        <v>0</v>
      </c>
      <c r="Q126" s="842">
        <v>2113</v>
      </c>
      <c r="R126" s="842">
        <v>1836</v>
      </c>
      <c r="S126" s="842">
        <v>3949</v>
      </c>
    </row>
    <row r="127" spans="1:19" hidden="1">
      <c r="A127" t="s">
        <v>4928</v>
      </c>
      <c r="B127" t="s">
        <v>4848</v>
      </c>
      <c r="C127" t="s">
        <v>667</v>
      </c>
      <c r="D127" t="s">
        <v>5158</v>
      </c>
      <c r="E127" s="842">
        <v>6</v>
      </c>
      <c r="F127" s="842">
        <v>3</v>
      </c>
      <c r="G127" s="842">
        <v>9</v>
      </c>
      <c r="H127" s="842">
        <v>0</v>
      </c>
      <c r="I127" s="842">
        <v>0</v>
      </c>
      <c r="J127" s="842">
        <v>0</v>
      </c>
      <c r="K127" s="842">
        <v>0</v>
      </c>
      <c r="L127" s="842">
        <v>0</v>
      </c>
      <c r="M127" s="842">
        <v>0</v>
      </c>
      <c r="N127" s="842">
        <v>0</v>
      </c>
      <c r="O127" s="842">
        <v>0</v>
      </c>
      <c r="P127" s="842">
        <v>0</v>
      </c>
      <c r="Q127" s="842">
        <v>6</v>
      </c>
      <c r="R127" s="842">
        <v>3</v>
      </c>
      <c r="S127" s="842">
        <v>9</v>
      </c>
    </row>
    <row r="128" spans="1:19" hidden="1">
      <c r="A128" t="s">
        <v>4928</v>
      </c>
      <c r="B128" t="s">
        <v>4848</v>
      </c>
      <c r="C128" t="s">
        <v>667</v>
      </c>
      <c r="D128" t="s">
        <v>735</v>
      </c>
      <c r="E128" s="842">
        <v>3078</v>
      </c>
      <c r="F128" s="842">
        <v>2524</v>
      </c>
      <c r="G128" s="842">
        <v>5602</v>
      </c>
      <c r="H128" s="842">
        <v>4328</v>
      </c>
      <c r="I128" s="842">
        <v>3991</v>
      </c>
      <c r="J128" s="842">
        <v>8319</v>
      </c>
      <c r="K128" s="842">
        <v>426</v>
      </c>
      <c r="L128" s="842">
        <v>169</v>
      </c>
      <c r="M128" s="842">
        <v>595</v>
      </c>
      <c r="N128" s="842">
        <v>66</v>
      </c>
      <c r="O128" s="842">
        <v>14</v>
      </c>
      <c r="P128" s="842">
        <v>80</v>
      </c>
      <c r="Q128" s="842">
        <v>7898</v>
      </c>
      <c r="R128" s="842">
        <v>6698</v>
      </c>
      <c r="S128" s="842">
        <v>14596</v>
      </c>
    </row>
    <row r="129" spans="1:19">
      <c r="A129" t="s">
        <v>4929</v>
      </c>
      <c r="B129" t="s">
        <v>4848</v>
      </c>
      <c r="C129" t="s">
        <v>668</v>
      </c>
      <c r="D129" t="s">
        <v>5156</v>
      </c>
      <c r="E129" s="842">
        <v>2505</v>
      </c>
      <c r="F129" s="842">
        <v>1942</v>
      </c>
      <c r="G129" s="842">
        <v>4447</v>
      </c>
      <c r="H129" s="842">
        <v>1373</v>
      </c>
      <c r="I129" s="842">
        <v>1179</v>
      </c>
      <c r="J129" s="842">
        <v>2552</v>
      </c>
      <c r="K129" s="842">
        <v>251</v>
      </c>
      <c r="L129" s="842">
        <v>132</v>
      </c>
      <c r="M129" s="842">
        <v>383</v>
      </c>
      <c r="N129" s="842">
        <v>8</v>
      </c>
      <c r="O129" s="842">
        <v>3</v>
      </c>
      <c r="P129" s="842">
        <v>11</v>
      </c>
      <c r="Q129" s="842">
        <v>4137</v>
      </c>
      <c r="R129" s="842">
        <v>3256</v>
      </c>
      <c r="S129" s="842">
        <v>7393</v>
      </c>
    </row>
    <row r="130" spans="1:19" hidden="1">
      <c r="A130" t="s">
        <v>4929</v>
      </c>
      <c r="B130" t="s">
        <v>4848</v>
      </c>
      <c r="C130" t="s">
        <v>668</v>
      </c>
      <c r="D130" t="s">
        <v>5157</v>
      </c>
      <c r="E130" s="842">
        <v>52</v>
      </c>
      <c r="F130" s="842">
        <v>17</v>
      </c>
      <c r="G130" s="842">
        <v>69</v>
      </c>
      <c r="H130" s="842">
        <v>364</v>
      </c>
      <c r="I130" s="842">
        <v>156</v>
      </c>
      <c r="J130" s="842">
        <v>520</v>
      </c>
      <c r="K130" s="842">
        <v>0</v>
      </c>
      <c r="L130" s="842">
        <v>0</v>
      </c>
      <c r="M130" s="842">
        <v>0</v>
      </c>
      <c r="N130" s="842">
        <v>0</v>
      </c>
      <c r="O130" s="842">
        <v>0</v>
      </c>
      <c r="P130" s="842">
        <v>0</v>
      </c>
      <c r="Q130" s="842">
        <v>416</v>
      </c>
      <c r="R130" s="842">
        <v>173</v>
      </c>
      <c r="S130" s="842">
        <v>589</v>
      </c>
    </row>
    <row r="131" spans="1:19" hidden="1">
      <c r="A131" t="s">
        <v>4888</v>
      </c>
      <c r="B131" t="s">
        <v>4848</v>
      </c>
      <c r="C131" t="s">
        <v>668</v>
      </c>
      <c r="D131" t="s">
        <v>5158</v>
      </c>
      <c r="E131" s="842">
        <v>33</v>
      </c>
      <c r="F131" s="842">
        <v>225</v>
      </c>
      <c r="G131" s="842">
        <v>258</v>
      </c>
      <c r="H131" s="842">
        <v>0</v>
      </c>
      <c r="I131" s="842">
        <v>0</v>
      </c>
      <c r="J131" s="842">
        <v>0</v>
      </c>
      <c r="K131" s="842">
        <v>0</v>
      </c>
      <c r="L131" s="842">
        <v>0</v>
      </c>
      <c r="M131" s="842">
        <v>0</v>
      </c>
      <c r="N131" s="842">
        <v>0</v>
      </c>
      <c r="O131" s="842">
        <v>0</v>
      </c>
      <c r="P131" s="842">
        <v>0</v>
      </c>
      <c r="Q131" s="842">
        <v>33</v>
      </c>
      <c r="R131" s="842">
        <v>225</v>
      </c>
      <c r="S131" s="842">
        <v>258</v>
      </c>
    </row>
    <row r="132" spans="1:19" hidden="1">
      <c r="A132" t="s">
        <v>4888</v>
      </c>
      <c r="B132" t="s">
        <v>4848</v>
      </c>
      <c r="C132" t="s">
        <v>668</v>
      </c>
      <c r="D132" t="s">
        <v>735</v>
      </c>
      <c r="E132" s="842">
        <v>2590</v>
      </c>
      <c r="F132" s="842">
        <v>2184</v>
      </c>
      <c r="G132" s="842">
        <v>4774</v>
      </c>
      <c r="H132" s="842">
        <v>1737</v>
      </c>
      <c r="I132" s="842">
        <v>1335</v>
      </c>
      <c r="J132" s="842">
        <v>3072</v>
      </c>
      <c r="K132" s="842">
        <v>251</v>
      </c>
      <c r="L132" s="842">
        <v>132</v>
      </c>
      <c r="M132" s="842">
        <v>383</v>
      </c>
      <c r="N132" s="842">
        <v>8</v>
      </c>
      <c r="O132" s="842">
        <v>3</v>
      </c>
      <c r="P132" s="842">
        <v>11</v>
      </c>
      <c r="Q132" s="842">
        <v>4586</v>
      </c>
      <c r="R132" s="842">
        <v>3654</v>
      </c>
      <c r="S132" s="842">
        <v>8240</v>
      </c>
    </row>
    <row r="133" spans="1:19">
      <c r="A133" t="s">
        <v>4888</v>
      </c>
      <c r="B133" t="s">
        <v>4848</v>
      </c>
      <c r="C133" t="s">
        <v>454</v>
      </c>
      <c r="D133" t="s">
        <v>5156</v>
      </c>
      <c r="E133" s="842">
        <v>3149</v>
      </c>
      <c r="F133" s="842">
        <v>2255</v>
      </c>
      <c r="G133" s="842">
        <v>5404</v>
      </c>
      <c r="H133" s="842">
        <v>6436</v>
      </c>
      <c r="I133" s="842">
        <v>9246</v>
      </c>
      <c r="J133" s="842">
        <v>15682</v>
      </c>
      <c r="K133" s="842">
        <v>999</v>
      </c>
      <c r="L133" s="842">
        <v>1055</v>
      </c>
      <c r="M133" s="842">
        <v>2054</v>
      </c>
      <c r="N133" s="842">
        <v>228</v>
      </c>
      <c r="O133" s="842">
        <v>224</v>
      </c>
      <c r="P133" s="842">
        <v>452</v>
      </c>
      <c r="Q133" s="842">
        <v>10812</v>
      </c>
      <c r="R133" s="842">
        <v>12780</v>
      </c>
      <c r="S133" s="842">
        <v>23592</v>
      </c>
    </row>
    <row r="134" spans="1:19" hidden="1">
      <c r="A134" t="s">
        <v>4889</v>
      </c>
      <c r="B134" t="s">
        <v>4848</v>
      </c>
      <c r="C134" t="s">
        <v>454</v>
      </c>
      <c r="D134" t="s">
        <v>5157</v>
      </c>
      <c r="E134" s="842">
        <v>916</v>
      </c>
      <c r="F134" s="842">
        <v>547</v>
      </c>
      <c r="G134" s="842">
        <v>1463</v>
      </c>
      <c r="H134" s="842">
        <v>2040</v>
      </c>
      <c r="I134" s="842">
        <v>2129</v>
      </c>
      <c r="J134" s="842">
        <v>4169</v>
      </c>
      <c r="K134" s="842">
        <v>34</v>
      </c>
      <c r="L134" s="842">
        <v>11</v>
      </c>
      <c r="M134" s="842">
        <v>45</v>
      </c>
      <c r="N134" s="842">
        <v>0</v>
      </c>
      <c r="O134" s="842">
        <v>0</v>
      </c>
      <c r="P134" s="842">
        <v>0</v>
      </c>
      <c r="Q134" s="842">
        <v>2990</v>
      </c>
      <c r="R134" s="842">
        <v>2687</v>
      </c>
      <c r="S134" s="842">
        <v>5677</v>
      </c>
    </row>
    <row r="135" spans="1:19" hidden="1">
      <c r="A135" t="s">
        <v>4889</v>
      </c>
      <c r="B135" t="s">
        <v>4848</v>
      </c>
      <c r="C135" t="s">
        <v>454</v>
      </c>
      <c r="D135" t="s">
        <v>735</v>
      </c>
      <c r="E135" s="842">
        <v>4065</v>
      </c>
      <c r="F135" s="842">
        <v>2802</v>
      </c>
      <c r="G135" s="842">
        <v>6867</v>
      </c>
      <c r="H135" s="842">
        <v>8476</v>
      </c>
      <c r="I135" s="842">
        <v>11375</v>
      </c>
      <c r="J135" s="842">
        <v>19851</v>
      </c>
      <c r="K135" s="842">
        <v>1033</v>
      </c>
      <c r="L135" s="842">
        <v>1066</v>
      </c>
      <c r="M135" s="842">
        <v>2099</v>
      </c>
      <c r="N135" s="842">
        <v>228</v>
      </c>
      <c r="O135" s="842">
        <v>224</v>
      </c>
      <c r="P135" s="842">
        <v>452</v>
      </c>
      <c r="Q135" s="842">
        <v>13802</v>
      </c>
      <c r="R135" s="842">
        <v>15467</v>
      </c>
      <c r="S135" s="842">
        <v>29269</v>
      </c>
    </row>
    <row r="136" spans="1:19">
      <c r="A136" t="s">
        <v>4889</v>
      </c>
      <c r="B136" t="s">
        <v>4848</v>
      </c>
      <c r="C136" t="s">
        <v>455</v>
      </c>
      <c r="D136" t="s">
        <v>5156</v>
      </c>
      <c r="E136" s="842">
        <v>3886</v>
      </c>
      <c r="F136" s="842">
        <v>3340</v>
      </c>
      <c r="G136" s="842">
        <v>7226</v>
      </c>
      <c r="H136" s="842">
        <v>6274</v>
      </c>
      <c r="I136" s="842">
        <v>6820</v>
      </c>
      <c r="J136" s="842">
        <v>13094</v>
      </c>
      <c r="K136" s="842">
        <v>737</v>
      </c>
      <c r="L136" s="842">
        <v>682</v>
      </c>
      <c r="M136" s="842">
        <v>1419</v>
      </c>
      <c r="N136" s="842">
        <v>121</v>
      </c>
      <c r="O136" s="842">
        <v>82</v>
      </c>
      <c r="P136" s="842">
        <v>203</v>
      </c>
      <c r="Q136" s="842">
        <v>11018</v>
      </c>
      <c r="R136" s="842">
        <v>10924</v>
      </c>
      <c r="S136" s="842">
        <v>21942</v>
      </c>
    </row>
    <row r="137" spans="1:19" hidden="1">
      <c r="A137" t="s">
        <v>4889</v>
      </c>
      <c r="B137" t="s">
        <v>4848</v>
      </c>
      <c r="C137" t="s">
        <v>455</v>
      </c>
      <c r="D137" t="s">
        <v>5157</v>
      </c>
      <c r="E137" s="842">
        <v>1773</v>
      </c>
      <c r="F137" s="842">
        <v>1587</v>
      </c>
      <c r="G137" s="842">
        <v>3360</v>
      </c>
      <c r="H137" s="842">
        <v>2355</v>
      </c>
      <c r="I137" s="842">
        <v>1889</v>
      </c>
      <c r="J137" s="842">
        <v>4244</v>
      </c>
      <c r="K137" s="842">
        <v>101</v>
      </c>
      <c r="L137" s="842">
        <v>6</v>
      </c>
      <c r="M137" s="842">
        <v>107</v>
      </c>
      <c r="N137" s="842">
        <v>0</v>
      </c>
      <c r="O137" s="842">
        <v>0</v>
      </c>
      <c r="P137" s="842">
        <v>0</v>
      </c>
      <c r="Q137" s="842">
        <v>4229</v>
      </c>
      <c r="R137" s="842">
        <v>3482</v>
      </c>
      <c r="S137" s="842">
        <v>7711</v>
      </c>
    </row>
    <row r="138" spans="1:19" hidden="1">
      <c r="A138" t="s">
        <v>4930</v>
      </c>
      <c r="B138" t="s">
        <v>4848</v>
      </c>
      <c r="C138" t="s">
        <v>455</v>
      </c>
      <c r="D138" t="s">
        <v>5158</v>
      </c>
      <c r="E138" s="842">
        <v>6</v>
      </c>
      <c r="F138" s="842">
        <v>1</v>
      </c>
      <c r="G138" s="842">
        <v>7</v>
      </c>
      <c r="H138" s="842">
        <v>0</v>
      </c>
      <c r="I138" s="842">
        <v>0</v>
      </c>
      <c r="J138" s="842">
        <v>0</v>
      </c>
      <c r="K138" s="842">
        <v>79</v>
      </c>
      <c r="L138" s="842">
        <v>8</v>
      </c>
      <c r="M138" s="842">
        <v>87</v>
      </c>
      <c r="N138" s="842">
        <v>0</v>
      </c>
      <c r="O138" s="842">
        <v>0</v>
      </c>
      <c r="P138" s="842">
        <v>0</v>
      </c>
      <c r="Q138" s="842">
        <v>85</v>
      </c>
      <c r="R138" s="842">
        <v>9</v>
      </c>
      <c r="S138" s="842">
        <v>94</v>
      </c>
    </row>
    <row r="139" spans="1:19" hidden="1">
      <c r="A139" t="s">
        <v>4930</v>
      </c>
      <c r="B139" t="s">
        <v>4848</v>
      </c>
      <c r="C139" t="s">
        <v>455</v>
      </c>
      <c r="D139" t="s">
        <v>735</v>
      </c>
      <c r="E139" s="842">
        <v>5665</v>
      </c>
      <c r="F139" s="842">
        <v>4928</v>
      </c>
      <c r="G139" s="842">
        <v>10593</v>
      </c>
      <c r="H139" s="842">
        <v>8629</v>
      </c>
      <c r="I139" s="842">
        <v>8709</v>
      </c>
      <c r="J139" s="842">
        <v>17338</v>
      </c>
      <c r="K139" s="842">
        <v>917</v>
      </c>
      <c r="L139" s="842">
        <v>696</v>
      </c>
      <c r="M139" s="842">
        <v>1613</v>
      </c>
      <c r="N139" s="842">
        <v>121</v>
      </c>
      <c r="O139" s="842">
        <v>82</v>
      </c>
      <c r="P139" s="842">
        <v>203</v>
      </c>
      <c r="Q139" s="842">
        <v>15332</v>
      </c>
      <c r="R139" s="842">
        <v>14415</v>
      </c>
      <c r="S139" s="842">
        <v>29747</v>
      </c>
    </row>
    <row r="140" spans="1:19">
      <c r="A140" t="s">
        <v>4930</v>
      </c>
      <c r="B140" t="s">
        <v>4848</v>
      </c>
      <c r="C140" t="s">
        <v>457</v>
      </c>
      <c r="D140" t="s">
        <v>5156</v>
      </c>
      <c r="E140" s="842">
        <v>0</v>
      </c>
      <c r="F140" s="842">
        <v>0</v>
      </c>
      <c r="G140" s="842">
        <v>0</v>
      </c>
      <c r="H140" s="842">
        <v>1927</v>
      </c>
      <c r="I140" s="842">
        <v>1574</v>
      </c>
      <c r="J140" s="842">
        <v>3501</v>
      </c>
      <c r="K140" s="842">
        <v>354</v>
      </c>
      <c r="L140" s="842">
        <v>208</v>
      </c>
      <c r="M140" s="842">
        <v>562</v>
      </c>
      <c r="N140" s="842">
        <v>75</v>
      </c>
      <c r="O140" s="842">
        <v>43</v>
      </c>
      <c r="P140" s="842">
        <v>118</v>
      </c>
      <c r="Q140" s="842">
        <v>2356</v>
      </c>
      <c r="R140" s="842">
        <v>1825</v>
      </c>
      <c r="S140" s="842">
        <v>4181</v>
      </c>
    </row>
    <row r="141" spans="1:19" hidden="1">
      <c r="A141" t="s">
        <v>4890</v>
      </c>
      <c r="B141" t="s">
        <v>4848</v>
      </c>
      <c r="C141" t="s">
        <v>457</v>
      </c>
      <c r="D141" t="s">
        <v>5157</v>
      </c>
      <c r="E141" s="842">
        <v>0</v>
      </c>
      <c r="F141" s="842">
        <v>0</v>
      </c>
      <c r="G141" s="842">
        <v>0</v>
      </c>
      <c r="H141" s="842">
        <v>0</v>
      </c>
      <c r="I141" s="842">
        <v>0</v>
      </c>
      <c r="J141" s="842">
        <v>0</v>
      </c>
      <c r="K141" s="842">
        <v>156</v>
      </c>
      <c r="L141" s="842">
        <v>58</v>
      </c>
      <c r="M141" s="842">
        <v>214</v>
      </c>
      <c r="N141" s="842">
        <v>0</v>
      </c>
      <c r="O141" s="842">
        <v>0</v>
      </c>
      <c r="P141" s="842">
        <v>0</v>
      </c>
      <c r="Q141" s="842">
        <v>156</v>
      </c>
      <c r="R141" s="842">
        <v>58</v>
      </c>
      <c r="S141" s="842">
        <v>214</v>
      </c>
    </row>
    <row r="142" spans="1:19" hidden="1">
      <c r="A142" t="s">
        <v>4890</v>
      </c>
      <c r="B142" t="s">
        <v>4848</v>
      </c>
      <c r="C142" t="s">
        <v>457</v>
      </c>
      <c r="D142" t="s">
        <v>735</v>
      </c>
      <c r="E142" s="842">
        <v>0</v>
      </c>
      <c r="F142" s="842">
        <v>0</v>
      </c>
      <c r="G142" s="842">
        <v>0</v>
      </c>
      <c r="H142" s="842">
        <v>1927</v>
      </c>
      <c r="I142" s="842">
        <v>1574</v>
      </c>
      <c r="J142" s="842">
        <v>3501</v>
      </c>
      <c r="K142" s="842">
        <v>510</v>
      </c>
      <c r="L142" s="842">
        <v>266</v>
      </c>
      <c r="M142" s="842">
        <v>776</v>
      </c>
      <c r="N142" s="842">
        <v>75</v>
      </c>
      <c r="O142" s="842">
        <v>43</v>
      </c>
      <c r="P142" s="842">
        <v>118</v>
      </c>
      <c r="Q142" s="842">
        <v>2512</v>
      </c>
      <c r="R142" s="842">
        <v>1883</v>
      </c>
      <c r="S142" s="842">
        <v>4395</v>
      </c>
    </row>
    <row r="143" spans="1:19">
      <c r="A143" t="s">
        <v>4890</v>
      </c>
      <c r="B143" t="s">
        <v>4848</v>
      </c>
      <c r="C143" t="s">
        <v>457</v>
      </c>
      <c r="D143" t="s">
        <v>5156</v>
      </c>
      <c r="E143" s="842">
        <v>7121</v>
      </c>
      <c r="F143" s="842">
        <v>5220</v>
      </c>
      <c r="G143" s="842">
        <v>12341</v>
      </c>
      <c r="H143" s="842">
        <v>16225</v>
      </c>
      <c r="I143" s="842">
        <v>16910</v>
      </c>
      <c r="J143" s="842">
        <v>33135</v>
      </c>
      <c r="K143" s="842">
        <v>3094</v>
      </c>
      <c r="L143" s="842">
        <v>3418</v>
      </c>
      <c r="M143" s="842">
        <v>6512</v>
      </c>
      <c r="N143" s="842">
        <v>1148</v>
      </c>
      <c r="O143" s="842">
        <v>817</v>
      </c>
      <c r="P143" s="842">
        <v>1965</v>
      </c>
      <c r="Q143" s="842">
        <v>27588</v>
      </c>
      <c r="R143" s="842">
        <v>26365</v>
      </c>
      <c r="S143" s="842">
        <v>53953</v>
      </c>
    </row>
    <row r="144" spans="1:19" hidden="1">
      <c r="A144" t="s">
        <v>4890</v>
      </c>
      <c r="B144" t="s">
        <v>4848</v>
      </c>
      <c r="C144" t="s">
        <v>457</v>
      </c>
      <c r="D144" t="s">
        <v>5157</v>
      </c>
      <c r="E144" s="842">
        <v>3924</v>
      </c>
      <c r="F144" s="842">
        <v>1886</v>
      </c>
      <c r="G144" s="842">
        <v>5810</v>
      </c>
      <c r="H144" s="842">
        <v>5862</v>
      </c>
      <c r="I144" s="842">
        <v>4741</v>
      </c>
      <c r="J144" s="842">
        <v>10603</v>
      </c>
      <c r="K144" s="842">
        <v>155</v>
      </c>
      <c r="L144" s="842">
        <v>86</v>
      </c>
      <c r="M144" s="842">
        <v>241</v>
      </c>
      <c r="N144" s="842">
        <v>0</v>
      </c>
      <c r="O144" s="842">
        <v>0</v>
      </c>
      <c r="P144" s="842">
        <v>0</v>
      </c>
      <c r="Q144" s="842">
        <v>9941</v>
      </c>
      <c r="R144" s="842">
        <v>6713</v>
      </c>
      <c r="S144" s="842">
        <v>16654</v>
      </c>
    </row>
    <row r="145" spans="1:19" hidden="1">
      <c r="A145" t="s">
        <v>4931</v>
      </c>
      <c r="B145" t="s">
        <v>4848</v>
      </c>
      <c r="C145" t="s">
        <v>457</v>
      </c>
      <c r="D145" t="s">
        <v>735</v>
      </c>
      <c r="E145" s="842">
        <v>11045</v>
      </c>
      <c r="F145" s="842">
        <v>7106</v>
      </c>
      <c r="G145" s="842">
        <v>18151</v>
      </c>
      <c r="H145" s="842">
        <v>22087</v>
      </c>
      <c r="I145" s="842">
        <v>21651</v>
      </c>
      <c r="J145" s="842">
        <v>43738</v>
      </c>
      <c r="K145" s="842">
        <v>3249</v>
      </c>
      <c r="L145" s="842">
        <v>3504</v>
      </c>
      <c r="M145" s="842">
        <v>6753</v>
      </c>
      <c r="N145" s="842">
        <v>1148</v>
      </c>
      <c r="O145" s="842">
        <v>817</v>
      </c>
      <c r="P145" s="842">
        <v>1965</v>
      </c>
      <c r="Q145" s="842">
        <v>37529</v>
      </c>
      <c r="R145" s="842">
        <v>33078</v>
      </c>
      <c r="S145" s="842">
        <v>70607</v>
      </c>
    </row>
    <row r="146" spans="1:19">
      <c r="A146" t="s">
        <v>4931</v>
      </c>
      <c r="B146" t="s">
        <v>4896</v>
      </c>
      <c r="C146" t="s">
        <v>457</v>
      </c>
      <c r="D146" t="s">
        <v>5156</v>
      </c>
      <c r="E146" s="842">
        <v>204</v>
      </c>
      <c r="F146" s="842">
        <v>393</v>
      </c>
      <c r="G146" s="842">
        <v>597</v>
      </c>
      <c r="H146" s="842">
        <v>0</v>
      </c>
      <c r="I146" s="842">
        <v>0</v>
      </c>
      <c r="J146" s="842">
        <v>0</v>
      </c>
      <c r="K146" s="842">
        <v>0</v>
      </c>
      <c r="L146" s="842">
        <v>0</v>
      </c>
      <c r="M146" s="842">
        <v>0</v>
      </c>
      <c r="N146" s="842">
        <v>0</v>
      </c>
      <c r="O146" s="842">
        <v>0</v>
      </c>
      <c r="P146" s="842">
        <v>0</v>
      </c>
      <c r="Q146" s="842">
        <v>204</v>
      </c>
      <c r="R146" s="842">
        <v>393</v>
      </c>
      <c r="S146" s="842">
        <v>597</v>
      </c>
    </row>
    <row r="147" spans="1:19" hidden="1">
      <c r="A147" t="s">
        <v>4931</v>
      </c>
      <c r="B147" t="s">
        <v>4896</v>
      </c>
      <c r="C147" t="s">
        <v>457</v>
      </c>
      <c r="D147" t="s">
        <v>5157</v>
      </c>
      <c r="E147" s="842">
        <v>12</v>
      </c>
      <c r="F147" s="842">
        <v>18</v>
      </c>
      <c r="G147" s="842">
        <v>30</v>
      </c>
      <c r="H147" s="842">
        <v>0</v>
      </c>
      <c r="I147" s="842">
        <v>0</v>
      </c>
      <c r="J147" s="842">
        <v>0</v>
      </c>
      <c r="K147" s="842">
        <v>0</v>
      </c>
      <c r="L147" s="842">
        <v>0</v>
      </c>
      <c r="M147" s="842">
        <v>0</v>
      </c>
      <c r="N147" s="842">
        <v>0</v>
      </c>
      <c r="O147" s="842">
        <v>0</v>
      </c>
      <c r="P147" s="842">
        <v>0</v>
      </c>
      <c r="Q147" s="842">
        <v>12</v>
      </c>
      <c r="R147" s="842">
        <v>18</v>
      </c>
      <c r="S147" s="842">
        <v>30</v>
      </c>
    </row>
    <row r="148" spans="1:19" hidden="1">
      <c r="A148" t="s">
        <v>4891</v>
      </c>
      <c r="B148" t="s">
        <v>4896</v>
      </c>
      <c r="C148" t="s">
        <v>457</v>
      </c>
      <c r="D148" t="s">
        <v>735</v>
      </c>
      <c r="E148" s="842">
        <v>216</v>
      </c>
      <c r="F148" s="842">
        <v>411</v>
      </c>
      <c r="G148" s="842">
        <v>627</v>
      </c>
      <c r="H148" s="842">
        <v>0</v>
      </c>
      <c r="I148" s="842">
        <v>0</v>
      </c>
      <c r="J148" s="842">
        <v>0</v>
      </c>
      <c r="K148" s="842">
        <v>0</v>
      </c>
      <c r="L148" s="842">
        <v>0</v>
      </c>
      <c r="M148" s="842">
        <v>0</v>
      </c>
      <c r="N148" s="842">
        <v>0</v>
      </c>
      <c r="O148" s="842">
        <v>0</v>
      </c>
      <c r="P148" s="842">
        <v>0</v>
      </c>
      <c r="Q148" s="842">
        <v>216</v>
      </c>
      <c r="R148" s="842">
        <v>411</v>
      </c>
      <c r="S148" s="842">
        <v>627</v>
      </c>
    </row>
    <row r="149" spans="1:19">
      <c r="A149" t="s">
        <v>4891</v>
      </c>
      <c r="B149" t="s">
        <v>4848</v>
      </c>
      <c r="C149" t="s">
        <v>669</v>
      </c>
      <c r="D149" t="s">
        <v>5156</v>
      </c>
      <c r="E149" s="842">
        <v>5531</v>
      </c>
      <c r="F149" s="842">
        <v>4371</v>
      </c>
      <c r="G149" s="842">
        <v>9902</v>
      </c>
      <c r="H149" s="842">
        <v>9704</v>
      </c>
      <c r="I149" s="842">
        <v>11127</v>
      </c>
      <c r="J149" s="842">
        <v>20831</v>
      </c>
      <c r="K149" s="842">
        <v>2288</v>
      </c>
      <c r="L149" s="842">
        <v>2147</v>
      </c>
      <c r="M149" s="842">
        <v>4435</v>
      </c>
      <c r="N149" s="842">
        <v>283</v>
      </c>
      <c r="O149" s="842">
        <v>225</v>
      </c>
      <c r="P149" s="842">
        <v>508</v>
      </c>
      <c r="Q149" s="842">
        <v>17806</v>
      </c>
      <c r="R149" s="842">
        <v>17870</v>
      </c>
      <c r="S149" s="842">
        <v>35676</v>
      </c>
    </row>
    <row r="150" spans="1:19" hidden="1">
      <c r="A150" t="s">
        <v>4891</v>
      </c>
      <c r="B150" t="s">
        <v>4848</v>
      </c>
      <c r="C150" t="s">
        <v>669</v>
      </c>
      <c r="D150" t="s">
        <v>5157</v>
      </c>
      <c r="E150" s="842">
        <v>2719</v>
      </c>
      <c r="F150" s="842">
        <v>1340</v>
      </c>
      <c r="G150" s="842">
        <v>4059</v>
      </c>
      <c r="H150" s="842">
        <v>3629</v>
      </c>
      <c r="I150" s="842">
        <v>3292</v>
      </c>
      <c r="J150" s="842">
        <v>6921</v>
      </c>
      <c r="K150" s="842">
        <v>211</v>
      </c>
      <c r="L150" s="842">
        <v>75</v>
      </c>
      <c r="M150" s="842">
        <v>286</v>
      </c>
      <c r="N150" s="842">
        <v>0</v>
      </c>
      <c r="O150" s="842">
        <v>0</v>
      </c>
      <c r="P150" s="842">
        <v>0</v>
      </c>
      <c r="Q150" s="842">
        <v>6559</v>
      </c>
      <c r="R150" s="842">
        <v>4707</v>
      </c>
      <c r="S150" s="842">
        <v>11266</v>
      </c>
    </row>
    <row r="151" spans="1:19" hidden="1">
      <c r="A151" t="s">
        <v>4892</v>
      </c>
      <c r="B151" t="s">
        <v>4848</v>
      </c>
      <c r="C151" t="s">
        <v>669</v>
      </c>
      <c r="D151" t="s">
        <v>5158</v>
      </c>
      <c r="E151" s="842">
        <v>53</v>
      </c>
      <c r="F151" s="842">
        <v>58</v>
      </c>
      <c r="G151" s="842">
        <v>111</v>
      </c>
      <c r="H151" s="842">
        <v>0</v>
      </c>
      <c r="I151" s="842">
        <v>0</v>
      </c>
      <c r="J151" s="842">
        <v>0</v>
      </c>
      <c r="K151" s="842">
        <v>93</v>
      </c>
      <c r="L151" s="842">
        <v>73</v>
      </c>
      <c r="M151" s="842">
        <v>166</v>
      </c>
      <c r="N151" s="842">
        <v>0</v>
      </c>
      <c r="O151" s="842">
        <v>0</v>
      </c>
      <c r="P151" s="842">
        <v>0</v>
      </c>
      <c r="Q151" s="842">
        <v>146</v>
      </c>
      <c r="R151" s="842">
        <v>131</v>
      </c>
      <c r="S151" s="842">
        <v>277</v>
      </c>
    </row>
    <row r="152" spans="1:19" hidden="1">
      <c r="A152" t="s">
        <v>4892</v>
      </c>
      <c r="B152" t="s">
        <v>4848</v>
      </c>
      <c r="C152" t="s">
        <v>669</v>
      </c>
      <c r="D152" t="s">
        <v>735</v>
      </c>
      <c r="E152" s="842">
        <v>8303</v>
      </c>
      <c r="F152" s="842">
        <v>5769</v>
      </c>
      <c r="G152" s="842">
        <v>14072</v>
      </c>
      <c r="H152" s="842">
        <v>13333</v>
      </c>
      <c r="I152" s="842">
        <v>14419</v>
      </c>
      <c r="J152" s="842">
        <v>27752</v>
      </c>
      <c r="K152" s="842">
        <v>2592</v>
      </c>
      <c r="L152" s="842">
        <v>2295</v>
      </c>
      <c r="M152" s="842">
        <v>4887</v>
      </c>
      <c r="N152" s="842">
        <v>283</v>
      </c>
      <c r="O152" s="842">
        <v>225</v>
      </c>
      <c r="P152" s="842">
        <v>508</v>
      </c>
      <c r="Q152" s="842">
        <v>24511</v>
      </c>
      <c r="R152" s="842">
        <v>22708</v>
      </c>
      <c r="S152" s="842">
        <v>47219</v>
      </c>
    </row>
    <row r="153" spans="1:19">
      <c r="A153" t="s">
        <v>4892</v>
      </c>
      <c r="B153" t="s">
        <v>4848</v>
      </c>
      <c r="C153" t="s">
        <v>670</v>
      </c>
      <c r="D153" t="s">
        <v>5156</v>
      </c>
      <c r="E153" s="842">
        <v>2028</v>
      </c>
      <c r="F153" s="842">
        <v>852</v>
      </c>
      <c r="G153" s="842">
        <v>2880</v>
      </c>
      <c r="H153" s="842">
        <v>1980</v>
      </c>
      <c r="I153" s="842">
        <v>2891</v>
      </c>
      <c r="J153" s="842">
        <v>4871</v>
      </c>
      <c r="K153" s="842">
        <v>721</v>
      </c>
      <c r="L153" s="842">
        <v>562</v>
      </c>
      <c r="M153" s="842">
        <v>1283</v>
      </c>
      <c r="N153" s="842">
        <v>51</v>
      </c>
      <c r="O153" s="842">
        <v>31</v>
      </c>
      <c r="P153" s="842">
        <v>82</v>
      </c>
      <c r="Q153" s="842">
        <v>4780</v>
      </c>
      <c r="R153" s="842">
        <v>4336</v>
      </c>
      <c r="S153" s="842">
        <v>9116</v>
      </c>
    </row>
    <row r="154" spans="1:19" hidden="1">
      <c r="A154" t="s">
        <v>4892</v>
      </c>
      <c r="B154" t="s">
        <v>4848</v>
      </c>
      <c r="C154" t="s">
        <v>670</v>
      </c>
      <c r="D154" t="s">
        <v>5157</v>
      </c>
      <c r="E154" s="842">
        <v>811</v>
      </c>
      <c r="F154" s="842">
        <v>381</v>
      </c>
      <c r="G154" s="842">
        <v>1192</v>
      </c>
      <c r="H154" s="842">
        <v>1116</v>
      </c>
      <c r="I154" s="842">
        <v>1361</v>
      </c>
      <c r="J154" s="842">
        <v>2477</v>
      </c>
      <c r="K154" s="842">
        <v>0</v>
      </c>
      <c r="L154" s="842">
        <v>0</v>
      </c>
      <c r="M154" s="842">
        <v>0</v>
      </c>
      <c r="N154" s="842">
        <v>0</v>
      </c>
      <c r="O154" s="842">
        <v>0</v>
      </c>
      <c r="P154" s="842">
        <v>0</v>
      </c>
      <c r="Q154" s="842">
        <v>1927</v>
      </c>
      <c r="R154" s="842">
        <v>1742</v>
      </c>
      <c r="S154" s="842">
        <v>3669</v>
      </c>
    </row>
    <row r="155" spans="1:19" hidden="1">
      <c r="A155" t="s">
        <v>4893</v>
      </c>
      <c r="B155" t="s">
        <v>4848</v>
      </c>
      <c r="C155" t="s">
        <v>670</v>
      </c>
      <c r="D155" t="s">
        <v>735</v>
      </c>
      <c r="E155" s="842">
        <v>2839</v>
      </c>
      <c r="F155" s="842">
        <v>1233</v>
      </c>
      <c r="G155" s="842">
        <v>4072</v>
      </c>
      <c r="H155" s="842">
        <v>3096</v>
      </c>
      <c r="I155" s="842">
        <v>4252</v>
      </c>
      <c r="J155" s="842">
        <v>7348</v>
      </c>
      <c r="K155" s="842">
        <v>721</v>
      </c>
      <c r="L155" s="842">
        <v>562</v>
      </c>
      <c r="M155" s="842">
        <v>1283</v>
      </c>
      <c r="N155" s="842">
        <v>51</v>
      </c>
      <c r="O155" s="842">
        <v>31</v>
      </c>
      <c r="P155" s="842">
        <v>82</v>
      </c>
      <c r="Q155" s="842">
        <v>6707</v>
      </c>
      <c r="R155" s="842">
        <v>6078</v>
      </c>
      <c r="S155" s="842">
        <v>12785</v>
      </c>
    </row>
    <row r="156" spans="1:19">
      <c r="A156" t="s">
        <v>4893</v>
      </c>
      <c r="B156" t="s">
        <v>4848</v>
      </c>
      <c r="C156" t="s">
        <v>671</v>
      </c>
      <c r="D156" t="s">
        <v>5156</v>
      </c>
      <c r="E156" s="842">
        <v>4301</v>
      </c>
      <c r="F156" s="842">
        <v>2392</v>
      </c>
      <c r="G156" s="842">
        <v>6693</v>
      </c>
      <c r="H156" s="842">
        <v>3241</v>
      </c>
      <c r="I156" s="842">
        <v>3337</v>
      </c>
      <c r="J156" s="842">
        <v>6578</v>
      </c>
      <c r="K156" s="842">
        <v>675</v>
      </c>
      <c r="L156" s="842">
        <v>581</v>
      </c>
      <c r="M156" s="842">
        <v>1256</v>
      </c>
      <c r="N156" s="842">
        <v>106</v>
      </c>
      <c r="O156" s="842">
        <v>51</v>
      </c>
      <c r="P156" s="842">
        <v>157</v>
      </c>
      <c r="Q156" s="842">
        <v>8323</v>
      </c>
      <c r="R156" s="842">
        <v>6361</v>
      </c>
      <c r="S156" s="842">
        <v>14684</v>
      </c>
    </row>
    <row r="157" spans="1:19" hidden="1">
      <c r="A157" t="s">
        <v>4893</v>
      </c>
      <c r="B157" t="s">
        <v>4848</v>
      </c>
      <c r="C157" t="s">
        <v>671</v>
      </c>
      <c r="D157" t="s">
        <v>5157</v>
      </c>
      <c r="E157" s="842">
        <v>786</v>
      </c>
      <c r="F157" s="842">
        <v>442</v>
      </c>
      <c r="G157" s="842">
        <v>1228</v>
      </c>
      <c r="H157" s="842">
        <v>1420</v>
      </c>
      <c r="I157" s="842">
        <v>1112</v>
      </c>
      <c r="J157" s="842">
        <v>2532</v>
      </c>
      <c r="K157" s="842">
        <v>102</v>
      </c>
      <c r="L157" s="842">
        <v>12</v>
      </c>
      <c r="M157" s="842">
        <v>114</v>
      </c>
      <c r="N157" s="842">
        <v>0</v>
      </c>
      <c r="O157" s="842">
        <v>0</v>
      </c>
      <c r="P157" s="842">
        <v>0</v>
      </c>
      <c r="Q157" s="842">
        <v>2308</v>
      </c>
      <c r="R157" s="842">
        <v>1566</v>
      </c>
      <c r="S157" s="842">
        <v>3874</v>
      </c>
    </row>
    <row r="158" spans="1:19" hidden="1">
      <c r="A158" t="s">
        <v>4894</v>
      </c>
      <c r="B158" t="s">
        <v>4848</v>
      </c>
      <c r="C158" t="s">
        <v>671</v>
      </c>
      <c r="D158" t="s">
        <v>735</v>
      </c>
      <c r="E158" s="842">
        <v>5087</v>
      </c>
      <c r="F158" s="842">
        <v>2834</v>
      </c>
      <c r="G158" s="842">
        <v>7921</v>
      </c>
      <c r="H158" s="842">
        <v>4661</v>
      </c>
      <c r="I158" s="842">
        <v>4449</v>
      </c>
      <c r="J158" s="842">
        <v>9110</v>
      </c>
      <c r="K158" s="842">
        <v>777</v>
      </c>
      <c r="L158" s="842">
        <v>593</v>
      </c>
      <c r="M158" s="842">
        <v>1370</v>
      </c>
      <c r="N158" s="842">
        <v>106</v>
      </c>
      <c r="O158" s="842">
        <v>51</v>
      </c>
      <c r="P158" s="842">
        <v>157</v>
      </c>
      <c r="Q158" s="842">
        <v>10631</v>
      </c>
      <c r="R158" s="842">
        <v>7927</v>
      </c>
      <c r="S158" s="842">
        <v>18558</v>
      </c>
    </row>
    <row r="159" spans="1:19">
      <c r="A159" t="s">
        <v>4894</v>
      </c>
      <c r="B159" t="s">
        <v>4848</v>
      </c>
      <c r="C159" t="s">
        <v>672</v>
      </c>
      <c r="D159" t="s">
        <v>5156</v>
      </c>
      <c r="E159" s="842">
        <v>5386</v>
      </c>
      <c r="F159" s="842">
        <v>5461</v>
      </c>
      <c r="G159" s="842">
        <v>10847</v>
      </c>
      <c r="H159" s="842">
        <v>12455</v>
      </c>
      <c r="I159" s="842">
        <v>12568</v>
      </c>
      <c r="J159" s="842">
        <v>25023</v>
      </c>
      <c r="K159" s="842">
        <v>1241</v>
      </c>
      <c r="L159" s="842">
        <v>1360</v>
      </c>
      <c r="M159" s="842">
        <v>2601</v>
      </c>
      <c r="N159" s="842">
        <v>329</v>
      </c>
      <c r="O159" s="842">
        <v>331</v>
      </c>
      <c r="P159" s="842">
        <v>660</v>
      </c>
      <c r="Q159" s="842">
        <v>19411</v>
      </c>
      <c r="R159" s="842">
        <v>19720</v>
      </c>
      <c r="S159" s="842">
        <v>39131</v>
      </c>
    </row>
    <row r="160" spans="1:19" hidden="1">
      <c r="A160" t="s">
        <v>4894</v>
      </c>
      <c r="B160" t="s">
        <v>4848</v>
      </c>
      <c r="C160" t="s">
        <v>672</v>
      </c>
      <c r="D160" t="s">
        <v>5157</v>
      </c>
      <c r="E160" s="842">
        <v>2628</v>
      </c>
      <c r="F160" s="842">
        <v>1711</v>
      </c>
      <c r="G160" s="842">
        <v>4339</v>
      </c>
      <c r="H160" s="842">
        <v>6481</v>
      </c>
      <c r="I160" s="842">
        <v>4385</v>
      </c>
      <c r="J160" s="842">
        <v>10866</v>
      </c>
      <c r="K160" s="842">
        <v>127</v>
      </c>
      <c r="L160" s="842">
        <v>93</v>
      </c>
      <c r="M160" s="842">
        <v>220</v>
      </c>
      <c r="N160" s="842">
        <v>0</v>
      </c>
      <c r="O160" s="842">
        <v>0</v>
      </c>
      <c r="P160" s="842">
        <v>0</v>
      </c>
      <c r="Q160" s="842">
        <v>9236</v>
      </c>
      <c r="R160" s="842">
        <v>6189</v>
      </c>
      <c r="S160" s="842">
        <v>15425</v>
      </c>
    </row>
    <row r="161" spans="1:19" hidden="1">
      <c r="A161" t="s">
        <v>5014</v>
      </c>
      <c r="B161" t="s">
        <v>4848</v>
      </c>
      <c r="C161" t="s">
        <v>672</v>
      </c>
      <c r="D161" t="s">
        <v>735</v>
      </c>
      <c r="E161" s="842">
        <v>8014</v>
      </c>
      <c r="F161" s="842">
        <v>7172</v>
      </c>
      <c r="G161" s="842">
        <v>15186</v>
      </c>
      <c r="H161" s="842">
        <v>18936</v>
      </c>
      <c r="I161" s="842">
        <v>16953</v>
      </c>
      <c r="J161" s="842">
        <v>35889</v>
      </c>
      <c r="K161" s="842">
        <v>1368</v>
      </c>
      <c r="L161" s="842">
        <v>1453</v>
      </c>
      <c r="M161" s="842">
        <v>2821</v>
      </c>
      <c r="N161" s="842">
        <v>329</v>
      </c>
      <c r="O161" s="842">
        <v>331</v>
      </c>
      <c r="P161" s="842">
        <v>660</v>
      </c>
      <c r="Q161" s="842">
        <v>28647</v>
      </c>
      <c r="R161" s="842">
        <v>25909</v>
      </c>
      <c r="S161" s="842">
        <v>54556</v>
      </c>
    </row>
    <row r="162" spans="1:19">
      <c r="A162" t="s">
        <v>5014</v>
      </c>
      <c r="B162" t="s">
        <v>4848</v>
      </c>
      <c r="C162" t="s">
        <v>673</v>
      </c>
      <c r="D162" t="s">
        <v>5156</v>
      </c>
      <c r="E162" s="842">
        <v>3348</v>
      </c>
      <c r="F162" s="842">
        <v>2524</v>
      </c>
      <c r="G162" s="842">
        <v>5872</v>
      </c>
      <c r="H162" s="842">
        <v>9497</v>
      </c>
      <c r="I162" s="842">
        <v>7726</v>
      </c>
      <c r="J162" s="842">
        <v>17223</v>
      </c>
      <c r="K162" s="842">
        <v>1127</v>
      </c>
      <c r="L162" s="842">
        <v>656</v>
      </c>
      <c r="M162" s="842">
        <v>1783</v>
      </c>
      <c r="N162" s="842">
        <v>412</v>
      </c>
      <c r="O162" s="842">
        <v>153</v>
      </c>
      <c r="P162" s="842">
        <v>565</v>
      </c>
      <c r="Q162" s="842">
        <v>14384</v>
      </c>
      <c r="R162" s="842">
        <v>11059</v>
      </c>
      <c r="S162" s="842">
        <v>25443</v>
      </c>
    </row>
    <row r="163" spans="1:19" hidden="1">
      <c r="A163" t="s">
        <v>4897</v>
      </c>
      <c r="B163" t="s">
        <v>4848</v>
      </c>
      <c r="C163" t="s">
        <v>673</v>
      </c>
      <c r="D163" t="s">
        <v>5157</v>
      </c>
      <c r="E163" s="842">
        <v>372</v>
      </c>
      <c r="F163" s="842">
        <v>150</v>
      </c>
      <c r="G163" s="842">
        <v>522</v>
      </c>
      <c r="H163" s="842">
        <v>1157</v>
      </c>
      <c r="I163" s="842">
        <v>746</v>
      </c>
      <c r="J163" s="842">
        <v>1903</v>
      </c>
      <c r="K163" s="842">
        <v>56</v>
      </c>
      <c r="L163" s="842">
        <v>5</v>
      </c>
      <c r="M163" s="842">
        <v>61</v>
      </c>
      <c r="N163" s="842">
        <v>0</v>
      </c>
      <c r="O163" s="842">
        <v>0</v>
      </c>
      <c r="P163" s="842">
        <v>0</v>
      </c>
      <c r="Q163" s="842">
        <v>1585</v>
      </c>
      <c r="R163" s="842">
        <v>901</v>
      </c>
      <c r="S163" s="842">
        <v>2486</v>
      </c>
    </row>
    <row r="164" spans="1:19" hidden="1">
      <c r="A164" t="s">
        <v>4897</v>
      </c>
      <c r="B164" t="s">
        <v>4848</v>
      </c>
      <c r="C164" t="s">
        <v>673</v>
      </c>
      <c r="D164" t="s">
        <v>5158</v>
      </c>
      <c r="E164" s="842">
        <v>0</v>
      </c>
      <c r="F164" s="842">
        <v>0</v>
      </c>
      <c r="G164" s="842">
        <v>0</v>
      </c>
      <c r="H164" s="842">
        <v>829</v>
      </c>
      <c r="I164" s="842">
        <v>705</v>
      </c>
      <c r="J164" s="842">
        <v>1534</v>
      </c>
      <c r="K164" s="842">
        <v>3</v>
      </c>
      <c r="L164" s="842">
        <v>0</v>
      </c>
      <c r="M164" s="842">
        <v>3</v>
      </c>
      <c r="N164" s="842">
        <v>0</v>
      </c>
      <c r="O164" s="842">
        <v>0</v>
      </c>
      <c r="P164" s="842">
        <v>0</v>
      </c>
      <c r="Q164" s="842">
        <v>832</v>
      </c>
      <c r="R164" s="842">
        <v>705</v>
      </c>
      <c r="S164" s="842">
        <v>1537</v>
      </c>
    </row>
    <row r="165" spans="1:19" hidden="1">
      <c r="A165" t="s">
        <v>4897</v>
      </c>
      <c r="B165" t="s">
        <v>4848</v>
      </c>
      <c r="C165" t="s">
        <v>673</v>
      </c>
      <c r="D165" t="s">
        <v>735</v>
      </c>
      <c r="E165" s="842">
        <v>3720</v>
      </c>
      <c r="F165" s="842">
        <v>2674</v>
      </c>
      <c r="G165" s="842">
        <v>6394</v>
      </c>
      <c r="H165" s="842">
        <v>11483</v>
      </c>
      <c r="I165" s="842">
        <v>9177</v>
      </c>
      <c r="J165" s="842">
        <v>20660</v>
      </c>
      <c r="K165" s="842">
        <v>1186</v>
      </c>
      <c r="L165" s="842">
        <v>661</v>
      </c>
      <c r="M165" s="842">
        <v>1847</v>
      </c>
      <c r="N165" s="842">
        <v>412</v>
      </c>
      <c r="O165" s="842">
        <v>153</v>
      </c>
      <c r="P165" s="842">
        <v>565</v>
      </c>
      <c r="Q165" s="842">
        <v>16801</v>
      </c>
      <c r="R165" s="842">
        <v>12665</v>
      </c>
      <c r="S165" s="842">
        <v>29466</v>
      </c>
    </row>
    <row r="166" spans="1:19">
      <c r="A166" t="s">
        <v>4897</v>
      </c>
      <c r="B166" t="s">
        <v>4848</v>
      </c>
      <c r="C166" t="s">
        <v>674</v>
      </c>
      <c r="D166" t="s">
        <v>5156</v>
      </c>
      <c r="E166" s="842">
        <v>3339</v>
      </c>
      <c r="F166" s="842">
        <v>2181</v>
      </c>
      <c r="G166" s="842">
        <v>5520</v>
      </c>
      <c r="H166" s="842">
        <v>6386</v>
      </c>
      <c r="I166" s="842">
        <v>6404</v>
      </c>
      <c r="J166" s="842">
        <v>12790</v>
      </c>
      <c r="K166" s="842">
        <v>1260</v>
      </c>
      <c r="L166" s="842">
        <v>917</v>
      </c>
      <c r="M166" s="842">
        <v>2177</v>
      </c>
      <c r="N166" s="842">
        <v>223</v>
      </c>
      <c r="O166" s="842">
        <v>114</v>
      </c>
      <c r="P166" s="842">
        <v>337</v>
      </c>
      <c r="Q166" s="842">
        <v>11208</v>
      </c>
      <c r="R166" s="842">
        <v>9616</v>
      </c>
      <c r="S166" s="842">
        <v>20824</v>
      </c>
    </row>
    <row r="167" spans="1:19" hidden="1">
      <c r="A167" t="s">
        <v>4864</v>
      </c>
      <c r="B167" t="s">
        <v>4848</v>
      </c>
      <c r="C167" t="s">
        <v>674</v>
      </c>
      <c r="D167" t="s">
        <v>5157</v>
      </c>
      <c r="E167" s="842">
        <v>796</v>
      </c>
      <c r="F167" s="842">
        <v>367</v>
      </c>
      <c r="G167" s="842">
        <v>1163</v>
      </c>
      <c r="H167" s="842">
        <v>3130</v>
      </c>
      <c r="I167" s="842">
        <v>1465</v>
      </c>
      <c r="J167" s="842">
        <v>4595</v>
      </c>
      <c r="K167" s="842">
        <v>72</v>
      </c>
      <c r="L167" s="842">
        <v>24</v>
      </c>
      <c r="M167" s="842">
        <v>96</v>
      </c>
      <c r="N167" s="842">
        <v>0</v>
      </c>
      <c r="O167" s="842">
        <v>0</v>
      </c>
      <c r="P167" s="842">
        <v>0</v>
      </c>
      <c r="Q167" s="842">
        <v>3998</v>
      </c>
      <c r="R167" s="842">
        <v>1856</v>
      </c>
      <c r="S167" s="842">
        <v>5854</v>
      </c>
    </row>
    <row r="168" spans="1:19" hidden="1">
      <c r="A168" t="s">
        <v>4864</v>
      </c>
      <c r="B168" t="s">
        <v>4848</v>
      </c>
      <c r="C168" t="s">
        <v>674</v>
      </c>
      <c r="D168" t="s">
        <v>735</v>
      </c>
      <c r="E168" s="842">
        <v>4135</v>
      </c>
      <c r="F168" s="842">
        <v>2548</v>
      </c>
      <c r="G168" s="842">
        <v>6683</v>
      </c>
      <c r="H168" s="842">
        <v>9516</v>
      </c>
      <c r="I168" s="842">
        <v>7869</v>
      </c>
      <c r="J168" s="842">
        <v>17385</v>
      </c>
      <c r="K168" s="842">
        <v>1332</v>
      </c>
      <c r="L168" s="842">
        <v>941</v>
      </c>
      <c r="M168" s="842">
        <v>2273</v>
      </c>
      <c r="N168" s="842">
        <v>223</v>
      </c>
      <c r="O168" s="842">
        <v>114</v>
      </c>
      <c r="P168" s="842">
        <v>337</v>
      </c>
      <c r="Q168" s="842">
        <v>15206</v>
      </c>
      <c r="R168" s="842">
        <v>11472</v>
      </c>
      <c r="S168" s="842">
        <v>26678</v>
      </c>
    </row>
    <row r="169" spans="1:19">
      <c r="A169" t="s">
        <v>4864</v>
      </c>
      <c r="B169" t="s">
        <v>4848</v>
      </c>
      <c r="C169" t="s">
        <v>675</v>
      </c>
      <c r="D169" t="s">
        <v>5156</v>
      </c>
      <c r="E169" s="842">
        <v>6429</v>
      </c>
      <c r="F169" s="842">
        <v>4213</v>
      </c>
      <c r="G169" s="842">
        <v>10642</v>
      </c>
      <c r="H169" s="842">
        <v>10234</v>
      </c>
      <c r="I169" s="842">
        <v>11098</v>
      </c>
      <c r="J169" s="842">
        <v>21332</v>
      </c>
      <c r="K169" s="842">
        <v>1361</v>
      </c>
      <c r="L169" s="842">
        <v>1455</v>
      </c>
      <c r="M169" s="842">
        <v>2816</v>
      </c>
      <c r="N169" s="842">
        <v>306</v>
      </c>
      <c r="O169" s="842">
        <v>279</v>
      </c>
      <c r="P169" s="842">
        <v>585</v>
      </c>
      <c r="Q169" s="842">
        <v>18330</v>
      </c>
      <c r="R169" s="842">
        <v>17045</v>
      </c>
      <c r="S169" s="842">
        <v>35375</v>
      </c>
    </row>
    <row r="170" spans="1:19" hidden="1">
      <c r="A170" t="s">
        <v>4898</v>
      </c>
      <c r="B170" t="s">
        <v>4848</v>
      </c>
      <c r="C170" t="s">
        <v>675</v>
      </c>
      <c r="D170" t="s">
        <v>5157</v>
      </c>
      <c r="E170" s="842">
        <v>1991</v>
      </c>
      <c r="F170" s="842">
        <v>730</v>
      </c>
      <c r="G170" s="842">
        <v>2721</v>
      </c>
      <c r="H170" s="842">
        <v>3132</v>
      </c>
      <c r="I170" s="842">
        <v>1984</v>
      </c>
      <c r="J170" s="842">
        <v>5116</v>
      </c>
      <c r="K170" s="842">
        <v>45</v>
      </c>
      <c r="L170" s="842">
        <v>5</v>
      </c>
      <c r="M170" s="842">
        <v>50</v>
      </c>
      <c r="N170" s="842">
        <v>0</v>
      </c>
      <c r="O170" s="842">
        <v>0</v>
      </c>
      <c r="P170" s="842">
        <v>0</v>
      </c>
      <c r="Q170" s="842">
        <v>5168</v>
      </c>
      <c r="R170" s="842">
        <v>2719</v>
      </c>
      <c r="S170" s="842">
        <v>7887</v>
      </c>
    </row>
    <row r="171" spans="1:19" hidden="1">
      <c r="A171" t="s">
        <v>4898</v>
      </c>
      <c r="B171" t="s">
        <v>4848</v>
      </c>
      <c r="C171" t="s">
        <v>675</v>
      </c>
      <c r="D171" t="s">
        <v>5158</v>
      </c>
      <c r="E171" s="842">
        <v>452</v>
      </c>
      <c r="F171" s="842">
        <v>159</v>
      </c>
      <c r="G171" s="842">
        <v>611</v>
      </c>
      <c r="H171" s="842">
        <v>0</v>
      </c>
      <c r="I171" s="842">
        <v>0</v>
      </c>
      <c r="J171" s="842">
        <v>0</v>
      </c>
      <c r="K171" s="842">
        <v>327</v>
      </c>
      <c r="L171" s="842">
        <v>97</v>
      </c>
      <c r="M171" s="842">
        <v>424</v>
      </c>
      <c r="N171" s="842">
        <v>0</v>
      </c>
      <c r="O171" s="842">
        <v>0</v>
      </c>
      <c r="P171" s="842">
        <v>0</v>
      </c>
      <c r="Q171" s="842">
        <v>779</v>
      </c>
      <c r="R171" s="842">
        <v>256</v>
      </c>
      <c r="S171" s="842">
        <v>1035</v>
      </c>
    </row>
    <row r="172" spans="1:19" hidden="1">
      <c r="A172" t="s">
        <v>4898</v>
      </c>
      <c r="B172" t="s">
        <v>4848</v>
      </c>
      <c r="C172" t="s">
        <v>675</v>
      </c>
      <c r="D172" t="s">
        <v>735</v>
      </c>
      <c r="E172" s="842">
        <v>8872</v>
      </c>
      <c r="F172" s="842">
        <v>5102</v>
      </c>
      <c r="G172" s="842">
        <v>13974</v>
      </c>
      <c r="H172" s="842">
        <v>13366</v>
      </c>
      <c r="I172" s="842">
        <v>13082</v>
      </c>
      <c r="J172" s="842">
        <v>26448</v>
      </c>
      <c r="K172" s="842">
        <v>1733</v>
      </c>
      <c r="L172" s="842">
        <v>1557</v>
      </c>
      <c r="M172" s="842">
        <v>3290</v>
      </c>
      <c r="N172" s="842">
        <v>306</v>
      </c>
      <c r="O172" s="842">
        <v>279</v>
      </c>
      <c r="P172" s="842">
        <v>585</v>
      </c>
      <c r="Q172" s="842">
        <v>24277</v>
      </c>
      <c r="R172" s="842">
        <v>20020</v>
      </c>
      <c r="S172" s="842">
        <v>44297</v>
      </c>
    </row>
    <row r="173" spans="1:19">
      <c r="A173" t="s">
        <v>4849</v>
      </c>
      <c r="B173" t="s">
        <v>4848</v>
      </c>
      <c r="C173" t="s">
        <v>676</v>
      </c>
      <c r="D173" t="s">
        <v>5156</v>
      </c>
      <c r="E173" s="842">
        <v>3317</v>
      </c>
      <c r="F173" s="842">
        <v>2137</v>
      </c>
      <c r="G173" s="842">
        <v>5454</v>
      </c>
      <c r="H173" s="842">
        <v>11258</v>
      </c>
      <c r="I173" s="842">
        <v>8881</v>
      </c>
      <c r="J173" s="842">
        <v>20139</v>
      </c>
      <c r="K173" s="842">
        <v>1783</v>
      </c>
      <c r="L173" s="842">
        <v>1275</v>
      </c>
      <c r="M173" s="842">
        <v>3058</v>
      </c>
      <c r="N173" s="842">
        <v>579</v>
      </c>
      <c r="O173" s="842">
        <v>350</v>
      </c>
      <c r="P173" s="842">
        <v>929</v>
      </c>
      <c r="Q173" s="842">
        <v>16937</v>
      </c>
      <c r="R173" s="842">
        <v>12643</v>
      </c>
      <c r="S173" s="842">
        <v>29580</v>
      </c>
    </row>
    <row r="174" spans="1:19" hidden="1">
      <c r="A174" t="s">
        <v>4849</v>
      </c>
      <c r="B174" t="s">
        <v>4848</v>
      </c>
      <c r="C174" t="s">
        <v>676</v>
      </c>
      <c r="D174" t="s">
        <v>5157</v>
      </c>
      <c r="E174" s="842">
        <v>1303</v>
      </c>
      <c r="F174" s="842">
        <v>614</v>
      </c>
      <c r="G174" s="842">
        <v>1917</v>
      </c>
      <c r="H174" s="842">
        <v>6000</v>
      </c>
      <c r="I174" s="842">
        <v>2503</v>
      </c>
      <c r="J174" s="842">
        <v>8503</v>
      </c>
      <c r="K174" s="842">
        <v>210</v>
      </c>
      <c r="L174" s="842">
        <v>39</v>
      </c>
      <c r="M174" s="842">
        <v>249</v>
      </c>
      <c r="N174" s="842">
        <v>0</v>
      </c>
      <c r="O174" s="842">
        <v>0</v>
      </c>
      <c r="P174" s="842">
        <v>0</v>
      </c>
      <c r="Q174" s="842">
        <v>7513</v>
      </c>
      <c r="R174" s="842">
        <v>3156</v>
      </c>
      <c r="S174" s="842">
        <v>10669</v>
      </c>
    </row>
    <row r="175" spans="1:19" hidden="1">
      <c r="A175" t="s">
        <v>4849</v>
      </c>
      <c r="B175" t="s">
        <v>4848</v>
      </c>
      <c r="C175" t="s">
        <v>676</v>
      </c>
      <c r="D175" t="s">
        <v>5158</v>
      </c>
      <c r="E175" s="842">
        <v>0</v>
      </c>
      <c r="F175" s="842">
        <v>1</v>
      </c>
      <c r="G175" s="842">
        <v>1</v>
      </c>
      <c r="H175" s="842">
        <v>486</v>
      </c>
      <c r="I175" s="842">
        <v>642</v>
      </c>
      <c r="J175" s="842">
        <v>1128</v>
      </c>
      <c r="K175" s="842">
        <v>0</v>
      </c>
      <c r="L175" s="842">
        <v>0</v>
      </c>
      <c r="M175" s="842">
        <v>0</v>
      </c>
      <c r="N175" s="842">
        <v>0</v>
      </c>
      <c r="O175" s="842">
        <v>0</v>
      </c>
      <c r="P175" s="842">
        <v>0</v>
      </c>
      <c r="Q175" s="842">
        <v>486</v>
      </c>
      <c r="R175" s="842">
        <v>643</v>
      </c>
      <c r="S175" s="842">
        <v>1129</v>
      </c>
    </row>
    <row r="176" spans="1:19" hidden="1">
      <c r="A176" t="s">
        <v>4849</v>
      </c>
      <c r="B176" t="s">
        <v>4848</v>
      </c>
      <c r="C176" t="s">
        <v>676</v>
      </c>
      <c r="D176" t="s">
        <v>735</v>
      </c>
      <c r="E176" s="842">
        <v>4620</v>
      </c>
      <c r="F176" s="842">
        <v>2752</v>
      </c>
      <c r="G176" s="842">
        <v>7372</v>
      </c>
      <c r="H176" s="842">
        <v>17744</v>
      </c>
      <c r="I176" s="842">
        <v>12026</v>
      </c>
      <c r="J176" s="842">
        <v>29770</v>
      </c>
      <c r="K176" s="842">
        <v>1993</v>
      </c>
      <c r="L176" s="842">
        <v>1314</v>
      </c>
      <c r="M176" s="842">
        <v>3307</v>
      </c>
      <c r="N176" s="842">
        <v>579</v>
      </c>
      <c r="O176" s="842">
        <v>350</v>
      </c>
      <c r="P176" s="842">
        <v>929</v>
      </c>
      <c r="Q176" s="842">
        <v>24936</v>
      </c>
      <c r="R176" s="842">
        <v>16442</v>
      </c>
      <c r="S176" s="842">
        <v>41378</v>
      </c>
    </row>
    <row r="177" spans="1:19">
      <c r="A177" t="s">
        <v>4932</v>
      </c>
      <c r="B177" t="s">
        <v>4848</v>
      </c>
      <c r="C177" t="s">
        <v>677</v>
      </c>
      <c r="D177" t="s">
        <v>5156</v>
      </c>
      <c r="E177" s="842">
        <v>4360</v>
      </c>
      <c r="F177" s="842">
        <v>2979</v>
      </c>
      <c r="G177" s="842">
        <v>7339</v>
      </c>
      <c r="H177" s="842">
        <v>4813</v>
      </c>
      <c r="I177" s="842">
        <v>5809</v>
      </c>
      <c r="J177" s="842">
        <v>10622</v>
      </c>
      <c r="K177" s="842">
        <v>706</v>
      </c>
      <c r="L177" s="842">
        <v>613</v>
      </c>
      <c r="M177" s="842">
        <v>1319</v>
      </c>
      <c r="N177" s="842">
        <v>76</v>
      </c>
      <c r="O177" s="842">
        <v>47</v>
      </c>
      <c r="P177" s="842">
        <v>123</v>
      </c>
      <c r="Q177" s="842">
        <v>9955</v>
      </c>
      <c r="R177" s="842">
        <v>9448</v>
      </c>
      <c r="S177" s="842">
        <v>19403</v>
      </c>
    </row>
    <row r="178" spans="1:19" hidden="1">
      <c r="A178" t="s">
        <v>4932</v>
      </c>
      <c r="B178" t="s">
        <v>4848</v>
      </c>
      <c r="C178" t="s">
        <v>677</v>
      </c>
      <c r="D178" t="s">
        <v>5157</v>
      </c>
      <c r="E178" s="842">
        <v>788</v>
      </c>
      <c r="F178" s="842">
        <v>312</v>
      </c>
      <c r="G178" s="842">
        <v>1100</v>
      </c>
      <c r="H178" s="842">
        <v>1251</v>
      </c>
      <c r="I178" s="842">
        <v>871</v>
      </c>
      <c r="J178" s="842">
        <v>2122</v>
      </c>
      <c r="K178" s="842">
        <v>94</v>
      </c>
      <c r="L178" s="842">
        <v>19</v>
      </c>
      <c r="M178" s="842">
        <v>113</v>
      </c>
      <c r="N178" s="842">
        <v>0</v>
      </c>
      <c r="O178" s="842">
        <v>0</v>
      </c>
      <c r="P178" s="842">
        <v>0</v>
      </c>
      <c r="Q178" s="842">
        <v>2133</v>
      </c>
      <c r="R178" s="842">
        <v>1202</v>
      </c>
      <c r="S178" s="842">
        <v>3335</v>
      </c>
    </row>
    <row r="179" spans="1:19" hidden="1">
      <c r="A179" t="s">
        <v>4932</v>
      </c>
      <c r="B179" t="s">
        <v>4848</v>
      </c>
      <c r="C179" t="s">
        <v>677</v>
      </c>
      <c r="D179" t="s">
        <v>5158</v>
      </c>
      <c r="E179" s="842">
        <v>313</v>
      </c>
      <c r="F179" s="842">
        <v>70</v>
      </c>
      <c r="G179" s="842">
        <v>383</v>
      </c>
      <c r="H179" s="842">
        <v>0</v>
      </c>
      <c r="I179" s="842">
        <v>0</v>
      </c>
      <c r="J179" s="842">
        <v>0</v>
      </c>
      <c r="K179" s="842">
        <v>0</v>
      </c>
      <c r="L179" s="842">
        <v>0</v>
      </c>
      <c r="M179" s="842">
        <v>0</v>
      </c>
      <c r="N179" s="842">
        <v>0</v>
      </c>
      <c r="O179" s="842">
        <v>0</v>
      </c>
      <c r="P179" s="842">
        <v>0</v>
      </c>
      <c r="Q179" s="842">
        <v>313</v>
      </c>
      <c r="R179" s="842">
        <v>70</v>
      </c>
      <c r="S179" s="842">
        <v>383</v>
      </c>
    </row>
    <row r="180" spans="1:19" hidden="1">
      <c r="A180" t="s">
        <v>4901</v>
      </c>
      <c r="B180" t="s">
        <v>4848</v>
      </c>
      <c r="C180" t="s">
        <v>677</v>
      </c>
      <c r="D180" t="s">
        <v>735</v>
      </c>
      <c r="E180" s="842">
        <v>5461</v>
      </c>
      <c r="F180" s="842">
        <v>3361</v>
      </c>
      <c r="G180" s="842">
        <v>8822</v>
      </c>
      <c r="H180" s="842">
        <v>6064</v>
      </c>
      <c r="I180" s="842">
        <v>6680</v>
      </c>
      <c r="J180" s="842">
        <v>12744</v>
      </c>
      <c r="K180" s="842">
        <v>800</v>
      </c>
      <c r="L180" s="842">
        <v>632</v>
      </c>
      <c r="M180" s="842">
        <v>1432</v>
      </c>
      <c r="N180" s="842">
        <v>76</v>
      </c>
      <c r="O180" s="842">
        <v>47</v>
      </c>
      <c r="P180" s="842">
        <v>123</v>
      </c>
      <c r="Q180" s="842">
        <v>12401</v>
      </c>
      <c r="R180" s="842">
        <v>10720</v>
      </c>
      <c r="S180" s="842">
        <v>23121</v>
      </c>
    </row>
    <row r="181" spans="1:19">
      <c r="A181" t="s">
        <v>4901</v>
      </c>
      <c r="B181" t="s">
        <v>4848</v>
      </c>
      <c r="C181" t="s">
        <v>469</v>
      </c>
      <c r="D181" t="s">
        <v>5156</v>
      </c>
      <c r="E181" s="842">
        <v>6214</v>
      </c>
      <c r="F181" s="842">
        <v>4548</v>
      </c>
      <c r="G181" s="842">
        <v>10762</v>
      </c>
      <c r="H181" s="842">
        <v>13603</v>
      </c>
      <c r="I181" s="842">
        <v>15695</v>
      </c>
      <c r="J181" s="842">
        <v>29298</v>
      </c>
      <c r="K181" s="842">
        <v>2820</v>
      </c>
      <c r="L181" s="842">
        <v>2517</v>
      </c>
      <c r="M181" s="842">
        <v>5337</v>
      </c>
      <c r="N181" s="842">
        <v>1553</v>
      </c>
      <c r="O181" s="842">
        <v>945</v>
      </c>
      <c r="P181" s="842">
        <v>2498</v>
      </c>
      <c r="Q181" s="842">
        <v>24190</v>
      </c>
      <c r="R181" s="842">
        <v>23705</v>
      </c>
      <c r="S181" s="842">
        <v>47895</v>
      </c>
    </row>
    <row r="182" spans="1:19" hidden="1">
      <c r="A182" t="s">
        <v>4901</v>
      </c>
      <c r="B182" t="s">
        <v>4848</v>
      </c>
      <c r="C182" t="s">
        <v>469</v>
      </c>
      <c r="D182" t="s">
        <v>5157</v>
      </c>
      <c r="E182" s="842">
        <v>2263</v>
      </c>
      <c r="F182" s="842">
        <v>759</v>
      </c>
      <c r="G182" s="842">
        <v>3022</v>
      </c>
      <c r="H182" s="842">
        <v>7470</v>
      </c>
      <c r="I182" s="842">
        <v>5298</v>
      </c>
      <c r="J182" s="842">
        <v>12768</v>
      </c>
      <c r="K182" s="842">
        <v>50</v>
      </c>
      <c r="L182" s="842">
        <v>1</v>
      </c>
      <c r="M182" s="842">
        <v>51</v>
      </c>
      <c r="N182" s="842">
        <v>0</v>
      </c>
      <c r="O182" s="842">
        <v>0</v>
      </c>
      <c r="P182" s="842">
        <v>0</v>
      </c>
      <c r="Q182" s="842">
        <v>9783</v>
      </c>
      <c r="R182" s="842">
        <v>6058</v>
      </c>
      <c r="S182" s="842">
        <v>15841</v>
      </c>
    </row>
    <row r="183" spans="1:19" hidden="1">
      <c r="A183" t="s">
        <v>4901</v>
      </c>
      <c r="B183" t="s">
        <v>4848</v>
      </c>
      <c r="C183" t="s">
        <v>469</v>
      </c>
      <c r="D183" t="s">
        <v>5158</v>
      </c>
      <c r="E183" s="842">
        <v>28</v>
      </c>
      <c r="F183" s="842">
        <v>8</v>
      </c>
      <c r="G183" s="842">
        <v>36</v>
      </c>
      <c r="H183" s="842">
        <v>1559</v>
      </c>
      <c r="I183" s="842">
        <v>2936</v>
      </c>
      <c r="J183" s="842">
        <v>4495</v>
      </c>
      <c r="K183" s="842">
        <v>405</v>
      </c>
      <c r="L183" s="842">
        <v>128</v>
      </c>
      <c r="M183" s="842">
        <v>533</v>
      </c>
      <c r="N183" s="842">
        <v>0</v>
      </c>
      <c r="O183" s="842">
        <v>0</v>
      </c>
      <c r="P183" s="842">
        <v>0</v>
      </c>
      <c r="Q183" s="842">
        <v>1992</v>
      </c>
      <c r="R183" s="842">
        <v>3072</v>
      </c>
      <c r="S183" s="842">
        <v>5064</v>
      </c>
    </row>
    <row r="184" spans="1:19" hidden="1">
      <c r="A184" t="s">
        <v>4933</v>
      </c>
      <c r="B184" t="s">
        <v>4848</v>
      </c>
      <c r="C184" t="s">
        <v>469</v>
      </c>
      <c r="D184" t="s">
        <v>5159</v>
      </c>
      <c r="E184" s="842">
        <v>113787</v>
      </c>
      <c r="F184" s="842">
        <v>152112</v>
      </c>
      <c r="G184" s="842">
        <v>265899</v>
      </c>
      <c r="H184" s="842">
        <v>27911</v>
      </c>
      <c r="I184" s="842">
        <v>32201</v>
      </c>
      <c r="J184" s="842">
        <v>60112</v>
      </c>
      <c r="K184" s="842">
        <v>0</v>
      </c>
      <c r="L184" s="842">
        <v>0</v>
      </c>
      <c r="M184" s="842">
        <v>0</v>
      </c>
      <c r="N184" s="842">
        <v>0</v>
      </c>
      <c r="O184" s="842">
        <v>0</v>
      </c>
      <c r="P184" s="842">
        <v>0</v>
      </c>
      <c r="Q184" s="842">
        <v>141698</v>
      </c>
      <c r="R184" s="842">
        <v>184313</v>
      </c>
      <c r="S184" s="842">
        <v>326011</v>
      </c>
    </row>
    <row r="185" spans="1:19" hidden="1">
      <c r="A185" t="s">
        <v>4933</v>
      </c>
      <c r="B185" t="s">
        <v>4848</v>
      </c>
      <c r="C185" t="s">
        <v>469</v>
      </c>
      <c r="D185" t="s">
        <v>735</v>
      </c>
      <c r="E185" s="842">
        <v>122292</v>
      </c>
      <c r="F185" s="842">
        <v>157427</v>
      </c>
      <c r="G185" s="842">
        <v>279719</v>
      </c>
      <c r="H185" s="842">
        <v>50543</v>
      </c>
      <c r="I185" s="842">
        <v>56130</v>
      </c>
      <c r="J185" s="842">
        <v>106673</v>
      </c>
      <c r="K185" s="842">
        <v>3275</v>
      </c>
      <c r="L185" s="842">
        <v>2646</v>
      </c>
      <c r="M185" s="842">
        <v>5921</v>
      </c>
      <c r="N185" s="842">
        <v>1553</v>
      </c>
      <c r="O185" s="842">
        <v>945</v>
      </c>
      <c r="P185" s="842">
        <v>2498</v>
      </c>
      <c r="Q185" s="842">
        <v>177663</v>
      </c>
      <c r="R185" s="842">
        <v>217148</v>
      </c>
      <c r="S185" s="842">
        <v>394811</v>
      </c>
    </row>
    <row r="186" spans="1:19">
      <c r="A186" t="s">
        <v>4933</v>
      </c>
      <c r="B186" t="s">
        <v>4848</v>
      </c>
      <c r="C186" t="s">
        <v>469</v>
      </c>
      <c r="D186" t="s">
        <v>5156</v>
      </c>
      <c r="E186" s="842">
        <v>0</v>
      </c>
      <c r="F186" s="842">
        <v>0</v>
      </c>
      <c r="G186" s="842">
        <v>0</v>
      </c>
      <c r="H186" s="842">
        <v>1143</v>
      </c>
      <c r="I186" s="842">
        <v>1031</v>
      </c>
      <c r="J186" s="842">
        <v>2174</v>
      </c>
      <c r="K186" s="842">
        <v>174</v>
      </c>
      <c r="L186" s="842">
        <v>111</v>
      </c>
      <c r="M186" s="842">
        <v>285</v>
      </c>
      <c r="N186" s="842">
        <v>32</v>
      </c>
      <c r="O186" s="842">
        <v>22</v>
      </c>
      <c r="P186" s="842">
        <v>54</v>
      </c>
      <c r="Q186" s="842">
        <v>1349</v>
      </c>
      <c r="R186" s="842">
        <v>1164</v>
      </c>
      <c r="S186" s="842">
        <v>2513</v>
      </c>
    </row>
    <row r="187" spans="1:19" hidden="1">
      <c r="A187" t="s">
        <v>4979</v>
      </c>
      <c r="B187" t="s">
        <v>4848</v>
      </c>
      <c r="C187" t="s">
        <v>469</v>
      </c>
      <c r="D187" t="s">
        <v>5157</v>
      </c>
      <c r="E187" s="842">
        <v>0</v>
      </c>
      <c r="F187" s="842">
        <v>0</v>
      </c>
      <c r="G187" s="842">
        <v>0</v>
      </c>
      <c r="H187" s="842">
        <v>1038</v>
      </c>
      <c r="I187" s="842">
        <v>581</v>
      </c>
      <c r="J187" s="842">
        <v>1619</v>
      </c>
      <c r="K187" s="842">
        <v>0</v>
      </c>
      <c r="L187" s="842">
        <v>0</v>
      </c>
      <c r="M187" s="842">
        <v>0</v>
      </c>
      <c r="N187" s="842">
        <v>0</v>
      </c>
      <c r="O187" s="842">
        <v>0</v>
      </c>
      <c r="P187" s="842">
        <v>0</v>
      </c>
      <c r="Q187" s="842">
        <v>1038</v>
      </c>
      <c r="R187" s="842">
        <v>581</v>
      </c>
      <c r="S187" s="842">
        <v>1619</v>
      </c>
    </row>
    <row r="188" spans="1:19" hidden="1">
      <c r="A188" t="s">
        <v>4979</v>
      </c>
      <c r="B188" t="s">
        <v>4848</v>
      </c>
      <c r="C188" t="s">
        <v>469</v>
      </c>
      <c r="D188" t="s">
        <v>735</v>
      </c>
      <c r="E188" s="842">
        <v>0</v>
      </c>
      <c r="F188" s="842">
        <v>0</v>
      </c>
      <c r="G188" s="842">
        <v>0</v>
      </c>
      <c r="H188" s="842">
        <v>2181</v>
      </c>
      <c r="I188" s="842">
        <v>1612</v>
      </c>
      <c r="J188" s="842">
        <v>3793</v>
      </c>
      <c r="K188" s="842">
        <v>174</v>
      </c>
      <c r="L188" s="842">
        <v>111</v>
      </c>
      <c r="M188" s="842">
        <v>285</v>
      </c>
      <c r="N188" s="842">
        <v>32</v>
      </c>
      <c r="O188" s="842">
        <v>22</v>
      </c>
      <c r="P188" s="842">
        <v>54</v>
      </c>
      <c r="Q188" s="842">
        <v>2387</v>
      </c>
      <c r="R188" s="842">
        <v>1745</v>
      </c>
      <c r="S188" s="842">
        <v>4132</v>
      </c>
    </row>
    <row r="189" spans="1:19">
      <c r="A189" t="s">
        <v>4979</v>
      </c>
      <c r="B189" t="s">
        <v>4848</v>
      </c>
      <c r="C189" t="s">
        <v>678</v>
      </c>
      <c r="D189" t="s">
        <v>5156</v>
      </c>
      <c r="E189" s="842">
        <v>823</v>
      </c>
      <c r="F189" s="842">
        <v>1082</v>
      </c>
      <c r="G189" s="842">
        <v>1905</v>
      </c>
      <c r="H189" s="842">
        <v>9004</v>
      </c>
      <c r="I189" s="842">
        <v>9111</v>
      </c>
      <c r="J189" s="842">
        <v>18115</v>
      </c>
      <c r="K189" s="842">
        <v>1172</v>
      </c>
      <c r="L189" s="842">
        <v>1447</v>
      </c>
      <c r="M189" s="842">
        <v>2619</v>
      </c>
      <c r="N189" s="842">
        <v>886</v>
      </c>
      <c r="O189" s="842">
        <v>839</v>
      </c>
      <c r="P189" s="842">
        <v>1725</v>
      </c>
      <c r="Q189" s="842">
        <v>11885</v>
      </c>
      <c r="R189" s="842">
        <v>12479</v>
      </c>
      <c r="S189" s="842">
        <v>24364</v>
      </c>
    </row>
    <row r="190" spans="1:19" hidden="1">
      <c r="A190" t="s">
        <v>4979</v>
      </c>
      <c r="B190" t="s">
        <v>4848</v>
      </c>
      <c r="C190" t="s">
        <v>678</v>
      </c>
      <c r="D190" t="s">
        <v>5157</v>
      </c>
      <c r="E190" s="842">
        <v>12</v>
      </c>
      <c r="F190" s="842">
        <v>8</v>
      </c>
      <c r="G190" s="842">
        <v>20</v>
      </c>
      <c r="H190" s="842">
        <v>91</v>
      </c>
      <c r="I190" s="842">
        <v>44</v>
      </c>
      <c r="J190" s="842">
        <v>135</v>
      </c>
      <c r="K190" s="842">
        <v>171</v>
      </c>
      <c r="L190" s="842">
        <v>167</v>
      </c>
      <c r="M190" s="842">
        <v>338</v>
      </c>
      <c r="N190" s="842">
        <v>0</v>
      </c>
      <c r="O190" s="842">
        <v>0</v>
      </c>
      <c r="P190" s="842">
        <v>0</v>
      </c>
      <c r="Q190" s="842">
        <v>274</v>
      </c>
      <c r="R190" s="842">
        <v>219</v>
      </c>
      <c r="S190" s="842">
        <v>493</v>
      </c>
    </row>
    <row r="191" spans="1:19" hidden="1">
      <c r="A191" t="s">
        <v>4902</v>
      </c>
      <c r="B191" t="s">
        <v>4848</v>
      </c>
      <c r="C191" t="s">
        <v>678</v>
      </c>
      <c r="D191" t="s">
        <v>5158</v>
      </c>
      <c r="E191" s="842">
        <v>80</v>
      </c>
      <c r="F191" s="842">
        <v>44</v>
      </c>
      <c r="G191" s="842">
        <v>124</v>
      </c>
      <c r="H191" s="842">
        <v>0</v>
      </c>
      <c r="I191" s="842">
        <v>0</v>
      </c>
      <c r="J191" s="842">
        <v>0</v>
      </c>
      <c r="K191" s="842">
        <v>1022</v>
      </c>
      <c r="L191" s="842">
        <v>460</v>
      </c>
      <c r="M191" s="842">
        <v>1482</v>
      </c>
      <c r="N191" s="842">
        <v>0</v>
      </c>
      <c r="O191" s="842">
        <v>0</v>
      </c>
      <c r="P191" s="842">
        <v>0</v>
      </c>
      <c r="Q191" s="842">
        <v>1102</v>
      </c>
      <c r="R191" s="842">
        <v>504</v>
      </c>
      <c r="S191" s="842">
        <v>1606</v>
      </c>
    </row>
    <row r="192" spans="1:19" hidden="1">
      <c r="A192" t="s">
        <v>4902</v>
      </c>
      <c r="B192" t="s">
        <v>4848</v>
      </c>
      <c r="C192" t="s">
        <v>678</v>
      </c>
      <c r="D192" t="s">
        <v>5159</v>
      </c>
      <c r="E192" s="842">
        <v>699365</v>
      </c>
      <c r="F192" s="842">
        <v>811867</v>
      </c>
      <c r="G192" s="842">
        <v>1511232</v>
      </c>
      <c r="H192" s="842">
        <v>1074047</v>
      </c>
      <c r="I192" s="842">
        <v>749531</v>
      </c>
      <c r="J192" s="842">
        <v>1823578</v>
      </c>
      <c r="K192" s="842">
        <v>0</v>
      </c>
      <c r="L192" s="842">
        <v>0</v>
      </c>
      <c r="M192" s="842">
        <v>0</v>
      </c>
      <c r="N192" s="842">
        <v>0</v>
      </c>
      <c r="O192" s="842">
        <v>0</v>
      </c>
      <c r="P192" s="842">
        <v>0</v>
      </c>
      <c r="Q192" s="842">
        <v>1773412</v>
      </c>
      <c r="R192" s="842">
        <v>1561398</v>
      </c>
      <c r="S192" s="842">
        <v>3334810</v>
      </c>
    </row>
    <row r="193" spans="1:19" hidden="1">
      <c r="A193" t="s">
        <v>4902</v>
      </c>
      <c r="B193" t="s">
        <v>4848</v>
      </c>
      <c r="C193" t="s">
        <v>678</v>
      </c>
      <c r="D193" t="s">
        <v>735</v>
      </c>
      <c r="E193" s="842">
        <v>700280</v>
      </c>
      <c r="F193" s="842">
        <v>813001</v>
      </c>
      <c r="G193" s="842">
        <v>1513281</v>
      </c>
      <c r="H193" s="842">
        <v>1083142</v>
      </c>
      <c r="I193" s="842">
        <v>758686</v>
      </c>
      <c r="J193" s="842">
        <v>1841828</v>
      </c>
      <c r="K193" s="842">
        <v>2365</v>
      </c>
      <c r="L193" s="842">
        <v>2074</v>
      </c>
      <c r="M193" s="842">
        <v>4439</v>
      </c>
      <c r="N193" s="842">
        <v>886</v>
      </c>
      <c r="O193" s="842">
        <v>839</v>
      </c>
      <c r="P193" s="842">
        <v>1725</v>
      </c>
      <c r="Q193" s="842">
        <v>1786673</v>
      </c>
      <c r="R193" s="842">
        <v>1574600</v>
      </c>
      <c r="S193" s="842">
        <v>3361273</v>
      </c>
    </row>
    <row r="194" spans="1:19">
      <c r="A194" t="s">
        <v>4980</v>
      </c>
      <c r="B194" t="s">
        <v>4848</v>
      </c>
      <c r="C194" t="s">
        <v>678</v>
      </c>
      <c r="D194" t="s">
        <v>5156</v>
      </c>
      <c r="E194" s="842">
        <v>1293</v>
      </c>
      <c r="F194" s="842">
        <v>1100</v>
      </c>
      <c r="G194" s="842">
        <v>2393</v>
      </c>
      <c r="H194" s="842">
        <v>9054</v>
      </c>
      <c r="I194" s="842">
        <v>8156</v>
      </c>
      <c r="J194" s="842">
        <v>17210</v>
      </c>
      <c r="K194" s="842">
        <v>1191</v>
      </c>
      <c r="L194" s="842">
        <v>1014</v>
      </c>
      <c r="M194" s="842">
        <v>2205</v>
      </c>
      <c r="N194" s="842">
        <v>519</v>
      </c>
      <c r="O194" s="842">
        <v>406</v>
      </c>
      <c r="P194" s="842">
        <v>925</v>
      </c>
      <c r="Q194" s="842">
        <v>12057</v>
      </c>
      <c r="R194" s="842">
        <v>10676</v>
      </c>
      <c r="S194" s="842">
        <v>22733</v>
      </c>
    </row>
    <row r="195" spans="1:19" hidden="1">
      <c r="A195" t="s">
        <v>4980</v>
      </c>
      <c r="B195" t="s">
        <v>4848</v>
      </c>
      <c r="C195" t="s">
        <v>678</v>
      </c>
      <c r="D195" t="s">
        <v>5157</v>
      </c>
      <c r="E195" s="842">
        <v>3</v>
      </c>
      <c r="F195" s="842">
        <v>3</v>
      </c>
      <c r="G195" s="842">
        <v>6</v>
      </c>
      <c r="H195" s="842">
        <v>4502</v>
      </c>
      <c r="I195" s="842">
        <v>2756</v>
      </c>
      <c r="J195" s="842">
        <v>7258</v>
      </c>
      <c r="K195" s="842">
        <v>304</v>
      </c>
      <c r="L195" s="842">
        <v>112</v>
      </c>
      <c r="M195" s="842">
        <v>416</v>
      </c>
      <c r="N195" s="842">
        <v>0</v>
      </c>
      <c r="O195" s="842">
        <v>0</v>
      </c>
      <c r="P195" s="842">
        <v>0</v>
      </c>
      <c r="Q195" s="842">
        <v>4809</v>
      </c>
      <c r="R195" s="842">
        <v>2871</v>
      </c>
      <c r="S195" s="842">
        <v>7680</v>
      </c>
    </row>
    <row r="196" spans="1:19" hidden="1">
      <c r="A196" t="s">
        <v>4980</v>
      </c>
      <c r="B196" t="s">
        <v>4848</v>
      </c>
      <c r="C196" t="s">
        <v>678</v>
      </c>
      <c r="D196" t="s">
        <v>5158</v>
      </c>
      <c r="E196" s="842">
        <v>0</v>
      </c>
      <c r="F196" s="842">
        <v>0</v>
      </c>
      <c r="G196" s="842">
        <v>0</v>
      </c>
      <c r="H196" s="842">
        <v>0</v>
      </c>
      <c r="I196" s="842">
        <v>0</v>
      </c>
      <c r="J196" s="842">
        <v>0</v>
      </c>
      <c r="K196" s="842">
        <v>26</v>
      </c>
      <c r="L196" s="842">
        <v>25</v>
      </c>
      <c r="M196" s="842">
        <v>51</v>
      </c>
      <c r="N196" s="842">
        <v>0</v>
      </c>
      <c r="O196" s="842">
        <v>0</v>
      </c>
      <c r="P196" s="842">
        <v>0</v>
      </c>
      <c r="Q196" s="842">
        <v>26</v>
      </c>
      <c r="R196" s="842">
        <v>25</v>
      </c>
      <c r="S196" s="842">
        <v>51</v>
      </c>
    </row>
    <row r="197" spans="1:19" hidden="1">
      <c r="A197" t="s">
        <v>4980</v>
      </c>
      <c r="B197" t="s">
        <v>4848</v>
      </c>
      <c r="C197" t="s">
        <v>678</v>
      </c>
      <c r="D197" t="s">
        <v>735</v>
      </c>
      <c r="E197" s="842">
        <v>1296</v>
      </c>
      <c r="F197" s="842">
        <v>1103</v>
      </c>
      <c r="G197" s="842">
        <v>2399</v>
      </c>
      <c r="H197" s="842">
        <v>13556</v>
      </c>
      <c r="I197" s="842">
        <v>10912</v>
      </c>
      <c r="J197" s="842">
        <v>24468</v>
      </c>
      <c r="K197" s="842">
        <v>1521</v>
      </c>
      <c r="L197" s="842">
        <v>1151</v>
      </c>
      <c r="M197" s="842">
        <v>2672</v>
      </c>
      <c r="N197" s="842">
        <v>519</v>
      </c>
      <c r="O197" s="842">
        <v>406</v>
      </c>
      <c r="P197" s="842">
        <v>925</v>
      </c>
      <c r="Q197" s="842">
        <v>16892</v>
      </c>
      <c r="R197" s="842">
        <v>13572</v>
      </c>
      <c r="S197" s="842">
        <v>30464</v>
      </c>
    </row>
    <row r="198" spans="1:19">
      <c r="A198" t="s">
        <v>4994</v>
      </c>
      <c r="B198" t="s">
        <v>4848</v>
      </c>
      <c r="C198" t="s">
        <v>678</v>
      </c>
      <c r="D198" t="s">
        <v>5156</v>
      </c>
      <c r="E198" s="842">
        <v>2296</v>
      </c>
      <c r="F198" s="842">
        <v>722</v>
      </c>
      <c r="G198" s="842">
        <v>3018</v>
      </c>
      <c r="H198" s="842">
        <v>4808</v>
      </c>
      <c r="I198" s="842">
        <v>3765</v>
      </c>
      <c r="J198" s="842">
        <v>8573</v>
      </c>
      <c r="K198" s="842">
        <v>1018</v>
      </c>
      <c r="L198" s="842">
        <v>728</v>
      </c>
      <c r="M198" s="842">
        <v>1746</v>
      </c>
      <c r="N198" s="842">
        <v>349</v>
      </c>
      <c r="O198" s="842">
        <v>235</v>
      </c>
      <c r="P198" s="842">
        <v>584</v>
      </c>
      <c r="Q198" s="842">
        <v>8471</v>
      </c>
      <c r="R198" s="842">
        <v>5450</v>
      </c>
      <c r="S198" s="842">
        <v>13921</v>
      </c>
    </row>
    <row r="199" spans="1:19" hidden="1">
      <c r="A199" t="s">
        <v>4994</v>
      </c>
      <c r="B199" t="s">
        <v>4848</v>
      </c>
      <c r="C199" t="s">
        <v>678</v>
      </c>
      <c r="D199" t="s">
        <v>5157</v>
      </c>
      <c r="E199" s="842">
        <v>78</v>
      </c>
      <c r="F199" s="842">
        <v>21</v>
      </c>
      <c r="G199" s="842">
        <v>99</v>
      </c>
      <c r="H199" s="842">
        <v>0</v>
      </c>
      <c r="I199" s="842">
        <v>0</v>
      </c>
      <c r="J199" s="842">
        <v>0</v>
      </c>
      <c r="K199" s="842">
        <v>0</v>
      </c>
      <c r="L199" s="842">
        <v>0</v>
      </c>
      <c r="M199" s="842">
        <v>0</v>
      </c>
      <c r="N199" s="842">
        <v>0</v>
      </c>
      <c r="O199" s="842">
        <v>0</v>
      </c>
      <c r="P199" s="842">
        <v>0</v>
      </c>
      <c r="Q199" s="842">
        <v>78</v>
      </c>
      <c r="R199" s="842">
        <v>21</v>
      </c>
      <c r="S199" s="842">
        <v>99</v>
      </c>
    </row>
    <row r="200" spans="1:19" hidden="1">
      <c r="A200" t="s">
        <v>4994</v>
      </c>
      <c r="B200" t="s">
        <v>4848</v>
      </c>
      <c r="C200" t="s">
        <v>678</v>
      </c>
      <c r="D200" t="s">
        <v>5158</v>
      </c>
      <c r="E200" s="842">
        <v>0</v>
      </c>
      <c r="F200" s="842">
        <v>0</v>
      </c>
      <c r="G200" s="842">
        <v>0</v>
      </c>
      <c r="H200" s="842">
        <v>0</v>
      </c>
      <c r="I200" s="842">
        <v>0</v>
      </c>
      <c r="J200" s="842">
        <v>0</v>
      </c>
      <c r="K200" s="842">
        <v>248</v>
      </c>
      <c r="L200" s="842">
        <v>52</v>
      </c>
      <c r="M200" s="842">
        <v>300</v>
      </c>
      <c r="N200" s="842">
        <v>0</v>
      </c>
      <c r="O200" s="842">
        <v>0</v>
      </c>
      <c r="P200" s="842">
        <v>0</v>
      </c>
      <c r="Q200" s="842">
        <v>248</v>
      </c>
      <c r="R200" s="842">
        <v>52</v>
      </c>
      <c r="S200" s="842">
        <v>300</v>
      </c>
    </row>
    <row r="201" spans="1:19" hidden="1">
      <c r="A201" t="s">
        <v>4905</v>
      </c>
      <c r="B201" t="s">
        <v>4848</v>
      </c>
      <c r="C201" t="s">
        <v>678</v>
      </c>
      <c r="D201" t="s">
        <v>735</v>
      </c>
      <c r="E201" s="842">
        <v>2374</v>
      </c>
      <c r="F201" s="842">
        <v>743</v>
      </c>
      <c r="G201" s="842">
        <v>3117</v>
      </c>
      <c r="H201" s="842">
        <v>4808</v>
      </c>
      <c r="I201" s="842">
        <v>3765</v>
      </c>
      <c r="J201" s="842">
        <v>8573</v>
      </c>
      <c r="K201" s="842">
        <v>1266</v>
      </c>
      <c r="L201" s="842">
        <v>780</v>
      </c>
      <c r="M201" s="842">
        <v>2046</v>
      </c>
      <c r="N201" s="842">
        <v>349</v>
      </c>
      <c r="O201" s="842">
        <v>235</v>
      </c>
      <c r="P201" s="842">
        <v>584</v>
      </c>
      <c r="Q201" s="842">
        <v>8797</v>
      </c>
      <c r="R201" s="842">
        <v>5523</v>
      </c>
      <c r="S201" s="842">
        <v>14320</v>
      </c>
    </row>
    <row r="202" spans="1:19">
      <c r="A202" t="s">
        <v>4905</v>
      </c>
      <c r="B202" t="s">
        <v>4848</v>
      </c>
      <c r="C202" t="s">
        <v>679</v>
      </c>
      <c r="D202" t="s">
        <v>5156</v>
      </c>
      <c r="E202" s="842">
        <v>6026</v>
      </c>
      <c r="F202" s="842">
        <v>4936</v>
      </c>
      <c r="G202" s="842">
        <v>10962</v>
      </c>
      <c r="H202" s="842">
        <v>9744</v>
      </c>
      <c r="I202" s="842">
        <v>10426</v>
      </c>
      <c r="J202" s="842">
        <v>20170</v>
      </c>
      <c r="K202" s="842">
        <v>2213</v>
      </c>
      <c r="L202" s="842">
        <v>1446</v>
      </c>
      <c r="M202" s="842">
        <v>3659</v>
      </c>
      <c r="N202" s="842">
        <v>442</v>
      </c>
      <c r="O202" s="842">
        <v>250</v>
      </c>
      <c r="P202" s="842">
        <v>692</v>
      </c>
      <c r="Q202" s="842">
        <v>18425</v>
      </c>
      <c r="R202" s="842">
        <v>17058</v>
      </c>
      <c r="S202" s="842">
        <v>35483</v>
      </c>
    </row>
    <row r="203" spans="1:19" hidden="1">
      <c r="A203" t="s">
        <v>4905</v>
      </c>
      <c r="B203" t="s">
        <v>4848</v>
      </c>
      <c r="C203" t="s">
        <v>679</v>
      </c>
      <c r="D203" t="s">
        <v>5157</v>
      </c>
      <c r="E203" s="842">
        <v>2052</v>
      </c>
      <c r="F203" s="842">
        <v>733</v>
      </c>
      <c r="G203" s="842">
        <v>2785</v>
      </c>
      <c r="H203" s="842">
        <v>3453</v>
      </c>
      <c r="I203" s="842">
        <v>1846</v>
      </c>
      <c r="J203" s="842">
        <v>5299</v>
      </c>
      <c r="K203" s="842">
        <v>762</v>
      </c>
      <c r="L203" s="842">
        <v>335</v>
      </c>
      <c r="M203" s="842">
        <v>1097</v>
      </c>
      <c r="N203" s="842">
        <v>0</v>
      </c>
      <c r="O203" s="842">
        <v>0</v>
      </c>
      <c r="P203" s="842">
        <v>0</v>
      </c>
      <c r="Q203" s="842">
        <v>6267</v>
      </c>
      <c r="R203" s="842">
        <v>2914</v>
      </c>
      <c r="S203" s="842">
        <v>9181</v>
      </c>
    </row>
    <row r="204" spans="1:19" hidden="1">
      <c r="A204" t="s">
        <v>4905</v>
      </c>
      <c r="B204" t="s">
        <v>4848</v>
      </c>
      <c r="C204" t="s">
        <v>679</v>
      </c>
      <c r="D204" t="s">
        <v>5158</v>
      </c>
      <c r="E204" s="842">
        <v>0</v>
      </c>
      <c r="F204" s="842">
        <v>0</v>
      </c>
      <c r="G204" s="842">
        <v>0</v>
      </c>
      <c r="H204" s="842">
        <v>0</v>
      </c>
      <c r="I204" s="842">
        <v>0</v>
      </c>
      <c r="J204" s="842">
        <v>0</v>
      </c>
      <c r="K204" s="842">
        <v>130</v>
      </c>
      <c r="L204" s="842">
        <v>21</v>
      </c>
      <c r="M204" s="842">
        <v>151</v>
      </c>
      <c r="N204" s="842">
        <v>0</v>
      </c>
      <c r="O204" s="842">
        <v>0</v>
      </c>
      <c r="P204" s="842">
        <v>0</v>
      </c>
      <c r="Q204" s="842">
        <v>130</v>
      </c>
      <c r="R204" s="842">
        <v>21</v>
      </c>
      <c r="S204" s="842">
        <v>151</v>
      </c>
    </row>
    <row r="205" spans="1:19" hidden="1">
      <c r="A205" t="s">
        <v>4907</v>
      </c>
      <c r="B205" t="s">
        <v>4848</v>
      </c>
      <c r="C205" t="s">
        <v>679</v>
      </c>
      <c r="D205" t="s">
        <v>735</v>
      </c>
      <c r="E205" s="842">
        <v>8078</v>
      </c>
      <c r="F205" s="842">
        <v>5669</v>
      </c>
      <c r="G205" s="842">
        <v>13747</v>
      </c>
      <c r="H205" s="842">
        <v>13197</v>
      </c>
      <c r="I205" s="842">
        <v>12272</v>
      </c>
      <c r="J205" s="842">
        <v>25469</v>
      </c>
      <c r="K205" s="842">
        <v>3105</v>
      </c>
      <c r="L205" s="842">
        <v>1802</v>
      </c>
      <c r="M205" s="842">
        <v>4907</v>
      </c>
      <c r="N205" s="842">
        <v>442</v>
      </c>
      <c r="O205" s="842">
        <v>250</v>
      </c>
      <c r="P205" s="842">
        <v>692</v>
      </c>
      <c r="Q205" s="842">
        <v>24822</v>
      </c>
      <c r="R205" s="842">
        <v>19993</v>
      </c>
      <c r="S205" s="842">
        <v>44815</v>
      </c>
    </row>
    <row r="206" spans="1:19">
      <c r="A206" t="s">
        <v>4907</v>
      </c>
      <c r="B206" t="s">
        <v>4862</v>
      </c>
      <c r="C206" t="s">
        <v>679</v>
      </c>
      <c r="D206" t="s">
        <v>5156</v>
      </c>
      <c r="E206" s="842">
        <v>209</v>
      </c>
      <c r="F206" s="842">
        <v>348</v>
      </c>
      <c r="G206" s="842">
        <v>557</v>
      </c>
      <c r="H206" s="842">
        <v>2547</v>
      </c>
      <c r="I206" s="842">
        <v>3291</v>
      </c>
      <c r="J206" s="842">
        <v>5838</v>
      </c>
      <c r="K206" s="842">
        <v>769</v>
      </c>
      <c r="L206" s="842">
        <v>499</v>
      </c>
      <c r="M206" s="842">
        <v>1268</v>
      </c>
      <c r="N206" s="842">
        <v>126</v>
      </c>
      <c r="O206" s="842">
        <v>96</v>
      </c>
      <c r="P206" s="842">
        <v>222</v>
      </c>
      <c r="Q206" s="842">
        <v>3651</v>
      </c>
      <c r="R206" s="842">
        <v>4234</v>
      </c>
      <c r="S206" s="842">
        <v>7885</v>
      </c>
    </row>
    <row r="207" spans="1:19" hidden="1">
      <c r="A207" t="s">
        <v>4907</v>
      </c>
      <c r="B207" t="s">
        <v>4862</v>
      </c>
      <c r="C207" t="s">
        <v>679</v>
      </c>
      <c r="D207" t="s">
        <v>5158</v>
      </c>
      <c r="E207" s="842">
        <v>0</v>
      </c>
      <c r="F207" s="842">
        <v>0</v>
      </c>
      <c r="G207" s="842">
        <v>0</v>
      </c>
      <c r="H207" s="842">
        <v>0</v>
      </c>
      <c r="I207" s="842">
        <v>0</v>
      </c>
      <c r="J207" s="842">
        <v>0</v>
      </c>
      <c r="K207" s="842">
        <v>40</v>
      </c>
      <c r="L207" s="842">
        <v>6</v>
      </c>
      <c r="M207" s="842">
        <v>46</v>
      </c>
      <c r="N207" s="842">
        <v>0</v>
      </c>
      <c r="O207" s="842">
        <v>0</v>
      </c>
      <c r="P207" s="842">
        <v>0</v>
      </c>
      <c r="Q207" s="842">
        <v>40</v>
      </c>
      <c r="R207" s="842">
        <v>6</v>
      </c>
      <c r="S207" s="842">
        <v>46</v>
      </c>
    </row>
    <row r="208" spans="1:19" hidden="1">
      <c r="A208" t="s">
        <v>4909</v>
      </c>
      <c r="B208" t="s">
        <v>4862</v>
      </c>
      <c r="C208" t="s">
        <v>679</v>
      </c>
      <c r="D208" t="s">
        <v>735</v>
      </c>
      <c r="E208" s="842">
        <v>209</v>
      </c>
      <c r="F208" s="842">
        <v>348</v>
      </c>
      <c r="G208" s="842">
        <v>557</v>
      </c>
      <c r="H208" s="842">
        <v>2547</v>
      </c>
      <c r="I208" s="842">
        <v>3291</v>
      </c>
      <c r="J208" s="842">
        <v>5838</v>
      </c>
      <c r="K208" s="842">
        <v>809</v>
      </c>
      <c r="L208" s="842">
        <v>505</v>
      </c>
      <c r="M208" s="842">
        <v>1314</v>
      </c>
      <c r="N208" s="842">
        <v>126</v>
      </c>
      <c r="O208" s="842">
        <v>96</v>
      </c>
      <c r="P208" s="842">
        <v>222</v>
      </c>
      <c r="Q208" s="842">
        <v>3691</v>
      </c>
      <c r="R208" s="842">
        <v>4240</v>
      </c>
      <c r="S208" s="842">
        <v>7931</v>
      </c>
    </row>
    <row r="209" spans="1:19">
      <c r="A209" t="s">
        <v>4909</v>
      </c>
      <c r="B209" t="s">
        <v>4862</v>
      </c>
      <c r="C209" t="s">
        <v>679</v>
      </c>
      <c r="D209" t="s">
        <v>5156</v>
      </c>
      <c r="E209" s="842">
        <v>0</v>
      </c>
      <c r="F209" s="842">
        <v>0</v>
      </c>
      <c r="G209" s="842">
        <v>0</v>
      </c>
      <c r="H209" s="842">
        <v>338</v>
      </c>
      <c r="I209" s="842">
        <v>726</v>
      </c>
      <c r="J209" s="842">
        <v>1064</v>
      </c>
      <c r="K209" s="842">
        <v>20</v>
      </c>
      <c r="L209" s="842">
        <v>30</v>
      </c>
      <c r="M209" s="842">
        <v>50</v>
      </c>
      <c r="N209" s="842">
        <v>0</v>
      </c>
      <c r="O209" s="842">
        <v>1</v>
      </c>
      <c r="P209" s="842">
        <v>1</v>
      </c>
      <c r="Q209" s="842">
        <v>358</v>
      </c>
      <c r="R209" s="842">
        <v>757</v>
      </c>
      <c r="S209" s="842">
        <v>1115</v>
      </c>
    </row>
    <row r="210" spans="1:19" hidden="1">
      <c r="A210" t="s">
        <v>4909</v>
      </c>
      <c r="B210" t="s">
        <v>4862</v>
      </c>
      <c r="C210" t="s">
        <v>679</v>
      </c>
      <c r="D210" t="s">
        <v>735</v>
      </c>
      <c r="E210" s="842">
        <v>0</v>
      </c>
      <c r="F210" s="842">
        <v>0</v>
      </c>
      <c r="G210" s="842">
        <v>0</v>
      </c>
      <c r="H210" s="842">
        <v>338</v>
      </c>
      <c r="I210" s="842">
        <v>726</v>
      </c>
      <c r="J210" s="842">
        <v>1064</v>
      </c>
      <c r="K210" s="842">
        <v>20</v>
      </c>
      <c r="L210" s="842">
        <v>30</v>
      </c>
      <c r="M210" s="842">
        <v>50</v>
      </c>
      <c r="N210" s="842">
        <v>0</v>
      </c>
      <c r="O210" s="842">
        <v>1</v>
      </c>
      <c r="P210" s="842">
        <v>1</v>
      </c>
      <c r="Q210" s="842">
        <v>358</v>
      </c>
      <c r="R210" s="842">
        <v>757</v>
      </c>
      <c r="S210" s="842">
        <v>1115</v>
      </c>
    </row>
    <row r="211" spans="1:19">
      <c r="A211" t="s">
        <v>4909</v>
      </c>
      <c r="B211" t="s">
        <v>4848</v>
      </c>
      <c r="C211" t="s">
        <v>711</v>
      </c>
      <c r="D211" t="s">
        <v>5156</v>
      </c>
      <c r="E211" s="842">
        <v>5526</v>
      </c>
      <c r="F211" s="842">
        <v>4795</v>
      </c>
      <c r="G211" s="842">
        <v>10321</v>
      </c>
      <c r="H211" s="842">
        <v>4921</v>
      </c>
      <c r="I211" s="842">
        <v>6129</v>
      </c>
      <c r="J211" s="842">
        <v>11050</v>
      </c>
      <c r="K211" s="842">
        <v>768</v>
      </c>
      <c r="L211" s="842">
        <v>706</v>
      </c>
      <c r="M211" s="842">
        <v>1474</v>
      </c>
      <c r="N211" s="842">
        <v>65</v>
      </c>
      <c r="O211" s="842">
        <v>62</v>
      </c>
      <c r="P211" s="842">
        <v>127</v>
      </c>
      <c r="Q211" s="842">
        <v>11280</v>
      </c>
      <c r="R211" s="842">
        <v>11692</v>
      </c>
      <c r="S211" s="842">
        <v>22972</v>
      </c>
    </row>
    <row r="212" spans="1:19" hidden="1">
      <c r="A212" t="s">
        <v>4910</v>
      </c>
      <c r="B212" t="s">
        <v>4848</v>
      </c>
      <c r="C212" t="s">
        <v>711</v>
      </c>
      <c r="D212" t="s">
        <v>5157</v>
      </c>
      <c r="E212" s="842">
        <v>2672</v>
      </c>
      <c r="F212" s="842">
        <v>1730</v>
      </c>
      <c r="G212" s="842">
        <v>4402</v>
      </c>
      <c r="H212" s="842">
        <v>1933</v>
      </c>
      <c r="I212" s="842">
        <v>1925</v>
      </c>
      <c r="J212" s="842">
        <v>3858</v>
      </c>
      <c r="K212" s="842">
        <v>36</v>
      </c>
      <c r="L212" s="842">
        <v>2</v>
      </c>
      <c r="M212" s="842">
        <v>38</v>
      </c>
      <c r="N212" s="842">
        <v>0</v>
      </c>
      <c r="O212" s="842">
        <v>0</v>
      </c>
      <c r="P212" s="842">
        <v>0</v>
      </c>
      <c r="Q212" s="842">
        <v>4641</v>
      </c>
      <c r="R212" s="842">
        <v>3657</v>
      </c>
      <c r="S212" s="842">
        <v>8298</v>
      </c>
    </row>
    <row r="213" spans="1:19" hidden="1">
      <c r="A213" t="s">
        <v>4910</v>
      </c>
      <c r="B213" t="s">
        <v>4848</v>
      </c>
      <c r="C213" t="s">
        <v>711</v>
      </c>
      <c r="D213" t="s">
        <v>735</v>
      </c>
      <c r="E213" s="842">
        <v>8198</v>
      </c>
      <c r="F213" s="842">
        <v>6525</v>
      </c>
      <c r="G213" s="842">
        <v>14723</v>
      </c>
      <c r="H213" s="842">
        <v>6854</v>
      </c>
      <c r="I213" s="842">
        <v>8054</v>
      </c>
      <c r="J213" s="842">
        <v>14908</v>
      </c>
      <c r="K213" s="842">
        <v>804</v>
      </c>
      <c r="L213" s="842">
        <v>708</v>
      </c>
      <c r="M213" s="842">
        <v>1512</v>
      </c>
      <c r="N213" s="842">
        <v>65</v>
      </c>
      <c r="O213" s="842">
        <v>62</v>
      </c>
      <c r="P213" s="842">
        <v>127</v>
      </c>
      <c r="Q213" s="842">
        <v>15921</v>
      </c>
      <c r="R213" s="842">
        <v>15349</v>
      </c>
      <c r="S213" s="842">
        <v>31270</v>
      </c>
    </row>
    <row r="214" spans="1:19">
      <c r="A214" t="s">
        <v>4910</v>
      </c>
      <c r="B214" t="s">
        <v>4848</v>
      </c>
      <c r="C214" t="s">
        <v>680</v>
      </c>
      <c r="D214" t="s">
        <v>5156</v>
      </c>
      <c r="E214" s="842">
        <v>2101</v>
      </c>
      <c r="F214" s="842">
        <v>1690</v>
      </c>
      <c r="G214" s="842">
        <v>3791</v>
      </c>
      <c r="H214" s="842">
        <v>3073</v>
      </c>
      <c r="I214" s="842">
        <v>3514</v>
      </c>
      <c r="J214" s="842">
        <v>6587</v>
      </c>
      <c r="K214" s="842">
        <v>530</v>
      </c>
      <c r="L214" s="842">
        <v>363</v>
      </c>
      <c r="M214" s="842">
        <v>893</v>
      </c>
      <c r="N214" s="842">
        <v>55</v>
      </c>
      <c r="O214" s="842">
        <v>23</v>
      </c>
      <c r="P214" s="842">
        <v>78</v>
      </c>
      <c r="Q214" s="842">
        <v>5759</v>
      </c>
      <c r="R214" s="842">
        <v>5590</v>
      </c>
      <c r="S214" s="842">
        <v>11349</v>
      </c>
    </row>
    <row r="215" spans="1:19" hidden="1">
      <c r="A215" t="s">
        <v>4910</v>
      </c>
      <c r="B215" t="s">
        <v>4848</v>
      </c>
      <c r="C215" t="s">
        <v>680</v>
      </c>
      <c r="D215" t="s">
        <v>5157</v>
      </c>
      <c r="E215" s="842">
        <v>918</v>
      </c>
      <c r="F215" s="842">
        <v>797</v>
      </c>
      <c r="G215" s="842">
        <v>1715</v>
      </c>
      <c r="H215" s="842">
        <v>2505</v>
      </c>
      <c r="I215" s="842">
        <v>1777</v>
      </c>
      <c r="J215" s="842">
        <v>4282</v>
      </c>
      <c r="K215" s="842">
        <v>0</v>
      </c>
      <c r="L215" s="842">
        <v>0</v>
      </c>
      <c r="M215" s="842">
        <v>0</v>
      </c>
      <c r="N215" s="842">
        <v>0</v>
      </c>
      <c r="O215" s="842">
        <v>0</v>
      </c>
      <c r="P215" s="842">
        <v>0</v>
      </c>
      <c r="Q215" s="842">
        <v>3423</v>
      </c>
      <c r="R215" s="842">
        <v>2574</v>
      </c>
      <c r="S215" s="842">
        <v>5997</v>
      </c>
    </row>
    <row r="216" spans="1:19" hidden="1">
      <c r="A216" t="s">
        <v>4895</v>
      </c>
      <c r="B216" t="s">
        <v>4848</v>
      </c>
      <c r="C216" t="s">
        <v>680</v>
      </c>
      <c r="D216" t="s">
        <v>735</v>
      </c>
      <c r="E216" s="842">
        <v>3019</v>
      </c>
      <c r="F216" s="842">
        <v>2487</v>
      </c>
      <c r="G216" s="842">
        <v>5506</v>
      </c>
      <c r="H216" s="842">
        <v>5578</v>
      </c>
      <c r="I216" s="842">
        <v>5291</v>
      </c>
      <c r="J216" s="842">
        <v>10869</v>
      </c>
      <c r="K216" s="842">
        <v>530</v>
      </c>
      <c r="L216" s="842">
        <v>363</v>
      </c>
      <c r="M216" s="842">
        <v>893</v>
      </c>
      <c r="N216" s="842">
        <v>55</v>
      </c>
      <c r="O216" s="842">
        <v>23</v>
      </c>
      <c r="P216" s="842">
        <v>78</v>
      </c>
      <c r="Q216" s="842">
        <v>9182</v>
      </c>
      <c r="R216" s="842">
        <v>8164</v>
      </c>
      <c r="S216" s="842">
        <v>17346</v>
      </c>
    </row>
    <row r="217" spans="1:19">
      <c r="A217" t="s">
        <v>4895</v>
      </c>
      <c r="B217" t="s">
        <v>4848</v>
      </c>
      <c r="C217" t="s">
        <v>710</v>
      </c>
      <c r="D217" t="s">
        <v>5156</v>
      </c>
      <c r="E217" s="842">
        <v>734</v>
      </c>
      <c r="F217" s="842">
        <v>513</v>
      </c>
      <c r="G217" s="842">
        <v>1247</v>
      </c>
      <c r="H217" s="842">
        <v>308</v>
      </c>
      <c r="I217" s="842">
        <v>310</v>
      </c>
      <c r="J217" s="842">
        <v>618</v>
      </c>
      <c r="K217" s="842">
        <v>26</v>
      </c>
      <c r="L217" s="842">
        <v>10</v>
      </c>
      <c r="M217" s="842">
        <v>36</v>
      </c>
      <c r="N217" s="842">
        <v>0</v>
      </c>
      <c r="O217" s="842">
        <v>0</v>
      </c>
      <c r="P217" s="842">
        <v>0</v>
      </c>
      <c r="Q217" s="842">
        <v>1068</v>
      </c>
      <c r="R217" s="842">
        <v>833</v>
      </c>
      <c r="S217" s="842">
        <v>1901</v>
      </c>
    </row>
    <row r="218" spans="1:19" hidden="1">
      <c r="A218" t="s">
        <v>4895</v>
      </c>
      <c r="B218" t="s">
        <v>4848</v>
      </c>
      <c r="C218" t="s">
        <v>710</v>
      </c>
      <c r="D218" t="s">
        <v>5157</v>
      </c>
      <c r="E218" s="842">
        <v>0</v>
      </c>
      <c r="F218" s="842">
        <v>1</v>
      </c>
      <c r="G218" s="842">
        <v>1</v>
      </c>
      <c r="H218" s="842">
        <v>2</v>
      </c>
      <c r="I218" s="842">
        <v>1</v>
      </c>
      <c r="J218" s="842">
        <v>3</v>
      </c>
      <c r="K218" s="842">
        <v>0</v>
      </c>
      <c r="L218" s="842">
        <v>0</v>
      </c>
      <c r="M218" s="842">
        <v>0</v>
      </c>
      <c r="N218" s="842">
        <v>0</v>
      </c>
      <c r="O218" s="842">
        <v>0</v>
      </c>
      <c r="P218" s="842">
        <v>0</v>
      </c>
      <c r="Q218" s="842">
        <v>2</v>
      </c>
      <c r="R218" s="842">
        <v>2</v>
      </c>
      <c r="S218" s="842">
        <v>4</v>
      </c>
    </row>
    <row r="219" spans="1:19" hidden="1">
      <c r="A219" t="s">
        <v>4934</v>
      </c>
      <c r="B219" t="s">
        <v>4848</v>
      </c>
      <c r="C219" t="s">
        <v>710</v>
      </c>
      <c r="D219" t="s">
        <v>735</v>
      </c>
      <c r="E219" s="842">
        <v>734</v>
      </c>
      <c r="F219" s="842">
        <v>514</v>
      </c>
      <c r="G219" s="842">
        <v>1248</v>
      </c>
      <c r="H219" s="842">
        <v>310</v>
      </c>
      <c r="I219" s="842">
        <v>311</v>
      </c>
      <c r="J219" s="842">
        <v>621</v>
      </c>
      <c r="K219" s="842">
        <v>26</v>
      </c>
      <c r="L219" s="842">
        <v>10</v>
      </c>
      <c r="M219" s="842">
        <v>36</v>
      </c>
      <c r="N219" s="842">
        <v>0</v>
      </c>
      <c r="O219" s="842">
        <v>0</v>
      </c>
      <c r="P219" s="842">
        <v>0</v>
      </c>
      <c r="Q219" s="842">
        <v>1070</v>
      </c>
      <c r="R219" s="842">
        <v>835</v>
      </c>
      <c r="S219" s="842">
        <v>1905</v>
      </c>
    </row>
    <row r="220" spans="1:19">
      <c r="A220" t="s">
        <v>4934</v>
      </c>
      <c r="B220" t="s">
        <v>4848</v>
      </c>
      <c r="C220" t="s">
        <v>475</v>
      </c>
      <c r="D220" t="s">
        <v>5156</v>
      </c>
      <c r="E220" s="842">
        <v>3845</v>
      </c>
      <c r="F220" s="842">
        <v>3002</v>
      </c>
      <c r="G220" s="842">
        <v>6847</v>
      </c>
      <c r="H220" s="842">
        <v>5770</v>
      </c>
      <c r="I220" s="842">
        <v>5889</v>
      </c>
      <c r="J220" s="842">
        <v>11659</v>
      </c>
      <c r="K220" s="842">
        <v>858</v>
      </c>
      <c r="L220" s="842">
        <v>646</v>
      </c>
      <c r="M220" s="842">
        <v>1504</v>
      </c>
      <c r="N220" s="842">
        <v>152</v>
      </c>
      <c r="O220" s="842">
        <v>98</v>
      </c>
      <c r="P220" s="842">
        <v>250</v>
      </c>
      <c r="Q220" s="842">
        <v>10625</v>
      </c>
      <c r="R220" s="842">
        <v>9635</v>
      </c>
      <c r="S220" s="842">
        <v>20260</v>
      </c>
    </row>
    <row r="221" spans="1:19" hidden="1">
      <c r="A221" t="s">
        <v>4934</v>
      </c>
      <c r="B221" t="s">
        <v>4848</v>
      </c>
      <c r="C221" t="s">
        <v>475</v>
      </c>
      <c r="D221" t="s">
        <v>5157</v>
      </c>
      <c r="E221" s="842">
        <v>1081</v>
      </c>
      <c r="F221" s="842">
        <v>594</v>
      </c>
      <c r="G221" s="842">
        <v>1675</v>
      </c>
      <c r="H221" s="842">
        <v>701</v>
      </c>
      <c r="I221" s="842">
        <v>510</v>
      </c>
      <c r="J221" s="842">
        <v>1211</v>
      </c>
      <c r="K221" s="842">
        <v>277</v>
      </c>
      <c r="L221" s="842">
        <v>36</v>
      </c>
      <c r="M221" s="842">
        <v>313</v>
      </c>
      <c r="N221" s="842">
        <v>0</v>
      </c>
      <c r="O221" s="842">
        <v>0</v>
      </c>
      <c r="P221" s="842">
        <v>0</v>
      </c>
      <c r="Q221" s="842">
        <v>2059</v>
      </c>
      <c r="R221" s="842">
        <v>1140</v>
      </c>
      <c r="S221" s="842">
        <v>3199</v>
      </c>
    </row>
    <row r="222" spans="1:19" hidden="1">
      <c r="A222" t="s">
        <v>4904</v>
      </c>
      <c r="B222" t="s">
        <v>4848</v>
      </c>
      <c r="C222" t="s">
        <v>475</v>
      </c>
      <c r="D222" t="s">
        <v>5158</v>
      </c>
      <c r="E222" s="842">
        <v>0</v>
      </c>
      <c r="F222" s="842">
        <v>0</v>
      </c>
      <c r="G222" s="842">
        <v>0</v>
      </c>
      <c r="H222" s="842">
        <v>0</v>
      </c>
      <c r="I222" s="842">
        <v>0</v>
      </c>
      <c r="J222" s="842">
        <v>0</v>
      </c>
      <c r="K222" s="842">
        <v>85</v>
      </c>
      <c r="L222" s="842">
        <v>8</v>
      </c>
      <c r="M222" s="842">
        <v>93</v>
      </c>
      <c r="N222" s="842">
        <v>0</v>
      </c>
      <c r="O222" s="842">
        <v>0</v>
      </c>
      <c r="P222" s="842">
        <v>0</v>
      </c>
      <c r="Q222" s="842">
        <v>85</v>
      </c>
      <c r="R222" s="842">
        <v>8</v>
      </c>
      <c r="S222" s="842">
        <v>93</v>
      </c>
    </row>
    <row r="223" spans="1:19" hidden="1">
      <c r="A223" t="s">
        <v>4904</v>
      </c>
      <c r="B223" t="s">
        <v>4848</v>
      </c>
      <c r="C223" t="s">
        <v>475</v>
      </c>
      <c r="D223" t="s">
        <v>735</v>
      </c>
      <c r="E223" s="842">
        <v>4926</v>
      </c>
      <c r="F223" s="842">
        <v>3596</v>
      </c>
      <c r="G223" s="842">
        <v>8522</v>
      </c>
      <c r="H223" s="842">
        <v>6471</v>
      </c>
      <c r="I223" s="842">
        <v>6399</v>
      </c>
      <c r="J223" s="842">
        <v>12870</v>
      </c>
      <c r="K223" s="842">
        <v>1220</v>
      </c>
      <c r="L223" s="842">
        <v>690</v>
      </c>
      <c r="M223" s="842">
        <v>1910</v>
      </c>
      <c r="N223" s="842">
        <v>152</v>
      </c>
      <c r="O223" s="842">
        <v>98</v>
      </c>
      <c r="P223" s="842">
        <v>250</v>
      </c>
      <c r="Q223" s="842">
        <v>12769</v>
      </c>
      <c r="R223" s="842">
        <v>10783</v>
      </c>
      <c r="S223" s="842">
        <v>23552</v>
      </c>
    </row>
    <row r="224" spans="1:19">
      <c r="A224" t="s">
        <v>4904</v>
      </c>
      <c r="B224" t="s">
        <v>4848</v>
      </c>
      <c r="C224" t="s">
        <v>475</v>
      </c>
      <c r="D224" t="s">
        <v>5156</v>
      </c>
      <c r="E224" s="842">
        <v>2527</v>
      </c>
      <c r="F224" s="842">
        <v>765</v>
      </c>
      <c r="G224" s="842">
        <v>3292</v>
      </c>
      <c r="H224" s="842">
        <v>2651</v>
      </c>
      <c r="I224" s="842">
        <v>793</v>
      </c>
      <c r="J224" s="842">
        <v>3444</v>
      </c>
      <c r="K224" s="842">
        <v>537</v>
      </c>
      <c r="L224" s="842">
        <v>234</v>
      </c>
      <c r="M224" s="842">
        <v>771</v>
      </c>
      <c r="N224" s="842">
        <v>67</v>
      </c>
      <c r="O224" s="842">
        <v>25</v>
      </c>
      <c r="P224" s="842">
        <v>92</v>
      </c>
      <c r="Q224" s="842">
        <v>5782</v>
      </c>
      <c r="R224" s="842">
        <v>1817</v>
      </c>
      <c r="S224" s="842">
        <v>7599</v>
      </c>
    </row>
    <row r="225" spans="1:19" hidden="1">
      <c r="A225" t="s">
        <v>4904</v>
      </c>
      <c r="B225" t="s">
        <v>4848</v>
      </c>
      <c r="C225" t="s">
        <v>475</v>
      </c>
      <c r="D225" t="s">
        <v>5157</v>
      </c>
      <c r="E225" s="842">
        <v>698</v>
      </c>
      <c r="F225" s="842">
        <v>123</v>
      </c>
      <c r="G225" s="842">
        <v>821</v>
      </c>
      <c r="H225" s="842">
        <v>2045</v>
      </c>
      <c r="I225" s="842">
        <v>458</v>
      </c>
      <c r="J225" s="842">
        <v>2503</v>
      </c>
      <c r="K225" s="842">
        <v>104</v>
      </c>
      <c r="L225" s="842">
        <v>20</v>
      </c>
      <c r="M225" s="842">
        <v>124</v>
      </c>
      <c r="N225" s="842">
        <v>0</v>
      </c>
      <c r="O225" s="842">
        <v>0</v>
      </c>
      <c r="P225" s="842">
        <v>0</v>
      </c>
      <c r="Q225" s="842">
        <v>2847</v>
      </c>
      <c r="R225" s="842">
        <v>601</v>
      </c>
      <c r="S225" s="842">
        <v>3448</v>
      </c>
    </row>
    <row r="226" spans="1:19" hidden="1">
      <c r="A226" t="s">
        <v>4935</v>
      </c>
      <c r="B226" t="s">
        <v>4848</v>
      </c>
      <c r="C226" t="s">
        <v>475</v>
      </c>
      <c r="D226" t="s">
        <v>735</v>
      </c>
      <c r="E226" s="842">
        <v>3225</v>
      </c>
      <c r="F226" s="842">
        <v>888</v>
      </c>
      <c r="G226" s="842">
        <v>4113</v>
      </c>
      <c r="H226" s="842">
        <v>4696</v>
      </c>
      <c r="I226" s="842">
        <v>1251</v>
      </c>
      <c r="J226" s="842">
        <v>5947</v>
      </c>
      <c r="K226" s="842">
        <v>641</v>
      </c>
      <c r="L226" s="842">
        <v>254</v>
      </c>
      <c r="M226" s="842">
        <v>895</v>
      </c>
      <c r="N226" s="842">
        <v>67</v>
      </c>
      <c r="O226" s="842">
        <v>25</v>
      </c>
      <c r="P226" s="842">
        <v>92</v>
      </c>
      <c r="Q226" s="842">
        <v>8629</v>
      </c>
      <c r="R226" s="842">
        <v>2418</v>
      </c>
      <c r="S226" s="842">
        <v>11047</v>
      </c>
    </row>
    <row r="227" spans="1:19">
      <c r="A227" t="s">
        <v>4935</v>
      </c>
      <c r="B227" t="s">
        <v>4848</v>
      </c>
      <c r="C227" t="s">
        <v>709</v>
      </c>
      <c r="D227" t="s">
        <v>5156</v>
      </c>
      <c r="E227" s="842">
        <v>1102</v>
      </c>
      <c r="F227" s="842">
        <v>1226</v>
      </c>
      <c r="G227" s="842">
        <v>2328</v>
      </c>
      <c r="H227" s="842">
        <v>1185</v>
      </c>
      <c r="I227" s="842">
        <v>906</v>
      </c>
      <c r="J227" s="842">
        <v>2091</v>
      </c>
      <c r="K227" s="842">
        <v>595</v>
      </c>
      <c r="L227" s="842">
        <v>223</v>
      </c>
      <c r="M227" s="842">
        <v>818</v>
      </c>
      <c r="N227" s="842">
        <v>14</v>
      </c>
      <c r="O227" s="842">
        <v>4</v>
      </c>
      <c r="P227" s="842">
        <v>18</v>
      </c>
      <c r="Q227" s="842">
        <v>2896</v>
      </c>
      <c r="R227" s="842">
        <v>2359</v>
      </c>
      <c r="S227" s="842">
        <v>5255</v>
      </c>
    </row>
    <row r="228" spans="1:19" hidden="1">
      <c r="A228" t="s">
        <v>4935</v>
      </c>
      <c r="B228" t="s">
        <v>4848</v>
      </c>
      <c r="C228" t="s">
        <v>709</v>
      </c>
      <c r="D228" t="s">
        <v>5157</v>
      </c>
      <c r="E228" s="842">
        <v>408</v>
      </c>
      <c r="F228" s="842">
        <v>357</v>
      </c>
      <c r="G228" s="842">
        <v>765</v>
      </c>
      <c r="H228" s="842">
        <v>403</v>
      </c>
      <c r="I228" s="842">
        <v>293</v>
      </c>
      <c r="J228" s="842">
        <v>696</v>
      </c>
      <c r="K228" s="842">
        <v>16</v>
      </c>
      <c r="L228" s="842">
        <v>2</v>
      </c>
      <c r="M228" s="842">
        <v>18</v>
      </c>
      <c r="N228" s="842">
        <v>0</v>
      </c>
      <c r="O228" s="842">
        <v>0</v>
      </c>
      <c r="P228" s="842">
        <v>0</v>
      </c>
      <c r="Q228" s="842">
        <v>827</v>
      </c>
      <c r="R228" s="842">
        <v>652</v>
      </c>
      <c r="S228" s="842">
        <v>1479</v>
      </c>
    </row>
    <row r="229" spans="1:19" hidden="1">
      <c r="A229" t="s">
        <v>4865</v>
      </c>
      <c r="B229" t="s">
        <v>4848</v>
      </c>
      <c r="C229" t="s">
        <v>709</v>
      </c>
      <c r="D229" t="s">
        <v>735</v>
      </c>
      <c r="E229" s="842">
        <v>1510</v>
      </c>
      <c r="F229" s="842">
        <v>1583</v>
      </c>
      <c r="G229" s="842">
        <v>3093</v>
      </c>
      <c r="H229" s="842">
        <v>1588</v>
      </c>
      <c r="I229" s="842">
        <v>1199</v>
      </c>
      <c r="J229" s="842">
        <v>2787</v>
      </c>
      <c r="K229" s="842">
        <v>611</v>
      </c>
      <c r="L229" s="842">
        <v>225</v>
      </c>
      <c r="M229" s="842">
        <v>836</v>
      </c>
      <c r="N229" s="842">
        <v>14</v>
      </c>
      <c r="O229" s="842">
        <v>4</v>
      </c>
      <c r="P229" s="842">
        <v>18</v>
      </c>
      <c r="Q229" s="842">
        <v>3723</v>
      </c>
      <c r="R229" s="842">
        <v>3011</v>
      </c>
      <c r="S229" s="842">
        <v>6734</v>
      </c>
    </row>
    <row r="230" spans="1:19">
      <c r="A230" t="s">
        <v>4865</v>
      </c>
      <c r="B230" t="s">
        <v>4848</v>
      </c>
      <c r="C230" t="s">
        <v>477</v>
      </c>
      <c r="D230" t="s">
        <v>5156</v>
      </c>
      <c r="E230" s="842">
        <v>12508</v>
      </c>
      <c r="F230" s="842">
        <v>7702</v>
      </c>
      <c r="G230" s="842">
        <v>20210</v>
      </c>
      <c r="H230" s="842">
        <v>2782</v>
      </c>
      <c r="I230" s="842">
        <v>1008</v>
      </c>
      <c r="J230" s="842">
        <v>3790</v>
      </c>
      <c r="K230" s="842">
        <v>739</v>
      </c>
      <c r="L230" s="842">
        <v>434</v>
      </c>
      <c r="M230" s="842">
        <v>1173</v>
      </c>
      <c r="N230" s="842">
        <v>129</v>
      </c>
      <c r="O230" s="842">
        <v>76</v>
      </c>
      <c r="P230" s="842">
        <v>205</v>
      </c>
      <c r="Q230" s="842">
        <v>16158</v>
      </c>
      <c r="R230" s="842">
        <v>9220</v>
      </c>
      <c r="S230" s="842">
        <v>25378</v>
      </c>
    </row>
    <row r="231" spans="1:19" hidden="1">
      <c r="A231" t="s">
        <v>4865</v>
      </c>
      <c r="B231" t="s">
        <v>4848</v>
      </c>
      <c r="C231" t="s">
        <v>477</v>
      </c>
      <c r="D231" t="s">
        <v>5157</v>
      </c>
      <c r="E231" s="842">
        <v>5404</v>
      </c>
      <c r="F231" s="842">
        <v>2687</v>
      </c>
      <c r="G231" s="842">
        <v>8091</v>
      </c>
      <c r="H231" s="842">
        <v>1630</v>
      </c>
      <c r="I231" s="842">
        <v>475</v>
      </c>
      <c r="J231" s="842">
        <v>2105</v>
      </c>
      <c r="K231" s="842">
        <v>0</v>
      </c>
      <c r="L231" s="842">
        <v>0</v>
      </c>
      <c r="M231" s="842">
        <v>0</v>
      </c>
      <c r="N231" s="842">
        <v>0</v>
      </c>
      <c r="O231" s="842">
        <v>0</v>
      </c>
      <c r="P231" s="842">
        <v>0</v>
      </c>
      <c r="Q231" s="842">
        <v>7034</v>
      </c>
      <c r="R231" s="842">
        <v>3162</v>
      </c>
      <c r="S231" s="842">
        <v>10196</v>
      </c>
    </row>
    <row r="232" spans="1:19" hidden="1">
      <c r="A232" t="s">
        <v>4865</v>
      </c>
      <c r="B232" t="s">
        <v>4848</v>
      </c>
      <c r="C232" t="s">
        <v>477</v>
      </c>
      <c r="D232" t="s">
        <v>5158</v>
      </c>
      <c r="E232" s="842">
        <v>656</v>
      </c>
      <c r="F232" s="842">
        <v>466</v>
      </c>
      <c r="G232" s="842">
        <v>1122</v>
      </c>
      <c r="H232" s="842">
        <v>13</v>
      </c>
      <c r="I232" s="842">
        <v>11</v>
      </c>
      <c r="J232" s="842">
        <v>24</v>
      </c>
      <c r="K232" s="842">
        <v>0</v>
      </c>
      <c r="L232" s="842">
        <v>0</v>
      </c>
      <c r="M232" s="842">
        <v>0</v>
      </c>
      <c r="N232" s="842">
        <v>0</v>
      </c>
      <c r="O232" s="842">
        <v>0</v>
      </c>
      <c r="P232" s="842">
        <v>0</v>
      </c>
      <c r="Q232" s="842">
        <v>669</v>
      </c>
      <c r="R232" s="842">
        <v>477</v>
      </c>
      <c r="S232" s="842">
        <v>1146</v>
      </c>
    </row>
    <row r="233" spans="1:19" hidden="1">
      <c r="A233" t="s">
        <v>4911</v>
      </c>
      <c r="B233" t="s">
        <v>4848</v>
      </c>
      <c r="C233" t="s">
        <v>477</v>
      </c>
      <c r="D233" t="s">
        <v>735</v>
      </c>
      <c r="E233" s="842">
        <v>18568</v>
      </c>
      <c r="F233" s="842">
        <v>10855</v>
      </c>
      <c r="G233" s="842">
        <v>29423</v>
      </c>
      <c r="H233" s="842">
        <v>4425</v>
      </c>
      <c r="I233" s="842">
        <v>1494</v>
      </c>
      <c r="J233" s="842">
        <v>5919</v>
      </c>
      <c r="K233" s="842">
        <v>739</v>
      </c>
      <c r="L233" s="842">
        <v>434</v>
      </c>
      <c r="M233" s="842">
        <v>1173</v>
      </c>
      <c r="N233" s="842">
        <v>129</v>
      </c>
      <c r="O233" s="842">
        <v>76</v>
      </c>
      <c r="P233" s="842">
        <v>205</v>
      </c>
      <c r="Q233" s="842">
        <v>23861</v>
      </c>
      <c r="R233" s="842">
        <v>12859</v>
      </c>
      <c r="S233" s="842">
        <v>36720</v>
      </c>
    </row>
    <row r="234" spans="1:19">
      <c r="A234" t="s">
        <v>4911</v>
      </c>
      <c r="B234" t="s">
        <v>4848</v>
      </c>
      <c r="C234" t="s">
        <v>477</v>
      </c>
      <c r="D234" t="s">
        <v>5156</v>
      </c>
      <c r="E234" s="842">
        <v>729</v>
      </c>
      <c r="F234" s="842">
        <v>1806</v>
      </c>
      <c r="G234" s="842">
        <v>2535</v>
      </c>
      <c r="H234" s="842">
        <v>10411</v>
      </c>
      <c r="I234" s="842">
        <v>11538</v>
      </c>
      <c r="J234" s="842">
        <v>21949</v>
      </c>
      <c r="K234" s="842">
        <v>2532</v>
      </c>
      <c r="L234" s="842">
        <v>2059</v>
      </c>
      <c r="M234" s="842">
        <v>4591</v>
      </c>
      <c r="N234" s="842">
        <v>741</v>
      </c>
      <c r="O234" s="842">
        <v>503</v>
      </c>
      <c r="P234" s="842">
        <v>1244</v>
      </c>
      <c r="Q234" s="842">
        <v>14413</v>
      </c>
      <c r="R234" s="842">
        <v>15906</v>
      </c>
      <c r="S234" s="842">
        <v>30319</v>
      </c>
    </row>
    <row r="235" spans="1:19" hidden="1">
      <c r="A235" t="s">
        <v>4911</v>
      </c>
      <c r="B235" t="s">
        <v>4848</v>
      </c>
      <c r="C235" t="s">
        <v>477</v>
      </c>
      <c r="D235" t="s">
        <v>5157</v>
      </c>
      <c r="E235" s="842">
        <v>530</v>
      </c>
      <c r="F235" s="842">
        <v>1054</v>
      </c>
      <c r="G235" s="842">
        <v>1584</v>
      </c>
      <c r="H235" s="842">
        <v>6347</v>
      </c>
      <c r="I235" s="842">
        <v>4639</v>
      </c>
      <c r="J235" s="842">
        <v>10986</v>
      </c>
      <c r="K235" s="842">
        <v>1018</v>
      </c>
      <c r="L235" s="842">
        <v>44</v>
      </c>
      <c r="M235" s="842">
        <v>1062</v>
      </c>
      <c r="N235" s="842">
        <v>0</v>
      </c>
      <c r="O235" s="842">
        <v>0</v>
      </c>
      <c r="P235" s="842">
        <v>0</v>
      </c>
      <c r="Q235" s="842">
        <v>7895</v>
      </c>
      <c r="R235" s="842">
        <v>5737</v>
      </c>
      <c r="S235" s="842">
        <v>13632</v>
      </c>
    </row>
    <row r="236" spans="1:19" hidden="1">
      <c r="A236" t="s">
        <v>4911</v>
      </c>
      <c r="B236" t="s">
        <v>4848</v>
      </c>
      <c r="C236" t="s">
        <v>477</v>
      </c>
      <c r="D236" t="s">
        <v>5158</v>
      </c>
      <c r="E236" s="842">
        <v>0</v>
      </c>
      <c r="F236" s="842">
        <v>0</v>
      </c>
      <c r="G236" s="842">
        <v>0</v>
      </c>
      <c r="H236" s="842">
        <v>55</v>
      </c>
      <c r="I236" s="842">
        <v>21</v>
      </c>
      <c r="J236" s="842">
        <v>76</v>
      </c>
      <c r="K236" s="842">
        <v>390</v>
      </c>
      <c r="L236" s="842">
        <v>52</v>
      </c>
      <c r="M236" s="842">
        <v>442</v>
      </c>
      <c r="N236" s="842">
        <v>0</v>
      </c>
      <c r="O236" s="842">
        <v>0</v>
      </c>
      <c r="P236" s="842">
        <v>0</v>
      </c>
      <c r="Q236" s="842">
        <v>445</v>
      </c>
      <c r="R236" s="842">
        <v>73</v>
      </c>
      <c r="S236" s="842">
        <v>518</v>
      </c>
    </row>
    <row r="237" spans="1:19" hidden="1">
      <c r="A237" t="s">
        <v>5001</v>
      </c>
      <c r="B237" t="s">
        <v>4848</v>
      </c>
      <c r="C237" t="s">
        <v>477</v>
      </c>
      <c r="D237" t="s">
        <v>735</v>
      </c>
      <c r="E237" s="842">
        <v>1259</v>
      </c>
      <c r="F237" s="842">
        <v>2860</v>
      </c>
      <c r="G237" s="842">
        <v>4119</v>
      </c>
      <c r="H237" s="842">
        <v>16813</v>
      </c>
      <c r="I237" s="842">
        <v>16198</v>
      </c>
      <c r="J237" s="842">
        <v>33011</v>
      </c>
      <c r="K237" s="842">
        <v>3940</v>
      </c>
      <c r="L237" s="842">
        <v>2155</v>
      </c>
      <c r="M237" s="842">
        <v>6095</v>
      </c>
      <c r="N237" s="842">
        <v>741</v>
      </c>
      <c r="O237" s="842">
        <v>503</v>
      </c>
      <c r="P237" s="842">
        <v>1244</v>
      </c>
      <c r="Q237" s="842">
        <v>22753</v>
      </c>
      <c r="R237" s="842">
        <v>21716</v>
      </c>
      <c r="S237" s="842">
        <v>44469</v>
      </c>
    </row>
    <row r="238" spans="1:19">
      <c r="A238" t="s">
        <v>5001</v>
      </c>
      <c r="B238" t="s">
        <v>4862</v>
      </c>
      <c r="C238" t="s">
        <v>681</v>
      </c>
      <c r="D238" t="s">
        <v>5156</v>
      </c>
      <c r="E238" s="842">
        <v>343</v>
      </c>
      <c r="F238" s="842">
        <v>706</v>
      </c>
      <c r="G238" s="842">
        <v>1049</v>
      </c>
      <c r="H238" s="842">
        <v>628</v>
      </c>
      <c r="I238" s="842">
        <v>1741</v>
      </c>
      <c r="J238" s="842">
        <v>2369</v>
      </c>
      <c r="K238" s="842">
        <v>67</v>
      </c>
      <c r="L238" s="842">
        <v>266</v>
      </c>
      <c r="M238" s="842">
        <v>333</v>
      </c>
      <c r="N238" s="842">
        <v>18</v>
      </c>
      <c r="O238" s="842">
        <v>88</v>
      </c>
      <c r="P238" s="842">
        <v>106</v>
      </c>
      <c r="Q238" s="842">
        <v>1056</v>
      </c>
      <c r="R238" s="842">
        <v>2801</v>
      </c>
      <c r="S238" s="842">
        <v>3857</v>
      </c>
    </row>
    <row r="239" spans="1:19" hidden="1">
      <c r="A239" t="s">
        <v>5001</v>
      </c>
      <c r="B239" t="s">
        <v>4862</v>
      </c>
      <c r="C239" t="s">
        <v>681</v>
      </c>
      <c r="D239" t="s">
        <v>5157</v>
      </c>
      <c r="E239" s="842">
        <v>171</v>
      </c>
      <c r="F239" s="842">
        <v>259</v>
      </c>
      <c r="G239" s="842">
        <v>430</v>
      </c>
      <c r="H239" s="842">
        <v>0</v>
      </c>
      <c r="I239" s="842">
        <v>0</v>
      </c>
      <c r="J239" s="842">
        <v>0</v>
      </c>
      <c r="K239" s="842">
        <v>0</v>
      </c>
      <c r="L239" s="842">
        <v>0</v>
      </c>
      <c r="M239" s="842">
        <v>0</v>
      </c>
      <c r="N239" s="842">
        <v>0</v>
      </c>
      <c r="O239" s="842">
        <v>0</v>
      </c>
      <c r="P239" s="842">
        <v>0</v>
      </c>
      <c r="Q239" s="842">
        <v>171</v>
      </c>
      <c r="R239" s="842">
        <v>259</v>
      </c>
      <c r="S239" s="842">
        <v>430</v>
      </c>
    </row>
    <row r="240" spans="1:19" hidden="1">
      <c r="A240" t="s">
        <v>4914</v>
      </c>
      <c r="B240" t="s">
        <v>4862</v>
      </c>
      <c r="C240" t="s">
        <v>681</v>
      </c>
      <c r="D240" t="s">
        <v>735</v>
      </c>
      <c r="E240" s="842">
        <v>514</v>
      </c>
      <c r="F240" s="842">
        <v>965</v>
      </c>
      <c r="G240" s="842">
        <v>1479</v>
      </c>
      <c r="H240" s="842">
        <v>628</v>
      </c>
      <c r="I240" s="842">
        <v>1741</v>
      </c>
      <c r="J240" s="842">
        <v>2369</v>
      </c>
      <c r="K240" s="842">
        <v>67</v>
      </c>
      <c r="L240" s="842">
        <v>266</v>
      </c>
      <c r="M240" s="842">
        <v>333</v>
      </c>
      <c r="N240" s="842">
        <v>18</v>
      </c>
      <c r="O240" s="842">
        <v>88</v>
      </c>
      <c r="P240" s="842">
        <v>106</v>
      </c>
      <c r="Q240" s="842">
        <v>1227</v>
      </c>
      <c r="R240" s="842">
        <v>3060</v>
      </c>
      <c r="S240" s="842">
        <v>4287</v>
      </c>
    </row>
    <row r="241" spans="1:19">
      <c r="A241" t="s">
        <v>4914</v>
      </c>
      <c r="B241" t="s">
        <v>4862</v>
      </c>
      <c r="C241" t="s">
        <v>681</v>
      </c>
      <c r="D241" t="s">
        <v>5156</v>
      </c>
      <c r="E241" s="842">
        <v>625</v>
      </c>
      <c r="F241" s="842">
        <v>922</v>
      </c>
      <c r="G241" s="842">
        <v>1547</v>
      </c>
      <c r="H241" s="842">
        <v>3980</v>
      </c>
      <c r="I241" s="842">
        <v>3093</v>
      </c>
      <c r="J241" s="842">
        <v>7073</v>
      </c>
      <c r="K241" s="842">
        <v>1393</v>
      </c>
      <c r="L241" s="842">
        <v>452</v>
      </c>
      <c r="M241" s="842">
        <v>1845</v>
      </c>
      <c r="N241" s="842">
        <v>110</v>
      </c>
      <c r="O241" s="842">
        <v>64</v>
      </c>
      <c r="P241" s="842">
        <v>174</v>
      </c>
      <c r="Q241" s="842">
        <v>6108</v>
      </c>
      <c r="R241" s="842">
        <v>4531</v>
      </c>
      <c r="S241" s="842">
        <v>10639</v>
      </c>
    </row>
    <row r="242" spans="1:19" hidden="1">
      <c r="A242" t="s">
        <v>4914</v>
      </c>
      <c r="B242" t="s">
        <v>4862</v>
      </c>
      <c r="C242" t="s">
        <v>681</v>
      </c>
      <c r="D242" t="s">
        <v>5157</v>
      </c>
      <c r="E242" s="842">
        <v>78</v>
      </c>
      <c r="F242" s="842">
        <v>90</v>
      </c>
      <c r="G242" s="842">
        <v>168</v>
      </c>
      <c r="H242" s="842">
        <v>0</v>
      </c>
      <c r="I242" s="842">
        <v>0</v>
      </c>
      <c r="J242" s="842">
        <v>0</v>
      </c>
      <c r="K242" s="842">
        <v>0</v>
      </c>
      <c r="L242" s="842">
        <v>0</v>
      </c>
      <c r="M242" s="842">
        <v>0</v>
      </c>
      <c r="N242" s="842">
        <v>0</v>
      </c>
      <c r="O242" s="842">
        <v>0</v>
      </c>
      <c r="P242" s="842">
        <v>0</v>
      </c>
      <c r="Q242" s="842">
        <v>78</v>
      </c>
      <c r="R242" s="842">
        <v>90</v>
      </c>
      <c r="S242" s="842">
        <v>168</v>
      </c>
    </row>
    <row r="243" spans="1:19" hidden="1">
      <c r="A243" t="s">
        <v>4915</v>
      </c>
      <c r="B243" t="s">
        <v>4862</v>
      </c>
      <c r="C243" t="s">
        <v>681</v>
      </c>
      <c r="D243" t="s">
        <v>5158</v>
      </c>
      <c r="E243" s="842">
        <v>29</v>
      </c>
      <c r="F243" s="842">
        <v>27</v>
      </c>
      <c r="G243" s="842">
        <v>56</v>
      </c>
      <c r="H243" s="842">
        <v>0</v>
      </c>
      <c r="I243" s="842">
        <v>0</v>
      </c>
      <c r="J243" s="842">
        <v>0</v>
      </c>
      <c r="K243" s="842">
        <v>587</v>
      </c>
      <c r="L243" s="842">
        <v>0</v>
      </c>
      <c r="M243" s="842">
        <v>587</v>
      </c>
      <c r="N243" s="842">
        <v>0</v>
      </c>
      <c r="O243" s="842">
        <v>0</v>
      </c>
      <c r="P243" s="842">
        <v>0</v>
      </c>
      <c r="Q243" s="842">
        <v>616</v>
      </c>
      <c r="R243" s="842">
        <v>27</v>
      </c>
      <c r="S243" s="842">
        <v>643</v>
      </c>
    </row>
    <row r="244" spans="1:19" hidden="1">
      <c r="A244" t="s">
        <v>4915</v>
      </c>
      <c r="B244" t="s">
        <v>4862</v>
      </c>
      <c r="C244" t="s">
        <v>681</v>
      </c>
      <c r="D244" t="s">
        <v>735</v>
      </c>
      <c r="E244" s="842">
        <v>732</v>
      </c>
      <c r="F244" s="842">
        <v>1039</v>
      </c>
      <c r="G244" s="842">
        <v>1771</v>
      </c>
      <c r="H244" s="842">
        <v>3980</v>
      </c>
      <c r="I244" s="842">
        <v>3093</v>
      </c>
      <c r="J244" s="842">
        <v>7073</v>
      </c>
      <c r="K244" s="842">
        <v>1980</v>
      </c>
      <c r="L244" s="842">
        <v>452</v>
      </c>
      <c r="M244" s="842">
        <v>2432</v>
      </c>
      <c r="N244" s="842">
        <v>110</v>
      </c>
      <c r="O244" s="842">
        <v>64</v>
      </c>
      <c r="P244" s="842">
        <v>174</v>
      </c>
      <c r="Q244" s="842">
        <v>6802</v>
      </c>
      <c r="R244" s="842">
        <v>4648</v>
      </c>
      <c r="S244" s="842">
        <v>11450</v>
      </c>
    </row>
    <row r="245" spans="1:19">
      <c r="A245" t="s">
        <v>4915</v>
      </c>
      <c r="B245" t="s">
        <v>4896</v>
      </c>
      <c r="C245" t="s">
        <v>681</v>
      </c>
      <c r="D245" t="s">
        <v>5156</v>
      </c>
      <c r="E245" s="842">
        <v>659</v>
      </c>
      <c r="F245" s="842">
        <v>472</v>
      </c>
      <c r="G245" s="842">
        <v>1131</v>
      </c>
      <c r="H245" s="842">
        <v>0</v>
      </c>
      <c r="I245" s="842">
        <v>0</v>
      </c>
      <c r="J245" s="842">
        <v>0</v>
      </c>
      <c r="K245" s="842">
        <v>0</v>
      </c>
      <c r="L245" s="842">
        <v>0</v>
      </c>
      <c r="M245" s="842">
        <v>0</v>
      </c>
      <c r="N245" s="842">
        <v>0</v>
      </c>
      <c r="O245" s="842">
        <v>0</v>
      </c>
      <c r="P245" s="842">
        <v>0</v>
      </c>
      <c r="Q245" s="842">
        <v>659</v>
      </c>
      <c r="R245" s="842">
        <v>472</v>
      </c>
      <c r="S245" s="842">
        <v>1131</v>
      </c>
    </row>
    <row r="246" spans="1:19" hidden="1">
      <c r="A246" t="s">
        <v>4866</v>
      </c>
      <c r="B246" t="s">
        <v>4896</v>
      </c>
      <c r="C246" t="s">
        <v>681</v>
      </c>
      <c r="D246" t="s">
        <v>5157</v>
      </c>
      <c r="E246" s="842">
        <v>121</v>
      </c>
      <c r="F246" s="842">
        <v>109</v>
      </c>
      <c r="G246" s="842">
        <v>230</v>
      </c>
      <c r="H246" s="842">
        <v>0</v>
      </c>
      <c r="I246" s="842">
        <v>0</v>
      </c>
      <c r="J246" s="842">
        <v>0</v>
      </c>
      <c r="K246" s="842">
        <v>0</v>
      </c>
      <c r="L246" s="842">
        <v>0</v>
      </c>
      <c r="M246" s="842">
        <v>0</v>
      </c>
      <c r="N246" s="842">
        <v>0</v>
      </c>
      <c r="O246" s="842">
        <v>0</v>
      </c>
      <c r="P246" s="842">
        <v>0</v>
      </c>
      <c r="Q246" s="842">
        <v>121</v>
      </c>
      <c r="R246" s="842">
        <v>109</v>
      </c>
      <c r="S246" s="842">
        <v>230</v>
      </c>
    </row>
    <row r="247" spans="1:19" hidden="1">
      <c r="A247" t="s">
        <v>4866</v>
      </c>
      <c r="B247" t="s">
        <v>4896</v>
      </c>
      <c r="C247" t="s">
        <v>681</v>
      </c>
      <c r="D247" t="s">
        <v>735</v>
      </c>
      <c r="E247" s="842">
        <v>780</v>
      </c>
      <c r="F247" s="842">
        <v>581</v>
      </c>
      <c r="G247" s="842">
        <v>1361</v>
      </c>
      <c r="H247" s="842">
        <v>0</v>
      </c>
      <c r="I247" s="842">
        <v>0</v>
      </c>
      <c r="J247" s="842">
        <v>0</v>
      </c>
      <c r="K247" s="842">
        <v>0</v>
      </c>
      <c r="L247" s="842">
        <v>0</v>
      </c>
      <c r="M247" s="842">
        <v>0</v>
      </c>
      <c r="N247" s="842">
        <v>0</v>
      </c>
      <c r="O247" s="842">
        <v>0</v>
      </c>
      <c r="P247" s="842">
        <v>0</v>
      </c>
      <c r="Q247" s="842">
        <v>780</v>
      </c>
      <c r="R247" s="842">
        <v>581</v>
      </c>
      <c r="S247" s="842">
        <v>1361</v>
      </c>
    </row>
    <row r="248" spans="1:19">
      <c r="A248" t="s">
        <v>4866</v>
      </c>
      <c r="B248" t="s">
        <v>4896</v>
      </c>
      <c r="C248" t="s">
        <v>681</v>
      </c>
      <c r="D248" t="s">
        <v>5156</v>
      </c>
      <c r="E248" s="842">
        <v>492</v>
      </c>
      <c r="F248" s="842">
        <v>695</v>
      </c>
      <c r="G248" s="842">
        <v>1187</v>
      </c>
      <c r="H248" s="842">
        <v>0</v>
      </c>
      <c r="I248" s="842">
        <v>0</v>
      </c>
      <c r="J248" s="842">
        <v>0</v>
      </c>
      <c r="K248" s="842">
        <v>0</v>
      </c>
      <c r="L248" s="842">
        <v>0</v>
      </c>
      <c r="M248" s="842">
        <v>0</v>
      </c>
      <c r="N248" s="842">
        <v>0</v>
      </c>
      <c r="O248" s="842">
        <v>0</v>
      </c>
      <c r="P248" s="842">
        <v>0</v>
      </c>
      <c r="Q248" s="842">
        <v>492</v>
      </c>
      <c r="R248" s="842">
        <v>695</v>
      </c>
      <c r="S248" s="842">
        <v>1187</v>
      </c>
    </row>
    <row r="249" spans="1:19" hidden="1">
      <c r="A249" t="s">
        <v>4866</v>
      </c>
      <c r="B249" t="s">
        <v>4896</v>
      </c>
      <c r="C249" t="s">
        <v>681</v>
      </c>
      <c r="D249" t="s">
        <v>5157</v>
      </c>
      <c r="E249" s="842">
        <v>504</v>
      </c>
      <c r="F249" s="842">
        <v>401</v>
      </c>
      <c r="G249" s="842">
        <v>905</v>
      </c>
      <c r="H249" s="842">
        <v>0</v>
      </c>
      <c r="I249" s="842">
        <v>0</v>
      </c>
      <c r="J249" s="842">
        <v>0</v>
      </c>
      <c r="K249" s="842">
        <v>0</v>
      </c>
      <c r="L249" s="842">
        <v>0</v>
      </c>
      <c r="M249" s="842">
        <v>0</v>
      </c>
      <c r="N249" s="842">
        <v>0</v>
      </c>
      <c r="O249" s="842">
        <v>0</v>
      </c>
      <c r="P249" s="842">
        <v>0</v>
      </c>
      <c r="Q249" s="842">
        <v>504</v>
      </c>
      <c r="R249" s="842">
        <v>401</v>
      </c>
      <c r="S249" s="842">
        <v>905</v>
      </c>
    </row>
    <row r="250" spans="1:19" hidden="1">
      <c r="A250" t="s">
        <v>4916</v>
      </c>
      <c r="B250" t="s">
        <v>4896</v>
      </c>
      <c r="C250" t="s">
        <v>681</v>
      </c>
      <c r="D250" t="s">
        <v>735</v>
      </c>
      <c r="E250" s="842">
        <v>996</v>
      </c>
      <c r="F250" s="842">
        <v>1096</v>
      </c>
      <c r="G250" s="842">
        <v>2092</v>
      </c>
      <c r="H250" s="842">
        <v>0</v>
      </c>
      <c r="I250" s="842">
        <v>0</v>
      </c>
      <c r="J250" s="842">
        <v>0</v>
      </c>
      <c r="K250" s="842">
        <v>0</v>
      </c>
      <c r="L250" s="842">
        <v>0</v>
      </c>
      <c r="M250" s="842">
        <v>0</v>
      </c>
      <c r="N250" s="842">
        <v>0</v>
      </c>
      <c r="O250" s="842">
        <v>0</v>
      </c>
      <c r="P250" s="842">
        <v>0</v>
      </c>
      <c r="Q250" s="842">
        <v>996</v>
      </c>
      <c r="R250" s="842">
        <v>1096</v>
      </c>
      <c r="S250" s="842">
        <v>2092</v>
      </c>
    </row>
    <row r="251" spans="1:19">
      <c r="A251" t="s">
        <v>4916</v>
      </c>
      <c r="B251" t="s">
        <v>4862</v>
      </c>
      <c r="C251" t="s">
        <v>681</v>
      </c>
      <c r="D251" t="s">
        <v>5156</v>
      </c>
      <c r="E251" s="842">
        <v>486</v>
      </c>
      <c r="F251" s="842">
        <v>686</v>
      </c>
      <c r="G251" s="842">
        <v>1172</v>
      </c>
      <c r="H251" s="842">
        <v>9240</v>
      </c>
      <c r="I251" s="842">
        <v>8153</v>
      </c>
      <c r="J251" s="842">
        <v>17393</v>
      </c>
      <c r="K251" s="842">
        <v>3154</v>
      </c>
      <c r="L251" s="842">
        <v>2802</v>
      </c>
      <c r="M251" s="842">
        <v>5956</v>
      </c>
      <c r="N251" s="842">
        <v>218</v>
      </c>
      <c r="O251" s="842">
        <v>215</v>
      </c>
      <c r="P251" s="842">
        <v>433</v>
      </c>
      <c r="Q251" s="842">
        <v>13098</v>
      </c>
      <c r="R251" s="842">
        <v>11856</v>
      </c>
      <c r="S251" s="842">
        <v>24954</v>
      </c>
    </row>
    <row r="252" spans="1:19" hidden="1">
      <c r="A252" t="s">
        <v>4916</v>
      </c>
      <c r="B252" t="s">
        <v>4862</v>
      </c>
      <c r="C252" t="s">
        <v>681</v>
      </c>
      <c r="D252" t="s">
        <v>5157</v>
      </c>
      <c r="E252" s="842">
        <v>16</v>
      </c>
      <c r="F252" s="842">
        <v>5</v>
      </c>
      <c r="G252" s="842">
        <v>21</v>
      </c>
      <c r="H252" s="842">
        <v>0</v>
      </c>
      <c r="I252" s="842">
        <v>0</v>
      </c>
      <c r="J252" s="842">
        <v>0</v>
      </c>
      <c r="K252" s="842">
        <v>0</v>
      </c>
      <c r="L252" s="842">
        <v>0</v>
      </c>
      <c r="M252" s="842">
        <v>0</v>
      </c>
      <c r="N252" s="842">
        <v>0</v>
      </c>
      <c r="O252" s="842">
        <v>0</v>
      </c>
      <c r="P252" s="842">
        <v>0</v>
      </c>
      <c r="Q252" s="842">
        <v>16</v>
      </c>
      <c r="R252" s="842">
        <v>5</v>
      </c>
      <c r="S252" s="842">
        <v>21</v>
      </c>
    </row>
    <row r="253" spans="1:19" hidden="1">
      <c r="A253" t="s">
        <v>4936</v>
      </c>
      <c r="B253" t="s">
        <v>4862</v>
      </c>
      <c r="C253" t="s">
        <v>681</v>
      </c>
      <c r="D253" t="s">
        <v>5158</v>
      </c>
      <c r="E253" s="842">
        <v>5</v>
      </c>
      <c r="F253" s="842">
        <v>2</v>
      </c>
      <c r="G253" s="842">
        <v>7</v>
      </c>
      <c r="H253" s="842">
        <v>0</v>
      </c>
      <c r="I253" s="842">
        <v>0</v>
      </c>
      <c r="J253" s="842">
        <v>0</v>
      </c>
      <c r="K253" s="842">
        <v>101</v>
      </c>
      <c r="L253" s="842">
        <v>59</v>
      </c>
      <c r="M253" s="842">
        <v>160</v>
      </c>
      <c r="N253" s="842">
        <v>0</v>
      </c>
      <c r="O253" s="842">
        <v>0</v>
      </c>
      <c r="P253" s="842">
        <v>0</v>
      </c>
      <c r="Q253" s="842">
        <v>106</v>
      </c>
      <c r="R253" s="842">
        <v>61</v>
      </c>
      <c r="S253" s="842">
        <v>167</v>
      </c>
    </row>
    <row r="254" spans="1:19" hidden="1">
      <c r="A254" t="s">
        <v>4936</v>
      </c>
      <c r="B254" t="s">
        <v>4862</v>
      </c>
      <c r="C254" t="s">
        <v>681</v>
      </c>
      <c r="D254" t="s">
        <v>735</v>
      </c>
      <c r="E254" s="842">
        <v>507</v>
      </c>
      <c r="F254" s="842">
        <v>693</v>
      </c>
      <c r="G254" s="842">
        <v>1200</v>
      </c>
      <c r="H254" s="842">
        <v>9240</v>
      </c>
      <c r="I254" s="842">
        <v>8153</v>
      </c>
      <c r="J254" s="842">
        <v>17393</v>
      </c>
      <c r="K254" s="842">
        <v>3255</v>
      </c>
      <c r="L254" s="842">
        <v>2861</v>
      </c>
      <c r="M254" s="842">
        <v>6116</v>
      </c>
      <c r="N254" s="842">
        <v>218</v>
      </c>
      <c r="O254" s="842">
        <v>215</v>
      </c>
      <c r="P254" s="842">
        <v>433</v>
      </c>
      <c r="Q254" s="842">
        <v>13220</v>
      </c>
      <c r="R254" s="842">
        <v>11922</v>
      </c>
      <c r="S254" s="842">
        <v>25142</v>
      </c>
    </row>
    <row r="255" spans="1:19">
      <c r="A255" t="s">
        <v>4936</v>
      </c>
      <c r="B255" t="s">
        <v>4862</v>
      </c>
      <c r="C255" t="s">
        <v>681</v>
      </c>
      <c r="D255" t="s">
        <v>5156</v>
      </c>
      <c r="E255" s="842">
        <v>2535</v>
      </c>
      <c r="F255" s="842">
        <v>2953</v>
      </c>
      <c r="G255" s="842">
        <v>5488</v>
      </c>
      <c r="H255" s="842">
        <v>11179</v>
      </c>
      <c r="I255" s="842">
        <v>7969</v>
      </c>
      <c r="J255" s="842">
        <v>19148</v>
      </c>
      <c r="K255" s="842">
        <v>1408</v>
      </c>
      <c r="L255" s="842">
        <v>879</v>
      </c>
      <c r="M255" s="842">
        <v>2287</v>
      </c>
      <c r="N255" s="842">
        <v>153</v>
      </c>
      <c r="O255" s="842">
        <v>83</v>
      </c>
      <c r="P255" s="842">
        <v>236</v>
      </c>
      <c r="Q255" s="842">
        <v>15275</v>
      </c>
      <c r="R255" s="842">
        <v>11884</v>
      </c>
      <c r="S255" s="842">
        <v>27159</v>
      </c>
    </row>
    <row r="256" spans="1:19" hidden="1">
      <c r="A256" t="s">
        <v>5033</v>
      </c>
      <c r="B256" t="s">
        <v>4862</v>
      </c>
      <c r="C256" t="s">
        <v>681</v>
      </c>
      <c r="D256" t="s">
        <v>5157</v>
      </c>
      <c r="E256" s="842">
        <v>1745</v>
      </c>
      <c r="F256" s="842">
        <v>1305</v>
      </c>
      <c r="G256" s="842">
        <v>3050</v>
      </c>
      <c r="H256" s="842">
        <v>0</v>
      </c>
      <c r="I256" s="842">
        <v>0</v>
      </c>
      <c r="J256" s="842">
        <v>0</v>
      </c>
      <c r="K256" s="842">
        <v>0</v>
      </c>
      <c r="L256" s="842">
        <v>0</v>
      </c>
      <c r="M256" s="842">
        <v>0</v>
      </c>
      <c r="N256" s="842">
        <v>0</v>
      </c>
      <c r="O256" s="842">
        <v>0</v>
      </c>
      <c r="P256" s="842">
        <v>0</v>
      </c>
      <c r="Q256" s="842">
        <v>1745</v>
      </c>
      <c r="R256" s="842">
        <v>1305</v>
      </c>
      <c r="S256" s="842">
        <v>3050</v>
      </c>
    </row>
    <row r="257" spans="1:19" hidden="1">
      <c r="A257" t="s">
        <v>5033</v>
      </c>
      <c r="B257" t="s">
        <v>4862</v>
      </c>
      <c r="C257" t="s">
        <v>681</v>
      </c>
      <c r="D257" t="s">
        <v>5158</v>
      </c>
      <c r="E257" s="842">
        <v>211</v>
      </c>
      <c r="F257" s="842">
        <v>66</v>
      </c>
      <c r="G257" s="842">
        <v>277</v>
      </c>
      <c r="H257" s="842">
        <v>155</v>
      </c>
      <c r="I257" s="842">
        <v>58</v>
      </c>
      <c r="J257" s="842">
        <v>213</v>
      </c>
      <c r="K257" s="842">
        <v>130</v>
      </c>
      <c r="L257" s="842">
        <v>21</v>
      </c>
      <c r="M257" s="842">
        <v>151</v>
      </c>
      <c r="N257" s="842">
        <v>0</v>
      </c>
      <c r="O257" s="842">
        <v>0</v>
      </c>
      <c r="P257" s="842">
        <v>0</v>
      </c>
      <c r="Q257" s="842">
        <v>496</v>
      </c>
      <c r="R257" s="842">
        <v>145</v>
      </c>
      <c r="S257" s="842">
        <v>641</v>
      </c>
    </row>
    <row r="258" spans="1:19" hidden="1">
      <c r="A258" t="s">
        <v>5033</v>
      </c>
      <c r="B258" t="s">
        <v>4862</v>
      </c>
      <c r="C258" t="s">
        <v>681</v>
      </c>
      <c r="D258" t="s">
        <v>735</v>
      </c>
      <c r="E258" s="842">
        <v>4491</v>
      </c>
      <c r="F258" s="842">
        <v>4324</v>
      </c>
      <c r="G258" s="842">
        <v>8815</v>
      </c>
      <c r="H258" s="842">
        <v>11334</v>
      </c>
      <c r="I258" s="842">
        <v>8027</v>
      </c>
      <c r="J258" s="842">
        <v>19361</v>
      </c>
      <c r="K258" s="842">
        <v>1538</v>
      </c>
      <c r="L258" s="842">
        <v>900</v>
      </c>
      <c r="M258" s="842">
        <v>2438</v>
      </c>
      <c r="N258" s="842">
        <v>153</v>
      </c>
      <c r="O258" s="842">
        <v>83</v>
      </c>
      <c r="P258" s="842">
        <v>236</v>
      </c>
      <c r="Q258" s="842">
        <v>17516</v>
      </c>
      <c r="R258" s="842">
        <v>13334</v>
      </c>
      <c r="S258" s="842">
        <v>30850</v>
      </c>
    </row>
    <row r="259" spans="1:19">
      <c r="A259" t="s">
        <v>4912</v>
      </c>
      <c r="B259" t="s">
        <v>4862</v>
      </c>
      <c r="C259" t="s">
        <v>681</v>
      </c>
      <c r="D259" t="s">
        <v>5156</v>
      </c>
      <c r="E259" s="842">
        <v>1129</v>
      </c>
      <c r="F259" s="842">
        <v>738</v>
      </c>
      <c r="G259" s="842">
        <v>1867</v>
      </c>
      <c r="H259" s="842">
        <v>316</v>
      </c>
      <c r="I259" s="842">
        <v>270</v>
      </c>
      <c r="J259" s="842">
        <v>586</v>
      </c>
      <c r="K259" s="842">
        <v>65</v>
      </c>
      <c r="L259" s="842">
        <v>30</v>
      </c>
      <c r="M259" s="842">
        <v>95</v>
      </c>
      <c r="N259" s="842">
        <v>0</v>
      </c>
      <c r="O259" s="842">
        <v>0</v>
      </c>
      <c r="P259" s="842">
        <v>0</v>
      </c>
      <c r="Q259" s="842">
        <v>1510</v>
      </c>
      <c r="R259" s="842">
        <v>1038</v>
      </c>
      <c r="S259" s="842">
        <v>2548</v>
      </c>
    </row>
    <row r="260" spans="1:19" hidden="1">
      <c r="A260" t="s">
        <v>4912</v>
      </c>
      <c r="B260" t="s">
        <v>4862</v>
      </c>
      <c r="C260" t="s">
        <v>681</v>
      </c>
      <c r="D260" t="s">
        <v>5157</v>
      </c>
      <c r="E260" s="842">
        <v>18</v>
      </c>
      <c r="F260" s="842">
        <v>12</v>
      </c>
      <c r="G260" s="842">
        <v>30</v>
      </c>
      <c r="H260" s="842">
        <v>0</v>
      </c>
      <c r="I260" s="842">
        <v>0</v>
      </c>
      <c r="J260" s="842">
        <v>0</v>
      </c>
      <c r="K260" s="842">
        <v>0</v>
      </c>
      <c r="L260" s="842">
        <v>0</v>
      </c>
      <c r="M260" s="842">
        <v>0</v>
      </c>
      <c r="N260" s="842">
        <v>0</v>
      </c>
      <c r="O260" s="842">
        <v>0</v>
      </c>
      <c r="P260" s="842">
        <v>0</v>
      </c>
      <c r="Q260" s="842">
        <v>18</v>
      </c>
      <c r="R260" s="842">
        <v>12</v>
      </c>
      <c r="S260" s="842">
        <v>30</v>
      </c>
    </row>
    <row r="261" spans="1:19" hidden="1">
      <c r="A261" t="s">
        <v>4912</v>
      </c>
      <c r="B261" t="s">
        <v>4862</v>
      </c>
      <c r="C261" t="s">
        <v>681</v>
      </c>
      <c r="D261" t="s">
        <v>5158</v>
      </c>
      <c r="E261" s="842">
        <v>132</v>
      </c>
      <c r="F261" s="842">
        <v>35</v>
      </c>
      <c r="G261" s="842">
        <v>167</v>
      </c>
      <c r="H261" s="842">
        <v>0</v>
      </c>
      <c r="I261" s="842">
        <v>0</v>
      </c>
      <c r="J261" s="842">
        <v>0</v>
      </c>
      <c r="K261" s="842">
        <v>0</v>
      </c>
      <c r="L261" s="842">
        <v>0</v>
      </c>
      <c r="M261" s="842">
        <v>0</v>
      </c>
      <c r="N261" s="842">
        <v>0</v>
      </c>
      <c r="O261" s="842">
        <v>0</v>
      </c>
      <c r="P261" s="842">
        <v>0</v>
      </c>
      <c r="Q261" s="842">
        <v>132</v>
      </c>
      <c r="R261" s="842">
        <v>35</v>
      </c>
      <c r="S261" s="842">
        <v>167</v>
      </c>
    </row>
    <row r="262" spans="1:19" hidden="1">
      <c r="A262" t="s">
        <v>4917</v>
      </c>
      <c r="B262" t="s">
        <v>4862</v>
      </c>
      <c r="C262" t="s">
        <v>681</v>
      </c>
      <c r="D262" t="s">
        <v>735</v>
      </c>
      <c r="E262" s="842">
        <v>1279</v>
      </c>
      <c r="F262" s="842">
        <v>785</v>
      </c>
      <c r="G262" s="842">
        <v>2064</v>
      </c>
      <c r="H262" s="842">
        <v>316</v>
      </c>
      <c r="I262" s="842">
        <v>270</v>
      </c>
      <c r="J262" s="842">
        <v>586</v>
      </c>
      <c r="K262" s="842">
        <v>65</v>
      </c>
      <c r="L262" s="842">
        <v>30</v>
      </c>
      <c r="M262" s="842">
        <v>95</v>
      </c>
      <c r="N262" s="842">
        <v>0</v>
      </c>
      <c r="O262" s="842">
        <v>0</v>
      </c>
      <c r="P262" s="842">
        <v>0</v>
      </c>
      <c r="Q262" s="842">
        <v>1660</v>
      </c>
      <c r="R262" s="842">
        <v>1085</v>
      </c>
      <c r="S262" s="842">
        <v>2745</v>
      </c>
    </row>
    <row r="263" spans="1:19">
      <c r="A263" t="s">
        <v>4917</v>
      </c>
      <c r="B263" t="s">
        <v>4862</v>
      </c>
      <c r="C263" t="s">
        <v>681</v>
      </c>
      <c r="D263" t="s">
        <v>5156</v>
      </c>
      <c r="E263" s="842">
        <v>156</v>
      </c>
      <c r="F263" s="842">
        <v>484</v>
      </c>
      <c r="G263" s="842">
        <v>640</v>
      </c>
      <c r="H263" s="842">
        <v>704</v>
      </c>
      <c r="I263" s="842">
        <v>1846</v>
      </c>
      <c r="J263" s="842">
        <v>2550</v>
      </c>
      <c r="K263" s="842">
        <v>18</v>
      </c>
      <c r="L263" s="842">
        <v>72</v>
      </c>
      <c r="M263" s="842">
        <v>90</v>
      </c>
      <c r="N263" s="842">
        <v>24</v>
      </c>
      <c r="O263" s="842">
        <v>43</v>
      </c>
      <c r="P263" s="842">
        <v>67</v>
      </c>
      <c r="Q263" s="842">
        <v>902</v>
      </c>
      <c r="R263" s="842">
        <v>2445</v>
      </c>
      <c r="S263" s="842">
        <v>3347</v>
      </c>
    </row>
    <row r="264" spans="1:19" hidden="1">
      <c r="A264" t="s">
        <v>4917</v>
      </c>
      <c r="B264" t="s">
        <v>4862</v>
      </c>
      <c r="C264" t="s">
        <v>681</v>
      </c>
      <c r="D264" t="s">
        <v>735</v>
      </c>
      <c r="E264" s="842">
        <v>156</v>
      </c>
      <c r="F264" s="842">
        <v>484</v>
      </c>
      <c r="G264" s="842">
        <v>640</v>
      </c>
      <c r="H264" s="842">
        <v>704</v>
      </c>
      <c r="I264" s="842">
        <v>1846</v>
      </c>
      <c r="J264" s="842">
        <v>2550</v>
      </c>
      <c r="K264" s="842">
        <v>18</v>
      </c>
      <c r="L264" s="842">
        <v>72</v>
      </c>
      <c r="M264" s="842">
        <v>90</v>
      </c>
      <c r="N264" s="842">
        <v>24</v>
      </c>
      <c r="O264" s="842">
        <v>43</v>
      </c>
      <c r="P264" s="842">
        <v>67</v>
      </c>
      <c r="Q264" s="842">
        <v>902</v>
      </c>
      <c r="R264" s="842">
        <v>2445</v>
      </c>
      <c r="S264" s="842">
        <v>3347</v>
      </c>
    </row>
    <row r="265" spans="1:19">
      <c r="A265" t="s">
        <v>4917</v>
      </c>
      <c r="B265" t="s">
        <v>4862</v>
      </c>
      <c r="C265" t="s">
        <v>681</v>
      </c>
      <c r="D265" t="s">
        <v>5156</v>
      </c>
      <c r="E265" s="842">
        <v>671</v>
      </c>
      <c r="F265" s="842">
        <v>1520</v>
      </c>
      <c r="G265" s="842">
        <v>2191</v>
      </c>
      <c r="H265" s="842">
        <v>1198</v>
      </c>
      <c r="I265" s="842">
        <v>3160</v>
      </c>
      <c r="J265" s="842">
        <v>4358</v>
      </c>
      <c r="K265" s="842">
        <v>438</v>
      </c>
      <c r="L265" s="842">
        <v>373</v>
      </c>
      <c r="M265" s="842">
        <v>811</v>
      </c>
      <c r="N265" s="842">
        <v>24</v>
      </c>
      <c r="O265" s="842">
        <v>27</v>
      </c>
      <c r="P265" s="842">
        <v>51</v>
      </c>
      <c r="Q265" s="842">
        <v>2331</v>
      </c>
      <c r="R265" s="842">
        <v>5080</v>
      </c>
      <c r="S265" s="842">
        <v>7411</v>
      </c>
    </row>
    <row r="266" spans="1:19" hidden="1">
      <c r="A266" t="s">
        <v>4899</v>
      </c>
      <c r="B266" t="s">
        <v>4862</v>
      </c>
      <c r="C266" t="s">
        <v>681</v>
      </c>
      <c r="D266" t="s">
        <v>5157</v>
      </c>
      <c r="E266" s="842">
        <v>436</v>
      </c>
      <c r="F266" s="842">
        <v>528</v>
      </c>
      <c r="G266" s="842">
        <v>964</v>
      </c>
      <c r="H266" s="842">
        <v>0</v>
      </c>
      <c r="I266" s="842">
        <v>0</v>
      </c>
      <c r="J266" s="842">
        <v>0</v>
      </c>
      <c r="K266" s="842">
        <v>0</v>
      </c>
      <c r="L266" s="842">
        <v>0</v>
      </c>
      <c r="M266" s="842">
        <v>0</v>
      </c>
      <c r="N266" s="842">
        <v>0</v>
      </c>
      <c r="O266" s="842">
        <v>0</v>
      </c>
      <c r="P266" s="842">
        <v>0</v>
      </c>
      <c r="Q266" s="842">
        <v>436</v>
      </c>
      <c r="R266" s="842">
        <v>528</v>
      </c>
      <c r="S266" s="842">
        <v>964</v>
      </c>
    </row>
    <row r="267" spans="1:19" hidden="1">
      <c r="A267" t="s">
        <v>4899</v>
      </c>
      <c r="B267" t="s">
        <v>4862</v>
      </c>
      <c r="C267" t="s">
        <v>681</v>
      </c>
      <c r="D267" t="s">
        <v>735</v>
      </c>
      <c r="E267" s="842">
        <v>1107</v>
      </c>
      <c r="F267" s="842">
        <v>2048</v>
      </c>
      <c r="G267" s="842">
        <v>3155</v>
      </c>
      <c r="H267" s="842">
        <v>1198</v>
      </c>
      <c r="I267" s="842">
        <v>3160</v>
      </c>
      <c r="J267" s="842">
        <v>4358</v>
      </c>
      <c r="K267" s="842">
        <v>438</v>
      </c>
      <c r="L267" s="842">
        <v>373</v>
      </c>
      <c r="M267" s="842">
        <v>811</v>
      </c>
      <c r="N267" s="842">
        <v>24</v>
      </c>
      <c r="O267" s="842">
        <v>27</v>
      </c>
      <c r="P267" s="842">
        <v>51</v>
      </c>
      <c r="Q267" s="842">
        <v>2767</v>
      </c>
      <c r="R267" s="842">
        <v>5608</v>
      </c>
      <c r="S267" s="842">
        <v>8375</v>
      </c>
    </row>
    <row r="268" spans="1:19">
      <c r="A268" t="s">
        <v>4899</v>
      </c>
      <c r="B268" t="s">
        <v>4848</v>
      </c>
      <c r="C268" t="s">
        <v>681</v>
      </c>
      <c r="D268" t="s">
        <v>5156</v>
      </c>
      <c r="E268" s="842">
        <v>0</v>
      </c>
      <c r="F268" s="842">
        <v>0</v>
      </c>
      <c r="G268" s="842">
        <v>0</v>
      </c>
      <c r="H268" s="842">
        <v>7043</v>
      </c>
      <c r="I268" s="842">
        <v>5613</v>
      </c>
      <c r="J268" s="842">
        <v>12656</v>
      </c>
      <c r="K268" s="842">
        <v>1241</v>
      </c>
      <c r="L268" s="842">
        <v>1101</v>
      </c>
      <c r="M268" s="842">
        <v>2342</v>
      </c>
      <c r="N268" s="842">
        <v>547</v>
      </c>
      <c r="O268" s="842">
        <v>513</v>
      </c>
      <c r="P268" s="842">
        <v>1060</v>
      </c>
      <c r="Q268" s="842">
        <v>8831</v>
      </c>
      <c r="R268" s="842">
        <v>7227</v>
      </c>
      <c r="S268" s="842">
        <v>16058</v>
      </c>
    </row>
    <row r="269" spans="1:19" hidden="1">
      <c r="A269" t="s">
        <v>4919</v>
      </c>
      <c r="B269" t="s">
        <v>4848</v>
      </c>
      <c r="C269" t="s">
        <v>681</v>
      </c>
      <c r="D269" t="s">
        <v>5157</v>
      </c>
      <c r="E269" s="842">
        <v>0</v>
      </c>
      <c r="F269" s="842">
        <v>0</v>
      </c>
      <c r="G269" s="842">
        <v>0</v>
      </c>
      <c r="H269" s="842">
        <v>0</v>
      </c>
      <c r="I269" s="842">
        <v>0</v>
      </c>
      <c r="J269" s="842">
        <v>0</v>
      </c>
      <c r="K269" s="842">
        <v>210</v>
      </c>
      <c r="L269" s="842">
        <v>142</v>
      </c>
      <c r="M269" s="842">
        <v>352</v>
      </c>
      <c r="N269" s="842">
        <v>0</v>
      </c>
      <c r="O269" s="842">
        <v>0</v>
      </c>
      <c r="P269" s="842">
        <v>0</v>
      </c>
      <c r="Q269" s="842">
        <v>210</v>
      </c>
      <c r="R269" s="842">
        <v>142</v>
      </c>
      <c r="S269" s="842">
        <v>352</v>
      </c>
    </row>
    <row r="270" spans="1:19" hidden="1">
      <c r="A270" t="s">
        <v>4919</v>
      </c>
      <c r="B270" t="s">
        <v>4848</v>
      </c>
      <c r="C270" t="s">
        <v>681</v>
      </c>
      <c r="D270" t="s">
        <v>735</v>
      </c>
      <c r="E270" s="842">
        <v>0</v>
      </c>
      <c r="F270" s="842">
        <v>0</v>
      </c>
      <c r="G270" s="842">
        <v>0</v>
      </c>
      <c r="H270" s="842">
        <v>7043</v>
      </c>
      <c r="I270" s="842">
        <v>5613</v>
      </c>
      <c r="J270" s="842">
        <v>12656</v>
      </c>
      <c r="K270" s="842">
        <v>1451</v>
      </c>
      <c r="L270" s="842">
        <v>1243</v>
      </c>
      <c r="M270" s="842">
        <v>2694</v>
      </c>
      <c r="N270" s="842">
        <v>547</v>
      </c>
      <c r="O270" s="842">
        <v>513</v>
      </c>
      <c r="P270" s="842">
        <v>1060</v>
      </c>
      <c r="Q270" s="842">
        <v>9041</v>
      </c>
      <c r="R270" s="842">
        <v>7369</v>
      </c>
      <c r="S270" s="842">
        <v>16410</v>
      </c>
    </row>
    <row r="271" spans="1:19">
      <c r="A271" t="s">
        <v>4919</v>
      </c>
      <c r="B271" t="s">
        <v>4862</v>
      </c>
      <c r="C271" t="s">
        <v>681</v>
      </c>
      <c r="D271" t="s">
        <v>5156</v>
      </c>
      <c r="E271" s="842">
        <v>127</v>
      </c>
      <c r="F271" s="842">
        <v>302</v>
      </c>
      <c r="G271" s="842">
        <v>429</v>
      </c>
      <c r="H271" s="842">
        <v>530</v>
      </c>
      <c r="I271" s="842">
        <v>1203</v>
      </c>
      <c r="J271" s="842">
        <v>1733</v>
      </c>
      <c r="K271" s="842">
        <v>22</v>
      </c>
      <c r="L271" s="842">
        <v>75</v>
      </c>
      <c r="M271" s="842">
        <v>97</v>
      </c>
      <c r="N271" s="842">
        <v>0</v>
      </c>
      <c r="O271" s="842">
        <v>7</v>
      </c>
      <c r="P271" s="842">
        <v>7</v>
      </c>
      <c r="Q271" s="842">
        <v>679</v>
      </c>
      <c r="R271" s="842">
        <v>1587</v>
      </c>
      <c r="S271" s="842">
        <v>2266</v>
      </c>
    </row>
    <row r="272" spans="1:19" hidden="1">
      <c r="A272" t="s">
        <v>4920</v>
      </c>
      <c r="B272" t="s">
        <v>4862</v>
      </c>
      <c r="C272" t="s">
        <v>681</v>
      </c>
      <c r="D272" t="s">
        <v>5157</v>
      </c>
      <c r="E272" s="842">
        <v>76</v>
      </c>
      <c r="F272" s="842">
        <v>116</v>
      </c>
      <c r="G272" s="842">
        <v>192</v>
      </c>
      <c r="H272" s="842">
        <v>0</v>
      </c>
      <c r="I272" s="842">
        <v>0</v>
      </c>
      <c r="J272" s="842">
        <v>0</v>
      </c>
      <c r="K272" s="842">
        <v>0</v>
      </c>
      <c r="L272" s="842">
        <v>0</v>
      </c>
      <c r="M272" s="842">
        <v>0</v>
      </c>
      <c r="N272" s="842">
        <v>0</v>
      </c>
      <c r="O272" s="842">
        <v>0</v>
      </c>
      <c r="P272" s="842">
        <v>0</v>
      </c>
      <c r="Q272" s="842">
        <v>76</v>
      </c>
      <c r="R272" s="842">
        <v>116</v>
      </c>
      <c r="S272" s="842">
        <v>192</v>
      </c>
    </row>
    <row r="273" spans="1:19" hidden="1">
      <c r="A273" t="s">
        <v>4920</v>
      </c>
      <c r="B273" t="s">
        <v>4862</v>
      </c>
      <c r="C273" t="s">
        <v>681</v>
      </c>
      <c r="D273" t="s">
        <v>735</v>
      </c>
      <c r="E273" s="842">
        <v>203</v>
      </c>
      <c r="F273" s="842">
        <v>418</v>
      </c>
      <c r="G273" s="842">
        <v>621</v>
      </c>
      <c r="H273" s="842">
        <v>530</v>
      </c>
      <c r="I273" s="842">
        <v>1203</v>
      </c>
      <c r="J273" s="842">
        <v>1733</v>
      </c>
      <c r="K273" s="842">
        <v>22</v>
      </c>
      <c r="L273" s="842">
        <v>75</v>
      </c>
      <c r="M273" s="842">
        <v>97</v>
      </c>
      <c r="N273" s="842">
        <v>0</v>
      </c>
      <c r="O273" s="842">
        <v>7</v>
      </c>
      <c r="P273" s="842">
        <v>7</v>
      </c>
      <c r="Q273" s="842">
        <v>755</v>
      </c>
      <c r="R273" s="842">
        <v>1703</v>
      </c>
      <c r="S273" s="842">
        <v>2458</v>
      </c>
    </row>
    <row r="274" spans="1:19">
      <c r="A274" t="s">
        <v>4920</v>
      </c>
      <c r="B274" t="s">
        <v>4862</v>
      </c>
      <c r="C274" t="s">
        <v>681</v>
      </c>
      <c r="D274" t="s">
        <v>5156</v>
      </c>
      <c r="E274" s="842">
        <v>940</v>
      </c>
      <c r="F274" s="842">
        <v>1065</v>
      </c>
      <c r="G274" s="842">
        <v>2005</v>
      </c>
      <c r="H274" s="842">
        <v>3684</v>
      </c>
      <c r="I274" s="842">
        <v>2360</v>
      </c>
      <c r="J274" s="842">
        <v>6044</v>
      </c>
      <c r="K274" s="842">
        <v>242</v>
      </c>
      <c r="L274" s="842">
        <v>117</v>
      </c>
      <c r="M274" s="842">
        <v>359</v>
      </c>
      <c r="N274" s="842">
        <v>44</v>
      </c>
      <c r="O274" s="842">
        <v>46</v>
      </c>
      <c r="P274" s="842">
        <v>90</v>
      </c>
      <c r="Q274" s="842">
        <v>4910</v>
      </c>
      <c r="R274" s="842">
        <v>3588</v>
      </c>
      <c r="S274" s="842">
        <v>8498</v>
      </c>
    </row>
    <row r="275" spans="1:19" hidden="1">
      <c r="A275" t="s">
        <v>4920</v>
      </c>
      <c r="B275" t="s">
        <v>4862</v>
      </c>
      <c r="C275" t="s">
        <v>681</v>
      </c>
      <c r="D275" t="s">
        <v>5157</v>
      </c>
      <c r="E275" s="842">
        <v>96</v>
      </c>
      <c r="F275" s="842">
        <v>40</v>
      </c>
      <c r="G275" s="842">
        <v>136</v>
      </c>
      <c r="H275" s="842">
        <v>0</v>
      </c>
      <c r="I275" s="842">
        <v>0</v>
      </c>
      <c r="J275" s="842">
        <v>0</v>
      </c>
      <c r="K275" s="842">
        <v>0</v>
      </c>
      <c r="L275" s="842">
        <v>0</v>
      </c>
      <c r="M275" s="842">
        <v>0</v>
      </c>
      <c r="N275" s="842">
        <v>0</v>
      </c>
      <c r="O275" s="842">
        <v>0</v>
      </c>
      <c r="P275" s="842">
        <v>0</v>
      </c>
      <c r="Q275" s="842">
        <v>96</v>
      </c>
      <c r="R275" s="842">
        <v>40</v>
      </c>
      <c r="S275" s="842">
        <v>136</v>
      </c>
    </row>
    <row r="276" spans="1:19" hidden="1">
      <c r="A276" t="s">
        <v>4937</v>
      </c>
      <c r="B276" t="s">
        <v>4862</v>
      </c>
      <c r="C276" t="s">
        <v>681</v>
      </c>
      <c r="D276" t="s">
        <v>735</v>
      </c>
      <c r="E276" s="842">
        <v>1036</v>
      </c>
      <c r="F276" s="842">
        <v>1105</v>
      </c>
      <c r="G276" s="842">
        <v>2141</v>
      </c>
      <c r="H276" s="842">
        <v>3684</v>
      </c>
      <c r="I276" s="842">
        <v>2360</v>
      </c>
      <c r="J276" s="842">
        <v>6044</v>
      </c>
      <c r="K276" s="842">
        <v>242</v>
      </c>
      <c r="L276" s="842">
        <v>117</v>
      </c>
      <c r="M276" s="842">
        <v>359</v>
      </c>
      <c r="N276" s="842">
        <v>44</v>
      </c>
      <c r="O276" s="842">
        <v>46</v>
      </c>
      <c r="P276" s="842">
        <v>90</v>
      </c>
      <c r="Q276" s="842">
        <v>5006</v>
      </c>
      <c r="R276" s="842">
        <v>3628</v>
      </c>
      <c r="S276" s="842">
        <v>8634</v>
      </c>
    </row>
    <row r="277" spans="1:19">
      <c r="A277" t="s">
        <v>4937</v>
      </c>
      <c r="B277" t="s">
        <v>4862</v>
      </c>
      <c r="C277" t="s">
        <v>681</v>
      </c>
      <c r="D277" t="s">
        <v>5156</v>
      </c>
      <c r="E277" s="842">
        <v>230</v>
      </c>
      <c r="F277" s="842">
        <v>345</v>
      </c>
      <c r="G277" s="842">
        <v>575</v>
      </c>
      <c r="H277" s="842">
        <v>2131</v>
      </c>
      <c r="I277" s="842">
        <v>2863</v>
      </c>
      <c r="J277" s="842">
        <v>4994</v>
      </c>
      <c r="K277" s="842">
        <v>303</v>
      </c>
      <c r="L277" s="842">
        <v>408</v>
      </c>
      <c r="M277" s="842">
        <v>711</v>
      </c>
      <c r="N277" s="842">
        <v>79</v>
      </c>
      <c r="O277" s="842">
        <v>76</v>
      </c>
      <c r="P277" s="842">
        <v>155</v>
      </c>
      <c r="Q277" s="842">
        <v>2743</v>
      </c>
      <c r="R277" s="842">
        <v>3692</v>
      </c>
      <c r="S277" s="842">
        <v>6435</v>
      </c>
    </row>
    <row r="278" spans="1:19" hidden="1">
      <c r="A278" t="s">
        <v>4937</v>
      </c>
      <c r="B278" t="s">
        <v>4862</v>
      </c>
      <c r="C278" t="s">
        <v>681</v>
      </c>
      <c r="D278" t="s">
        <v>5157</v>
      </c>
      <c r="E278" s="842">
        <v>137</v>
      </c>
      <c r="F278" s="842">
        <v>152</v>
      </c>
      <c r="G278" s="842">
        <v>289</v>
      </c>
      <c r="H278" s="842">
        <v>0</v>
      </c>
      <c r="I278" s="842">
        <v>0</v>
      </c>
      <c r="J278" s="842">
        <v>0</v>
      </c>
      <c r="K278" s="842">
        <v>0</v>
      </c>
      <c r="L278" s="842">
        <v>0</v>
      </c>
      <c r="M278" s="842">
        <v>0</v>
      </c>
      <c r="N278" s="842">
        <v>0</v>
      </c>
      <c r="O278" s="842">
        <v>0</v>
      </c>
      <c r="P278" s="842">
        <v>0</v>
      </c>
      <c r="Q278" s="842">
        <v>137</v>
      </c>
      <c r="R278" s="842">
        <v>152</v>
      </c>
      <c r="S278" s="842">
        <v>289</v>
      </c>
    </row>
    <row r="279" spans="1:19" hidden="1">
      <c r="A279" t="s">
        <v>4937</v>
      </c>
      <c r="B279" t="s">
        <v>4862</v>
      </c>
      <c r="C279" t="s">
        <v>681</v>
      </c>
      <c r="D279" t="s">
        <v>735</v>
      </c>
      <c r="E279" s="842">
        <v>367</v>
      </c>
      <c r="F279" s="842">
        <v>497</v>
      </c>
      <c r="G279" s="842">
        <v>864</v>
      </c>
      <c r="H279" s="842">
        <v>2131</v>
      </c>
      <c r="I279" s="842">
        <v>2863</v>
      </c>
      <c r="J279" s="842">
        <v>4994</v>
      </c>
      <c r="K279" s="842">
        <v>303</v>
      </c>
      <c r="L279" s="842">
        <v>408</v>
      </c>
      <c r="M279" s="842">
        <v>711</v>
      </c>
      <c r="N279" s="842">
        <v>79</v>
      </c>
      <c r="O279" s="842">
        <v>76</v>
      </c>
      <c r="P279" s="842">
        <v>155</v>
      </c>
      <c r="Q279" s="842">
        <v>2880</v>
      </c>
      <c r="R279" s="842">
        <v>3844</v>
      </c>
      <c r="S279" s="842">
        <v>6724</v>
      </c>
    </row>
    <row r="280" spans="1:19">
      <c r="A280" t="s">
        <v>4938</v>
      </c>
      <c r="B280" t="s">
        <v>4848</v>
      </c>
      <c r="C280" t="s">
        <v>681</v>
      </c>
      <c r="D280" t="s">
        <v>5156</v>
      </c>
      <c r="E280" s="842">
        <v>0</v>
      </c>
      <c r="F280" s="842">
        <v>0</v>
      </c>
      <c r="G280" s="842">
        <v>0</v>
      </c>
      <c r="H280" s="842">
        <v>1336</v>
      </c>
      <c r="I280" s="842">
        <v>1329</v>
      </c>
      <c r="J280" s="842">
        <v>2665</v>
      </c>
      <c r="K280" s="842">
        <v>449</v>
      </c>
      <c r="L280" s="842">
        <v>445</v>
      </c>
      <c r="M280" s="842">
        <v>894</v>
      </c>
      <c r="N280" s="842">
        <v>162</v>
      </c>
      <c r="O280" s="842">
        <v>152</v>
      </c>
      <c r="P280" s="842">
        <v>314</v>
      </c>
      <c r="Q280" s="842">
        <v>1947</v>
      </c>
      <c r="R280" s="842">
        <v>1926</v>
      </c>
      <c r="S280" s="842">
        <v>3873</v>
      </c>
    </row>
    <row r="281" spans="1:19" hidden="1">
      <c r="A281" t="s">
        <v>4938</v>
      </c>
      <c r="B281" t="s">
        <v>4848</v>
      </c>
      <c r="C281" t="s">
        <v>681</v>
      </c>
      <c r="D281" t="s">
        <v>5157</v>
      </c>
      <c r="E281" s="842">
        <v>129</v>
      </c>
      <c r="F281" s="842">
        <v>27</v>
      </c>
      <c r="G281" s="842">
        <v>156</v>
      </c>
      <c r="H281" s="842">
        <v>0</v>
      </c>
      <c r="I281" s="842">
        <v>0</v>
      </c>
      <c r="J281" s="842">
        <v>0</v>
      </c>
      <c r="K281" s="842">
        <v>179</v>
      </c>
      <c r="L281" s="842">
        <v>281</v>
      </c>
      <c r="M281" s="842">
        <v>460</v>
      </c>
      <c r="N281" s="842">
        <v>0</v>
      </c>
      <c r="O281" s="842">
        <v>0</v>
      </c>
      <c r="P281" s="842">
        <v>0</v>
      </c>
      <c r="Q281" s="842">
        <v>308</v>
      </c>
      <c r="R281" s="842">
        <v>308</v>
      </c>
      <c r="S281" s="842">
        <v>616</v>
      </c>
    </row>
    <row r="282" spans="1:19" hidden="1">
      <c r="A282" t="s">
        <v>4867</v>
      </c>
      <c r="B282" t="s">
        <v>4848</v>
      </c>
      <c r="C282" t="s">
        <v>681</v>
      </c>
      <c r="D282" t="s">
        <v>735</v>
      </c>
      <c r="E282" s="842">
        <v>129</v>
      </c>
      <c r="F282" s="842">
        <v>27</v>
      </c>
      <c r="G282" s="842">
        <v>156</v>
      </c>
      <c r="H282" s="842">
        <v>1336</v>
      </c>
      <c r="I282" s="842">
        <v>1329</v>
      </c>
      <c r="J282" s="842">
        <v>2665</v>
      </c>
      <c r="K282" s="842">
        <v>628</v>
      </c>
      <c r="L282" s="842">
        <v>726</v>
      </c>
      <c r="M282" s="842">
        <v>1354</v>
      </c>
      <c r="N282" s="842">
        <v>162</v>
      </c>
      <c r="O282" s="842">
        <v>152</v>
      </c>
      <c r="P282" s="842">
        <v>314</v>
      </c>
      <c r="Q282" s="842">
        <v>2255</v>
      </c>
      <c r="R282" s="842">
        <v>2234</v>
      </c>
      <c r="S282" s="842">
        <v>4489</v>
      </c>
    </row>
    <row r="283" spans="1:19">
      <c r="A283" t="s">
        <v>4867</v>
      </c>
      <c r="B283" t="s">
        <v>4862</v>
      </c>
      <c r="C283" t="s">
        <v>681</v>
      </c>
      <c r="D283" t="s">
        <v>5156</v>
      </c>
      <c r="E283" s="842">
        <v>489</v>
      </c>
      <c r="F283" s="842">
        <v>603</v>
      </c>
      <c r="G283" s="842">
        <v>1092</v>
      </c>
      <c r="H283" s="842">
        <v>4044</v>
      </c>
      <c r="I283" s="842">
        <v>4087</v>
      </c>
      <c r="J283" s="842">
        <v>8131</v>
      </c>
      <c r="K283" s="842">
        <v>655</v>
      </c>
      <c r="L283" s="842">
        <v>672</v>
      </c>
      <c r="M283" s="842">
        <v>1327</v>
      </c>
      <c r="N283" s="842">
        <v>143</v>
      </c>
      <c r="O283" s="842">
        <v>55</v>
      </c>
      <c r="P283" s="842">
        <v>198</v>
      </c>
      <c r="Q283" s="842">
        <v>5331</v>
      </c>
      <c r="R283" s="842">
        <v>5417</v>
      </c>
      <c r="S283" s="842">
        <v>10748</v>
      </c>
    </row>
    <row r="284" spans="1:19" hidden="1">
      <c r="A284" t="s">
        <v>5010</v>
      </c>
      <c r="B284" t="s">
        <v>4862</v>
      </c>
      <c r="C284" t="s">
        <v>681</v>
      </c>
      <c r="D284" t="s">
        <v>5157</v>
      </c>
      <c r="E284" s="842">
        <v>32</v>
      </c>
      <c r="F284" s="842">
        <v>36</v>
      </c>
      <c r="G284" s="842">
        <v>68</v>
      </c>
      <c r="H284" s="842">
        <v>0</v>
      </c>
      <c r="I284" s="842">
        <v>0</v>
      </c>
      <c r="J284" s="842">
        <v>0</v>
      </c>
      <c r="K284" s="842">
        <v>0</v>
      </c>
      <c r="L284" s="842">
        <v>0</v>
      </c>
      <c r="M284" s="842">
        <v>0</v>
      </c>
      <c r="N284" s="842">
        <v>0</v>
      </c>
      <c r="O284" s="842">
        <v>0</v>
      </c>
      <c r="P284" s="842">
        <v>0</v>
      </c>
      <c r="Q284" s="842">
        <v>32</v>
      </c>
      <c r="R284" s="842">
        <v>36</v>
      </c>
      <c r="S284" s="842">
        <v>68</v>
      </c>
    </row>
    <row r="285" spans="1:19" hidden="1">
      <c r="A285" t="s">
        <v>5010</v>
      </c>
      <c r="B285" t="s">
        <v>4862</v>
      </c>
      <c r="C285" t="s">
        <v>681</v>
      </c>
      <c r="D285" t="s">
        <v>735</v>
      </c>
      <c r="E285" s="842">
        <v>521</v>
      </c>
      <c r="F285" s="842">
        <v>639</v>
      </c>
      <c r="G285" s="842">
        <v>1160</v>
      </c>
      <c r="H285" s="842">
        <v>4044</v>
      </c>
      <c r="I285" s="842">
        <v>4087</v>
      </c>
      <c r="J285" s="842">
        <v>8131</v>
      </c>
      <c r="K285" s="842">
        <v>655</v>
      </c>
      <c r="L285" s="842">
        <v>672</v>
      </c>
      <c r="M285" s="842">
        <v>1327</v>
      </c>
      <c r="N285" s="842">
        <v>143</v>
      </c>
      <c r="O285" s="842">
        <v>55</v>
      </c>
      <c r="P285" s="842">
        <v>198</v>
      </c>
      <c r="Q285" s="842">
        <v>5363</v>
      </c>
      <c r="R285" s="842">
        <v>5453</v>
      </c>
      <c r="S285" s="842">
        <v>10816</v>
      </c>
    </row>
    <row r="286" spans="1:19">
      <c r="A286" t="s">
        <v>5010</v>
      </c>
      <c r="B286" t="s">
        <v>4862</v>
      </c>
      <c r="C286" t="s">
        <v>681</v>
      </c>
      <c r="D286" t="s">
        <v>5156</v>
      </c>
      <c r="E286" s="842">
        <v>308</v>
      </c>
      <c r="F286" s="842">
        <v>407</v>
      </c>
      <c r="G286" s="842">
        <v>715</v>
      </c>
      <c r="H286" s="842">
        <v>2771</v>
      </c>
      <c r="I286" s="842">
        <v>2068</v>
      </c>
      <c r="J286" s="842">
        <v>4839</v>
      </c>
      <c r="K286" s="842">
        <v>374</v>
      </c>
      <c r="L286" s="842">
        <v>293</v>
      </c>
      <c r="M286" s="842">
        <v>667</v>
      </c>
      <c r="N286" s="842">
        <v>44</v>
      </c>
      <c r="O286" s="842">
        <v>27</v>
      </c>
      <c r="P286" s="842">
        <v>71</v>
      </c>
      <c r="Q286" s="842">
        <v>3497</v>
      </c>
      <c r="R286" s="842">
        <v>2795</v>
      </c>
      <c r="S286" s="842">
        <v>6292</v>
      </c>
    </row>
    <row r="287" spans="1:19" hidden="1">
      <c r="A287" t="s">
        <v>5010</v>
      </c>
      <c r="B287" t="s">
        <v>4862</v>
      </c>
      <c r="C287" t="s">
        <v>681</v>
      </c>
      <c r="D287" t="s">
        <v>5157</v>
      </c>
      <c r="E287" s="842">
        <v>232</v>
      </c>
      <c r="F287" s="842">
        <v>196</v>
      </c>
      <c r="G287" s="842">
        <v>428</v>
      </c>
      <c r="H287" s="842">
        <v>23</v>
      </c>
      <c r="I287" s="842">
        <v>19</v>
      </c>
      <c r="J287" s="842">
        <v>42</v>
      </c>
      <c r="K287" s="842">
        <v>0</v>
      </c>
      <c r="L287" s="842">
        <v>0</v>
      </c>
      <c r="M287" s="842">
        <v>0</v>
      </c>
      <c r="N287" s="842">
        <v>0</v>
      </c>
      <c r="O287" s="842">
        <v>0</v>
      </c>
      <c r="P287" s="842">
        <v>0</v>
      </c>
      <c r="Q287" s="842">
        <v>255</v>
      </c>
      <c r="R287" s="842">
        <v>215</v>
      </c>
      <c r="S287" s="842">
        <v>470</v>
      </c>
    </row>
    <row r="288" spans="1:19" hidden="1">
      <c r="A288" t="s">
        <v>4918</v>
      </c>
      <c r="B288" t="s">
        <v>4862</v>
      </c>
      <c r="C288" t="s">
        <v>681</v>
      </c>
      <c r="D288" t="s">
        <v>5158</v>
      </c>
      <c r="E288" s="842">
        <v>0</v>
      </c>
      <c r="F288" s="842">
        <v>0</v>
      </c>
      <c r="G288" s="842">
        <v>0</v>
      </c>
      <c r="H288" s="842">
        <v>0</v>
      </c>
      <c r="I288" s="842">
        <v>0</v>
      </c>
      <c r="J288" s="842">
        <v>0</v>
      </c>
      <c r="K288" s="842">
        <v>184</v>
      </c>
      <c r="L288" s="842">
        <v>48</v>
      </c>
      <c r="M288" s="842">
        <v>232</v>
      </c>
      <c r="N288" s="842">
        <v>0</v>
      </c>
      <c r="O288" s="842">
        <v>0</v>
      </c>
      <c r="P288" s="842">
        <v>0</v>
      </c>
      <c r="Q288" s="842">
        <v>184</v>
      </c>
      <c r="R288" s="842">
        <v>48</v>
      </c>
      <c r="S288" s="842">
        <v>232</v>
      </c>
    </row>
    <row r="289" spans="1:19" hidden="1">
      <c r="A289" t="s">
        <v>4918</v>
      </c>
      <c r="B289" t="s">
        <v>4862</v>
      </c>
      <c r="C289" t="s">
        <v>681</v>
      </c>
      <c r="D289" t="s">
        <v>735</v>
      </c>
      <c r="E289" s="842">
        <v>540</v>
      </c>
      <c r="F289" s="842">
        <v>603</v>
      </c>
      <c r="G289" s="842">
        <v>1143</v>
      </c>
      <c r="H289" s="842">
        <v>2794</v>
      </c>
      <c r="I289" s="842">
        <v>2087</v>
      </c>
      <c r="J289" s="842">
        <v>4881</v>
      </c>
      <c r="K289" s="842">
        <v>558</v>
      </c>
      <c r="L289" s="842">
        <v>341</v>
      </c>
      <c r="M289" s="842">
        <v>899</v>
      </c>
      <c r="N289" s="842">
        <v>44</v>
      </c>
      <c r="O289" s="842">
        <v>27</v>
      </c>
      <c r="P289" s="842">
        <v>71</v>
      </c>
      <c r="Q289" s="842">
        <v>3936</v>
      </c>
      <c r="R289" s="842">
        <v>3058</v>
      </c>
      <c r="S289" s="842">
        <v>6994</v>
      </c>
    </row>
    <row r="290" spans="1:19">
      <c r="A290" t="s">
        <v>4918</v>
      </c>
      <c r="B290" t="s">
        <v>4862</v>
      </c>
      <c r="C290" t="s">
        <v>681</v>
      </c>
      <c r="D290" t="s">
        <v>5156</v>
      </c>
      <c r="E290" s="842">
        <v>0</v>
      </c>
      <c r="F290" s="842">
        <v>0</v>
      </c>
      <c r="G290" s="842">
        <v>0</v>
      </c>
      <c r="H290" s="842">
        <v>205</v>
      </c>
      <c r="I290" s="842">
        <v>198</v>
      </c>
      <c r="J290" s="842">
        <v>403</v>
      </c>
      <c r="K290" s="842">
        <v>249</v>
      </c>
      <c r="L290" s="842">
        <v>237</v>
      </c>
      <c r="M290" s="842">
        <v>486</v>
      </c>
      <c r="N290" s="842">
        <v>64</v>
      </c>
      <c r="O290" s="842">
        <v>25</v>
      </c>
      <c r="P290" s="842">
        <v>89</v>
      </c>
      <c r="Q290" s="842">
        <v>518</v>
      </c>
      <c r="R290" s="842">
        <v>460</v>
      </c>
      <c r="S290" s="842">
        <v>978</v>
      </c>
    </row>
    <row r="291" spans="1:19" hidden="1">
      <c r="A291" t="s">
        <v>4939</v>
      </c>
      <c r="B291" t="s">
        <v>4862</v>
      </c>
      <c r="C291" t="s">
        <v>681</v>
      </c>
      <c r="D291" t="s">
        <v>735</v>
      </c>
      <c r="E291" s="842">
        <v>0</v>
      </c>
      <c r="F291" s="842">
        <v>0</v>
      </c>
      <c r="G291" s="842">
        <v>0</v>
      </c>
      <c r="H291" s="842">
        <v>205</v>
      </c>
      <c r="I291" s="842">
        <v>198</v>
      </c>
      <c r="J291" s="842">
        <v>403</v>
      </c>
      <c r="K291" s="842">
        <v>249</v>
      </c>
      <c r="L291" s="842">
        <v>237</v>
      </c>
      <c r="M291" s="842">
        <v>486</v>
      </c>
      <c r="N291" s="842">
        <v>64</v>
      </c>
      <c r="O291" s="842">
        <v>25</v>
      </c>
      <c r="P291" s="842">
        <v>89</v>
      </c>
      <c r="Q291" s="842">
        <v>518</v>
      </c>
      <c r="R291" s="842">
        <v>460</v>
      </c>
      <c r="S291" s="842">
        <v>978</v>
      </c>
    </row>
    <row r="292" spans="1:19">
      <c r="A292" t="s">
        <v>4939</v>
      </c>
      <c r="B292" t="s">
        <v>4862</v>
      </c>
      <c r="C292" t="s">
        <v>681</v>
      </c>
      <c r="D292" t="s">
        <v>5156</v>
      </c>
      <c r="E292" s="842">
        <v>1760</v>
      </c>
      <c r="F292" s="842">
        <v>1600</v>
      </c>
      <c r="G292" s="842">
        <v>3360</v>
      </c>
      <c r="H292" s="842">
        <v>2909</v>
      </c>
      <c r="I292" s="842">
        <v>2776</v>
      </c>
      <c r="J292" s="842">
        <v>5685</v>
      </c>
      <c r="K292" s="842">
        <v>1396</v>
      </c>
      <c r="L292" s="842">
        <v>903</v>
      </c>
      <c r="M292" s="842">
        <v>2299</v>
      </c>
      <c r="N292" s="842">
        <v>125</v>
      </c>
      <c r="O292" s="842">
        <v>110</v>
      </c>
      <c r="P292" s="842">
        <v>235</v>
      </c>
      <c r="Q292" s="842">
        <v>6190</v>
      </c>
      <c r="R292" s="842">
        <v>5389</v>
      </c>
      <c r="S292" s="842">
        <v>11579</v>
      </c>
    </row>
    <row r="293" spans="1:19" hidden="1">
      <c r="A293" t="s">
        <v>4939</v>
      </c>
      <c r="B293" t="s">
        <v>4862</v>
      </c>
      <c r="C293" t="s">
        <v>681</v>
      </c>
      <c r="D293" t="s">
        <v>5157</v>
      </c>
      <c r="E293" s="842">
        <v>1013</v>
      </c>
      <c r="F293" s="842">
        <v>703</v>
      </c>
      <c r="G293" s="842">
        <v>1716</v>
      </c>
      <c r="H293" s="842">
        <v>0</v>
      </c>
      <c r="I293" s="842">
        <v>0</v>
      </c>
      <c r="J293" s="842">
        <v>0</v>
      </c>
      <c r="K293" s="842">
        <v>0</v>
      </c>
      <c r="L293" s="842">
        <v>0</v>
      </c>
      <c r="M293" s="842">
        <v>0</v>
      </c>
      <c r="N293" s="842">
        <v>0</v>
      </c>
      <c r="O293" s="842">
        <v>0</v>
      </c>
      <c r="P293" s="842">
        <v>0</v>
      </c>
      <c r="Q293" s="842">
        <v>1013</v>
      </c>
      <c r="R293" s="842">
        <v>703</v>
      </c>
      <c r="S293" s="842">
        <v>1716</v>
      </c>
    </row>
    <row r="294" spans="1:19" hidden="1">
      <c r="A294" t="s">
        <v>4939</v>
      </c>
      <c r="B294" t="s">
        <v>4862</v>
      </c>
      <c r="C294" t="s">
        <v>681</v>
      </c>
      <c r="D294" t="s">
        <v>5158</v>
      </c>
      <c r="E294" s="842">
        <v>0</v>
      </c>
      <c r="F294" s="842">
        <v>0</v>
      </c>
      <c r="G294" s="842">
        <v>0</v>
      </c>
      <c r="H294" s="842">
        <v>0</v>
      </c>
      <c r="I294" s="842">
        <v>0</v>
      </c>
      <c r="J294" s="842">
        <v>0</v>
      </c>
      <c r="K294" s="842">
        <v>360</v>
      </c>
      <c r="L294" s="842">
        <v>41</v>
      </c>
      <c r="M294" s="842">
        <v>401</v>
      </c>
      <c r="N294" s="842">
        <v>0</v>
      </c>
      <c r="O294" s="842">
        <v>0</v>
      </c>
      <c r="P294" s="842">
        <v>0</v>
      </c>
      <c r="Q294" s="842">
        <v>360</v>
      </c>
      <c r="R294" s="842">
        <v>41</v>
      </c>
      <c r="S294" s="842">
        <v>401</v>
      </c>
    </row>
    <row r="295" spans="1:19" hidden="1">
      <c r="A295" t="s">
        <v>4940</v>
      </c>
      <c r="B295" t="s">
        <v>4862</v>
      </c>
      <c r="C295" t="s">
        <v>681</v>
      </c>
      <c r="D295" t="s">
        <v>735</v>
      </c>
      <c r="E295" s="842">
        <v>2773</v>
      </c>
      <c r="F295" s="842">
        <v>2303</v>
      </c>
      <c r="G295" s="842">
        <v>5076</v>
      </c>
      <c r="H295" s="842">
        <v>2909</v>
      </c>
      <c r="I295" s="842">
        <v>2776</v>
      </c>
      <c r="J295" s="842">
        <v>5685</v>
      </c>
      <c r="K295" s="842">
        <v>1756</v>
      </c>
      <c r="L295" s="842">
        <v>944</v>
      </c>
      <c r="M295" s="842">
        <v>2700</v>
      </c>
      <c r="N295" s="842">
        <v>125</v>
      </c>
      <c r="O295" s="842">
        <v>110</v>
      </c>
      <c r="P295" s="842">
        <v>235</v>
      </c>
      <c r="Q295" s="842">
        <v>7563</v>
      </c>
      <c r="R295" s="842">
        <v>6133</v>
      </c>
      <c r="S295" s="842">
        <v>13696</v>
      </c>
    </row>
    <row r="296" spans="1:19">
      <c r="A296" t="s">
        <v>4940</v>
      </c>
      <c r="B296" t="s">
        <v>4862</v>
      </c>
      <c r="C296" t="s">
        <v>681</v>
      </c>
      <c r="D296" t="s">
        <v>5156</v>
      </c>
      <c r="E296" s="842">
        <v>4789</v>
      </c>
      <c r="F296" s="842">
        <v>4385</v>
      </c>
      <c r="G296" s="842">
        <v>9174</v>
      </c>
      <c r="H296" s="842">
        <v>8403</v>
      </c>
      <c r="I296" s="842">
        <v>8106</v>
      </c>
      <c r="J296" s="842">
        <v>16509</v>
      </c>
      <c r="K296" s="842">
        <v>2418</v>
      </c>
      <c r="L296" s="842">
        <v>1830</v>
      </c>
      <c r="M296" s="842">
        <v>4248</v>
      </c>
      <c r="N296" s="842">
        <v>164</v>
      </c>
      <c r="O296" s="842">
        <v>116</v>
      </c>
      <c r="P296" s="842">
        <v>280</v>
      </c>
      <c r="Q296" s="842">
        <v>15774</v>
      </c>
      <c r="R296" s="842">
        <v>14437</v>
      </c>
      <c r="S296" s="842">
        <v>30211</v>
      </c>
    </row>
    <row r="297" spans="1:19" hidden="1">
      <c r="A297" t="s">
        <v>4940</v>
      </c>
      <c r="B297" t="s">
        <v>4862</v>
      </c>
      <c r="C297" t="s">
        <v>681</v>
      </c>
      <c r="D297" t="s">
        <v>5157</v>
      </c>
      <c r="E297" s="842">
        <v>3178</v>
      </c>
      <c r="F297" s="842">
        <v>2430</v>
      </c>
      <c r="G297" s="842">
        <v>5608</v>
      </c>
      <c r="H297" s="842">
        <v>0</v>
      </c>
      <c r="I297" s="842">
        <v>0</v>
      </c>
      <c r="J297" s="842">
        <v>0</v>
      </c>
      <c r="K297" s="842">
        <v>0</v>
      </c>
      <c r="L297" s="842">
        <v>0</v>
      </c>
      <c r="M297" s="842">
        <v>0</v>
      </c>
      <c r="N297" s="842">
        <v>0</v>
      </c>
      <c r="O297" s="842">
        <v>0</v>
      </c>
      <c r="P297" s="842">
        <v>0</v>
      </c>
      <c r="Q297" s="842">
        <v>3178</v>
      </c>
      <c r="R297" s="842">
        <v>2430</v>
      </c>
      <c r="S297" s="842">
        <v>5608</v>
      </c>
    </row>
    <row r="298" spans="1:19" hidden="1">
      <c r="A298" t="s">
        <v>4940</v>
      </c>
      <c r="B298" t="s">
        <v>4862</v>
      </c>
      <c r="C298" t="s">
        <v>681</v>
      </c>
      <c r="D298" t="s">
        <v>5158</v>
      </c>
      <c r="E298" s="842">
        <v>144</v>
      </c>
      <c r="F298" s="842">
        <v>29</v>
      </c>
      <c r="G298" s="842">
        <v>173</v>
      </c>
      <c r="H298" s="842">
        <v>0</v>
      </c>
      <c r="I298" s="842">
        <v>0</v>
      </c>
      <c r="J298" s="842">
        <v>0</v>
      </c>
      <c r="K298" s="842">
        <v>5</v>
      </c>
      <c r="L298" s="842">
        <v>2</v>
      </c>
      <c r="M298" s="842">
        <v>7</v>
      </c>
      <c r="N298" s="842">
        <v>0</v>
      </c>
      <c r="O298" s="842">
        <v>0</v>
      </c>
      <c r="P298" s="842">
        <v>0</v>
      </c>
      <c r="Q298" s="842">
        <v>149</v>
      </c>
      <c r="R298" s="842">
        <v>31</v>
      </c>
      <c r="S298" s="842">
        <v>180</v>
      </c>
    </row>
    <row r="299" spans="1:19" hidden="1">
      <c r="A299" t="s">
        <v>4941</v>
      </c>
      <c r="B299" t="s">
        <v>4862</v>
      </c>
      <c r="C299" t="s">
        <v>681</v>
      </c>
      <c r="D299" t="s">
        <v>735</v>
      </c>
      <c r="E299" s="842">
        <v>8111</v>
      </c>
      <c r="F299" s="842">
        <v>6844</v>
      </c>
      <c r="G299" s="842">
        <v>14955</v>
      </c>
      <c r="H299" s="842">
        <v>8403</v>
      </c>
      <c r="I299" s="842">
        <v>8106</v>
      </c>
      <c r="J299" s="842">
        <v>16509</v>
      </c>
      <c r="K299" s="842">
        <v>2423</v>
      </c>
      <c r="L299" s="842">
        <v>1832</v>
      </c>
      <c r="M299" s="842">
        <v>4255</v>
      </c>
      <c r="N299" s="842">
        <v>164</v>
      </c>
      <c r="O299" s="842">
        <v>116</v>
      </c>
      <c r="P299" s="842">
        <v>280</v>
      </c>
      <c r="Q299" s="842">
        <v>19101</v>
      </c>
      <c r="R299" s="842">
        <v>16898</v>
      </c>
      <c r="S299" s="842">
        <v>35999</v>
      </c>
    </row>
    <row r="300" spans="1:19">
      <c r="A300" t="s">
        <v>4941</v>
      </c>
      <c r="B300" t="s">
        <v>4862</v>
      </c>
      <c r="C300" t="s">
        <v>681</v>
      </c>
      <c r="D300" t="s">
        <v>5156</v>
      </c>
      <c r="E300" s="842">
        <v>1504</v>
      </c>
      <c r="F300" s="842">
        <v>1746</v>
      </c>
      <c r="G300" s="842">
        <v>3250</v>
      </c>
      <c r="H300" s="842">
        <v>133</v>
      </c>
      <c r="I300" s="842">
        <v>172</v>
      </c>
      <c r="J300" s="842">
        <v>305</v>
      </c>
      <c r="K300" s="842">
        <v>62</v>
      </c>
      <c r="L300" s="842">
        <v>48</v>
      </c>
      <c r="M300" s="842">
        <v>110</v>
      </c>
      <c r="N300" s="842">
        <v>0</v>
      </c>
      <c r="O300" s="842">
        <v>0</v>
      </c>
      <c r="P300" s="842">
        <v>0</v>
      </c>
      <c r="Q300" s="842">
        <v>1699</v>
      </c>
      <c r="R300" s="842">
        <v>1966</v>
      </c>
      <c r="S300" s="842">
        <v>3665</v>
      </c>
    </row>
    <row r="301" spans="1:19" hidden="1">
      <c r="A301" t="s">
        <v>4941</v>
      </c>
      <c r="B301" t="s">
        <v>4862</v>
      </c>
      <c r="C301" t="s">
        <v>681</v>
      </c>
      <c r="D301" t="s">
        <v>5157</v>
      </c>
      <c r="E301" s="842">
        <v>756</v>
      </c>
      <c r="F301" s="842">
        <v>576</v>
      </c>
      <c r="G301" s="842">
        <v>1332</v>
      </c>
      <c r="H301" s="842">
        <v>0</v>
      </c>
      <c r="I301" s="842">
        <v>0</v>
      </c>
      <c r="J301" s="842">
        <v>0</v>
      </c>
      <c r="K301" s="842">
        <v>0</v>
      </c>
      <c r="L301" s="842">
        <v>0</v>
      </c>
      <c r="M301" s="842">
        <v>0</v>
      </c>
      <c r="N301" s="842">
        <v>0</v>
      </c>
      <c r="O301" s="842">
        <v>0</v>
      </c>
      <c r="P301" s="842">
        <v>0</v>
      </c>
      <c r="Q301" s="842">
        <v>756</v>
      </c>
      <c r="R301" s="842">
        <v>576</v>
      </c>
      <c r="S301" s="842">
        <v>1332</v>
      </c>
    </row>
    <row r="302" spans="1:19" hidden="1">
      <c r="A302" t="s">
        <v>4941</v>
      </c>
      <c r="B302" t="s">
        <v>4862</v>
      </c>
      <c r="C302" t="s">
        <v>681</v>
      </c>
      <c r="D302" t="s">
        <v>5158</v>
      </c>
      <c r="E302" s="842">
        <v>215</v>
      </c>
      <c r="F302" s="842">
        <v>522</v>
      </c>
      <c r="G302" s="842">
        <v>737</v>
      </c>
      <c r="H302" s="842">
        <v>0</v>
      </c>
      <c r="I302" s="842">
        <v>0</v>
      </c>
      <c r="J302" s="842">
        <v>0</v>
      </c>
      <c r="K302" s="842">
        <v>0</v>
      </c>
      <c r="L302" s="842">
        <v>0</v>
      </c>
      <c r="M302" s="842">
        <v>0</v>
      </c>
      <c r="N302" s="842">
        <v>0</v>
      </c>
      <c r="O302" s="842">
        <v>0</v>
      </c>
      <c r="P302" s="842">
        <v>0</v>
      </c>
      <c r="Q302" s="842">
        <v>215</v>
      </c>
      <c r="R302" s="842">
        <v>522</v>
      </c>
      <c r="S302" s="842">
        <v>737</v>
      </c>
    </row>
    <row r="303" spans="1:19" hidden="1">
      <c r="A303" t="s">
        <v>4942</v>
      </c>
      <c r="B303" t="s">
        <v>4862</v>
      </c>
      <c r="C303" t="s">
        <v>681</v>
      </c>
      <c r="D303" t="s">
        <v>735</v>
      </c>
      <c r="E303" s="842">
        <v>2475</v>
      </c>
      <c r="F303" s="842">
        <v>2844</v>
      </c>
      <c r="G303" s="842">
        <v>5319</v>
      </c>
      <c r="H303" s="842">
        <v>133</v>
      </c>
      <c r="I303" s="842">
        <v>172</v>
      </c>
      <c r="J303" s="842">
        <v>305</v>
      </c>
      <c r="K303" s="842">
        <v>62</v>
      </c>
      <c r="L303" s="842">
        <v>48</v>
      </c>
      <c r="M303" s="842">
        <v>110</v>
      </c>
      <c r="N303" s="842">
        <v>0</v>
      </c>
      <c r="O303" s="842">
        <v>0</v>
      </c>
      <c r="P303" s="842">
        <v>0</v>
      </c>
      <c r="Q303" s="842">
        <v>2670</v>
      </c>
      <c r="R303" s="842">
        <v>3064</v>
      </c>
      <c r="S303" s="842">
        <v>5734</v>
      </c>
    </row>
    <row r="304" spans="1:19">
      <c r="A304" t="s">
        <v>4942</v>
      </c>
      <c r="B304" t="s">
        <v>4862</v>
      </c>
      <c r="C304" t="s">
        <v>681</v>
      </c>
      <c r="D304" t="s">
        <v>5156</v>
      </c>
      <c r="E304" s="842">
        <v>1642</v>
      </c>
      <c r="F304" s="842">
        <v>1770</v>
      </c>
      <c r="G304" s="842">
        <v>3412</v>
      </c>
      <c r="H304" s="842">
        <v>8441</v>
      </c>
      <c r="I304" s="842">
        <v>8048</v>
      </c>
      <c r="J304" s="842">
        <v>16489</v>
      </c>
      <c r="K304" s="842">
        <v>1223</v>
      </c>
      <c r="L304" s="842">
        <v>1689</v>
      </c>
      <c r="M304" s="842">
        <v>2912</v>
      </c>
      <c r="N304" s="842">
        <v>113</v>
      </c>
      <c r="O304" s="842">
        <v>116</v>
      </c>
      <c r="P304" s="842">
        <v>229</v>
      </c>
      <c r="Q304" s="842">
        <v>11419</v>
      </c>
      <c r="R304" s="842">
        <v>11623</v>
      </c>
      <c r="S304" s="842">
        <v>23042</v>
      </c>
    </row>
    <row r="305" spans="1:19" hidden="1">
      <c r="A305" t="s">
        <v>4942</v>
      </c>
      <c r="B305" t="s">
        <v>4862</v>
      </c>
      <c r="C305" t="s">
        <v>681</v>
      </c>
      <c r="D305" t="s">
        <v>5157</v>
      </c>
      <c r="E305" s="842">
        <v>1055</v>
      </c>
      <c r="F305" s="842">
        <v>883</v>
      </c>
      <c r="G305" s="842">
        <v>1938</v>
      </c>
      <c r="H305" s="842">
        <v>0</v>
      </c>
      <c r="I305" s="842">
        <v>0</v>
      </c>
      <c r="J305" s="842">
        <v>0</v>
      </c>
      <c r="K305" s="842">
        <v>0</v>
      </c>
      <c r="L305" s="842">
        <v>0</v>
      </c>
      <c r="M305" s="842">
        <v>0</v>
      </c>
      <c r="N305" s="842">
        <v>0</v>
      </c>
      <c r="O305" s="842">
        <v>0</v>
      </c>
      <c r="P305" s="842">
        <v>0</v>
      </c>
      <c r="Q305" s="842">
        <v>1055</v>
      </c>
      <c r="R305" s="842">
        <v>883</v>
      </c>
      <c r="S305" s="842">
        <v>1938</v>
      </c>
    </row>
    <row r="306" spans="1:19" hidden="1">
      <c r="A306" t="s">
        <v>4942</v>
      </c>
      <c r="B306" t="s">
        <v>4862</v>
      </c>
      <c r="C306" t="s">
        <v>681</v>
      </c>
      <c r="D306" t="s">
        <v>5158</v>
      </c>
      <c r="E306" s="842">
        <v>0</v>
      </c>
      <c r="F306" s="842">
        <v>1</v>
      </c>
      <c r="G306" s="842">
        <v>1</v>
      </c>
      <c r="H306" s="842">
        <v>0</v>
      </c>
      <c r="I306" s="842">
        <v>0</v>
      </c>
      <c r="J306" s="842">
        <v>0</v>
      </c>
      <c r="K306" s="842">
        <v>173</v>
      </c>
      <c r="L306" s="842">
        <v>110</v>
      </c>
      <c r="M306" s="842">
        <v>283</v>
      </c>
      <c r="N306" s="842">
        <v>0</v>
      </c>
      <c r="O306" s="842">
        <v>0</v>
      </c>
      <c r="P306" s="842">
        <v>0</v>
      </c>
      <c r="Q306" s="842">
        <v>173</v>
      </c>
      <c r="R306" s="842">
        <v>111</v>
      </c>
      <c r="S306" s="842">
        <v>284</v>
      </c>
    </row>
    <row r="307" spans="1:19" hidden="1">
      <c r="A307" t="s">
        <v>4943</v>
      </c>
      <c r="B307" t="s">
        <v>4862</v>
      </c>
      <c r="C307" t="s">
        <v>681</v>
      </c>
      <c r="D307" t="s">
        <v>735</v>
      </c>
      <c r="E307" s="842">
        <v>2697</v>
      </c>
      <c r="F307" s="842">
        <v>2654</v>
      </c>
      <c r="G307" s="842">
        <v>5351</v>
      </c>
      <c r="H307" s="842">
        <v>8441</v>
      </c>
      <c r="I307" s="842">
        <v>8048</v>
      </c>
      <c r="J307" s="842">
        <v>16489</v>
      </c>
      <c r="K307" s="842">
        <v>1396</v>
      </c>
      <c r="L307" s="842">
        <v>1799</v>
      </c>
      <c r="M307" s="842">
        <v>3195</v>
      </c>
      <c r="N307" s="842">
        <v>113</v>
      </c>
      <c r="O307" s="842">
        <v>116</v>
      </c>
      <c r="P307" s="842">
        <v>229</v>
      </c>
      <c r="Q307" s="842">
        <v>12647</v>
      </c>
      <c r="R307" s="842">
        <v>12617</v>
      </c>
      <c r="S307" s="842">
        <v>25264</v>
      </c>
    </row>
    <row r="308" spans="1:19">
      <c r="A308" t="s">
        <v>4943</v>
      </c>
      <c r="B308" t="s">
        <v>4862</v>
      </c>
      <c r="C308" t="s">
        <v>681</v>
      </c>
      <c r="D308" t="s">
        <v>5156</v>
      </c>
      <c r="E308" s="842">
        <v>991</v>
      </c>
      <c r="F308" s="842">
        <v>981</v>
      </c>
      <c r="G308" s="842">
        <v>1972</v>
      </c>
      <c r="H308" s="842">
        <v>1926</v>
      </c>
      <c r="I308" s="842">
        <v>1649</v>
      </c>
      <c r="J308" s="842">
        <v>3575</v>
      </c>
      <c r="K308" s="842">
        <v>394</v>
      </c>
      <c r="L308" s="842">
        <v>294</v>
      </c>
      <c r="M308" s="842">
        <v>688</v>
      </c>
      <c r="N308" s="842">
        <v>0</v>
      </c>
      <c r="O308" s="842">
        <v>0</v>
      </c>
      <c r="P308" s="842">
        <v>0</v>
      </c>
      <c r="Q308" s="842">
        <v>3311</v>
      </c>
      <c r="R308" s="842">
        <v>2924</v>
      </c>
      <c r="S308" s="842">
        <v>6235</v>
      </c>
    </row>
    <row r="309" spans="1:19" hidden="1">
      <c r="A309" t="s">
        <v>4943</v>
      </c>
      <c r="B309" t="s">
        <v>4862</v>
      </c>
      <c r="C309" t="s">
        <v>681</v>
      </c>
      <c r="D309" t="s">
        <v>5157</v>
      </c>
      <c r="E309" s="842">
        <v>366</v>
      </c>
      <c r="F309" s="842">
        <v>271</v>
      </c>
      <c r="G309" s="842">
        <v>637</v>
      </c>
      <c r="H309" s="842">
        <v>0</v>
      </c>
      <c r="I309" s="842">
        <v>0</v>
      </c>
      <c r="J309" s="842">
        <v>0</v>
      </c>
      <c r="K309" s="842">
        <v>0</v>
      </c>
      <c r="L309" s="842">
        <v>0</v>
      </c>
      <c r="M309" s="842">
        <v>0</v>
      </c>
      <c r="N309" s="842">
        <v>0</v>
      </c>
      <c r="O309" s="842">
        <v>0</v>
      </c>
      <c r="P309" s="842">
        <v>0</v>
      </c>
      <c r="Q309" s="842">
        <v>366</v>
      </c>
      <c r="R309" s="842">
        <v>271</v>
      </c>
      <c r="S309" s="842">
        <v>637</v>
      </c>
    </row>
    <row r="310" spans="1:19" hidden="1">
      <c r="A310" t="s">
        <v>4943</v>
      </c>
      <c r="B310" t="s">
        <v>4862</v>
      </c>
      <c r="C310" t="s">
        <v>681</v>
      </c>
      <c r="D310" t="s">
        <v>5158</v>
      </c>
      <c r="E310" s="842">
        <v>0</v>
      </c>
      <c r="F310" s="842">
        <v>0</v>
      </c>
      <c r="G310" s="842">
        <v>0</v>
      </c>
      <c r="H310" s="842">
        <v>0</v>
      </c>
      <c r="I310" s="842">
        <v>0</v>
      </c>
      <c r="J310" s="842">
        <v>0</v>
      </c>
      <c r="K310" s="842">
        <v>212</v>
      </c>
      <c r="L310" s="842">
        <v>52</v>
      </c>
      <c r="M310" s="842">
        <v>264</v>
      </c>
      <c r="N310" s="842">
        <v>0</v>
      </c>
      <c r="O310" s="842">
        <v>0</v>
      </c>
      <c r="P310" s="842">
        <v>0</v>
      </c>
      <c r="Q310" s="842">
        <v>212</v>
      </c>
      <c r="R310" s="842">
        <v>52</v>
      </c>
      <c r="S310" s="842">
        <v>264</v>
      </c>
    </row>
    <row r="311" spans="1:19" hidden="1">
      <c r="A311" t="s">
        <v>4944</v>
      </c>
      <c r="B311" t="s">
        <v>4862</v>
      </c>
      <c r="C311" t="s">
        <v>681</v>
      </c>
      <c r="D311" t="s">
        <v>735</v>
      </c>
      <c r="E311" s="842">
        <v>1357</v>
      </c>
      <c r="F311" s="842">
        <v>1252</v>
      </c>
      <c r="G311" s="842">
        <v>2609</v>
      </c>
      <c r="H311" s="842">
        <v>1926</v>
      </c>
      <c r="I311" s="842">
        <v>1649</v>
      </c>
      <c r="J311" s="842">
        <v>3575</v>
      </c>
      <c r="K311" s="842">
        <v>606</v>
      </c>
      <c r="L311" s="842">
        <v>346</v>
      </c>
      <c r="M311" s="842">
        <v>952</v>
      </c>
      <c r="N311" s="842">
        <v>0</v>
      </c>
      <c r="O311" s="842">
        <v>0</v>
      </c>
      <c r="P311" s="842">
        <v>0</v>
      </c>
      <c r="Q311" s="842">
        <v>3889</v>
      </c>
      <c r="R311" s="842">
        <v>3247</v>
      </c>
      <c r="S311" s="842">
        <v>7136</v>
      </c>
    </row>
    <row r="312" spans="1:19">
      <c r="A312" t="s">
        <v>4944</v>
      </c>
      <c r="B312" t="s">
        <v>4862</v>
      </c>
      <c r="C312" t="s">
        <v>681</v>
      </c>
      <c r="D312" t="s">
        <v>5156</v>
      </c>
      <c r="E312" s="842">
        <v>775</v>
      </c>
      <c r="F312" s="842">
        <v>456</v>
      </c>
      <c r="G312" s="842">
        <v>1231</v>
      </c>
      <c r="H312" s="842">
        <v>1462</v>
      </c>
      <c r="I312" s="842">
        <v>967</v>
      </c>
      <c r="J312" s="842">
        <v>2429</v>
      </c>
      <c r="K312" s="842">
        <v>418</v>
      </c>
      <c r="L312" s="842">
        <v>194</v>
      </c>
      <c r="M312" s="842">
        <v>612</v>
      </c>
      <c r="N312" s="842">
        <v>49</v>
      </c>
      <c r="O312" s="842">
        <v>14</v>
      </c>
      <c r="P312" s="842">
        <v>63</v>
      </c>
      <c r="Q312" s="842">
        <v>2704</v>
      </c>
      <c r="R312" s="842">
        <v>1631</v>
      </c>
      <c r="S312" s="842">
        <v>4335</v>
      </c>
    </row>
    <row r="313" spans="1:19" hidden="1">
      <c r="A313" t="s">
        <v>4944</v>
      </c>
      <c r="B313" t="s">
        <v>4862</v>
      </c>
      <c r="C313" t="s">
        <v>681</v>
      </c>
      <c r="D313" t="s">
        <v>5157</v>
      </c>
      <c r="E313" s="842">
        <v>173</v>
      </c>
      <c r="F313" s="842">
        <v>27</v>
      </c>
      <c r="G313" s="842">
        <v>200</v>
      </c>
      <c r="H313" s="842">
        <v>0</v>
      </c>
      <c r="I313" s="842">
        <v>0</v>
      </c>
      <c r="J313" s="842">
        <v>0</v>
      </c>
      <c r="K313" s="842">
        <v>2</v>
      </c>
      <c r="L313" s="842">
        <v>0</v>
      </c>
      <c r="M313" s="842">
        <v>2</v>
      </c>
      <c r="N313" s="842">
        <v>0</v>
      </c>
      <c r="O313" s="842">
        <v>0</v>
      </c>
      <c r="P313" s="842">
        <v>0</v>
      </c>
      <c r="Q313" s="842">
        <v>175</v>
      </c>
      <c r="R313" s="842">
        <v>27</v>
      </c>
      <c r="S313" s="842">
        <v>202</v>
      </c>
    </row>
    <row r="314" spans="1:19" hidden="1">
      <c r="A314" t="s">
        <v>4945</v>
      </c>
      <c r="B314" t="s">
        <v>4862</v>
      </c>
      <c r="C314" t="s">
        <v>681</v>
      </c>
      <c r="D314" t="s">
        <v>735</v>
      </c>
      <c r="E314" s="842">
        <v>948</v>
      </c>
      <c r="F314" s="842">
        <v>483</v>
      </c>
      <c r="G314" s="842">
        <v>1431</v>
      </c>
      <c r="H314" s="842">
        <v>1462</v>
      </c>
      <c r="I314" s="842">
        <v>967</v>
      </c>
      <c r="J314" s="842">
        <v>2429</v>
      </c>
      <c r="K314" s="842">
        <v>420</v>
      </c>
      <c r="L314" s="842">
        <v>194</v>
      </c>
      <c r="M314" s="842">
        <v>614</v>
      </c>
      <c r="N314" s="842">
        <v>49</v>
      </c>
      <c r="O314" s="842">
        <v>14</v>
      </c>
      <c r="P314" s="842">
        <v>63</v>
      </c>
      <c r="Q314" s="842">
        <v>2879</v>
      </c>
      <c r="R314" s="842">
        <v>1658</v>
      </c>
      <c r="S314" s="842">
        <v>4537</v>
      </c>
    </row>
    <row r="315" spans="1:19">
      <c r="A315" t="s">
        <v>4945</v>
      </c>
      <c r="B315" t="s">
        <v>4862</v>
      </c>
      <c r="C315" t="s">
        <v>681</v>
      </c>
      <c r="D315" t="s">
        <v>5156</v>
      </c>
      <c r="E315" s="842">
        <v>3141</v>
      </c>
      <c r="F315" s="842">
        <v>2932</v>
      </c>
      <c r="G315" s="842">
        <v>6073</v>
      </c>
      <c r="H315" s="842">
        <v>6764</v>
      </c>
      <c r="I315" s="842">
        <v>5630</v>
      </c>
      <c r="J315" s="842">
        <v>12394</v>
      </c>
      <c r="K315" s="842">
        <v>1130</v>
      </c>
      <c r="L315" s="842">
        <v>769</v>
      </c>
      <c r="M315" s="842">
        <v>1899</v>
      </c>
      <c r="N315" s="842">
        <v>109</v>
      </c>
      <c r="O315" s="842">
        <v>32</v>
      </c>
      <c r="P315" s="842">
        <v>141</v>
      </c>
      <c r="Q315" s="842">
        <v>11144</v>
      </c>
      <c r="R315" s="842">
        <v>9363</v>
      </c>
      <c r="S315" s="842">
        <v>20507</v>
      </c>
    </row>
    <row r="316" spans="1:19" hidden="1">
      <c r="A316" t="s">
        <v>4945</v>
      </c>
      <c r="B316" t="s">
        <v>4862</v>
      </c>
      <c r="C316" t="s">
        <v>681</v>
      </c>
      <c r="D316" t="s">
        <v>5157</v>
      </c>
      <c r="E316" s="842">
        <v>1844</v>
      </c>
      <c r="F316" s="842">
        <v>1388</v>
      </c>
      <c r="G316" s="842">
        <v>3232</v>
      </c>
      <c r="H316" s="842">
        <v>0</v>
      </c>
      <c r="I316" s="842">
        <v>0</v>
      </c>
      <c r="J316" s="842">
        <v>0</v>
      </c>
      <c r="K316" s="842">
        <v>0</v>
      </c>
      <c r="L316" s="842">
        <v>0</v>
      </c>
      <c r="M316" s="842">
        <v>0</v>
      </c>
      <c r="N316" s="842">
        <v>0</v>
      </c>
      <c r="O316" s="842">
        <v>0</v>
      </c>
      <c r="P316" s="842">
        <v>0</v>
      </c>
      <c r="Q316" s="842">
        <v>1844</v>
      </c>
      <c r="R316" s="842">
        <v>1388</v>
      </c>
      <c r="S316" s="842">
        <v>3232</v>
      </c>
    </row>
    <row r="317" spans="1:19" hidden="1">
      <c r="A317" t="s">
        <v>4946</v>
      </c>
      <c r="B317" t="s">
        <v>4862</v>
      </c>
      <c r="C317" t="s">
        <v>681</v>
      </c>
      <c r="D317" t="s">
        <v>735</v>
      </c>
      <c r="E317" s="842">
        <v>4985</v>
      </c>
      <c r="F317" s="842">
        <v>4320</v>
      </c>
      <c r="G317" s="842">
        <v>9305</v>
      </c>
      <c r="H317" s="842">
        <v>6764</v>
      </c>
      <c r="I317" s="842">
        <v>5630</v>
      </c>
      <c r="J317" s="842">
        <v>12394</v>
      </c>
      <c r="K317" s="842">
        <v>1130</v>
      </c>
      <c r="L317" s="842">
        <v>769</v>
      </c>
      <c r="M317" s="842">
        <v>1899</v>
      </c>
      <c r="N317" s="842">
        <v>109</v>
      </c>
      <c r="O317" s="842">
        <v>32</v>
      </c>
      <c r="P317" s="842">
        <v>141</v>
      </c>
      <c r="Q317" s="842">
        <v>12988</v>
      </c>
      <c r="R317" s="842">
        <v>10751</v>
      </c>
      <c r="S317" s="842">
        <v>23739</v>
      </c>
    </row>
    <row r="318" spans="1:19">
      <c r="A318" t="s">
        <v>4946</v>
      </c>
      <c r="B318" t="s">
        <v>4896</v>
      </c>
      <c r="C318" t="s">
        <v>681</v>
      </c>
      <c r="D318" t="s">
        <v>5156</v>
      </c>
      <c r="E318" s="842">
        <v>656</v>
      </c>
      <c r="F318" s="842">
        <v>705</v>
      </c>
      <c r="G318" s="842">
        <v>1361</v>
      </c>
      <c r="H318" s="842">
        <v>0</v>
      </c>
      <c r="I318" s="842">
        <v>0</v>
      </c>
      <c r="J318" s="842">
        <v>0</v>
      </c>
      <c r="K318" s="842">
        <v>0</v>
      </c>
      <c r="L318" s="842">
        <v>0</v>
      </c>
      <c r="M318" s="842">
        <v>0</v>
      </c>
      <c r="N318" s="842">
        <v>0</v>
      </c>
      <c r="O318" s="842">
        <v>0</v>
      </c>
      <c r="P318" s="842">
        <v>0</v>
      </c>
      <c r="Q318" s="842">
        <v>656</v>
      </c>
      <c r="R318" s="842">
        <v>705</v>
      </c>
      <c r="S318" s="842">
        <v>1361</v>
      </c>
    </row>
    <row r="319" spans="1:19" hidden="1">
      <c r="A319" t="s">
        <v>4946</v>
      </c>
      <c r="B319" t="s">
        <v>4896</v>
      </c>
      <c r="C319" t="s">
        <v>681</v>
      </c>
      <c r="D319" t="s">
        <v>5157</v>
      </c>
      <c r="E319" s="842">
        <v>339</v>
      </c>
      <c r="F319" s="842">
        <v>277</v>
      </c>
      <c r="G319" s="842">
        <v>616</v>
      </c>
      <c r="H319" s="842">
        <v>0</v>
      </c>
      <c r="I319" s="842">
        <v>0</v>
      </c>
      <c r="J319" s="842">
        <v>0</v>
      </c>
      <c r="K319" s="842">
        <v>0</v>
      </c>
      <c r="L319" s="842">
        <v>0</v>
      </c>
      <c r="M319" s="842">
        <v>0</v>
      </c>
      <c r="N319" s="842">
        <v>0</v>
      </c>
      <c r="O319" s="842">
        <v>0</v>
      </c>
      <c r="P319" s="842">
        <v>0</v>
      </c>
      <c r="Q319" s="842">
        <v>339</v>
      </c>
      <c r="R319" s="842">
        <v>277</v>
      </c>
      <c r="S319" s="842">
        <v>616</v>
      </c>
    </row>
    <row r="320" spans="1:19" hidden="1">
      <c r="A320" t="s">
        <v>4947</v>
      </c>
      <c r="B320" t="s">
        <v>4896</v>
      </c>
      <c r="C320" t="s">
        <v>681</v>
      </c>
      <c r="D320" t="s">
        <v>735</v>
      </c>
      <c r="E320" s="842">
        <v>995</v>
      </c>
      <c r="F320" s="842">
        <v>982</v>
      </c>
      <c r="G320" s="842">
        <v>1977</v>
      </c>
      <c r="H320" s="842">
        <v>0</v>
      </c>
      <c r="I320" s="842">
        <v>0</v>
      </c>
      <c r="J320" s="842">
        <v>0</v>
      </c>
      <c r="K320" s="842">
        <v>0</v>
      </c>
      <c r="L320" s="842">
        <v>0</v>
      </c>
      <c r="M320" s="842">
        <v>0</v>
      </c>
      <c r="N320" s="842">
        <v>0</v>
      </c>
      <c r="O320" s="842">
        <v>0</v>
      </c>
      <c r="P320" s="842">
        <v>0</v>
      </c>
      <c r="Q320" s="842">
        <v>995</v>
      </c>
      <c r="R320" s="842">
        <v>982</v>
      </c>
      <c r="S320" s="842">
        <v>1977</v>
      </c>
    </row>
    <row r="321" spans="1:19">
      <c r="A321" t="s">
        <v>4947</v>
      </c>
      <c r="B321" t="s">
        <v>4862</v>
      </c>
      <c r="C321" t="s">
        <v>681</v>
      </c>
      <c r="D321" t="s">
        <v>5156</v>
      </c>
      <c r="E321" s="842">
        <v>101</v>
      </c>
      <c r="F321" s="842">
        <v>344</v>
      </c>
      <c r="G321" s="842">
        <v>445</v>
      </c>
      <c r="H321" s="842">
        <v>96</v>
      </c>
      <c r="I321" s="842">
        <v>540</v>
      </c>
      <c r="J321" s="842">
        <v>636</v>
      </c>
      <c r="K321" s="842">
        <v>671</v>
      </c>
      <c r="L321" s="842">
        <v>351</v>
      </c>
      <c r="M321" s="842">
        <v>1022</v>
      </c>
      <c r="N321" s="842">
        <v>0</v>
      </c>
      <c r="O321" s="842">
        <v>0</v>
      </c>
      <c r="P321" s="842">
        <v>0</v>
      </c>
      <c r="Q321" s="842">
        <v>868</v>
      </c>
      <c r="R321" s="842">
        <v>1235</v>
      </c>
      <c r="S321" s="842">
        <v>2103</v>
      </c>
    </row>
    <row r="322" spans="1:19" hidden="1">
      <c r="A322" t="s">
        <v>4948</v>
      </c>
      <c r="B322" t="s">
        <v>4862</v>
      </c>
      <c r="C322" t="s">
        <v>681</v>
      </c>
      <c r="D322" t="s">
        <v>735</v>
      </c>
      <c r="E322" s="842">
        <v>101</v>
      </c>
      <c r="F322" s="842">
        <v>344</v>
      </c>
      <c r="G322" s="842">
        <v>445</v>
      </c>
      <c r="H322" s="842">
        <v>96</v>
      </c>
      <c r="I322" s="842">
        <v>540</v>
      </c>
      <c r="J322" s="842">
        <v>636</v>
      </c>
      <c r="K322" s="842">
        <v>671</v>
      </c>
      <c r="L322" s="842">
        <v>351</v>
      </c>
      <c r="M322" s="842">
        <v>1022</v>
      </c>
      <c r="N322" s="842">
        <v>0</v>
      </c>
      <c r="O322" s="842">
        <v>0</v>
      </c>
      <c r="P322" s="842">
        <v>0</v>
      </c>
      <c r="Q322" s="842">
        <v>868</v>
      </c>
      <c r="R322" s="842">
        <v>1235</v>
      </c>
      <c r="S322" s="842">
        <v>2103</v>
      </c>
    </row>
    <row r="323" spans="1:19">
      <c r="A323" t="s">
        <v>4948</v>
      </c>
      <c r="B323" t="s">
        <v>4862</v>
      </c>
      <c r="C323" t="s">
        <v>681</v>
      </c>
      <c r="D323" t="s">
        <v>5156</v>
      </c>
      <c r="E323" s="842">
        <v>1588</v>
      </c>
      <c r="F323" s="842">
        <v>1205</v>
      </c>
      <c r="G323" s="842">
        <v>2793</v>
      </c>
      <c r="H323" s="842">
        <v>5853</v>
      </c>
      <c r="I323" s="842">
        <v>5218</v>
      </c>
      <c r="J323" s="842">
        <v>11071</v>
      </c>
      <c r="K323" s="842">
        <v>726</v>
      </c>
      <c r="L323" s="842">
        <v>505</v>
      </c>
      <c r="M323" s="842">
        <v>1231</v>
      </c>
      <c r="N323" s="842">
        <v>132</v>
      </c>
      <c r="O323" s="842">
        <v>72</v>
      </c>
      <c r="P323" s="842">
        <v>204</v>
      </c>
      <c r="Q323" s="842">
        <v>8299</v>
      </c>
      <c r="R323" s="842">
        <v>7000</v>
      </c>
      <c r="S323" s="842">
        <v>15299</v>
      </c>
    </row>
    <row r="324" spans="1:19" hidden="1">
      <c r="A324" t="s">
        <v>4948</v>
      </c>
      <c r="B324" t="s">
        <v>4862</v>
      </c>
      <c r="C324" t="s">
        <v>681</v>
      </c>
      <c r="D324" t="s">
        <v>5157</v>
      </c>
      <c r="E324" s="842">
        <v>138</v>
      </c>
      <c r="F324" s="842">
        <v>128</v>
      </c>
      <c r="G324" s="842">
        <v>266</v>
      </c>
      <c r="H324" s="842">
        <v>0</v>
      </c>
      <c r="I324" s="842">
        <v>0</v>
      </c>
      <c r="J324" s="842">
        <v>0</v>
      </c>
      <c r="K324" s="842">
        <v>0</v>
      </c>
      <c r="L324" s="842">
        <v>0</v>
      </c>
      <c r="M324" s="842">
        <v>0</v>
      </c>
      <c r="N324" s="842">
        <v>0</v>
      </c>
      <c r="O324" s="842">
        <v>0</v>
      </c>
      <c r="P324" s="842">
        <v>0</v>
      </c>
      <c r="Q324" s="842">
        <v>138</v>
      </c>
      <c r="R324" s="842">
        <v>128</v>
      </c>
      <c r="S324" s="842">
        <v>266</v>
      </c>
    </row>
    <row r="325" spans="1:19" hidden="1">
      <c r="A325" t="s">
        <v>4948</v>
      </c>
      <c r="B325" t="s">
        <v>4862</v>
      </c>
      <c r="C325" t="s">
        <v>681</v>
      </c>
      <c r="D325" t="s">
        <v>5158</v>
      </c>
      <c r="E325" s="842">
        <v>0</v>
      </c>
      <c r="F325" s="842">
        <v>0</v>
      </c>
      <c r="G325" s="842">
        <v>0</v>
      </c>
      <c r="H325" s="842">
        <v>0</v>
      </c>
      <c r="I325" s="842">
        <v>0</v>
      </c>
      <c r="J325" s="842">
        <v>0</v>
      </c>
      <c r="K325" s="842">
        <v>117</v>
      </c>
      <c r="L325" s="842">
        <v>15</v>
      </c>
      <c r="M325" s="842">
        <v>132</v>
      </c>
      <c r="N325" s="842">
        <v>0</v>
      </c>
      <c r="O325" s="842">
        <v>0</v>
      </c>
      <c r="P325" s="842">
        <v>0</v>
      </c>
      <c r="Q325" s="842">
        <v>117</v>
      </c>
      <c r="R325" s="842">
        <v>15</v>
      </c>
      <c r="S325" s="842">
        <v>132</v>
      </c>
    </row>
    <row r="326" spans="1:19" hidden="1">
      <c r="A326" t="s">
        <v>4949</v>
      </c>
      <c r="B326" t="s">
        <v>4862</v>
      </c>
      <c r="C326" t="s">
        <v>681</v>
      </c>
      <c r="D326" t="s">
        <v>735</v>
      </c>
      <c r="E326" s="842">
        <v>1726</v>
      </c>
      <c r="F326" s="842">
        <v>1333</v>
      </c>
      <c r="G326" s="842">
        <v>3059</v>
      </c>
      <c r="H326" s="842">
        <v>5853</v>
      </c>
      <c r="I326" s="842">
        <v>5218</v>
      </c>
      <c r="J326" s="842">
        <v>11071</v>
      </c>
      <c r="K326" s="842">
        <v>843</v>
      </c>
      <c r="L326" s="842">
        <v>520</v>
      </c>
      <c r="M326" s="842">
        <v>1363</v>
      </c>
      <c r="N326" s="842">
        <v>132</v>
      </c>
      <c r="O326" s="842">
        <v>72</v>
      </c>
      <c r="P326" s="842">
        <v>204</v>
      </c>
      <c r="Q326" s="842">
        <v>8554</v>
      </c>
      <c r="R326" s="842">
        <v>7143</v>
      </c>
      <c r="S326" s="842">
        <v>15697</v>
      </c>
    </row>
    <row r="327" spans="1:19">
      <c r="A327" t="s">
        <v>4949</v>
      </c>
      <c r="B327" t="s">
        <v>4848</v>
      </c>
      <c r="C327" t="s">
        <v>681</v>
      </c>
      <c r="D327" t="s">
        <v>5156</v>
      </c>
      <c r="E327" s="842">
        <v>0</v>
      </c>
      <c r="F327" s="842">
        <v>0</v>
      </c>
      <c r="G327" s="842">
        <v>0</v>
      </c>
      <c r="H327" s="842">
        <v>2580</v>
      </c>
      <c r="I327" s="842">
        <v>3304</v>
      </c>
      <c r="J327" s="842">
        <v>5884</v>
      </c>
      <c r="K327" s="842">
        <v>509</v>
      </c>
      <c r="L327" s="842">
        <v>331</v>
      </c>
      <c r="M327" s="842">
        <v>840</v>
      </c>
      <c r="N327" s="842">
        <v>172</v>
      </c>
      <c r="O327" s="842">
        <v>146</v>
      </c>
      <c r="P327" s="842">
        <v>318</v>
      </c>
      <c r="Q327" s="842">
        <v>3261</v>
      </c>
      <c r="R327" s="842">
        <v>3781</v>
      </c>
      <c r="S327" s="842">
        <v>7042</v>
      </c>
    </row>
    <row r="328" spans="1:19" hidden="1">
      <c r="A328" t="s">
        <v>4949</v>
      </c>
      <c r="B328" t="s">
        <v>4848</v>
      </c>
      <c r="C328" t="s">
        <v>681</v>
      </c>
      <c r="D328" t="s">
        <v>5157</v>
      </c>
      <c r="E328" s="842">
        <v>0</v>
      </c>
      <c r="F328" s="842">
        <v>0</v>
      </c>
      <c r="G328" s="842">
        <v>0</v>
      </c>
      <c r="H328" s="842">
        <v>0</v>
      </c>
      <c r="I328" s="842">
        <v>0</v>
      </c>
      <c r="J328" s="842">
        <v>0</v>
      </c>
      <c r="K328" s="842">
        <v>351</v>
      </c>
      <c r="L328" s="842">
        <v>161</v>
      </c>
      <c r="M328" s="842">
        <v>512</v>
      </c>
      <c r="N328" s="842">
        <v>0</v>
      </c>
      <c r="O328" s="842">
        <v>0</v>
      </c>
      <c r="P328" s="842">
        <v>0</v>
      </c>
      <c r="Q328" s="842">
        <v>351</v>
      </c>
      <c r="R328" s="842">
        <v>161</v>
      </c>
      <c r="S328" s="842">
        <v>512</v>
      </c>
    </row>
    <row r="329" spans="1:19" hidden="1">
      <c r="A329" t="s">
        <v>4950</v>
      </c>
      <c r="B329" t="s">
        <v>4848</v>
      </c>
      <c r="C329" t="s">
        <v>681</v>
      </c>
      <c r="D329" t="s">
        <v>735</v>
      </c>
      <c r="E329" s="842">
        <v>0</v>
      </c>
      <c r="F329" s="842">
        <v>0</v>
      </c>
      <c r="G329" s="842">
        <v>0</v>
      </c>
      <c r="H329" s="842">
        <v>2580</v>
      </c>
      <c r="I329" s="842">
        <v>3304</v>
      </c>
      <c r="J329" s="842">
        <v>5884</v>
      </c>
      <c r="K329" s="842">
        <v>860</v>
      </c>
      <c r="L329" s="842">
        <v>492</v>
      </c>
      <c r="M329" s="842">
        <v>1352</v>
      </c>
      <c r="N329" s="842">
        <v>172</v>
      </c>
      <c r="O329" s="842">
        <v>146</v>
      </c>
      <c r="P329" s="842">
        <v>318</v>
      </c>
      <c r="Q329" s="842">
        <v>3612</v>
      </c>
      <c r="R329" s="842">
        <v>3942</v>
      </c>
      <c r="S329" s="842">
        <v>7554</v>
      </c>
    </row>
    <row r="330" spans="1:19">
      <c r="A330" t="s">
        <v>4950</v>
      </c>
      <c r="B330" t="s">
        <v>4862</v>
      </c>
      <c r="C330" t="s">
        <v>681</v>
      </c>
      <c r="D330" t="s">
        <v>5156</v>
      </c>
      <c r="E330" s="842">
        <v>2408</v>
      </c>
      <c r="F330" s="842">
        <v>4741</v>
      </c>
      <c r="G330" s="842">
        <v>7149</v>
      </c>
      <c r="H330" s="842">
        <v>5515</v>
      </c>
      <c r="I330" s="842">
        <v>11899</v>
      </c>
      <c r="J330" s="842">
        <v>17414</v>
      </c>
      <c r="K330" s="842">
        <v>508</v>
      </c>
      <c r="L330" s="842">
        <v>847</v>
      </c>
      <c r="M330" s="842">
        <v>1355</v>
      </c>
      <c r="N330" s="842">
        <v>216</v>
      </c>
      <c r="O330" s="842">
        <v>270</v>
      </c>
      <c r="P330" s="842">
        <v>486</v>
      </c>
      <c r="Q330" s="842">
        <v>8647</v>
      </c>
      <c r="R330" s="842">
        <v>17757</v>
      </c>
      <c r="S330" s="842">
        <v>26404</v>
      </c>
    </row>
    <row r="331" spans="1:19" hidden="1">
      <c r="A331" t="s">
        <v>4950</v>
      </c>
      <c r="B331" t="s">
        <v>4862</v>
      </c>
      <c r="C331" t="s">
        <v>681</v>
      </c>
      <c r="D331" t="s">
        <v>5157</v>
      </c>
      <c r="E331" s="842">
        <v>1764</v>
      </c>
      <c r="F331" s="842">
        <v>2424</v>
      </c>
      <c r="G331" s="842">
        <v>4188</v>
      </c>
      <c r="H331" s="842">
        <v>0</v>
      </c>
      <c r="I331" s="842">
        <v>0</v>
      </c>
      <c r="J331" s="842">
        <v>0</v>
      </c>
      <c r="K331" s="842">
        <v>0</v>
      </c>
      <c r="L331" s="842">
        <v>0</v>
      </c>
      <c r="M331" s="842">
        <v>0</v>
      </c>
      <c r="N331" s="842">
        <v>0</v>
      </c>
      <c r="O331" s="842">
        <v>0</v>
      </c>
      <c r="P331" s="842">
        <v>0</v>
      </c>
      <c r="Q331" s="842">
        <v>1764</v>
      </c>
      <c r="R331" s="842">
        <v>2424</v>
      </c>
      <c r="S331" s="842">
        <v>4188</v>
      </c>
    </row>
    <row r="332" spans="1:19" hidden="1">
      <c r="A332" t="s">
        <v>4950</v>
      </c>
      <c r="B332" t="s">
        <v>4862</v>
      </c>
      <c r="C332" t="s">
        <v>681</v>
      </c>
      <c r="D332" t="s">
        <v>5158</v>
      </c>
      <c r="E332" s="842">
        <v>8</v>
      </c>
      <c r="F332" s="842">
        <v>4</v>
      </c>
      <c r="G332" s="842">
        <v>12</v>
      </c>
      <c r="H332" s="842">
        <v>7</v>
      </c>
      <c r="I332" s="842">
        <v>5</v>
      </c>
      <c r="J332" s="842">
        <v>12</v>
      </c>
      <c r="K332" s="842">
        <v>0</v>
      </c>
      <c r="L332" s="842">
        <v>0</v>
      </c>
      <c r="M332" s="842">
        <v>0</v>
      </c>
      <c r="N332" s="842">
        <v>0</v>
      </c>
      <c r="O332" s="842">
        <v>0</v>
      </c>
      <c r="P332" s="842">
        <v>0</v>
      </c>
      <c r="Q332" s="842">
        <v>15</v>
      </c>
      <c r="R332" s="842">
        <v>9</v>
      </c>
      <c r="S332" s="842">
        <v>24</v>
      </c>
    </row>
    <row r="333" spans="1:19" hidden="1">
      <c r="A333" t="s">
        <v>4951</v>
      </c>
      <c r="B333" t="s">
        <v>4862</v>
      </c>
      <c r="C333" t="s">
        <v>681</v>
      </c>
      <c r="D333" t="s">
        <v>735</v>
      </c>
      <c r="E333" s="842">
        <v>4180</v>
      </c>
      <c r="F333" s="842">
        <v>7169</v>
      </c>
      <c r="G333" s="842">
        <v>11349</v>
      </c>
      <c r="H333" s="842">
        <v>5522</v>
      </c>
      <c r="I333" s="842">
        <v>11904</v>
      </c>
      <c r="J333" s="842">
        <v>17426</v>
      </c>
      <c r="K333" s="842">
        <v>508</v>
      </c>
      <c r="L333" s="842">
        <v>847</v>
      </c>
      <c r="M333" s="842">
        <v>1355</v>
      </c>
      <c r="N333" s="842">
        <v>216</v>
      </c>
      <c r="O333" s="842">
        <v>270</v>
      </c>
      <c r="P333" s="842">
        <v>486</v>
      </c>
      <c r="Q333" s="842">
        <v>10426</v>
      </c>
      <c r="R333" s="842">
        <v>20190</v>
      </c>
      <c r="S333" s="842">
        <v>30616</v>
      </c>
    </row>
    <row r="334" spans="1:19">
      <c r="A334" t="s">
        <v>4951</v>
      </c>
      <c r="B334" t="s">
        <v>4862</v>
      </c>
      <c r="C334" t="s">
        <v>681</v>
      </c>
      <c r="D334" t="s">
        <v>5156</v>
      </c>
      <c r="E334" s="842">
        <v>1759</v>
      </c>
      <c r="F334" s="842">
        <v>1717</v>
      </c>
      <c r="G334" s="842">
        <v>3476</v>
      </c>
      <c r="H334" s="842">
        <v>5379</v>
      </c>
      <c r="I334" s="842">
        <v>5010</v>
      </c>
      <c r="J334" s="842">
        <v>10389</v>
      </c>
      <c r="K334" s="842">
        <v>1461</v>
      </c>
      <c r="L334" s="842">
        <v>1575</v>
      </c>
      <c r="M334" s="842">
        <v>3036</v>
      </c>
      <c r="N334" s="842">
        <v>224</v>
      </c>
      <c r="O334" s="842">
        <v>154</v>
      </c>
      <c r="P334" s="842">
        <v>378</v>
      </c>
      <c r="Q334" s="842">
        <v>8823</v>
      </c>
      <c r="R334" s="842">
        <v>8456</v>
      </c>
      <c r="S334" s="842">
        <v>17279</v>
      </c>
    </row>
    <row r="335" spans="1:19" hidden="1">
      <c r="A335" t="s">
        <v>4951</v>
      </c>
      <c r="B335" t="s">
        <v>4862</v>
      </c>
      <c r="C335" t="s">
        <v>681</v>
      </c>
      <c r="D335" t="s">
        <v>5157</v>
      </c>
      <c r="E335" s="842">
        <v>534</v>
      </c>
      <c r="F335" s="842">
        <v>431</v>
      </c>
      <c r="G335" s="842">
        <v>965</v>
      </c>
      <c r="H335" s="842">
        <v>0</v>
      </c>
      <c r="I335" s="842">
        <v>0</v>
      </c>
      <c r="J335" s="842">
        <v>0</v>
      </c>
      <c r="K335" s="842">
        <v>0</v>
      </c>
      <c r="L335" s="842">
        <v>0</v>
      </c>
      <c r="M335" s="842">
        <v>0</v>
      </c>
      <c r="N335" s="842">
        <v>0</v>
      </c>
      <c r="O335" s="842">
        <v>0</v>
      </c>
      <c r="P335" s="842">
        <v>0</v>
      </c>
      <c r="Q335" s="842">
        <v>534</v>
      </c>
      <c r="R335" s="842">
        <v>431</v>
      </c>
      <c r="S335" s="842">
        <v>965</v>
      </c>
    </row>
    <row r="336" spans="1:19" hidden="1">
      <c r="A336" t="s">
        <v>4951</v>
      </c>
      <c r="B336" t="s">
        <v>4862</v>
      </c>
      <c r="C336" t="s">
        <v>681</v>
      </c>
      <c r="D336" t="s">
        <v>5158</v>
      </c>
      <c r="E336" s="842">
        <v>58</v>
      </c>
      <c r="F336" s="842">
        <v>26</v>
      </c>
      <c r="G336" s="842">
        <v>84</v>
      </c>
      <c r="H336" s="842">
        <v>0</v>
      </c>
      <c r="I336" s="842">
        <v>0</v>
      </c>
      <c r="J336" s="842">
        <v>0</v>
      </c>
      <c r="K336" s="842">
        <v>4132</v>
      </c>
      <c r="L336" s="842">
        <v>126</v>
      </c>
      <c r="M336" s="842">
        <v>4258</v>
      </c>
      <c r="N336" s="842">
        <v>0</v>
      </c>
      <c r="O336" s="842">
        <v>0</v>
      </c>
      <c r="P336" s="842">
        <v>0</v>
      </c>
      <c r="Q336" s="842">
        <v>4190</v>
      </c>
      <c r="R336" s="842">
        <v>152</v>
      </c>
      <c r="S336" s="842">
        <v>4342</v>
      </c>
    </row>
    <row r="337" spans="1:19" hidden="1">
      <c r="A337" t="s">
        <v>4952</v>
      </c>
      <c r="B337" t="s">
        <v>4862</v>
      </c>
      <c r="C337" t="s">
        <v>681</v>
      </c>
      <c r="D337" t="s">
        <v>735</v>
      </c>
      <c r="E337" s="842">
        <v>2351</v>
      </c>
      <c r="F337" s="842">
        <v>2174</v>
      </c>
      <c r="G337" s="842">
        <v>4525</v>
      </c>
      <c r="H337" s="842">
        <v>5379</v>
      </c>
      <c r="I337" s="842">
        <v>5010</v>
      </c>
      <c r="J337" s="842">
        <v>10389</v>
      </c>
      <c r="K337" s="842">
        <v>5593</v>
      </c>
      <c r="L337" s="842">
        <v>1701</v>
      </c>
      <c r="M337" s="842">
        <v>7294</v>
      </c>
      <c r="N337" s="842">
        <v>224</v>
      </c>
      <c r="O337" s="842">
        <v>154</v>
      </c>
      <c r="P337" s="842">
        <v>378</v>
      </c>
      <c r="Q337" s="842">
        <v>13547</v>
      </c>
      <c r="R337" s="842">
        <v>9039</v>
      </c>
      <c r="S337" s="842">
        <v>22586</v>
      </c>
    </row>
    <row r="338" spans="1:19">
      <c r="A338" t="s">
        <v>4952</v>
      </c>
      <c r="B338" t="s">
        <v>4862</v>
      </c>
      <c r="C338" t="s">
        <v>681</v>
      </c>
      <c r="D338" t="s">
        <v>5156</v>
      </c>
      <c r="E338" s="842">
        <v>614</v>
      </c>
      <c r="F338" s="842">
        <v>746</v>
      </c>
      <c r="G338" s="842">
        <v>1360</v>
      </c>
      <c r="H338" s="842">
        <v>223</v>
      </c>
      <c r="I338" s="842">
        <v>238</v>
      </c>
      <c r="J338" s="842">
        <v>461</v>
      </c>
      <c r="K338" s="842">
        <v>417</v>
      </c>
      <c r="L338" s="842">
        <v>81</v>
      </c>
      <c r="M338" s="842">
        <v>498</v>
      </c>
      <c r="N338" s="842">
        <v>0</v>
      </c>
      <c r="O338" s="842">
        <v>0</v>
      </c>
      <c r="P338" s="842">
        <v>0</v>
      </c>
      <c r="Q338" s="842">
        <v>1254</v>
      </c>
      <c r="R338" s="842">
        <v>1065</v>
      </c>
      <c r="S338" s="842">
        <v>2319</v>
      </c>
    </row>
    <row r="339" spans="1:19" hidden="1">
      <c r="A339" t="s">
        <v>4952</v>
      </c>
      <c r="B339" t="s">
        <v>4862</v>
      </c>
      <c r="C339" t="s">
        <v>681</v>
      </c>
      <c r="D339" t="s">
        <v>5157</v>
      </c>
      <c r="E339" s="842">
        <v>10</v>
      </c>
      <c r="F339" s="842">
        <v>16</v>
      </c>
      <c r="G339" s="842">
        <v>26</v>
      </c>
      <c r="H339" s="842">
        <v>0</v>
      </c>
      <c r="I339" s="842">
        <v>0</v>
      </c>
      <c r="J339" s="842">
        <v>0</v>
      </c>
      <c r="K339" s="842">
        <v>0</v>
      </c>
      <c r="L339" s="842">
        <v>0</v>
      </c>
      <c r="M339" s="842">
        <v>0</v>
      </c>
      <c r="N339" s="842">
        <v>0</v>
      </c>
      <c r="O339" s="842">
        <v>0</v>
      </c>
      <c r="P339" s="842">
        <v>0</v>
      </c>
      <c r="Q339" s="842">
        <v>10</v>
      </c>
      <c r="R339" s="842">
        <v>16</v>
      </c>
      <c r="S339" s="842">
        <v>26</v>
      </c>
    </row>
    <row r="340" spans="1:19" hidden="1">
      <c r="A340" t="s">
        <v>4952</v>
      </c>
      <c r="B340" t="s">
        <v>4862</v>
      </c>
      <c r="C340" t="s">
        <v>681</v>
      </c>
      <c r="D340" t="s">
        <v>5158</v>
      </c>
      <c r="E340" s="842">
        <v>0</v>
      </c>
      <c r="F340" s="842">
        <v>0</v>
      </c>
      <c r="G340" s="842">
        <v>0</v>
      </c>
      <c r="H340" s="842">
        <v>0</v>
      </c>
      <c r="I340" s="842">
        <v>0</v>
      </c>
      <c r="J340" s="842">
        <v>0</v>
      </c>
      <c r="K340" s="842">
        <v>72</v>
      </c>
      <c r="L340" s="842">
        <v>26</v>
      </c>
      <c r="M340" s="842">
        <v>98</v>
      </c>
      <c r="N340" s="842">
        <v>0</v>
      </c>
      <c r="O340" s="842">
        <v>0</v>
      </c>
      <c r="P340" s="842">
        <v>0</v>
      </c>
      <c r="Q340" s="842">
        <v>72</v>
      </c>
      <c r="R340" s="842">
        <v>26</v>
      </c>
      <c r="S340" s="842">
        <v>98</v>
      </c>
    </row>
    <row r="341" spans="1:19" hidden="1">
      <c r="A341" t="s">
        <v>4953</v>
      </c>
      <c r="B341" t="s">
        <v>4862</v>
      </c>
      <c r="C341" t="s">
        <v>681</v>
      </c>
      <c r="D341" t="s">
        <v>735</v>
      </c>
      <c r="E341" s="842">
        <v>624</v>
      </c>
      <c r="F341" s="842">
        <v>762</v>
      </c>
      <c r="G341" s="842">
        <v>1386</v>
      </c>
      <c r="H341" s="842">
        <v>223</v>
      </c>
      <c r="I341" s="842">
        <v>238</v>
      </c>
      <c r="J341" s="842">
        <v>461</v>
      </c>
      <c r="K341" s="842">
        <v>489</v>
      </c>
      <c r="L341" s="842">
        <v>107</v>
      </c>
      <c r="M341" s="842">
        <v>596</v>
      </c>
      <c r="N341" s="842">
        <v>0</v>
      </c>
      <c r="O341" s="842">
        <v>0</v>
      </c>
      <c r="P341" s="842">
        <v>0</v>
      </c>
      <c r="Q341" s="842">
        <v>1336</v>
      </c>
      <c r="R341" s="842">
        <v>1107</v>
      </c>
      <c r="S341" s="842">
        <v>2443</v>
      </c>
    </row>
    <row r="342" spans="1:19">
      <c r="A342" t="s">
        <v>4953</v>
      </c>
      <c r="B342" t="s">
        <v>4862</v>
      </c>
      <c r="C342" t="s">
        <v>681</v>
      </c>
      <c r="D342" t="s">
        <v>5156</v>
      </c>
      <c r="E342" s="842">
        <v>0</v>
      </c>
      <c r="F342" s="842">
        <v>0</v>
      </c>
      <c r="G342" s="842">
        <v>0</v>
      </c>
      <c r="H342" s="842">
        <v>2750</v>
      </c>
      <c r="I342" s="842">
        <v>4540</v>
      </c>
      <c r="J342" s="842">
        <v>7290</v>
      </c>
      <c r="K342" s="842">
        <v>1609</v>
      </c>
      <c r="L342" s="842">
        <v>994</v>
      </c>
      <c r="M342" s="842">
        <v>2603</v>
      </c>
      <c r="N342" s="842">
        <v>440</v>
      </c>
      <c r="O342" s="842">
        <v>120</v>
      </c>
      <c r="P342" s="842">
        <v>560</v>
      </c>
      <c r="Q342" s="842">
        <v>4799</v>
      </c>
      <c r="R342" s="842">
        <v>5654</v>
      </c>
      <c r="S342" s="842">
        <v>10453</v>
      </c>
    </row>
    <row r="343" spans="1:19" hidden="1">
      <c r="A343" t="s">
        <v>4954</v>
      </c>
      <c r="B343" t="s">
        <v>4862</v>
      </c>
      <c r="C343" t="s">
        <v>681</v>
      </c>
      <c r="D343" t="s">
        <v>735</v>
      </c>
      <c r="E343" s="842">
        <v>0</v>
      </c>
      <c r="F343" s="842">
        <v>0</v>
      </c>
      <c r="G343" s="842">
        <v>0</v>
      </c>
      <c r="H343" s="842">
        <v>2750</v>
      </c>
      <c r="I343" s="842">
        <v>4540</v>
      </c>
      <c r="J343" s="842">
        <v>7290</v>
      </c>
      <c r="K343" s="842">
        <v>1609</v>
      </c>
      <c r="L343" s="842">
        <v>994</v>
      </c>
      <c r="M343" s="842">
        <v>2603</v>
      </c>
      <c r="N343" s="842">
        <v>440</v>
      </c>
      <c r="O343" s="842">
        <v>120</v>
      </c>
      <c r="P343" s="842">
        <v>560</v>
      </c>
      <c r="Q343" s="842">
        <v>4799</v>
      </c>
      <c r="R343" s="842">
        <v>5654</v>
      </c>
      <c r="S343" s="842">
        <v>10453</v>
      </c>
    </row>
    <row r="344" spans="1:19">
      <c r="A344" t="s">
        <v>4954</v>
      </c>
      <c r="B344" t="s">
        <v>4862</v>
      </c>
      <c r="C344" t="s">
        <v>681</v>
      </c>
      <c r="D344" t="s">
        <v>5156</v>
      </c>
      <c r="E344" s="842">
        <v>300</v>
      </c>
      <c r="F344" s="842">
        <v>336</v>
      </c>
      <c r="G344" s="842">
        <v>636</v>
      </c>
      <c r="H344" s="842">
        <v>2384</v>
      </c>
      <c r="I344" s="842">
        <v>2135</v>
      </c>
      <c r="J344" s="842">
        <v>4519</v>
      </c>
      <c r="K344" s="842">
        <v>454</v>
      </c>
      <c r="L344" s="842">
        <v>365</v>
      </c>
      <c r="M344" s="842">
        <v>819</v>
      </c>
      <c r="N344" s="842">
        <v>13</v>
      </c>
      <c r="O344" s="842">
        <v>28</v>
      </c>
      <c r="P344" s="842">
        <v>41</v>
      </c>
      <c r="Q344" s="842">
        <v>3151</v>
      </c>
      <c r="R344" s="842">
        <v>2864</v>
      </c>
      <c r="S344" s="842">
        <v>6015</v>
      </c>
    </row>
    <row r="345" spans="1:19" hidden="1">
      <c r="A345" t="s">
        <v>4954</v>
      </c>
      <c r="B345" t="s">
        <v>4862</v>
      </c>
      <c r="C345" t="s">
        <v>681</v>
      </c>
      <c r="D345" t="s">
        <v>5157</v>
      </c>
      <c r="E345" s="842">
        <v>36</v>
      </c>
      <c r="F345" s="842">
        <v>57</v>
      </c>
      <c r="G345" s="842">
        <v>93</v>
      </c>
      <c r="H345" s="842">
        <v>0</v>
      </c>
      <c r="I345" s="842">
        <v>0</v>
      </c>
      <c r="J345" s="842">
        <v>0</v>
      </c>
      <c r="K345" s="842">
        <v>0</v>
      </c>
      <c r="L345" s="842">
        <v>0</v>
      </c>
      <c r="M345" s="842">
        <v>0</v>
      </c>
      <c r="N345" s="842">
        <v>0</v>
      </c>
      <c r="O345" s="842">
        <v>0</v>
      </c>
      <c r="P345" s="842">
        <v>0</v>
      </c>
      <c r="Q345" s="842">
        <v>36</v>
      </c>
      <c r="R345" s="842">
        <v>57</v>
      </c>
      <c r="S345" s="842">
        <v>93</v>
      </c>
    </row>
    <row r="346" spans="1:19" hidden="1">
      <c r="A346" t="s">
        <v>4955</v>
      </c>
      <c r="B346" t="s">
        <v>4862</v>
      </c>
      <c r="C346" t="s">
        <v>681</v>
      </c>
      <c r="D346" t="s">
        <v>735</v>
      </c>
      <c r="E346" s="842">
        <v>336</v>
      </c>
      <c r="F346" s="842">
        <v>393</v>
      </c>
      <c r="G346" s="842">
        <v>729</v>
      </c>
      <c r="H346" s="842">
        <v>2384</v>
      </c>
      <c r="I346" s="842">
        <v>2135</v>
      </c>
      <c r="J346" s="842">
        <v>4519</v>
      </c>
      <c r="K346" s="842">
        <v>454</v>
      </c>
      <c r="L346" s="842">
        <v>365</v>
      </c>
      <c r="M346" s="842">
        <v>819</v>
      </c>
      <c r="N346" s="842">
        <v>13</v>
      </c>
      <c r="O346" s="842">
        <v>28</v>
      </c>
      <c r="P346" s="842">
        <v>41</v>
      </c>
      <c r="Q346" s="842">
        <v>3187</v>
      </c>
      <c r="R346" s="842">
        <v>2921</v>
      </c>
      <c r="S346" s="842">
        <v>6108</v>
      </c>
    </row>
    <row r="347" spans="1:19">
      <c r="A347" t="s">
        <v>4955</v>
      </c>
      <c r="B347" t="s">
        <v>4896</v>
      </c>
      <c r="C347" t="s">
        <v>681</v>
      </c>
      <c r="D347" t="s">
        <v>5156</v>
      </c>
      <c r="E347" s="842">
        <v>1255</v>
      </c>
      <c r="F347" s="842">
        <v>1548</v>
      </c>
      <c r="G347" s="842">
        <v>2803</v>
      </c>
      <c r="H347" s="842">
        <v>0</v>
      </c>
      <c r="I347" s="842">
        <v>0</v>
      </c>
      <c r="J347" s="842">
        <v>0</v>
      </c>
      <c r="K347" s="842">
        <v>0</v>
      </c>
      <c r="L347" s="842">
        <v>0</v>
      </c>
      <c r="M347" s="842">
        <v>0</v>
      </c>
      <c r="N347" s="842">
        <v>0</v>
      </c>
      <c r="O347" s="842">
        <v>0</v>
      </c>
      <c r="P347" s="842">
        <v>0</v>
      </c>
      <c r="Q347" s="842">
        <v>1255</v>
      </c>
      <c r="R347" s="842">
        <v>1548</v>
      </c>
      <c r="S347" s="842">
        <v>2803</v>
      </c>
    </row>
    <row r="348" spans="1:19" hidden="1">
      <c r="A348" t="s">
        <v>4955</v>
      </c>
      <c r="B348" t="s">
        <v>4896</v>
      </c>
      <c r="C348" t="s">
        <v>681</v>
      </c>
      <c r="D348" t="s">
        <v>5157</v>
      </c>
      <c r="E348" s="842">
        <v>600</v>
      </c>
      <c r="F348" s="842">
        <v>642</v>
      </c>
      <c r="G348" s="842">
        <v>1242</v>
      </c>
      <c r="H348" s="842">
        <v>0</v>
      </c>
      <c r="I348" s="842">
        <v>0</v>
      </c>
      <c r="J348" s="842">
        <v>0</v>
      </c>
      <c r="K348" s="842">
        <v>0</v>
      </c>
      <c r="L348" s="842">
        <v>0</v>
      </c>
      <c r="M348" s="842">
        <v>0</v>
      </c>
      <c r="N348" s="842">
        <v>0</v>
      </c>
      <c r="O348" s="842">
        <v>0</v>
      </c>
      <c r="P348" s="842">
        <v>0</v>
      </c>
      <c r="Q348" s="842">
        <v>600</v>
      </c>
      <c r="R348" s="842">
        <v>642</v>
      </c>
      <c r="S348" s="842">
        <v>1242</v>
      </c>
    </row>
    <row r="349" spans="1:19" hidden="1">
      <c r="A349" t="s">
        <v>4956</v>
      </c>
      <c r="B349" t="s">
        <v>4896</v>
      </c>
      <c r="C349" t="s">
        <v>681</v>
      </c>
      <c r="D349" t="s">
        <v>735</v>
      </c>
      <c r="E349" s="842">
        <v>1855</v>
      </c>
      <c r="F349" s="842">
        <v>2190</v>
      </c>
      <c r="G349" s="842">
        <v>4045</v>
      </c>
      <c r="H349" s="842">
        <v>0</v>
      </c>
      <c r="I349" s="842">
        <v>0</v>
      </c>
      <c r="J349" s="842">
        <v>0</v>
      </c>
      <c r="K349" s="842">
        <v>0</v>
      </c>
      <c r="L349" s="842">
        <v>0</v>
      </c>
      <c r="M349" s="842">
        <v>0</v>
      </c>
      <c r="N349" s="842">
        <v>0</v>
      </c>
      <c r="O349" s="842">
        <v>0</v>
      </c>
      <c r="P349" s="842">
        <v>0</v>
      </c>
      <c r="Q349" s="842">
        <v>1855</v>
      </c>
      <c r="R349" s="842">
        <v>2190</v>
      </c>
      <c r="S349" s="842">
        <v>4045</v>
      </c>
    </row>
    <row r="350" spans="1:19">
      <c r="A350" t="s">
        <v>4956</v>
      </c>
      <c r="B350" t="s">
        <v>4848</v>
      </c>
      <c r="C350" t="s">
        <v>681</v>
      </c>
      <c r="D350" t="s">
        <v>5156</v>
      </c>
      <c r="E350" s="842">
        <v>15</v>
      </c>
      <c r="F350" s="842">
        <v>0</v>
      </c>
      <c r="G350" s="842">
        <v>15</v>
      </c>
      <c r="H350" s="842">
        <v>17871</v>
      </c>
      <c r="I350" s="842">
        <v>8362</v>
      </c>
      <c r="J350" s="842">
        <v>26233</v>
      </c>
      <c r="K350" s="842">
        <v>5435</v>
      </c>
      <c r="L350" s="842">
        <v>3436</v>
      </c>
      <c r="M350" s="842">
        <v>8871</v>
      </c>
      <c r="N350" s="842">
        <v>2208</v>
      </c>
      <c r="O350" s="842">
        <v>1555</v>
      </c>
      <c r="P350" s="842">
        <v>3763</v>
      </c>
      <c r="Q350" s="842">
        <v>25529</v>
      </c>
      <c r="R350" s="842">
        <v>13353</v>
      </c>
      <c r="S350" s="842">
        <v>38882</v>
      </c>
    </row>
    <row r="351" spans="1:19" hidden="1">
      <c r="A351" t="s">
        <v>4956</v>
      </c>
      <c r="B351" t="s">
        <v>4848</v>
      </c>
      <c r="C351" t="s">
        <v>681</v>
      </c>
      <c r="D351" t="s">
        <v>5157</v>
      </c>
      <c r="E351" s="842">
        <v>26</v>
      </c>
      <c r="F351" s="842">
        <v>6</v>
      </c>
      <c r="G351" s="842">
        <v>32</v>
      </c>
      <c r="H351" s="842">
        <v>0</v>
      </c>
      <c r="I351" s="842">
        <v>0</v>
      </c>
      <c r="J351" s="842">
        <v>0</v>
      </c>
      <c r="K351" s="842">
        <v>198</v>
      </c>
      <c r="L351" s="842">
        <v>144</v>
      </c>
      <c r="M351" s="842">
        <v>342</v>
      </c>
      <c r="N351" s="842">
        <v>0</v>
      </c>
      <c r="O351" s="842">
        <v>0</v>
      </c>
      <c r="P351" s="842">
        <v>0</v>
      </c>
      <c r="Q351" s="842">
        <v>224</v>
      </c>
      <c r="R351" s="842">
        <v>150</v>
      </c>
      <c r="S351" s="842">
        <v>374</v>
      </c>
    </row>
    <row r="352" spans="1:19" hidden="1">
      <c r="A352" t="s">
        <v>4957</v>
      </c>
      <c r="B352" t="s">
        <v>4848</v>
      </c>
      <c r="C352" t="s">
        <v>681</v>
      </c>
      <c r="D352" t="s">
        <v>735</v>
      </c>
      <c r="E352" s="842">
        <v>41</v>
      </c>
      <c r="F352" s="842">
        <v>6</v>
      </c>
      <c r="G352" s="842">
        <v>47</v>
      </c>
      <c r="H352" s="842">
        <v>17871</v>
      </c>
      <c r="I352" s="842">
        <v>8362</v>
      </c>
      <c r="J352" s="842">
        <v>26233</v>
      </c>
      <c r="K352" s="842">
        <v>5633</v>
      </c>
      <c r="L352" s="842">
        <v>3580</v>
      </c>
      <c r="M352" s="842">
        <v>9213</v>
      </c>
      <c r="N352" s="842">
        <v>2208</v>
      </c>
      <c r="O352" s="842">
        <v>1555</v>
      </c>
      <c r="P352" s="842">
        <v>3763</v>
      </c>
      <c r="Q352" s="842">
        <v>25753</v>
      </c>
      <c r="R352" s="842">
        <v>13503</v>
      </c>
      <c r="S352" s="842">
        <v>39256</v>
      </c>
    </row>
    <row r="353" spans="1:19">
      <c r="A353" t="s">
        <v>4957</v>
      </c>
      <c r="B353" t="s">
        <v>4862</v>
      </c>
      <c r="C353" t="s">
        <v>681</v>
      </c>
      <c r="D353" t="s">
        <v>5156</v>
      </c>
      <c r="E353" s="842">
        <v>114</v>
      </c>
      <c r="F353" s="842">
        <v>79</v>
      </c>
      <c r="G353" s="842">
        <v>193</v>
      </c>
      <c r="H353" s="842">
        <v>3468</v>
      </c>
      <c r="I353" s="842">
        <v>2729</v>
      </c>
      <c r="J353" s="842">
        <v>6197</v>
      </c>
      <c r="K353" s="842">
        <v>1220</v>
      </c>
      <c r="L353" s="842">
        <v>795</v>
      </c>
      <c r="M353" s="842">
        <v>2015</v>
      </c>
      <c r="N353" s="842">
        <v>325</v>
      </c>
      <c r="O353" s="842">
        <v>170</v>
      </c>
      <c r="P353" s="842">
        <v>495</v>
      </c>
      <c r="Q353" s="842">
        <v>5127</v>
      </c>
      <c r="R353" s="842">
        <v>3773</v>
      </c>
      <c r="S353" s="842">
        <v>8900</v>
      </c>
    </row>
    <row r="354" spans="1:19" hidden="1">
      <c r="A354" t="s">
        <v>4957</v>
      </c>
      <c r="B354" t="s">
        <v>4862</v>
      </c>
      <c r="C354" t="s">
        <v>681</v>
      </c>
      <c r="D354" t="s">
        <v>5157</v>
      </c>
      <c r="E354" s="842">
        <v>6</v>
      </c>
      <c r="F354" s="842">
        <v>11</v>
      </c>
      <c r="G354" s="842">
        <v>17</v>
      </c>
      <c r="H354" s="842">
        <v>0</v>
      </c>
      <c r="I354" s="842">
        <v>0</v>
      </c>
      <c r="J354" s="842">
        <v>0</v>
      </c>
      <c r="K354" s="842">
        <v>0</v>
      </c>
      <c r="L354" s="842">
        <v>0</v>
      </c>
      <c r="M354" s="842">
        <v>0</v>
      </c>
      <c r="N354" s="842">
        <v>0</v>
      </c>
      <c r="O354" s="842">
        <v>0</v>
      </c>
      <c r="P354" s="842">
        <v>0</v>
      </c>
      <c r="Q354" s="842">
        <v>6</v>
      </c>
      <c r="R354" s="842">
        <v>11</v>
      </c>
      <c r="S354" s="842">
        <v>17</v>
      </c>
    </row>
    <row r="355" spans="1:19" hidden="1">
      <c r="A355" t="s">
        <v>4957</v>
      </c>
      <c r="B355" t="s">
        <v>4862</v>
      </c>
      <c r="C355" t="s">
        <v>681</v>
      </c>
      <c r="D355" t="s">
        <v>5158</v>
      </c>
      <c r="E355" s="842">
        <v>0</v>
      </c>
      <c r="F355" s="842">
        <v>0</v>
      </c>
      <c r="G355" s="842">
        <v>0</v>
      </c>
      <c r="H355" s="842">
        <v>0</v>
      </c>
      <c r="I355" s="842">
        <v>0</v>
      </c>
      <c r="J355" s="842">
        <v>0</v>
      </c>
      <c r="K355" s="842">
        <v>32</v>
      </c>
      <c r="L355" s="842">
        <v>13</v>
      </c>
      <c r="M355" s="842">
        <v>45</v>
      </c>
      <c r="N355" s="842">
        <v>0</v>
      </c>
      <c r="O355" s="842">
        <v>0</v>
      </c>
      <c r="P355" s="842">
        <v>0</v>
      </c>
      <c r="Q355" s="842">
        <v>32</v>
      </c>
      <c r="R355" s="842">
        <v>13</v>
      </c>
      <c r="S355" s="842">
        <v>45</v>
      </c>
    </row>
    <row r="356" spans="1:19" hidden="1">
      <c r="A356" t="s">
        <v>4958</v>
      </c>
      <c r="B356" t="s">
        <v>4862</v>
      </c>
      <c r="C356" t="s">
        <v>681</v>
      </c>
      <c r="D356" t="s">
        <v>735</v>
      </c>
      <c r="E356" s="842">
        <v>120</v>
      </c>
      <c r="F356" s="842">
        <v>90</v>
      </c>
      <c r="G356" s="842">
        <v>210</v>
      </c>
      <c r="H356" s="842">
        <v>3468</v>
      </c>
      <c r="I356" s="842">
        <v>2729</v>
      </c>
      <c r="J356" s="842">
        <v>6197</v>
      </c>
      <c r="K356" s="842">
        <v>1252</v>
      </c>
      <c r="L356" s="842">
        <v>808</v>
      </c>
      <c r="M356" s="842">
        <v>2060</v>
      </c>
      <c r="N356" s="842">
        <v>325</v>
      </c>
      <c r="O356" s="842">
        <v>170</v>
      </c>
      <c r="P356" s="842">
        <v>495</v>
      </c>
      <c r="Q356" s="842">
        <v>5165</v>
      </c>
      <c r="R356" s="842">
        <v>3797</v>
      </c>
      <c r="S356" s="842">
        <v>8962</v>
      </c>
    </row>
    <row r="357" spans="1:19">
      <c r="A357" t="s">
        <v>4958</v>
      </c>
      <c r="B357" t="s">
        <v>4848</v>
      </c>
      <c r="C357" t="s">
        <v>681</v>
      </c>
      <c r="D357" t="s">
        <v>5156</v>
      </c>
      <c r="E357" s="842">
        <v>435</v>
      </c>
      <c r="F357" s="842">
        <v>346</v>
      </c>
      <c r="G357" s="842">
        <v>781</v>
      </c>
      <c r="H357" s="842">
        <v>22400</v>
      </c>
      <c r="I357" s="842">
        <v>22078</v>
      </c>
      <c r="J357" s="842">
        <v>44478</v>
      </c>
      <c r="K357" s="842">
        <v>6180</v>
      </c>
      <c r="L357" s="842">
        <v>6094</v>
      </c>
      <c r="M357" s="842">
        <v>12274</v>
      </c>
      <c r="N357" s="842">
        <v>3135</v>
      </c>
      <c r="O357" s="842">
        <v>2734</v>
      </c>
      <c r="P357" s="842">
        <v>5869</v>
      </c>
      <c r="Q357" s="842">
        <v>32150</v>
      </c>
      <c r="R357" s="842">
        <v>31252</v>
      </c>
      <c r="S357" s="842">
        <v>63402</v>
      </c>
    </row>
    <row r="358" spans="1:19" hidden="1">
      <c r="A358" t="s">
        <v>4958</v>
      </c>
      <c r="B358" t="s">
        <v>4848</v>
      </c>
      <c r="C358" t="s">
        <v>681</v>
      </c>
      <c r="D358" t="s">
        <v>5157</v>
      </c>
      <c r="E358" s="842">
        <v>0</v>
      </c>
      <c r="F358" s="842">
        <v>0</v>
      </c>
      <c r="G358" s="842">
        <v>0</v>
      </c>
      <c r="H358" s="842">
        <v>2830</v>
      </c>
      <c r="I358" s="842">
        <v>2590</v>
      </c>
      <c r="J358" s="842">
        <v>5420</v>
      </c>
      <c r="K358" s="842">
        <v>642</v>
      </c>
      <c r="L358" s="842">
        <v>495</v>
      </c>
      <c r="M358" s="842">
        <v>1137</v>
      </c>
      <c r="N358" s="842">
        <v>0</v>
      </c>
      <c r="O358" s="842">
        <v>0</v>
      </c>
      <c r="P358" s="842">
        <v>0</v>
      </c>
      <c r="Q358" s="842">
        <v>3472</v>
      </c>
      <c r="R358" s="842">
        <v>3085</v>
      </c>
      <c r="S358" s="842">
        <v>6557</v>
      </c>
    </row>
    <row r="359" spans="1:19" hidden="1">
      <c r="A359" t="s">
        <v>4958</v>
      </c>
      <c r="B359" t="s">
        <v>4848</v>
      </c>
      <c r="C359" t="s">
        <v>681</v>
      </c>
      <c r="D359" t="s">
        <v>5158</v>
      </c>
      <c r="E359" s="842">
        <v>1827</v>
      </c>
      <c r="F359" s="842">
        <v>1983</v>
      </c>
      <c r="G359" s="842">
        <v>3810</v>
      </c>
      <c r="H359" s="842">
        <v>5435</v>
      </c>
      <c r="I359" s="842">
        <v>6157</v>
      </c>
      <c r="J359" s="842">
        <v>11592</v>
      </c>
      <c r="K359" s="842">
        <v>128</v>
      </c>
      <c r="L359" s="842">
        <v>31</v>
      </c>
      <c r="M359" s="842">
        <v>159</v>
      </c>
      <c r="N359" s="842">
        <v>0</v>
      </c>
      <c r="O359" s="842">
        <v>0</v>
      </c>
      <c r="P359" s="842">
        <v>0</v>
      </c>
      <c r="Q359" s="842">
        <v>7390</v>
      </c>
      <c r="R359" s="842">
        <v>8171</v>
      </c>
      <c r="S359" s="842">
        <v>15561</v>
      </c>
    </row>
    <row r="360" spans="1:19" hidden="1">
      <c r="A360" t="s">
        <v>4958</v>
      </c>
      <c r="B360" t="s">
        <v>4848</v>
      </c>
      <c r="C360" t="s">
        <v>681</v>
      </c>
      <c r="D360" t="s">
        <v>5159</v>
      </c>
      <c r="E360" s="842">
        <v>26627</v>
      </c>
      <c r="F360" s="842">
        <v>41032</v>
      </c>
      <c r="G360" s="842">
        <v>67659</v>
      </c>
      <c r="H360" s="842">
        <v>56288</v>
      </c>
      <c r="I360" s="842">
        <v>96163</v>
      </c>
      <c r="J360" s="842">
        <v>152451</v>
      </c>
      <c r="K360" s="842">
        <v>0</v>
      </c>
      <c r="L360" s="842">
        <v>0</v>
      </c>
      <c r="M360" s="842">
        <v>0</v>
      </c>
      <c r="N360" s="842">
        <v>0</v>
      </c>
      <c r="O360" s="842">
        <v>0</v>
      </c>
      <c r="P360" s="842">
        <v>0</v>
      </c>
      <c r="Q360" s="842">
        <v>82915</v>
      </c>
      <c r="R360" s="842">
        <v>137195</v>
      </c>
      <c r="S360" s="842">
        <v>220110</v>
      </c>
    </row>
    <row r="361" spans="1:19" hidden="1">
      <c r="A361" t="s">
        <v>4959</v>
      </c>
      <c r="B361" t="s">
        <v>4848</v>
      </c>
      <c r="C361" t="s">
        <v>681</v>
      </c>
      <c r="D361" t="s">
        <v>735</v>
      </c>
      <c r="E361" s="842">
        <v>28889</v>
      </c>
      <c r="F361" s="842">
        <v>43361</v>
      </c>
      <c r="G361" s="842">
        <v>72250</v>
      </c>
      <c r="H361" s="842">
        <v>86953</v>
      </c>
      <c r="I361" s="842">
        <v>126988</v>
      </c>
      <c r="J361" s="842">
        <v>213941</v>
      </c>
      <c r="K361" s="842">
        <v>6950</v>
      </c>
      <c r="L361" s="842">
        <v>6620</v>
      </c>
      <c r="M361" s="842">
        <v>13570</v>
      </c>
      <c r="N361" s="842">
        <v>3135</v>
      </c>
      <c r="O361" s="842">
        <v>2734</v>
      </c>
      <c r="P361" s="842">
        <v>5869</v>
      </c>
      <c r="Q361" s="842">
        <v>125927</v>
      </c>
      <c r="R361" s="842">
        <v>179703</v>
      </c>
      <c r="S361" s="842">
        <v>305630</v>
      </c>
    </row>
    <row r="362" spans="1:19">
      <c r="A362" t="s">
        <v>4959</v>
      </c>
      <c r="B362" t="s">
        <v>4848</v>
      </c>
      <c r="C362" t="s">
        <v>681</v>
      </c>
      <c r="D362" t="s">
        <v>5156</v>
      </c>
      <c r="E362" s="842">
        <v>5217</v>
      </c>
      <c r="F362" s="842">
        <v>3324</v>
      </c>
      <c r="G362" s="842">
        <v>8541</v>
      </c>
      <c r="H362" s="842">
        <v>10606</v>
      </c>
      <c r="I362" s="842">
        <v>9750</v>
      </c>
      <c r="J362" s="842">
        <v>20356</v>
      </c>
      <c r="K362" s="842">
        <v>1749</v>
      </c>
      <c r="L362" s="842">
        <v>1905</v>
      </c>
      <c r="M362" s="842">
        <v>3654</v>
      </c>
      <c r="N362" s="842">
        <v>944</v>
      </c>
      <c r="O362" s="842">
        <v>1119</v>
      </c>
      <c r="P362" s="842">
        <v>2063</v>
      </c>
      <c r="Q362" s="842">
        <v>18516</v>
      </c>
      <c r="R362" s="842">
        <v>16098</v>
      </c>
      <c r="S362" s="842">
        <v>34614</v>
      </c>
    </row>
    <row r="363" spans="1:19" hidden="1">
      <c r="A363" t="s">
        <v>4959</v>
      </c>
      <c r="B363" t="s">
        <v>4848</v>
      </c>
      <c r="C363" t="s">
        <v>681</v>
      </c>
      <c r="D363" t="s">
        <v>5157</v>
      </c>
      <c r="E363" s="842">
        <v>2221</v>
      </c>
      <c r="F363" s="842">
        <v>412</v>
      </c>
      <c r="G363" s="842">
        <v>2633</v>
      </c>
      <c r="H363" s="842">
        <v>113</v>
      </c>
      <c r="I363" s="842">
        <v>22</v>
      </c>
      <c r="J363" s="842">
        <v>135</v>
      </c>
      <c r="K363" s="842">
        <v>16</v>
      </c>
      <c r="L363" s="842">
        <v>5</v>
      </c>
      <c r="M363" s="842">
        <v>21</v>
      </c>
      <c r="N363" s="842">
        <v>0</v>
      </c>
      <c r="O363" s="842">
        <v>0</v>
      </c>
      <c r="P363" s="842">
        <v>0</v>
      </c>
      <c r="Q363" s="842">
        <v>2350</v>
      </c>
      <c r="R363" s="842">
        <v>439</v>
      </c>
      <c r="S363" s="842">
        <v>2789</v>
      </c>
    </row>
    <row r="364" spans="1:19" hidden="1">
      <c r="A364" t="s">
        <v>4959</v>
      </c>
      <c r="B364" t="s">
        <v>4848</v>
      </c>
      <c r="C364" t="s">
        <v>681</v>
      </c>
      <c r="D364" t="s">
        <v>5158</v>
      </c>
      <c r="E364" s="842">
        <v>497</v>
      </c>
      <c r="F364" s="842">
        <v>747</v>
      </c>
      <c r="G364" s="842">
        <v>1244</v>
      </c>
      <c r="H364" s="842">
        <v>25</v>
      </c>
      <c r="I364" s="842">
        <v>13</v>
      </c>
      <c r="J364" s="842">
        <v>38</v>
      </c>
      <c r="K364" s="842">
        <v>3</v>
      </c>
      <c r="L364" s="842">
        <v>0</v>
      </c>
      <c r="M364" s="842">
        <v>3</v>
      </c>
      <c r="N364" s="842">
        <v>0</v>
      </c>
      <c r="O364" s="842">
        <v>0</v>
      </c>
      <c r="P364" s="842">
        <v>0</v>
      </c>
      <c r="Q364" s="842">
        <v>525</v>
      </c>
      <c r="R364" s="842">
        <v>760</v>
      </c>
      <c r="S364" s="842">
        <v>1285</v>
      </c>
    </row>
    <row r="365" spans="1:19" hidden="1">
      <c r="A365" t="s">
        <v>4960</v>
      </c>
      <c r="B365" t="s">
        <v>4848</v>
      </c>
      <c r="C365" t="s">
        <v>681</v>
      </c>
      <c r="D365" t="s">
        <v>735</v>
      </c>
      <c r="E365" s="842">
        <v>7935</v>
      </c>
      <c r="F365" s="842">
        <v>4483</v>
      </c>
      <c r="G365" s="842">
        <v>12418</v>
      </c>
      <c r="H365" s="842">
        <v>10744</v>
      </c>
      <c r="I365" s="842">
        <v>9785</v>
      </c>
      <c r="J365" s="842">
        <v>20529</v>
      </c>
      <c r="K365" s="842">
        <v>1768</v>
      </c>
      <c r="L365" s="842">
        <v>1910</v>
      </c>
      <c r="M365" s="842">
        <v>3678</v>
      </c>
      <c r="N365" s="842">
        <v>944</v>
      </c>
      <c r="O365" s="842">
        <v>1119</v>
      </c>
      <c r="P365" s="842">
        <v>2063</v>
      </c>
      <c r="Q365" s="842">
        <v>21391</v>
      </c>
      <c r="R365" s="842">
        <v>17297</v>
      </c>
      <c r="S365" s="842">
        <v>38688</v>
      </c>
    </row>
    <row r="366" spans="1:19">
      <c r="A366" t="s">
        <v>4960</v>
      </c>
      <c r="B366" t="s">
        <v>4862</v>
      </c>
      <c r="C366" t="s">
        <v>681</v>
      </c>
      <c r="D366" t="s">
        <v>5156</v>
      </c>
      <c r="E366" s="842">
        <v>572</v>
      </c>
      <c r="F366" s="842">
        <v>782</v>
      </c>
      <c r="G366" s="842">
        <v>1354</v>
      </c>
      <c r="H366" s="842">
        <v>2611</v>
      </c>
      <c r="I366" s="842">
        <v>2929</v>
      </c>
      <c r="J366" s="842">
        <v>5540</v>
      </c>
      <c r="K366" s="842">
        <v>1218</v>
      </c>
      <c r="L366" s="842">
        <v>368</v>
      </c>
      <c r="M366" s="842">
        <v>1586</v>
      </c>
      <c r="N366" s="842">
        <v>34</v>
      </c>
      <c r="O366" s="842">
        <v>15</v>
      </c>
      <c r="P366" s="842">
        <v>49</v>
      </c>
      <c r="Q366" s="842">
        <v>4435</v>
      </c>
      <c r="R366" s="842">
        <v>4094</v>
      </c>
      <c r="S366" s="842">
        <v>8529</v>
      </c>
    </row>
    <row r="367" spans="1:19" hidden="1">
      <c r="A367" t="s">
        <v>4960</v>
      </c>
      <c r="B367" t="s">
        <v>4862</v>
      </c>
      <c r="C367" t="s">
        <v>681</v>
      </c>
      <c r="D367" t="s">
        <v>5157</v>
      </c>
      <c r="E367" s="842">
        <v>212</v>
      </c>
      <c r="F367" s="842">
        <v>157</v>
      </c>
      <c r="G367" s="842">
        <v>369</v>
      </c>
      <c r="H367" s="842">
        <v>0</v>
      </c>
      <c r="I367" s="842">
        <v>0</v>
      </c>
      <c r="J367" s="842">
        <v>0</v>
      </c>
      <c r="K367" s="842">
        <v>0</v>
      </c>
      <c r="L367" s="842">
        <v>0</v>
      </c>
      <c r="M367" s="842">
        <v>0</v>
      </c>
      <c r="N367" s="842">
        <v>0</v>
      </c>
      <c r="O367" s="842">
        <v>0</v>
      </c>
      <c r="P367" s="842">
        <v>0</v>
      </c>
      <c r="Q367" s="842">
        <v>212</v>
      </c>
      <c r="R367" s="842">
        <v>157</v>
      </c>
      <c r="S367" s="842">
        <v>369</v>
      </c>
    </row>
    <row r="368" spans="1:19" hidden="1">
      <c r="A368" t="s">
        <v>4961</v>
      </c>
      <c r="B368" t="s">
        <v>4862</v>
      </c>
      <c r="C368" t="s">
        <v>681</v>
      </c>
      <c r="D368" t="s">
        <v>735</v>
      </c>
      <c r="E368" s="842">
        <v>784</v>
      </c>
      <c r="F368" s="842">
        <v>939</v>
      </c>
      <c r="G368" s="842">
        <v>1723</v>
      </c>
      <c r="H368" s="842">
        <v>2611</v>
      </c>
      <c r="I368" s="842">
        <v>2929</v>
      </c>
      <c r="J368" s="842">
        <v>5540</v>
      </c>
      <c r="K368" s="842">
        <v>1218</v>
      </c>
      <c r="L368" s="842">
        <v>368</v>
      </c>
      <c r="M368" s="842">
        <v>1586</v>
      </c>
      <c r="N368" s="842">
        <v>34</v>
      </c>
      <c r="O368" s="842">
        <v>15</v>
      </c>
      <c r="P368" s="842">
        <v>49</v>
      </c>
      <c r="Q368" s="842">
        <v>4647</v>
      </c>
      <c r="R368" s="842">
        <v>4251</v>
      </c>
      <c r="S368" s="842">
        <v>8898</v>
      </c>
    </row>
    <row r="369" spans="1:19">
      <c r="A369" t="s">
        <v>4961</v>
      </c>
      <c r="B369" t="s">
        <v>4862</v>
      </c>
      <c r="C369" t="s">
        <v>681</v>
      </c>
      <c r="D369" t="s">
        <v>5156</v>
      </c>
      <c r="E369" s="842">
        <v>0</v>
      </c>
      <c r="F369" s="842">
        <v>0</v>
      </c>
      <c r="G369" s="842">
        <v>0</v>
      </c>
      <c r="H369" s="842">
        <v>452</v>
      </c>
      <c r="I369" s="842">
        <v>862</v>
      </c>
      <c r="J369" s="842">
        <v>1314</v>
      </c>
      <c r="K369" s="842">
        <v>124</v>
      </c>
      <c r="L369" s="842">
        <v>149</v>
      </c>
      <c r="M369" s="842">
        <v>273</v>
      </c>
      <c r="N369" s="842">
        <v>33</v>
      </c>
      <c r="O369" s="842">
        <v>27</v>
      </c>
      <c r="P369" s="842">
        <v>60</v>
      </c>
      <c r="Q369" s="842">
        <v>609</v>
      </c>
      <c r="R369" s="842">
        <v>1038</v>
      </c>
      <c r="S369" s="842">
        <v>1647</v>
      </c>
    </row>
    <row r="370" spans="1:19" hidden="1">
      <c r="A370" t="s">
        <v>4962</v>
      </c>
      <c r="B370" t="s">
        <v>4862</v>
      </c>
      <c r="C370" t="s">
        <v>681</v>
      </c>
      <c r="D370" t="s">
        <v>735</v>
      </c>
      <c r="E370" s="842">
        <v>0</v>
      </c>
      <c r="F370" s="842">
        <v>0</v>
      </c>
      <c r="G370" s="842">
        <v>0</v>
      </c>
      <c r="H370" s="842">
        <v>452</v>
      </c>
      <c r="I370" s="842">
        <v>862</v>
      </c>
      <c r="J370" s="842">
        <v>1314</v>
      </c>
      <c r="K370" s="842">
        <v>124</v>
      </c>
      <c r="L370" s="842">
        <v>149</v>
      </c>
      <c r="M370" s="842">
        <v>273</v>
      </c>
      <c r="N370" s="842">
        <v>33</v>
      </c>
      <c r="O370" s="842">
        <v>27</v>
      </c>
      <c r="P370" s="842">
        <v>60</v>
      </c>
      <c r="Q370" s="842">
        <v>609</v>
      </c>
      <c r="R370" s="842">
        <v>1038</v>
      </c>
      <c r="S370" s="842">
        <v>1647</v>
      </c>
    </row>
    <row r="371" spans="1:19">
      <c r="A371" t="s">
        <v>4962</v>
      </c>
      <c r="B371" t="s">
        <v>4862</v>
      </c>
      <c r="C371" t="s">
        <v>681</v>
      </c>
      <c r="D371" t="s">
        <v>5156</v>
      </c>
      <c r="E371" s="842">
        <v>602</v>
      </c>
      <c r="F371" s="842">
        <v>1013</v>
      </c>
      <c r="G371" s="842">
        <v>1615</v>
      </c>
      <c r="H371" s="842">
        <v>1004</v>
      </c>
      <c r="I371" s="842">
        <v>1987</v>
      </c>
      <c r="J371" s="842">
        <v>2991</v>
      </c>
      <c r="K371" s="842">
        <v>234</v>
      </c>
      <c r="L371" s="842">
        <v>198</v>
      </c>
      <c r="M371" s="842">
        <v>432</v>
      </c>
      <c r="N371" s="842">
        <v>0</v>
      </c>
      <c r="O371" s="842">
        <v>0</v>
      </c>
      <c r="P371" s="842">
        <v>0</v>
      </c>
      <c r="Q371" s="842">
        <v>1840</v>
      </c>
      <c r="R371" s="842">
        <v>3198</v>
      </c>
      <c r="S371" s="842">
        <v>5038</v>
      </c>
    </row>
    <row r="372" spans="1:19" hidden="1">
      <c r="A372" t="s">
        <v>4962</v>
      </c>
      <c r="B372" t="s">
        <v>4862</v>
      </c>
      <c r="C372" t="s">
        <v>681</v>
      </c>
      <c r="D372" t="s">
        <v>5157</v>
      </c>
      <c r="E372" s="842">
        <v>207</v>
      </c>
      <c r="F372" s="842">
        <v>203</v>
      </c>
      <c r="G372" s="842">
        <v>410</v>
      </c>
      <c r="H372" s="842">
        <v>0</v>
      </c>
      <c r="I372" s="842">
        <v>0</v>
      </c>
      <c r="J372" s="842">
        <v>0</v>
      </c>
      <c r="K372" s="842">
        <v>0</v>
      </c>
      <c r="L372" s="842">
        <v>0</v>
      </c>
      <c r="M372" s="842">
        <v>0</v>
      </c>
      <c r="N372" s="842">
        <v>0</v>
      </c>
      <c r="O372" s="842">
        <v>0</v>
      </c>
      <c r="P372" s="842">
        <v>0</v>
      </c>
      <c r="Q372" s="842">
        <v>207</v>
      </c>
      <c r="R372" s="842">
        <v>203</v>
      </c>
      <c r="S372" s="842">
        <v>410</v>
      </c>
    </row>
    <row r="373" spans="1:19" hidden="1">
      <c r="A373" t="s">
        <v>4981</v>
      </c>
      <c r="B373" t="s">
        <v>4862</v>
      </c>
      <c r="C373" t="s">
        <v>681</v>
      </c>
      <c r="D373" t="s">
        <v>735</v>
      </c>
      <c r="E373" s="842">
        <v>809</v>
      </c>
      <c r="F373" s="842">
        <v>1216</v>
      </c>
      <c r="G373" s="842">
        <v>2025</v>
      </c>
      <c r="H373" s="842">
        <v>1004</v>
      </c>
      <c r="I373" s="842">
        <v>1987</v>
      </c>
      <c r="J373" s="842">
        <v>2991</v>
      </c>
      <c r="K373" s="842">
        <v>234</v>
      </c>
      <c r="L373" s="842">
        <v>198</v>
      </c>
      <c r="M373" s="842">
        <v>432</v>
      </c>
      <c r="N373" s="842">
        <v>0</v>
      </c>
      <c r="O373" s="842">
        <v>0</v>
      </c>
      <c r="P373" s="842">
        <v>0</v>
      </c>
      <c r="Q373" s="842">
        <v>2047</v>
      </c>
      <c r="R373" s="842">
        <v>3401</v>
      </c>
      <c r="S373" s="842">
        <v>5448</v>
      </c>
    </row>
    <row r="374" spans="1:19">
      <c r="A374" t="s">
        <v>4981</v>
      </c>
      <c r="B374" t="s">
        <v>4896</v>
      </c>
      <c r="C374" t="s">
        <v>681</v>
      </c>
      <c r="D374" t="s">
        <v>5156</v>
      </c>
      <c r="E374" s="842">
        <v>250</v>
      </c>
      <c r="F374" s="842">
        <v>360</v>
      </c>
      <c r="G374" s="842">
        <v>610</v>
      </c>
      <c r="H374" s="842">
        <v>0</v>
      </c>
      <c r="I374" s="842">
        <v>0</v>
      </c>
      <c r="J374" s="842">
        <v>0</v>
      </c>
      <c r="K374" s="842">
        <v>0</v>
      </c>
      <c r="L374" s="842">
        <v>0</v>
      </c>
      <c r="M374" s="842">
        <v>0</v>
      </c>
      <c r="N374" s="842">
        <v>0</v>
      </c>
      <c r="O374" s="842">
        <v>0</v>
      </c>
      <c r="P374" s="842">
        <v>0</v>
      </c>
      <c r="Q374" s="842">
        <v>250</v>
      </c>
      <c r="R374" s="842">
        <v>360</v>
      </c>
      <c r="S374" s="842">
        <v>610</v>
      </c>
    </row>
    <row r="375" spans="1:19" hidden="1">
      <c r="A375" t="s">
        <v>4982</v>
      </c>
      <c r="B375" t="s">
        <v>4896</v>
      </c>
      <c r="C375" t="s">
        <v>681</v>
      </c>
      <c r="D375" t="s">
        <v>735</v>
      </c>
      <c r="E375" s="842">
        <v>250</v>
      </c>
      <c r="F375" s="842">
        <v>360</v>
      </c>
      <c r="G375" s="842">
        <v>610</v>
      </c>
      <c r="H375" s="842">
        <v>0</v>
      </c>
      <c r="I375" s="842">
        <v>0</v>
      </c>
      <c r="J375" s="842">
        <v>0</v>
      </c>
      <c r="K375" s="842">
        <v>0</v>
      </c>
      <c r="L375" s="842">
        <v>0</v>
      </c>
      <c r="M375" s="842">
        <v>0</v>
      </c>
      <c r="N375" s="842">
        <v>0</v>
      </c>
      <c r="O375" s="842">
        <v>0</v>
      </c>
      <c r="P375" s="842">
        <v>0</v>
      </c>
      <c r="Q375" s="842">
        <v>250</v>
      </c>
      <c r="R375" s="842">
        <v>360</v>
      </c>
      <c r="S375" s="842">
        <v>610</v>
      </c>
    </row>
    <row r="376" spans="1:19">
      <c r="A376" t="s">
        <v>4982</v>
      </c>
      <c r="B376" t="s">
        <v>4862</v>
      </c>
      <c r="C376" t="s">
        <v>681</v>
      </c>
      <c r="D376" t="s">
        <v>5156</v>
      </c>
      <c r="E376" s="842">
        <v>239</v>
      </c>
      <c r="F376" s="842">
        <v>225</v>
      </c>
      <c r="G376" s="842">
        <v>464</v>
      </c>
      <c r="H376" s="842">
        <v>2628</v>
      </c>
      <c r="I376" s="842">
        <v>2625</v>
      </c>
      <c r="J376" s="842">
        <v>5253</v>
      </c>
      <c r="K376" s="842">
        <v>339</v>
      </c>
      <c r="L376" s="842">
        <v>342</v>
      </c>
      <c r="M376" s="842">
        <v>681</v>
      </c>
      <c r="N376" s="842">
        <v>177</v>
      </c>
      <c r="O376" s="842">
        <v>69</v>
      </c>
      <c r="P376" s="842">
        <v>246</v>
      </c>
      <c r="Q376" s="842">
        <v>3383</v>
      </c>
      <c r="R376" s="842">
        <v>3261</v>
      </c>
      <c r="S376" s="842">
        <v>6644</v>
      </c>
    </row>
    <row r="377" spans="1:19" hidden="1">
      <c r="A377" t="s">
        <v>4982</v>
      </c>
      <c r="B377" t="s">
        <v>4862</v>
      </c>
      <c r="C377" t="s">
        <v>681</v>
      </c>
      <c r="D377" t="s">
        <v>735</v>
      </c>
      <c r="E377" s="842">
        <v>239</v>
      </c>
      <c r="F377" s="842">
        <v>225</v>
      </c>
      <c r="G377" s="842">
        <v>464</v>
      </c>
      <c r="H377" s="842">
        <v>2628</v>
      </c>
      <c r="I377" s="842">
        <v>2625</v>
      </c>
      <c r="J377" s="842">
        <v>5253</v>
      </c>
      <c r="K377" s="842">
        <v>339</v>
      </c>
      <c r="L377" s="842">
        <v>342</v>
      </c>
      <c r="M377" s="842">
        <v>681</v>
      </c>
      <c r="N377" s="842">
        <v>177</v>
      </c>
      <c r="O377" s="842">
        <v>69</v>
      </c>
      <c r="P377" s="842">
        <v>246</v>
      </c>
      <c r="Q377" s="842">
        <v>3383</v>
      </c>
      <c r="R377" s="842">
        <v>3261</v>
      </c>
      <c r="S377" s="842">
        <v>6644</v>
      </c>
    </row>
    <row r="378" spans="1:19">
      <c r="A378" t="s">
        <v>4983</v>
      </c>
      <c r="B378" t="s">
        <v>4862</v>
      </c>
      <c r="C378" t="s">
        <v>681</v>
      </c>
      <c r="D378" t="s">
        <v>5156</v>
      </c>
      <c r="E378" s="842">
        <v>0</v>
      </c>
      <c r="F378" s="842">
        <v>0</v>
      </c>
      <c r="G378" s="842">
        <v>0</v>
      </c>
      <c r="H378" s="842">
        <v>3356</v>
      </c>
      <c r="I378" s="842">
        <v>3157</v>
      </c>
      <c r="J378" s="842">
        <v>6513</v>
      </c>
      <c r="K378" s="842">
        <v>376</v>
      </c>
      <c r="L378" s="842">
        <v>430</v>
      </c>
      <c r="M378" s="842">
        <v>806</v>
      </c>
      <c r="N378" s="842">
        <v>323</v>
      </c>
      <c r="O378" s="842">
        <v>305</v>
      </c>
      <c r="P378" s="842">
        <v>628</v>
      </c>
      <c r="Q378" s="842">
        <v>4055</v>
      </c>
      <c r="R378" s="842">
        <v>3892</v>
      </c>
      <c r="S378" s="842">
        <v>7947</v>
      </c>
    </row>
    <row r="379" spans="1:19" hidden="1">
      <c r="A379" t="s">
        <v>4983</v>
      </c>
      <c r="B379" t="s">
        <v>4862</v>
      </c>
      <c r="C379" t="s">
        <v>681</v>
      </c>
      <c r="D379" t="s">
        <v>735</v>
      </c>
      <c r="E379" s="842">
        <v>0</v>
      </c>
      <c r="F379" s="842">
        <v>0</v>
      </c>
      <c r="G379" s="842">
        <v>0</v>
      </c>
      <c r="H379" s="842">
        <v>3356</v>
      </c>
      <c r="I379" s="842">
        <v>3157</v>
      </c>
      <c r="J379" s="842">
        <v>6513</v>
      </c>
      <c r="K379" s="842">
        <v>376</v>
      </c>
      <c r="L379" s="842">
        <v>430</v>
      </c>
      <c r="M379" s="842">
        <v>806</v>
      </c>
      <c r="N379" s="842">
        <v>323</v>
      </c>
      <c r="O379" s="842">
        <v>305</v>
      </c>
      <c r="P379" s="842">
        <v>628</v>
      </c>
      <c r="Q379" s="842">
        <v>4055</v>
      </c>
      <c r="R379" s="842">
        <v>3892</v>
      </c>
      <c r="S379" s="842">
        <v>7947</v>
      </c>
    </row>
    <row r="380" spans="1:19">
      <c r="A380" t="s">
        <v>4983</v>
      </c>
      <c r="B380" t="s">
        <v>4862</v>
      </c>
      <c r="C380" t="s">
        <v>681</v>
      </c>
      <c r="D380" t="s">
        <v>5156</v>
      </c>
      <c r="E380" s="842">
        <v>717</v>
      </c>
      <c r="F380" s="842">
        <v>620</v>
      </c>
      <c r="G380" s="842">
        <v>1337</v>
      </c>
      <c r="H380" s="842">
        <v>4127</v>
      </c>
      <c r="I380" s="842">
        <v>4779</v>
      </c>
      <c r="J380" s="842">
        <v>8906</v>
      </c>
      <c r="K380" s="842">
        <v>610</v>
      </c>
      <c r="L380" s="842">
        <v>705</v>
      </c>
      <c r="M380" s="842">
        <v>1315</v>
      </c>
      <c r="N380" s="842">
        <v>183</v>
      </c>
      <c r="O380" s="842">
        <v>149</v>
      </c>
      <c r="P380" s="842">
        <v>332</v>
      </c>
      <c r="Q380" s="842">
        <v>5637</v>
      </c>
      <c r="R380" s="842">
        <v>6253</v>
      </c>
      <c r="S380" s="842">
        <v>11890</v>
      </c>
    </row>
    <row r="381" spans="1:19" hidden="1">
      <c r="A381" t="s">
        <v>4983</v>
      </c>
      <c r="B381" t="s">
        <v>4862</v>
      </c>
      <c r="C381" t="s">
        <v>681</v>
      </c>
      <c r="D381" t="s">
        <v>5157</v>
      </c>
      <c r="E381" s="842">
        <v>1</v>
      </c>
      <c r="F381" s="842">
        <v>2</v>
      </c>
      <c r="G381" s="842">
        <v>3</v>
      </c>
      <c r="H381" s="842">
        <v>0</v>
      </c>
      <c r="I381" s="842">
        <v>0</v>
      </c>
      <c r="J381" s="842">
        <v>0</v>
      </c>
      <c r="K381" s="842">
        <v>0</v>
      </c>
      <c r="L381" s="842">
        <v>0</v>
      </c>
      <c r="M381" s="842">
        <v>0</v>
      </c>
      <c r="N381" s="842">
        <v>0</v>
      </c>
      <c r="O381" s="842">
        <v>0</v>
      </c>
      <c r="P381" s="842">
        <v>0</v>
      </c>
      <c r="Q381" s="842">
        <v>1</v>
      </c>
      <c r="R381" s="842">
        <v>2</v>
      </c>
      <c r="S381" s="842">
        <v>3</v>
      </c>
    </row>
    <row r="382" spans="1:19" hidden="1">
      <c r="A382" t="s">
        <v>4984</v>
      </c>
      <c r="B382" t="s">
        <v>4862</v>
      </c>
      <c r="C382" t="s">
        <v>681</v>
      </c>
      <c r="D382" t="s">
        <v>5158</v>
      </c>
      <c r="E382" s="842">
        <v>2</v>
      </c>
      <c r="F382" s="842">
        <v>6</v>
      </c>
      <c r="G382" s="842">
        <v>8</v>
      </c>
      <c r="H382" s="842">
        <v>8</v>
      </c>
      <c r="I382" s="842">
        <v>6</v>
      </c>
      <c r="J382" s="842">
        <v>14</v>
      </c>
      <c r="K382" s="842">
        <v>86</v>
      </c>
      <c r="L382" s="842">
        <v>24</v>
      </c>
      <c r="M382" s="842">
        <v>110</v>
      </c>
      <c r="N382" s="842">
        <v>0</v>
      </c>
      <c r="O382" s="842">
        <v>0</v>
      </c>
      <c r="P382" s="842">
        <v>0</v>
      </c>
      <c r="Q382" s="842">
        <v>96</v>
      </c>
      <c r="R382" s="842">
        <v>36</v>
      </c>
      <c r="S382" s="842">
        <v>132</v>
      </c>
    </row>
    <row r="383" spans="1:19" hidden="1">
      <c r="A383" t="s">
        <v>4984</v>
      </c>
      <c r="B383" t="s">
        <v>4862</v>
      </c>
      <c r="C383" t="s">
        <v>681</v>
      </c>
      <c r="D383" t="s">
        <v>735</v>
      </c>
      <c r="E383" s="842">
        <v>720</v>
      </c>
      <c r="F383" s="842">
        <v>628</v>
      </c>
      <c r="G383" s="842">
        <v>1348</v>
      </c>
      <c r="H383" s="842">
        <v>4135</v>
      </c>
      <c r="I383" s="842">
        <v>4785</v>
      </c>
      <c r="J383" s="842">
        <v>8920</v>
      </c>
      <c r="K383" s="842">
        <v>696</v>
      </c>
      <c r="L383" s="842">
        <v>729</v>
      </c>
      <c r="M383" s="842">
        <v>1425</v>
      </c>
      <c r="N383" s="842">
        <v>183</v>
      </c>
      <c r="O383" s="842">
        <v>149</v>
      </c>
      <c r="P383" s="842">
        <v>332</v>
      </c>
      <c r="Q383" s="842">
        <v>5734</v>
      </c>
      <c r="R383" s="842">
        <v>6291</v>
      </c>
      <c r="S383" s="842">
        <v>12025</v>
      </c>
    </row>
    <row r="384" spans="1:19">
      <c r="A384" t="s">
        <v>4984</v>
      </c>
      <c r="B384" t="s">
        <v>4848</v>
      </c>
      <c r="C384" t="s">
        <v>681</v>
      </c>
      <c r="D384" t="s">
        <v>5156</v>
      </c>
      <c r="E384" s="842">
        <v>2480</v>
      </c>
      <c r="F384" s="842">
        <v>2280</v>
      </c>
      <c r="G384" s="842">
        <v>4760</v>
      </c>
      <c r="H384" s="842">
        <v>19973</v>
      </c>
      <c r="I384" s="842">
        <v>21929</v>
      </c>
      <c r="J384" s="842">
        <v>41902</v>
      </c>
      <c r="K384" s="842">
        <v>7587</v>
      </c>
      <c r="L384" s="842">
        <v>7564</v>
      </c>
      <c r="M384" s="842">
        <v>15151</v>
      </c>
      <c r="N384" s="842">
        <v>2258</v>
      </c>
      <c r="O384" s="842">
        <v>1847</v>
      </c>
      <c r="P384" s="842">
        <v>4105</v>
      </c>
      <c r="Q384" s="842">
        <v>32298</v>
      </c>
      <c r="R384" s="842">
        <v>33620</v>
      </c>
      <c r="S384" s="842">
        <v>65918</v>
      </c>
    </row>
    <row r="385" spans="1:19" hidden="1">
      <c r="A385" t="s">
        <v>4963</v>
      </c>
      <c r="B385" t="s">
        <v>4848</v>
      </c>
      <c r="C385" t="s">
        <v>681</v>
      </c>
      <c r="D385" t="s">
        <v>5157</v>
      </c>
      <c r="E385" s="842">
        <v>1108</v>
      </c>
      <c r="F385" s="842">
        <v>626</v>
      </c>
      <c r="G385" s="842">
        <v>1734</v>
      </c>
      <c r="H385" s="842">
        <v>3530</v>
      </c>
      <c r="I385" s="842">
        <v>2528</v>
      </c>
      <c r="J385" s="842">
        <v>6058</v>
      </c>
      <c r="K385" s="842">
        <v>813</v>
      </c>
      <c r="L385" s="842">
        <v>831</v>
      </c>
      <c r="M385" s="842">
        <v>1644</v>
      </c>
      <c r="N385" s="842">
        <v>0</v>
      </c>
      <c r="O385" s="842">
        <v>0</v>
      </c>
      <c r="P385" s="842">
        <v>0</v>
      </c>
      <c r="Q385" s="842">
        <v>5451</v>
      </c>
      <c r="R385" s="842">
        <v>3985</v>
      </c>
      <c r="S385" s="842">
        <v>9436</v>
      </c>
    </row>
    <row r="386" spans="1:19" hidden="1">
      <c r="A386" t="s">
        <v>4963</v>
      </c>
      <c r="B386" t="s">
        <v>4848</v>
      </c>
      <c r="C386" t="s">
        <v>681</v>
      </c>
      <c r="D386" t="s">
        <v>5158</v>
      </c>
      <c r="E386" s="842">
        <v>922</v>
      </c>
      <c r="F386" s="842">
        <v>883</v>
      </c>
      <c r="G386" s="842">
        <v>1805</v>
      </c>
      <c r="H386" s="842">
        <v>0</v>
      </c>
      <c r="I386" s="842">
        <v>0</v>
      </c>
      <c r="J386" s="842">
        <v>0</v>
      </c>
      <c r="K386" s="842">
        <v>278</v>
      </c>
      <c r="L386" s="842">
        <v>55</v>
      </c>
      <c r="M386" s="842">
        <v>333</v>
      </c>
      <c r="N386" s="842">
        <v>0</v>
      </c>
      <c r="O386" s="842">
        <v>0</v>
      </c>
      <c r="P386" s="842">
        <v>0</v>
      </c>
      <c r="Q386" s="842">
        <v>1200</v>
      </c>
      <c r="R386" s="842">
        <v>938</v>
      </c>
      <c r="S386" s="842">
        <v>2138</v>
      </c>
    </row>
    <row r="387" spans="1:19" hidden="1">
      <c r="A387" t="s">
        <v>4985</v>
      </c>
      <c r="B387" t="s">
        <v>4848</v>
      </c>
      <c r="C387" t="s">
        <v>681</v>
      </c>
      <c r="D387" t="s">
        <v>735</v>
      </c>
      <c r="E387" s="842">
        <v>4510</v>
      </c>
      <c r="F387" s="842">
        <v>3789</v>
      </c>
      <c r="G387" s="842">
        <v>8299</v>
      </c>
      <c r="H387" s="842">
        <v>23503</v>
      </c>
      <c r="I387" s="842">
        <v>24457</v>
      </c>
      <c r="J387" s="842">
        <v>47960</v>
      </c>
      <c r="K387" s="842">
        <v>8678</v>
      </c>
      <c r="L387" s="842">
        <v>8450</v>
      </c>
      <c r="M387" s="842">
        <v>17128</v>
      </c>
      <c r="N387" s="842">
        <v>2258</v>
      </c>
      <c r="O387" s="842">
        <v>1847</v>
      </c>
      <c r="P387" s="842">
        <v>4105</v>
      </c>
      <c r="Q387" s="842">
        <v>38949</v>
      </c>
      <c r="R387" s="842">
        <v>38543</v>
      </c>
      <c r="S387" s="842">
        <v>77492</v>
      </c>
    </row>
    <row r="388" spans="1:19">
      <c r="A388" t="s">
        <v>4985</v>
      </c>
      <c r="B388" t="s">
        <v>4862</v>
      </c>
      <c r="C388" t="s">
        <v>681</v>
      </c>
      <c r="D388" t="s">
        <v>5156</v>
      </c>
      <c r="E388" s="842">
        <v>5</v>
      </c>
      <c r="F388" s="842">
        <v>3</v>
      </c>
      <c r="G388" s="842">
        <v>8</v>
      </c>
      <c r="H388" s="842">
        <v>1324</v>
      </c>
      <c r="I388" s="842">
        <v>1719</v>
      </c>
      <c r="J388" s="842">
        <v>3043</v>
      </c>
      <c r="K388" s="842">
        <v>103</v>
      </c>
      <c r="L388" s="842">
        <v>53</v>
      </c>
      <c r="M388" s="842">
        <v>156</v>
      </c>
      <c r="N388" s="842">
        <v>0</v>
      </c>
      <c r="O388" s="842">
        <v>0</v>
      </c>
      <c r="P388" s="842">
        <v>0</v>
      </c>
      <c r="Q388" s="842">
        <v>1432</v>
      </c>
      <c r="R388" s="842">
        <v>1775</v>
      </c>
      <c r="S388" s="842">
        <v>3207</v>
      </c>
    </row>
    <row r="389" spans="1:19" hidden="1">
      <c r="A389" t="s">
        <v>4985</v>
      </c>
      <c r="B389" t="s">
        <v>4862</v>
      </c>
      <c r="C389" t="s">
        <v>681</v>
      </c>
      <c r="D389" t="s">
        <v>735</v>
      </c>
      <c r="E389" s="842">
        <v>5</v>
      </c>
      <c r="F389" s="842">
        <v>3</v>
      </c>
      <c r="G389" s="842">
        <v>8</v>
      </c>
      <c r="H389" s="842">
        <v>1324</v>
      </c>
      <c r="I389" s="842">
        <v>1719</v>
      </c>
      <c r="J389" s="842">
        <v>3043</v>
      </c>
      <c r="K389" s="842">
        <v>103</v>
      </c>
      <c r="L389" s="842">
        <v>53</v>
      </c>
      <c r="M389" s="842">
        <v>156</v>
      </c>
      <c r="N389" s="842">
        <v>0</v>
      </c>
      <c r="O389" s="842">
        <v>0</v>
      </c>
      <c r="P389" s="842">
        <v>0</v>
      </c>
      <c r="Q389" s="842">
        <v>1432</v>
      </c>
      <c r="R389" s="842">
        <v>1775</v>
      </c>
      <c r="S389" s="842">
        <v>3207</v>
      </c>
    </row>
    <row r="390" spans="1:19">
      <c r="A390" t="s">
        <v>4964</v>
      </c>
      <c r="B390" t="s">
        <v>4848</v>
      </c>
      <c r="C390" t="s">
        <v>681</v>
      </c>
      <c r="D390" t="s">
        <v>5156</v>
      </c>
      <c r="E390" s="842">
        <v>61</v>
      </c>
      <c r="F390" s="842">
        <v>175</v>
      </c>
      <c r="G390" s="842">
        <v>236</v>
      </c>
      <c r="H390" s="842">
        <v>3295</v>
      </c>
      <c r="I390" s="842">
        <v>4437</v>
      </c>
      <c r="J390" s="842">
        <v>7732</v>
      </c>
      <c r="K390" s="842">
        <v>893</v>
      </c>
      <c r="L390" s="842">
        <v>1284</v>
      </c>
      <c r="M390" s="842">
        <v>2177</v>
      </c>
      <c r="N390" s="842">
        <v>280</v>
      </c>
      <c r="O390" s="842">
        <v>461</v>
      </c>
      <c r="P390" s="842">
        <v>741</v>
      </c>
      <c r="Q390" s="842">
        <v>4529</v>
      </c>
      <c r="R390" s="842">
        <v>6357</v>
      </c>
      <c r="S390" s="842">
        <v>10886</v>
      </c>
    </row>
    <row r="391" spans="1:19" hidden="1">
      <c r="A391" t="s">
        <v>4964</v>
      </c>
      <c r="B391" t="s">
        <v>4848</v>
      </c>
      <c r="C391" t="s">
        <v>681</v>
      </c>
      <c r="D391" t="s">
        <v>735</v>
      </c>
      <c r="E391" s="842">
        <v>61</v>
      </c>
      <c r="F391" s="842">
        <v>175</v>
      </c>
      <c r="G391" s="842">
        <v>236</v>
      </c>
      <c r="H391" s="842">
        <v>3295</v>
      </c>
      <c r="I391" s="842">
        <v>4437</v>
      </c>
      <c r="J391" s="842">
        <v>7732</v>
      </c>
      <c r="K391" s="842">
        <v>893</v>
      </c>
      <c r="L391" s="842">
        <v>1284</v>
      </c>
      <c r="M391" s="842">
        <v>2177</v>
      </c>
      <c r="N391" s="842">
        <v>280</v>
      </c>
      <c r="O391" s="842">
        <v>461</v>
      </c>
      <c r="P391" s="842">
        <v>741</v>
      </c>
      <c r="Q391" s="842">
        <v>4529</v>
      </c>
      <c r="R391" s="842">
        <v>6357</v>
      </c>
      <c r="S391" s="842">
        <v>10886</v>
      </c>
    </row>
    <row r="392" spans="1:19">
      <c r="A392" t="s">
        <v>4991</v>
      </c>
      <c r="B392" t="s">
        <v>4862</v>
      </c>
      <c r="C392" t="s">
        <v>681</v>
      </c>
      <c r="D392" t="s">
        <v>5156</v>
      </c>
      <c r="E392" s="842">
        <v>3497</v>
      </c>
      <c r="F392" s="842">
        <v>2987</v>
      </c>
      <c r="G392" s="842">
        <v>6484</v>
      </c>
      <c r="H392" s="842">
        <v>5714</v>
      </c>
      <c r="I392" s="842">
        <v>3203</v>
      </c>
      <c r="J392" s="842">
        <v>8917</v>
      </c>
      <c r="K392" s="842">
        <v>573</v>
      </c>
      <c r="L392" s="842">
        <v>160</v>
      </c>
      <c r="M392" s="842">
        <v>733</v>
      </c>
      <c r="N392" s="842">
        <v>10</v>
      </c>
      <c r="O392" s="842">
        <v>2</v>
      </c>
      <c r="P392" s="842">
        <v>12</v>
      </c>
      <c r="Q392" s="842">
        <v>9794</v>
      </c>
      <c r="R392" s="842">
        <v>6352</v>
      </c>
      <c r="S392" s="842">
        <v>16146</v>
      </c>
    </row>
    <row r="393" spans="1:19" hidden="1">
      <c r="A393" t="s">
        <v>4991</v>
      </c>
      <c r="B393" t="s">
        <v>4862</v>
      </c>
      <c r="C393" t="s">
        <v>681</v>
      </c>
      <c r="D393" t="s">
        <v>5157</v>
      </c>
      <c r="E393" s="842">
        <v>2397</v>
      </c>
      <c r="F393" s="842">
        <v>1487</v>
      </c>
      <c r="G393" s="842">
        <v>3884</v>
      </c>
      <c r="H393" s="842">
        <v>0</v>
      </c>
      <c r="I393" s="842">
        <v>0</v>
      </c>
      <c r="J393" s="842">
        <v>0</v>
      </c>
      <c r="K393" s="842">
        <v>0</v>
      </c>
      <c r="L393" s="842">
        <v>0</v>
      </c>
      <c r="M393" s="842">
        <v>0</v>
      </c>
      <c r="N393" s="842">
        <v>0</v>
      </c>
      <c r="O393" s="842">
        <v>0</v>
      </c>
      <c r="P393" s="842">
        <v>0</v>
      </c>
      <c r="Q393" s="842">
        <v>2397</v>
      </c>
      <c r="R393" s="842">
        <v>1487</v>
      </c>
      <c r="S393" s="842">
        <v>3884</v>
      </c>
    </row>
    <row r="394" spans="1:19" hidden="1">
      <c r="A394" t="s">
        <v>4991</v>
      </c>
      <c r="B394" t="s">
        <v>4862</v>
      </c>
      <c r="C394" t="s">
        <v>681</v>
      </c>
      <c r="D394" t="s">
        <v>735</v>
      </c>
      <c r="E394" s="842">
        <v>5894</v>
      </c>
      <c r="F394" s="842">
        <v>4474</v>
      </c>
      <c r="G394" s="842">
        <v>10368</v>
      </c>
      <c r="H394" s="842">
        <v>5714</v>
      </c>
      <c r="I394" s="842">
        <v>3203</v>
      </c>
      <c r="J394" s="842">
        <v>8917</v>
      </c>
      <c r="K394" s="842">
        <v>573</v>
      </c>
      <c r="L394" s="842">
        <v>160</v>
      </c>
      <c r="M394" s="842">
        <v>733</v>
      </c>
      <c r="N394" s="842">
        <v>10</v>
      </c>
      <c r="O394" s="842">
        <v>2</v>
      </c>
      <c r="P394" s="842">
        <v>12</v>
      </c>
      <c r="Q394" s="842">
        <v>12191</v>
      </c>
      <c r="R394" s="842">
        <v>7839</v>
      </c>
      <c r="S394" s="842">
        <v>20030</v>
      </c>
    </row>
    <row r="395" spans="1:19">
      <c r="A395" t="s">
        <v>4991</v>
      </c>
      <c r="B395" t="s">
        <v>4862</v>
      </c>
      <c r="C395" t="s">
        <v>681</v>
      </c>
      <c r="D395" t="s">
        <v>5156</v>
      </c>
      <c r="E395" s="842">
        <v>0</v>
      </c>
      <c r="F395" s="842">
        <v>0</v>
      </c>
      <c r="G395" s="842">
        <v>0</v>
      </c>
      <c r="H395" s="842">
        <v>4093</v>
      </c>
      <c r="I395" s="842">
        <v>3174</v>
      </c>
      <c r="J395" s="842">
        <v>7267</v>
      </c>
      <c r="K395" s="842">
        <v>409</v>
      </c>
      <c r="L395" s="842">
        <v>176</v>
      </c>
      <c r="M395" s="842">
        <v>585</v>
      </c>
      <c r="N395" s="842">
        <v>136</v>
      </c>
      <c r="O395" s="842">
        <v>52</v>
      </c>
      <c r="P395" s="842">
        <v>188</v>
      </c>
      <c r="Q395" s="842">
        <v>4638</v>
      </c>
      <c r="R395" s="842">
        <v>3402</v>
      </c>
      <c r="S395" s="842">
        <v>8040</v>
      </c>
    </row>
    <row r="396" spans="1:19" hidden="1">
      <c r="A396" t="s">
        <v>4987</v>
      </c>
      <c r="B396" t="s">
        <v>4862</v>
      </c>
      <c r="C396" t="s">
        <v>681</v>
      </c>
      <c r="D396" t="s">
        <v>735</v>
      </c>
      <c r="E396" s="842">
        <v>0</v>
      </c>
      <c r="F396" s="842">
        <v>0</v>
      </c>
      <c r="G396" s="842">
        <v>0</v>
      </c>
      <c r="H396" s="842">
        <v>4093</v>
      </c>
      <c r="I396" s="842">
        <v>3174</v>
      </c>
      <c r="J396" s="842">
        <v>7267</v>
      </c>
      <c r="K396" s="842">
        <v>409</v>
      </c>
      <c r="L396" s="842">
        <v>176</v>
      </c>
      <c r="M396" s="842">
        <v>585</v>
      </c>
      <c r="N396" s="842">
        <v>136</v>
      </c>
      <c r="O396" s="842">
        <v>52</v>
      </c>
      <c r="P396" s="842">
        <v>188</v>
      </c>
      <c r="Q396" s="842">
        <v>4638</v>
      </c>
      <c r="R396" s="842">
        <v>3402</v>
      </c>
      <c r="S396" s="842">
        <v>8040</v>
      </c>
    </row>
    <row r="397" spans="1:19">
      <c r="A397" t="s">
        <v>4987</v>
      </c>
      <c r="B397" t="s">
        <v>4862</v>
      </c>
      <c r="C397" t="s">
        <v>681</v>
      </c>
      <c r="D397" t="s">
        <v>5156</v>
      </c>
      <c r="E397" s="842">
        <v>1000</v>
      </c>
      <c r="F397" s="842">
        <v>228</v>
      </c>
      <c r="G397" s="842">
        <v>1228</v>
      </c>
      <c r="H397" s="842">
        <v>1981</v>
      </c>
      <c r="I397" s="842">
        <v>526</v>
      </c>
      <c r="J397" s="842">
        <v>2507</v>
      </c>
      <c r="K397" s="842">
        <v>45</v>
      </c>
      <c r="L397" s="842">
        <v>20</v>
      </c>
      <c r="M397" s="842">
        <v>65</v>
      </c>
      <c r="N397" s="842">
        <v>34</v>
      </c>
      <c r="O397" s="842">
        <v>2</v>
      </c>
      <c r="P397" s="842">
        <v>36</v>
      </c>
      <c r="Q397" s="842">
        <v>3060</v>
      </c>
      <c r="R397" s="842">
        <v>776</v>
      </c>
      <c r="S397" s="842">
        <v>3836</v>
      </c>
    </row>
    <row r="398" spans="1:19" hidden="1">
      <c r="A398" t="s">
        <v>4987</v>
      </c>
      <c r="B398" t="s">
        <v>4862</v>
      </c>
      <c r="C398" t="s">
        <v>681</v>
      </c>
      <c r="D398" t="s">
        <v>735</v>
      </c>
      <c r="E398" s="842">
        <v>1000</v>
      </c>
      <c r="F398" s="842">
        <v>228</v>
      </c>
      <c r="G398" s="842">
        <v>1228</v>
      </c>
      <c r="H398" s="842">
        <v>1981</v>
      </c>
      <c r="I398" s="842">
        <v>526</v>
      </c>
      <c r="J398" s="842">
        <v>2507</v>
      </c>
      <c r="K398" s="842">
        <v>45</v>
      </c>
      <c r="L398" s="842">
        <v>20</v>
      </c>
      <c r="M398" s="842">
        <v>65</v>
      </c>
      <c r="N398" s="842">
        <v>34</v>
      </c>
      <c r="O398" s="842">
        <v>2</v>
      </c>
      <c r="P398" s="842">
        <v>36</v>
      </c>
      <c r="Q398" s="842">
        <v>3060</v>
      </c>
      <c r="R398" s="842">
        <v>776</v>
      </c>
      <c r="S398" s="842">
        <v>3836</v>
      </c>
    </row>
    <row r="399" spans="1:19">
      <c r="A399" t="s">
        <v>4988</v>
      </c>
      <c r="B399" t="s">
        <v>4862</v>
      </c>
      <c r="C399" t="s">
        <v>681</v>
      </c>
      <c r="D399" t="s">
        <v>5156</v>
      </c>
      <c r="E399" s="842">
        <v>0</v>
      </c>
      <c r="F399" s="842">
        <v>0</v>
      </c>
      <c r="G399" s="842">
        <v>0</v>
      </c>
      <c r="H399" s="842">
        <v>2674</v>
      </c>
      <c r="I399" s="842">
        <v>1601</v>
      </c>
      <c r="J399" s="842">
        <v>4275</v>
      </c>
      <c r="K399" s="842">
        <v>365</v>
      </c>
      <c r="L399" s="842">
        <v>254</v>
      </c>
      <c r="M399" s="842">
        <v>619</v>
      </c>
      <c r="N399" s="842">
        <v>157</v>
      </c>
      <c r="O399" s="842">
        <v>121</v>
      </c>
      <c r="P399" s="842">
        <v>278</v>
      </c>
      <c r="Q399" s="842">
        <v>3196</v>
      </c>
      <c r="R399" s="842">
        <v>1976</v>
      </c>
      <c r="S399" s="842">
        <v>5172</v>
      </c>
    </row>
    <row r="400" spans="1:19" hidden="1">
      <c r="A400" t="s">
        <v>4988</v>
      </c>
      <c r="B400" t="s">
        <v>4862</v>
      </c>
      <c r="C400" t="s">
        <v>681</v>
      </c>
      <c r="D400" t="s">
        <v>735</v>
      </c>
      <c r="E400" s="842">
        <v>0</v>
      </c>
      <c r="F400" s="842">
        <v>0</v>
      </c>
      <c r="G400" s="842">
        <v>0</v>
      </c>
      <c r="H400" s="842">
        <v>2674</v>
      </c>
      <c r="I400" s="842">
        <v>1601</v>
      </c>
      <c r="J400" s="842">
        <v>4275</v>
      </c>
      <c r="K400" s="842">
        <v>365</v>
      </c>
      <c r="L400" s="842">
        <v>254</v>
      </c>
      <c r="M400" s="842">
        <v>619</v>
      </c>
      <c r="N400" s="842">
        <v>157</v>
      </c>
      <c r="O400" s="842">
        <v>121</v>
      </c>
      <c r="P400" s="842">
        <v>278</v>
      </c>
      <c r="Q400" s="842">
        <v>3196</v>
      </c>
      <c r="R400" s="842">
        <v>1976</v>
      </c>
      <c r="S400" s="842">
        <v>5172</v>
      </c>
    </row>
    <row r="401" spans="1:19">
      <c r="A401" t="s">
        <v>4988</v>
      </c>
      <c r="B401" t="s">
        <v>4848</v>
      </c>
      <c r="C401" t="s">
        <v>681</v>
      </c>
      <c r="D401" t="s">
        <v>5156</v>
      </c>
      <c r="E401" s="842">
        <v>1227</v>
      </c>
      <c r="F401" s="842">
        <v>2563</v>
      </c>
      <c r="G401" s="842">
        <v>3790</v>
      </c>
      <c r="H401" s="842">
        <v>1971</v>
      </c>
      <c r="I401" s="842">
        <v>3743</v>
      </c>
      <c r="J401" s="842">
        <v>5714</v>
      </c>
      <c r="K401" s="842">
        <v>66</v>
      </c>
      <c r="L401" s="842">
        <v>314</v>
      </c>
      <c r="M401" s="842">
        <v>380</v>
      </c>
      <c r="N401" s="842">
        <v>124</v>
      </c>
      <c r="O401" s="842">
        <v>258</v>
      </c>
      <c r="P401" s="842">
        <v>382</v>
      </c>
      <c r="Q401" s="842">
        <v>3388</v>
      </c>
      <c r="R401" s="842">
        <v>6878</v>
      </c>
      <c r="S401" s="842">
        <v>10266</v>
      </c>
    </row>
    <row r="402" spans="1:19" hidden="1">
      <c r="A402" t="s">
        <v>4988</v>
      </c>
      <c r="B402" t="s">
        <v>4848</v>
      </c>
      <c r="C402" t="s">
        <v>681</v>
      </c>
      <c r="D402" t="s">
        <v>735</v>
      </c>
      <c r="E402" s="842">
        <v>1227</v>
      </c>
      <c r="F402" s="842">
        <v>2563</v>
      </c>
      <c r="G402" s="842">
        <v>3790</v>
      </c>
      <c r="H402" s="842">
        <v>1971</v>
      </c>
      <c r="I402" s="842">
        <v>3743</v>
      </c>
      <c r="J402" s="842">
        <v>5714</v>
      </c>
      <c r="K402" s="842">
        <v>66</v>
      </c>
      <c r="L402" s="842">
        <v>314</v>
      </c>
      <c r="M402" s="842">
        <v>380</v>
      </c>
      <c r="N402" s="842">
        <v>124</v>
      </c>
      <c r="O402" s="842">
        <v>258</v>
      </c>
      <c r="P402" s="842">
        <v>382</v>
      </c>
      <c r="Q402" s="842">
        <v>3388</v>
      </c>
      <c r="R402" s="842">
        <v>6878</v>
      </c>
      <c r="S402" s="842">
        <v>10266</v>
      </c>
    </row>
    <row r="403" spans="1:19">
      <c r="A403" t="s">
        <v>5020</v>
      </c>
      <c r="B403" t="s">
        <v>4848</v>
      </c>
      <c r="C403" t="s">
        <v>681</v>
      </c>
      <c r="D403" t="s">
        <v>5156</v>
      </c>
      <c r="E403" s="842">
        <v>0</v>
      </c>
      <c r="F403" s="842">
        <v>0</v>
      </c>
      <c r="G403" s="842">
        <v>0</v>
      </c>
      <c r="H403" s="842">
        <v>940</v>
      </c>
      <c r="I403" s="842">
        <v>797</v>
      </c>
      <c r="J403" s="842">
        <v>1737</v>
      </c>
      <c r="K403" s="842">
        <v>71</v>
      </c>
      <c r="L403" s="842">
        <v>81</v>
      </c>
      <c r="M403" s="842">
        <v>152</v>
      </c>
      <c r="N403" s="842">
        <v>7</v>
      </c>
      <c r="O403" s="842">
        <v>6</v>
      </c>
      <c r="P403" s="842">
        <v>13</v>
      </c>
      <c r="Q403" s="842">
        <v>1018</v>
      </c>
      <c r="R403" s="842">
        <v>884</v>
      </c>
      <c r="S403" s="842">
        <v>1902</v>
      </c>
    </row>
    <row r="404" spans="1:19" hidden="1">
      <c r="A404" t="s">
        <v>5020</v>
      </c>
      <c r="B404" t="s">
        <v>4848</v>
      </c>
      <c r="C404" t="s">
        <v>681</v>
      </c>
      <c r="D404" t="s">
        <v>5157</v>
      </c>
      <c r="E404" s="842">
        <v>0</v>
      </c>
      <c r="F404" s="842">
        <v>0</v>
      </c>
      <c r="G404" s="842">
        <v>0</v>
      </c>
      <c r="H404" s="842">
        <v>0</v>
      </c>
      <c r="I404" s="842">
        <v>0</v>
      </c>
      <c r="J404" s="842">
        <v>0</v>
      </c>
      <c r="K404" s="842">
        <v>17</v>
      </c>
      <c r="L404" s="842">
        <v>4</v>
      </c>
      <c r="M404" s="842">
        <v>21</v>
      </c>
      <c r="N404" s="842">
        <v>0</v>
      </c>
      <c r="O404" s="842">
        <v>0</v>
      </c>
      <c r="P404" s="842">
        <v>0</v>
      </c>
      <c r="Q404" s="842">
        <v>17</v>
      </c>
      <c r="R404" s="842">
        <v>4</v>
      </c>
      <c r="S404" s="842">
        <v>21</v>
      </c>
    </row>
    <row r="405" spans="1:19" hidden="1">
      <c r="A405" t="s">
        <v>5020</v>
      </c>
      <c r="B405" t="s">
        <v>4848</v>
      </c>
      <c r="C405" t="s">
        <v>681</v>
      </c>
      <c r="D405" t="s">
        <v>735</v>
      </c>
      <c r="E405" s="842">
        <v>0</v>
      </c>
      <c r="F405" s="842">
        <v>0</v>
      </c>
      <c r="G405" s="842">
        <v>0</v>
      </c>
      <c r="H405" s="842">
        <v>940</v>
      </c>
      <c r="I405" s="842">
        <v>797</v>
      </c>
      <c r="J405" s="842">
        <v>1737</v>
      </c>
      <c r="K405" s="842">
        <v>88</v>
      </c>
      <c r="L405" s="842">
        <v>85</v>
      </c>
      <c r="M405" s="842">
        <v>173</v>
      </c>
      <c r="N405" s="842">
        <v>7</v>
      </c>
      <c r="O405" s="842">
        <v>6</v>
      </c>
      <c r="P405" s="842">
        <v>13</v>
      </c>
      <c r="Q405" s="842">
        <v>1035</v>
      </c>
      <c r="R405" s="842">
        <v>888</v>
      </c>
      <c r="S405" s="842">
        <v>1923</v>
      </c>
    </row>
    <row r="406" spans="1:19">
      <c r="A406" t="s">
        <v>5020</v>
      </c>
      <c r="B406" t="s">
        <v>4862</v>
      </c>
      <c r="C406" t="s">
        <v>681</v>
      </c>
      <c r="D406" t="s">
        <v>5156</v>
      </c>
      <c r="E406" s="842">
        <v>1368</v>
      </c>
      <c r="F406" s="842">
        <v>2787</v>
      </c>
      <c r="G406" s="842">
        <v>4155</v>
      </c>
      <c r="H406" s="842">
        <v>3108</v>
      </c>
      <c r="I406" s="842">
        <v>6350</v>
      </c>
      <c r="J406" s="842">
        <v>9458</v>
      </c>
      <c r="K406" s="842">
        <v>946</v>
      </c>
      <c r="L406" s="842">
        <v>2150</v>
      </c>
      <c r="M406" s="842">
        <v>3096</v>
      </c>
      <c r="N406" s="842">
        <v>26</v>
      </c>
      <c r="O406" s="842">
        <v>80</v>
      </c>
      <c r="P406" s="842">
        <v>106</v>
      </c>
      <c r="Q406" s="842">
        <v>5448</v>
      </c>
      <c r="R406" s="842">
        <v>11367</v>
      </c>
      <c r="S406" s="842">
        <v>16815</v>
      </c>
    </row>
    <row r="407" spans="1:19" hidden="1">
      <c r="A407" t="s">
        <v>4989</v>
      </c>
      <c r="B407" t="s">
        <v>4862</v>
      </c>
      <c r="C407" t="s">
        <v>681</v>
      </c>
      <c r="D407" t="s">
        <v>5157</v>
      </c>
      <c r="E407" s="842">
        <v>908</v>
      </c>
      <c r="F407" s="842">
        <v>1260</v>
      </c>
      <c r="G407" s="842">
        <v>2168</v>
      </c>
      <c r="H407" s="842">
        <v>0</v>
      </c>
      <c r="I407" s="842">
        <v>0</v>
      </c>
      <c r="J407" s="842">
        <v>0</v>
      </c>
      <c r="K407" s="842">
        <v>0</v>
      </c>
      <c r="L407" s="842">
        <v>0</v>
      </c>
      <c r="M407" s="842">
        <v>0</v>
      </c>
      <c r="N407" s="842">
        <v>0</v>
      </c>
      <c r="O407" s="842">
        <v>0</v>
      </c>
      <c r="P407" s="842">
        <v>0</v>
      </c>
      <c r="Q407" s="842">
        <v>908</v>
      </c>
      <c r="R407" s="842">
        <v>1260</v>
      </c>
      <c r="S407" s="842">
        <v>2168</v>
      </c>
    </row>
    <row r="408" spans="1:19" hidden="1">
      <c r="A408" t="s">
        <v>4989</v>
      </c>
      <c r="B408" t="s">
        <v>4862</v>
      </c>
      <c r="C408" t="s">
        <v>681</v>
      </c>
      <c r="D408" t="s">
        <v>735</v>
      </c>
      <c r="E408" s="842">
        <v>2276</v>
      </c>
      <c r="F408" s="842">
        <v>4047</v>
      </c>
      <c r="G408" s="842">
        <v>6323</v>
      </c>
      <c r="H408" s="842">
        <v>3108</v>
      </c>
      <c r="I408" s="842">
        <v>6350</v>
      </c>
      <c r="J408" s="842">
        <v>9458</v>
      </c>
      <c r="K408" s="842">
        <v>946</v>
      </c>
      <c r="L408" s="842">
        <v>2150</v>
      </c>
      <c r="M408" s="842">
        <v>3096</v>
      </c>
      <c r="N408" s="842">
        <v>26</v>
      </c>
      <c r="O408" s="842">
        <v>80</v>
      </c>
      <c r="P408" s="842">
        <v>106</v>
      </c>
      <c r="Q408" s="842">
        <v>6356</v>
      </c>
      <c r="R408" s="842">
        <v>12627</v>
      </c>
      <c r="S408" s="842">
        <v>18983</v>
      </c>
    </row>
    <row r="409" spans="1:19">
      <c r="A409" t="s">
        <v>4989</v>
      </c>
      <c r="B409" t="s">
        <v>4862</v>
      </c>
      <c r="C409" t="s">
        <v>681</v>
      </c>
      <c r="D409" t="s">
        <v>5156</v>
      </c>
      <c r="E409" s="842">
        <v>0</v>
      </c>
      <c r="F409" s="842">
        <v>0</v>
      </c>
      <c r="G409" s="842">
        <v>0</v>
      </c>
      <c r="H409" s="842">
        <v>9156</v>
      </c>
      <c r="I409" s="842">
        <v>10677</v>
      </c>
      <c r="J409" s="842">
        <v>19833</v>
      </c>
      <c r="K409" s="842">
        <v>1654</v>
      </c>
      <c r="L409" s="842">
        <v>2374</v>
      </c>
      <c r="M409" s="842">
        <v>4028</v>
      </c>
      <c r="N409" s="842">
        <v>612</v>
      </c>
      <c r="O409" s="842">
        <v>592</v>
      </c>
      <c r="P409" s="842">
        <v>1204</v>
      </c>
      <c r="Q409" s="842">
        <v>11422</v>
      </c>
      <c r="R409" s="842">
        <v>13643</v>
      </c>
      <c r="S409" s="842">
        <v>25065</v>
      </c>
    </row>
    <row r="410" spans="1:19" hidden="1">
      <c r="A410" t="s">
        <v>4989</v>
      </c>
      <c r="B410" t="s">
        <v>4862</v>
      </c>
      <c r="C410" t="s">
        <v>681</v>
      </c>
      <c r="D410" t="s">
        <v>735</v>
      </c>
      <c r="E410" s="842">
        <v>0</v>
      </c>
      <c r="F410" s="842">
        <v>0</v>
      </c>
      <c r="G410" s="842">
        <v>0</v>
      </c>
      <c r="H410" s="842">
        <v>9156</v>
      </c>
      <c r="I410" s="842">
        <v>10677</v>
      </c>
      <c r="J410" s="842">
        <v>19833</v>
      </c>
      <c r="K410" s="842">
        <v>1654</v>
      </c>
      <c r="L410" s="842">
        <v>2374</v>
      </c>
      <c r="M410" s="842">
        <v>4028</v>
      </c>
      <c r="N410" s="842">
        <v>612</v>
      </c>
      <c r="O410" s="842">
        <v>592</v>
      </c>
      <c r="P410" s="842">
        <v>1204</v>
      </c>
      <c r="Q410" s="842">
        <v>11422</v>
      </c>
      <c r="R410" s="842">
        <v>13643</v>
      </c>
      <c r="S410" s="842">
        <v>25065</v>
      </c>
    </row>
    <row r="411" spans="1:19">
      <c r="A411" t="s">
        <v>5038</v>
      </c>
      <c r="B411" t="s">
        <v>4848</v>
      </c>
      <c r="C411" t="s">
        <v>681</v>
      </c>
      <c r="D411" t="s">
        <v>5156</v>
      </c>
      <c r="E411" s="842">
        <v>73</v>
      </c>
      <c r="F411" s="842">
        <v>51</v>
      </c>
      <c r="G411" s="842">
        <v>124</v>
      </c>
      <c r="H411" s="842">
        <v>14182</v>
      </c>
      <c r="I411" s="842">
        <v>9569</v>
      </c>
      <c r="J411" s="842">
        <v>23751</v>
      </c>
      <c r="K411" s="842">
        <v>3064</v>
      </c>
      <c r="L411" s="842">
        <v>2602</v>
      </c>
      <c r="M411" s="842">
        <v>5666</v>
      </c>
      <c r="N411" s="842">
        <v>1326</v>
      </c>
      <c r="O411" s="842">
        <v>1026</v>
      </c>
      <c r="P411" s="842">
        <v>2352</v>
      </c>
      <c r="Q411" s="842">
        <v>18645</v>
      </c>
      <c r="R411" s="842">
        <v>13248</v>
      </c>
      <c r="S411" s="842">
        <v>31893</v>
      </c>
    </row>
    <row r="412" spans="1:19" hidden="1">
      <c r="A412" t="s">
        <v>5038</v>
      </c>
      <c r="B412" t="s">
        <v>4848</v>
      </c>
      <c r="C412" t="s">
        <v>681</v>
      </c>
      <c r="D412" t="s">
        <v>5157</v>
      </c>
      <c r="E412" s="842">
        <v>24</v>
      </c>
      <c r="F412" s="842">
        <v>6</v>
      </c>
      <c r="G412" s="842">
        <v>30</v>
      </c>
      <c r="H412" s="842">
        <v>1147</v>
      </c>
      <c r="I412" s="842">
        <v>239</v>
      </c>
      <c r="J412" s="842">
        <v>1386</v>
      </c>
      <c r="K412" s="842">
        <v>607</v>
      </c>
      <c r="L412" s="842">
        <v>523</v>
      </c>
      <c r="M412" s="842">
        <v>1130</v>
      </c>
      <c r="N412" s="842">
        <v>0</v>
      </c>
      <c r="O412" s="842">
        <v>0</v>
      </c>
      <c r="P412" s="842">
        <v>0</v>
      </c>
      <c r="Q412" s="842">
        <v>1778</v>
      </c>
      <c r="R412" s="842">
        <v>768</v>
      </c>
      <c r="S412" s="842">
        <v>2546</v>
      </c>
    </row>
    <row r="413" spans="1:19" hidden="1">
      <c r="A413" t="s">
        <v>5038</v>
      </c>
      <c r="B413" t="s">
        <v>4848</v>
      </c>
      <c r="C413" t="s">
        <v>681</v>
      </c>
      <c r="D413" t="s">
        <v>735</v>
      </c>
      <c r="E413" s="842">
        <v>97</v>
      </c>
      <c r="F413" s="842">
        <v>57</v>
      </c>
      <c r="G413" s="842">
        <v>154</v>
      </c>
      <c r="H413" s="842">
        <v>15329</v>
      </c>
      <c r="I413" s="842">
        <v>9808</v>
      </c>
      <c r="J413" s="842">
        <v>25137</v>
      </c>
      <c r="K413" s="842">
        <v>3671</v>
      </c>
      <c r="L413" s="842">
        <v>3125</v>
      </c>
      <c r="M413" s="842">
        <v>6796</v>
      </c>
      <c r="N413" s="842">
        <v>1326</v>
      </c>
      <c r="O413" s="842">
        <v>1026</v>
      </c>
      <c r="P413" s="842">
        <v>2352</v>
      </c>
      <c r="Q413" s="842">
        <v>20423</v>
      </c>
      <c r="R413" s="842">
        <v>14016</v>
      </c>
      <c r="S413" s="842">
        <v>34439</v>
      </c>
    </row>
    <row r="414" spans="1:19">
      <c r="A414" t="s">
        <v>5038</v>
      </c>
      <c r="B414" t="s">
        <v>4848</v>
      </c>
      <c r="C414" t="s">
        <v>682</v>
      </c>
      <c r="D414" t="s">
        <v>5156</v>
      </c>
      <c r="E414" s="842">
        <v>4497</v>
      </c>
      <c r="F414" s="842">
        <v>2520</v>
      </c>
      <c r="G414" s="842">
        <v>7017</v>
      </c>
      <c r="H414" s="842">
        <v>19880</v>
      </c>
      <c r="I414" s="842">
        <v>17657</v>
      </c>
      <c r="J414" s="842">
        <v>37537</v>
      </c>
      <c r="K414" s="842">
        <v>3708</v>
      </c>
      <c r="L414" s="842">
        <v>3932</v>
      </c>
      <c r="M414" s="842">
        <v>7640</v>
      </c>
      <c r="N414" s="842">
        <v>1079</v>
      </c>
      <c r="O414" s="842">
        <v>1056</v>
      </c>
      <c r="P414" s="842">
        <v>2135</v>
      </c>
      <c r="Q414" s="842">
        <v>29164</v>
      </c>
      <c r="R414" s="842">
        <v>25165</v>
      </c>
      <c r="S414" s="842">
        <v>54329</v>
      </c>
    </row>
    <row r="415" spans="1:19" hidden="1">
      <c r="A415" t="s">
        <v>4990</v>
      </c>
      <c r="B415" t="s">
        <v>4848</v>
      </c>
      <c r="C415" t="s">
        <v>682</v>
      </c>
      <c r="D415" t="s">
        <v>5157</v>
      </c>
      <c r="E415" s="842">
        <v>2720</v>
      </c>
      <c r="F415" s="842">
        <v>1009</v>
      </c>
      <c r="G415" s="842">
        <v>3729</v>
      </c>
      <c r="H415" s="842">
        <v>5915</v>
      </c>
      <c r="I415" s="842">
        <v>3691</v>
      </c>
      <c r="J415" s="842">
        <v>9606</v>
      </c>
      <c r="K415" s="842">
        <v>192</v>
      </c>
      <c r="L415" s="842">
        <v>209</v>
      </c>
      <c r="M415" s="842">
        <v>401</v>
      </c>
      <c r="N415" s="842">
        <v>0</v>
      </c>
      <c r="O415" s="842">
        <v>0</v>
      </c>
      <c r="P415" s="842">
        <v>0</v>
      </c>
      <c r="Q415" s="842">
        <v>8827</v>
      </c>
      <c r="R415" s="842">
        <v>4909</v>
      </c>
      <c r="S415" s="842">
        <v>13736</v>
      </c>
    </row>
    <row r="416" spans="1:19" hidden="1">
      <c r="A416" t="s">
        <v>4990</v>
      </c>
      <c r="B416" t="s">
        <v>4848</v>
      </c>
      <c r="C416" t="s">
        <v>682</v>
      </c>
      <c r="D416" t="s">
        <v>5158</v>
      </c>
      <c r="E416" s="842">
        <v>279</v>
      </c>
      <c r="F416" s="842">
        <v>54</v>
      </c>
      <c r="G416" s="842">
        <v>333</v>
      </c>
      <c r="H416" s="842">
        <v>572</v>
      </c>
      <c r="I416" s="842">
        <v>1293</v>
      </c>
      <c r="J416" s="842">
        <v>1865</v>
      </c>
      <c r="K416" s="842">
        <v>43</v>
      </c>
      <c r="L416" s="842">
        <v>25</v>
      </c>
      <c r="M416" s="842">
        <v>68</v>
      </c>
      <c r="N416" s="842">
        <v>0</v>
      </c>
      <c r="O416" s="842">
        <v>0</v>
      </c>
      <c r="P416" s="842">
        <v>0</v>
      </c>
      <c r="Q416" s="842">
        <v>894</v>
      </c>
      <c r="R416" s="842">
        <v>1372</v>
      </c>
      <c r="S416" s="842">
        <v>2266</v>
      </c>
    </row>
    <row r="417" spans="1:19" hidden="1">
      <c r="A417" t="s">
        <v>4990</v>
      </c>
      <c r="B417" t="s">
        <v>4848</v>
      </c>
      <c r="C417" t="s">
        <v>682</v>
      </c>
      <c r="D417" t="s">
        <v>735</v>
      </c>
      <c r="E417" s="842">
        <v>7496</v>
      </c>
      <c r="F417" s="842">
        <v>3583</v>
      </c>
      <c r="G417" s="842">
        <v>11079</v>
      </c>
      <c r="H417" s="842">
        <v>26367</v>
      </c>
      <c r="I417" s="842">
        <v>22641</v>
      </c>
      <c r="J417" s="842">
        <v>49008</v>
      </c>
      <c r="K417" s="842">
        <v>3943</v>
      </c>
      <c r="L417" s="842">
        <v>4166</v>
      </c>
      <c r="M417" s="842">
        <v>8109</v>
      </c>
      <c r="N417" s="842">
        <v>1079</v>
      </c>
      <c r="O417" s="842">
        <v>1056</v>
      </c>
      <c r="P417" s="842">
        <v>2135</v>
      </c>
      <c r="Q417" s="842">
        <v>38885</v>
      </c>
      <c r="R417" s="842">
        <v>31446</v>
      </c>
      <c r="S417" s="842">
        <v>70331</v>
      </c>
    </row>
    <row r="418" spans="1:19">
      <c r="A418" t="s">
        <v>4992</v>
      </c>
      <c r="B418" t="s">
        <v>4848</v>
      </c>
      <c r="C418" t="s">
        <v>682</v>
      </c>
      <c r="D418" t="s">
        <v>5156</v>
      </c>
      <c r="E418" s="842">
        <v>6417</v>
      </c>
      <c r="F418" s="842">
        <v>4248</v>
      </c>
      <c r="G418" s="842">
        <v>10665</v>
      </c>
      <c r="H418" s="842">
        <v>15817</v>
      </c>
      <c r="I418" s="842">
        <v>15809</v>
      </c>
      <c r="J418" s="842">
        <v>31626</v>
      </c>
      <c r="K418" s="842">
        <v>2242</v>
      </c>
      <c r="L418" s="842">
        <v>2983</v>
      </c>
      <c r="M418" s="842">
        <v>5225</v>
      </c>
      <c r="N418" s="842">
        <v>1271</v>
      </c>
      <c r="O418" s="842">
        <v>1562</v>
      </c>
      <c r="P418" s="842">
        <v>2833</v>
      </c>
      <c r="Q418" s="842">
        <v>25747</v>
      </c>
      <c r="R418" s="842">
        <v>24602</v>
      </c>
      <c r="S418" s="842">
        <v>50349</v>
      </c>
    </row>
    <row r="419" spans="1:19" hidden="1">
      <c r="A419" t="s">
        <v>4992</v>
      </c>
      <c r="B419" t="s">
        <v>4848</v>
      </c>
      <c r="C419" t="s">
        <v>682</v>
      </c>
      <c r="D419" t="s">
        <v>5157</v>
      </c>
      <c r="E419" s="842">
        <v>3390</v>
      </c>
      <c r="F419" s="842">
        <v>1494</v>
      </c>
      <c r="G419" s="842">
        <v>4884</v>
      </c>
      <c r="H419" s="842">
        <v>2126</v>
      </c>
      <c r="I419" s="842">
        <v>1328</v>
      </c>
      <c r="J419" s="842">
        <v>3454</v>
      </c>
      <c r="K419" s="842">
        <v>251</v>
      </c>
      <c r="L419" s="842">
        <v>175</v>
      </c>
      <c r="M419" s="842">
        <v>426</v>
      </c>
      <c r="N419" s="842">
        <v>0</v>
      </c>
      <c r="O419" s="842">
        <v>0</v>
      </c>
      <c r="P419" s="842">
        <v>0</v>
      </c>
      <c r="Q419" s="842">
        <v>5767</v>
      </c>
      <c r="R419" s="842">
        <v>2997</v>
      </c>
      <c r="S419" s="842">
        <v>8764</v>
      </c>
    </row>
    <row r="420" spans="1:19" hidden="1">
      <c r="A420" t="s">
        <v>4992</v>
      </c>
      <c r="B420" t="s">
        <v>4848</v>
      </c>
      <c r="C420" t="s">
        <v>682</v>
      </c>
      <c r="D420" t="s">
        <v>5158</v>
      </c>
      <c r="E420" s="842">
        <v>0</v>
      </c>
      <c r="F420" s="842">
        <v>0</v>
      </c>
      <c r="G420" s="842">
        <v>0</v>
      </c>
      <c r="H420" s="842">
        <v>0</v>
      </c>
      <c r="I420" s="842">
        <v>0</v>
      </c>
      <c r="J420" s="842">
        <v>0</v>
      </c>
      <c r="K420" s="842">
        <v>36</v>
      </c>
      <c r="L420" s="842">
        <v>13</v>
      </c>
      <c r="M420" s="842">
        <v>49</v>
      </c>
      <c r="N420" s="842">
        <v>0</v>
      </c>
      <c r="O420" s="842">
        <v>0</v>
      </c>
      <c r="P420" s="842">
        <v>0</v>
      </c>
      <c r="Q420" s="842">
        <v>36</v>
      </c>
      <c r="R420" s="842">
        <v>13</v>
      </c>
      <c r="S420" s="842">
        <v>49</v>
      </c>
    </row>
    <row r="421" spans="1:19" hidden="1">
      <c r="A421" t="s">
        <v>4992</v>
      </c>
      <c r="B421" t="s">
        <v>4848</v>
      </c>
      <c r="C421" t="s">
        <v>682</v>
      </c>
      <c r="D421" t="s">
        <v>735</v>
      </c>
      <c r="E421" s="842">
        <v>9807</v>
      </c>
      <c r="F421" s="842">
        <v>5742</v>
      </c>
      <c r="G421" s="842">
        <v>15549</v>
      </c>
      <c r="H421" s="842">
        <v>17943</v>
      </c>
      <c r="I421" s="842">
        <v>17137</v>
      </c>
      <c r="J421" s="842">
        <v>35080</v>
      </c>
      <c r="K421" s="842">
        <v>2529</v>
      </c>
      <c r="L421" s="842">
        <v>3171</v>
      </c>
      <c r="M421" s="842">
        <v>5700</v>
      </c>
      <c r="N421" s="842">
        <v>1271</v>
      </c>
      <c r="O421" s="842">
        <v>1562</v>
      </c>
      <c r="P421" s="842">
        <v>2833</v>
      </c>
      <c r="Q421" s="842">
        <v>31550</v>
      </c>
      <c r="R421" s="842">
        <v>27612</v>
      </c>
      <c r="S421" s="842">
        <v>59162</v>
      </c>
    </row>
    <row r="422" spans="1:19">
      <c r="A422" t="s">
        <v>4995</v>
      </c>
      <c r="B422" t="s">
        <v>4848</v>
      </c>
      <c r="C422" t="s">
        <v>682</v>
      </c>
      <c r="D422" t="s">
        <v>5156</v>
      </c>
      <c r="E422" s="842">
        <v>25</v>
      </c>
      <c r="F422" s="842">
        <v>40</v>
      </c>
      <c r="G422" s="842">
        <v>65</v>
      </c>
      <c r="H422" s="842">
        <v>338</v>
      </c>
      <c r="I422" s="842">
        <v>428</v>
      </c>
      <c r="J422" s="842">
        <v>766</v>
      </c>
      <c r="K422" s="842">
        <v>0</v>
      </c>
      <c r="L422" s="842">
        <v>0</v>
      </c>
      <c r="M422" s="842">
        <v>0</v>
      </c>
      <c r="N422" s="842">
        <v>0</v>
      </c>
      <c r="O422" s="842">
        <v>0</v>
      </c>
      <c r="P422" s="842">
        <v>0</v>
      </c>
      <c r="Q422" s="842">
        <v>363</v>
      </c>
      <c r="R422" s="842">
        <v>468</v>
      </c>
      <c r="S422" s="842">
        <v>831</v>
      </c>
    </row>
    <row r="423" spans="1:19" hidden="1">
      <c r="A423" t="s">
        <v>4995</v>
      </c>
      <c r="B423" t="s">
        <v>4848</v>
      </c>
      <c r="C423" t="s">
        <v>682</v>
      </c>
      <c r="D423" t="s">
        <v>735</v>
      </c>
      <c r="E423" s="842">
        <v>25</v>
      </c>
      <c r="F423" s="842">
        <v>40</v>
      </c>
      <c r="G423" s="842">
        <v>65</v>
      </c>
      <c r="H423" s="842">
        <v>338</v>
      </c>
      <c r="I423" s="842">
        <v>428</v>
      </c>
      <c r="J423" s="842">
        <v>766</v>
      </c>
      <c r="K423" s="842">
        <v>0</v>
      </c>
      <c r="L423" s="842">
        <v>0</v>
      </c>
      <c r="M423" s="842">
        <v>0</v>
      </c>
      <c r="N423" s="842">
        <v>0</v>
      </c>
      <c r="O423" s="842">
        <v>0</v>
      </c>
      <c r="P423" s="842">
        <v>0</v>
      </c>
      <c r="Q423" s="842">
        <v>363</v>
      </c>
      <c r="R423" s="842">
        <v>468</v>
      </c>
      <c r="S423" s="842">
        <v>831</v>
      </c>
    </row>
    <row r="424" spans="1:19">
      <c r="A424" t="s">
        <v>4995</v>
      </c>
      <c r="B424" t="s">
        <v>4848</v>
      </c>
      <c r="C424" t="s">
        <v>682</v>
      </c>
      <c r="D424" t="s">
        <v>5156</v>
      </c>
      <c r="E424" s="842">
        <v>0</v>
      </c>
      <c r="F424" s="842">
        <v>0</v>
      </c>
      <c r="G424" s="842">
        <v>0</v>
      </c>
      <c r="H424" s="842">
        <v>910</v>
      </c>
      <c r="I424" s="842">
        <v>1055</v>
      </c>
      <c r="J424" s="842">
        <v>1965</v>
      </c>
      <c r="K424" s="842">
        <v>56</v>
      </c>
      <c r="L424" s="842">
        <v>71</v>
      </c>
      <c r="M424" s="842">
        <v>127</v>
      </c>
      <c r="N424" s="842">
        <v>2</v>
      </c>
      <c r="O424" s="842">
        <v>2</v>
      </c>
      <c r="P424" s="842">
        <v>4</v>
      </c>
      <c r="Q424" s="842">
        <v>968</v>
      </c>
      <c r="R424" s="842">
        <v>1128</v>
      </c>
      <c r="S424" s="842">
        <v>2096</v>
      </c>
    </row>
    <row r="425" spans="1:19" hidden="1">
      <c r="A425" t="s">
        <v>4997</v>
      </c>
      <c r="B425" t="s">
        <v>4848</v>
      </c>
      <c r="C425" t="s">
        <v>682</v>
      </c>
      <c r="D425" t="s">
        <v>5157</v>
      </c>
      <c r="E425" s="842">
        <v>0</v>
      </c>
      <c r="F425" s="842">
        <v>0</v>
      </c>
      <c r="G425" s="842">
        <v>0</v>
      </c>
      <c r="H425" s="842">
        <v>0</v>
      </c>
      <c r="I425" s="842">
        <v>0</v>
      </c>
      <c r="J425" s="842">
        <v>0</v>
      </c>
      <c r="K425" s="842">
        <v>96</v>
      </c>
      <c r="L425" s="842">
        <v>49</v>
      </c>
      <c r="M425" s="842">
        <v>145</v>
      </c>
      <c r="N425" s="842">
        <v>0</v>
      </c>
      <c r="O425" s="842">
        <v>0</v>
      </c>
      <c r="P425" s="842">
        <v>0</v>
      </c>
      <c r="Q425" s="842">
        <v>96</v>
      </c>
      <c r="R425" s="842">
        <v>49</v>
      </c>
      <c r="S425" s="842">
        <v>145</v>
      </c>
    </row>
    <row r="426" spans="1:19" hidden="1">
      <c r="A426" t="s">
        <v>4997</v>
      </c>
      <c r="B426" t="s">
        <v>4848</v>
      </c>
      <c r="C426" t="s">
        <v>682</v>
      </c>
      <c r="D426" t="s">
        <v>735</v>
      </c>
      <c r="E426" s="842">
        <v>0</v>
      </c>
      <c r="F426" s="842">
        <v>0</v>
      </c>
      <c r="G426" s="842">
        <v>0</v>
      </c>
      <c r="H426" s="842">
        <v>910</v>
      </c>
      <c r="I426" s="842">
        <v>1055</v>
      </c>
      <c r="J426" s="842">
        <v>1965</v>
      </c>
      <c r="K426" s="842">
        <v>152</v>
      </c>
      <c r="L426" s="842">
        <v>120</v>
      </c>
      <c r="M426" s="842">
        <v>272</v>
      </c>
      <c r="N426" s="842">
        <v>2</v>
      </c>
      <c r="O426" s="842">
        <v>2</v>
      </c>
      <c r="P426" s="842">
        <v>4</v>
      </c>
      <c r="Q426" s="842">
        <v>1064</v>
      </c>
      <c r="R426" s="842">
        <v>1177</v>
      </c>
      <c r="S426" s="842">
        <v>2241</v>
      </c>
    </row>
    <row r="427" spans="1:19">
      <c r="A427" t="s">
        <v>4997</v>
      </c>
      <c r="B427" t="s">
        <v>4862</v>
      </c>
      <c r="C427" t="s">
        <v>682</v>
      </c>
      <c r="D427" t="s">
        <v>5156</v>
      </c>
      <c r="E427" s="842">
        <v>702</v>
      </c>
      <c r="F427" s="842">
        <v>861</v>
      </c>
      <c r="G427" s="842">
        <v>1563</v>
      </c>
      <c r="H427" s="842">
        <v>3483</v>
      </c>
      <c r="I427" s="842">
        <v>3560</v>
      </c>
      <c r="J427" s="842">
        <v>7043</v>
      </c>
      <c r="K427" s="842">
        <v>269</v>
      </c>
      <c r="L427" s="842">
        <v>267</v>
      </c>
      <c r="M427" s="842">
        <v>536</v>
      </c>
      <c r="N427" s="842">
        <v>36</v>
      </c>
      <c r="O427" s="842">
        <v>42</v>
      </c>
      <c r="P427" s="842">
        <v>78</v>
      </c>
      <c r="Q427" s="842">
        <v>4490</v>
      </c>
      <c r="R427" s="842">
        <v>4730</v>
      </c>
      <c r="S427" s="842">
        <v>9220</v>
      </c>
    </row>
    <row r="428" spans="1:19" hidden="1">
      <c r="A428" t="s">
        <v>4997</v>
      </c>
      <c r="B428" t="s">
        <v>4862</v>
      </c>
      <c r="C428" t="s">
        <v>682</v>
      </c>
      <c r="D428" t="s">
        <v>5157</v>
      </c>
      <c r="E428" s="842">
        <v>24</v>
      </c>
      <c r="F428" s="842">
        <v>16</v>
      </c>
      <c r="G428" s="842">
        <v>40</v>
      </c>
      <c r="H428" s="842">
        <v>0</v>
      </c>
      <c r="I428" s="842">
        <v>0</v>
      </c>
      <c r="J428" s="842">
        <v>0</v>
      </c>
      <c r="K428" s="842">
        <v>0</v>
      </c>
      <c r="L428" s="842">
        <v>0</v>
      </c>
      <c r="M428" s="842">
        <v>0</v>
      </c>
      <c r="N428" s="842">
        <v>0</v>
      </c>
      <c r="O428" s="842">
        <v>0</v>
      </c>
      <c r="P428" s="842">
        <v>0</v>
      </c>
      <c r="Q428" s="842">
        <v>24</v>
      </c>
      <c r="R428" s="842">
        <v>16</v>
      </c>
      <c r="S428" s="842">
        <v>40</v>
      </c>
    </row>
    <row r="429" spans="1:19" hidden="1">
      <c r="A429" t="s">
        <v>4998</v>
      </c>
      <c r="B429" t="s">
        <v>4862</v>
      </c>
      <c r="C429" t="s">
        <v>682</v>
      </c>
      <c r="D429" t="s">
        <v>5158</v>
      </c>
      <c r="E429" s="842">
        <v>0</v>
      </c>
      <c r="F429" s="842">
        <v>0</v>
      </c>
      <c r="G429" s="842">
        <v>0</v>
      </c>
      <c r="H429" s="842">
        <v>0</v>
      </c>
      <c r="I429" s="842">
        <v>0</v>
      </c>
      <c r="J429" s="842">
        <v>0</v>
      </c>
      <c r="K429" s="842">
        <v>59</v>
      </c>
      <c r="L429" s="842">
        <v>3</v>
      </c>
      <c r="M429" s="842">
        <v>62</v>
      </c>
      <c r="N429" s="842">
        <v>0</v>
      </c>
      <c r="O429" s="842">
        <v>0</v>
      </c>
      <c r="P429" s="842">
        <v>0</v>
      </c>
      <c r="Q429" s="842">
        <v>59</v>
      </c>
      <c r="R429" s="842">
        <v>3</v>
      </c>
      <c r="S429" s="842">
        <v>62</v>
      </c>
    </row>
    <row r="430" spans="1:19" hidden="1">
      <c r="A430" t="s">
        <v>4998</v>
      </c>
      <c r="B430" t="s">
        <v>4862</v>
      </c>
      <c r="C430" t="s">
        <v>682</v>
      </c>
      <c r="D430" t="s">
        <v>735</v>
      </c>
      <c r="E430" s="842">
        <v>726</v>
      </c>
      <c r="F430" s="842">
        <v>877</v>
      </c>
      <c r="G430" s="842">
        <v>1603</v>
      </c>
      <c r="H430" s="842">
        <v>3483</v>
      </c>
      <c r="I430" s="842">
        <v>3560</v>
      </c>
      <c r="J430" s="842">
        <v>7043</v>
      </c>
      <c r="K430" s="842">
        <v>328</v>
      </c>
      <c r="L430" s="842">
        <v>270</v>
      </c>
      <c r="M430" s="842">
        <v>598</v>
      </c>
      <c r="N430" s="842">
        <v>36</v>
      </c>
      <c r="O430" s="842">
        <v>42</v>
      </c>
      <c r="P430" s="842">
        <v>78</v>
      </c>
      <c r="Q430" s="842">
        <v>4573</v>
      </c>
      <c r="R430" s="842">
        <v>4749</v>
      </c>
      <c r="S430" s="842">
        <v>9322</v>
      </c>
    </row>
    <row r="431" spans="1:19">
      <c r="A431" t="s">
        <v>4998</v>
      </c>
      <c r="B431" t="s">
        <v>4848</v>
      </c>
      <c r="C431" t="s">
        <v>682</v>
      </c>
      <c r="D431" t="s">
        <v>5156</v>
      </c>
      <c r="E431" s="842">
        <v>222</v>
      </c>
      <c r="F431" s="842">
        <v>426</v>
      </c>
      <c r="G431" s="842">
        <v>648</v>
      </c>
      <c r="H431" s="842">
        <v>4524</v>
      </c>
      <c r="I431" s="842">
        <v>4822</v>
      </c>
      <c r="J431" s="842">
        <v>9346</v>
      </c>
      <c r="K431" s="842">
        <v>762</v>
      </c>
      <c r="L431" s="842">
        <v>622</v>
      </c>
      <c r="M431" s="842">
        <v>1384</v>
      </c>
      <c r="N431" s="842">
        <v>196</v>
      </c>
      <c r="O431" s="842">
        <v>114</v>
      </c>
      <c r="P431" s="842">
        <v>310</v>
      </c>
      <c r="Q431" s="842">
        <v>5704</v>
      </c>
      <c r="R431" s="842">
        <v>5984</v>
      </c>
      <c r="S431" s="842">
        <v>11688</v>
      </c>
    </row>
    <row r="432" spans="1:19" hidden="1">
      <c r="A432" t="s">
        <v>4998</v>
      </c>
      <c r="B432" t="s">
        <v>4848</v>
      </c>
      <c r="C432" t="s">
        <v>682</v>
      </c>
      <c r="D432" t="s">
        <v>5157</v>
      </c>
      <c r="E432" s="842">
        <v>0</v>
      </c>
      <c r="F432" s="842">
        <v>0</v>
      </c>
      <c r="G432" s="842">
        <v>0</v>
      </c>
      <c r="H432" s="842">
        <v>0</v>
      </c>
      <c r="I432" s="842">
        <v>0</v>
      </c>
      <c r="J432" s="842">
        <v>0</v>
      </c>
      <c r="K432" s="842">
        <v>601</v>
      </c>
      <c r="L432" s="842">
        <v>148</v>
      </c>
      <c r="M432" s="842">
        <v>749</v>
      </c>
      <c r="N432" s="842">
        <v>0</v>
      </c>
      <c r="O432" s="842">
        <v>0</v>
      </c>
      <c r="P432" s="842">
        <v>0</v>
      </c>
      <c r="Q432" s="842">
        <v>601</v>
      </c>
      <c r="R432" s="842">
        <v>148</v>
      </c>
      <c r="S432" s="842">
        <v>749</v>
      </c>
    </row>
    <row r="433" spans="1:19" hidden="1">
      <c r="A433" t="s">
        <v>4999</v>
      </c>
      <c r="B433" t="s">
        <v>4848</v>
      </c>
      <c r="C433" t="s">
        <v>682</v>
      </c>
      <c r="D433" t="s">
        <v>735</v>
      </c>
      <c r="E433" s="842">
        <v>222</v>
      </c>
      <c r="F433" s="842">
        <v>426</v>
      </c>
      <c r="G433" s="842">
        <v>648</v>
      </c>
      <c r="H433" s="842">
        <v>4524</v>
      </c>
      <c r="I433" s="842">
        <v>4822</v>
      </c>
      <c r="J433" s="842">
        <v>9346</v>
      </c>
      <c r="K433" s="842">
        <v>1363</v>
      </c>
      <c r="L433" s="842">
        <v>770</v>
      </c>
      <c r="M433" s="842">
        <v>2133</v>
      </c>
      <c r="N433" s="842">
        <v>196</v>
      </c>
      <c r="O433" s="842">
        <v>114</v>
      </c>
      <c r="P433" s="842">
        <v>310</v>
      </c>
      <c r="Q433" s="842">
        <v>6305</v>
      </c>
      <c r="R433" s="842">
        <v>6132</v>
      </c>
      <c r="S433" s="842">
        <v>12437</v>
      </c>
    </row>
    <row r="434" spans="1:19">
      <c r="A434" t="s">
        <v>4999</v>
      </c>
      <c r="B434" t="s">
        <v>4848</v>
      </c>
      <c r="C434" t="s">
        <v>682</v>
      </c>
      <c r="D434" t="s">
        <v>5156</v>
      </c>
      <c r="E434" s="842">
        <v>0</v>
      </c>
      <c r="F434" s="842">
        <v>0</v>
      </c>
      <c r="G434" s="842">
        <v>0</v>
      </c>
      <c r="H434" s="842">
        <v>2051</v>
      </c>
      <c r="I434" s="842">
        <v>1698</v>
      </c>
      <c r="J434" s="842">
        <v>3749</v>
      </c>
      <c r="K434" s="842">
        <v>471</v>
      </c>
      <c r="L434" s="842">
        <v>475</v>
      </c>
      <c r="M434" s="842">
        <v>946</v>
      </c>
      <c r="N434" s="842">
        <v>205</v>
      </c>
      <c r="O434" s="842">
        <v>213</v>
      </c>
      <c r="P434" s="842">
        <v>418</v>
      </c>
      <c r="Q434" s="842">
        <v>2727</v>
      </c>
      <c r="R434" s="842">
        <v>2386</v>
      </c>
      <c r="S434" s="842">
        <v>5113</v>
      </c>
    </row>
    <row r="435" spans="1:19" hidden="1">
      <c r="A435" t="s">
        <v>4999</v>
      </c>
      <c r="B435" t="s">
        <v>4848</v>
      </c>
      <c r="C435" t="s">
        <v>682</v>
      </c>
      <c r="D435" t="s">
        <v>5157</v>
      </c>
      <c r="E435" s="842">
        <v>0</v>
      </c>
      <c r="F435" s="842">
        <v>0</v>
      </c>
      <c r="G435" s="842">
        <v>0</v>
      </c>
      <c r="H435" s="842">
        <v>0</v>
      </c>
      <c r="I435" s="842">
        <v>0</v>
      </c>
      <c r="J435" s="842">
        <v>0</v>
      </c>
      <c r="K435" s="842">
        <v>47</v>
      </c>
      <c r="L435" s="842">
        <v>22</v>
      </c>
      <c r="M435" s="842">
        <v>69</v>
      </c>
      <c r="N435" s="842">
        <v>0</v>
      </c>
      <c r="O435" s="842">
        <v>0</v>
      </c>
      <c r="P435" s="842">
        <v>0</v>
      </c>
      <c r="Q435" s="842">
        <v>47</v>
      </c>
      <c r="R435" s="842">
        <v>22</v>
      </c>
      <c r="S435" s="842">
        <v>69</v>
      </c>
    </row>
    <row r="436" spans="1:19" hidden="1">
      <c r="A436" t="s">
        <v>5000</v>
      </c>
      <c r="B436" t="s">
        <v>4848</v>
      </c>
      <c r="C436" t="s">
        <v>682</v>
      </c>
      <c r="D436" t="s">
        <v>735</v>
      </c>
      <c r="E436" s="842">
        <v>0</v>
      </c>
      <c r="F436" s="842">
        <v>0</v>
      </c>
      <c r="G436" s="842">
        <v>0</v>
      </c>
      <c r="H436" s="842">
        <v>2051</v>
      </c>
      <c r="I436" s="842">
        <v>1698</v>
      </c>
      <c r="J436" s="842">
        <v>3749</v>
      </c>
      <c r="K436" s="842">
        <v>518</v>
      </c>
      <c r="L436" s="842">
        <v>497</v>
      </c>
      <c r="M436" s="842">
        <v>1015</v>
      </c>
      <c r="N436" s="842">
        <v>205</v>
      </c>
      <c r="O436" s="842">
        <v>213</v>
      </c>
      <c r="P436" s="842">
        <v>418</v>
      </c>
      <c r="Q436" s="842">
        <v>2774</v>
      </c>
      <c r="R436" s="842">
        <v>2408</v>
      </c>
      <c r="S436" s="842">
        <v>5182</v>
      </c>
    </row>
    <row r="437" spans="1:19">
      <c r="A437" t="s">
        <v>5000</v>
      </c>
      <c r="B437" t="s">
        <v>4862</v>
      </c>
      <c r="C437" t="s">
        <v>682</v>
      </c>
      <c r="D437" t="s">
        <v>5156</v>
      </c>
      <c r="E437" s="842">
        <v>765</v>
      </c>
      <c r="F437" s="842">
        <v>577</v>
      </c>
      <c r="G437" s="842">
        <v>1342</v>
      </c>
      <c r="H437" s="842">
        <v>3964</v>
      </c>
      <c r="I437" s="842">
        <v>4190</v>
      </c>
      <c r="J437" s="842">
        <v>8154</v>
      </c>
      <c r="K437" s="842">
        <v>338</v>
      </c>
      <c r="L437" s="842">
        <v>393</v>
      </c>
      <c r="M437" s="842">
        <v>731</v>
      </c>
      <c r="N437" s="842">
        <v>94</v>
      </c>
      <c r="O437" s="842">
        <v>88</v>
      </c>
      <c r="P437" s="842">
        <v>182</v>
      </c>
      <c r="Q437" s="842">
        <v>5161</v>
      </c>
      <c r="R437" s="842">
        <v>5248</v>
      </c>
      <c r="S437" s="842">
        <v>10409</v>
      </c>
    </row>
    <row r="438" spans="1:19" hidden="1">
      <c r="A438" t="s">
        <v>5000</v>
      </c>
      <c r="B438" t="s">
        <v>4862</v>
      </c>
      <c r="C438" t="s">
        <v>682</v>
      </c>
      <c r="D438" t="s">
        <v>5158</v>
      </c>
      <c r="E438" s="842">
        <v>0</v>
      </c>
      <c r="F438" s="842">
        <v>0</v>
      </c>
      <c r="G438" s="842">
        <v>0</v>
      </c>
      <c r="H438" s="842">
        <v>0</v>
      </c>
      <c r="I438" s="842">
        <v>0</v>
      </c>
      <c r="J438" s="842">
        <v>0</v>
      </c>
      <c r="K438" s="842">
        <v>10</v>
      </c>
      <c r="L438" s="842">
        <v>4</v>
      </c>
      <c r="M438" s="842">
        <v>14</v>
      </c>
      <c r="N438" s="842">
        <v>0</v>
      </c>
      <c r="O438" s="842">
        <v>0</v>
      </c>
      <c r="P438" s="842">
        <v>0</v>
      </c>
      <c r="Q438" s="842">
        <v>10</v>
      </c>
      <c r="R438" s="842">
        <v>4</v>
      </c>
      <c r="S438" s="842">
        <v>14</v>
      </c>
    </row>
    <row r="439" spans="1:19" hidden="1">
      <c r="A439" t="s">
        <v>5002</v>
      </c>
      <c r="B439" t="s">
        <v>4862</v>
      </c>
      <c r="C439" t="s">
        <v>682</v>
      </c>
      <c r="D439" t="s">
        <v>735</v>
      </c>
      <c r="E439" s="842">
        <v>765</v>
      </c>
      <c r="F439" s="842">
        <v>577</v>
      </c>
      <c r="G439" s="842">
        <v>1342</v>
      </c>
      <c r="H439" s="842">
        <v>3964</v>
      </c>
      <c r="I439" s="842">
        <v>4190</v>
      </c>
      <c r="J439" s="842">
        <v>8154</v>
      </c>
      <c r="K439" s="842">
        <v>348</v>
      </c>
      <c r="L439" s="842">
        <v>397</v>
      </c>
      <c r="M439" s="842">
        <v>745</v>
      </c>
      <c r="N439" s="842">
        <v>94</v>
      </c>
      <c r="O439" s="842">
        <v>88</v>
      </c>
      <c r="P439" s="842">
        <v>182</v>
      </c>
      <c r="Q439" s="842">
        <v>5171</v>
      </c>
      <c r="R439" s="842">
        <v>5252</v>
      </c>
      <c r="S439" s="842">
        <v>10423</v>
      </c>
    </row>
    <row r="440" spans="1:19">
      <c r="A440" t="s">
        <v>5002</v>
      </c>
      <c r="B440" t="s">
        <v>4848</v>
      </c>
      <c r="C440" t="s">
        <v>683</v>
      </c>
      <c r="D440" t="s">
        <v>5156</v>
      </c>
      <c r="E440" s="842">
        <v>957</v>
      </c>
      <c r="F440" s="842">
        <v>262</v>
      </c>
      <c r="G440" s="842">
        <v>1219</v>
      </c>
      <c r="H440" s="842">
        <v>0</v>
      </c>
      <c r="I440" s="842">
        <v>0</v>
      </c>
      <c r="J440" s="842">
        <v>0</v>
      </c>
      <c r="K440" s="842">
        <v>0</v>
      </c>
      <c r="L440" s="842">
        <v>0</v>
      </c>
      <c r="M440" s="842">
        <v>0</v>
      </c>
      <c r="N440" s="842">
        <v>0</v>
      </c>
      <c r="O440" s="842">
        <v>0</v>
      </c>
      <c r="P440" s="842">
        <v>0</v>
      </c>
      <c r="Q440" s="842">
        <v>957</v>
      </c>
      <c r="R440" s="842">
        <v>262</v>
      </c>
      <c r="S440" s="842">
        <v>1219</v>
      </c>
    </row>
    <row r="441" spans="1:19" hidden="1">
      <c r="A441" t="s">
        <v>5002</v>
      </c>
      <c r="B441" t="s">
        <v>4848</v>
      </c>
      <c r="C441" t="s">
        <v>683</v>
      </c>
      <c r="D441" t="s">
        <v>5157</v>
      </c>
      <c r="E441" s="842">
        <v>210</v>
      </c>
      <c r="F441" s="842">
        <v>59</v>
      </c>
      <c r="G441" s="842">
        <v>269</v>
      </c>
      <c r="H441" s="842">
        <v>0</v>
      </c>
      <c r="I441" s="842">
        <v>0</v>
      </c>
      <c r="J441" s="842">
        <v>0</v>
      </c>
      <c r="K441" s="842">
        <v>0</v>
      </c>
      <c r="L441" s="842">
        <v>0</v>
      </c>
      <c r="M441" s="842">
        <v>0</v>
      </c>
      <c r="N441" s="842">
        <v>0</v>
      </c>
      <c r="O441" s="842">
        <v>0</v>
      </c>
      <c r="P441" s="842">
        <v>0</v>
      </c>
      <c r="Q441" s="842">
        <v>210</v>
      </c>
      <c r="R441" s="842">
        <v>59</v>
      </c>
      <c r="S441" s="842">
        <v>269</v>
      </c>
    </row>
    <row r="442" spans="1:19" hidden="1">
      <c r="A442" t="s">
        <v>5002</v>
      </c>
      <c r="B442" t="s">
        <v>4848</v>
      </c>
      <c r="C442" t="s">
        <v>683</v>
      </c>
      <c r="D442" t="s">
        <v>735</v>
      </c>
      <c r="E442" s="842">
        <v>1167</v>
      </c>
      <c r="F442" s="842">
        <v>321</v>
      </c>
      <c r="G442" s="842">
        <v>1488</v>
      </c>
      <c r="H442" s="842">
        <v>0</v>
      </c>
      <c r="I442" s="842">
        <v>0</v>
      </c>
      <c r="J442" s="842">
        <v>0</v>
      </c>
      <c r="K442" s="842">
        <v>0</v>
      </c>
      <c r="L442" s="842">
        <v>0</v>
      </c>
      <c r="M442" s="842">
        <v>0</v>
      </c>
      <c r="N442" s="842">
        <v>0</v>
      </c>
      <c r="O442" s="842">
        <v>0</v>
      </c>
      <c r="P442" s="842">
        <v>0</v>
      </c>
      <c r="Q442" s="842">
        <v>1167</v>
      </c>
      <c r="R442" s="842">
        <v>321</v>
      </c>
      <c r="S442" s="842">
        <v>1488</v>
      </c>
    </row>
    <row r="443" spans="1:19">
      <c r="A443" t="s">
        <v>4965</v>
      </c>
      <c r="B443" t="s">
        <v>4848</v>
      </c>
      <c r="C443" t="s">
        <v>683</v>
      </c>
      <c r="D443" t="s">
        <v>5156</v>
      </c>
      <c r="E443" s="842">
        <v>5156</v>
      </c>
      <c r="F443" s="842">
        <v>4001</v>
      </c>
      <c r="G443" s="842">
        <v>9157</v>
      </c>
      <c r="H443" s="842">
        <v>5971</v>
      </c>
      <c r="I443" s="842">
        <v>6325</v>
      </c>
      <c r="J443" s="842">
        <v>12296</v>
      </c>
      <c r="K443" s="842">
        <v>1625</v>
      </c>
      <c r="L443" s="842">
        <v>1149</v>
      </c>
      <c r="M443" s="842">
        <v>2774</v>
      </c>
      <c r="N443" s="842">
        <v>291</v>
      </c>
      <c r="O443" s="842">
        <v>168</v>
      </c>
      <c r="P443" s="842">
        <v>459</v>
      </c>
      <c r="Q443" s="842">
        <v>13043</v>
      </c>
      <c r="R443" s="842">
        <v>11643</v>
      </c>
      <c r="S443" s="842">
        <v>24686</v>
      </c>
    </row>
    <row r="444" spans="1:19" hidden="1">
      <c r="A444" t="s">
        <v>4965</v>
      </c>
      <c r="B444" t="s">
        <v>4848</v>
      </c>
      <c r="C444" t="s">
        <v>683</v>
      </c>
      <c r="D444" t="s">
        <v>5157</v>
      </c>
      <c r="E444" s="842">
        <v>2184</v>
      </c>
      <c r="F444" s="842">
        <v>1185</v>
      </c>
      <c r="G444" s="842">
        <v>3369</v>
      </c>
      <c r="H444" s="842">
        <v>2818</v>
      </c>
      <c r="I444" s="842">
        <v>1871</v>
      </c>
      <c r="J444" s="842">
        <v>4689</v>
      </c>
      <c r="K444" s="842">
        <v>453</v>
      </c>
      <c r="L444" s="842">
        <v>75</v>
      </c>
      <c r="M444" s="842">
        <v>528</v>
      </c>
      <c r="N444" s="842">
        <v>0</v>
      </c>
      <c r="O444" s="842">
        <v>0</v>
      </c>
      <c r="P444" s="842">
        <v>0</v>
      </c>
      <c r="Q444" s="842">
        <v>5455</v>
      </c>
      <c r="R444" s="842">
        <v>3131</v>
      </c>
      <c r="S444" s="842">
        <v>8586</v>
      </c>
    </row>
    <row r="445" spans="1:19" hidden="1">
      <c r="A445" t="s">
        <v>5003</v>
      </c>
      <c r="B445" t="s">
        <v>4848</v>
      </c>
      <c r="C445" t="s">
        <v>683</v>
      </c>
      <c r="D445" t="s">
        <v>5158</v>
      </c>
      <c r="E445" s="842">
        <v>74</v>
      </c>
      <c r="F445" s="842">
        <v>53</v>
      </c>
      <c r="G445" s="842">
        <v>127</v>
      </c>
      <c r="H445" s="842">
        <v>45</v>
      </c>
      <c r="I445" s="842">
        <v>65</v>
      </c>
      <c r="J445" s="842">
        <v>110</v>
      </c>
      <c r="K445" s="842">
        <v>287</v>
      </c>
      <c r="L445" s="842">
        <v>25</v>
      </c>
      <c r="M445" s="842">
        <v>312</v>
      </c>
      <c r="N445" s="842">
        <v>0</v>
      </c>
      <c r="O445" s="842">
        <v>0</v>
      </c>
      <c r="P445" s="842">
        <v>0</v>
      </c>
      <c r="Q445" s="842">
        <v>406</v>
      </c>
      <c r="R445" s="842">
        <v>143</v>
      </c>
      <c r="S445" s="842">
        <v>549</v>
      </c>
    </row>
    <row r="446" spans="1:19" hidden="1">
      <c r="A446" t="s">
        <v>5003</v>
      </c>
      <c r="B446" t="s">
        <v>4848</v>
      </c>
      <c r="C446" t="s">
        <v>683</v>
      </c>
      <c r="D446" t="s">
        <v>735</v>
      </c>
      <c r="E446" s="842">
        <v>7414</v>
      </c>
      <c r="F446" s="842">
        <v>5239</v>
      </c>
      <c r="G446" s="842">
        <v>12653</v>
      </c>
      <c r="H446" s="842">
        <v>8834</v>
      </c>
      <c r="I446" s="842">
        <v>8261</v>
      </c>
      <c r="J446" s="842">
        <v>17095</v>
      </c>
      <c r="K446" s="842">
        <v>2365</v>
      </c>
      <c r="L446" s="842">
        <v>1249</v>
      </c>
      <c r="M446" s="842">
        <v>3614</v>
      </c>
      <c r="N446" s="842">
        <v>291</v>
      </c>
      <c r="O446" s="842">
        <v>168</v>
      </c>
      <c r="P446" s="842">
        <v>459</v>
      </c>
      <c r="Q446" s="842">
        <v>18904</v>
      </c>
      <c r="R446" s="842">
        <v>14917</v>
      </c>
      <c r="S446" s="842">
        <v>33821</v>
      </c>
    </row>
    <row r="447" spans="1:19">
      <c r="A447" t="s">
        <v>5004</v>
      </c>
      <c r="B447" t="s">
        <v>4848</v>
      </c>
      <c r="C447" t="s">
        <v>684</v>
      </c>
      <c r="D447" t="s">
        <v>5156</v>
      </c>
      <c r="E447" s="842">
        <v>5505</v>
      </c>
      <c r="F447" s="842">
        <v>3399</v>
      </c>
      <c r="G447" s="842">
        <v>8904</v>
      </c>
      <c r="H447" s="842">
        <v>12817</v>
      </c>
      <c r="I447" s="842">
        <v>8914</v>
      </c>
      <c r="J447" s="842">
        <v>21731</v>
      </c>
      <c r="K447" s="842">
        <v>1610</v>
      </c>
      <c r="L447" s="842">
        <v>1078</v>
      </c>
      <c r="M447" s="842">
        <v>2688</v>
      </c>
      <c r="N447" s="842">
        <v>369</v>
      </c>
      <c r="O447" s="842">
        <v>89</v>
      </c>
      <c r="P447" s="842">
        <v>458</v>
      </c>
      <c r="Q447" s="842">
        <v>20301</v>
      </c>
      <c r="R447" s="842">
        <v>13480</v>
      </c>
      <c r="S447" s="842">
        <v>33781</v>
      </c>
    </row>
    <row r="448" spans="1:19" hidden="1">
      <c r="A448" t="s">
        <v>5004</v>
      </c>
      <c r="B448" t="s">
        <v>4848</v>
      </c>
      <c r="C448" t="s">
        <v>684</v>
      </c>
      <c r="D448" t="s">
        <v>5157</v>
      </c>
      <c r="E448" s="842">
        <v>2917</v>
      </c>
      <c r="F448" s="842">
        <v>1824</v>
      </c>
      <c r="G448" s="842">
        <v>4741</v>
      </c>
      <c r="H448" s="842">
        <v>7516</v>
      </c>
      <c r="I448" s="842">
        <v>3879</v>
      </c>
      <c r="J448" s="842">
        <v>11395</v>
      </c>
      <c r="K448" s="842">
        <v>0</v>
      </c>
      <c r="L448" s="842">
        <v>0</v>
      </c>
      <c r="M448" s="842">
        <v>0</v>
      </c>
      <c r="N448" s="842">
        <v>0</v>
      </c>
      <c r="O448" s="842">
        <v>0</v>
      </c>
      <c r="P448" s="842">
        <v>0</v>
      </c>
      <c r="Q448" s="842">
        <v>10433</v>
      </c>
      <c r="R448" s="842">
        <v>5703</v>
      </c>
      <c r="S448" s="842">
        <v>16136</v>
      </c>
    </row>
    <row r="449" spans="1:19" hidden="1">
      <c r="A449" t="s">
        <v>5004</v>
      </c>
      <c r="B449" t="s">
        <v>4848</v>
      </c>
      <c r="C449" t="s">
        <v>684</v>
      </c>
      <c r="D449" t="s">
        <v>5158</v>
      </c>
      <c r="E449" s="842">
        <v>364</v>
      </c>
      <c r="F449" s="842">
        <v>617</v>
      </c>
      <c r="G449" s="842">
        <v>981</v>
      </c>
      <c r="H449" s="842">
        <v>481</v>
      </c>
      <c r="I449" s="842">
        <v>217</v>
      </c>
      <c r="J449" s="842">
        <v>698</v>
      </c>
      <c r="K449" s="842">
        <v>345</v>
      </c>
      <c r="L449" s="842">
        <v>109</v>
      </c>
      <c r="M449" s="842">
        <v>454</v>
      </c>
      <c r="N449" s="842">
        <v>0</v>
      </c>
      <c r="O449" s="842">
        <v>0</v>
      </c>
      <c r="P449" s="842">
        <v>0</v>
      </c>
      <c r="Q449" s="842">
        <v>1190</v>
      </c>
      <c r="R449" s="842">
        <v>943</v>
      </c>
      <c r="S449" s="842">
        <v>2133</v>
      </c>
    </row>
    <row r="450" spans="1:19" hidden="1">
      <c r="A450" t="s">
        <v>5005</v>
      </c>
      <c r="B450" t="s">
        <v>4848</v>
      </c>
      <c r="C450" t="s">
        <v>684</v>
      </c>
      <c r="D450" t="s">
        <v>735</v>
      </c>
      <c r="E450" s="842">
        <v>8786</v>
      </c>
      <c r="F450" s="842">
        <v>5840</v>
      </c>
      <c r="G450" s="842">
        <v>14626</v>
      </c>
      <c r="H450" s="842">
        <v>20814</v>
      </c>
      <c r="I450" s="842">
        <v>13010</v>
      </c>
      <c r="J450" s="842">
        <v>33824</v>
      </c>
      <c r="K450" s="842">
        <v>1955</v>
      </c>
      <c r="L450" s="842">
        <v>1187</v>
      </c>
      <c r="M450" s="842">
        <v>3142</v>
      </c>
      <c r="N450" s="842">
        <v>369</v>
      </c>
      <c r="O450" s="842">
        <v>89</v>
      </c>
      <c r="P450" s="842">
        <v>458</v>
      </c>
      <c r="Q450" s="842">
        <v>31924</v>
      </c>
      <c r="R450" s="842">
        <v>20126</v>
      </c>
      <c r="S450" s="842">
        <v>52050</v>
      </c>
    </row>
    <row r="451" spans="1:19">
      <c r="A451" t="s">
        <v>5005</v>
      </c>
      <c r="B451" t="s">
        <v>4848</v>
      </c>
      <c r="C451" t="s">
        <v>483</v>
      </c>
      <c r="D451" t="s">
        <v>5156</v>
      </c>
      <c r="E451" s="842">
        <v>1750</v>
      </c>
      <c r="F451" s="842">
        <v>2067</v>
      </c>
      <c r="G451" s="842">
        <v>3817</v>
      </c>
      <c r="H451" s="842">
        <v>2496</v>
      </c>
      <c r="I451" s="842">
        <v>3195</v>
      </c>
      <c r="J451" s="842">
        <v>5691</v>
      </c>
      <c r="K451" s="842">
        <v>488</v>
      </c>
      <c r="L451" s="842">
        <v>384</v>
      </c>
      <c r="M451" s="842">
        <v>872</v>
      </c>
      <c r="N451" s="842">
        <v>25</v>
      </c>
      <c r="O451" s="842">
        <v>24</v>
      </c>
      <c r="P451" s="842">
        <v>49</v>
      </c>
      <c r="Q451" s="842">
        <v>4759</v>
      </c>
      <c r="R451" s="842">
        <v>5670</v>
      </c>
      <c r="S451" s="842">
        <v>10429</v>
      </c>
    </row>
    <row r="452" spans="1:19" hidden="1">
      <c r="A452" t="s">
        <v>5008</v>
      </c>
      <c r="B452" t="s">
        <v>4848</v>
      </c>
      <c r="C452" t="s">
        <v>483</v>
      </c>
      <c r="D452" t="s">
        <v>5157</v>
      </c>
      <c r="E452" s="842">
        <v>825</v>
      </c>
      <c r="F452" s="842">
        <v>972</v>
      </c>
      <c r="G452" s="842">
        <v>1797</v>
      </c>
      <c r="H452" s="842">
        <v>1126</v>
      </c>
      <c r="I452" s="842">
        <v>1098</v>
      </c>
      <c r="J452" s="842">
        <v>2224</v>
      </c>
      <c r="K452" s="842">
        <v>207</v>
      </c>
      <c r="L452" s="842">
        <v>98</v>
      </c>
      <c r="M452" s="842">
        <v>305</v>
      </c>
      <c r="N452" s="842">
        <v>0</v>
      </c>
      <c r="O452" s="842">
        <v>0</v>
      </c>
      <c r="P452" s="842">
        <v>0</v>
      </c>
      <c r="Q452" s="842">
        <v>2158</v>
      </c>
      <c r="R452" s="842">
        <v>2168</v>
      </c>
      <c r="S452" s="842">
        <v>4326</v>
      </c>
    </row>
    <row r="453" spans="1:19" hidden="1">
      <c r="A453" t="s">
        <v>5008</v>
      </c>
      <c r="B453" t="s">
        <v>4848</v>
      </c>
      <c r="C453" t="s">
        <v>483</v>
      </c>
      <c r="D453" t="s">
        <v>735</v>
      </c>
      <c r="E453" s="842">
        <v>2575</v>
      </c>
      <c r="F453" s="842">
        <v>3039</v>
      </c>
      <c r="G453" s="842">
        <v>5614</v>
      </c>
      <c r="H453" s="842">
        <v>3622</v>
      </c>
      <c r="I453" s="842">
        <v>4293</v>
      </c>
      <c r="J453" s="842">
        <v>7915</v>
      </c>
      <c r="K453" s="842">
        <v>695</v>
      </c>
      <c r="L453" s="842">
        <v>482</v>
      </c>
      <c r="M453" s="842">
        <v>1177</v>
      </c>
      <c r="N453" s="842">
        <v>25</v>
      </c>
      <c r="O453" s="842">
        <v>24</v>
      </c>
      <c r="P453" s="842">
        <v>49</v>
      </c>
      <c r="Q453" s="842">
        <v>6917</v>
      </c>
      <c r="R453" s="842">
        <v>7838</v>
      </c>
      <c r="S453" s="842">
        <v>14755</v>
      </c>
    </row>
    <row r="454" spans="1:19">
      <c r="A454" t="s">
        <v>5008</v>
      </c>
      <c r="B454" t="s">
        <v>4848</v>
      </c>
      <c r="C454" t="s">
        <v>485</v>
      </c>
      <c r="D454" t="s">
        <v>5156</v>
      </c>
      <c r="E454" s="842">
        <v>1961</v>
      </c>
      <c r="F454" s="842">
        <v>1995</v>
      </c>
      <c r="G454" s="842">
        <v>3956</v>
      </c>
      <c r="H454" s="842">
        <v>5320</v>
      </c>
      <c r="I454" s="842">
        <v>4917</v>
      </c>
      <c r="J454" s="842">
        <v>10237</v>
      </c>
      <c r="K454" s="842">
        <v>628</v>
      </c>
      <c r="L454" s="842">
        <v>512</v>
      </c>
      <c r="M454" s="842">
        <v>1140</v>
      </c>
      <c r="N454" s="842">
        <v>84</v>
      </c>
      <c r="O454" s="842">
        <v>63</v>
      </c>
      <c r="P454" s="842">
        <v>147</v>
      </c>
      <c r="Q454" s="842">
        <v>7993</v>
      </c>
      <c r="R454" s="842">
        <v>7487</v>
      </c>
      <c r="S454" s="842">
        <v>15480</v>
      </c>
    </row>
    <row r="455" spans="1:19" hidden="1">
      <c r="A455" t="s">
        <v>5009</v>
      </c>
      <c r="B455" t="s">
        <v>4848</v>
      </c>
      <c r="C455" t="s">
        <v>485</v>
      </c>
      <c r="D455" t="s">
        <v>5157</v>
      </c>
      <c r="E455" s="842">
        <v>1044</v>
      </c>
      <c r="F455" s="842">
        <v>779</v>
      </c>
      <c r="G455" s="842">
        <v>1823</v>
      </c>
      <c r="H455" s="842">
        <v>1460</v>
      </c>
      <c r="I455" s="842">
        <v>1331</v>
      </c>
      <c r="J455" s="842">
        <v>2791</v>
      </c>
      <c r="K455" s="842">
        <v>51</v>
      </c>
      <c r="L455" s="842">
        <v>2</v>
      </c>
      <c r="M455" s="842">
        <v>53</v>
      </c>
      <c r="N455" s="842">
        <v>0</v>
      </c>
      <c r="O455" s="842">
        <v>0</v>
      </c>
      <c r="P455" s="842">
        <v>0</v>
      </c>
      <c r="Q455" s="842">
        <v>2555</v>
      </c>
      <c r="R455" s="842">
        <v>2112</v>
      </c>
      <c r="S455" s="842">
        <v>4667</v>
      </c>
    </row>
    <row r="456" spans="1:19" hidden="1">
      <c r="A456" t="s">
        <v>5009</v>
      </c>
      <c r="B456" t="s">
        <v>4848</v>
      </c>
      <c r="C456" t="s">
        <v>485</v>
      </c>
      <c r="D456" t="s">
        <v>5158</v>
      </c>
      <c r="E456" s="842">
        <v>52</v>
      </c>
      <c r="F456" s="842">
        <v>46</v>
      </c>
      <c r="G456" s="842">
        <v>98</v>
      </c>
      <c r="H456" s="842">
        <v>0</v>
      </c>
      <c r="I456" s="842">
        <v>0</v>
      </c>
      <c r="J456" s="842">
        <v>0</v>
      </c>
      <c r="K456" s="842">
        <v>0</v>
      </c>
      <c r="L456" s="842">
        <v>0</v>
      </c>
      <c r="M456" s="842">
        <v>0</v>
      </c>
      <c r="N456" s="842">
        <v>0</v>
      </c>
      <c r="O456" s="842">
        <v>0</v>
      </c>
      <c r="P456" s="842">
        <v>0</v>
      </c>
      <c r="Q456" s="842">
        <v>52</v>
      </c>
      <c r="R456" s="842">
        <v>46</v>
      </c>
      <c r="S456" s="842">
        <v>98</v>
      </c>
    </row>
    <row r="457" spans="1:19" hidden="1">
      <c r="A457" t="s">
        <v>5009</v>
      </c>
      <c r="B457" t="s">
        <v>4848</v>
      </c>
      <c r="C457" t="s">
        <v>485</v>
      </c>
      <c r="D457" t="s">
        <v>735</v>
      </c>
      <c r="E457" s="842">
        <v>3057</v>
      </c>
      <c r="F457" s="842">
        <v>2820</v>
      </c>
      <c r="G457" s="842">
        <v>5877</v>
      </c>
      <c r="H457" s="842">
        <v>6780</v>
      </c>
      <c r="I457" s="842">
        <v>6248</v>
      </c>
      <c r="J457" s="842">
        <v>13028</v>
      </c>
      <c r="K457" s="842">
        <v>679</v>
      </c>
      <c r="L457" s="842">
        <v>514</v>
      </c>
      <c r="M457" s="842">
        <v>1193</v>
      </c>
      <c r="N457" s="842">
        <v>84</v>
      </c>
      <c r="O457" s="842">
        <v>63</v>
      </c>
      <c r="P457" s="842">
        <v>147</v>
      </c>
      <c r="Q457" s="842">
        <v>10600</v>
      </c>
      <c r="R457" s="842">
        <v>9645</v>
      </c>
      <c r="S457" s="842">
        <v>20245</v>
      </c>
    </row>
    <row r="458" spans="1:19">
      <c r="A458" t="s">
        <v>4868</v>
      </c>
      <c r="B458" t="s">
        <v>4848</v>
      </c>
      <c r="C458" t="s">
        <v>487</v>
      </c>
      <c r="D458" t="s">
        <v>5156</v>
      </c>
      <c r="E458" s="842">
        <v>4312</v>
      </c>
      <c r="F458" s="842">
        <v>2562</v>
      </c>
      <c r="G458" s="842">
        <v>6874</v>
      </c>
      <c r="H458" s="842">
        <v>6067</v>
      </c>
      <c r="I458" s="842">
        <v>6736</v>
      </c>
      <c r="J458" s="842">
        <v>12803</v>
      </c>
      <c r="K458" s="842">
        <v>1398</v>
      </c>
      <c r="L458" s="842">
        <v>994</v>
      </c>
      <c r="M458" s="842">
        <v>2392</v>
      </c>
      <c r="N458" s="842">
        <v>244</v>
      </c>
      <c r="O458" s="842">
        <v>107</v>
      </c>
      <c r="P458" s="842">
        <v>351</v>
      </c>
      <c r="Q458" s="842">
        <v>12021</v>
      </c>
      <c r="R458" s="842">
        <v>10399</v>
      </c>
      <c r="S458" s="842">
        <v>22420</v>
      </c>
    </row>
    <row r="459" spans="1:19" hidden="1">
      <c r="A459" t="s">
        <v>4868</v>
      </c>
      <c r="B459" t="s">
        <v>4848</v>
      </c>
      <c r="C459" t="s">
        <v>487</v>
      </c>
      <c r="D459" t="s">
        <v>5157</v>
      </c>
      <c r="E459" s="842">
        <v>1287</v>
      </c>
      <c r="F459" s="842">
        <v>1006</v>
      </c>
      <c r="G459" s="842">
        <v>2293</v>
      </c>
      <c r="H459" s="842">
        <v>2366</v>
      </c>
      <c r="I459" s="842">
        <v>1725</v>
      </c>
      <c r="J459" s="842">
        <v>4091</v>
      </c>
      <c r="K459" s="842">
        <v>1140</v>
      </c>
      <c r="L459" s="842">
        <v>338</v>
      </c>
      <c r="M459" s="842">
        <v>1478</v>
      </c>
      <c r="N459" s="842">
        <v>0</v>
      </c>
      <c r="O459" s="842">
        <v>0</v>
      </c>
      <c r="P459" s="842">
        <v>0</v>
      </c>
      <c r="Q459" s="842">
        <v>4793</v>
      </c>
      <c r="R459" s="842">
        <v>3069</v>
      </c>
      <c r="S459" s="842">
        <v>7862</v>
      </c>
    </row>
    <row r="460" spans="1:19" hidden="1">
      <c r="A460" t="s">
        <v>5011</v>
      </c>
      <c r="B460" t="s">
        <v>4848</v>
      </c>
      <c r="C460" t="s">
        <v>487</v>
      </c>
      <c r="D460" t="s">
        <v>5158</v>
      </c>
      <c r="E460" s="842">
        <v>0</v>
      </c>
      <c r="F460" s="842">
        <v>0</v>
      </c>
      <c r="G460" s="842">
        <v>0</v>
      </c>
      <c r="H460" s="842">
        <v>0</v>
      </c>
      <c r="I460" s="842">
        <v>0</v>
      </c>
      <c r="J460" s="842">
        <v>0</v>
      </c>
      <c r="K460" s="842">
        <v>149</v>
      </c>
      <c r="L460" s="842">
        <v>82</v>
      </c>
      <c r="M460" s="842">
        <v>231</v>
      </c>
      <c r="N460" s="842">
        <v>0</v>
      </c>
      <c r="O460" s="842">
        <v>0</v>
      </c>
      <c r="P460" s="842">
        <v>0</v>
      </c>
      <c r="Q460" s="842">
        <v>149</v>
      </c>
      <c r="R460" s="842">
        <v>82</v>
      </c>
      <c r="S460" s="842">
        <v>231</v>
      </c>
    </row>
    <row r="461" spans="1:19" hidden="1">
      <c r="A461" t="s">
        <v>5011</v>
      </c>
      <c r="B461" t="s">
        <v>4848</v>
      </c>
      <c r="C461" t="s">
        <v>487</v>
      </c>
      <c r="D461" t="s">
        <v>735</v>
      </c>
      <c r="E461" s="842">
        <v>5599</v>
      </c>
      <c r="F461" s="842">
        <v>3568</v>
      </c>
      <c r="G461" s="842">
        <v>9167</v>
      </c>
      <c r="H461" s="842">
        <v>8433</v>
      </c>
      <c r="I461" s="842">
        <v>8461</v>
      </c>
      <c r="J461" s="842">
        <v>16894</v>
      </c>
      <c r="K461" s="842">
        <v>2687</v>
      </c>
      <c r="L461" s="842">
        <v>1414</v>
      </c>
      <c r="M461" s="842">
        <v>4101</v>
      </c>
      <c r="N461" s="842">
        <v>244</v>
      </c>
      <c r="O461" s="842">
        <v>107</v>
      </c>
      <c r="P461" s="842">
        <v>351</v>
      </c>
      <c r="Q461" s="842">
        <v>16963</v>
      </c>
      <c r="R461" s="842">
        <v>13550</v>
      </c>
      <c r="S461" s="842">
        <v>30513</v>
      </c>
    </row>
    <row r="462" spans="1:19">
      <c r="A462" t="s">
        <v>5011</v>
      </c>
      <c r="B462" t="s">
        <v>4848</v>
      </c>
      <c r="C462" t="s">
        <v>685</v>
      </c>
      <c r="D462" t="s">
        <v>5156</v>
      </c>
      <c r="E462" s="842">
        <v>0</v>
      </c>
      <c r="F462" s="842">
        <v>0</v>
      </c>
      <c r="G462" s="842">
        <v>0</v>
      </c>
      <c r="H462" s="842">
        <v>854</v>
      </c>
      <c r="I462" s="842">
        <v>377</v>
      </c>
      <c r="J462" s="842">
        <v>1231</v>
      </c>
      <c r="K462" s="842">
        <v>46</v>
      </c>
      <c r="L462" s="842">
        <v>40</v>
      </c>
      <c r="M462" s="842">
        <v>86</v>
      </c>
      <c r="N462" s="842">
        <v>50</v>
      </c>
      <c r="O462" s="842">
        <v>41</v>
      </c>
      <c r="P462" s="842">
        <v>91</v>
      </c>
      <c r="Q462" s="842">
        <v>950</v>
      </c>
      <c r="R462" s="842">
        <v>458</v>
      </c>
      <c r="S462" s="842">
        <v>1408</v>
      </c>
    </row>
    <row r="463" spans="1:19" hidden="1">
      <c r="A463" t="s">
        <v>4966</v>
      </c>
      <c r="B463" t="s">
        <v>4848</v>
      </c>
      <c r="C463" t="s">
        <v>685</v>
      </c>
      <c r="D463" t="s">
        <v>735</v>
      </c>
      <c r="E463" s="842">
        <v>0</v>
      </c>
      <c r="F463" s="842">
        <v>0</v>
      </c>
      <c r="G463" s="842">
        <v>0</v>
      </c>
      <c r="H463" s="842">
        <v>854</v>
      </c>
      <c r="I463" s="842">
        <v>377</v>
      </c>
      <c r="J463" s="842">
        <v>1231</v>
      </c>
      <c r="K463" s="842">
        <v>46</v>
      </c>
      <c r="L463" s="842">
        <v>40</v>
      </c>
      <c r="M463" s="842">
        <v>86</v>
      </c>
      <c r="N463" s="842">
        <v>50</v>
      </c>
      <c r="O463" s="842">
        <v>41</v>
      </c>
      <c r="P463" s="842">
        <v>91</v>
      </c>
      <c r="Q463" s="842">
        <v>950</v>
      </c>
      <c r="R463" s="842">
        <v>458</v>
      </c>
      <c r="S463" s="842">
        <v>1408</v>
      </c>
    </row>
    <row r="464" spans="1:19">
      <c r="A464" t="s">
        <v>4966</v>
      </c>
      <c r="B464" t="s">
        <v>4848</v>
      </c>
      <c r="C464" t="s">
        <v>685</v>
      </c>
      <c r="D464" t="s">
        <v>5156</v>
      </c>
      <c r="E464" s="842">
        <v>679</v>
      </c>
      <c r="F464" s="842">
        <v>1378</v>
      </c>
      <c r="G464" s="842">
        <v>2057</v>
      </c>
      <c r="H464" s="842">
        <v>13779</v>
      </c>
      <c r="I464" s="842">
        <v>14194</v>
      </c>
      <c r="J464" s="842">
        <v>27973</v>
      </c>
      <c r="K464" s="842">
        <v>3034</v>
      </c>
      <c r="L464" s="842">
        <v>2610</v>
      </c>
      <c r="M464" s="842">
        <v>5644</v>
      </c>
      <c r="N464" s="842">
        <v>943</v>
      </c>
      <c r="O464" s="842">
        <v>697</v>
      </c>
      <c r="P464" s="842">
        <v>1640</v>
      </c>
      <c r="Q464" s="842">
        <v>18435</v>
      </c>
      <c r="R464" s="842">
        <v>18879</v>
      </c>
      <c r="S464" s="842">
        <v>37314</v>
      </c>
    </row>
    <row r="465" spans="1:19" hidden="1">
      <c r="A465" t="s">
        <v>4966</v>
      </c>
      <c r="B465" t="s">
        <v>4848</v>
      </c>
      <c r="C465" t="s">
        <v>685</v>
      </c>
      <c r="D465" t="s">
        <v>5157</v>
      </c>
      <c r="E465" s="842">
        <v>0</v>
      </c>
      <c r="F465" s="842">
        <v>1</v>
      </c>
      <c r="G465" s="842">
        <v>1</v>
      </c>
      <c r="H465" s="842">
        <v>7735</v>
      </c>
      <c r="I465" s="842">
        <v>5087</v>
      </c>
      <c r="J465" s="842">
        <v>12822</v>
      </c>
      <c r="K465" s="842">
        <v>103</v>
      </c>
      <c r="L465" s="842">
        <v>43</v>
      </c>
      <c r="M465" s="842">
        <v>146</v>
      </c>
      <c r="N465" s="842">
        <v>0</v>
      </c>
      <c r="O465" s="842">
        <v>0</v>
      </c>
      <c r="P465" s="842">
        <v>0</v>
      </c>
      <c r="Q465" s="842">
        <v>7838</v>
      </c>
      <c r="R465" s="842">
        <v>5131</v>
      </c>
      <c r="S465" s="842">
        <v>12969</v>
      </c>
    </row>
    <row r="466" spans="1:19" hidden="1">
      <c r="A466" t="s">
        <v>4966</v>
      </c>
      <c r="B466" t="s">
        <v>4848</v>
      </c>
      <c r="C466" t="s">
        <v>685</v>
      </c>
      <c r="D466" t="s">
        <v>735</v>
      </c>
      <c r="E466" s="842">
        <v>679</v>
      </c>
      <c r="F466" s="842">
        <v>1379</v>
      </c>
      <c r="G466" s="842">
        <v>2058</v>
      </c>
      <c r="H466" s="842">
        <v>21514</v>
      </c>
      <c r="I466" s="842">
        <v>19281</v>
      </c>
      <c r="J466" s="842">
        <v>40795</v>
      </c>
      <c r="K466" s="842">
        <v>3137</v>
      </c>
      <c r="L466" s="842">
        <v>2653</v>
      </c>
      <c r="M466" s="842">
        <v>5790</v>
      </c>
      <c r="N466" s="842">
        <v>943</v>
      </c>
      <c r="O466" s="842">
        <v>697</v>
      </c>
      <c r="P466" s="842">
        <v>1640</v>
      </c>
      <c r="Q466" s="842">
        <v>26273</v>
      </c>
      <c r="R466" s="842">
        <v>24010</v>
      </c>
      <c r="S466" s="842">
        <v>50283</v>
      </c>
    </row>
    <row r="467" spans="1:19">
      <c r="A467" t="s">
        <v>5012</v>
      </c>
      <c r="B467" t="s">
        <v>4848</v>
      </c>
      <c r="C467" t="s">
        <v>685</v>
      </c>
      <c r="D467" t="s">
        <v>5156</v>
      </c>
      <c r="E467" s="842">
        <v>5258</v>
      </c>
      <c r="F467" s="842">
        <v>2714</v>
      </c>
      <c r="G467" s="842">
        <v>7972</v>
      </c>
      <c r="H467" s="842">
        <v>418</v>
      </c>
      <c r="I467" s="842">
        <v>364</v>
      </c>
      <c r="J467" s="842">
        <v>782</v>
      </c>
      <c r="K467" s="842">
        <v>56</v>
      </c>
      <c r="L467" s="842">
        <v>34</v>
      </c>
      <c r="M467" s="842">
        <v>90</v>
      </c>
      <c r="N467" s="842">
        <v>3</v>
      </c>
      <c r="O467" s="842">
        <v>3</v>
      </c>
      <c r="P467" s="842">
        <v>6</v>
      </c>
      <c r="Q467" s="842">
        <v>5735</v>
      </c>
      <c r="R467" s="842">
        <v>3115</v>
      </c>
      <c r="S467" s="842">
        <v>8850</v>
      </c>
    </row>
    <row r="468" spans="1:19" hidden="1">
      <c r="A468" t="s">
        <v>5012</v>
      </c>
      <c r="B468" t="s">
        <v>4848</v>
      </c>
      <c r="C468" t="s">
        <v>685</v>
      </c>
      <c r="D468" t="s">
        <v>5157</v>
      </c>
      <c r="E468" s="842">
        <v>4100</v>
      </c>
      <c r="F468" s="842">
        <v>1184</v>
      </c>
      <c r="G468" s="842">
        <v>5284</v>
      </c>
      <c r="H468" s="842">
        <v>393</v>
      </c>
      <c r="I468" s="842">
        <v>247</v>
      </c>
      <c r="J468" s="842">
        <v>640</v>
      </c>
      <c r="K468" s="842">
        <v>6</v>
      </c>
      <c r="L468" s="842">
        <v>2</v>
      </c>
      <c r="M468" s="842">
        <v>8</v>
      </c>
      <c r="N468" s="842">
        <v>0</v>
      </c>
      <c r="O468" s="842">
        <v>0</v>
      </c>
      <c r="P468" s="842">
        <v>0</v>
      </c>
      <c r="Q468" s="842">
        <v>4499</v>
      </c>
      <c r="R468" s="842">
        <v>1433</v>
      </c>
      <c r="S468" s="842">
        <v>5932</v>
      </c>
    </row>
    <row r="469" spans="1:19" hidden="1">
      <c r="A469" t="s">
        <v>5012</v>
      </c>
      <c r="B469" t="s">
        <v>4848</v>
      </c>
      <c r="C469" t="s">
        <v>685</v>
      </c>
      <c r="D469" t="s">
        <v>735</v>
      </c>
      <c r="E469" s="842">
        <v>9358</v>
      </c>
      <c r="F469" s="842">
        <v>3898</v>
      </c>
      <c r="G469" s="842">
        <v>13256</v>
      </c>
      <c r="H469" s="842">
        <v>811</v>
      </c>
      <c r="I469" s="842">
        <v>611</v>
      </c>
      <c r="J469" s="842">
        <v>1422</v>
      </c>
      <c r="K469" s="842">
        <v>62</v>
      </c>
      <c r="L469" s="842">
        <v>36</v>
      </c>
      <c r="M469" s="842">
        <v>98</v>
      </c>
      <c r="N469" s="842">
        <v>3</v>
      </c>
      <c r="O469" s="842">
        <v>3</v>
      </c>
      <c r="P469" s="842">
        <v>6</v>
      </c>
      <c r="Q469" s="842">
        <v>10234</v>
      </c>
      <c r="R469" s="842">
        <v>4548</v>
      </c>
      <c r="S469" s="842">
        <v>14782</v>
      </c>
    </row>
    <row r="470" spans="1:19">
      <c r="A470" t="s">
        <v>5012</v>
      </c>
      <c r="B470" t="s">
        <v>4862</v>
      </c>
      <c r="C470" t="s">
        <v>685</v>
      </c>
      <c r="D470" t="s">
        <v>5156</v>
      </c>
      <c r="E470" s="842">
        <v>0</v>
      </c>
      <c r="F470" s="842">
        <v>0</v>
      </c>
      <c r="G470" s="842">
        <v>0</v>
      </c>
      <c r="H470" s="842">
        <v>1407</v>
      </c>
      <c r="I470" s="842">
        <v>1715</v>
      </c>
      <c r="J470" s="842">
        <v>3122</v>
      </c>
      <c r="K470" s="842">
        <v>61</v>
      </c>
      <c r="L470" s="842">
        <v>30</v>
      </c>
      <c r="M470" s="842">
        <v>91</v>
      </c>
      <c r="N470" s="842">
        <v>0</v>
      </c>
      <c r="O470" s="842">
        <v>0</v>
      </c>
      <c r="P470" s="842">
        <v>0</v>
      </c>
      <c r="Q470" s="842">
        <v>1468</v>
      </c>
      <c r="R470" s="842">
        <v>1745</v>
      </c>
      <c r="S470" s="842">
        <v>3213</v>
      </c>
    </row>
    <row r="471" spans="1:19" hidden="1">
      <c r="A471" t="s">
        <v>5013</v>
      </c>
      <c r="B471" t="s">
        <v>4862</v>
      </c>
      <c r="C471" t="s">
        <v>685</v>
      </c>
      <c r="D471" t="s">
        <v>735</v>
      </c>
      <c r="E471" s="842">
        <v>0</v>
      </c>
      <c r="F471" s="842">
        <v>0</v>
      </c>
      <c r="G471" s="842">
        <v>0</v>
      </c>
      <c r="H471" s="842">
        <v>1407</v>
      </c>
      <c r="I471" s="842">
        <v>1715</v>
      </c>
      <c r="J471" s="842">
        <v>3122</v>
      </c>
      <c r="K471" s="842">
        <v>61</v>
      </c>
      <c r="L471" s="842">
        <v>30</v>
      </c>
      <c r="M471" s="842">
        <v>91</v>
      </c>
      <c r="N471" s="842">
        <v>0</v>
      </c>
      <c r="O471" s="842">
        <v>0</v>
      </c>
      <c r="P471" s="842">
        <v>0</v>
      </c>
      <c r="Q471" s="842">
        <v>1468</v>
      </c>
      <c r="R471" s="842">
        <v>1745</v>
      </c>
      <c r="S471" s="842">
        <v>3213</v>
      </c>
    </row>
    <row r="472" spans="1:19">
      <c r="A472" t="s">
        <v>5013</v>
      </c>
      <c r="B472" t="s">
        <v>4848</v>
      </c>
      <c r="C472" t="s">
        <v>489</v>
      </c>
      <c r="D472" t="s">
        <v>5156</v>
      </c>
      <c r="E472" s="842">
        <v>2899</v>
      </c>
      <c r="F472" s="842">
        <v>1954</v>
      </c>
      <c r="G472" s="842">
        <v>4853</v>
      </c>
      <c r="H472" s="842">
        <v>7428</v>
      </c>
      <c r="I472" s="842">
        <v>9410</v>
      </c>
      <c r="J472" s="842">
        <v>16838</v>
      </c>
      <c r="K472" s="842">
        <v>1584</v>
      </c>
      <c r="L472" s="842">
        <v>1217</v>
      </c>
      <c r="M472" s="842">
        <v>2801</v>
      </c>
      <c r="N472" s="842">
        <v>393</v>
      </c>
      <c r="O472" s="842">
        <v>186</v>
      </c>
      <c r="P472" s="842">
        <v>579</v>
      </c>
      <c r="Q472" s="842">
        <v>12304</v>
      </c>
      <c r="R472" s="842">
        <v>12767</v>
      </c>
      <c r="S472" s="842">
        <v>25071</v>
      </c>
    </row>
    <row r="473" spans="1:19" hidden="1">
      <c r="A473" t="s">
        <v>5013</v>
      </c>
      <c r="B473" t="s">
        <v>4848</v>
      </c>
      <c r="C473" t="s">
        <v>489</v>
      </c>
      <c r="D473" t="s">
        <v>5157</v>
      </c>
      <c r="E473" s="842">
        <v>1464</v>
      </c>
      <c r="F473" s="842">
        <v>632</v>
      </c>
      <c r="G473" s="842">
        <v>2096</v>
      </c>
      <c r="H473" s="842">
        <v>4431</v>
      </c>
      <c r="I473" s="842">
        <v>3059</v>
      </c>
      <c r="J473" s="842">
        <v>7490</v>
      </c>
      <c r="K473" s="842">
        <v>161</v>
      </c>
      <c r="L473" s="842">
        <v>51</v>
      </c>
      <c r="M473" s="842">
        <v>212</v>
      </c>
      <c r="N473" s="842">
        <v>0</v>
      </c>
      <c r="O473" s="842">
        <v>0</v>
      </c>
      <c r="P473" s="842">
        <v>0</v>
      </c>
      <c r="Q473" s="842">
        <v>6056</v>
      </c>
      <c r="R473" s="842">
        <v>3742</v>
      </c>
      <c r="S473" s="842">
        <v>9798</v>
      </c>
    </row>
    <row r="474" spans="1:19" hidden="1">
      <c r="A474" t="s">
        <v>5013</v>
      </c>
      <c r="B474" t="s">
        <v>4848</v>
      </c>
      <c r="C474" t="s">
        <v>489</v>
      </c>
      <c r="D474" t="s">
        <v>5158</v>
      </c>
      <c r="E474" s="842">
        <v>975</v>
      </c>
      <c r="F474" s="842">
        <v>415</v>
      </c>
      <c r="G474" s="842">
        <v>1390</v>
      </c>
      <c r="H474" s="842">
        <v>35</v>
      </c>
      <c r="I474" s="842">
        <v>133</v>
      </c>
      <c r="J474" s="842">
        <v>168</v>
      </c>
      <c r="K474" s="842">
        <v>0</v>
      </c>
      <c r="L474" s="842">
        <v>0</v>
      </c>
      <c r="M474" s="842">
        <v>0</v>
      </c>
      <c r="N474" s="842">
        <v>0</v>
      </c>
      <c r="O474" s="842">
        <v>0</v>
      </c>
      <c r="P474" s="842">
        <v>0</v>
      </c>
      <c r="Q474" s="842">
        <v>1010</v>
      </c>
      <c r="R474" s="842">
        <v>548</v>
      </c>
      <c r="S474" s="842">
        <v>1558</v>
      </c>
    </row>
    <row r="475" spans="1:19" hidden="1">
      <c r="A475" t="s">
        <v>4967</v>
      </c>
      <c r="B475" t="s">
        <v>4848</v>
      </c>
      <c r="C475" t="s">
        <v>489</v>
      </c>
      <c r="D475" t="s">
        <v>735</v>
      </c>
      <c r="E475" s="842">
        <v>5338</v>
      </c>
      <c r="F475" s="842">
        <v>3001</v>
      </c>
      <c r="G475" s="842">
        <v>8339</v>
      </c>
      <c r="H475" s="842">
        <v>11894</v>
      </c>
      <c r="I475" s="842">
        <v>12602</v>
      </c>
      <c r="J475" s="842">
        <v>24496</v>
      </c>
      <c r="K475" s="842">
        <v>1745</v>
      </c>
      <c r="L475" s="842">
        <v>1268</v>
      </c>
      <c r="M475" s="842">
        <v>3013</v>
      </c>
      <c r="N475" s="842">
        <v>393</v>
      </c>
      <c r="O475" s="842">
        <v>186</v>
      </c>
      <c r="P475" s="842">
        <v>579</v>
      </c>
      <c r="Q475" s="842">
        <v>19370</v>
      </c>
      <c r="R475" s="842">
        <v>17057</v>
      </c>
      <c r="S475" s="842">
        <v>36427</v>
      </c>
    </row>
    <row r="476" spans="1:19">
      <c r="A476" t="s">
        <v>4967</v>
      </c>
      <c r="B476" t="s">
        <v>4848</v>
      </c>
      <c r="C476" t="s">
        <v>686</v>
      </c>
      <c r="D476" t="s">
        <v>5156</v>
      </c>
      <c r="E476" s="842">
        <v>4044</v>
      </c>
      <c r="F476" s="842">
        <v>3120</v>
      </c>
      <c r="G476" s="842">
        <v>7164</v>
      </c>
      <c r="H476" s="842">
        <v>3863</v>
      </c>
      <c r="I476" s="842">
        <v>4331</v>
      </c>
      <c r="J476" s="842">
        <v>8194</v>
      </c>
      <c r="K476" s="842">
        <v>385</v>
      </c>
      <c r="L476" s="842">
        <v>388</v>
      </c>
      <c r="M476" s="842">
        <v>773</v>
      </c>
      <c r="N476" s="842">
        <v>11</v>
      </c>
      <c r="O476" s="842">
        <v>12</v>
      </c>
      <c r="P476" s="842">
        <v>23</v>
      </c>
      <c r="Q476" s="842">
        <v>8303</v>
      </c>
      <c r="R476" s="842">
        <v>7851</v>
      </c>
      <c r="S476" s="842">
        <v>16154</v>
      </c>
    </row>
    <row r="477" spans="1:19" hidden="1">
      <c r="A477" t="s">
        <v>4967</v>
      </c>
      <c r="B477" t="s">
        <v>4848</v>
      </c>
      <c r="C477" t="s">
        <v>686</v>
      </c>
      <c r="D477" t="s">
        <v>5157</v>
      </c>
      <c r="E477" s="842">
        <v>1749</v>
      </c>
      <c r="F477" s="842">
        <v>1112</v>
      </c>
      <c r="G477" s="842">
        <v>2861</v>
      </c>
      <c r="H477" s="842">
        <v>1547</v>
      </c>
      <c r="I477" s="842">
        <v>1817</v>
      </c>
      <c r="J477" s="842">
        <v>3364</v>
      </c>
      <c r="K477" s="842">
        <v>198</v>
      </c>
      <c r="L477" s="842">
        <v>18</v>
      </c>
      <c r="M477" s="842">
        <v>216</v>
      </c>
      <c r="N477" s="842">
        <v>0</v>
      </c>
      <c r="O477" s="842">
        <v>0</v>
      </c>
      <c r="P477" s="842">
        <v>0</v>
      </c>
      <c r="Q477" s="842">
        <v>3494</v>
      </c>
      <c r="R477" s="842">
        <v>2947</v>
      </c>
      <c r="S477" s="842">
        <v>6441</v>
      </c>
    </row>
    <row r="478" spans="1:19" hidden="1">
      <c r="A478" t="s">
        <v>4967</v>
      </c>
      <c r="B478" t="s">
        <v>4848</v>
      </c>
      <c r="C478" t="s">
        <v>686</v>
      </c>
      <c r="D478" t="s">
        <v>5158</v>
      </c>
      <c r="E478" s="842">
        <v>0</v>
      </c>
      <c r="F478" s="842">
        <v>0</v>
      </c>
      <c r="G478" s="842">
        <v>0</v>
      </c>
      <c r="H478" s="842">
        <v>0</v>
      </c>
      <c r="I478" s="842">
        <v>0</v>
      </c>
      <c r="J478" s="842">
        <v>0</v>
      </c>
      <c r="K478" s="842">
        <v>139</v>
      </c>
      <c r="L478" s="842">
        <v>15</v>
      </c>
      <c r="M478" s="842">
        <v>154</v>
      </c>
      <c r="N478" s="842">
        <v>0</v>
      </c>
      <c r="O478" s="842">
        <v>0</v>
      </c>
      <c r="P478" s="842">
        <v>0</v>
      </c>
      <c r="Q478" s="842">
        <v>139</v>
      </c>
      <c r="R478" s="842">
        <v>15</v>
      </c>
      <c r="S478" s="842">
        <v>154</v>
      </c>
    </row>
    <row r="479" spans="1:19" hidden="1">
      <c r="A479" t="s">
        <v>4968</v>
      </c>
      <c r="B479" t="s">
        <v>4848</v>
      </c>
      <c r="C479" t="s">
        <v>686</v>
      </c>
      <c r="D479" t="s">
        <v>735</v>
      </c>
      <c r="E479" s="842">
        <v>5793</v>
      </c>
      <c r="F479" s="842">
        <v>4232</v>
      </c>
      <c r="G479" s="842">
        <v>10025</v>
      </c>
      <c r="H479" s="842">
        <v>5410</v>
      </c>
      <c r="I479" s="842">
        <v>6148</v>
      </c>
      <c r="J479" s="842">
        <v>11558</v>
      </c>
      <c r="K479" s="842">
        <v>722</v>
      </c>
      <c r="L479" s="842">
        <v>421</v>
      </c>
      <c r="M479" s="842">
        <v>1143</v>
      </c>
      <c r="N479" s="842">
        <v>11</v>
      </c>
      <c r="O479" s="842">
        <v>12</v>
      </c>
      <c r="P479" s="842">
        <v>23</v>
      </c>
      <c r="Q479" s="842">
        <v>11936</v>
      </c>
      <c r="R479" s="842">
        <v>10813</v>
      </c>
      <c r="S479" s="842">
        <v>22749</v>
      </c>
    </row>
    <row r="480" spans="1:19">
      <c r="A480" t="s">
        <v>4968</v>
      </c>
      <c r="B480" t="s">
        <v>4848</v>
      </c>
      <c r="C480" t="s">
        <v>687</v>
      </c>
      <c r="D480" t="s">
        <v>5156</v>
      </c>
      <c r="E480" s="842">
        <v>2914</v>
      </c>
      <c r="F480" s="842">
        <v>2116</v>
      </c>
      <c r="G480" s="842">
        <v>5030</v>
      </c>
      <c r="H480" s="842">
        <v>3503</v>
      </c>
      <c r="I480" s="842">
        <v>4747</v>
      </c>
      <c r="J480" s="842">
        <v>8250</v>
      </c>
      <c r="K480" s="842">
        <v>519</v>
      </c>
      <c r="L480" s="842">
        <v>439</v>
      </c>
      <c r="M480" s="842">
        <v>958</v>
      </c>
      <c r="N480" s="842">
        <v>33</v>
      </c>
      <c r="O480" s="842">
        <v>29</v>
      </c>
      <c r="P480" s="842">
        <v>62</v>
      </c>
      <c r="Q480" s="842">
        <v>6969</v>
      </c>
      <c r="R480" s="842">
        <v>7331</v>
      </c>
      <c r="S480" s="842">
        <v>14300</v>
      </c>
    </row>
    <row r="481" spans="1:19" hidden="1">
      <c r="A481" t="s">
        <v>5015</v>
      </c>
      <c r="B481" t="s">
        <v>4848</v>
      </c>
      <c r="C481" t="s">
        <v>687</v>
      </c>
      <c r="D481" t="s">
        <v>5157</v>
      </c>
      <c r="E481" s="842">
        <v>762</v>
      </c>
      <c r="F481" s="842">
        <v>398</v>
      </c>
      <c r="G481" s="842">
        <v>1160</v>
      </c>
      <c r="H481" s="842">
        <v>908</v>
      </c>
      <c r="I481" s="842">
        <v>1044</v>
      </c>
      <c r="J481" s="842">
        <v>1952</v>
      </c>
      <c r="K481" s="842">
        <v>0</v>
      </c>
      <c r="L481" s="842">
        <v>0</v>
      </c>
      <c r="M481" s="842">
        <v>0</v>
      </c>
      <c r="N481" s="842">
        <v>0</v>
      </c>
      <c r="O481" s="842">
        <v>0</v>
      </c>
      <c r="P481" s="842">
        <v>0</v>
      </c>
      <c r="Q481" s="842">
        <v>1670</v>
      </c>
      <c r="R481" s="842">
        <v>1442</v>
      </c>
      <c r="S481" s="842">
        <v>3112</v>
      </c>
    </row>
    <row r="482" spans="1:19" hidden="1">
      <c r="A482" t="s">
        <v>5015</v>
      </c>
      <c r="B482" t="s">
        <v>4848</v>
      </c>
      <c r="C482" t="s">
        <v>687</v>
      </c>
      <c r="D482" t="s">
        <v>735</v>
      </c>
      <c r="E482" s="842">
        <v>3676</v>
      </c>
      <c r="F482" s="842">
        <v>2514</v>
      </c>
      <c r="G482" s="842">
        <v>6190</v>
      </c>
      <c r="H482" s="842">
        <v>4411</v>
      </c>
      <c r="I482" s="842">
        <v>5791</v>
      </c>
      <c r="J482" s="842">
        <v>10202</v>
      </c>
      <c r="K482" s="842">
        <v>519</v>
      </c>
      <c r="L482" s="842">
        <v>439</v>
      </c>
      <c r="M482" s="842">
        <v>958</v>
      </c>
      <c r="N482" s="842">
        <v>33</v>
      </c>
      <c r="O482" s="842">
        <v>29</v>
      </c>
      <c r="P482" s="842">
        <v>62</v>
      </c>
      <c r="Q482" s="842">
        <v>8639</v>
      </c>
      <c r="R482" s="842">
        <v>8773</v>
      </c>
      <c r="S482" s="842">
        <v>17412</v>
      </c>
    </row>
    <row r="483" spans="1:19">
      <c r="A483" t="s">
        <v>5015</v>
      </c>
      <c r="B483" t="s">
        <v>4848</v>
      </c>
      <c r="C483" t="s">
        <v>688</v>
      </c>
      <c r="D483" t="s">
        <v>5156</v>
      </c>
      <c r="E483" s="842">
        <v>1241</v>
      </c>
      <c r="F483" s="842">
        <v>1050</v>
      </c>
      <c r="G483" s="842">
        <v>2291</v>
      </c>
      <c r="H483" s="842">
        <v>1950</v>
      </c>
      <c r="I483" s="842">
        <v>2762</v>
      </c>
      <c r="J483" s="842">
        <v>4712</v>
      </c>
      <c r="K483" s="842">
        <v>211</v>
      </c>
      <c r="L483" s="842">
        <v>138</v>
      </c>
      <c r="M483" s="842">
        <v>349</v>
      </c>
      <c r="N483" s="842">
        <v>1</v>
      </c>
      <c r="O483" s="842">
        <v>0</v>
      </c>
      <c r="P483" s="842">
        <v>1</v>
      </c>
      <c r="Q483" s="842">
        <v>3403</v>
      </c>
      <c r="R483" s="842">
        <v>3950</v>
      </c>
      <c r="S483" s="842">
        <v>7353</v>
      </c>
    </row>
    <row r="484" spans="1:19" hidden="1">
      <c r="A484" t="s">
        <v>5015</v>
      </c>
      <c r="B484" t="s">
        <v>4848</v>
      </c>
      <c r="C484" t="s">
        <v>688</v>
      </c>
      <c r="D484" t="s">
        <v>5157</v>
      </c>
      <c r="E484" s="842">
        <v>218</v>
      </c>
      <c r="F484" s="842">
        <v>187</v>
      </c>
      <c r="G484" s="842">
        <v>405</v>
      </c>
      <c r="H484" s="842">
        <v>584</v>
      </c>
      <c r="I484" s="842">
        <v>475</v>
      </c>
      <c r="J484" s="842">
        <v>1059</v>
      </c>
      <c r="K484" s="842">
        <v>14</v>
      </c>
      <c r="L484" s="842">
        <v>2</v>
      </c>
      <c r="M484" s="842">
        <v>16</v>
      </c>
      <c r="N484" s="842">
        <v>0</v>
      </c>
      <c r="O484" s="842">
        <v>0</v>
      </c>
      <c r="P484" s="842">
        <v>0</v>
      </c>
      <c r="Q484" s="842">
        <v>816</v>
      </c>
      <c r="R484" s="842">
        <v>664</v>
      </c>
      <c r="S484" s="842">
        <v>1480</v>
      </c>
    </row>
    <row r="485" spans="1:19" hidden="1">
      <c r="A485" t="s">
        <v>4969</v>
      </c>
      <c r="B485" t="s">
        <v>4848</v>
      </c>
      <c r="C485" t="s">
        <v>688</v>
      </c>
      <c r="D485" t="s">
        <v>735</v>
      </c>
      <c r="E485" s="842">
        <v>1459</v>
      </c>
      <c r="F485" s="842">
        <v>1237</v>
      </c>
      <c r="G485" s="842">
        <v>2696</v>
      </c>
      <c r="H485" s="842">
        <v>2534</v>
      </c>
      <c r="I485" s="842">
        <v>3237</v>
      </c>
      <c r="J485" s="842">
        <v>5771</v>
      </c>
      <c r="K485" s="842">
        <v>225</v>
      </c>
      <c r="L485" s="842">
        <v>140</v>
      </c>
      <c r="M485" s="842">
        <v>365</v>
      </c>
      <c r="N485" s="842">
        <v>1</v>
      </c>
      <c r="O485" s="842">
        <v>0</v>
      </c>
      <c r="P485" s="842">
        <v>1</v>
      </c>
      <c r="Q485" s="842">
        <v>4219</v>
      </c>
      <c r="R485" s="842">
        <v>4614</v>
      </c>
      <c r="S485" s="842">
        <v>8833</v>
      </c>
    </row>
    <row r="486" spans="1:19">
      <c r="A486" t="s">
        <v>4969</v>
      </c>
      <c r="B486" t="s">
        <v>4848</v>
      </c>
      <c r="C486" t="s">
        <v>689</v>
      </c>
      <c r="D486" t="s">
        <v>5156</v>
      </c>
      <c r="E486" s="842">
        <v>0</v>
      </c>
      <c r="F486" s="842">
        <v>0</v>
      </c>
      <c r="G486" s="842">
        <v>0</v>
      </c>
      <c r="H486" s="842">
        <v>2173</v>
      </c>
      <c r="I486" s="842">
        <v>1485</v>
      </c>
      <c r="J486" s="842">
        <v>3658</v>
      </c>
      <c r="K486" s="842">
        <v>1617</v>
      </c>
      <c r="L486" s="842">
        <v>891</v>
      </c>
      <c r="M486" s="842">
        <v>2508</v>
      </c>
      <c r="N486" s="842">
        <v>472</v>
      </c>
      <c r="O486" s="842">
        <v>327</v>
      </c>
      <c r="P486" s="842">
        <v>799</v>
      </c>
      <c r="Q486" s="842">
        <v>4262</v>
      </c>
      <c r="R486" s="842">
        <v>2703</v>
      </c>
      <c r="S486" s="842">
        <v>6965</v>
      </c>
    </row>
    <row r="487" spans="1:19" hidden="1">
      <c r="A487" t="s">
        <v>5018</v>
      </c>
      <c r="B487" t="s">
        <v>4848</v>
      </c>
      <c r="C487" t="s">
        <v>689</v>
      </c>
      <c r="D487" t="s">
        <v>5157</v>
      </c>
      <c r="E487" s="842">
        <v>0</v>
      </c>
      <c r="F487" s="842">
        <v>0</v>
      </c>
      <c r="G487" s="842">
        <v>0</v>
      </c>
      <c r="H487" s="842">
        <v>0</v>
      </c>
      <c r="I487" s="842">
        <v>0</v>
      </c>
      <c r="J487" s="842">
        <v>0</v>
      </c>
      <c r="K487" s="842">
        <v>484</v>
      </c>
      <c r="L487" s="842">
        <v>101</v>
      </c>
      <c r="M487" s="842">
        <v>585</v>
      </c>
      <c r="N487" s="842">
        <v>0</v>
      </c>
      <c r="O487" s="842">
        <v>0</v>
      </c>
      <c r="P487" s="842">
        <v>0</v>
      </c>
      <c r="Q487" s="842">
        <v>484</v>
      </c>
      <c r="R487" s="842">
        <v>101</v>
      </c>
      <c r="S487" s="842">
        <v>585</v>
      </c>
    </row>
    <row r="488" spans="1:19" hidden="1">
      <c r="A488" t="s">
        <v>5018</v>
      </c>
      <c r="B488" t="s">
        <v>4848</v>
      </c>
      <c r="C488" t="s">
        <v>689</v>
      </c>
      <c r="D488" t="s">
        <v>735</v>
      </c>
      <c r="E488" s="842">
        <v>0</v>
      </c>
      <c r="F488" s="842">
        <v>0</v>
      </c>
      <c r="G488" s="842">
        <v>0</v>
      </c>
      <c r="H488" s="842">
        <v>2173</v>
      </c>
      <c r="I488" s="842">
        <v>1485</v>
      </c>
      <c r="J488" s="842">
        <v>3658</v>
      </c>
      <c r="K488" s="842">
        <v>2101</v>
      </c>
      <c r="L488" s="842">
        <v>992</v>
      </c>
      <c r="M488" s="842">
        <v>3093</v>
      </c>
      <c r="N488" s="842">
        <v>472</v>
      </c>
      <c r="O488" s="842">
        <v>327</v>
      </c>
      <c r="P488" s="842">
        <v>799</v>
      </c>
      <c r="Q488" s="842">
        <v>4746</v>
      </c>
      <c r="R488" s="842">
        <v>2804</v>
      </c>
      <c r="S488" s="842">
        <v>7550</v>
      </c>
    </row>
    <row r="489" spans="1:19">
      <c r="A489" t="s">
        <v>5018</v>
      </c>
      <c r="B489" t="s">
        <v>4848</v>
      </c>
      <c r="C489" t="s">
        <v>689</v>
      </c>
      <c r="D489" t="s">
        <v>5156</v>
      </c>
      <c r="E489" s="842">
        <v>9435</v>
      </c>
      <c r="F489" s="842">
        <v>6054</v>
      </c>
      <c r="G489" s="842">
        <v>15489</v>
      </c>
      <c r="H489" s="842">
        <v>15266</v>
      </c>
      <c r="I489" s="842">
        <v>13007</v>
      </c>
      <c r="J489" s="842">
        <v>28273</v>
      </c>
      <c r="K489" s="842">
        <v>2507</v>
      </c>
      <c r="L489" s="842">
        <v>1975</v>
      </c>
      <c r="M489" s="842">
        <v>4482</v>
      </c>
      <c r="N489" s="842">
        <v>637</v>
      </c>
      <c r="O489" s="842">
        <v>450</v>
      </c>
      <c r="P489" s="842">
        <v>1087</v>
      </c>
      <c r="Q489" s="842">
        <v>27845</v>
      </c>
      <c r="R489" s="842">
        <v>21486</v>
      </c>
      <c r="S489" s="842">
        <v>49331</v>
      </c>
    </row>
    <row r="490" spans="1:19" hidden="1">
      <c r="A490" t="s">
        <v>5018</v>
      </c>
      <c r="B490" t="s">
        <v>4848</v>
      </c>
      <c r="C490" t="s">
        <v>689</v>
      </c>
      <c r="D490" t="s">
        <v>5157</v>
      </c>
      <c r="E490" s="842">
        <v>5738</v>
      </c>
      <c r="F490" s="842">
        <v>2176</v>
      </c>
      <c r="G490" s="842">
        <v>7914</v>
      </c>
      <c r="H490" s="842">
        <v>8259</v>
      </c>
      <c r="I490" s="842">
        <v>3904</v>
      </c>
      <c r="J490" s="842">
        <v>12163</v>
      </c>
      <c r="K490" s="842">
        <v>290</v>
      </c>
      <c r="L490" s="842">
        <v>103</v>
      </c>
      <c r="M490" s="842">
        <v>393</v>
      </c>
      <c r="N490" s="842">
        <v>0</v>
      </c>
      <c r="O490" s="842">
        <v>0</v>
      </c>
      <c r="P490" s="842">
        <v>0</v>
      </c>
      <c r="Q490" s="842">
        <v>14287</v>
      </c>
      <c r="R490" s="842">
        <v>6183</v>
      </c>
      <c r="S490" s="842">
        <v>20470</v>
      </c>
    </row>
    <row r="491" spans="1:19" hidden="1">
      <c r="A491" t="s">
        <v>5040</v>
      </c>
      <c r="B491" t="s">
        <v>4848</v>
      </c>
      <c r="C491" t="s">
        <v>689</v>
      </c>
      <c r="D491" t="s">
        <v>5158</v>
      </c>
      <c r="E491" s="842">
        <v>464</v>
      </c>
      <c r="F491" s="842">
        <v>363</v>
      </c>
      <c r="G491" s="842">
        <v>827</v>
      </c>
      <c r="H491" s="842">
        <v>250</v>
      </c>
      <c r="I491" s="842">
        <v>555</v>
      </c>
      <c r="J491" s="842">
        <v>805</v>
      </c>
      <c r="K491" s="842">
        <v>63</v>
      </c>
      <c r="L491" s="842">
        <v>27</v>
      </c>
      <c r="M491" s="842">
        <v>90</v>
      </c>
      <c r="N491" s="842">
        <v>0</v>
      </c>
      <c r="O491" s="842">
        <v>0</v>
      </c>
      <c r="P491" s="842">
        <v>0</v>
      </c>
      <c r="Q491" s="842">
        <v>777</v>
      </c>
      <c r="R491" s="842">
        <v>945</v>
      </c>
      <c r="S491" s="842">
        <v>1722</v>
      </c>
    </row>
    <row r="492" spans="1:19" hidden="1">
      <c r="A492" t="s">
        <v>5040</v>
      </c>
      <c r="B492" t="s">
        <v>4848</v>
      </c>
      <c r="C492" t="s">
        <v>689</v>
      </c>
      <c r="D492" t="s">
        <v>735</v>
      </c>
      <c r="E492" s="842">
        <v>15637</v>
      </c>
      <c r="F492" s="842">
        <v>8593</v>
      </c>
      <c r="G492" s="842">
        <v>24230</v>
      </c>
      <c r="H492" s="842">
        <v>23775</v>
      </c>
      <c r="I492" s="842">
        <v>17466</v>
      </c>
      <c r="J492" s="842">
        <v>41241</v>
      </c>
      <c r="K492" s="842">
        <v>2860</v>
      </c>
      <c r="L492" s="842">
        <v>2105</v>
      </c>
      <c r="M492" s="842">
        <v>4965</v>
      </c>
      <c r="N492" s="842">
        <v>637</v>
      </c>
      <c r="O492" s="842">
        <v>450</v>
      </c>
      <c r="P492" s="842">
        <v>1087</v>
      </c>
      <c r="Q492" s="842">
        <v>42909</v>
      </c>
      <c r="R492" s="842">
        <v>28614</v>
      </c>
      <c r="S492" s="842">
        <v>71523</v>
      </c>
    </row>
    <row r="493" spans="1:19">
      <c r="A493" t="s">
        <v>5040</v>
      </c>
      <c r="B493" t="s">
        <v>4862</v>
      </c>
      <c r="C493" t="s">
        <v>494</v>
      </c>
      <c r="D493" t="s">
        <v>5156</v>
      </c>
      <c r="E493" s="842">
        <v>0</v>
      </c>
      <c r="F493" s="842">
        <v>0</v>
      </c>
      <c r="G493" s="842">
        <v>0</v>
      </c>
      <c r="H493" s="842">
        <v>157</v>
      </c>
      <c r="I493" s="842">
        <v>163</v>
      </c>
      <c r="J493" s="842">
        <v>320</v>
      </c>
      <c r="K493" s="842">
        <v>41</v>
      </c>
      <c r="L493" s="842">
        <v>31</v>
      </c>
      <c r="M493" s="842">
        <v>72</v>
      </c>
      <c r="N493" s="842">
        <v>0</v>
      </c>
      <c r="O493" s="842">
        <v>0</v>
      </c>
      <c r="P493" s="842">
        <v>0</v>
      </c>
      <c r="Q493" s="842">
        <v>198</v>
      </c>
      <c r="R493" s="842">
        <v>194</v>
      </c>
      <c r="S493" s="842">
        <v>392</v>
      </c>
    </row>
    <row r="494" spans="1:19" hidden="1">
      <c r="A494" t="s">
        <v>5019</v>
      </c>
      <c r="B494" t="s">
        <v>4862</v>
      </c>
      <c r="C494" t="s">
        <v>494</v>
      </c>
      <c r="D494" t="s">
        <v>735</v>
      </c>
      <c r="E494" s="842">
        <v>0</v>
      </c>
      <c r="F494" s="842">
        <v>0</v>
      </c>
      <c r="G494" s="842">
        <v>0</v>
      </c>
      <c r="H494" s="842">
        <v>157</v>
      </c>
      <c r="I494" s="842">
        <v>163</v>
      </c>
      <c r="J494" s="842">
        <v>320</v>
      </c>
      <c r="K494" s="842">
        <v>41</v>
      </c>
      <c r="L494" s="842">
        <v>31</v>
      </c>
      <c r="M494" s="842">
        <v>72</v>
      </c>
      <c r="N494" s="842">
        <v>0</v>
      </c>
      <c r="O494" s="842">
        <v>0</v>
      </c>
      <c r="P494" s="842">
        <v>0</v>
      </c>
      <c r="Q494" s="842">
        <v>198</v>
      </c>
      <c r="R494" s="842">
        <v>194</v>
      </c>
      <c r="S494" s="842">
        <v>392</v>
      </c>
    </row>
    <row r="495" spans="1:19">
      <c r="A495" t="s">
        <v>5019</v>
      </c>
      <c r="B495" t="s">
        <v>4848</v>
      </c>
      <c r="C495" t="s">
        <v>494</v>
      </c>
      <c r="D495" t="s">
        <v>5156</v>
      </c>
      <c r="E495" s="842">
        <v>2735</v>
      </c>
      <c r="F495" s="842">
        <v>643</v>
      </c>
      <c r="G495" s="842">
        <v>3378</v>
      </c>
      <c r="H495" s="842">
        <v>3713</v>
      </c>
      <c r="I495" s="842">
        <v>1813</v>
      </c>
      <c r="J495" s="842">
        <v>5526</v>
      </c>
      <c r="K495" s="842">
        <v>1159</v>
      </c>
      <c r="L495" s="842">
        <v>500</v>
      </c>
      <c r="M495" s="842">
        <v>1659</v>
      </c>
      <c r="N495" s="842">
        <v>304</v>
      </c>
      <c r="O495" s="842">
        <v>93</v>
      </c>
      <c r="P495" s="842">
        <v>397</v>
      </c>
      <c r="Q495" s="842">
        <v>7911</v>
      </c>
      <c r="R495" s="842">
        <v>3049</v>
      </c>
      <c r="S495" s="842">
        <v>10960</v>
      </c>
    </row>
    <row r="496" spans="1:19" hidden="1">
      <c r="A496" t="s">
        <v>5019</v>
      </c>
      <c r="B496" t="s">
        <v>4848</v>
      </c>
      <c r="C496" t="s">
        <v>494</v>
      </c>
      <c r="D496" t="s">
        <v>5157</v>
      </c>
      <c r="E496" s="842">
        <v>2070</v>
      </c>
      <c r="F496" s="842">
        <v>383</v>
      </c>
      <c r="G496" s="842">
        <v>2453</v>
      </c>
      <c r="H496" s="842">
        <v>2581</v>
      </c>
      <c r="I496" s="842">
        <v>541</v>
      </c>
      <c r="J496" s="842">
        <v>3122</v>
      </c>
      <c r="K496" s="842">
        <v>89</v>
      </c>
      <c r="L496" s="842">
        <v>0</v>
      </c>
      <c r="M496" s="842">
        <v>89</v>
      </c>
      <c r="N496" s="842">
        <v>0</v>
      </c>
      <c r="O496" s="842">
        <v>0</v>
      </c>
      <c r="P496" s="842">
        <v>0</v>
      </c>
      <c r="Q496" s="842">
        <v>4740</v>
      </c>
      <c r="R496" s="842">
        <v>924</v>
      </c>
      <c r="S496" s="842">
        <v>5664</v>
      </c>
    </row>
    <row r="497" spans="1:19" hidden="1">
      <c r="A497" t="s">
        <v>5006</v>
      </c>
      <c r="B497" t="s">
        <v>4848</v>
      </c>
      <c r="C497" t="s">
        <v>494</v>
      </c>
      <c r="D497" t="s">
        <v>735</v>
      </c>
      <c r="E497" s="842">
        <v>4805</v>
      </c>
      <c r="F497" s="842">
        <v>1026</v>
      </c>
      <c r="G497" s="842">
        <v>5831</v>
      </c>
      <c r="H497" s="842">
        <v>6294</v>
      </c>
      <c r="I497" s="842">
        <v>2354</v>
      </c>
      <c r="J497" s="842">
        <v>8648</v>
      </c>
      <c r="K497" s="842">
        <v>1248</v>
      </c>
      <c r="L497" s="842">
        <v>500</v>
      </c>
      <c r="M497" s="842">
        <v>1748</v>
      </c>
      <c r="N497" s="842">
        <v>304</v>
      </c>
      <c r="O497" s="842">
        <v>93</v>
      </c>
      <c r="P497" s="842">
        <v>397</v>
      </c>
      <c r="Q497" s="842">
        <v>12651</v>
      </c>
      <c r="R497" s="842">
        <v>3973</v>
      </c>
      <c r="S497" s="842">
        <v>16624</v>
      </c>
    </row>
    <row r="498" spans="1:19">
      <c r="A498" t="s">
        <v>5006</v>
      </c>
      <c r="B498" t="s">
        <v>4862</v>
      </c>
      <c r="C498" t="s">
        <v>494</v>
      </c>
      <c r="D498" t="s">
        <v>5156</v>
      </c>
      <c r="E498" s="842">
        <v>244</v>
      </c>
      <c r="F498" s="842">
        <v>650</v>
      </c>
      <c r="G498" s="842">
        <v>894</v>
      </c>
      <c r="H498" s="842">
        <v>2955</v>
      </c>
      <c r="I498" s="842">
        <v>3639</v>
      </c>
      <c r="J498" s="842">
        <v>6594</v>
      </c>
      <c r="K498" s="842">
        <v>296</v>
      </c>
      <c r="L498" s="842">
        <v>293</v>
      </c>
      <c r="M498" s="842">
        <v>589</v>
      </c>
      <c r="N498" s="842">
        <v>29</v>
      </c>
      <c r="O498" s="842">
        <v>12</v>
      </c>
      <c r="P498" s="842">
        <v>41</v>
      </c>
      <c r="Q498" s="842">
        <v>3524</v>
      </c>
      <c r="R498" s="842">
        <v>4594</v>
      </c>
      <c r="S498" s="842">
        <v>8118</v>
      </c>
    </row>
    <row r="499" spans="1:19" hidden="1">
      <c r="A499" t="s">
        <v>5006</v>
      </c>
      <c r="B499" t="s">
        <v>4862</v>
      </c>
      <c r="C499" t="s">
        <v>494</v>
      </c>
      <c r="D499" t="s">
        <v>735</v>
      </c>
      <c r="E499" s="842">
        <v>244</v>
      </c>
      <c r="F499" s="842">
        <v>650</v>
      </c>
      <c r="G499" s="842">
        <v>894</v>
      </c>
      <c r="H499" s="842">
        <v>2955</v>
      </c>
      <c r="I499" s="842">
        <v>3639</v>
      </c>
      <c r="J499" s="842">
        <v>6594</v>
      </c>
      <c r="K499" s="842">
        <v>296</v>
      </c>
      <c r="L499" s="842">
        <v>293</v>
      </c>
      <c r="M499" s="842">
        <v>589</v>
      </c>
      <c r="N499" s="842">
        <v>29</v>
      </c>
      <c r="O499" s="842">
        <v>12</v>
      </c>
      <c r="P499" s="842">
        <v>41</v>
      </c>
      <c r="Q499" s="842">
        <v>3524</v>
      </c>
      <c r="R499" s="842">
        <v>4594</v>
      </c>
      <c r="S499" s="842">
        <v>8118</v>
      </c>
    </row>
    <row r="500" spans="1:19">
      <c r="A500" t="s">
        <v>5021</v>
      </c>
      <c r="B500" t="s">
        <v>4848</v>
      </c>
      <c r="C500" t="s">
        <v>494</v>
      </c>
      <c r="D500" t="s">
        <v>5156</v>
      </c>
      <c r="E500" s="842">
        <v>1883</v>
      </c>
      <c r="F500" s="842">
        <v>736</v>
      </c>
      <c r="G500" s="842">
        <v>2619</v>
      </c>
      <c r="H500" s="842">
        <v>9078</v>
      </c>
      <c r="I500" s="842">
        <v>12271</v>
      </c>
      <c r="J500" s="842">
        <v>21349</v>
      </c>
      <c r="K500" s="842">
        <v>2003</v>
      </c>
      <c r="L500" s="842">
        <v>2189</v>
      </c>
      <c r="M500" s="842">
        <v>4192</v>
      </c>
      <c r="N500" s="842">
        <v>519</v>
      </c>
      <c r="O500" s="842">
        <v>287</v>
      </c>
      <c r="P500" s="842">
        <v>806</v>
      </c>
      <c r="Q500" s="842">
        <v>13483</v>
      </c>
      <c r="R500" s="842">
        <v>15483</v>
      </c>
      <c r="S500" s="842">
        <v>28966</v>
      </c>
    </row>
    <row r="501" spans="1:19" hidden="1">
      <c r="A501" t="s">
        <v>5021</v>
      </c>
      <c r="B501" t="s">
        <v>4848</v>
      </c>
      <c r="C501" t="s">
        <v>494</v>
      </c>
      <c r="D501" t="s">
        <v>5157</v>
      </c>
      <c r="E501" s="842">
        <v>447</v>
      </c>
      <c r="F501" s="842">
        <v>116</v>
      </c>
      <c r="G501" s="842">
        <v>563</v>
      </c>
      <c r="H501" s="842">
        <v>2146</v>
      </c>
      <c r="I501" s="842">
        <v>2069</v>
      </c>
      <c r="J501" s="842">
        <v>4215</v>
      </c>
      <c r="K501" s="842">
        <v>964</v>
      </c>
      <c r="L501" s="842">
        <v>205</v>
      </c>
      <c r="M501" s="842">
        <v>1169</v>
      </c>
      <c r="N501" s="842">
        <v>0</v>
      </c>
      <c r="O501" s="842">
        <v>0</v>
      </c>
      <c r="P501" s="842">
        <v>0</v>
      </c>
      <c r="Q501" s="842">
        <v>3557</v>
      </c>
      <c r="R501" s="842">
        <v>2390</v>
      </c>
      <c r="S501" s="842">
        <v>5947</v>
      </c>
    </row>
    <row r="502" spans="1:19" hidden="1">
      <c r="A502" t="s">
        <v>5021</v>
      </c>
      <c r="B502" t="s">
        <v>4848</v>
      </c>
      <c r="C502" t="s">
        <v>494</v>
      </c>
      <c r="D502" t="s">
        <v>735</v>
      </c>
      <c r="E502" s="842">
        <v>2330</v>
      </c>
      <c r="F502" s="842">
        <v>852</v>
      </c>
      <c r="G502" s="842">
        <v>3182</v>
      </c>
      <c r="H502" s="842">
        <v>11224</v>
      </c>
      <c r="I502" s="842">
        <v>14340</v>
      </c>
      <c r="J502" s="842">
        <v>25564</v>
      </c>
      <c r="K502" s="842">
        <v>2967</v>
      </c>
      <c r="L502" s="842">
        <v>2394</v>
      </c>
      <c r="M502" s="842">
        <v>5361</v>
      </c>
      <c r="N502" s="842">
        <v>519</v>
      </c>
      <c r="O502" s="842">
        <v>287</v>
      </c>
      <c r="P502" s="842">
        <v>806</v>
      </c>
      <c r="Q502" s="842">
        <v>17040</v>
      </c>
      <c r="R502" s="842">
        <v>17873</v>
      </c>
      <c r="S502" s="842">
        <v>34913</v>
      </c>
    </row>
    <row r="503" spans="1:19">
      <c r="A503" t="s">
        <v>5021</v>
      </c>
      <c r="B503" t="s">
        <v>4848</v>
      </c>
      <c r="C503" t="s">
        <v>494</v>
      </c>
      <c r="D503" t="s">
        <v>5156</v>
      </c>
      <c r="E503" s="842">
        <v>8899</v>
      </c>
      <c r="F503" s="842">
        <v>6589</v>
      </c>
      <c r="G503" s="842">
        <v>15488</v>
      </c>
      <c r="H503" s="842">
        <v>12003</v>
      </c>
      <c r="I503" s="842">
        <v>14078</v>
      </c>
      <c r="J503" s="842">
        <v>26081</v>
      </c>
      <c r="K503" s="842">
        <v>2571</v>
      </c>
      <c r="L503" s="842">
        <v>2185</v>
      </c>
      <c r="M503" s="842">
        <v>4756</v>
      </c>
      <c r="N503" s="842">
        <v>1059</v>
      </c>
      <c r="O503" s="842">
        <v>646</v>
      </c>
      <c r="P503" s="842">
        <v>1705</v>
      </c>
      <c r="Q503" s="842">
        <v>24532</v>
      </c>
      <c r="R503" s="842">
        <v>23498</v>
      </c>
      <c r="S503" s="842">
        <v>48030</v>
      </c>
    </row>
    <row r="504" spans="1:19" hidden="1">
      <c r="A504" t="s">
        <v>5022</v>
      </c>
      <c r="B504" t="s">
        <v>4848</v>
      </c>
      <c r="C504" t="s">
        <v>494</v>
      </c>
      <c r="D504" t="s">
        <v>5157</v>
      </c>
      <c r="E504" s="842">
        <v>3247</v>
      </c>
      <c r="F504" s="842">
        <v>2063</v>
      </c>
      <c r="G504" s="842">
        <v>5310</v>
      </c>
      <c r="H504" s="842">
        <v>6920</v>
      </c>
      <c r="I504" s="842">
        <v>5704</v>
      </c>
      <c r="J504" s="842">
        <v>12624</v>
      </c>
      <c r="K504" s="842">
        <v>908</v>
      </c>
      <c r="L504" s="842">
        <v>182</v>
      </c>
      <c r="M504" s="842">
        <v>1090</v>
      </c>
      <c r="N504" s="842">
        <v>0</v>
      </c>
      <c r="O504" s="842">
        <v>0</v>
      </c>
      <c r="P504" s="842">
        <v>0</v>
      </c>
      <c r="Q504" s="842">
        <v>11075</v>
      </c>
      <c r="R504" s="842">
        <v>7949</v>
      </c>
      <c r="S504" s="842">
        <v>19024</v>
      </c>
    </row>
    <row r="505" spans="1:19" hidden="1">
      <c r="A505" t="s">
        <v>5022</v>
      </c>
      <c r="B505" t="s">
        <v>4848</v>
      </c>
      <c r="C505" t="s">
        <v>494</v>
      </c>
      <c r="D505" t="s">
        <v>5158</v>
      </c>
      <c r="E505" s="842">
        <v>0</v>
      </c>
      <c r="F505" s="842">
        <v>0</v>
      </c>
      <c r="G505" s="842">
        <v>0</v>
      </c>
      <c r="H505" s="842">
        <v>0</v>
      </c>
      <c r="I505" s="842">
        <v>0</v>
      </c>
      <c r="J505" s="842">
        <v>0</v>
      </c>
      <c r="K505" s="842">
        <v>166</v>
      </c>
      <c r="L505" s="842">
        <v>5</v>
      </c>
      <c r="M505" s="842">
        <v>171</v>
      </c>
      <c r="N505" s="842">
        <v>0</v>
      </c>
      <c r="O505" s="842">
        <v>0</v>
      </c>
      <c r="P505" s="842">
        <v>0</v>
      </c>
      <c r="Q505" s="842">
        <v>166</v>
      </c>
      <c r="R505" s="842">
        <v>5</v>
      </c>
      <c r="S505" s="842">
        <v>171</v>
      </c>
    </row>
    <row r="506" spans="1:19" hidden="1">
      <c r="A506" t="s">
        <v>5022</v>
      </c>
      <c r="B506" t="s">
        <v>4848</v>
      </c>
      <c r="C506" t="s">
        <v>494</v>
      </c>
      <c r="D506" t="s">
        <v>735</v>
      </c>
      <c r="E506" s="842">
        <v>12146</v>
      </c>
      <c r="F506" s="842">
        <v>8652</v>
      </c>
      <c r="G506" s="842">
        <v>20798</v>
      </c>
      <c r="H506" s="842">
        <v>18923</v>
      </c>
      <c r="I506" s="842">
        <v>19782</v>
      </c>
      <c r="J506" s="842">
        <v>38705</v>
      </c>
      <c r="K506" s="842">
        <v>3645</v>
      </c>
      <c r="L506" s="842">
        <v>2372</v>
      </c>
      <c r="M506" s="842">
        <v>6017</v>
      </c>
      <c r="N506" s="842">
        <v>1059</v>
      </c>
      <c r="O506" s="842">
        <v>646</v>
      </c>
      <c r="P506" s="842">
        <v>1705</v>
      </c>
      <c r="Q506" s="842">
        <v>35773</v>
      </c>
      <c r="R506" s="842">
        <v>31452</v>
      </c>
      <c r="S506" s="842">
        <v>67225</v>
      </c>
    </row>
    <row r="507" spans="1:19">
      <c r="A507" t="s">
        <v>4970</v>
      </c>
      <c r="B507" t="s">
        <v>4848</v>
      </c>
      <c r="C507" t="s">
        <v>690</v>
      </c>
      <c r="D507" t="s">
        <v>5156</v>
      </c>
      <c r="E507" s="842">
        <v>6035</v>
      </c>
      <c r="F507" s="842">
        <v>3810</v>
      </c>
      <c r="G507" s="842">
        <v>9845</v>
      </c>
      <c r="H507" s="842">
        <v>8360</v>
      </c>
      <c r="I507" s="842">
        <v>7896</v>
      </c>
      <c r="J507" s="842">
        <v>16256</v>
      </c>
      <c r="K507" s="842">
        <v>1995</v>
      </c>
      <c r="L507" s="842">
        <v>1495</v>
      </c>
      <c r="M507" s="842">
        <v>3490</v>
      </c>
      <c r="N507" s="842">
        <v>225</v>
      </c>
      <c r="O507" s="842">
        <v>105</v>
      </c>
      <c r="P507" s="842">
        <v>330</v>
      </c>
      <c r="Q507" s="842">
        <v>16615</v>
      </c>
      <c r="R507" s="842">
        <v>13306</v>
      </c>
      <c r="S507" s="842">
        <v>29921</v>
      </c>
    </row>
    <row r="508" spans="1:19" hidden="1">
      <c r="A508" t="s">
        <v>4970</v>
      </c>
      <c r="B508" t="s">
        <v>4848</v>
      </c>
      <c r="C508" t="s">
        <v>690</v>
      </c>
      <c r="D508" t="s">
        <v>5157</v>
      </c>
      <c r="E508" s="842">
        <v>2617</v>
      </c>
      <c r="F508" s="842">
        <v>1265</v>
      </c>
      <c r="G508" s="842">
        <v>3882</v>
      </c>
      <c r="H508" s="842">
        <v>6835</v>
      </c>
      <c r="I508" s="842">
        <v>4773</v>
      </c>
      <c r="J508" s="842">
        <v>11608</v>
      </c>
      <c r="K508" s="842">
        <v>471</v>
      </c>
      <c r="L508" s="842">
        <v>63</v>
      </c>
      <c r="M508" s="842">
        <v>534</v>
      </c>
      <c r="N508" s="842">
        <v>0</v>
      </c>
      <c r="O508" s="842">
        <v>0</v>
      </c>
      <c r="P508" s="842">
        <v>0</v>
      </c>
      <c r="Q508" s="842">
        <v>9923</v>
      </c>
      <c r="R508" s="842">
        <v>6101</v>
      </c>
      <c r="S508" s="842">
        <v>16024</v>
      </c>
    </row>
    <row r="509" spans="1:19" hidden="1">
      <c r="A509" t="s">
        <v>4970</v>
      </c>
      <c r="B509" t="s">
        <v>4848</v>
      </c>
      <c r="C509" t="s">
        <v>690</v>
      </c>
      <c r="D509" t="s">
        <v>735</v>
      </c>
      <c r="E509" s="842">
        <v>8652</v>
      </c>
      <c r="F509" s="842">
        <v>5075</v>
      </c>
      <c r="G509" s="842">
        <v>13727</v>
      </c>
      <c r="H509" s="842">
        <v>15195</v>
      </c>
      <c r="I509" s="842">
        <v>12669</v>
      </c>
      <c r="J509" s="842">
        <v>27864</v>
      </c>
      <c r="K509" s="842">
        <v>2466</v>
      </c>
      <c r="L509" s="842">
        <v>1558</v>
      </c>
      <c r="M509" s="842">
        <v>4024</v>
      </c>
      <c r="N509" s="842">
        <v>225</v>
      </c>
      <c r="O509" s="842">
        <v>105</v>
      </c>
      <c r="P509" s="842">
        <v>330</v>
      </c>
      <c r="Q509" s="842">
        <v>26538</v>
      </c>
      <c r="R509" s="842">
        <v>19407</v>
      </c>
      <c r="S509" s="842">
        <v>45945</v>
      </c>
    </row>
    <row r="510" spans="1:19">
      <c r="A510" t="s">
        <v>4996</v>
      </c>
      <c r="B510" t="s">
        <v>4848</v>
      </c>
      <c r="C510" t="s">
        <v>690</v>
      </c>
      <c r="D510" t="s">
        <v>5156</v>
      </c>
      <c r="E510" s="842">
        <v>100</v>
      </c>
      <c r="F510" s="842">
        <v>267</v>
      </c>
      <c r="G510" s="842">
        <v>367</v>
      </c>
      <c r="H510" s="842">
        <v>682</v>
      </c>
      <c r="I510" s="842">
        <v>1527</v>
      </c>
      <c r="J510" s="842">
        <v>2209</v>
      </c>
      <c r="K510" s="842">
        <v>7</v>
      </c>
      <c r="L510" s="842">
        <v>28</v>
      </c>
      <c r="M510" s="842">
        <v>35</v>
      </c>
      <c r="N510" s="842">
        <v>6</v>
      </c>
      <c r="O510" s="842">
        <v>7</v>
      </c>
      <c r="P510" s="842">
        <v>13</v>
      </c>
      <c r="Q510" s="842">
        <v>795</v>
      </c>
      <c r="R510" s="842">
        <v>1829</v>
      </c>
      <c r="S510" s="842">
        <v>2624</v>
      </c>
    </row>
    <row r="511" spans="1:19" hidden="1">
      <c r="A511" t="s">
        <v>4996</v>
      </c>
      <c r="B511" t="s">
        <v>4848</v>
      </c>
      <c r="C511" t="s">
        <v>690</v>
      </c>
      <c r="D511" t="s">
        <v>5157</v>
      </c>
      <c r="E511" s="842">
        <v>49</v>
      </c>
      <c r="F511" s="842">
        <v>100</v>
      </c>
      <c r="G511" s="842">
        <v>149</v>
      </c>
      <c r="H511" s="842">
        <v>0</v>
      </c>
      <c r="I511" s="842">
        <v>0</v>
      </c>
      <c r="J511" s="842">
        <v>0</v>
      </c>
      <c r="K511" s="842">
        <v>0</v>
      </c>
      <c r="L511" s="842">
        <v>0</v>
      </c>
      <c r="M511" s="842">
        <v>0</v>
      </c>
      <c r="N511" s="842">
        <v>0</v>
      </c>
      <c r="O511" s="842">
        <v>0</v>
      </c>
      <c r="P511" s="842">
        <v>0</v>
      </c>
      <c r="Q511" s="842">
        <v>49</v>
      </c>
      <c r="R511" s="842">
        <v>100</v>
      </c>
      <c r="S511" s="842">
        <v>149</v>
      </c>
    </row>
    <row r="512" spans="1:19" hidden="1">
      <c r="A512" t="s">
        <v>5028</v>
      </c>
      <c r="B512" t="s">
        <v>4848</v>
      </c>
      <c r="C512" t="s">
        <v>690</v>
      </c>
      <c r="D512" t="s">
        <v>735</v>
      </c>
      <c r="E512" s="842">
        <v>149</v>
      </c>
      <c r="F512" s="842">
        <v>367</v>
      </c>
      <c r="G512" s="842">
        <v>516</v>
      </c>
      <c r="H512" s="842">
        <v>682</v>
      </c>
      <c r="I512" s="842">
        <v>1527</v>
      </c>
      <c r="J512" s="842">
        <v>2209</v>
      </c>
      <c r="K512" s="842">
        <v>7</v>
      </c>
      <c r="L512" s="842">
        <v>28</v>
      </c>
      <c r="M512" s="842">
        <v>35</v>
      </c>
      <c r="N512" s="842">
        <v>6</v>
      </c>
      <c r="O512" s="842">
        <v>7</v>
      </c>
      <c r="P512" s="842">
        <v>13</v>
      </c>
      <c r="Q512" s="842">
        <v>844</v>
      </c>
      <c r="R512" s="842">
        <v>1929</v>
      </c>
      <c r="S512" s="842">
        <v>2773</v>
      </c>
    </row>
    <row r="513" spans="1:19">
      <c r="A513" t="s">
        <v>5028</v>
      </c>
      <c r="B513" t="s">
        <v>4848</v>
      </c>
      <c r="C513" t="s">
        <v>496</v>
      </c>
      <c r="D513" t="s">
        <v>5156</v>
      </c>
      <c r="E513" s="842">
        <v>1985</v>
      </c>
      <c r="F513" s="842">
        <v>1735</v>
      </c>
      <c r="G513" s="842">
        <v>3720</v>
      </c>
      <c r="H513" s="842">
        <v>8826</v>
      </c>
      <c r="I513" s="842">
        <v>10609</v>
      </c>
      <c r="J513" s="842">
        <v>19435</v>
      </c>
      <c r="K513" s="842">
        <v>1510</v>
      </c>
      <c r="L513" s="842">
        <v>1192</v>
      </c>
      <c r="M513" s="842">
        <v>2702</v>
      </c>
      <c r="N513" s="842">
        <v>772</v>
      </c>
      <c r="O513" s="842">
        <v>407</v>
      </c>
      <c r="P513" s="842">
        <v>1179</v>
      </c>
      <c r="Q513" s="842">
        <v>13093</v>
      </c>
      <c r="R513" s="842">
        <v>13943</v>
      </c>
      <c r="S513" s="842">
        <v>27036</v>
      </c>
    </row>
    <row r="514" spans="1:19" hidden="1">
      <c r="A514" t="s">
        <v>5028</v>
      </c>
      <c r="B514" t="s">
        <v>4848</v>
      </c>
      <c r="C514" t="s">
        <v>496</v>
      </c>
      <c r="D514" t="s">
        <v>5157</v>
      </c>
      <c r="E514" s="842">
        <v>658</v>
      </c>
      <c r="F514" s="842">
        <v>297</v>
      </c>
      <c r="G514" s="842">
        <v>955</v>
      </c>
      <c r="H514" s="842">
        <v>3723</v>
      </c>
      <c r="I514" s="842">
        <v>3263</v>
      </c>
      <c r="J514" s="842">
        <v>6986</v>
      </c>
      <c r="K514" s="842">
        <v>191</v>
      </c>
      <c r="L514" s="842">
        <v>60</v>
      </c>
      <c r="M514" s="842">
        <v>251</v>
      </c>
      <c r="N514" s="842">
        <v>0</v>
      </c>
      <c r="O514" s="842">
        <v>0</v>
      </c>
      <c r="P514" s="842">
        <v>0</v>
      </c>
      <c r="Q514" s="842">
        <v>4572</v>
      </c>
      <c r="R514" s="842">
        <v>3620</v>
      </c>
      <c r="S514" s="842">
        <v>8192</v>
      </c>
    </row>
    <row r="515" spans="1:19" hidden="1">
      <c r="A515" t="s">
        <v>5028</v>
      </c>
      <c r="B515" t="s">
        <v>4848</v>
      </c>
      <c r="C515" t="s">
        <v>496</v>
      </c>
      <c r="D515" t="s">
        <v>5158</v>
      </c>
      <c r="E515" s="842">
        <v>152</v>
      </c>
      <c r="F515" s="842">
        <v>47</v>
      </c>
      <c r="G515" s="842">
        <v>199</v>
      </c>
      <c r="H515" s="842">
        <v>1648</v>
      </c>
      <c r="I515" s="842">
        <v>2293</v>
      </c>
      <c r="J515" s="842">
        <v>3941</v>
      </c>
      <c r="K515" s="842">
        <v>67</v>
      </c>
      <c r="L515" s="842">
        <v>12</v>
      </c>
      <c r="M515" s="842">
        <v>79</v>
      </c>
      <c r="N515" s="842">
        <v>0</v>
      </c>
      <c r="O515" s="842">
        <v>0</v>
      </c>
      <c r="P515" s="842">
        <v>0</v>
      </c>
      <c r="Q515" s="842">
        <v>1867</v>
      </c>
      <c r="R515" s="842">
        <v>2352</v>
      </c>
      <c r="S515" s="842">
        <v>4219</v>
      </c>
    </row>
    <row r="516" spans="1:19" hidden="1">
      <c r="A516" t="s">
        <v>5023</v>
      </c>
      <c r="B516" t="s">
        <v>4848</v>
      </c>
      <c r="C516" t="s">
        <v>496</v>
      </c>
      <c r="D516" t="s">
        <v>735</v>
      </c>
      <c r="E516" s="842">
        <v>2795</v>
      </c>
      <c r="F516" s="842">
        <v>2079</v>
      </c>
      <c r="G516" s="842">
        <v>4874</v>
      </c>
      <c r="H516" s="842">
        <v>14197</v>
      </c>
      <c r="I516" s="842">
        <v>16165</v>
      </c>
      <c r="J516" s="842">
        <v>30362</v>
      </c>
      <c r="K516" s="842">
        <v>1768</v>
      </c>
      <c r="L516" s="842">
        <v>1264</v>
      </c>
      <c r="M516" s="842">
        <v>3032</v>
      </c>
      <c r="N516" s="842">
        <v>772</v>
      </c>
      <c r="O516" s="842">
        <v>407</v>
      </c>
      <c r="P516" s="842">
        <v>1179</v>
      </c>
      <c r="Q516" s="842">
        <v>19532</v>
      </c>
      <c r="R516" s="842">
        <v>19915</v>
      </c>
      <c r="S516" s="842">
        <v>39447</v>
      </c>
    </row>
    <row r="517" spans="1:19">
      <c r="A517" t="s">
        <v>5023</v>
      </c>
      <c r="B517" t="s">
        <v>4848</v>
      </c>
      <c r="C517" t="s">
        <v>496</v>
      </c>
      <c r="D517" t="s">
        <v>5156</v>
      </c>
      <c r="E517" s="842">
        <v>2147</v>
      </c>
      <c r="F517" s="842">
        <v>1330</v>
      </c>
      <c r="G517" s="842">
        <v>3477</v>
      </c>
      <c r="H517" s="842">
        <v>214</v>
      </c>
      <c r="I517" s="842">
        <v>147</v>
      </c>
      <c r="J517" s="842">
        <v>361</v>
      </c>
      <c r="K517" s="842">
        <v>0</v>
      </c>
      <c r="L517" s="842">
        <v>0</v>
      </c>
      <c r="M517" s="842">
        <v>0</v>
      </c>
      <c r="N517" s="842">
        <v>0</v>
      </c>
      <c r="O517" s="842">
        <v>0</v>
      </c>
      <c r="P517" s="842">
        <v>0</v>
      </c>
      <c r="Q517" s="842">
        <v>2361</v>
      </c>
      <c r="R517" s="842">
        <v>1477</v>
      </c>
      <c r="S517" s="842">
        <v>3838</v>
      </c>
    </row>
    <row r="518" spans="1:19" hidden="1">
      <c r="A518" t="s">
        <v>5023</v>
      </c>
      <c r="B518" t="s">
        <v>4848</v>
      </c>
      <c r="C518" t="s">
        <v>496</v>
      </c>
      <c r="D518" t="s">
        <v>5157</v>
      </c>
      <c r="E518" s="842">
        <v>145</v>
      </c>
      <c r="F518" s="842">
        <v>18</v>
      </c>
      <c r="G518" s="842">
        <v>163</v>
      </c>
      <c r="H518" s="842">
        <v>0</v>
      </c>
      <c r="I518" s="842">
        <v>0</v>
      </c>
      <c r="J518" s="842">
        <v>0</v>
      </c>
      <c r="K518" s="842">
        <v>0</v>
      </c>
      <c r="L518" s="842">
        <v>0</v>
      </c>
      <c r="M518" s="842">
        <v>0</v>
      </c>
      <c r="N518" s="842">
        <v>0</v>
      </c>
      <c r="O518" s="842">
        <v>0</v>
      </c>
      <c r="P518" s="842">
        <v>0</v>
      </c>
      <c r="Q518" s="842">
        <v>145</v>
      </c>
      <c r="R518" s="842">
        <v>18</v>
      </c>
      <c r="S518" s="842">
        <v>163</v>
      </c>
    </row>
    <row r="519" spans="1:19" hidden="1">
      <c r="A519" t="s">
        <v>4869</v>
      </c>
      <c r="B519" t="s">
        <v>4848</v>
      </c>
      <c r="C519" t="s">
        <v>496</v>
      </c>
      <c r="D519" t="s">
        <v>735</v>
      </c>
      <c r="E519" s="842">
        <v>2292</v>
      </c>
      <c r="F519" s="842">
        <v>1348</v>
      </c>
      <c r="G519" s="842">
        <v>3640</v>
      </c>
      <c r="H519" s="842">
        <v>214</v>
      </c>
      <c r="I519" s="842">
        <v>147</v>
      </c>
      <c r="J519" s="842">
        <v>361</v>
      </c>
      <c r="K519" s="842">
        <v>0</v>
      </c>
      <c r="L519" s="842">
        <v>0</v>
      </c>
      <c r="M519" s="842">
        <v>0</v>
      </c>
      <c r="N519" s="842">
        <v>0</v>
      </c>
      <c r="O519" s="842">
        <v>0</v>
      </c>
      <c r="P519" s="842">
        <v>0</v>
      </c>
      <c r="Q519" s="842">
        <v>2506</v>
      </c>
      <c r="R519" s="842">
        <v>1495</v>
      </c>
      <c r="S519" s="842">
        <v>4001</v>
      </c>
    </row>
    <row r="520" spans="1:19">
      <c r="A520" t="s">
        <v>4869</v>
      </c>
      <c r="B520" t="s">
        <v>4848</v>
      </c>
      <c r="C520" t="s">
        <v>691</v>
      </c>
      <c r="D520" t="s">
        <v>5156</v>
      </c>
      <c r="E520" s="842">
        <v>5687</v>
      </c>
      <c r="F520" s="842">
        <v>4220</v>
      </c>
      <c r="G520" s="842">
        <v>9907</v>
      </c>
      <c r="H520" s="842">
        <v>9535</v>
      </c>
      <c r="I520" s="842">
        <v>9618</v>
      </c>
      <c r="J520" s="842">
        <v>19153</v>
      </c>
      <c r="K520" s="842">
        <v>1445</v>
      </c>
      <c r="L520" s="842">
        <v>1374</v>
      </c>
      <c r="M520" s="842">
        <v>2819</v>
      </c>
      <c r="N520" s="842">
        <v>263</v>
      </c>
      <c r="O520" s="842">
        <v>238</v>
      </c>
      <c r="P520" s="842">
        <v>501</v>
      </c>
      <c r="Q520" s="842">
        <v>16930</v>
      </c>
      <c r="R520" s="842">
        <v>15450</v>
      </c>
      <c r="S520" s="842">
        <v>32380</v>
      </c>
    </row>
    <row r="521" spans="1:19" hidden="1">
      <c r="A521" t="s">
        <v>4869</v>
      </c>
      <c r="B521" t="s">
        <v>4848</v>
      </c>
      <c r="C521" t="s">
        <v>691</v>
      </c>
      <c r="D521" t="s">
        <v>5157</v>
      </c>
      <c r="E521" s="842">
        <v>3204</v>
      </c>
      <c r="F521" s="842">
        <v>1579</v>
      </c>
      <c r="G521" s="842">
        <v>4783</v>
      </c>
      <c r="H521" s="842">
        <v>6026</v>
      </c>
      <c r="I521" s="842">
        <v>3471</v>
      </c>
      <c r="J521" s="842">
        <v>9497</v>
      </c>
      <c r="K521" s="842">
        <v>21</v>
      </c>
      <c r="L521" s="842">
        <v>32</v>
      </c>
      <c r="M521" s="842">
        <v>53</v>
      </c>
      <c r="N521" s="842">
        <v>0</v>
      </c>
      <c r="O521" s="842">
        <v>0</v>
      </c>
      <c r="P521" s="842">
        <v>0</v>
      </c>
      <c r="Q521" s="842">
        <v>9251</v>
      </c>
      <c r="R521" s="842">
        <v>5082</v>
      </c>
      <c r="S521" s="842">
        <v>14333</v>
      </c>
    </row>
    <row r="522" spans="1:19" hidden="1">
      <c r="A522" t="s">
        <v>5024</v>
      </c>
      <c r="B522" t="s">
        <v>4848</v>
      </c>
      <c r="C522" t="s">
        <v>691</v>
      </c>
      <c r="D522" t="s">
        <v>5158</v>
      </c>
      <c r="E522" s="842">
        <v>409</v>
      </c>
      <c r="F522" s="842">
        <v>526</v>
      </c>
      <c r="G522" s="842">
        <v>935</v>
      </c>
      <c r="H522" s="842">
        <v>152</v>
      </c>
      <c r="I522" s="842">
        <v>106</v>
      </c>
      <c r="J522" s="842">
        <v>258</v>
      </c>
      <c r="K522" s="842">
        <v>314</v>
      </c>
      <c r="L522" s="842">
        <v>140</v>
      </c>
      <c r="M522" s="842">
        <v>454</v>
      </c>
      <c r="N522" s="842">
        <v>0</v>
      </c>
      <c r="O522" s="842">
        <v>0</v>
      </c>
      <c r="P522" s="842">
        <v>0</v>
      </c>
      <c r="Q522" s="842">
        <v>875</v>
      </c>
      <c r="R522" s="842">
        <v>772</v>
      </c>
      <c r="S522" s="842">
        <v>1647</v>
      </c>
    </row>
    <row r="523" spans="1:19" hidden="1">
      <c r="A523" t="s">
        <v>5024</v>
      </c>
      <c r="B523" t="s">
        <v>4848</v>
      </c>
      <c r="C523" t="s">
        <v>691</v>
      </c>
      <c r="D523" t="s">
        <v>735</v>
      </c>
      <c r="E523" s="842">
        <v>9300</v>
      </c>
      <c r="F523" s="842">
        <v>6325</v>
      </c>
      <c r="G523" s="842">
        <v>15625</v>
      </c>
      <c r="H523" s="842">
        <v>15713</v>
      </c>
      <c r="I523" s="842">
        <v>13195</v>
      </c>
      <c r="J523" s="842">
        <v>28908</v>
      </c>
      <c r="K523" s="842">
        <v>1780</v>
      </c>
      <c r="L523" s="842">
        <v>1546</v>
      </c>
      <c r="M523" s="842">
        <v>3326</v>
      </c>
      <c r="N523" s="842">
        <v>263</v>
      </c>
      <c r="O523" s="842">
        <v>238</v>
      </c>
      <c r="P523" s="842">
        <v>501</v>
      </c>
      <c r="Q523" s="842">
        <v>27056</v>
      </c>
      <c r="R523" s="842">
        <v>21304</v>
      </c>
      <c r="S523" s="842">
        <v>48360</v>
      </c>
    </row>
    <row r="524" spans="1:19">
      <c r="A524" t="s">
        <v>5024</v>
      </c>
      <c r="B524" t="s">
        <v>4848</v>
      </c>
      <c r="C524" t="s">
        <v>692</v>
      </c>
      <c r="D524" t="s">
        <v>5156</v>
      </c>
      <c r="E524" s="842">
        <v>1884</v>
      </c>
      <c r="F524" s="842">
        <v>1455</v>
      </c>
      <c r="G524" s="842">
        <v>3339</v>
      </c>
      <c r="H524" s="842">
        <v>2253</v>
      </c>
      <c r="I524" s="842">
        <v>2570</v>
      </c>
      <c r="J524" s="842">
        <v>4823</v>
      </c>
      <c r="K524" s="842">
        <v>436</v>
      </c>
      <c r="L524" s="842">
        <v>217</v>
      </c>
      <c r="M524" s="842">
        <v>653</v>
      </c>
      <c r="N524" s="842">
        <v>34</v>
      </c>
      <c r="O524" s="842">
        <v>10</v>
      </c>
      <c r="P524" s="842">
        <v>44</v>
      </c>
      <c r="Q524" s="842">
        <v>4607</v>
      </c>
      <c r="R524" s="842">
        <v>4252</v>
      </c>
      <c r="S524" s="842">
        <v>8859</v>
      </c>
    </row>
    <row r="525" spans="1:19" hidden="1">
      <c r="A525" t="s">
        <v>4971</v>
      </c>
      <c r="B525" t="s">
        <v>4848</v>
      </c>
      <c r="C525" t="s">
        <v>692</v>
      </c>
      <c r="D525" t="s">
        <v>5157</v>
      </c>
      <c r="E525" s="842">
        <v>839</v>
      </c>
      <c r="F525" s="842">
        <v>594</v>
      </c>
      <c r="G525" s="842">
        <v>1433</v>
      </c>
      <c r="H525" s="842">
        <v>24</v>
      </c>
      <c r="I525" s="842">
        <v>16</v>
      </c>
      <c r="J525" s="842">
        <v>40</v>
      </c>
      <c r="K525" s="842">
        <v>217</v>
      </c>
      <c r="L525" s="842">
        <v>41</v>
      </c>
      <c r="M525" s="842">
        <v>258</v>
      </c>
      <c r="N525" s="842">
        <v>0</v>
      </c>
      <c r="O525" s="842">
        <v>0</v>
      </c>
      <c r="P525" s="842">
        <v>0</v>
      </c>
      <c r="Q525" s="842">
        <v>1080</v>
      </c>
      <c r="R525" s="842">
        <v>651</v>
      </c>
      <c r="S525" s="842">
        <v>1731</v>
      </c>
    </row>
    <row r="526" spans="1:19" hidden="1">
      <c r="A526" t="s">
        <v>4971</v>
      </c>
      <c r="B526" t="s">
        <v>4848</v>
      </c>
      <c r="C526" t="s">
        <v>692</v>
      </c>
      <c r="D526" t="s">
        <v>5158</v>
      </c>
      <c r="E526" s="842">
        <v>45</v>
      </c>
      <c r="F526" s="842">
        <v>5</v>
      </c>
      <c r="G526" s="842">
        <v>50</v>
      </c>
      <c r="H526" s="842">
        <v>0</v>
      </c>
      <c r="I526" s="842">
        <v>0</v>
      </c>
      <c r="J526" s="842">
        <v>0</v>
      </c>
      <c r="K526" s="842">
        <v>0</v>
      </c>
      <c r="L526" s="842">
        <v>0</v>
      </c>
      <c r="M526" s="842">
        <v>0</v>
      </c>
      <c r="N526" s="842">
        <v>0</v>
      </c>
      <c r="O526" s="842">
        <v>0</v>
      </c>
      <c r="P526" s="842">
        <v>0</v>
      </c>
      <c r="Q526" s="842">
        <v>45</v>
      </c>
      <c r="R526" s="842">
        <v>5</v>
      </c>
      <c r="S526" s="842">
        <v>50</v>
      </c>
    </row>
    <row r="527" spans="1:19" hidden="1">
      <c r="A527" t="s">
        <v>4900</v>
      </c>
      <c r="B527" t="s">
        <v>4848</v>
      </c>
      <c r="C527" t="s">
        <v>692</v>
      </c>
      <c r="D527" t="s">
        <v>735</v>
      </c>
      <c r="E527" s="842">
        <v>2768</v>
      </c>
      <c r="F527" s="842">
        <v>2054</v>
      </c>
      <c r="G527" s="842">
        <v>4822</v>
      </c>
      <c r="H527" s="842">
        <v>2277</v>
      </c>
      <c r="I527" s="842">
        <v>2586</v>
      </c>
      <c r="J527" s="842">
        <v>4863</v>
      </c>
      <c r="K527" s="842">
        <v>653</v>
      </c>
      <c r="L527" s="842">
        <v>258</v>
      </c>
      <c r="M527" s="842">
        <v>911</v>
      </c>
      <c r="N527" s="842">
        <v>34</v>
      </c>
      <c r="O527" s="842">
        <v>10</v>
      </c>
      <c r="P527" s="842">
        <v>44</v>
      </c>
      <c r="Q527" s="842">
        <v>5732</v>
      </c>
      <c r="R527" s="842">
        <v>4908</v>
      </c>
      <c r="S527" s="842">
        <v>10640</v>
      </c>
    </row>
    <row r="528" spans="1:19">
      <c r="A528" t="s">
        <v>4900</v>
      </c>
      <c r="B528" t="s">
        <v>4862</v>
      </c>
      <c r="C528" t="s">
        <v>693</v>
      </c>
      <c r="D528" t="s">
        <v>5156</v>
      </c>
      <c r="E528" s="842">
        <v>535</v>
      </c>
      <c r="F528" s="842">
        <v>781</v>
      </c>
      <c r="G528" s="842">
        <v>1316</v>
      </c>
      <c r="H528" s="842">
        <v>1310</v>
      </c>
      <c r="I528" s="842">
        <v>1863</v>
      </c>
      <c r="J528" s="842">
        <v>3173</v>
      </c>
      <c r="K528" s="842">
        <v>674</v>
      </c>
      <c r="L528" s="842">
        <v>489</v>
      </c>
      <c r="M528" s="842">
        <v>1163</v>
      </c>
      <c r="N528" s="842">
        <v>9</v>
      </c>
      <c r="O528" s="842">
        <v>8</v>
      </c>
      <c r="P528" s="842">
        <v>17</v>
      </c>
      <c r="Q528" s="842">
        <v>2528</v>
      </c>
      <c r="R528" s="842">
        <v>3141</v>
      </c>
      <c r="S528" s="842">
        <v>5669</v>
      </c>
    </row>
    <row r="529" spans="1:19" hidden="1">
      <c r="A529" t="s">
        <v>4900</v>
      </c>
      <c r="B529" t="s">
        <v>4862</v>
      </c>
      <c r="C529" t="s">
        <v>693</v>
      </c>
      <c r="D529" t="s">
        <v>735</v>
      </c>
      <c r="E529" s="842">
        <v>535</v>
      </c>
      <c r="F529" s="842">
        <v>781</v>
      </c>
      <c r="G529" s="842">
        <v>1316</v>
      </c>
      <c r="H529" s="842">
        <v>1310</v>
      </c>
      <c r="I529" s="842">
        <v>1863</v>
      </c>
      <c r="J529" s="842">
        <v>3173</v>
      </c>
      <c r="K529" s="842">
        <v>674</v>
      </c>
      <c r="L529" s="842">
        <v>489</v>
      </c>
      <c r="M529" s="842">
        <v>1163</v>
      </c>
      <c r="N529" s="842">
        <v>9</v>
      </c>
      <c r="O529" s="842">
        <v>8</v>
      </c>
      <c r="P529" s="842">
        <v>17</v>
      </c>
      <c r="Q529" s="842">
        <v>2528</v>
      </c>
      <c r="R529" s="842">
        <v>3141</v>
      </c>
      <c r="S529" s="842">
        <v>5669</v>
      </c>
    </row>
    <row r="530" spans="1:19">
      <c r="A530" t="s">
        <v>4972</v>
      </c>
      <c r="B530" t="s">
        <v>4848</v>
      </c>
      <c r="C530" t="s">
        <v>693</v>
      </c>
      <c r="D530" t="s">
        <v>5156</v>
      </c>
      <c r="E530" s="842">
        <v>5203</v>
      </c>
      <c r="F530" s="842">
        <v>3224</v>
      </c>
      <c r="G530" s="842">
        <v>8427</v>
      </c>
      <c r="H530" s="842">
        <v>10494</v>
      </c>
      <c r="I530" s="842">
        <v>9287</v>
      </c>
      <c r="J530" s="842">
        <v>19781</v>
      </c>
      <c r="K530" s="842">
        <v>1308</v>
      </c>
      <c r="L530" s="842">
        <v>1378</v>
      </c>
      <c r="M530" s="842">
        <v>2686</v>
      </c>
      <c r="N530" s="842">
        <v>296</v>
      </c>
      <c r="O530" s="842">
        <v>312</v>
      </c>
      <c r="P530" s="842">
        <v>608</v>
      </c>
      <c r="Q530" s="842">
        <v>17301</v>
      </c>
      <c r="R530" s="842">
        <v>14201</v>
      </c>
      <c r="S530" s="842">
        <v>31502</v>
      </c>
    </row>
    <row r="531" spans="1:19" hidden="1">
      <c r="A531" t="s">
        <v>4972</v>
      </c>
      <c r="B531" t="s">
        <v>4848</v>
      </c>
      <c r="C531" t="s">
        <v>693</v>
      </c>
      <c r="D531" t="s">
        <v>5157</v>
      </c>
      <c r="E531" s="842">
        <v>2632</v>
      </c>
      <c r="F531" s="842">
        <v>1062</v>
      </c>
      <c r="G531" s="842">
        <v>3694</v>
      </c>
      <c r="H531" s="842">
        <v>826</v>
      </c>
      <c r="I531" s="842">
        <v>598</v>
      </c>
      <c r="J531" s="842">
        <v>1424</v>
      </c>
      <c r="K531" s="842">
        <v>142</v>
      </c>
      <c r="L531" s="842">
        <v>94</v>
      </c>
      <c r="M531" s="842">
        <v>236</v>
      </c>
      <c r="N531" s="842">
        <v>0</v>
      </c>
      <c r="O531" s="842">
        <v>0</v>
      </c>
      <c r="P531" s="842">
        <v>0</v>
      </c>
      <c r="Q531" s="842">
        <v>3600</v>
      </c>
      <c r="R531" s="842">
        <v>1754</v>
      </c>
      <c r="S531" s="842">
        <v>5354</v>
      </c>
    </row>
    <row r="532" spans="1:19" hidden="1">
      <c r="A532" t="s">
        <v>5025</v>
      </c>
      <c r="B532" t="s">
        <v>4848</v>
      </c>
      <c r="C532" t="s">
        <v>693</v>
      </c>
      <c r="D532" t="s">
        <v>5158</v>
      </c>
      <c r="E532" s="842">
        <v>1218</v>
      </c>
      <c r="F532" s="842">
        <v>635</v>
      </c>
      <c r="G532" s="842">
        <v>1853</v>
      </c>
      <c r="H532" s="842">
        <v>0</v>
      </c>
      <c r="I532" s="842">
        <v>0</v>
      </c>
      <c r="J532" s="842">
        <v>0</v>
      </c>
      <c r="K532" s="842">
        <v>190</v>
      </c>
      <c r="L532" s="842">
        <v>94</v>
      </c>
      <c r="M532" s="842">
        <v>284</v>
      </c>
      <c r="N532" s="842">
        <v>0</v>
      </c>
      <c r="O532" s="842">
        <v>0</v>
      </c>
      <c r="P532" s="842">
        <v>0</v>
      </c>
      <c r="Q532" s="842">
        <v>1408</v>
      </c>
      <c r="R532" s="842">
        <v>729</v>
      </c>
      <c r="S532" s="842">
        <v>2137</v>
      </c>
    </row>
    <row r="533" spans="1:19" hidden="1">
      <c r="A533" t="s">
        <v>5025</v>
      </c>
      <c r="B533" t="s">
        <v>4848</v>
      </c>
      <c r="C533" t="s">
        <v>693</v>
      </c>
      <c r="D533" t="s">
        <v>735</v>
      </c>
      <c r="E533" s="842">
        <v>9053</v>
      </c>
      <c r="F533" s="842">
        <v>4921</v>
      </c>
      <c r="G533" s="842">
        <v>13974</v>
      </c>
      <c r="H533" s="842">
        <v>11320</v>
      </c>
      <c r="I533" s="842">
        <v>9885</v>
      </c>
      <c r="J533" s="842">
        <v>21205</v>
      </c>
      <c r="K533" s="842">
        <v>1640</v>
      </c>
      <c r="L533" s="842">
        <v>1566</v>
      </c>
      <c r="M533" s="842">
        <v>3206</v>
      </c>
      <c r="N533" s="842">
        <v>296</v>
      </c>
      <c r="O533" s="842">
        <v>312</v>
      </c>
      <c r="P533" s="842">
        <v>608</v>
      </c>
      <c r="Q533" s="842">
        <v>22309</v>
      </c>
      <c r="R533" s="842">
        <v>16684</v>
      </c>
      <c r="S533" s="842">
        <v>38993</v>
      </c>
    </row>
    <row r="534" spans="1:19">
      <c r="A534" t="s">
        <v>5025</v>
      </c>
      <c r="B534" t="s">
        <v>4848</v>
      </c>
      <c r="C534" t="s">
        <v>693</v>
      </c>
      <c r="D534" t="s">
        <v>5156</v>
      </c>
      <c r="E534" s="842">
        <v>535</v>
      </c>
      <c r="F534" s="842">
        <v>589</v>
      </c>
      <c r="G534" s="842">
        <v>1124</v>
      </c>
      <c r="H534" s="842">
        <v>562</v>
      </c>
      <c r="I534" s="842">
        <v>160</v>
      </c>
      <c r="J534" s="842">
        <v>722</v>
      </c>
      <c r="K534" s="842">
        <v>176</v>
      </c>
      <c r="L534" s="842">
        <v>85</v>
      </c>
      <c r="M534" s="842">
        <v>261</v>
      </c>
      <c r="N534" s="842">
        <v>12</v>
      </c>
      <c r="O534" s="842">
        <v>10</v>
      </c>
      <c r="P534" s="842">
        <v>22</v>
      </c>
      <c r="Q534" s="842">
        <v>1285</v>
      </c>
      <c r="R534" s="842">
        <v>844</v>
      </c>
      <c r="S534" s="842">
        <v>2129</v>
      </c>
    </row>
    <row r="535" spans="1:19" hidden="1">
      <c r="A535" t="s">
        <v>5025</v>
      </c>
      <c r="B535" t="s">
        <v>4848</v>
      </c>
      <c r="C535" t="s">
        <v>693</v>
      </c>
      <c r="D535" t="s">
        <v>5157</v>
      </c>
      <c r="E535" s="842">
        <v>159</v>
      </c>
      <c r="F535" s="842">
        <v>77</v>
      </c>
      <c r="G535" s="842">
        <v>236</v>
      </c>
      <c r="H535" s="842">
        <v>68</v>
      </c>
      <c r="I535" s="842">
        <v>6</v>
      </c>
      <c r="J535" s="842">
        <v>74</v>
      </c>
      <c r="K535" s="842">
        <v>12</v>
      </c>
      <c r="L535" s="842">
        <v>7</v>
      </c>
      <c r="M535" s="842">
        <v>19</v>
      </c>
      <c r="N535" s="842">
        <v>0</v>
      </c>
      <c r="O535" s="842">
        <v>0</v>
      </c>
      <c r="P535" s="842">
        <v>0</v>
      </c>
      <c r="Q535" s="842">
        <v>239</v>
      </c>
      <c r="R535" s="842">
        <v>90</v>
      </c>
      <c r="S535" s="842">
        <v>329</v>
      </c>
    </row>
    <row r="536" spans="1:19" hidden="1">
      <c r="A536" t="s">
        <v>4973</v>
      </c>
      <c r="B536" t="s">
        <v>4848</v>
      </c>
      <c r="C536" t="s">
        <v>693</v>
      </c>
      <c r="D536" t="s">
        <v>735</v>
      </c>
      <c r="E536" s="842">
        <v>694</v>
      </c>
      <c r="F536" s="842">
        <v>666</v>
      </c>
      <c r="G536" s="842">
        <v>1360</v>
      </c>
      <c r="H536" s="842">
        <v>630</v>
      </c>
      <c r="I536" s="842">
        <v>166</v>
      </c>
      <c r="J536" s="842">
        <v>796</v>
      </c>
      <c r="K536" s="842">
        <v>188</v>
      </c>
      <c r="L536" s="842">
        <v>92</v>
      </c>
      <c r="M536" s="842">
        <v>280</v>
      </c>
      <c r="N536" s="842">
        <v>12</v>
      </c>
      <c r="O536" s="842">
        <v>10</v>
      </c>
      <c r="P536" s="842">
        <v>22</v>
      </c>
      <c r="Q536" s="842">
        <v>1524</v>
      </c>
      <c r="R536" s="842">
        <v>934</v>
      </c>
      <c r="S536" s="842">
        <v>2458</v>
      </c>
    </row>
    <row r="537" spans="1:19">
      <c r="A537" t="s">
        <v>4973</v>
      </c>
      <c r="B537" t="s">
        <v>4862</v>
      </c>
      <c r="C537" t="s">
        <v>693</v>
      </c>
      <c r="D537" t="s">
        <v>5156</v>
      </c>
      <c r="E537" s="842">
        <v>448</v>
      </c>
      <c r="F537" s="842">
        <v>605</v>
      </c>
      <c r="G537" s="842">
        <v>1053</v>
      </c>
      <c r="H537" s="842">
        <v>936</v>
      </c>
      <c r="I537" s="842">
        <v>874</v>
      </c>
      <c r="J537" s="842">
        <v>1810</v>
      </c>
      <c r="K537" s="842">
        <v>218</v>
      </c>
      <c r="L537" s="842">
        <v>109</v>
      </c>
      <c r="M537" s="842">
        <v>327</v>
      </c>
      <c r="N537" s="842">
        <v>2</v>
      </c>
      <c r="O537" s="842">
        <v>3</v>
      </c>
      <c r="P537" s="842">
        <v>5</v>
      </c>
      <c r="Q537" s="842">
        <v>1604</v>
      </c>
      <c r="R537" s="842">
        <v>1591</v>
      </c>
      <c r="S537" s="842">
        <v>3195</v>
      </c>
    </row>
    <row r="538" spans="1:19" hidden="1">
      <c r="A538" t="s">
        <v>4974</v>
      </c>
      <c r="B538" t="s">
        <v>4862</v>
      </c>
      <c r="C538" t="s">
        <v>693</v>
      </c>
      <c r="D538" t="s">
        <v>735</v>
      </c>
      <c r="E538" s="842">
        <v>448</v>
      </c>
      <c r="F538" s="842">
        <v>605</v>
      </c>
      <c r="G538" s="842">
        <v>1053</v>
      </c>
      <c r="H538" s="842">
        <v>936</v>
      </c>
      <c r="I538" s="842">
        <v>874</v>
      </c>
      <c r="J538" s="842">
        <v>1810</v>
      </c>
      <c r="K538" s="842">
        <v>218</v>
      </c>
      <c r="L538" s="842">
        <v>109</v>
      </c>
      <c r="M538" s="842">
        <v>327</v>
      </c>
      <c r="N538" s="842">
        <v>2</v>
      </c>
      <c r="O538" s="842">
        <v>3</v>
      </c>
      <c r="P538" s="842">
        <v>5</v>
      </c>
      <c r="Q538" s="842">
        <v>1604</v>
      </c>
      <c r="R538" s="842">
        <v>1591</v>
      </c>
      <c r="S538" s="842">
        <v>3195</v>
      </c>
    </row>
    <row r="539" spans="1:19">
      <c r="A539" t="s">
        <v>4974</v>
      </c>
      <c r="B539" t="s">
        <v>4848</v>
      </c>
      <c r="C539" t="s">
        <v>694</v>
      </c>
      <c r="D539" t="s">
        <v>5156</v>
      </c>
      <c r="E539" s="842">
        <v>5421</v>
      </c>
      <c r="F539" s="842">
        <v>3593</v>
      </c>
      <c r="G539" s="842">
        <v>9014</v>
      </c>
      <c r="H539" s="842">
        <v>9618</v>
      </c>
      <c r="I539" s="842">
        <v>9055</v>
      </c>
      <c r="J539" s="842">
        <v>18673</v>
      </c>
      <c r="K539" s="842">
        <v>1081</v>
      </c>
      <c r="L539" s="842">
        <v>1178</v>
      </c>
      <c r="M539" s="842">
        <v>2259</v>
      </c>
      <c r="N539" s="842">
        <v>290</v>
      </c>
      <c r="O539" s="842">
        <v>224</v>
      </c>
      <c r="P539" s="842">
        <v>514</v>
      </c>
      <c r="Q539" s="842">
        <v>16410</v>
      </c>
      <c r="R539" s="842">
        <v>14050</v>
      </c>
      <c r="S539" s="842">
        <v>30460</v>
      </c>
    </row>
    <row r="540" spans="1:19" hidden="1">
      <c r="A540" t="s">
        <v>5026</v>
      </c>
      <c r="B540" t="s">
        <v>4848</v>
      </c>
      <c r="C540" t="s">
        <v>694</v>
      </c>
      <c r="D540" t="s">
        <v>5157</v>
      </c>
      <c r="E540" s="842">
        <v>3279</v>
      </c>
      <c r="F540" s="842">
        <v>1682</v>
      </c>
      <c r="G540" s="842">
        <v>4961</v>
      </c>
      <c r="H540" s="842">
        <v>3266</v>
      </c>
      <c r="I540" s="842">
        <v>2004</v>
      </c>
      <c r="J540" s="842">
        <v>5270</v>
      </c>
      <c r="K540" s="842">
        <v>39</v>
      </c>
      <c r="L540" s="842">
        <v>17</v>
      </c>
      <c r="M540" s="842">
        <v>56</v>
      </c>
      <c r="N540" s="842">
        <v>0</v>
      </c>
      <c r="O540" s="842">
        <v>0</v>
      </c>
      <c r="P540" s="842">
        <v>0</v>
      </c>
      <c r="Q540" s="842">
        <v>6584</v>
      </c>
      <c r="R540" s="842">
        <v>3703</v>
      </c>
      <c r="S540" s="842">
        <v>10287</v>
      </c>
    </row>
    <row r="541" spans="1:19" hidden="1">
      <c r="A541" t="s">
        <v>5026</v>
      </c>
      <c r="B541" t="s">
        <v>4848</v>
      </c>
      <c r="C541" t="s">
        <v>694</v>
      </c>
      <c r="D541" t="s">
        <v>5158</v>
      </c>
      <c r="E541" s="842">
        <v>151</v>
      </c>
      <c r="F541" s="842">
        <v>36</v>
      </c>
      <c r="G541" s="842">
        <v>187</v>
      </c>
      <c r="H541" s="842">
        <v>34</v>
      </c>
      <c r="I541" s="842">
        <v>46</v>
      </c>
      <c r="J541" s="842">
        <v>80</v>
      </c>
      <c r="K541" s="842">
        <v>30</v>
      </c>
      <c r="L541" s="842">
        <v>14</v>
      </c>
      <c r="M541" s="842">
        <v>44</v>
      </c>
      <c r="N541" s="842">
        <v>0</v>
      </c>
      <c r="O541" s="842">
        <v>0</v>
      </c>
      <c r="P541" s="842">
        <v>0</v>
      </c>
      <c r="Q541" s="842">
        <v>215</v>
      </c>
      <c r="R541" s="842">
        <v>96</v>
      </c>
      <c r="S541" s="842">
        <v>311</v>
      </c>
    </row>
    <row r="542" spans="1:19" hidden="1">
      <c r="A542" t="s">
        <v>5026</v>
      </c>
      <c r="B542" t="s">
        <v>4848</v>
      </c>
      <c r="C542" t="s">
        <v>694</v>
      </c>
      <c r="D542" t="s">
        <v>735</v>
      </c>
      <c r="E542" s="842">
        <v>8851</v>
      </c>
      <c r="F542" s="842">
        <v>5311</v>
      </c>
      <c r="G542" s="842">
        <v>14162</v>
      </c>
      <c r="H542" s="842">
        <v>12918</v>
      </c>
      <c r="I542" s="842">
        <v>11105</v>
      </c>
      <c r="J542" s="842">
        <v>24023</v>
      </c>
      <c r="K542" s="842">
        <v>1150</v>
      </c>
      <c r="L542" s="842">
        <v>1209</v>
      </c>
      <c r="M542" s="842">
        <v>2359</v>
      </c>
      <c r="N542" s="842">
        <v>290</v>
      </c>
      <c r="O542" s="842">
        <v>224</v>
      </c>
      <c r="P542" s="842">
        <v>514</v>
      </c>
      <c r="Q542" s="842">
        <v>23209</v>
      </c>
      <c r="R542" s="842">
        <v>17849</v>
      </c>
      <c r="S542" s="842">
        <v>41058</v>
      </c>
    </row>
    <row r="543" spans="1:19">
      <c r="A543" t="s">
        <v>5026</v>
      </c>
      <c r="B543" t="s">
        <v>4848</v>
      </c>
      <c r="C543" t="s">
        <v>695</v>
      </c>
      <c r="D543" t="s">
        <v>5156</v>
      </c>
      <c r="E543" s="842">
        <v>1665</v>
      </c>
      <c r="F543" s="842">
        <v>984</v>
      </c>
      <c r="G543" s="842">
        <v>2649</v>
      </c>
      <c r="H543" s="842">
        <v>2159</v>
      </c>
      <c r="I543" s="842">
        <v>2580</v>
      </c>
      <c r="J543" s="842">
        <v>4739</v>
      </c>
      <c r="K543" s="842">
        <v>223</v>
      </c>
      <c r="L543" s="842">
        <v>81</v>
      </c>
      <c r="M543" s="842">
        <v>304</v>
      </c>
      <c r="N543" s="842">
        <v>2</v>
      </c>
      <c r="O543" s="842">
        <v>0</v>
      </c>
      <c r="P543" s="842">
        <v>2</v>
      </c>
      <c r="Q543" s="842">
        <v>4049</v>
      </c>
      <c r="R543" s="842">
        <v>3645</v>
      </c>
      <c r="S543" s="842">
        <v>7694</v>
      </c>
    </row>
    <row r="544" spans="1:19" hidden="1">
      <c r="A544" t="s">
        <v>5027</v>
      </c>
      <c r="B544" t="s">
        <v>4848</v>
      </c>
      <c r="C544" t="s">
        <v>695</v>
      </c>
      <c r="D544" t="s">
        <v>5157</v>
      </c>
      <c r="E544" s="842">
        <v>0</v>
      </c>
      <c r="F544" s="842">
        <v>0</v>
      </c>
      <c r="G544" s="842">
        <v>0</v>
      </c>
      <c r="H544" s="842">
        <v>179</v>
      </c>
      <c r="I544" s="842">
        <v>102</v>
      </c>
      <c r="J544" s="842">
        <v>281</v>
      </c>
      <c r="K544" s="842">
        <v>76</v>
      </c>
      <c r="L544" s="842">
        <v>12</v>
      </c>
      <c r="M544" s="842">
        <v>88</v>
      </c>
      <c r="N544" s="842">
        <v>0</v>
      </c>
      <c r="O544" s="842">
        <v>0</v>
      </c>
      <c r="P544" s="842">
        <v>0</v>
      </c>
      <c r="Q544" s="842">
        <v>255</v>
      </c>
      <c r="R544" s="842">
        <v>114</v>
      </c>
      <c r="S544" s="842">
        <v>369</v>
      </c>
    </row>
    <row r="545" spans="1:19" hidden="1">
      <c r="A545" t="s">
        <v>5027</v>
      </c>
      <c r="B545" t="s">
        <v>4848</v>
      </c>
      <c r="C545" t="s">
        <v>695</v>
      </c>
      <c r="D545" t="s">
        <v>735</v>
      </c>
      <c r="E545" s="842">
        <v>1665</v>
      </c>
      <c r="F545" s="842">
        <v>984</v>
      </c>
      <c r="G545" s="842">
        <v>2649</v>
      </c>
      <c r="H545" s="842">
        <v>2338</v>
      </c>
      <c r="I545" s="842">
        <v>2682</v>
      </c>
      <c r="J545" s="842">
        <v>5020</v>
      </c>
      <c r="K545" s="842">
        <v>299</v>
      </c>
      <c r="L545" s="842">
        <v>93</v>
      </c>
      <c r="M545" s="842">
        <v>392</v>
      </c>
      <c r="N545" s="842">
        <v>2</v>
      </c>
      <c r="O545" s="842">
        <v>0</v>
      </c>
      <c r="P545" s="842">
        <v>2</v>
      </c>
      <c r="Q545" s="842">
        <v>4304</v>
      </c>
      <c r="R545" s="842">
        <v>3759</v>
      </c>
      <c r="S545" s="842">
        <v>8063</v>
      </c>
    </row>
    <row r="546" spans="1:19">
      <c r="A546" t="s">
        <v>5027</v>
      </c>
      <c r="B546" t="s">
        <v>4862</v>
      </c>
      <c r="C546" t="s">
        <v>696</v>
      </c>
      <c r="D546" t="s">
        <v>5156</v>
      </c>
      <c r="E546" s="842">
        <v>1760</v>
      </c>
      <c r="F546" s="842">
        <v>1784</v>
      </c>
      <c r="G546" s="842">
        <v>3544</v>
      </c>
      <c r="H546" s="842">
        <v>100</v>
      </c>
      <c r="I546" s="842">
        <v>185</v>
      </c>
      <c r="J546" s="842">
        <v>285</v>
      </c>
      <c r="K546" s="842">
        <v>25</v>
      </c>
      <c r="L546" s="842">
        <v>10</v>
      </c>
      <c r="M546" s="842">
        <v>35</v>
      </c>
      <c r="N546" s="842">
        <v>0</v>
      </c>
      <c r="O546" s="842">
        <v>0</v>
      </c>
      <c r="P546" s="842">
        <v>0</v>
      </c>
      <c r="Q546" s="842">
        <v>1885</v>
      </c>
      <c r="R546" s="842">
        <v>1979</v>
      </c>
      <c r="S546" s="842">
        <v>3864</v>
      </c>
    </row>
    <row r="547" spans="1:19" hidden="1">
      <c r="A547" t="s">
        <v>5027</v>
      </c>
      <c r="B547" t="s">
        <v>4862</v>
      </c>
      <c r="C547" t="s">
        <v>696</v>
      </c>
      <c r="D547" t="s">
        <v>5157</v>
      </c>
      <c r="E547" s="842">
        <v>0</v>
      </c>
      <c r="F547" s="842">
        <v>1</v>
      </c>
      <c r="G547" s="842">
        <v>1</v>
      </c>
      <c r="H547" s="842">
        <v>0</v>
      </c>
      <c r="I547" s="842">
        <v>0</v>
      </c>
      <c r="J547" s="842">
        <v>0</v>
      </c>
      <c r="K547" s="842">
        <v>0</v>
      </c>
      <c r="L547" s="842">
        <v>0</v>
      </c>
      <c r="M547" s="842">
        <v>0</v>
      </c>
      <c r="N547" s="842">
        <v>0</v>
      </c>
      <c r="O547" s="842">
        <v>0</v>
      </c>
      <c r="P547" s="842">
        <v>0</v>
      </c>
      <c r="Q547" s="842">
        <v>0</v>
      </c>
      <c r="R547" s="842">
        <v>1</v>
      </c>
      <c r="S547" s="842">
        <v>1</v>
      </c>
    </row>
    <row r="548" spans="1:19" hidden="1">
      <c r="A548" t="s">
        <v>5029</v>
      </c>
      <c r="B548" t="s">
        <v>4862</v>
      </c>
      <c r="C548" t="s">
        <v>696</v>
      </c>
      <c r="D548" t="s">
        <v>5158</v>
      </c>
      <c r="E548" s="842">
        <v>303</v>
      </c>
      <c r="F548" s="842">
        <v>244</v>
      </c>
      <c r="G548" s="842">
        <v>547</v>
      </c>
      <c r="H548" s="842">
        <v>0</v>
      </c>
      <c r="I548" s="842">
        <v>0</v>
      </c>
      <c r="J548" s="842">
        <v>0</v>
      </c>
      <c r="K548" s="842">
        <v>27</v>
      </c>
      <c r="L548" s="842">
        <v>9</v>
      </c>
      <c r="M548" s="842">
        <v>36</v>
      </c>
      <c r="N548" s="842">
        <v>0</v>
      </c>
      <c r="O548" s="842">
        <v>0</v>
      </c>
      <c r="P548" s="842">
        <v>0</v>
      </c>
      <c r="Q548" s="842">
        <v>330</v>
      </c>
      <c r="R548" s="842">
        <v>253</v>
      </c>
      <c r="S548" s="842">
        <v>583</v>
      </c>
    </row>
    <row r="549" spans="1:19" hidden="1">
      <c r="A549" t="s">
        <v>5029</v>
      </c>
      <c r="B549" t="s">
        <v>4862</v>
      </c>
      <c r="C549" t="s">
        <v>696</v>
      </c>
      <c r="D549" t="s">
        <v>735</v>
      </c>
      <c r="E549" s="842">
        <v>2063</v>
      </c>
      <c r="F549" s="842">
        <v>2029</v>
      </c>
      <c r="G549" s="842">
        <v>4092</v>
      </c>
      <c r="H549" s="842">
        <v>100</v>
      </c>
      <c r="I549" s="842">
        <v>185</v>
      </c>
      <c r="J549" s="842">
        <v>285</v>
      </c>
      <c r="K549" s="842">
        <v>52</v>
      </c>
      <c r="L549" s="842">
        <v>19</v>
      </c>
      <c r="M549" s="842">
        <v>71</v>
      </c>
      <c r="N549" s="842">
        <v>0</v>
      </c>
      <c r="O549" s="842">
        <v>0</v>
      </c>
      <c r="P549" s="842">
        <v>0</v>
      </c>
      <c r="Q549" s="842">
        <v>2215</v>
      </c>
      <c r="R549" s="842">
        <v>2233</v>
      </c>
      <c r="S549" s="842">
        <v>4448</v>
      </c>
    </row>
    <row r="550" spans="1:19">
      <c r="A550" t="s">
        <v>5029</v>
      </c>
      <c r="B550" t="s">
        <v>4848</v>
      </c>
      <c r="C550" t="s">
        <v>696</v>
      </c>
      <c r="D550" t="s">
        <v>5156</v>
      </c>
      <c r="E550" s="842">
        <v>2191</v>
      </c>
      <c r="F550" s="842">
        <v>2211</v>
      </c>
      <c r="G550" s="842">
        <v>4402</v>
      </c>
      <c r="H550" s="842">
        <v>3339</v>
      </c>
      <c r="I550" s="842">
        <v>5220</v>
      </c>
      <c r="J550" s="842">
        <v>8559</v>
      </c>
      <c r="K550" s="842">
        <v>864</v>
      </c>
      <c r="L550" s="842">
        <v>795</v>
      </c>
      <c r="M550" s="842">
        <v>1659</v>
      </c>
      <c r="N550" s="842">
        <v>131</v>
      </c>
      <c r="O550" s="842">
        <v>93</v>
      </c>
      <c r="P550" s="842">
        <v>224</v>
      </c>
      <c r="Q550" s="842">
        <v>6525</v>
      </c>
      <c r="R550" s="842">
        <v>8319</v>
      </c>
      <c r="S550" s="842">
        <v>14844</v>
      </c>
    </row>
    <row r="551" spans="1:19" hidden="1">
      <c r="A551" t="s">
        <v>4913</v>
      </c>
      <c r="B551" t="s">
        <v>4848</v>
      </c>
      <c r="C551" t="s">
        <v>696</v>
      </c>
      <c r="D551" t="s">
        <v>5157</v>
      </c>
      <c r="E551" s="842">
        <v>908</v>
      </c>
      <c r="F551" s="842">
        <v>678</v>
      </c>
      <c r="G551" s="842">
        <v>1586</v>
      </c>
      <c r="H551" s="842">
        <v>1095</v>
      </c>
      <c r="I551" s="842">
        <v>1223</v>
      </c>
      <c r="J551" s="842">
        <v>2318</v>
      </c>
      <c r="K551" s="842">
        <v>170</v>
      </c>
      <c r="L551" s="842">
        <v>6</v>
      </c>
      <c r="M551" s="842">
        <v>176</v>
      </c>
      <c r="N551" s="842">
        <v>0</v>
      </c>
      <c r="O551" s="842">
        <v>0</v>
      </c>
      <c r="P551" s="842">
        <v>0</v>
      </c>
      <c r="Q551" s="842">
        <v>2173</v>
      </c>
      <c r="R551" s="842">
        <v>1907</v>
      </c>
      <c r="S551" s="842">
        <v>4080</v>
      </c>
    </row>
    <row r="552" spans="1:19" hidden="1">
      <c r="A552" t="s">
        <v>4913</v>
      </c>
      <c r="B552" t="s">
        <v>4848</v>
      </c>
      <c r="C552" t="s">
        <v>696</v>
      </c>
      <c r="D552" t="s">
        <v>5158</v>
      </c>
      <c r="E552" s="842">
        <v>183</v>
      </c>
      <c r="F552" s="842">
        <v>302</v>
      </c>
      <c r="G552" s="842">
        <v>485</v>
      </c>
      <c r="H552" s="842">
        <v>0</v>
      </c>
      <c r="I552" s="842">
        <v>0</v>
      </c>
      <c r="J552" s="842">
        <v>0</v>
      </c>
      <c r="K552" s="842">
        <v>0</v>
      </c>
      <c r="L552" s="842">
        <v>0</v>
      </c>
      <c r="M552" s="842">
        <v>0</v>
      </c>
      <c r="N552" s="842">
        <v>0</v>
      </c>
      <c r="O552" s="842">
        <v>0</v>
      </c>
      <c r="P552" s="842">
        <v>0</v>
      </c>
      <c r="Q552" s="842">
        <v>183</v>
      </c>
      <c r="R552" s="842">
        <v>302</v>
      </c>
      <c r="S552" s="842">
        <v>485</v>
      </c>
    </row>
    <row r="553" spans="1:19" hidden="1">
      <c r="A553" t="s">
        <v>5007</v>
      </c>
      <c r="B553" t="s">
        <v>4848</v>
      </c>
      <c r="C553" t="s">
        <v>696</v>
      </c>
      <c r="D553" t="s">
        <v>735</v>
      </c>
      <c r="E553" s="842">
        <v>3282</v>
      </c>
      <c r="F553" s="842">
        <v>3191</v>
      </c>
      <c r="G553" s="842">
        <v>6473</v>
      </c>
      <c r="H553" s="842">
        <v>4434</v>
      </c>
      <c r="I553" s="842">
        <v>6443</v>
      </c>
      <c r="J553" s="842">
        <v>10877</v>
      </c>
      <c r="K553" s="842">
        <v>1034</v>
      </c>
      <c r="L553" s="842">
        <v>801</v>
      </c>
      <c r="M553" s="842">
        <v>1835</v>
      </c>
      <c r="N553" s="842">
        <v>131</v>
      </c>
      <c r="O553" s="842">
        <v>93</v>
      </c>
      <c r="P553" s="842">
        <v>224</v>
      </c>
      <c r="Q553" s="842">
        <v>8881</v>
      </c>
      <c r="R553" s="842">
        <v>10528</v>
      </c>
      <c r="S553" s="842">
        <v>19409</v>
      </c>
    </row>
    <row r="554" spans="1:19">
      <c r="A554" t="s">
        <v>5007</v>
      </c>
      <c r="B554" t="s">
        <v>4848</v>
      </c>
      <c r="C554" t="s">
        <v>697</v>
      </c>
      <c r="D554" t="s">
        <v>5156</v>
      </c>
      <c r="E554" s="842">
        <v>3063</v>
      </c>
      <c r="F554" s="842">
        <v>1870</v>
      </c>
      <c r="G554" s="842">
        <v>4933</v>
      </c>
      <c r="H554" s="842">
        <v>5809</v>
      </c>
      <c r="I554" s="842">
        <v>6285</v>
      </c>
      <c r="J554" s="842">
        <v>12094</v>
      </c>
      <c r="K554" s="842">
        <v>1218</v>
      </c>
      <c r="L554" s="842">
        <v>907</v>
      </c>
      <c r="M554" s="842">
        <v>2125</v>
      </c>
      <c r="N554" s="842">
        <v>188</v>
      </c>
      <c r="O554" s="842">
        <v>110</v>
      </c>
      <c r="P554" s="842">
        <v>298</v>
      </c>
      <c r="Q554" s="842">
        <v>10278</v>
      </c>
      <c r="R554" s="842">
        <v>9172</v>
      </c>
      <c r="S554" s="842">
        <v>19450</v>
      </c>
    </row>
    <row r="555" spans="1:19" hidden="1">
      <c r="A555" t="s">
        <v>5007</v>
      </c>
      <c r="B555" t="s">
        <v>4848</v>
      </c>
      <c r="C555" t="s">
        <v>697</v>
      </c>
      <c r="D555" t="s">
        <v>5157</v>
      </c>
      <c r="E555" s="842">
        <v>1658</v>
      </c>
      <c r="F555" s="842">
        <v>964</v>
      </c>
      <c r="G555" s="842">
        <v>2622</v>
      </c>
      <c r="H555" s="842">
        <v>2326</v>
      </c>
      <c r="I555" s="842">
        <v>1395</v>
      </c>
      <c r="J555" s="842">
        <v>3721</v>
      </c>
      <c r="K555" s="842">
        <v>0</v>
      </c>
      <c r="L555" s="842">
        <v>0</v>
      </c>
      <c r="M555" s="842">
        <v>0</v>
      </c>
      <c r="N555" s="842">
        <v>0</v>
      </c>
      <c r="O555" s="842">
        <v>0</v>
      </c>
      <c r="P555" s="842">
        <v>0</v>
      </c>
      <c r="Q555" s="842">
        <v>3984</v>
      </c>
      <c r="R555" s="842">
        <v>2359</v>
      </c>
      <c r="S555" s="842">
        <v>6343</v>
      </c>
    </row>
    <row r="556" spans="1:19" hidden="1">
      <c r="A556" t="s">
        <v>5007</v>
      </c>
      <c r="B556" t="s">
        <v>4848</v>
      </c>
      <c r="C556" t="s">
        <v>697</v>
      </c>
      <c r="D556" t="s">
        <v>735</v>
      </c>
      <c r="E556" s="842">
        <v>4721</v>
      </c>
      <c r="F556" s="842">
        <v>2834</v>
      </c>
      <c r="G556" s="842">
        <v>7555</v>
      </c>
      <c r="H556" s="842">
        <v>8135</v>
      </c>
      <c r="I556" s="842">
        <v>7680</v>
      </c>
      <c r="J556" s="842">
        <v>15815</v>
      </c>
      <c r="K556" s="842">
        <v>1218</v>
      </c>
      <c r="L556" s="842">
        <v>907</v>
      </c>
      <c r="M556" s="842">
        <v>2125</v>
      </c>
      <c r="N556" s="842">
        <v>188</v>
      </c>
      <c r="O556" s="842">
        <v>110</v>
      </c>
      <c r="P556" s="842">
        <v>298</v>
      </c>
      <c r="Q556" s="842">
        <v>14262</v>
      </c>
      <c r="R556" s="842">
        <v>11531</v>
      </c>
      <c r="S556" s="842">
        <v>25793</v>
      </c>
    </row>
    <row r="557" spans="1:19">
      <c r="A557" t="s">
        <v>5030</v>
      </c>
      <c r="B557" t="s">
        <v>4848</v>
      </c>
      <c r="C557" t="s">
        <v>506</v>
      </c>
      <c r="D557" t="s">
        <v>5156</v>
      </c>
      <c r="E557" s="842">
        <v>3107</v>
      </c>
      <c r="F557" s="842">
        <v>1917</v>
      </c>
      <c r="G557" s="842">
        <v>5024</v>
      </c>
      <c r="H557" s="842">
        <v>3009</v>
      </c>
      <c r="I557" s="842">
        <v>4008</v>
      </c>
      <c r="J557" s="842">
        <v>7017</v>
      </c>
      <c r="K557" s="842">
        <v>543</v>
      </c>
      <c r="L557" s="842">
        <v>557</v>
      </c>
      <c r="M557" s="842">
        <v>1100</v>
      </c>
      <c r="N557" s="842">
        <v>68</v>
      </c>
      <c r="O557" s="842">
        <v>64</v>
      </c>
      <c r="P557" s="842">
        <v>132</v>
      </c>
      <c r="Q557" s="842">
        <v>6727</v>
      </c>
      <c r="R557" s="842">
        <v>6546</v>
      </c>
      <c r="S557" s="842">
        <v>13273</v>
      </c>
    </row>
    <row r="558" spans="1:19" hidden="1">
      <c r="A558" t="s">
        <v>5030</v>
      </c>
      <c r="B558" t="s">
        <v>4848</v>
      </c>
      <c r="C558" t="s">
        <v>506</v>
      </c>
      <c r="D558" t="s">
        <v>5157</v>
      </c>
      <c r="E558" s="842">
        <v>1445</v>
      </c>
      <c r="F558" s="842">
        <v>676</v>
      </c>
      <c r="G558" s="842">
        <v>2121</v>
      </c>
      <c r="H558" s="842">
        <v>1246</v>
      </c>
      <c r="I558" s="842">
        <v>1079</v>
      </c>
      <c r="J558" s="842">
        <v>2325</v>
      </c>
      <c r="K558" s="842">
        <v>0</v>
      </c>
      <c r="L558" s="842">
        <v>0</v>
      </c>
      <c r="M558" s="842">
        <v>0</v>
      </c>
      <c r="N558" s="842">
        <v>0</v>
      </c>
      <c r="O558" s="842">
        <v>0</v>
      </c>
      <c r="P558" s="842">
        <v>0</v>
      </c>
      <c r="Q558" s="842">
        <v>2691</v>
      </c>
      <c r="R558" s="842">
        <v>1755</v>
      </c>
      <c r="S558" s="842">
        <v>4446</v>
      </c>
    </row>
    <row r="559" spans="1:19" hidden="1">
      <c r="A559" t="s">
        <v>5030</v>
      </c>
      <c r="B559" t="s">
        <v>4848</v>
      </c>
      <c r="C559" t="s">
        <v>506</v>
      </c>
      <c r="D559" t="s">
        <v>735</v>
      </c>
      <c r="E559" s="842">
        <v>4552</v>
      </c>
      <c r="F559" s="842">
        <v>2593</v>
      </c>
      <c r="G559" s="842">
        <v>7145</v>
      </c>
      <c r="H559" s="842">
        <v>4255</v>
      </c>
      <c r="I559" s="842">
        <v>5087</v>
      </c>
      <c r="J559" s="842">
        <v>9342</v>
      </c>
      <c r="K559" s="842">
        <v>543</v>
      </c>
      <c r="L559" s="842">
        <v>557</v>
      </c>
      <c r="M559" s="842">
        <v>1100</v>
      </c>
      <c r="N559" s="842">
        <v>68</v>
      </c>
      <c r="O559" s="842">
        <v>64</v>
      </c>
      <c r="P559" s="842">
        <v>132</v>
      </c>
      <c r="Q559" s="842">
        <v>9418</v>
      </c>
      <c r="R559" s="842">
        <v>8301</v>
      </c>
      <c r="S559" s="842">
        <v>17719</v>
      </c>
    </row>
    <row r="560" spans="1:19">
      <c r="A560" t="s">
        <v>5031</v>
      </c>
      <c r="B560" t="s">
        <v>4848</v>
      </c>
      <c r="C560" t="s">
        <v>698</v>
      </c>
      <c r="D560" t="s">
        <v>5156</v>
      </c>
      <c r="E560" s="842">
        <v>1741</v>
      </c>
      <c r="F560" s="842">
        <v>966</v>
      </c>
      <c r="G560" s="842">
        <v>2707</v>
      </c>
      <c r="H560" s="842">
        <v>2811</v>
      </c>
      <c r="I560" s="842">
        <v>2101</v>
      </c>
      <c r="J560" s="842">
        <v>4912</v>
      </c>
      <c r="K560" s="842">
        <v>348</v>
      </c>
      <c r="L560" s="842">
        <v>220</v>
      </c>
      <c r="M560" s="842">
        <v>568</v>
      </c>
      <c r="N560" s="842">
        <v>52</v>
      </c>
      <c r="O560" s="842">
        <v>25</v>
      </c>
      <c r="P560" s="842">
        <v>77</v>
      </c>
      <c r="Q560" s="842">
        <v>4952</v>
      </c>
      <c r="R560" s="842">
        <v>3312</v>
      </c>
      <c r="S560" s="842">
        <v>8264</v>
      </c>
    </row>
    <row r="561" spans="1:19" hidden="1">
      <c r="A561" t="s">
        <v>5031</v>
      </c>
      <c r="B561" t="s">
        <v>4848</v>
      </c>
      <c r="C561" t="s">
        <v>698</v>
      </c>
      <c r="D561" t="s">
        <v>5157</v>
      </c>
      <c r="E561" s="842">
        <v>942</v>
      </c>
      <c r="F561" s="842">
        <v>382</v>
      </c>
      <c r="G561" s="842">
        <v>1324</v>
      </c>
      <c r="H561" s="842">
        <v>1723</v>
      </c>
      <c r="I561" s="842">
        <v>930</v>
      </c>
      <c r="J561" s="842">
        <v>2653</v>
      </c>
      <c r="K561" s="842">
        <v>0</v>
      </c>
      <c r="L561" s="842">
        <v>0</v>
      </c>
      <c r="M561" s="842">
        <v>0</v>
      </c>
      <c r="N561" s="842">
        <v>0</v>
      </c>
      <c r="O561" s="842">
        <v>0</v>
      </c>
      <c r="P561" s="842">
        <v>0</v>
      </c>
      <c r="Q561" s="842">
        <v>2665</v>
      </c>
      <c r="R561" s="842">
        <v>1312</v>
      </c>
      <c r="S561" s="842">
        <v>3977</v>
      </c>
    </row>
    <row r="562" spans="1:19" hidden="1">
      <c r="A562" t="s">
        <v>5031</v>
      </c>
      <c r="B562" t="s">
        <v>4848</v>
      </c>
      <c r="C562" t="s">
        <v>698</v>
      </c>
      <c r="D562" t="s">
        <v>735</v>
      </c>
      <c r="E562" s="842">
        <v>2683</v>
      </c>
      <c r="F562" s="842">
        <v>1348</v>
      </c>
      <c r="G562" s="842">
        <v>4031</v>
      </c>
      <c r="H562" s="842">
        <v>4534</v>
      </c>
      <c r="I562" s="842">
        <v>3031</v>
      </c>
      <c r="J562" s="842">
        <v>7565</v>
      </c>
      <c r="K562" s="842">
        <v>348</v>
      </c>
      <c r="L562" s="842">
        <v>220</v>
      </c>
      <c r="M562" s="842">
        <v>568</v>
      </c>
      <c r="N562" s="842">
        <v>52</v>
      </c>
      <c r="O562" s="842">
        <v>25</v>
      </c>
      <c r="P562" s="842">
        <v>77</v>
      </c>
      <c r="Q562" s="842">
        <v>7617</v>
      </c>
      <c r="R562" s="842">
        <v>4624</v>
      </c>
      <c r="S562" s="842">
        <v>12241</v>
      </c>
    </row>
    <row r="563" spans="1:19">
      <c r="A563" t="s">
        <v>5032</v>
      </c>
      <c r="B563" t="s">
        <v>4848</v>
      </c>
      <c r="C563" t="s">
        <v>699</v>
      </c>
      <c r="D563" t="s">
        <v>5156</v>
      </c>
      <c r="E563" s="842">
        <v>2516</v>
      </c>
      <c r="F563" s="842">
        <v>2040</v>
      </c>
      <c r="G563" s="842">
        <v>4556</v>
      </c>
      <c r="H563" s="842">
        <v>4446</v>
      </c>
      <c r="I563" s="842">
        <v>5067</v>
      </c>
      <c r="J563" s="842">
        <v>9513</v>
      </c>
      <c r="K563" s="842">
        <v>729</v>
      </c>
      <c r="L563" s="842">
        <v>613</v>
      </c>
      <c r="M563" s="842">
        <v>1342</v>
      </c>
      <c r="N563" s="842">
        <v>104</v>
      </c>
      <c r="O563" s="842">
        <v>63</v>
      </c>
      <c r="P563" s="842">
        <v>167</v>
      </c>
      <c r="Q563" s="842">
        <v>7795</v>
      </c>
      <c r="R563" s="842">
        <v>7783</v>
      </c>
      <c r="S563" s="842">
        <v>15578</v>
      </c>
    </row>
    <row r="564" spans="1:19" hidden="1">
      <c r="A564" t="s">
        <v>5032</v>
      </c>
      <c r="B564" t="s">
        <v>4848</v>
      </c>
      <c r="C564" t="s">
        <v>699</v>
      </c>
      <c r="D564" t="s">
        <v>5157</v>
      </c>
      <c r="E564" s="842">
        <v>654</v>
      </c>
      <c r="F564" s="842">
        <v>265</v>
      </c>
      <c r="G564" s="842">
        <v>919</v>
      </c>
      <c r="H564" s="842">
        <v>644</v>
      </c>
      <c r="I564" s="842">
        <v>799</v>
      </c>
      <c r="J564" s="842">
        <v>1443</v>
      </c>
      <c r="K564" s="842">
        <v>57</v>
      </c>
      <c r="L564" s="842">
        <v>39</v>
      </c>
      <c r="M564" s="842">
        <v>96</v>
      </c>
      <c r="N564" s="842">
        <v>0</v>
      </c>
      <c r="O564" s="842">
        <v>0</v>
      </c>
      <c r="P564" s="842">
        <v>0</v>
      </c>
      <c r="Q564" s="842">
        <v>1355</v>
      </c>
      <c r="R564" s="842">
        <v>1103</v>
      </c>
      <c r="S564" s="842">
        <v>2458</v>
      </c>
    </row>
    <row r="565" spans="1:19" hidden="1">
      <c r="A565" t="s">
        <v>5032</v>
      </c>
      <c r="B565" t="s">
        <v>4848</v>
      </c>
      <c r="C565" t="s">
        <v>699</v>
      </c>
      <c r="D565" t="s">
        <v>5158</v>
      </c>
      <c r="E565" s="842">
        <v>0</v>
      </c>
      <c r="F565" s="842">
        <v>0</v>
      </c>
      <c r="G565" s="842">
        <v>0</v>
      </c>
      <c r="H565" s="842">
        <v>0</v>
      </c>
      <c r="I565" s="842">
        <v>0</v>
      </c>
      <c r="J565" s="842">
        <v>0</v>
      </c>
      <c r="K565" s="842">
        <v>78</v>
      </c>
      <c r="L565" s="842">
        <v>19</v>
      </c>
      <c r="M565" s="842">
        <v>97</v>
      </c>
      <c r="N565" s="842">
        <v>0</v>
      </c>
      <c r="O565" s="842">
        <v>0</v>
      </c>
      <c r="P565" s="842">
        <v>0</v>
      </c>
      <c r="Q565" s="842">
        <v>78</v>
      </c>
      <c r="R565" s="842">
        <v>19</v>
      </c>
      <c r="S565" s="842">
        <v>97</v>
      </c>
    </row>
    <row r="566" spans="1:19" hidden="1">
      <c r="A566" t="s">
        <v>5032</v>
      </c>
      <c r="B566" t="s">
        <v>4848</v>
      </c>
      <c r="C566" t="s">
        <v>699</v>
      </c>
      <c r="D566" t="s">
        <v>735</v>
      </c>
      <c r="E566" s="842">
        <v>3170</v>
      </c>
      <c r="F566" s="842">
        <v>2305</v>
      </c>
      <c r="G566" s="842">
        <v>5475</v>
      </c>
      <c r="H566" s="842">
        <v>5090</v>
      </c>
      <c r="I566" s="842">
        <v>5866</v>
      </c>
      <c r="J566" s="842">
        <v>10956</v>
      </c>
      <c r="K566" s="842">
        <v>864</v>
      </c>
      <c r="L566" s="842">
        <v>671</v>
      </c>
      <c r="M566" s="842">
        <v>1535</v>
      </c>
      <c r="N566" s="842">
        <v>104</v>
      </c>
      <c r="O566" s="842">
        <v>63</v>
      </c>
      <c r="P566" s="842">
        <v>167</v>
      </c>
      <c r="Q566" s="842">
        <v>9228</v>
      </c>
      <c r="R566" s="842">
        <v>8905</v>
      </c>
      <c r="S566" s="842">
        <v>18133</v>
      </c>
    </row>
    <row r="567" spans="1:19">
      <c r="A567" t="s">
        <v>4921</v>
      </c>
      <c r="B567" t="s">
        <v>4848</v>
      </c>
      <c r="C567" t="s">
        <v>510</v>
      </c>
      <c r="D567" t="s">
        <v>5156</v>
      </c>
      <c r="E567" s="842">
        <v>6075</v>
      </c>
      <c r="F567" s="842">
        <v>4233</v>
      </c>
      <c r="G567" s="842">
        <v>10308</v>
      </c>
      <c r="H567" s="842">
        <v>3139</v>
      </c>
      <c r="I567" s="842">
        <v>876</v>
      </c>
      <c r="J567" s="842">
        <v>4015</v>
      </c>
      <c r="K567" s="842">
        <v>781</v>
      </c>
      <c r="L567" s="842">
        <v>211</v>
      </c>
      <c r="M567" s="842">
        <v>992</v>
      </c>
      <c r="N567" s="842">
        <v>158</v>
      </c>
      <c r="O567" s="842">
        <v>42</v>
      </c>
      <c r="P567" s="842">
        <v>200</v>
      </c>
      <c r="Q567" s="842">
        <v>10153</v>
      </c>
      <c r="R567" s="842">
        <v>5362</v>
      </c>
      <c r="S567" s="842">
        <v>15515</v>
      </c>
    </row>
    <row r="568" spans="1:19" hidden="1">
      <c r="A568" t="s">
        <v>4921</v>
      </c>
      <c r="B568" t="s">
        <v>4848</v>
      </c>
      <c r="C568" t="s">
        <v>510</v>
      </c>
      <c r="D568" t="s">
        <v>5157</v>
      </c>
      <c r="E568" s="842">
        <v>3552</v>
      </c>
      <c r="F568" s="842">
        <v>1611</v>
      </c>
      <c r="G568" s="842">
        <v>5163</v>
      </c>
      <c r="H568" s="842">
        <v>2210</v>
      </c>
      <c r="I568" s="842">
        <v>411</v>
      </c>
      <c r="J568" s="842">
        <v>2621</v>
      </c>
      <c r="K568" s="842">
        <v>75</v>
      </c>
      <c r="L568" s="842">
        <v>46</v>
      </c>
      <c r="M568" s="842">
        <v>121</v>
      </c>
      <c r="N568" s="842">
        <v>0</v>
      </c>
      <c r="O568" s="842">
        <v>0</v>
      </c>
      <c r="P568" s="842">
        <v>0</v>
      </c>
      <c r="Q568" s="842">
        <v>5837</v>
      </c>
      <c r="R568" s="842">
        <v>2068</v>
      </c>
      <c r="S568" s="842">
        <v>7905</v>
      </c>
    </row>
    <row r="569" spans="1:19" hidden="1">
      <c r="A569" t="s">
        <v>4921</v>
      </c>
      <c r="B569" t="s">
        <v>4848</v>
      </c>
      <c r="C569" t="s">
        <v>510</v>
      </c>
      <c r="D569" t="s">
        <v>5158</v>
      </c>
      <c r="E569" s="842">
        <v>0</v>
      </c>
      <c r="F569" s="842">
        <v>0</v>
      </c>
      <c r="G569" s="842">
        <v>0</v>
      </c>
      <c r="H569" s="842">
        <v>0</v>
      </c>
      <c r="I569" s="842">
        <v>0</v>
      </c>
      <c r="J569" s="842">
        <v>0</v>
      </c>
      <c r="K569" s="842">
        <v>2</v>
      </c>
      <c r="L569" s="842">
        <v>2</v>
      </c>
      <c r="M569" s="842">
        <v>4</v>
      </c>
      <c r="N569" s="842">
        <v>0</v>
      </c>
      <c r="O569" s="842">
        <v>0</v>
      </c>
      <c r="P569" s="842">
        <v>0</v>
      </c>
      <c r="Q569" s="842">
        <v>2</v>
      </c>
      <c r="R569" s="842">
        <v>2</v>
      </c>
      <c r="S569" s="842">
        <v>4</v>
      </c>
    </row>
    <row r="570" spans="1:19" hidden="1">
      <c r="A570" t="s">
        <v>4921</v>
      </c>
      <c r="B570" t="s">
        <v>4848</v>
      </c>
      <c r="C570" t="s">
        <v>510</v>
      </c>
      <c r="D570" t="s">
        <v>735</v>
      </c>
      <c r="E570" s="842">
        <v>9627</v>
      </c>
      <c r="F570" s="842">
        <v>5844</v>
      </c>
      <c r="G570" s="842">
        <v>15471</v>
      </c>
      <c r="H570" s="842">
        <v>5349</v>
      </c>
      <c r="I570" s="842">
        <v>1287</v>
      </c>
      <c r="J570" s="842">
        <v>6636</v>
      </c>
      <c r="K570" s="842">
        <v>858</v>
      </c>
      <c r="L570" s="842">
        <v>259</v>
      </c>
      <c r="M570" s="842">
        <v>1117</v>
      </c>
      <c r="N570" s="842">
        <v>158</v>
      </c>
      <c r="O570" s="842">
        <v>42</v>
      </c>
      <c r="P570" s="842">
        <v>200</v>
      </c>
      <c r="Q570" s="842">
        <v>15992</v>
      </c>
      <c r="R570" s="842">
        <v>7432</v>
      </c>
      <c r="S570" s="842">
        <v>23424</v>
      </c>
    </row>
    <row r="571" spans="1:19">
      <c r="A571" t="s">
        <v>5034</v>
      </c>
      <c r="B571" t="s">
        <v>4848</v>
      </c>
      <c r="C571" t="s">
        <v>510</v>
      </c>
      <c r="D571" t="s">
        <v>5156</v>
      </c>
      <c r="E571" s="842">
        <v>276</v>
      </c>
      <c r="F571" s="842">
        <v>978</v>
      </c>
      <c r="G571" s="842">
        <v>1254</v>
      </c>
      <c r="H571" s="842">
        <v>11374</v>
      </c>
      <c r="I571" s="842">
        <v>12761</v>
      </c>
      <c r="J571" s="842">
        <v>24135</v>
      </c>
      <c r="K571" s="842">
        <v>3340</v>
      </c>
      <c r="L571" s="842">
        <v>2804</v>
      </c>
      <c r="M571" s="842">
        <v>6144</v>
      </c>
      <c r="N571" s="842">
        <v>1028</v>
      </c>
      <c r="O571" s="842">
        <v>567</v>
      </c>
      <c r="P571" s="842">
        <v>1595</v>
      </c>
      <c r="Q571" s="842">
        <v>16018</v>
      </c>
      <c r="R571" s="842">
        <v>17110</v>
      </c>
      <c r="S571" s="842">
        <v>33128</v>
      </c>
    </row>
    <row r="572" spans="1:19" hidden="1">
      <c r="A572" t="s">
        <v>5034</v>
      </c>
      <c r="B572" t="s">
        <v>4848</v>
      </c>
      <c r="C572" t="s">
        <v>510</v>
      </c>
      <c r="D572" t="s">
        <v>5157</v>
      </c>
      <c r="E572" s="842">
        <v>201</v>
      </c>
      <c r="F572" s="842">
        <v>524</v>
      </c>
      <c r="G572" s="842">
        <v>725</v>
      </c>
      <c r="H572" s="842">
        <v>7699</v>
      </c>
      <c r="I572" s="842">
        <v>5531</v>
      </c>
      <c r="J572" s="842">
        <v>13230</v>
      </c>
      <c r="K572" s="842">
        <v>332</v>
      </c>
      <c r="L572" s="842">
        <v>125</v>
      </c>
      <c r="M572" s="842">
        <v>457</v>
      </c>
      <c r="N572" s="842">
        <v>0</v>
      </c>
      <c r="O572" s="842">
        <v>0</v>
      </c>
      <c r="P572" s="842">
        <v>0</v>
      </c>
      <c r="Q572" s="842">
        <v>8232</v>
      </c>
      <c r="R572" s="842">
        <v>6180</v>
      </c>
      <c r="S572" s="842">
        <v>14412</v>
      </c>
    </row>
    <row r="573" spans="1:19" hidden="1">
      <c r="A573" t="s">
        <v>5034</v>
      </c>
      <c r="B573" t="s">
        <v>4848</v>
      </c>
      <c r="C573" t="s">
        <v>510</v>
      </c>
      <c r="D573" t="s">
        <v>5158</v>
      </c>
      <c r="E573" s="842">
        <v>2544</v>
      </c>
      <c r="F573" s="842">
        <v>569</v>
      </c>
      <c r="G573" s="842">
        <v>3113</v>
      </c>
      <c r="H573" s="842">
        <v>1237</v>
      </c>
      <c r="I573" s="842">
        <v>1843</v>
      </c>
      <c r="J573" s="842">
        <v>3080</v>
      </c>
      <c r="K573" s="842">
        <v>548</v>
      </c>
      <c r="L573" s="842">
        <v>236</v>
      </c>
      <c r="M573" s="842">
        <v>784</v>
      </c>
      <c r="N573" s="842">
        <v>0</v>
      </c>
      <c r="O573" s="842">
        <v>0</v>
      </c>
      <c r="P573" s="842">
        <v>0</v>
      </c>
      <c r="Q573" s="842">
        <v>4329</v>
      </c>
      <c r="R573" s="842">
        <v>2648</v>
      </c>
      <c r="S573" s="842">
        <v>6977</v>
      </c>
    </row>
    <row r="574" spans="1:19" hidden="1">
      <c r="A574" t="s">
        <v>5016</v>
      </c>
      <c r="B574" t="s">
        <v>4848</v>
      </c>
      <c r="C574" t="s">
        <v>510</v>
      </c>
      <c r="D574" t="s">
        <v>735</v>
      </c>
      <c r="E574" s="842">
        <v>3021</v>
      </c>
      <c r="F574" s="842">
        <v>2071</v>
      </c>
      <c r="G574" s="842">
        <v>5092</v>
      </c>
      <c r="H574" s="842">
        <v>20310</v>
      </c>
      <c r="I574" s="842">
        <v>20135</v>
      </c>
      <c r="J574" s="842">
        <v>40445</v>
      </c>
      <c r="K574" s="842">
        <v>4220</v>
      </c>
      <c r="L574" s="842">
        <v>3165</v>
      </c>
      <c r="M574" s="842">
        <v>7385</v>
      </c>
      <c r="N574" s="842">
        <v>1028</v>
      </c>
      <c r="O574" s="842">
        <v>567</v>
      </c>
      <c r="P574" s="842">
        <v>1595</v>
      </c>
      <c r="Q574" s="842">
        <v>28579</v>
      </c>
      <c r="R574" s="842">
        <v>25938</v>
      </c>
      <c r="S574" s="842">
        <v>54517</v>
      </c>
    </row>
    <row r="575" spans="1:19">
      <c r="A575" t="s">
        <v>5016</v>
      </c>
      <c r="B575" t="s">
        <v>4848</v>
      </c>
      <c r="C575" t="s">
        <v>511</v>
      </c>
      <c r="D575" t="s">
        <v>5156</v>
      </c>
      <c r="E575" s="842">
        <v>4417</v>
      </c>
      <c r="F575" s="842">
        <v>4135</v>
      </c>
      <c r="G575" s="842">
        <v>8552</v>
      </c>
      <c r="H575" s="842">
        <v>13460</v>
      </c>
      <c r="I575" s="842">
        <v>14019</v>
      </c>
      <c r="J575" s="842">
        <v>27479</v>
      </c>
      <c r="K575" s="842">
        <v>2340</v>
      </c>
      <c r="L575" s="842">
        <v>2249</v>
      </c>
      <c r="M575" s="842">
        <v>4589</v>
      </c>
      <c r="N575" s="842">
        <v>794</v>
      </c>
      <c r="O575" s="842">
        <v>549</v>
      </c>
      <c r="P575" s="842">
        <v>1343</v>
      </c>
      <c r="Q575" s="842">
        <v>21011</v>
      </c>
      <c r="R575" s="842">
        <v>20952</v>
      </c>
      <c r="S575" s="842">
        <v>41963</v>
      </c>
    </row>
    <row r="576" spans="1:19" hidden="1">
      <c r="A576" t="s">
        <v>5016</v>
      </c>
      <c r="B576" t="s">
        <v>4848</v>
      </c>
      <c r="C576" t="s">
        <v>511</v>
      </c>
      <c r="D576" t="s">
        <v>5157</v>
      </c>
      <c r="E576" s="842">
        <v>1928</v>
      </c>
      <c r="F576" s="842">
        <v>1473</v>
      </c>
      <c r="G576" s="842">
        <v>3401</v>
      </c>
      <c r="H576" s="842">
        <v>1508</v>
      </c>
      <c r="I576" s="842">
        <v>1106</v>
      </c>
      <c r="J576" s="842">
        <v>2614</v>
      </c>
      <c r="K576" s="842">
        <v>145</v>
      </c>
      <c r="L576" s="842">
        <v>100</v>
      </c>
      <c r="M576" s="842">
        <v>245</v>
      </c>
      <c r="N576" s="842">
        <v>0</v>
      </c>
      <c r="O576" s="842">
        <v>0</v>
      </c>
      <c r="P576" s="842">
        <v>0</v>
      </c>
      <c r="Q576" s="842">
        <v>3581</v>
      </c>
      <c r="R576" s="842">
        <v>2679</v>
      </c>
      <c r="S576" s="842">
        <v>6260</v>
      </c>
    </row>
    <row r="577" spans="1:19" hidden="1">
      <c r="A577" t="s">
        <v>4870</v>
      </c>
      <c r="B577" t="s">
        <v>4848</v>
      </c>
      <c r="C577" t="s">
        <v>511</v>
      </c>
      <c r="D577" t="s">
        <v>5158</v>
      </c>
      <c r="E577" s="842">
        <v>980</v>
      </c>
      <c r="F577" s="842">
        <v>769</v>
      </c>
      <c r="G577" s="842">
        <v>1749</v>
      </c>
      <c r="H577" s="842">
        <v>504</v>
      </c>
      <c r="I577" s="842">
        <v>1060</v>
      </c>
      <c r="J577" s="842">
        <v>1564</v>
      </c>
      <c r="K577" s="842">
        <v>349</v>
      </c>
      <c r="L577" s="842">
        <v>169</v>
      </c>
      <c r="M577" s="842">
        <v>518</v>
      </c>
      <c r="N577" s="842">
        <v>0</v>
      </c>
      <c r="O577" s="842">
        <v>0</v>
      </c>
      <c r="P577" s="842">
        <v>0</v>
      </c>
      <c r="Q577" s="842">
        <v>1833</v>
      </c>
      <c r="R577" s="842">
        <v>1998</v>
      </c>
      <c r="S577" s="842">
        <v>3831</v>
      </c>
    </row>
    <row r="578" spans="1:19" hidden="1">
      <c r="A578" t="s">
        <v>4870</v>
      </c>
      <c r="B578" t="s">
        <v>4848</v>
      </c>
      <c r="C578" t="s">
        <v>511</v>
      </c>
      <c r="D578" t="s">
        <v>735</v>
      </c>
      <c r="E578" s="842">
        <v>7325</v>
      </c>
      <c r="F578" s="842">
        <v>6377</v>
      </c>
      <c r="G578" s="842">
        <v>13702</v>
      </c>
      <c r="H578" s="842">
        <v>15472</v>
      </c>
      <c r="I578" s="842">
        <v>16185</v>
      </c>
      <c r="J578" s="842">
        <v>31657</v>
      </c>
      <c r="K578" s="842">
        <v>2834</v>
      </c>
      <c r="L578" s="842">
        <v>2518</v>
      </c>
      <c r="M578" s="842">
        <v>5352</v>
      </c>
      <c r="N578" s="842">
        <v>794</v>
      </c>
      <c r="O578" s="842">
        <v>549</v>
      </c>
      <c r="P578" s="842">
        <v>1343</v>
      </c>
      <c r="Q578" s="842">
        <v>26425</v>
      </c>
      <c r="R578" s="842">
        <v>25629</v>
      </c>
      <c r="S578" s="842">
        <v>52054</v>
      </c>
    </row>
    <row r="579" spans="1:19">
      <c r="A579" t="s">
        <v>5035</v>
      </c>
      <c r="B579" t="s">
        <v>4848</v>
      </c>
      <c r="C579" t="s">
        <v>511</v>
      </c>
      <c r="D579" t="s">
        <v>5156</v>
      </c>
      <c r="E579" s="842">
        <v>534</v>
      </c>
      <c r="F579" s="842">
        <v>178</v>
      </c>
      <c r="G579" s="842">
        <v>712</v>
      </c>
      <c r="H579" s="842">
        <v>478</v>
      </c>
      <c r="I579" s="842">
        <v>236</v>
      </c>
      <c r="J579" s="842">
        <v>714</v>
      </c>
      <c r="K579" s="842">
        <v>0</v>
      </c>
      <c r="L579" s="842">
        <v>0</v>
      </c>
      <c r="M579" s="842">
        <v>0</v>
      </c>
      <c r="N579" s="842">
        <v>0</v>
      </c>
      <c r="O579" s="842">
        <v>0</v>
      </c>
      <c r="P579" s="842">
        <v>0</v>
      </c>
      <c r="Q579" s="842">
        <v>1012</v>
      </c>
      <c r="R579" s="842">
        <v>414</v>
      </c>
      <c r="S579" s="842">
        <v>1426</v>
      </c>
    </row>
    <row r="580" spans="1:19" hidden="1">
      <c r="A580" t="s">
        <v>5035</v>
      </c>
      <c r="B580" t="s">
        <v>4848</v>
      </c>
      <c r="C580" t="s">
        <v>511</v>
      </c>
      <c r="D580" t="s">
        <v>5157</v>
      </c>
      <c r="E580" s="842">
        <v>311</v>
      </c>
      <c r="F580" s="842">
        <v>83</v>
      </c>
      <c r="G580" s="842">
        <v>394</v>
      </c>
      <c r="H580" s="842">
        <v>0</v>
      </c>
      <c r="I580" s="842">
        <v>0</v>
      </c>
      <c r="J580" s="842">
        <v>0</v>
      </c>
      <c r="K580" s="842">
        <v>0</v>
      </c>
      <c r="L580" s="842">
        <v>0</v>
      </c>
      <c r="M580" s="842">
        <v>0</v>
      </c>
      <c r="N580" s="842">
        <v>0</v>
      </c>
      <c r="O580" s="842">
        <v>0</v>
      </c>
      <c r="P580" s="842">
        <v>0</v>
      </c>
      <c r="Q580" s="842">
        <v>311</v>
      </c>
      <c r="R580" s="842">
        <v>83</v>
      </c>
      <c r="S580" s="842">
        <v>394</v>
      </c>
    </row>
    <row r="581" spans="1:19" hidden="1">
      <c r="A581" t="s">
        <v>5035</v>
      </c>
      <c r="B581" t="s">
        <v>4848</v>
      </c>
      <c r="C581" t="s">
        <v>511</v>
      </c>
      <c r="D581" t="s">
        <v>735</v>
      </c>
      <c r="E581" s="842">
        <v>845</v>
      </c>
      <c r="F581" s="842">
        <v>261</v>
      </c>
      <c r="G581" s="842">
        <v>1106</v>
      </c>
      <c r="H581" s="842">
        <v>478</v>
      </c>
      <c r="I581" s="842">
        <v>236</v>
      </c>
      <c r="J581" s="842">
        <v>714</v>
      </c>
      <c r="K581" s="842">
        <v>0</v>
      </c>
      <c r="L581" s="842">
        <v>0</v>
      </c>
      <c r="M581" s="842">
        <v>0</v>
      </c>
      <c r="N581" s="842">
        <v>0</v>
      </c>
      <c r="O581" s="842">
        <v>0</v>
      </c>
      <c r="P581" s="842">
        <v>0</v>
      </c>
      <c r="Q581" s="842">
        <v>1323</v>
      </c>
      <c r="R581" s="842">
        <v>497</v>
      </c>
      <c r="S581" s="842">
        <v>1820</v>
      </c>
    </row>
    <row r="582" spans="1:19">
      <c r="A582" t="s">
        <v>4871</v>
      </c>
      <c r="B582" t="s">
        <v>4848</v>
      </c>
      <c r="C582" t="s">
        <v>700</v>
      </c>
      <c r="D582" t="s">
        <v>5156</v>
      </c>
      <c r="E582" s="842">
        <v>2193</v>
      </c>
      <c r="F582" s="842">
        <v>1573</v>
      </c>
      <c r="G582" s="842">
        <v>3766</v>
      </c>
      <c r="H582" s="842">
        <v>3679</v>
      </c>
      <c r="I582" s="842">
        <v>3226</v>
      </c>
      <c r="J582" s="842">
        <v>6905</v>
      </c>
      <c r="K582" s="842">
        <v>419</v>
      </c>
      <c r="L582" s="842">
        <v>192</v>
      </c>
      <c r="M582" s="842">
        <v>611</v>
      </c>
      <c r="N582" s="842">
        <v>8</v>
      </c>
      <c r="O582" s="842">
        <v>5</v>
      </c>
      <c r="P582" s="842">
        <v>13</v>
      </c>
      <c r="Q582" s="842">
        <v>6299</v>
      </c>
      <c r="R582" s="842">
        <v>4996</v>
      </c>
      <c r="S582" s="842">
        <v>11295</v>
      </c>
    </row>
    <row r="583" spans="1:19" hidden="1">
      <c r="A583" t="s">
        <v>4871</v>
      </c>
      <c r="B583" t="s">
        <v>4848</v>
      </c>
      <c r="C583" t="s">
        <v>700</v>
      </c>
      <c r="D583" t="s">
        <v>5157</v>
      </c>
      <c r="E583" s="842">
        <v>871</v>
      </c>
      <c r="F583" s="842">
        <v>505</v>
      </c>
      <c r="G583" s="842">
        <v>1376</v>
      </c>
      <c r="H583" s="842">
        <v>874</v>
      </c>
      <c r="I583" s="842">
        <v>638</v>
      </c>
      <c r="J583" s="842">
        <v>1512</v>
      </c>
      <c r="K583" s="842">
        <v>145</v>
      </c>
      <c r="L583" s="842">
        <v>44</v>
      </c>
      <c r="M583" s="842">
        <v>189</v>
      </c>
      <c r="N583" s="842">
        <v>0</v>
      </c>
      <c r="O583" s="842">
        <v>0</v>
      </c>
      <c r="P583" s="842">
        <v>0</v>
      </c>
      <c r="Q583" s="842">
        <v>1890</v>
      </c>
      <c r="R583" s="842">
        <v>1187</v>
      </c>
      <c r="S583" s="842">
        <v>3077</v>
      </c>
    </row>
    <row r="584" spans="1:19" hidden="1">
      <c r="A584" t="s">
        <v>5036</v>
      </c>
      <c r="B584" t="s">
        <v>4848</v>
      </c>
      <c r="C584" t="s">
        <v>700</v>
      </c>
      <c r="D584" t="s">
        <v>735</v>
      </c>
      <c r="E584" s="842">
        <v>3064</v>
      </c>
      <c r="F584" s="842">
        <v>2078</v>
      </c>
      <c r="G584" s="842">
        <v>5142</v>
      </c>
      <c r="H584" s="842">
        <v>4553</v>
      </c>
      <c r="I584" s="842">
        <v>3864</v>
      </c>
      <c r="J584" s="842">
        <v>8417</v>
      </c>
      <c r="K584" s="842">
        <v>564</v>
      </c>
      <c r="L584" s="842">
        <v>236</v>
      </c>
      <c r="M584" s="842">
        <v>800</v>
      </c>
      <c r="N584" s="842">
        <v>8</v>
      </c>
      <c r="O584" s="842">
        <v>5</v>
      </c>
      <c r="P584" s="842">
        <v>13</v>
      </c>
      <c r="Q584" s="842">
        <v>8189</v>
      </c>
      <c r="R584" s="842">
        <v>6183</v>
      </c>
      <c r="S584" s="842">
        <v>14372</v>
      </c>
    </row>
    <row r="585" spans="1:19">
      <c r="A585" t="s">
        <v>5036</v>
      </c>
      <c r="B585" t="s">
        <v>4848</v>
      </c>
      <c r="C585" t="s">
        <v>701</v>
      </c>
      <c r="D585" t="s">
        <v>5156</v>
      </c>
      <c r="E585" s="842">
        <v>1652</v>
      </c>
      <c r="F585" s="842">
        <v>1102</v>
      </c>
      <c r="G585" s="842">
        <v>2754</v>
      </c>
      <c r="H585" s="842">
        <v>1996</v>
      </c>
      <c r="I585" s="842">
        <v>2709</v>
      </c>
      <c r="J585" s="842">
        <v>4705</v>
      </c>
      <c r="K585" s="842">
        <v>230</v>
      </c>
      <c r="L585" s="842">
        <v>141</v>
      </c>
      <c r="M585" s="842">
        <v>371</v>
      </c>
      <c r="N585" s="842">
        <v>12</v>
      </c>
      <c r="O585" s="842">
        <v>8</v>
      </c>
      <c r="P585" s="842">
        <v>20</v>
      </c>
      <c r="Q585" s="842">
        <v>3890</v>
      </c>
      <c r="R585" s="842">
        <v>3960</v>
      </c>
      <c r="S585" s="842">
        <v>7850</v>
      </c>
    </row>
    <row r="586" spans="1:19" hidden="1">
      <c r="A586" t="s">
        <v>5036</v>
      </c>
      <c r="B586" t="s">
        <v>4848</v>
      </c>
      <c r="C586" t="s">
        <v>701</v>
      </c>
      <c r="D586" t="s">
        <v>5157</v>
      </c>
      <c r="E586" s="842">
        <v>603</v>
      </c>
      <c r="F586" s="842">
        <v>353</v>
      </c>
      <c r="G586" s="842">
        <v>956</v>
      </c>
      <c r="H586" s="842">
        <v>820</v>
      </c>
      <c r="I586" s="842">
        <v>694</v>
      </c>
      <c r="J586" s="842">
        <v>1514</v>
      </c>
      <c r="K586" s="842">
        <v>104</v>
      </c>
      <c r="L586" s="842">
        <v>13</v>
      </c>
      <c r="M586" s="842">
        <v>117</v>
      </c>
      <c r="N586" s="842">
        <v>0</v>
      </c>
      <c r="O586" s="842">
        <v>0</v>
      </c>
      <c r="P586" s="842">
        <v>0</v>
      </c>
      <c r="Q586" s="842">
        <v>1527</v>
      </c>
      <c r="R586" s="842">
        <v>1060</v>
      </c>
      <c r="S586" s="842">
        <v>2587</v>
      </c>
    </row>
    <row r="587" spans="1:19" hidden="1">
      <c r="A587" t="s">
        <v>5036</v>
      </c>
      <c r="B587" t="s">
        <v>4848</v>
      </c>
      <c r="C587" t="s">
        <v>701</v>
      </c>
      <c r="D587" t="s">
        <v>735</v>
      </c>
      <c r="E587" s="842">
        <v>2255</v>
      </c>
      <c r="F587" s="842">
        <v>1455</v>
      </c>
      <c r="G587" s="842">
        <v>3710</v>
      </c>
      <c r="H587" s="842">
        <v>2816</v>
      </c>
      <c r="I587" s="842">
        <v>3403</v>
      </c>
      <c r="J587" s="842">
        <v>6219</v>
      </c>
      <c r="K587" s="842">
        <v>334</v>
      </c>
      <c r="L587" s="842">
        <v>154</v>
      </c>
      <c r="M587" s="842">
        <v>488</v>
      </c>
      <c r="N587" s="842">
        <v>12</v>
      </c>
      <c r="O587" s="842">
        <v>8</v>
      </c>
      <c r="P587" s="842">
        <v>20</v>
      </c>
      <c r="Q587" s="842">
        <v>5417</v>
      </c>
      <c r="R587" s="842">
        <v>5020</v>
      </c>
      <c r="S587" s="842">
        <v>10437</v>
      </c>
    </row>
    <row r="588" spans="1:19">
      <c r="A588" t="s">
        <v>5017</v>
      </c>
      <c r="B588" t="s">
        <v>4848</v>
      </c>
      <c r="C588" t="s">
        <v>702</v>
      </c>
      <c r="D588" t="s">
        <v>5156</v>
      </c>
      <c r="E588" s="842">
        <v>6175</v>
      </c>
      <c r="F588" s="842">
        <v>5358</v>
      </c>
      <c r="G588" s="842">
        <v>11533</v>
      </c>
      <c r="H588" s="842">
        <v>10262</v>
      </c>
      <c r="I588" s="842">
        <v>12170</v>
      </c>
      <c r="J588" s="842">
        <v>22432</v>
      </c>
      <c r="K588" s="842">
        <v>1666</v>
      </c>
      <c r="L588" s="842">
        <v>1460</v>
      </c>
      <c r="M588" s="842">
        <v>3126</v>
      </c>
      <c r="N588" s="842">
        <v>257</v>
      </c>
      <c r="O588" s="842">
        <v>169</v>
      </c>
      <c r="P588" s="842">
        <v>426</v>
      </c>
      <c r="Q588" s="842">
        <v>18360</v>
      </c>
      <c r="R588" s="842">
        <v>19157</v>
      </c>
      <c r="S588" s="842">
        <v>37517</v>
      </c>
    </row>
    <row r="589" spans="1:19" hidden="1">
      <c r="A589" t="s">
        <v>5017</v>
      </c>
      <c r="B589" t="s">
        <v>4848</v>
      </c>
      <c r="C589" t="s">
        <v>702</v>
      </c>
      <c r="D589" t="s">
        <v>5157</v>
      </c>
      <c r="E589" s="842">
        <v>1800</v>
      </c>
      <c r="F589" s="842">
        <v>1010</v>
      </c>
      <c r="G589" s="842">
        <v>2810</v>
      </c>
      <c r="H589" s="842">
        <v>5268</v>
      </c>
      <c r="I589" s="842">
        <v>3942</v>
      </c>
      <c r="J589" s="842">
        <v>9210</v>
      </c>
      <c r="K589" s="842">
        <v>727</v>
      </c>
      <c r="L589" s="842">
        <v>134</v>
      </c>
      <c r="M589" s="842">
        <v>861</v>
      </c>
      <c r="N589" s="842">
        <v>0</v>
      </c>
      <c r="O589" s="842">
        <v>0</v>
      </c>
      <c r="P589" s="842">
        <v>0</v>
      </c>
      <c r="Q589" s="842">
        <v>7795</v>
      </c>
      <c r="R589" s="842">
        <v>5086</v>
      </c>
      <c r="S589" s="842">
        <v>12881</v>
      </c>
    </row>
    <row r="590" spans="1:19" hidden="1">
      <c r="A590" t="s">
        <v>5039</v>
      </c>
      <c r="B590" t="s">
        <v>4848</v>
      </c>
      <c r="C590" t="s">
        <v>702</v>
      </c>
      <c r="D590" t="s">
        <v>5158</v>
      </c>
      <c r="E590" s="842">
        <v>0</v>
      </c>
      <c r="F590" s="842">
        <v>0</v>
      </c>
      <c r="G590" s="842">
        <v>0</v>
      </c>
      <c r="H590" s="842">
        <v>499</v>
      </c>
      <c r="I590" s="842">
        <v>854</v>
      </c>
      <c r="J590" s="842">
        <v>1353</v>
      </c>
      <c r="K590" s="842">
        <v>0</v>
      </c>
      <c r="L590" s="842">
        <v>0</v>
      </c>
      <c r="M590" s="842">
        <v>0</v>
      </c>
      <c r="N590" s="842">
        <v>0</v>
      </c>
      <c r="O590" s="842">
        <v>0</v>
      </c>
      <c r="P590" s="842">
        <v>0</v>
      </c>
      <c r="Q590" s="842">
        <v>499</v>
      </c>
      <c r="R590" s="842">
        <v>854</v>
      </c>
      <c r="S590" s="842">
        <v>1353</v>
      </c>
    </row>
    <row r="591" spans="1:19" hidden="1">
      <c r="A591" t="s">
        <v>5039</v>
      </c>
      <c r="B591" t="s">
        <v>4848</v>
      </c>
      <c r="C591" t="s">
        <v>702</v>
      </c>
      <c r="D591" t="s">
        <v>735</v>
      </c>
      <c r="E591" s="842">
        <v>7975</v>
      </c>
      <c r="F591" s="842">
        <v>6368</v>
      </c>
      <c r="G591" s="842">
        <v>14343</v>
      </c>
      <c r="H591" s="842">
        <v>16029</v>
      </c>
      <c r="I591" s="842">
        <v>16966</v>
      </c>
      <c r="J591" s="842">
        <v>32995</v>
      </c>
      <c r="K591" s="842">
        <v>2393</v>
      </c>
      <c r="L591" s="842">
        <v>1594</v>
      </c>
      <c r="M591" s="842">
        <v>3987</v>
      </c>
      <c r="N591" s="842">
        <v>257</v>
      </c>
      <c r="O591" s="842">
        <v>169</v>
      </c>
      <c r="P591" s="842">
        <v>426</v>
      </c>
      <c r="Q591" s="842">
        <v>26654</v>
      </c>
      <c r="R591" s="842">
        <v>25097</v>
      </c>
      <c r="S591" s="842">
        <v>51751</v>
      </c>
    </row>
    <row r="592" spans="1:19">
      <c r="A592" t="s">
        <v>5039</v>
      </c>
      <c r="B592" t="s">
        <v>4848</v>
      </c>
      <c r="C592" t="s">
        <v>703</v>
      </c>
      <c r="D592" t="s">
        <v>5156</v>
      </c>
      <c r="E592" s="842">
        <v>4341</v>
      </c>
      <c r="F592" s="842">
        <v>3230</v>
      </c>
      <c r="G592" s="842">
        <v>7571</v>
      </c>
      <c r="H592" s="842">
        <v>5906</v>
      </c>
      <c r="I592" s="842">
        <v>5828</v>
      </c>
      <c r="J592" s="842">
        <v>11734</v>
      </c>
      <c r="K592" s="842">
        <v>1520</v>
      </c>
      <c r="L592" s="842">
        <v>834</v>
      </c>
      <c r="M592" s="842">
        <v>2354</v>
      </c>
      <c r="N592" s="842">
        <v>210</v>
      </c>
      <c r="O592" s="842">
        <v>95</v>
      </c>
      <c r="P592" s="842">
        <v>305</v>
      </c>
      <c r="Q592" s="842">
        <v>11977</v>
      </c>
      <c r="R592" s="842">
        <v>9987</v>
      </c>
      <c r="S592" s="842">
        <v>21964</v>
      </c>
    </row>
    <row r="593" spans="1:19" hidden="1">
      <c r="A593" t="s">
        <v>5039</v>
      </c>
      <c r="B593" t="s">
        <v>4848</v>
      </c>
      <c r="C593" t="s">
        <v>703</v>
      </c>
      <c r="D593" t="s">
        <v>5157</v>
      </c>
      <c r="E593" s="842">
        <v>1169</v>
      </c>
      <c r="F593" s="842">
        <v>496</v>
      </c>
      <c r="G593" s="842">
        <v>1665</v>
      </c>
      <c r="H593" s="842">
        <v>1142</v>
      </c>
      <c r="I593" s="842">
        <v>699</v>
      </c>
      <c r="J593" s="842">
        <v>1841</v>
      </c>
      <c r="K593" s="842">
        <v>83</v>
      </c>
      <c r="L593" s="842">
        <v>12</v>
      </c>
      <c r="M593" s="842">
        <v>95</v>
      </c>
      <c r="N593" s="842">
        <v>0</v>
      </c>
      <c r="O593" s="842">
        <v>0</v>
      </c>
      <c r="P593" s="842">
        <v>0</v>
      </c>
      <c r="Q593" s="842">
        <v>2394</v>
      </c>
      <c r="R593" s="842">
        <v>1207</v>
      </c>
      <c r="S593" s="842">
        <v>3601</v>
      </c>
    </row>
    <row r="594" spans="1:19" hidden="1">
      <c r="A594" t="s">
        <v>4903</v>
      </c>
      <c r="B594" t="s">
        <v>4848</v>
      </c>
      <c r="C594" t="s">
        <v>703</v>
      </c>
      <c r="D594" t="s">
        <v>735</v>
      </c>
      <c r="E594" s="842">
        <v>5510</v>
      </c>
      <c r="F594" s="842">
        <v>3726</v>
      </c>
      <c r="G594" s="842">
        <v>9236</v>
      </c>
      <c r="H594" s="842">
        <v>7048</v>
      </c>
      <c r="I594" s="842">
        <v>6527</v>
      </c>
      <c r="J594" s="842">
        <v>13575</v>
      </c>
      <c r="K594" s="842">
        <v>1603</v>
      </c>
      <c r="L594" s="842">
        <v>846</v>
      </c>
      <c r="M594" s="842">
        <v>2449</v>
      </c>
      <c r="N594" s="842">
        <v>210</v>
      </c>
      <c r="O594" s="842">
        <v>95</v>
      </c>
      <c r="P594" s="842">
        <v>305</v>
      </c>
      <c r="Q594" s="842">
        <v>14371</v>
      </c>
      <c r="R594" s="842">
        <v>11194</v>
      </c>
      <c r="S594" s="842">
        <v>25565</v>
      </c>
    </row>
    <row r="595" spans="1:19">
      <c r="A595" t="s">
        <v>4903</v>
      </c>
      <c r="B595" t="s">
        <v>4848</v>
      </c>
      <c r="C595" t="s">
        <v>708</v>
      </c>
      <c r="D595" t="s">
        <v>5156</v>
      </c>
      <c r="E595" s="842">
        <v>599</v>
      </c>
      <c r="F595" s="842">
        <v>417</v>
      </c>
      <c r="G595" s="842">
        <v>1016</v>
      </c>
      <c r="H595" s="842">
        <v>750</v>
      </c>
      <c r="I595" s="842">
        <v>359</v>
      </c>
      <c r="J595" s="842">
        <v>1109</v>
      </c>
      <c r="K595" s="842">
        <v>205</v>
      </c>
      <c r="L595" s="842">
        <v>68</v>
      </c>
      <c r="M595" s="842">
        <v>273</v>
      </c>
      <c r="N595" s="842">
        <v>6</v>
      </c>
      <c r="O595" s="842">
        <v>0</v>
      </c>
      <c r="P595" s="842">
        <v>6</v>
      </c>
      <c r="Q595" s="842">
        <v>1560</v>
      </c>
      <c r="R595" s="842">
        <v>844</v>
      </c>
      <c r="S595" s="842">
        <v>2404</v>
      </c>
    </row>
    <row r="596" spans="1:19" hidden="1">
      <c r="A596" t="s">
        <v>4903</v>
      </c>
      <c r="B596" t="s">
        <v>4848</v>
      </c>
      <c r="C596" t="s">
        <v>708</v>
      </c>
      <c r="D596" t="s">
        <v>5157</v>
      </c>
      <c r="E596" s="842">
        <v>5</v>
      </c>
      <c r="F596" s="842">
        <v>5</v>
      </c>
      <c r="G596" s="842">
        <v>10</v>
      </c>
      <c r="H596" s="842">
        <v>88</v>
      </c>
      <c r="I596" s="842">
        <v>24</v>
      </c>
      <c r="J596" s="842">
        <v>112</v>
      </c>
      <c r="K596" s="842">
        <v>0</v>
      </c>
      <c r="L596" s="842">
        <v>0</v>
      </c>
      <c r="M596" s="842">
        <v>0</v>
      </c>
      <c r="N596" s="842">
        <v>0</v>
      </c>
      <c r="O596" s="842">
        <v>0</v>
      </c>
      <c r="P596" s="842">
        <v>0</v>
      </c>
      <c r="Q596" s="842">
        <v>93</v>
      </c>
      <c r="R596" s="842">
        <v>29</v>
      </c>
      <c r="S596" s="842">
        <v>122</v>
      </c>
    </row>
    <row r="597" spans="1:19" hidden="1">
      <c r="A597" t="s">
        <v>4903</v>
      </c>
      <c r="B597" t="s">
        <v>4848</v>
      </c>
      <c r="C597" t="s">
        <v>708</v>
      </c>
      <c r="D597" t="s">
        <v>735</v>
      </c>
      <c r="E597" s="842">
        <v>604</v>
      </c>
      <c r="F597" s="842">
        <v>422</v>
      </c>
      <c r="G597" s="842">
        <v>1026</v>
      </c>
      <c r="H597" s="842">
        <v>838</v>
      </c>
      <c r="I597" s="842">
        <v>383</v>
      </c>
      <c r="J597" s="842">
        <v>1221</v>
      </c>
      <c r="K597" s="842">
        <v>205</v>
      </c>
      <c r="L597" s="842">
        <v>68</v>
      </c>
      <c r="M597" s="842">
        <v>273</v>
      </c>
      <c r="N597" s="842">
        <v>6</v>
      </c>
      <c r="O597" s="842">
        <v>0</v>
      </c>
      <c r="P597" s="842">
        <v>6</v>
      </c>
      <c r="Q597" s="842">
        <v>1653</v>
      </c>
      <c r="R597" s="842">
        <v>873</v>
      </c>
      <c r="S597" s="842">
        <v>2526</v>
      </c>
    </row>
    <row r="598" spans="1:19">
      <c r="A598" t="s">
        <v>4872</v>
      </c>
      <c r="B598" t="s">
        <v>4848</v>
      </c>
      <c r="C598" t="s">
        <v>704</v>
      </c>
      <c r="D598" t="s">
        <v>5156</v>
      </c>
      <c r="E598" s="842">
        <v>6199</v>
      </c>
      <c r="F598" s="842">
        <v>3717</v>
      </c>
      <c r="G598" s="842">
        <v>9916</v>
      </c>
      <c r="H598" s="842">
        <v>5913</v>
      </c>
      <c r="I598" s="842">
        <v>5376</v>
      </c>
      <c r="J598" s="842">
        <v>11289</v>
      </c>
      <c r="K598" s="842">
        <v>811</v>
      </c>
      <c r="L598" s="842">
        <v>796</v>
      </c>
      <c r="M598" s="842">
        <v>1607</v>
      </c>
      <c r="N598" s="842">
        <v>115</v>
      </c>
      <c r="O598" s="842">
        <v>120</v>
      </c>
      <c r="P598" s="842">
        <v>235</v>
      </c>
      <c r="Q598" s="842">
        <v>13038</v>
      </c>
      <c r="R598" s="842">
        <v>10009</v>
      </c>
      <c r="S598" s="842">
        <v>23047</v>
      </c>
    </row>
    <row r="599" spans="1:19" hidden="1">
      <c r="A599" t="s">
        <v>4872</v>
      </c>
      <c r="B599" t="s">
        <v>4848</v>
      </c>
      <c r="C599" t="s">
        <v>704</v>
      </c>
      <c r="D599" t="s">
        <v>5157</v>
      </c>
      <c r="E599" s="842">
        <v>1375</v>
      </c>
      <c r="F599" s="842">
        <v>611</v>
      </c>
      <c r="G599" s="842">
        <v>1986</v>
      </c>
      <c r="H599" s="842">
        <v>1330</v>
      </c>
      <c r="I599" s="842">
        <v>543</v>
      </c>
      <c r="J599" s="842">
        <v>1873</v>
      </c>
      <c r="K599" s="842">
        <v>58</v>
      </c>
      <c r="L599" s="842">
        <v>29</v>
      </c>
      <c r="M599" s="842">
        <v>87</v>
      </c>
      <c r="N599" s="842">
        <v>0</v>
      </c>
      <c r="O599" s="842">
        <v>0</v>
      </c>
      <c r="P599" s="842">
        <v>0</v>
      </c>
      <c r="Q599" s="842">
        <v>2763</v>
      </c>
      <c r="R599" s="842">
        <v>1183</v>
      </c>
      <c r="S599" s="842">
        <v>3946</v>
      </c>
    </row>
    <row r="600" spans="1:19" hidden="1">
      <c r="A600" t="s">
        <v>4872</v>
      </c>
      <c r="B600" t="s">
        <v>4848</v>
      </c>
      <c r="C600" t="s">
        <v>704</v>
      </c>
      <c r="D600" t="s">
        <v>735</v>
      </c>
      <c r="E600" s="842">
        <v>7574</v>
      </c>
      <c r="F600" s="842">
        <v>4328</v>
      </c>
      <c r="G600" s="842">
        <v>11902</v>
      </c>
      <c r="H600" s="842">
        <v>7243</v>
      </c>
      <c r="I600" s="842">
        <v>5919</v>
      </c>
      <c r="J600" s="842">
        <v>13162</v>
      </c>
      <c r="K600" s="842">
        <v>869</v>
      </c>
      <c r="L600" s="842">
        <v>825</v>
      </c>
      <c r="M600" s="842">
        <v>1694</v>
      </c>
      <c r="N600" s="842">
        <v>115</v>
      </c>
      <c r="O600" s="842">
        <v>120</v>
      </c>
      <c r="P600" s="842">
        <v>235</v>
      </c>
      <c r="Q600" s="842">
        <v>15801</v>
      </c>
      <c r="R600" s="842">
        <v>11192</v>
      </c>
      <c r="S600" s="842">
        <v>26993</v>
      </c>
    </row>
    <row r="601" spans="1:19">
      <c r="A601" t="s">
        <v>4975</v>
      </c>
      <c r="B601" t="s">
        <v>4848</v>
      </c>
      <c r="C601" t="s">
        <v>520</v>
      </c>
      <c r="D601" t="s">
        <v>5156</v>
      </c>
      <c r="E601" s="842">
        <v>4501</v>
      </c>
      <c r="F601" s="842">
        <v>3574</v>
      </c>
      <c r="G601" s="842">
        <v>8075</v>
      </c>
      <c r="H601" s="842">
        <v>6311</v>
      </c>
      <c r="I601" s="842">
        <v>7443</v>
      </c>
      <c r="J601" s="842">
        <v>13754</v>
      </c>
      <c r="K601" s="842">
        <v>1200</v>
      </c>
      <c r="L601" s="842">
        <v>988</v>
      </c>
      <c r="M601" s="842">
        <v>2188</v>
      </c>
      <c r="N601" s="842">
        <v>236</v>
      </c>
      <c r="O601" s="842">
        <v>120</v>
      </c>
      <c r="P601" s="842">
        <v>356</v>
      </c>
      <c r="Q601" s="842">
        <v>12248</v>
      </c>
      <c r="R601" s="842">
        <v>12125</v>
      </c>
      <c r="S601" s="842">
        <v>24373</v>
      </c>
    </row>
    <row r="602" spans="1:19" hidden="1">
      <c r="A602" t="s">
        <v>4975</v>
      </c>
      <c r="B602" t="s">
        <v>4848</v>
      </c>
      <c r="C602" t="s">
        <v>520</v>
      </c>
      <c r="D602" t="s">
        <v>5157</v>
      </c>
      <c r="E602" s="842">
        <v>1058</v>
      </c>
      <c r="F602" s="842">
        <v>647</v>
      </c>
      <c r="G602" s="842">
        <v>1705</v>
      </c>
      <c r="H602" s="842">
        <v>2246</v>
      </c>
      <c r="I602" s="842">
        <v>1760</v>
      </c>
      <c r="J602" s="842">
        <v>4006</v>
      </c>
      <c r="K602" s="842">
        <v>76</v>
      </c>
      <c r="L602" s="842">
        <v>35</v>
      </c>
      <c r="M602" s="842">
        <v>111</v>
      </c>
      <c r="N602" s="842">
        <v>0</v>
      </c>
      <c r="O602" s="842">
        <v>0</v>
      </c>
      <c r="P602" s="842">
        <v>0</v>
      </c>
      <c r="Q602" s="842">
        <v>3380</v>
      </c>
      <c r="R602" s="842">
        <v>2442</v>
      </c>
      <c r="S602" s="842">
        <v>5822</v>
      </c>
    </row>
    <row r="603" spans="1:19" hidden="1">
      <c r="A603" t="s">
        <v>4975</v>
      </c>
      <c r="B603" t="s">
        <v>4848</v>
      </c>
      <c r="C603" t="s">
        <v>520</v>
      </c>
      <c r="D603" t="s">
        <v>5158</v>
      </c>
      <c r="E603" s="842">
        <v>0</v>
      </c>
      <c r="F603" s="842">
        <v>0</v>
      </c>
      <c r="G603" s="842">
        <v>0</v>
      </c>
      <c r="H603" s="842">
        <v>4</v>
      </c>
      <c r="I603" s="842">
        <v>9</v>
      </c>
      <c r="J603" s="842">
        <v>13</v>
      </c>
      <c r="K603" s="842">
        <v>0</v>
      </c>
      <c r="L603" s="842">
        <v>0</v>
      </c>
      <c r="M603" s="842">
        <v>0</v>
      </c>
      <c r="N603" s="842">
        <v>0</v>
      </c>
      <c r="O603" s="842">
        <v>0</v>
      </c>
      <c r="P603" s="842">
        <v>0</v>
      </c>
      <c r="Q603" s="842">
        <v>4</v>
      </c>
      <c r="R603" s="842">
        <v>9</v>
      </c>
      <c r="S603" s="842">
        <v>13</v>
      </c>
    </row>
    <row r="604" spans="1:19" hidden="1">
      <c r="A604" t="s">
        <v>4873</v>
      </c>
      <c r="B604" t="s">
        <v>4848</v>
      </c>
      <c r="C604" t="s">
        <v>520</v>
      </c>
      <c r="D604" t="s">
        <v>735</v>
      </c>
      <c r="E604" s="842">
        <v>5559</v>
      </c>
      <c r="F604" s="842">
        <v>4221</v>
      </c>
      <c r="G604" s="842">
        <v>9780</v>
      </c>
      <c r="H604" s="842">
        <v>8561</v>
      </c>
      <c r="I604" s="842">
        <v>9212</v>
      </c>
      <c r="J604" s="842">
        <v>17773</v>
      </c>
      <c r="K604" s="842">
        <v>1276</v>
      </c>
      <c r="L604" s="842">
        <v>1023</v>
      </c>
      <c r="M604" s="842">
        <v>2299</v>
      </c>
      <c r="N604" s="842">
        <v>236</v>
      </c>
      <c r="O604" s="842">
        <v>120</v>
      </c>
      <c r="P604" s="842">
        <v>356</v>
      </c>
      <c r="Q604" s="842">
        <v>15632</v>
      </c>
      <c r="R604" s="842">
        <v>14576</v>
      </c>
      <c r="S604" s="842">
        <v>30208</v>
      </c>
    </row>
    <row r="605" spans="1:19">
      <c r="A605" t="s">
        <v>4873</v>
      </c>
      <c r="B605" t="s">
        <v>4862</v>
      </c>
      <c r="C605" t="s">
        <v>521</v>
      </c>
      <c r="D605" t="s">
        <v>5156</v>
      </c>
      <c r="E605" s="842">
        <v>949</v>
      </c>
      <c r="F605" s="842">
        <v>1084</v>
      </c>
      <c r="G605" s="842">
        <v>2033</v>
      </c>
      <c r="H605" s="842">
        <v>1766</v>
      </c>
      <c r="I605" s="842">
        <v>1884</v>
      </c>
      <c r="J605" s="842">
        <v>3650</v>
      </c>
      <c r="K605" s="842">
        <v>487</v>
      </c>
      <c r="L605" s="842">
        <v>156</v>
      </c>
      <c r="M605" s="842">
        <v>643</v>
      </c>
      <c r="N605" s="842">
        <v>17</v>
      </c>
      <c r="O605" s="842">
        <v>8</v>
      </c>
      <c r="P605" s="842">
        <v>25</v>
      </c>
      <c r="Q605" s="842">
        <v>3219</v>
      </c>
      <c r="R605" s="842">
        <v>3132</v>
      </c>
      <c r="S605" s="842">
        <v>6351</v>
      </c>
    </row>
    <row r="606" spans="1:19" hidden="1">
      <c r="A606" t="s">
        <v>5041</v>
      </c>
      <c r="B606" t="s">
        <v>4862</v>
      </c>
      <c r="C606" t="s">
        <v>521</v>
      </c>
      <c r="D606" t="s">
        <v>5157</v>
      </c>
      <c r="E606" s="842">
        <v>232</v>
      </c>
      <c r="F606" s="842">
        <v>244</v>
      </c>
      <c r="G606" s="842">
        <v>476</v>
      </c>
      <c r="H606" s="842">
        <v>0</v>
      </c>
      <c r="I606" s="842">
        <v>0</v>
      </c>
      <c r="J606" s="842">
        <v>0</v>
      </c>
      <c r="K606" s="842">
        <v>49</v>
      </c>
      <c r="L606" s="842">
        <v>7</v>
      </c>
      <c r="M606" s="842">
        <v>56</v>
      </c>
      <c r="N606" s="842">
        <v>0</v>
      </c>
      <c r="O606" s="842">
        <v>0</v>
      </c>
      <c r="P606" s="842">
        <v>0</v>
      </c>
      <c r="Q606" s="842">
        <v>281</v>
      </c>
      <c r="R606" s="842">
        <v>251</v>
      </c>
      <c r="S606" s="842">
        <v>532</v>
      </c>
    </row>
    <row r="607" spans="1:19" hidden="1">
      <c r="A607" t="s">
        <v>5041</v>
      </c>
      <c r="B607" t="s">
        <v>4862</v>
      </c>
      <c r="C607" t="s">
        <v>521</v>
      </c>
      <c r="D607" t="s">
        <v>735</v>
      </c>
      <c r="E607" s="842">
        <v>1181</v>
      </c>
      <c r="F607" s="842">
        <v>1328</v>
      </c>
      <c r="G607" s="842">
        <v>2509</v>
      </c>
      <c r="H607" s="842">
        <v>1766</v>
      </c>
      <c r="I607" s="842">
        <v>1884</v>
      </c>
      <c r="J607" s="842">
        <v>3650</v>
      </c>
      <c r="K607" s="842">
        <v>536</v>
      </c>
      <c r="L607" s="842">
        <v>163</v>
      </c>
      <c r="M607" s="842">
        <v>699</v>
      </c>
      <c r="N607" s="842">
        <v>17</v>
      </c>
      <c r="O607" s="842">
        <v>8</v>
      </c>
      <c r="P607" s="842">
        <v>25</v>
      </c>
      <c r="Q607" s="842">
        <v>3500</v>
      </c>
      <c r="R607" s="842">
        <v>3383</v>
      </c>
      <c r="S607" s="842">
        <v>6883</v>
      </c>
    </row>
    <row r="608" spans="1:19">
      <c r="A608" t="s">
        <v>5041</v>
      </c>
      <c r="B608" t="s">
        <v>4848</v>
      </c>
      <c r="C608" t="s">
        <v>521</v>
      </c>
      <c r="D608" t="s">
        <v>5156</v>
      </c>
      <c r="E608" s="842">
        <v>2538</v>
      </c>
      <c r="F608" s="842">
        <v>1529</v>
      </c>
      <c r="G608" s="842">
        <v>4067</v>
      </c>
      <c r="H608" s="842">
        <v>11568</v>
      </c>
      <c r="I608" s="842">
        <v>9568</v>
      </c>
      <c r="J608" s="842">
        <v>21136</v>
      </c>
      <c r="K608" s="842">
        <v>1575</v>
      </c>
      <c r="L608" s="842">
        <v>1449</v>
      </c>
      <c r="M608" s="842">
        <v>3024</v>
      </c>
      <c r="N608" s="842">
        <v>700</v>
      </c>
      <c r="O608" s="842">
        <v>519</v>
      </c>
      <c r="P608" s="842">
        <v>1219</v>
      </c>
      <c r="Q608" s="842">
        <v>16381</v>
      </c>
      <c r="R608" s="842">
        <v>13065</v>
      </c>
      <c r="S608" s="842">
        <v>29446</v>
      </c>
    </row>
    <row r="609" spans="1:19" hidden="1">
      <c r="A609" t="s">
        <v>4976</v>
      </c>
      <c r="B609" t="s">
        <v>4848</v>
      </c>
      <c r="C609" t="s">
        <v>521</v>
      </c>
      <c r="D609" t="s">
        <v>5157</v>
      </c>
      <c r="E609" s="842">
        <v>85</v>
      </c>
      <c r="F609" s="842">
        <v>20</v>
      </c>
      <c r="G609" s="842">
        <v>105</v>
      </c>
      <c r="H609" s="842">
        <v>4932</v>
      </c>
      <c r="I609" s="842">
        <v>3408</v>
      </c>
      <c r="J609" s="842">
        <v>8340</v>
      </c>
      <c r="K609" s="842">
        <v>33</v>
      </c>
      <c r="L609" s="842">
        <v>10</v>
      </c>
      <c r="M609" s="842">
        <v>43</v>
      </c>
      <c r="N609" s="842">
        <v>0</v>
      </c>
      <c r="O609" s="842">
        <v>0</v>
      </c>
      <c r="P609" s="842">
        <v>0</v>
      </c>
      <c r="Q609" s="842">
        <v>5050</v>
      </c>
      <c r="R609" s="842">
        <v>3438</v>
      </c>
      <c r="S609" s="842">
        <v>8488</v>
      </c>
    </row>
    <row r="610" spans="1:19" hidden="1">
      <c r="A610" t="s">
        <v>4976</v>
      </c>
      <c r="B610" t="s">
        <v>4848</v>
      </c>
      <c r="C610" t="s">
        <v>521</v>
      </c>
      <c r="D610" t="s">
        <v>5158</v>
      </c>
      <c r="E610" s="842">
        <v>12</v>
      </c>
      <c r="F610" s="842">
        <v>3</v>
      </c>
      <c r="G610" s="842">
        <v>15</v>
      </c>
      <c r="H610" s="842">
        <v>48</v>
      </c>
      <c r="I610" s="842">
        <v>67</v>
      </c>
      <c r="J610" s="842">
        <v>115</v>
      </c>
      <c r="K610" s="842">
        <v>227</v>
      </c>
      <c r="L610" s="842">
        <v>31</v>
      </c>
      <c r="M610" s="842">
        <v>258</v>
      </c>
      <c r="N610" s="842">
        <v>0</v>
      </c>
      <c r="O610" s="842">
        <v>0</v>
      </c>
      <c r="P610" s="842">
        <v>0</v>
      </c>
      <c r="Q610" s="842">
        <v>287</v>
      </c>
      <c r="R610" s="842">
        <v>101</v>
      </c>
      <c r="S610" s="842">
        <v>388</v>
      </c>
    </row>
    <row r="611" spans="1:19" hidden="1">
      <c r="A611" t="s">
        <v>4976</v>
      </c>
      <c r="B611" t="s">
        <v>4848</v>
      </c>
      <c r="C611" t="s">
        <v>521</v>
      </c>
      <c r="D611" t="s">
        <v>735</v>
      </c>
      <c r="E611" s="842">
        <v>2635</v>
      </c>
      <c r="F611" s="842">
        <v>1552</v>
      </c>
      <c r="G611" s="842">
        <v>4187</v>
      </c>
      <c r="H611" s="842">
        <v>16548</v>
      </c>
      <c r="I611" s="842">
        <v>13043</v>
      </c>
      <c r="J611" s="842">
        <v>29591</v>
      </c>
      <c r="K611" s="842">
        <v>1835</v>
      </c>
      <c r="L611" s="842">
        <v>1490</v>
      </c>
      <c r="M611" s="842">
        <v>3325</v>
      </c>
      <c r="N611" s="842">
        <v>700</v>
      </c>
      <c r="O611" s="842">
        <v>519</v>
      </c>
      <c r="P611" s="842">
        <v>1219</v>
      </c>
      <c r="Q611" s="842">
        <v>21718</v>
      </c>
      <c r="R611" s="842">
        <v>16604</v>
      </c>
      <c r="S611" s="842">
        <v>38322</v>
      </c>
    </row>
    <row r="612" spans="1:19">
      <c r="A612" t="s">
        <v>5042</v>
      </c>
      <c r="B612" t="s">
        <v>4848</v>
      </c>
      <c r="C612" t="s">
        <v>521</v>
      </c>
      <c r="D612" t="s">
        <v>5156</v>
      </c>
      <c r="E612" s="842">
        <v>1690</v>
      </c>
      <c r="F612" s="842">
        <v>1632</v>
      </c>
      <c r="G612" s="842">
        <v>3322</v>
      </c>
      <c r="H612" s="842">
        <v>2943</v>
      </c>
      <c r="I612" s="842">
        <v>4765</v>
      </c>
      <c r="J612" s="842">
        <v>7708</v>
      </c>
      <c r="K612" s="842">
        <v>412</v>
      </c>
      <c r="L612" s="842">
        <v>541</v>
      </c>
      <c r="M612" s="842">
        <v>953</v>
      </c>
      <c r="N612" s="842">
        <v>125</v>
      </c>
      <c r="O612" s="842">
        <v>122</v>
      </c>
      <c r="P612" s="842">
        <v>247</v>
      </c>
      <c r="Q612" s="842">
        <v>5170</v>
      </c>
      <c r="R612" s="842">
        <v>7060</v>
      </c>
      <c r="S612" s="842">
        <v>12230</v>
      </c>
    </row>
    <row r="613" spans="1:19" hidden="1">
      <c r="A613" t="s">
        <v>5042</v>
      </c>
      <c r="B613" t="s">
        <v>4848</v>
      </c>
      <c r="C613" t="s">
        <v>521</v>
      </c>
      <c r="D613" t="s">
        <v>5157</v>
      </c>
      <c r="E613" s="842">
        <v>32</v>
      </c>
      <c r="F613" s="842">
        <v>17</v>
      </c>
      <c r="G613" s="842">
        <v>49</v>
      </c>
      <c r="H613" s="842">
        <v>378</v>
      </c>
      <c r="I613" s="842">
        <v>523</v>
      </c>
      <c r="J613" s="842">
        <v>901</v>
      </c>
      <c r="K613" s="842">
        <v>0</v>
      </c>
      <c r="L613" s="842">
        <v>0</v>
      </c>
      <c r="M613" s="842">
        <v>0</v>
      </c>
      <c r="N613" s="842">
        <v>0</v>
      </c>
      <c r="O613" s="842">
        <v>0</v>
      </c>
      <c r="P613" s="842">
        <v>0</v>
      </c>
      <c r="Q613" s="842">
        <v>410</v>
      </c>
      <c r="R613" s="842">
        <v>540</v>
      </c>
      <c r="S613" s="842">
        <v>950</v>
      </c>
    </row>
    <row r="614" spans="1:19" hidden="1">
      <c r="A614" t="s">
        <v>5042</v>
      </c>
      <c r="B614" t="s">
        <v>4848</v>
      </c>
      <c r="C614" t="s">
        <v>521</v>
      </c>
      <c r="D614" t="s">
        <v>5158</v>
      </c>
      <c r="E614" s="842">
        <v>0</v>
      </c>
      <c r="F614" s="842">
        <v>0</v>
      </c>
      <c r="G614" s="842">
        <v>0</v>
      </c>
      <c r="H614" s="842">
        <v>14</v>
      </c>
      <c r="I614" s="842">
        <v>9</v>
      </c>
      <c r="J614" s="842">
        <v>23</v>
      </c>
      <c r="K614" s="842">
        <v>36</v>
      </c>
      <c r="L614" s="842">
        <v>16</v>
      </c>
      <c r="M614" s="842">
        <v>52</v>
      </c>
      <c r="N614" s="842">
        <v>0</v>
      </c>
      <c r="O614" s="842">
        <v>0</v>
      </c>
      <c r="P614" s="842">
        <v>0</v>
      </c>
      <c r="Q614" s="842">
        <v>50</v>
      </c>
      <c r="R614" s="842">
        <v>25</v>
      </c>
      <c r="S614" s="842">
        <v>75</v>
      </c>
    </row>
    <row r="615" spans="1:19" hidden="1">
      <c r="A615" t="s">
        <v>5042</v>
      </c>
      <c r="B615" t="s">
        <v>4848</v>
      </c>
      <c r="C615" t="s">
        <v>521</v>
      </c>
      <c r="D615" t="s">
        <v>735</v>
      </c>
      <c r="E615" s="842">
        <v>1722</v>
      </c>
      <c r="F615" s="842">
        <v>1649</v>
      </c>
      <c r="G615" s="842">
        <v>3371</v>
      </c>
      <c r="H615" s="842">
        <v>3335</v>
      </c>
      <c r="I615" s="842">
        <v>5297</v>
      </c>
      <c r="J615" s="842">
        <v>8632</v>
      </c>
      <c r="K615" s="842">
        <v>448</v>
      </c>
      <c r="L615" s="842">
        <v>557</v>
      </c>
      <c r="M615" s="842">
        <v>1005</v>
      </c>
      <c r="N615" s="842">
        <v>125</v>
      </c>
      <c r="O615" s="842">
        <v>122</v>
      </c>
      <c r="P615" s="842">
        <v>247</v>
      </c>
      <c r="Q615" s="842">
        <v>5630</v>
      </c>
      <c r="R615" s="842">
        <v>7625</v>
      </c>
      <c r="S615" s="842">
        <v>13255</v>
      </c>
    </row>
    <row r="616" spans="1:19">
      <c r="A616" t="s">
        <v>5043</v>
      </c>
      <c r="B616" t="s">
        <v>4848</v>
      </c>
      <c r="C616" t="s">
        <v>705</v>
      </c>
      <c r="D616" t="s">
        <v>5156</v>
      </c>
      <c r="E616" s="842">
        <v>1184</v>
      </c>
      <c r="F616" s="842">
        <v>1034</v>
      </c>
      <c r="G616" s="842">
        <v>2218</v>
      </c>
      <c r="H616" s="842">
        <v>1251</v>
      </c>
      <c r="I616" s="842">
        <v>921</v>
      </c>
      <c r="J616" s="842">
        <v>2172</v>
      </c>
      <c r="K616" s="842">
        <v>257</v>
      </c>
      <c r="L616" s="842">
        <v>106</v>
      </c>
      <c r="M616" s="842">
        <v>363</v>
      </c>
      <c r="N616" s="842">
        <v>6</v>
      </c>
      <c r="O616" s="842">
        <v>6</v>
      </c>
      <c r="P616" s="842">
        <v>12</v>
      </c>
      <c r="Q616" s="842">
        <v>2698</v>
      </c>
      <c r="R616" s="842">
        <v>2067</v>
      </c>
      <c r="S616" s="842">
        <v>4765</v>
      </c>
    </row>
    <row r="617" spans="1:19" hidden="1">
      <c r="A617" t="s">
        <v>5043</v>
      </c>
      <c r="B617" t="s">
        <v>4848</v>
      </c>
      <c r="C617" t="s">
        <v>705</v>
      </c>
      <c r="D617" t="s">
        <v>5157</v>
      </c>
      <c r="E617" s="842">
        <v>0</v>
      </c>
      <c r="F617" s="842">
        <v>0</v>
      </c>
      <c r="G617" s="842">
        <v>0</v>
      </c>
      <c r="H617" s="842">
        <v>295</v>
      </c>
      <c r="I617" s="842">
        <v>144</v>
      </c>
      <c r="J617" s="842">
        <v>439</v>
      </c>
      <c r="K617" s="842">
        <v>26</v>
      </c>
      <c r="L617" s="842">
        <v>2</v>
      </c>
      <c r="M617" s="842">
        <v>28</v>
      </c>
      <c r="N617" s="842">
        <v>0</v>
      </c>
      <c r="O617" s="842">
        <v>0</v>
      </c>
      <c r="P617" s="842">
        <v>0</v>
      </c>
      <c r="Q617" s="842">
        <v>321</v>
      </c>
      <c r="R617" s="842">
        <v>146</v>
      </c>
      <c r="S617" s="842">
        <v>467</v>
      </c>
    </row>
    <row r="618" spans="1:19" hidden="1">
      <c r="A618" t="s">
        <v>5043</v>
      </c>
      <c r="B618" t="s">
        <v>4848</v>
      </c>
      <c r="C618" t="s">
        <v>705</v>
      </c>
      <c r="D618" t="s">
        <v>735</v>
      </c>
      <c r="E618" s="842">
        <v>1184</v>
      </c>
      <c r="F618" s="842">
        <v>1034</v>
      </c>
      <c r="G618" s="842">
        <v>2218</v>
      </c>
      <c r="H618" s="842">
        <v>1546</v>
      </c>
      <c r="I618" s="842">
        <v>1065</v>
      </c>
      <c r="J618" s="842">
        <v>2611</v>
      </c>
      <c r="K618" s="842">
        <v>283</v>
      </c>
      <c r="L618" s="842">
        <v>108</v>
      </c>
      <c r="M618" s="842">
        <v>391</v>
      </c>
      <c r="N618" s="842">
        <v>6</v>
      </c>
      <c r="O618" s="842">
        <v>6</v>
      </c>
      <c r="P618" s="842">
        <v>12</v>
      </c>
      <c r="Q618" s="842">
        <v>3019</v>
      </c>
      <c r="R618" s="842">
        <v>2213</v>
      </c>
      <c r="S618" s="842">
        <v>5232</v>
      </c>
    </row>
    <row r="619" spans="1:19">
      <c r="A619" t="s">
        <v>4986</v>
      </c>
      <c r="B619" t="s">
        <v>4848</v>
      </c>
      <c r="C619" t="s">
        <v>706</v>
      </c>
      <c r="D619" t="s">
        <v>5156</v>
      </c>
      <c r="E619" s="842">
        <v>2383</v>
      </c>
      <c r="F619" s="842">
        <v>2032</v>
      </c>
      <c r="G619" s="842">
        <v>4415</v>
      </c>
      <c r="H619" s="842">
        <v>6783</v>
      </c>
      <c r="I619" s="842">
        <v>7025</v>
      </c>
      <c r="J619" s="842">
        <v>13808</v>
      </c>
      <c r="K619" s="842">
        <v>824</v>
      </c>
      <c r="L619" s="842">
        <v>642</v>
      </c>
      <c r="M619" s="842">
        <v>1466</v>
      </c>
      <c r="N619" s="842">
        <v>111</v>
      </c>
      <c r="O619" s="842">
        <v>64</v>
      </c>
      <c r="P619" s="842">
        <v>175</v>
      </c>
      <c r="Q619" s="842">
        <v>10101</v>
      </c>
      <c r="R619" s="842">
        <v>9763</v>
      </c>
      <c r="S619" s="842">
        <v>19864</v>
      </c>
    </row>
    <row r="620" spans="1:19" hidden="1">
      <c r="A620" t="s">
        <v>4986</v>
      </c>
      <c r="B620" t="s">
        <v>4848</v>
      </c>
      <c r="C620" t="s">
        <v>706</v>
      </c>
      <c r="D620" t="s">
        <v>5157</v>
      </c>
      <c r="E620" s="842">
        <v>1250</v>
      </c>
      <c r="F620" s="842">
        <v>985</v>
      </c>
      <c r="G620" s="842">
        <v>2235</v>
      </c>
      <c r="H620" s="842">
        <v>4379</v>
      </c>
      <c r="I620" s="842">
        <v>3019</v>
      </c>
      <c r="J620" s="842">
        <v>7398</v>
      </c>
      <c r="K620" s="842">
        <v>17</v>
      </c>
      <c r="L620" s="842">
        <v>3</v>
      </c>
      <c r="M620" s="842">
        <v>20</v>
      </c>
      <c r="N620" s="842">
        <v>0</v>
      </c>
      <c r="O620" s="842">
        <v>0</v>
      </c>
      <c r="P620" s="842">
        <v>0</v>
      </c>
      <c r="Q620" s="842">
        <v>5646</v>
      </c>
      <c r="R620" s="842">
        <v>4007</v>
      </c>
      <c r="S620" s="842">
        <v>9653</v>
      </c>
    </row>
    <row r="621" spans="1:19" hidden="1">
      <c r="A621" t="s">
        <v>4986</v>
      </c>
      <c r="B621" t="s">
        <v>4848</v>
      </c>
      <c r="C621" t="s">
        <v>706</v>
      </c>
      <c r="D621" t="s">
        <v>735</v>
      </c>
      <c r="E621" s="842">
        <v>3633</v>
      </c>
      <c r="F621" s="842">
        <v>3017</v>
      </c>
      <c r="G621" s="842">
        <v>6650</v>
      </c>
      <c r="H621" s="842">
        <v>11162</v>
      </c>
      <c r="I621" s="842">
        <v>10044</v>
      </c>
      <c r="J621" s="842">
        <v>21206</v>
      </c>
      <c r="K621" s="842">
        <v>841</v>
      </c>
      <c r="L621" s="842">
        <v>645</v>
      </c>
      <c r="M621" s="842">
        <v>1486</v>
      </c>
      <c r="N621" s="842">
        <v>111</v>
      </c>
      <c r="O621" s="842">
        <v>64</v>
      </c>
      <c r="P621" s="842">
        <v>175</v>
      </c>
      <c r="Q621" s="842">
        <v>15747</v>
      </c>
      <c r="R621" s="842">
        <v>13770</v>
      </c>
      <c r="S621" s="842">
        <v>29517</v>
      </c>
    </row>
    <row r="622" spans="1:19">
      <c r="A622" t="s">
        <v>4977</v>
      </c>
      <c r="B622" t="s">
        <v>4848</v>
      </c>
      <c r="C622" t="s">
        <v>525</v>
      </c>
      <c r="D622" t="s">
        <v>5156</v>
      </c>
      <c r="E622" s="842">
        <v>3602</v>
      </c>
      <c r="F622" s="842">
        <v>2590</v>
      </c>
      <c r="G622" s="842">
        <v>6192</v>
      </c>
      <c r="H622" s="842">
        <v>7569</v>
      </c>
      <c r="I622" s="842">
        <v>6743</v>
      </c>
      <c r="J622" s="842">
        <v>14312</v>
      </c>
      <c r="K622" s="842">
        <v>2216</v>
      </c>
      <c r="L622" s="842">
        <v>1155</v>
      </c>
      <c r="M622" s="842">
        <v>3371</v>
      </c>
      <c r="N622" s="842">
        <v>413</v>
      </c>
      <c r="O622" s="842">
        <v>161</v>
      </c>
      <c r="P622" s="842">
        <v>574</v>
      </c>
      <c r="Q622" s="842">
        <v>13800</v>
      </c>
      <c r="R622" s="842">
        <v>10649</v>
      </c>
      <c r="S622" s="842">
        <v>24449</v>
      </c>
    </row>
    <row r="623" spans="1:19" hidden="1">
      <c r="A623" t="s">
        <v>4977</v>
      </c>
      <c r="B623" t="s">
        <v>4848</v>
      </c>
      <c r="C623" t="s">
        <v>525</v>
      </c>
      <c r="D623" t="s">
        <v>5157</v>
      </c>
      <c r="E623" s="842">
        <v>253</v>
      </c>
      <c r="F623" s="842">
        <v>125</v>
      </c>
      <c r="G623" s="842">
        <v>378</v>
      </c>
      <c r="H623" s="842">
        <v>750</v>
      </c>
      <c r="I623" s="842">
        <v>523</v>
      </c>
      <c r="J623" s="842">
        <v>1273</v>
      </c>
      <c r="K623" s="842">
        <v>730</v>
      </c>
      <c r="L623" s="842">
        <v>115</v>
      </c>
      <c r="M623" s="842">
        <v>845</v>
      </c>
      <c r="N623" s="842">
        <v>0</v>
      </c>
      <c r="O623" s="842">
        <v>0</v>
      </c>
      <c r="P623" s="842">
        <v>0</v>
      </c>
      <c r="Q623" s="842">
        <v>1733</v>
      </c>
      <c r="R623" s="842">
        <v>763</v>
      </c>
      <c r="S623" s="842">
        <v>2496</v>
      </c>
    </row>
    <row r="624" spans="1:19" hidden="1">
      <c r="A624" t="s">
        <v>4978</v>
      </c>
      <c r="B624" t="s">
        <v>4848</v>
      </c>
      <c r="C624" t="s">
        <v>525</v>
      </c>
      <c r="D624" t="s">
        <v>5158</v>
      </c>
      <c r="E624" s="842">
        <v>0</v>
      </c>
      <c r="F624" s="842">
        <v>0</v>
      </c>
      <c r="G624" s="842">
        <v>0</v>
      </c>
      <c r="H624" s="842">
        <v>0</v>
      </c>
      <c r="I624" s="842">
        <v>0</v>
      </c>
      <c r="J624" s="842">
        <v>0</v>
      </c>
      <c r="K624" s="842">
        <v>45</v>
      </c>
      <c r="L624" s="842">
        <v>8</v>
      </c>
      <c r="M624" s="842">
        <v>53</v>
      </c>
      <c r="N624" s="842">
        <v>0</v>
      </c>
      <c r="O624" s="842">
        <v>0</v>
      </c>
      <c r="P624" s="842">
        <v>0</v>
      </c>
      <c r="Q624" s="842">
        <v>45</v>
      </c>
      <c r="R624" s="842">
        <v>8</v>
      </c>
      <c r="S624" s="842">
        <v>53</v>
      </c>
    </row>
    <row r="625" spans="1:19" hidden="1">
      <c r="A625" t="s">
        <v>4978</v>
      </c>
      <c r="B625" t="s">
        <v>4848</v>
      </c>
      <c r="C625" t="s">
        <v>525</v>
      </c>
      <c r="D625" t="s">
        <v>735</v>
      </c>
      <c r="E625" s="842">
        <v>3855</v>
      </c>
      <c r="F625" s="842">
        <v>2715</v>
      </c>
      <c r="G625" s="842">
        <v>6570</v>
      </c>
      <c r="H625" s="842">
        <v>8319</v>
      </c>
      <c r="I625" s="842">
        <v>7266</v>
      </c>
      <c r="J625" s="842">
        <v>15585</v>
      </c>
      <c r="K625" s="842">
        <v>2991</v>
      </c>
      <c r="L625" s="842">
        <v>1278</v>
      </c>
      <c r="M625" s="842">
        <v>4269</v>
      </c>
      <c r="N625" s="842">
        <v>413</v>
      </c>
      <c r="O625" s="842">
        <v>161</v>
      </c>
      <c r="P625" s="842">
        <v>574</v>
      </c>
      <c r="Q625" s="842">
        <v>15578</v>
      </c>
      <c r="R625" s="842">
        <v>11420</v>
      </c>
      <c r="S625" s="842">
        <v>26998</v>
      </c>
    </row>
    <row r="626" spans="1:19">
      <c r="A626" t="s">
        <v>4978</v>
      </c>
      <c r="B626" t="s">
        <v>4848</v>
      </c>
      <c r="C626" t="s">
        <v>526</v>
      </c>
      <c r="D626" t="s">
        <v>5156</v>
      </c>
      <c r="E626" s="842">
        <v>2047</v>
      </c>
      <c r="F626" s="842">
        <v>1905</v>
      </c>
      <c r="G626" s="842">
        <v>3952</v>
      </c>
      <c r="H626" s="842">
        <v>2601</v>
      </c>
      <c r="I626" s="842">
        <v>2404</v>
      </c>
      <c r="J626" s="842">
        <v>5005</v>
      </c>
      <c r="K626" s="842">
        <v>435</v>
      </c>
      <c r="L626" s="842">
        <v>263</v>
      </c>
      <c r="M626" s="842">
        <v>698</v>
      </c>
      <c r="N626" s="842">
        <v>107</v>
      </c>
      <c r="O626" s="842">
        <v>80</v>
      </c>
      <c r="P626" s="842">
        <v>187</v>
      </c>
      <c r="Q626" s="842">
        <v>5190</v>
      </c>
      <c r="R626" s="842">
        <v>4652</v>
      </c>
      <c r="S626" s="842">
        <v>9842</v>
      </c>
    </row>
    <row r="627" spans="1:19" hidden="1">
      <c r="A627" t="s">
        <v>5044</v>
      </c>
      <c r="B627" t="s">
        <v>4848</v>
      </c>
      <c r="C627" t="s">
        <v>526</v>
      </c>
      <c r="D627" t="s">
        <v>5157</v>
      </c>
      <c r="E627" s="842">
        <v>940</v>
      </c>
      <c r="F627" s="842">
        <v>664</v>
      </c>
      <c r="G627" s="842">
        <v>1604</v>
      </c>
      <c r="H627" s="842">
        <v>594</v>
      </c>
      <c r="I627" s="842">
        <v>606</v>
      </c>
      <c r="J627" s="842">
        <v>1200</v>
      </c>
      <c r="K627" s="842">
        <v>68</v>
      </c>
      <c r="L627" s="842">
        <v>46</v>
      </c>
      <c r="M627" s="842">
        <v>114</v>
      </c>
      <c r="N627" s="842">
        <v>0</v>
      </c>
      <c r="O627" s="842">
        <v>0</v>
      </c>
      <c r="P627" s="842">
        <v>0</v>
      </c>
      <c r="Q627" s="842">
        <v>1602</v>
      </c>
      <c r="R627" s="842">
        <v>1316</v>
      </c>
      <c r="S627" s="842">
        <v>2918</v>
      </c>
    </row>
    <row r="628" spans="1:19" hidden="1">
      <c r="A628" t="s">
        <v>5044</v>
      </c>
      <c r="B628" t="s">
        <v>4848</v>
      </c>
      <c r="C628" t="s">
        <v>526</v>
      </c>
      <c r="D628" t="s">
        <v>735</v>
      </c>
      <c r="E628" s="842">
        <v>2987</v>
      </c>
      <c r="F628" s="842">
        <v>2569</v>
      </c>
      <c r="G628" s="842">
        <v>5556</v>
      </c>
      <c r="H628" s="842">
        <v>3195</v>
      </c>
      <c r="I628" s="842">
        <v>3010</v>
      </c>
      <c r="J628" s="842">
        <v>6205</v>
      </c>
      <c r="K628" s="842">
        <v>503</v>
      </c>
      <c r="L628" s="842">
        <v>309</v>
      </c>
      <c r="M628" s="842">
        <v>812</v>
      </c>
      <c r="N628" s="842">
        <v>107</v>
      </c>
      <c r="O628" s="842">
        <v>80</v>
      </c>
      <c r="P628" s="842">
        <v>187</v>
      </c>
      <c r="Q628" s="842">
        <v>6792</v>
      </c>
      <c r="R628" s="842">
        <v>5968</v>
      </c>
      <c r="S628" s="842">
        <v>12760</v>
      </c>
    </row>
    <row r="629" spans="1:19">
      <c r="A629" t="s">
        <v>5044</v>
      </c>
      <c r="B629" t="s">
        <v>4848</v>
      </c>
      <c r="C629" t="s">
        <v>527</v>
      </c>
      <c r="D629" t="s">
        <v>5156</v>
      </c>
      <c r="E629" s="842">
        <v>3415</v>
      </c>
      <c r="F629" s="842">
        <v>1976</v>
      </c>
      <c r="G629" s="842">
        <v>5391</v>
      </c>
      <c r="H629" s="842">
        <v>3655</v>
      </c>
      <c r="I629" s="842">
        <v>4143</v>
      </c>
      <c r="J629" s="842">
        <v>7798</v>
      </c>
      <c r="K629" s="842">
        <v>656</v>
      </c>
      <c r="L629" s="842">
        <v>336</v>
      </c>
      <c r="M629" s="842">
        <v>992</v>
      </c>
      <c r="N629" s="842">
        <v>35</v>
      </c>
      <c r="O629" s="842">
        <v>9</v>
      </c>
      <c r="P629" s="842">
        <v>44</v>
      </c>
      <c r="Q629" s="842">
        <v>7761</v>
      </c>
      <c r="R629" s="842">
        <v>6464</v>
      </c>
      <c r="S629" s="842">
        <v>14225</v>
      </c>
    </row>
    <row r="630" spans="1:19" hidden="1">
      <c r="A630" t="s">
        <v>4874</v>
      </c>
      <c r="B630" t="s">
        <v>4848</v>
      </c>
      <c r="C630" t="s">
        <v>527</v>
      </c>
      <c r="D630" t="s">
        <v>5157</v>
      </c>
      <c r="E630" s="842">
        <v>867</v>
      </c>
      <c r="F630" s="842">
        <v>600</v>
      </c>
      <c r="G630" s="842">
        <v>1467</v>
      </c>
      <c r="H630" s="842">
        <v>1876</v>
      </c>
      <c r="I630" s="842">
        <v>1440</v>
      </c>
      <c r="J630" s="842">
        <v>3316</v>
      </c>
      <c r="K630" s="842">
        <v>0</v>
      </c>
      <c r="L630" s="842">
        <v>0</v>
      </c>
      <c r="M630" s="842">
        <v>0</v>
      </c>
      <c r="N630" s="842">
        <v>0</v>
      </c>
      <c r="O630" s="842">
        <v>0</v>
      </c>
      <c r="P630" s="842">
        <v>0</v>
      </c>
      <c r="Q630" s="842">
        <v>2743</v>
      </c>
      <c r="R630" s="842">
        <v>2040</v>
      </c>
      <c r="S630" s="842">
        <v>4783</v>
      </c>
    </row>
    <row r="631" spans="1:19" hidden="1">
      <c r="A631" t="s">
        <v>4874</v>
      </c>
      <c r="B631" t="s">
        <v>4848</v>
      </c>
      <c r="C631" t="s">
        <v>527</v>
      </c>
      <c r="D631" t="s">
        <v>735</v>
      </c>
      <c r="E631" s="842">
        <v>4282</v>
      </c>
      <c r="F631" s="842">
        <v>2576</v>
      </c>
      <c r="G631" s="842">
        <v>6858</v>
      </c>
      <c r="H631" s="842">
        <v>5531</v>
      </c>
      <c r="I631" s="842">
        <v>5583</v>
      </c>
      <c r="J631" s="842">
        <v>11114</v>
      </c>
      <c r="K631" s="842">
        <v>656</v>
      </c>
      <c r="L631" s="842">
        <v>336</v>
      </c>
      <c r="M631" s="842">
        <v>992</v>
      </c>
      <c r="N631" s="842">
        <v>35</v>
      </c>
      <c r="O631" s="842">
        <v>9</v>
      </c>
      <c r="P631" s="842">
        <v>44</v>
      </c>
      <c r="Q631" s="842">
        <v>10504</v>
      </c>
      <c r="R631" s="842">
        <v>8504</v>
      </c>
      <c r="S631" s="842">
        <v>19008</v>
      </c>
    </row>
    <row r="632" spans="1:19">
      <c r="A632" t="s">
        <v>5045</v>
      </c>
      <c r="B632" t="s">
        <v>4848</v>
      </c>
      <c r="C632" t="s">
        <v>528</v>
      </c>
      <c r="D632" t="s">
        <v>5156</v>
      </c>
      <c r="E632" s="842">
        <v>4341</v>
      </c>
      <c r="F632" s="842">
        <v>4089</v>
      </c>
      <c r="G632" s="842">
        <v>8430</v>
      </c>
      <c r="H632" s="842">
        <v>6612</v>
      </c>
      <c r="I632" s="842">
        <v>7805</v>
      </c>
      <c r="J632" s="842">
        <v>14417</v>
      </c>
      <c r="K632" s="842">
        <v>967</v>
      </c>
      <c r="L632" s="842">
        <v>889</v>
      </c>
      <c r="M632" s="842">
        <v>1856</v>
      </c>
      <c r="N632" s="842">
        <v>149</v>
      </c>
      <c r="O632" s="842">
        <v>94</v>
      </c>
      <c r="P632" s="842">
        <v>243</v>
      </c>
      <c r="Q632" s="842">
        <v>12069</v>
      </c>
      <c r="R632" s="842">
        <v>12877</v>
      </c>
      <c r="S632" s="842">
        <v>24946</v>
      </c>
    </row>
    <row r="633" spans="1:19" hidden="1">
      <c r="A633" t="s">
        <v>5045</v>
      </c>
      <c r="B633" t="s">
        <v>4848</v>
      </c>
      <c r="C633" t="s">
        <v>528</v>
      </c>
      <c r="D633" t="s">
        <v>5157</v>
      </c>
      <c r="E633" s="842">
        <v>1580</v>
      </c>
      <c r="F633" s="842">
        <v>918</v>
      </c>
      <c r="G633" s="842">
        <v>2498</v>
      </c>
      <c r="H633" s="842">
        <v>3648</v>
      </c>
      <c r="I633" s="842">
        <v>2298</v>
      </c>
      <c r="J633" s="842">
        <v>5946</v>
      </c>
      <c r="K633" s="842">
        <v>207</v>
      </c>
      <c r="L633" s="842">
        <v>41</v>
      </c>
      <c r="M633" s="842">
        <v>248</v>
      </c>
      <c r="N633" s="842">
        <v>0</v>
      </c>
      <c r="O633" s="842">
        <v>0</v>
      </c>
      <c r="P633" s="842">
        <v>0</v>
      </c>
      <c r="Q633" s="842">
        <v>5435</v>
      </c>
      <c r="R633" s="842">
        <v>3257</v>
      </c>
      <c r="S633" s="842">
        <v>8692</v>
      </c>
    </row>
    <row r="634" spans="1:19" hidden="1">
      <c r="A634" t="s">
        <v>5045</v>
      </c>
      <c r="B634" t="s">
        <v>4848</v>
      </c>
      <c r="C634" t="s">
        <v>528</v>
      </c>
      <c r="D634" t="s">
        <v>5158</v>
      </c>
      <c r="E634" s="842">
        <v>0</v>
      </c>
      <c r="F634" s="842">
        <v>0</v>
      </c>
      <c r="G634" s="842">
        <v>0</v>
      </c>
      <c r="H634" s="842">
        <v>0</v>
      </c>
      <c r="I634" s="842">
        <v>0</v>
      </c>
      <c r="J634" s="842">
        <v>0</v>
      </c>
      <c r="K634" s="842">
        <v>64</v>
      </c>
      <c r="L634" s="842">
        <v>14</v>
      </c>
      <c r="M634" s="842">
        <v>78</v>
      </c>
      <c r="N634" s="842">
        <v>0</v>
      </c>
      <c r="O634" s="842">
        <v>0</v>
      </c>
      <c r="P634" s="842">
        <v>0</v>
      </c>
      <c r="Q634" s="842">
        <v>64</v>
      </c>
      <c r="R634" s="842">
        <v>14</v>
      </c>
      <c r="S634" s="842">
        <v>78</v>
      </c>
    </row>
    <row r="635" spans="1:19" hidden="1">
      <c r="A635" t="s">
        <v>5045</v>
      </c>
      <c r="B635" t="s">
        <v>4848</v>
      </c>
      <c r="C635" t="s">
        <v>528</v>
      </c>
      <c r="D635" t="s">
        <v>735</v>
      </c>
      <c r="E635" s="842">
        <v>5921</v>
      </c>
      <c r="F635" s="842">
        <v>5007</v>
      </c>
      <c r="G635" s="842">
        <v>10928</v>
      </c>
      <c r="H635" s="842">
        <v>10260</v>
      </c>
      <c r="I635" s="842">
        <v>10103</v>
      </c>
      <c r="J635" s="842">
        <v>20363</v>
      </c>
      <c r="K635" s="842">
        <v>1238</v>
      </c>
      <c r="L635" s="842">
        <v>944</v>
      </c>
      <c r="M635" s="842">
        <v>2182</v>
      </c>
      <c r="N635" s="842">
        <v>149</v>
      </c>
      <c r="O635" s="842">
        <v>94</v>
      </c>
      <c r="P635" s="842">
        <v>243</v>
      </c>
      <c r="Q635" s="842">
        <v>17568</v>
      </c>
      <c r="R635" s="842">
        <v>16148</v>
      </c>
      <c r="S635" s="842">
        <v>33716</v>
      </c>
    </row>
    <row r="636" spans="1:19" hidden="1">
      <c r="A636" t="s">
        <v>735</v>
      </c>
      <c r="E636" s="842">
        <v>1410461</v>
      </c>
      <c r="F636" s="842">
        <v>1418969</v>
      </c>
      <c r="G636" s="842">
        <v>2829430</v>
      </c>
      <c r="H636" s="842">
        <v>2379422</v>
      </c>
      <c r="I636" s="842">
        <v>2041277</v>
      </c>
      <c r="J636" s="842">
        <v>4420699</v>
      </c>
      <c r="K636" s="842">
        <v>221112</v>
      </c>
      <c r="L636" s="842">
        <v>173062</v>
      </c>
      <c r="M636" s="842">
        <v>394174</v>
      </c>
      <c r="N636" s="842">
        <v>53521</v>
      </c>
      <c r="O636" s="842">
        <v>42678</v>
      </c>
      <c r="P636" s="842">
        <v>96199</v>
      </c>
      <c r="Q636" s="842">
        <v>4064516</v>
      </c>
      <c r="R636" s="842">
        <v>3675986</v>
      </c>
      <c r="S636" s="842">
        <v>7740502</v>
      </c>
    </row>
  </sheetData>
  <autoFilter ref="B2:S636" xr:uid="{8F691B83-17E9-48B5-B6F7-A523171FD28E}">
    <filterColumn colId="2">
      <filters>
        <filter val="BİRİNCİ Ö."/>
      </filters>
    </filterColumn>
    <sortState xmlns:xlrd2="http://schemas.microsoft.com/office/spreadsheetml/2017/richdata2" ref="B3:S636">
      <sortCondition ref="C2"/>
    </sortState>
  </autoFilter>
  <mergeCells count="5">
    <mergeCell ref="Q1:S1"/>
    <mergeCell ref="N1:P1"/>
    <mergeCell ref="K1:M1"/>
    <mergeCell ref="H1:J1"/>
    <mergeCell ref="E1:G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Düğme1_Tıkla">
                <anchor moveWithCells="1" sizeWithCells="1">
                  <from>
                    <xdr:col>0</xdr:col>
                    <xdr:colOff>2257425</xdr:colOff>
                    <xdr:row>0</xdr:row>
                    <xdr:rowOff>104775</xdr:rowOff>
                  </from>
                  <to>
                    <xdr:col>0</xdr:col>
                    <xdr:colOff>4343400</xdr:colOff>
                    <xdr:row>2</xdr:row>
                    <xdr:rowOff>114300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1C558-4325-4A91-99AA-F09653BCE5F9}">
  <sheetPr codeName="Sheet11">
    <tabColor theme="0"/>
  </sheetPr>
  <dimension ref="A4:F199"/>
  <sheetViews>
    <sheetView workbookViewId="0">
      <selection activeCell="C13" sqref="C13"/>
    </sheetView>
  </sheetViews>
  <sheetFormatPr defaultRowHeight="14.25"/>
  <cols>
    <col min="1" max="1" width="58.5" bestFit="1" customWidth="1"/>
    <col min="2" max="2" width="19.75" bestFit="1" customWidth="1"/>
    <col min="3" max="3" width="17.5" bestFit="1" customWidth="1"/>
    <col min="5" max="5" width="17.25" bestFit="1" customWidth="1"/>
  </cols>
  <sheetData>
    <row r="4" spans="1:6">
      <c r="A4" t="s">
        <v>4993</v>
      </c>
      <c r="B4" t="s">
        <v>4848</v>
      </c>
      <c r="C4" t="s">
        <v>401</v>
      </c>
      <c r="E4" t="s">
        <v>401</v>
      </c>
      <c r="F4">
        <v>2</v>
      </c>
    </row>
    <row r="5" spans="1:6">
      <c r="A5" t="s">
        <v>4922</v>
      </c>
      <c r="B5" t="s">
        <v>4848</v>
      </c>
      <c r="C5" t="s">
        <v>401</v>
      </c>
      <c r="E5" t="s">
        <v>424</v>
      </c>
      <c r="F5">
        <v>1</v>
      </c>
    </row>
    <row r="6" spans="1:6">
      <c r="A6" t="s">
        <v>4847</v>
      </c>
      <c r="B6" t="s">
        <v>4848</v>
      </c>
      <c r="C6" t="s">
        <v>424</v>
      </c>
      <c r="E6" t="s">
        <v>1878</v>
      </c>
      <c r="F6">
        <v>2</v>
      </c>
    </row>
    <row r="7" spans="1:6">
      <c r="A7" t="s">
        <v>4850</v>
      </c>
      <c r="B7" t="s">
        <v>4848</v>
      </c>
      <c r="C7" t="s">
        <v>664</v>
      </c>
      <c r="E7" t="s">
        <v>713</v>
      </c>
      <c r="F7">
        <v>1</v>
      </c>
    </row>
    <row r="8" spans="1:6">
      <c r="A8" t="s">
        <v>4851</v>
      </c>
      <c r="B8" t="s">
        <v>4848</v>
      </c>
      <c r="C8" t="s">
        <v>664</v>
      </c>
      <c r="E8" t="s">
        <v>429</v>
      </c>
      <c r="F8">
        <v>1</v>
      </c>
    </row>
    <row r="9" spans="1:6">
      <c r="A9" t="s">
        <v>4852</v>
      </c>
      <c r="B9" t="s">
        <v>4848</v>
      </c>
      <c r="C9" t="s">
        <v>713</v>
      </c>
      <c r="E9" t="s">
        <v>430</v>
      </c>
      <c r="F9">
        <v>1</v>
      </c>
    </row>
    <row r="10" spans="1:6">
      <c r="A10" t="s">
        <v>4853</v>
      </c>
      <c r="B10" t="s">
        <v>4848</v>
      </c>
      <c r="C10" t="s">
        <v>429</v>
      </c>
      <c r="E10" t="s">
        <v>432</v>
      </c>
      <c r="F10">
        <v>18</v>
      </c>
    </row>
    <row r="11" spans="1:6">
      <c r="A11" t="s">
        <v>4875</v>
      </c>
      <c r="B11" t="s">
        <v>4848</v>
      </c>
      <c r="C11" t="s">
        <v>430</v>
      </c>
      <c r="E11" t="s">
        <v>434</v>
      </c>
      <c r="F11">
        <v>5</v>
      </c>
    </row>
    <row r="12" spans="1:6">
      <c r="A12" t="s">
        <v>4854</v>
      </c>
      <c r="B12" t="s">
        <v>4848</v>
      </c>
      <c r="C12" t="s">
        <v>432</v>
      </c>
      <c r="E12" t="s">
        <v>436</v>
      </c>
      <c r="F12">
        <v>1</v>
      </c>
    </row>
    <row r="13" spans="1:6">
      <c r="A13" t="s">
        <v>4877</v>
      </c>
      <c r="B13" t="s">
        <v>4848</v>
      </c>
      <c r="C13" t="s">
        <v>432</v>
      </c>
      <c r="E13" t="s">
        <v>712</v>
      </c>
      <c r="F13">
        <v>1</v>
      </c>
    </row>
    <row r="14" spans="1:6">
      <c r="A14" t="s">
        <v>4923</v>
      </c>
      <c r="B14" t="s">
        <v>4848</v>
      </c>
      <c r="C14" t="s">
        <v>432</v>
      </c>
      <c r="E14" t="s">
        <v>440</v>
      </c>
      <c r="F14">
        <v>1</v>
      </c>
    </row>
    <row r="15" spans="1:6">
      <c r="A15" t="s">
        <v>4923</v>
      </c>
      <c r="B15" t="s">
        <v>4848</v>
      </c>
      <c r="C15" t="s">
        <v>432</v>
      </c>
      <c r="E15" t="s">
        <v>665</v>
      </c>
      <c r="F15">
        <v>2</v>
      </c>
    </row>
    <row r="16" spans="1:6">
      <c r="A16" t="s">
        <v>4855</v>
      </c>
      <c r="B16" t="s">
        <v>4848</v>
      </c>
      <c r="C16" t="s">
        <v>432</v>
      </c>
      <c r="E16" t="s">
        <v>444</v>
      </c>
      <c r="F16">
        <v>1</v>
      </c>
    </row>
    <row r="17" spans="1:6">
      <c r="A17" t="s">
        <v>4908</v>
      </c>
      <c r="B17" t="s">
        <v>4862</v>
      </c>
      <c r="C17" t="s">
        <v>432</v>
      </c>
      <c r="E17" t="s">
        <v>445</v>
      </c>
      <c r="F17">
        <v>1</v>
      </c>
    </row>
    <row r="18" spans="1:6">
      <c r="A18" t="s">
        <v>4856</v>
      </c>
      <c r="B18" t="s">
        <v>4862</v>
      </c>
      <c r="C18" t="s">
        <v>432</v>
      </c>
      <c r="E18" t="s">
        <v>447</v>
      </c>
      <c r="F18">
        <v>1</v>
      </c>
    </row>
    <row r="19" spans="1:6">
      <c r="A19" t="s">
        <v>4857</v>
      </c>
      <c r="B19" t="s">
        <v>4862</v>
      </c>
      <c r="C19" t="s">
        <v>432</v>
      </c>
      <c r="E19" t="s">
        <v>666</v>
      </c>
      <c r="F19">
        <v>1</v>
      </c>
    </row>
    <row r="20" spans="1:6">
      <c r="A20" t="s">
        <v>4858</v>
      </c>
      <c r="B20" t="s">
        <v>4848</v>
      </c>
      <c r="C20" t="s">
        <v>432</v>
      </c>
      <c r="E20" t="s">
        <v>667</v>
      </c>
      <c r="F20">
        <v>1</v>
      </c>
    </row>
    <row r="21" spans="1:6">
      <c r="A21" t="s">
        <v>4859</v>
      </c>
      <c r="B21" t="s">
        <v>4848</v>
      </c>
      <c r="C21" t="s">
        <v>432</v>
      </c>
      <c r="E21" t="s">
        <v>668</v>
      </c>
      <c r="F21">
        <v>1</v>
      </c>
    </row>
    <row r="22" spans="1:6">
      <c r="A22" t="s">
        <v>4860</v>
      </c>
      <c r="B22" t="s">
        <v>4862</v>
      </c>
      <c r="C22" t="s">
        <v>432</v>
      </c>
      <c r="E22" t="s">
        <v>454</v>
      </c>
      <c r="F22">
        <v>1</v>
      </c>
    </row>
    <row r="23" spans="1:6">
      <c r="A23" t="s">
        <v>4878</v>
      </c>
      <c r="B23" t="s">
        <v>4862</v>
      </c>
      <c r="C23" t="s">
        <v>432</v>
      </c>
      <c r="E23" t="s">
        <v>455</v>
      </c>
      <c r="F23">
        <v>1</v>
      </c>
    </row>
    <row r="24" spans="1:6">
      <c r="A24" t="s">
        <v>4879</v>
      </c>
      <c r="B24" t="s">
        <v>4848</v>
      </c>
      <c r="C24" t="s">
        <v>432</v>
      </c>
      <c r="E24" t="s">
        <v>457</v>
      </c>
      <c r="F24">
        <v>3</v>
      </c>
    </row>
    <row r="25" spans="1:6">
      <c r="A25" t="s">
        <v>4880</v>
      </c>
      <c r="B25" t="s">
        <v>4862</v>
      </c>
      <c r="C25" t="s">
        <v>432</v>
      </c>
      <c r="E25" t="s">
        <v>669</v>
      </c>
      <c r="F25">
        <v>1</v>
      </c>
    </row>
    <row r="26" spans="1:6">
      <c r="A26" t="s">
        <v>4881</v>
      </c>
      <c r="B26" t="s">
        <v>4862</v>
      </c>
      <c r="C26" t="s">
        <v>432</v>
      </c>
      <c r="E26" t="s">
        <v>670</v>
      </c>
      <c r="F26">
        <v>1</v>
      </c>
    </row>
    <row r="27" spans="1:6">
      <c r="A27" t="s">
        <v>4924</v>
      </c>
      <c r="B27" t="s">
        <v>4862</v>
      </c>
      <c r="C27" t="s">
        <v>432</v>
      </c>
      <c r="E27" t="s">
        <v>671</v>
      </c>
      <c r="F27">
        <v>1</v>
      </c>
    </row>
    <row r="28" spans="1:6">
      <c r="A28" t="s">
        <v>4906</v>
      </c>
      <c r="B28" t="s">
        <v>4862</v>
      </c>
      <c r="C28" t="s">
        <v>432</v>
      </c>
      <c r="E28" t="s">
        <v>672</v>
      </c>
      <c r="F28">
        <v>1</v>
      </c>
    </row>
    <row r="29" spans="1:6">
      <c r="A29" t="s">
        <v>4906</v>
      </c>
      <c r="B29" t="s">
        <v>4862</v>
      </c>
      <c r="C29" t="s">
        <v>432</v>
      </c>
      <c r="E29" t="s">
        <v>673</v>
      </c>
      <c r="F29">
        <v>1</v>
      </c>
    </row>
    <row r="30" spans="1:6">
      <c r="A30" t="s">
        <v>4906</v>
      </c>
      <c r="B30" t="s">
        <v>4848</v>
      </c>
      <c r="C30" t="s">
        <v>434</v>
      </c>
      <c r="E30" t="s">
        <v>674</v>
      </c>
      <c r="F30">
        <v>1</v>
      </c>
    </row>
    <row r="31" spans="1:6">
      <c r="A31" t="s">
        <v>5037</v>
      </c>
      <c r="B31" t="s">
        <v>4848</v>
      </c>
      <c r="C31" t="s">
        <v>434</v>
      </c>
      <c r="E31" t="s">
        <v>675</v>
      </c>
      <c r="F31">
        <v>1</v>
      </c>
    </row>
    <row r="32" spans="1:6">
      <c r="A32" t="s">
        <v>4925</v>
      </c>
      <c r="B32" t="s">
        <v>4862</v>
      </c>
      <c r="C32" t="s">
        <v>434</v>
      </c>
      <c r="E32" t="s">
        <v>676</v>
      </c>
      <c r="F32">
        <v>1</v>
      </c>
    </row>
    <row r="33" spans="1:6">
      <c r="A33" t="s">
        <v>4925</v>
      </c>
      <c r="B33" t="s">
        <v>4862</v>
      </c>
      <c r="C33" t="s">
        <v>434</v>
      </c>
      <c r="E33" t="s">
        <v>677</v>
      </c>
      <c r="F33">
        <v>1</v>
      </c>
    </row>
    <row r="34" spans="1:6">
      <c r="A34" t="s">
        <v>4882</v>
      </c>
      <c r="B34" t="s">
        <v>4862</v>
      </c>
      <c r="C34" t="s">
        <v>434</v>
      </c>
      <c r="E34" t="s">
        <v>469</v>
      </c>
      <c r="F34">
        <v>2</v>
      </c>
    </row>
    <row r="35" spans="1:6">
      <c r="A35" t="s">
        <v>4926</v>
      </c>
      <c r="B35" t="s">
        <v>4848</v>
      </c>
      <c r="C35" t="s">
        <v>436</v>
      </c>
      <c r="E35" t="s">
        <v>678</v>
      </c>
      <c r="F35">
        <v>3</v>
      </c>
    </row>
    <row r="36" spans="1:6">
      <c r="A36" t="s">
        <v>4926</v>
      </c>
      <c r="B36" t="s">
        <v>4848</v>
      </c>
      <c r="C36" t="s">
        <v>712</v>
      </c>
      <c r="E36" t="s">
        <v>679</v>
      </c>
      <c r="F36">
        <v>3</v>
      </c>
    </row>
    <row r="37" spans="1:6">
      <c r="A37" t="s">
        <v>4883</v>
      </c>
      <c r="B37" t="s">
        <v>4848</v>
      </c>
      <c r="C37" t="s">
        <v>440</v>
      </c>
      <c r="E37" t="s">
        <v>711</v>
      </c>
      <c r="F37">
        <v>1</v>
      </c>
    </row>
    <row r="38" spans="1:6">
      <c r="A38" t="s">
        <v>4884</v>
      </c>
      <c r="B38" t="s">
        <v>4848</v>
      </c>
      <c r="C38" t="s">
        <v>665</v>
      </c>
      <c r="E38" t="s">
        <v>680</v>
      </c>
      <c r="F38">
        <v>1</v>
      </c>
    </row>
    <row r="39" spans="1:6">
      <c r="A39" t="s">
        <v>4885</v>
      </c>
      <c r="B39" t="s">
        <v>4848</v>
      </c>
      <c r="C39" t="s">
        <v>665</v>
      </c>
      <c r="E39" t="s">
        <v>710</v>
      </c>
      <c r="F39">
        <v>1</v>
      </c>
    </row>
    <row r="40" spans="1:6">
      <c r="A40" t="s">
        <v>4863</v>
      </c>
      <c r="B40" t="s">
        <v>4848</v>
      </c>
      <c r="C40" t="s">
        <v>444</v>
      </c>
      <c r="E40" t="s">
        <v>475</v>
      </c>
      <c r="F40">
        <v>2</v>
      </c>
    </row>
    <row r="41" spans="1:6">
      <c r="A41" t="s">
        <v>4886</v>
      </c>
      <c r="B41" t="s">
        <v>4848</v>
      </c>
      <c r="C41" t="s">
        <v>445</v>
      </c>
      <c r="E41" t="s">
        <v>709</v>
      </c>
      <c r="F41">
        <v>1</v>
      </c>
    </row>
    <row r="42" spans="1:6">
      <c r="A42" t="s">
        <v>4887</v>
      </c>
      <c r="B42" t="s">
        <v>4848</v>
      </c>
      <c r="C42" t="s">
        <v>447</v>
      </c>
      <c r="E42" t="s">
        <v>477</v>
      </c>
      <c r="F42">
        <v>2</v>
      </c>
    </row>
    <row r="43" spans="1:6">
      <c r="A43" t="s">
        <v>4927</v>
      </c>
      <c r="B43" t="s">
        <v>4848</v>
      </c>
      <c r="C43" t="s">
        <v>666</v>
      </c>
      <c r="E43" t="s">
        <v>681</v>
      </c>
      <c r="F43">
        <v>57</v>
      </c>
    </row>
    <row r="44" spans="1:6">
      <c r="A44" t="s">
        <v>4928</v>
      </c>
      <c r="B44" t="s">
        <v>4848</v>
      </c>
      <c r="C44" t="s">
        <v>667</v>
      </c>
      <c r="E44" t="s">
        <v>682</v>
      </c>
      <c r="F44">
        <v>8</v>
      </c>
    </row>
    <row r="45" spans="1:6">
      <c r="A45" t="s">
        <v>5160</v>
      </c>
      <c r="B45" t="s">
        <v>4848</v>
      </c>
      <c r="C45" t="s">
        <v>668</v>
      </c>
      <c r="E45" t="s">
        <v>683</v>
      </c>
      <c r="F45">
        <v>2</v>
      </c>
    </row>
    <row r="46" spans="1:6">
      <c r="A46" t="s">
        <v>4888</v>
      </c>
      <c r="B46" t="s">
        <v>4848</v>
      </c>
      <c r="C46" t="s">
        <v>454</v>
      </c>
      <c r="E46" t="s">
        <v>684</v>
      </c>
      <c r="F46">
        <v>1</v>
      </c>
    </row>
    <row r="47" spans="1:6">
      <c r="A47" t="s">
        <v>4889</v>
      </c>
      <c r="B47" t="s">
        <v>4848</v>
      </c>
      <c r="C47" t="s">
        <v>455</v>
      </c>
      <c r="E47" t="s">
        <v>483</v>
      </c>
      <c r="F47">
        <v>1</v>
      </c>
    </row>
    <row r="48" spans="1:6">
      <c r="A48" t="s">
        <v>4930</v>
      </c>
      <c r="B48" t="s">
        <v>4848</v>
      </c>
      <c r="C48" t="s">
        <v>457</v>
      </c>
      <c r="E48" t="s">
        <v>485</v>
      </c>
      <c r="F48">
        <v>1</v>
      </c>
    </row>
    <row r="49" spans="1:6">
      <c r="A49" t="s">
        <v>4890</v>
      </c>
      <c r="B49" t="s">
        <v>4848</v>
      </c>
      <c r="C49" t="s">
        <v>457</v>
      </c>
      <c r="E49" t="s">
        <v>487</v>
      </c>
      <c r="F49">
        <v>1</v>
      </c>
    </row>
    <row r="50" spans="1:6">
      <c r="A50" t="s">
        <v>4931</v>
      </c>
      <c r="B50" t="s">
        <v>4896</v>
      </c>
      <c r="C50" t="s">
        <v>457</v>
      </c>
      <c r="E50" t="s">
        <v>685</v>
      </c>
      <c r="F50">
        <v>4</v>
      </c>
    </row>
    <row r="51" spans="1:6">
      <c r="A51" t="s">
        <v>4891</v>
      </c>
      <c r="B51" t="s">
        <v>4848</v>
      </c>
      <c r="C51" t="s">
        <v>669</v>
      </c>
      <c r="E51" t="s">
        <v>489</v>
      </c>
      <c r="F51">
        <v>1</v>
      </c>
    </row>
    <row r="52" spans="1:6">
      <c r="A52" t="s">
        <v>4892</v>
      </c>
      <c r="B52" t="s">
        <v>4848</v>
      </c>
      <c r="C52" t="s">
        <v>670</v>
      </c>
      <c r="E52" t="s">
        <v>686</v>
      </c>
      <c r="F52">
        <v>1</v>
      </c>
    </row>
    <row r="53" spans="1:6">
      <c r="A53" t="s">
        <v>4893</v>
      </c>
      <c r="B53" t="s">
        <v>4848</v>
      </c>
      <c r="C53" t="s">
        <v>671</v>
      </c>
      <c r="E53" t="s">
        <v>687</v>
      </c>
      <c r="F53">
        <v>1</v>
      </c>
    </row>
    <row r="54" spans="1:6">
      <c r="A54" t="s">
        <v>4894</v>
      </c>
      <c r="B54" t="s">
        <v>4848</v>
      </c>
      <c r="C54" t="s">
        <v>672</v>
      </c>
      <c r="E54" t="s">
        <v>688</v>
      </c>
      <c r="F54">
        <v>1</v>
      </c>
    </row>
    <row r="55" spans="1:6">
      <c r="A55" t="s">
        <v>5014</v>
      </c>
      <c r="B55" t="s">
        <v>4848</v>
      </c>
      <c r="C55" t="s">
        <v>673</v>
      </c>
      <c r="E55" t="s">
        <v>689</v>
      </c>
      <c r="F55">
        <v>2</v>
      </c>
    </row>
    <row r="56" spans="1:6">
      <c r="A56" t="s">
        <v>4897</v>
      </c>
      <c r="B56" t="s">
        <v>4848</v>
      </c>
      <c r="C56" t="s">
        <v>674</v>
      </c>
      <c r="E56" t="s">
        <v>494</v>
      </c>
      <c r="F56">
        <v>4</v>
      </c>
    </row>
    <row r="57" spans="1:6">
      <c r="A57" t="s">
        <v>4864</v>
      </c>
      <c r="B57" t="s">
        <v>4848</v>
      </c>
      <c r="C57" t="s">
        <v>675</v>
      </c>
      <c r="E57" t="s">
        <v>690</v>
      </c>
      <c r="F57">
        <v>2</v>
      </c>
    </row>
    <row r="58" spans="1:6">
      <c r="A58" t="s">
        <v>4849</v>
      </c>
      <c r="B58" t="s">
        <v>4848</v>
      </c>
      <c r="C58" t="s">
        <v>676</v>
      </c>
      <c r="E58" t="s">
        <v>496</v>
      </c>
      <c r="F58">
        <v>2</v>
      </c>
    </row>
    <row r="59" spans="1:6">
      <c r="A59" t="s">
        <v>4932</v>
      </c>
      <c r="B59" t="s">
        <v>4848</v>
      </c>
      <c r="C59" t="s">
        <v>677</v>
      </c>
      <c r="E59" t="s">
        <v>691</v>
      </c>
      <c r="F59">
        <v>1</v>
      </c>
    </row>
    <row r="60" spans="1:6">
      <c r="A60" t="s">
        <v>4901</v>
      </c>
      <c r="B60" t="s">
        <v>4848</v>
      </c>
      <c r="C60" t="s">
        <v>469</v>
      </c>
      <c r="E60" t="s">
        <v>692</v>
      </c>
      <c r="F60">
        <v>1</v>
      </c>
    </row>
    <row r="61" spans="1:6">
      <c r="A61" t="s">
        <v>4933</v>
      </c>
      <c r="B61" t="s">
        <v>4848</v>
      </c>
      <c r="C61" t="s">
        <v>469</v>
      </c>
      <c r="E61" t="s">
        <v>693</v>
      </c>
      <c r="F61">
        <v>4</v>
      </c>
    </row>
    <row r="62" spans="1:6">
      <c r="A62" t="s">
        <v>4979</v>
      </c>
      <c r="B62" t="s">
        <v>4848</v>
      </c>
      <c r="C62" t="s">
        <v>678</v>
      </c>
      <c r="E62" t="s">
        <v>694</v>
      </c>
      <c r="F62">
        <v>1</v>
      </c>
    </row>
    <row r="63" spans="1:6">
      <c r="A63" t="s">
        <v>4980</v>
      </c>
      <c r="B63" t="s">
        <v>4848</v>
      </c>
      <c r="C63" t="s">
        <v>678</v>
      </c>
      <c r="E63" t="s">
        <v>695</v>
      </c>
      <c r="F63">
        <v>1</v>
      </c>
    </row>
    <row r="64" spans="1:6">
      <c r="A64" t="s">
        <v>4994</v>
      </c>
      <c r="B64" t="s">
        <v>4848</v>
      </c>
      <c r="C64" t="s">
        <v>678</v>
      </c>
      <c r="E64" t="s">
        <v>696</v>
      </c>
      <c r="F64">
        <v>2</v>
      </c>
    </row>
    <row r="65" spans="1:6">
      <c r="A65" t="s">
        <v>4905</v>
      </c>
      <c r="B65" t="s">
        <v>4848</v>
      </c>
      <c r="C65" t="s">
        <v>679</v>
      </c>
      <c r="E65" t="s">
        <v>697</v>
      </c>
      <c r="F65">
        <v>1</v>
      </c>
    </row>
    <row r="66" spans="1:6">
      <c r="A66" t="s">
        <v>4907</v>
      </c>
      <c r="B66" t="s">
        <v>4862</v>
      </c>
      <c r="C66" t="s">
        <v>679</v>
      </c>
      <c r="E66" t="s">
        <v>506</v>
      </c>
      <c r="F66">
        <v>1</v>
      </c>
    </row>
    <row r="67" spans="1:6">
      <c r="A67" t="s">
        <v>4909</v>
      </c>
      <c r="B67" t="s">
        <v>4862</v>
      </c>
      <c r="C67" t="s">
        <v>679</v>
      </c>
      <c r="E67" t="s">
        <v>698</v>
      </c>
      <c r="F67">
        <v>1</v>
      </c>
    </row>
    <row r="68" spans="1:6">
      <c r="A68" t="s">
        <v>4909</v>
      </c>
      <c r="B68" t="s">
        <v>4848</v>
      </c>
      <c r="C68" t="s">
        <v>711</v>
      </c>
      <c r="E68" t="s">
        <v>699</v>
      </c>
      <c r="F68">
        <v>1</v>
      </c>
    </row>
    <row r="69" spans="1:6">
      <c r="A69" t="s">
        <v>4910</v>
      </c>
      <c r="B69" t="s">
        <v>4848</v>
      </c>
      <c r="C69" t="s">
        <v>680</v>
      </c>
      <c r="E69" t="s">
        <v>510</v>
      </c>
      <c r="F69">
        <v>2</v>
      </c>
    </row>
    <row r="70" spans="1:6">
      <c r="A70" t="s">
        <v>4895</v>
      </c>
      <c r="B70" t="s">
        <v>4848</v>
      </c>
      <c r="C70" t="s">
        <v>710</v>
      </c>
      <c r="E70" t="s">
        <v>511</v>
      </c>
      <c r="F70">
        <v>2</v>
      </c>
    </row>
    <row r="71" spans="1:6">
      <c r="A71" t="s">
        <v>4934</v>
      </c>
      <c r="B71" t="s">
        <v>4848</v>
      </c>
      <c r="C71" t="s">
        <v>475</v>
      </c>
      <c r="E71" t="s">
        <v>700</v>
      </c>
      <c r="F71">
        <v>1</v>
      </c>
    </row>
    <row r="72" spans="1:6">
      <c r="A72" t="s">
        <v>4904</v>
      </c>
      <c r="B72" t="s">
        <v>4848</v>
      </c>
      <c r="C72" t="s">
        <v>475</v>
      </c>
      <c r="E72" t="s">
        <v>701</v>
      </c>
      <c r="F72">
        <v>1</v>
      </c>
    </row>
    <row r="73" spans="1:6">
      <c r="A73" t="s">
        <v>4935</v>
      </c>
      <c r="B73" t="s">
        <v>4848</v>
      </c>
      <c r="C73" t="s">
        <v>709</v>
      </c>
      <c r="E73" t="s">
        <v>702</v>
      </c>
      <c r="F73">
        <v>1</v>
      </c>
    </row>
    <row r="74" spans="1:6">
      <c r="A74" t="s">
        <v>4865</v>
      </c>
      <c r="B74" t="s">
        <v>4848</v>
      </c>
      <c r="C74" t="s">
        <v>477</v>
      </c>
      <c r="E74" t="s">
        <v>703</v>
      </c>
      <c r="F74">
        <v>1</v>
      </c>
    </row>
    <row r="75" spans="1:6">
      <c r="A75" t="s">
        <v>4911</v>
      </c>
      <c r="B75" t="s">
        <v>4848</v>
      </c>
      <c r="C75" t="s">
        <v>477</v>
      </c>
      <c r="E75" t="s">
        <v>708</v>
      </c>
      <c r="F75">
        <v>1</v>
      </c>
    </row>
    <row r="76" spans="1:6">
      <c r="A76" t="s">
        <v>5001</v>
      </c>
      <c r="B76" t="s">
        <v>4862</v>
      </c>
      <c r="C76" t="s">
        <v>681</v>
      </c>
      <c r="E76" t="s">
        <v>704</v>
      </c>
      <c r="F76">
        <v>1</v>
      </c>
    </row>
    <row r="77" spans="1:6">
      <c r="A77" t="s">
        <v>4914</v>
      </c>
      <c r="B77" t="s">
        <v>4862</v>
      </c>
      <c r="C77" t="s">
        <v>681</v>
      </c>
      <c r="E77" t="s">
        <v>520</v>
      </c>
      <c r="F77">
        <v>1</v>
      </c>
    </row>
    <row r="78" spans="1:6">
      <c r="A78" t="s">
        <v>4915</v>
      </c>
      <c r="B78" t="s">
        <v>4896</v>
      </c>
      <c r="C78" t="s">
        <v>681</v>
      </c>
      <c r="E78" t="s">
        <v>521</v>
      </c>
      <c r="F78">
        <v>3</v>
      </c>
    </row>
    <row r="79" spans="1:6">
      <c r="A79" t="s">
        <v>4866</v>
      </c>
      <c r="B79" t="s">
        <v>4896</v>
      </c>
      <c r="C79" t="s">
        <v>681</v>
      </c>
      <c r="E79" t="s">
        <v>705</v>
      </c>
      <c r="F79">
        <v>1</v>
      </c>
    </row>
    <row r="80" spans="1:6">
      <c r="A80" t="s">
        <v>4916</v>
      </c>
      <c r="B80" t="s">
        <v>4862</v>
      </c>
      <c r="C80" t="s">
        <v>681</v>
      </c>
      <c r="E80" t="s">
        <v>706</v>
      </c>
      <c r="F80">
        <v>1</v>
      </c>
    </row>
    <row r="81" spans="1:6">
      <c r="A81" t="s">
        <v>4936</v>
      </c>
      <c r="B81" t="s">
        <v>4862</v>
      </c>
      <c r="C81" t="s">
        <v>681</v>
      </c>
      <c r="E81" t="s">
        <v>525</v>
      </c>
      <c r="F81">
        <v>1</v>
      </c>
    </row>
    <row r="82" spans="1:6">
      <c r="A82" t="s">
        <v>4912</v>
      </c>
      <c r="B82" t="s">
        <v>4862</v>
      </c>
      <c r="C82" t="s">
        <v>681</v>
      </c>
      <c r="E82" t="s">
        <v>526</v>
      </c>
      <c r="F82">
        <v>1</v>
      </c>
    </row>
    <row r="83" spans="1:6">
      <c r="A83" t="s">
        <v>4917</v>
      </c>
      <c r="B83" t="s">
        <v>4862</v>
      </c>
      <c r="C83" t="s">
        <v>681</v>
      </c>
      <c r="E83" t="s">
        <v>527</v>
      </c>
      <c r="F83">
        <v>1</v>
      </c>
    </row>
    <row r="84" spans="1:6">
      <c r="A84" t="s">
        <v>4917</v>
      </c>
      <c r="B84" t="s">
        <v>4862</v>
      </c>
      <c r="C84" t="s">
        <v>681</v>
      </c>
      <c r="E84" t="s">
        <v>528</v>
      </c>
      <c r="F84">
        <v>1</v>
      </c>
    </row>
    <row r="85" spans="1:6">
      <c r="A85" t="s">
        <v>4899</v>
      </c>
      <c r="B85" t="s">
        <v>4848</v>
      </c>
      <c r="C85" t="s">
        <v>681</v>
      </c>
    </row>
    <row r="86" spans="1:6">
      <c r="A86" t="s">
        <v>4919</v>
      </c>
      <c r="B86" t="s">
        <v>4862</v>
      </c>
      <c r="C86" t="s">
        <v>681</v>
      </c>
    </row>
    <row r="87" spans="1:6">
      <c r="A87" t="s">
        <v>4920</v>
      </c>
      <c r="B87" t="s">
        <v>4862</v>
      </c>
      <c r="C87" t="s">
        <v>681</v>
      </c>
    </row>
    <row r="88" spans="1:6">
      <c r="A88" t="s">
        <v>4937</v>
      </c>
      <c r="B88" t="s">
        <v>4862</v>
      </c>
      <c r="C88" t="s">
        <v>681</v>
      </c>
    </row>
    <row r="89" spans="1:6">
      <c r="A89" t="s">
        <v>4938</v>
      </c>
      <c r="B89" t="s">
        <v>4848</v>
      </c>
      <c r="C89" t="s">
        <v>681</v>
      </c>
    </row>
    <row r="90" spans="1:6">
      <c r="A90" t="s">
        <v>4867</v>
      </c>
      <c r="B90" t="s">
        <v>4862</v>
      </c>
      <c r="C90" t="s">
        <v>681</v>
      </c>
    </row>
    <row r="91" spans="1:6">
      <c r="A91" t="s">
        <v>5010</v>
      </c>
      <c r="B91" t="s">
        <v>4862</v>
      </c>
      <c r="C91" t="s">
        <v>681</v>
      </c>
    </row>
    <row r="92" spans="1:6">
      <c r="A92" t="s">
        <v>4918</v>
      </c>
      <c r="B92" t="s">
        <v>4862</v>
      </c>
      <c r="C92" t="s">
        <v>681</v>
      </c>
    </row>
    <row r="93" spans="1:6">
      <c r="A93" t="s">
        <v>4939</v>
      </c>
      <c r="B93" t="s">
        <v>4862</v>
      </c>
      <c r="C93" t="s">
        <v>681</v>
      </c>
    </row>
    <row r="94" spans="1:6">
      <c r="A94" t="s">
        <v>4940</v>
      </c>
      <c r="B94" t="s">
        <v>4862</v>
      </c>
      <c r="C94" t="s">
        <v>681</v>
      </c>
    </row>
    <row r="95" spans="1:6">
      <c r="A95" t="s">
        <v>4941</v>
      </c>
      <c r="B95" t="s">
        <v>4862</v>
      </c>
      <c r="C95" t="s">
        <v>681</v>
      </c>
    </row>
    <row r="96" spans="1:6">
      <c r="A96" t="s">
        <v>4942</v>
      </c>
      <c r="B96" t="s">
        <v>4862</v>
      </c>
      <c r="C96" t="s">
        <v>681</v>
      </c>
    </row>
    <row r="97" spans="1:3">
      <c r="A97" t="s">
        <v>4943</v>
      </c>
      <c r="B97" t="s">
        <v>4862</v>
      </c>
      <c r="C97" t="s">
        <v>681</v>
      </c>
    </row>
    <row r="98" spans="1:3">
      <c r="A98" t="s">
        <v>4944</v>
      </c>
      <c r="B98" t="s">
        <v>4862</v>
      </c>
      <c r="C98" t="s">
        <v>681</v>
      </c>
    </row>
    <row r="99" spans="1:3">
      <c r="A99" t="s">
        <v>4945</v>
      </c>
      <c r="B99" t="s">
        <v>4862</v>
      </c>
      <c r="C99" t="s">
        <v>681</v>
      </c>
    </row>
    <row r="100" spans="1:3">
      <c r="A100" t="s">
        <v>4946</v>
      </c>
      <c r="B100" t="s">
        <v>4896</v>
      </c>
      <c r="C100" t="s">
        <v>681</v>
      </c>
    </row>
    <row r="101" spans="1:3">
      <c r="A101" t="s">
        <v>4947</v>
      </c>
      <c r="B101" t="s">
        <v>4862</v>
      </c>
      <c r="C101" t="s">
        <v>681</v>
      </c>
    </row>
    <row r="102" spans="1:3">
      <c r="A102" t="s">
        <v>4948</v>
      </c>
      <c r="B102" t="s">
        <v>4862</v>
      </c>
      <c r="C102" t="s">
        <v>681</v>
      </c>
    </row>
    <row r="103" spans="1:3">
      <c r="A103" t="s">
        <v>4949</v>
      </c>
      <c r="B103" t="s">
        <v>4848</v>
      </c>
      <c r="C103" t="s">
        <v>681</v>
      </c>
    </row>
    <row r="104" spans="1:3">
      <c r="A104" t="s">
        <v>4950</v>
      </c>
      <c r="B104" t="s">
        <v>4862</v>
      </c>
      <c r="C104" t="s">
        <v>681</v>
      </c>
    </row>
    <row r="105" spans="1:3">
      <c r="A105" t="s">
        <v>4951</v>
      </c>
      <c r="B105" t="s">
        <v>4862</v>
      </c>
      <c r="C105" t="s">
        <v>681</v>
      </c>
    </row>
    <row r="106" spans="1:3">
      <c r="A106" t="s">
        <v>4952</v>
      </c>
      <c r="B106" t="s">
        <v>4862</v>
      </c>
      <c r="C106" t="s">
        <v>681</v>
      </c>
    </row>
    <row r="107" spans="1:3">
      <c r="A107" t="s">
        <v>4953</v>
      </c>
      <c r="B107" t="s">
        <v>4862</v>
      </c>
      <c r="C107" t="s">
        <v>681</v>
      </c>
    </row>
    <row r="108" spans="1:3">
      <c r="A108" t="s">
        <v>4954</v>
      </c>
      <c r="B108" t="s">
        <v>4862</v>
      </c>
      <c r="C108" t="s">
        <v>681</v>
      </c>
    </row>
    <row r="109" spans="1:3">
      <c r="A109" t="s">
        <v>4955</v>
      </c>
      <c r="B109" t="s">
        <v>4896</v>
      </c>
      <c r="C109" t="s">
        <v>681</v>
      </c>
    </row>
    <row r="110" spans="1:3">
      <c r="A110" t="s">
        <v>4956</v>
      </c>
      <c r="B110" t="s">
        <v>4848</v>
      </c>
      <c r="C110" t="s">
        <v>681</v>
      </c>
    </row>
    <row r="111" spans="1:3">
      <c r="A111" t="s">
        <v>4957</v>
      </c>
      <c r="B111" t="s">
        <v>4862</v>
      </c>
      <c r="C111" t="s">
        <v>681</v>
      </c>
    </row>
    <row r="112" spans="1:3">
      <c r="A112" t="s">
        <v>4958</v>
      </c>
      <c r="B112" t="s">
        <v>4848</v>
      </c>
      <c r="C112" t="s">
        <v>681</v>
      </c>
    </row>
    <row r="113" spans="1:3">
      <c r="A113" t="s">
        <v>5162</v>
      </c>
      <c r="B113" t="s">
        <v>4848</v>
      </c>
      <c r="C113" t="s">
        <v>681</v>
      </c>
    </row>
    <row r="114" spans="1:3">
      <c r="A114" t="s">
        <v>4960</v>
      </c>
      <c r="B114" t="s">
        <v>4862</v>
      </c>
      <c r="C114" t="s">
        <v>681</v>
      </c>
    </row>
    <row r="115" spans="1:3">
      <c r="A115" t="s">
        <v>4961</v>
      </c>
      <c r="B115" t="s">
        <v>4862</v>
      </c>
      <c r="C115" t="s">
        <v>681</v>
      </c>
    </row>
    <row r="116" spans="1:3">
      <c r="A116" t="s">
        <v>4962</v>
      </c>
      <c r="B116" t="s">
        <v>4862</v>
      </c>
      <c r="C116" t="s">
        <v>681</v>
      </c>
    </row>
    <row r="117" spans="1:3">
      <c r="A117" t="s">
        <v>4981</v>
      </c>
      <c r="B117" t="s">
        <v>4896</v>
      </c>
      <c r="C117" t="s">
        <v>681</v>
      </c>
    </row>
    <row r="118" spans="1:3">
      <c r="A118" t="s">
        <v>4982</v>
      </c>
      <c r="B118" t="s">
        <v>4862</v>
      </c>
      <c r="C118" t="s">
        <v>681</v>
      </c>
    </row>
    <row r="119" spans="1:3">
      <c r="A119" t="s">
        <v>4983</v>
      </c>
      <c r="B119" t="s">
        <v>4862</v>
      </c>
      <c r="C119" t="s">
        <v>681</v>
      </c>
    </row>
    <row r="120" spans="1:3">
      <c r="A120" t="s">
        <v>4983</v>
      </c>
      <c r="B120" t="s">
        <v>4862</v>
      </c>
      <c r="C120" t="s">
        <v>681</v>
      </c>
    </row>
    <row r="121" spans="1:3">
      <c r="A121" t="s">
        <v>4984</v>
      </c>
      <c r="B121" t="s">
        <v>4848</v>
      </c>
      <c r="C121" t="s">
        <v>681</v>
      </c>
    </row>
    <row r="122" spans="1:3">
      <c r="A122" t="s">
        <v>4985</v>
      </c>
      <c r="B122" t="s">
        <v>4862</v>
      </c>
      <c r="C122" t="s">
        <v>681</v>
      </c>
    </row>
    <row r="123" spans="1:3">
      <c r="A123" t="s">
        <v>4964</v>
      </c>
      <c r="B123" t="s">
        <v>4848</v>
      </c>
      <c r="C123" t="s">
        <v>681</v>
      </c>
    </row>
    <row r="124" spans="1:3">
      <c r="A124" t="s">
        <v>4991</v>
      </c>
      <c r="B124" t="s">
        <v>4862</v>
      </c>
      <c r="C124" t="s">
        <v>681</v>
      </c>
    </row>
    <row r="125" spans="1:3">
      <c r="A125" t="s">
        <v>4991</v>
      </c>
      <c r="B125" t="s">
        <v>4862</v>
      </c>
      <c r="C125" t="s">
        <v>681</v>
      </c>
    </row>
    <row r="126" spans="1:3">
      <c r="A126" t="s">
        <v>4987</v>
      </c>
      <c r="B126" t="s">
        <v>4862</v>
      </c>
      <c r="C126" t="s">
        <v>681</v>
      </c>
    </row>
    <row r="127" spans="1:3">
      <c r="A127" t="s">
        <v>4988</v>
      </c>
      <c r="B127" t="s">
        <v>4862</v>
      </c>
      <c r="C127" t="s">
        <v>681</v>
      </c>
    </row>
    <row r="128" spans="1:3">
      <c r="A128" t="s">
        <v>4988</v>
      </c>
      <c r="B128" t="s">
        <v>4848</v>
      </c>
      <c r="C128" t="s">
        <v>681</v>
      </c>
    </row>
    <row r="129" spans="1:3">
      <c r="A129" t="s">
        <v>5020</v>
      </c>
      <c r="B129" t="s">
        <v>4848</v>
      </c>
      <c r="C129" t="s">
        <v>681</v>
      </c>
    </row>
    <row r="130" spans="1:3">
      <c r="A130" t="s">
        <v>5020</v>
      </c>
      <c r="B130" t="s">
        <v>4862</v>
      </c>
      <c r="C130" t="s">
        <v>681</v>
      </c>
    </row>
    <row r="131" spans="1:3">
      <c r="A131" t="s">
        <v>4989</v>
      </c>
      <c r="B131" t="s">
        <v>4862</v>
      </c>
      <c r="C131" t="s">
        <v>681</v>
      </c>
    </row>
    <row r="132" spans="1:3">
      <c r="A132" t="s">
        <v>5038</v>
      </c>
      <c r="B132" t="s">
        <v>4848</v>
      </c>
      <c r="C132" t="s">
        <v>681</v>
      </c>
    </row>
    <row r="133" spans="1:3">
      <c r="A133" t="s">
        <v>5038</v>
      </c>
      <c r="B133" t="s">
        <v>4848</v>
      </c>
      <c r="C133" t="s">
        <v>682</v>
      </c>
    </row>
    <row r="134" spans="1:3">
      <c r="A134" t="s">
        <v>4992</v>
      </c>
      <c r="B134" t="s">
        <v>4848</v>
      </c>
      <c r="C134" t="s">
        <v>682</v>
      </c>
    </row>
    <row r="135" spans="1:3">
      <c r="A135" t="s">
        <v>4995</v>
      </c>
      <c r="B135" t="s">
        <v>4848</v>
      </c>
      <c r="C135" t="s">
        <v>682</v>
      </c>
    </row>
    <row r="136" spans="1:3">
      <c r="A136" t="s">
        <v>4995</v>
      </c>
      <c r="B136" t="s">
        <v>4848</v>
      </c>
      <c r="C136" t="s">
        <v>682</v>
      </c>
    </row>
    <row r="137" spans="1:3">
      <c r="A137" t="s">
        <v>4997</v>
      </c>
      <c r="B137" t="s">
        <v>4862</v>
      </c>
      <c r="C137" t="s">
        <v>682</v>
      </c>
    </row>
    <row r="138" spans="1:3">
      <c r="A138" t="s">
        <v>4998</v>
      </c>
      <c r="B138" t="s">
        <v>4848</v>
      </c>
      <c r="C138" t="s">
        <v>682</v>
      </c>
    </row>
    <row r="139" spans="1:3">
      <c r="A139" t="s">
        <v>4999</v>
      </c>
      <c r="B139" t="s">
        <v>4848</v>
      </c>
      <c r="C139" t="s">
        <v>682</v>
      </c>
    </row>
    <row r="140" spans="1:3">
      <c r="A140" t="s">
        <v>5000</v>
      </c>
      <c r="B140" t="s">
        <v>4862</v>
      </c>
      <c r="C140" t="s">
        <v>682</v>
      </c>
    </row>
    <row r="141" spans="1:3">
      <c r="A141" t="s">
        <v>5002</v>
      </c>
      <c r="B141" t="s">
        <v>4848</v>
      </c>
      <c r="C141" t="s">
        <v>683</v>
      </c>
    </row>
    <row r="142" spans="1:3">
      <c r="A142" t="s">
        <v>4965</v>
      </c>
      <c r="B142" t="s">
        <v>4848</v>
      </c>
      <c r="C142" t="s">
        <v>683</v>
      </c>
    </row>
    <row r="143" spans="1:3">
      <c r="A143" t="s">
        <v>5004</v>
      </c>
      <c r="B143" t="s">
        <v>4848</v>
      </c>
      <c r="C143" t="s">
        <v>684</v>
      </c>
    </row>
    <row r="144" spans="1:3">
      <c r="A144" t="s">
        <v>5005</v>
      </c>
      <c r="B144" t="s">
        <v>4848</v>
      </c>
      <c r="C144" t="s">
        <v>483</v>
      </c>
    </row>
    <row r="145" spans="1:3">
      <c r="A145" t="s">
        <v>5008</v>
      </c>
      <c r="B145" t="s">
        <v>4848</v>
      </c>
      <c r="C145" t="s">
        <v>485</v>
      </c>
    </row>
    <row r="146" spans="1:3">
      <c r="A146" t="s">
        <v>4868</v>
      </c>
      <c r="B146" t="s">
        <v>4848</v>
      </c>
      <c r="C146" t="s">
        <v>487</v>
      </c>
    </row>
    <row r="147" spans="1:3">
      <c r="A147" t="s">
        <v>5011</v>
      </c>
      <c r="B147" t="s">
        <v>4848</v>
      </c>
      <c r="C147" t="s">
        <v>685</v>
      </c>
    </row>
    <row r="148" spans="1:3">
      <c r="A148" t="s">
        <v>4966</v>
      </c>
      <c r="B148" t="s">
        <v>4848</v>
      </c>
      <c r="C148" t="s">
        <v>685</v>
      </c>
    </row>
    <row r="149" spans="1:3">
      <c r="A149" t="s">
        <v>5012</v>
      </c>
      <c r="B149" t="s">
        <v>4848</v>
      </c>
      <c r="C149" t="s">
        <v>685</v>
      </c>
    </row>
    <row r="150" spans="1:3">
      <c r="A150" t="s">
        <v>5012</v>
      </c>
      <c r="B150" t="s">
        <v>4862</v>
      </c>
      <c r="C150" t="s">
        <v>685</v>
      </c>
    </row>
    <row r="151" spans="1:3">
      <c r="A151" t="s">
        <v>5013</v>
      </c>
      <c r="B151" t="s">
        <v>4848</v>
      </c>
      <c r="C151" t="s">
        <v>489</v>
      </c>
    </row>
    <row r="152" spans="1:3">
      <c r="A152" t="s">
        <v>4967</v>
      </c>
      <c r="B152" t="s">
        <v>4848</v>
      </c>
      <c r="C152" t="s">
        <v>686</v>
      </c>
    </row>
    <row r="153" spans="1:3">
      <c r="A153" t="s">
        <v>4968</v>
      </c>
      <c r="B153" t="s">
        <v>4848</v>
      </c>
      <c r="C153" t="s">
        <v>687</v>
      </c>
    </row>
    <row r="154" spans="1:3">
      <c r="A154" t="s">
        <v>5015</v>
      </c>
      <c r="B154" t="s">
        <v>4848</v>
      </c>
      <c r="C154" t="s">
        <v>688</v>
      </c>
    </row>
    <row r="155" spans="1:3">
      <c r="A155" t="s">
        <v>4969</v>
      </c>
      <c r="B155" t="s">
        <v>4848</v>
      </c>
      <c r="C155" t="s">
        <v>689</v>
      </c>
    </row>
    <row r="156" spans="1:3">
      <c r="A156" t="s">
        <v>5018</v>
      </c>
      <c r="B156" t="s">
        <v>4848</v>
      </c>
      <c r="C156" t="s">
        <v>689</v>
      </c>
    </row>
    <row r="157" spans="1:3">
      <c r="A157" t="s">
        <v>5040</v>
      </c>
      <c r="B157" t="s">
        <v>4862</v>
      </c>
      <c r="C157" t="s">
        <v>494</v>
      </c>
    </row>
    <row r="158" spans="1:3">
      <c r="A158" t="s">
        <v>5019</v>
      </c>
      <c r="B158" t="s">
        <v>4848</v>
      </c>
      <c r="C158" t="s">
        <v>494</v>
      </c>
    </row>
    <row r="159" spans="1:3">
      <c r="A159" t="s">
        <v>5006</v>
      </c>
      <c r="B159" t="s">
        <v>4862</v>
      </c>
      <c r="C159" t="s">
        <v>494</v>
      </c>
    </row>
    <row r="160" spans="1:3">
      <c r="A160" t="s">
        <v>5021</v>
      </c>
      <c r="B160" t="s">
        <v>4848</v>
      </c>
      <c r="C160" t="s">
        <v>494</v>
      </c>
    </row>
    <row r="161" spans="1:3">
      <c r="A161" t="s">
        <v>5021</v>
      </c>
      <c r="B161" t="s">
        <v>4848</v>
      </c>
      <c r="C161" t="s">
        <v>494</v>
      </c>
    </row>
    <row r="162" spans="1:3">
      <c r="A162" t="s">
        <v>4970</v>
      </c>
      <c r="B162" t="s">
        <v>4848</v>
      </c>
      <c r="C162" t="s">
        <v>690</v>
      </c>
    </row>
    <row r="163" spans="1:3">
      <c r="A163" t="s">
        <v>4996</v>
      </c>
      <c r="B163" t="s">
        <v>4848</v>
      </c>
      <c r="C163" t="s">
        <v>690</v>
      </c>
    </row>
    <row r="164" spans="1:3">
      <c r="A164" t="s">
        <v>5028</v>
      </c>
      <c r="B164" t="s">
        <v>4848</v>
      </c>
      <c r="C164" t="s">
        <v>496</v>
      </c>
    </row>
    <row r="165" spans="1:3">
      <c r="A165" t="s">
        <v>5023</v>
      </c>
      <c r="B165" t="s">
        <v>4848</v>
      </c>
      <c r="C165" t="s">
        <v>496</v>
      </c>
    </row>
    <row r="166" spans="1:3">
      <c r="A166" t="s">
        <v>4869</v>
      </c>
      <c r="B166" t="s">
        <v>4848</v>
      </c>
      <c r="C166" t="s">
        <v>691</v>
      </c>
    </row>
    <row r="167" spans="1:3">
      <c r="A167" t="s">
        <v>5024</v>
      </c>
      <c r="B167" t="s">
        <v>4848</v>
      </c>
      <c r="C167" t="s">
        <v>692</v>
      </c>
    </row>
    <row r="168" spans="1:3">
      <c r="A168" t="s">
        <v>4900</v>
      </c>
      <c r="B168" t="s">
        <v>4862</v>
      </c>
      <c r="C168" t="s">
        <v>693</v>
      </c>
    </row>
    <row r="169" spans="1:3">
      <c r="A169" t="s">
        <v>4972</v>
      </c>
      <c r="B169" t="s">
        <v>4848</v>
      </c>
      <c r="C169" t="s">
        <v>693</v>
      </c>
    </row>
    <row r="170" spans="1:3">
      <c r="A170" t="s">
        <v>5025</v>
      </c>
      <c r="B170" t="s">
        <v>4848</v>
      </c>
      <c r="C170" t="s">
        <v>693</v>
      </c>
    </row>
    <row r="171" spans="1:3">
      <c r="A171" t="s">
        <v>4973</v>
      </c>
      <c r="B171" t="s">
        <v>4862</v>
      </c>
      <c r="C171" t="s">
        <v>693</v>
      </c>
    </row>
    <row r="172" spans="1:3">
      <c r="A172" t="s">
        <v>4974</v>
      </c>
      <c r="B172" t="s">
        <v>4848</v>
      </c>
      <c r="C172" t="s">
        <v>694</v>
      </c>
    </row>
    <row r="173" spans="1:3">
      <c r="A173" t="s">
        <v>5026</v>
      </c>
      <c r="B173" t="s">
        <v>4848</v>
      </c>
      <c r="C173" t="s">
        <v>695</v>
      </c>
    </row>
    <row r="174" spans="1:3">
      <c r="A174" t="s">
        <v>5027</v>
      </c>
      <c r="B174" t="s">
        <v>4862</v>
      </c>
      <c r="C174" t="s">
        <v>696</v>
      </c>
    </row>
    <row r="175" spans="1:3">
      <c r="A175" t="s">
        <v>5029</v>
      </c>
      <c r="B175" t="s">
        <v>4848</v>
      </c>
      <c r="C175" t="s">
        <v>696</v>
      </c>
    </row>
    <row r="176" spans="1:3">
      <c r="A176" t="s">
        <v>5007</v>
      </c>
      <c r="B176" t="s">
        <v>4848</v>
      </c>
      <c r="C176" t="s">
        <v>697</v>
      </c>
    </row>
    <row r="177" spans="1:3">
      <c r="A177" t="s">
        <v>5030</v>
      </c>
      <c r="B177" t="s">
        <v>4848</v>
      </c>
      <c r="C177" t="s">
        <v>506</v>
      </c>
    </row>
    <row r="178" spans="1:3">
      <c r="A178" t="s">
        <v>5031</v>
      </c>
      <c r="B178" t="s">
        <v>4848</v>
      </c>
      <c r="C178" t="s">
        <v>698</v>
      </c>
    </row>
    <row r="179" spans="1:3">
      <c r="A179" t="s">
        <v>5032</v>
      </c>
      <c r="B179" t="s">
        <v>4848</v>
      </c>
      <c r="C179" t="s">
        <v>699</v>
      </c>
    </row>
    <row r="180" spans="1:3">
      <c r="A180" t="s">
        <v>4921</v>
      </c>
      <c r="B180" t="s">
        <v>4848</v>
      </c>
      <c r="C180" t="s">
        <v>510</v>
      </c>
    </row>
    <row r="181" spans="1:3">
      <c r="A181" t="s">
        <v>5034</v>
      </c>
      <c r="B181" t="s">
        <v>4848</v>
      </c>
      <c r="C181" t="s">
        <v>510</v>
      </c>
    </row>
    <row r="182" spans="1:3">
      <c r="A182" t="s">
        <v>5016</v>
      </c>
      <c r="B182" t="s">
        <v>4848</v>
      </c>
      <c r="C182" t="s">
        <v>511</v>
      </c>
    </row>
    <row r="183" spans="1:3">
      <c r="A183" t="s">
        <v>5035</v>
      </c>
      <c r="B183" t="s">
        <v>4848</v>
      </c>
      <c r="C183" t="s">
        <v>511</v>
      </c>
    </row>
    <row r="184" spans="1:3">
      <c r="A184" t="s">
        <v>4871</v>
      </c>
      <c r="B184" t="s">
        <v>4848</v>
      </c>
      <c r="C184" t="s">
        <v>700</v>
      </c>
    </row>
    <row r="185" spans="1:3">
      <c r="A185" t="s">
        <v>5036</v>
      </c>
      <c r="B185" t="s">
        <v>4848</v>
      </c>
      <c r="C185" t="s">
        <v>701</v>
      </c>
    </row>
    <row r="186" spans="1:3">
      <c r="A186" t="s">
        <v>5017</v>
      </c>
      <c r="B186" t="s">
        <v>4848</v>
      </c>
      <c r="C186" t="s">
        <v>702</v>
      </c>
    </row>
    <row r="187" spans="1:3">
      <c r="A187" t="s">
        <v>5039</v>
      </c>
      <c r="B187" t="s">
        <v>4848</v>
      </c>
      <c r="C187" t="s">
        <v>703</v>
      </c>
    </row>
    <row r="188" spans="1:3">
      <c r="A188" t="s">
        <v>4903</v>
      </c>
      <c r="B188" t="s">
        <v>4848</v>
      </c>
      <c r="C188" t="s">
        <v>708</v>
      </c>
    </row>
    <row r="189" spans="1:3">
      <c r="A189" t="s">
        <v>4872</v>
      </c>
      <c r="B189" t="s">
        <v>4848</v>
      </c>
      <c r="C189" t="s">
        <v>704</v>
      </c>
    </row>
    <row r="190" spans="1:3">
      <c r="A190" t="s">
        <v>5161</v>
      </c>
      <c r="B190" t="s">
        <v>4848</v>
      </c>
      <c r="C190" t="s">
        <v>520</v>
      </c>
    </row>
    <row r="191" spans="1:3">
      <c r="A191" t="s">
        <v>4873</v>
      </c>
      <c r="B191" t="s">
        <v>4862</v>
      </c>
      <c r="C191" t="s">
        <v>521</v>
      </c>
    </row>
    <row r="192" spans="1:3">
      <c r="A192" t="s">
        <v>5041</v>
      </c>
      <c r="B192" t="s">
        <v>4848</v>
      </c>
      <c r="C192" t="s">
        <v>521</v>
      </c>
    </row>
    <row r="193" spans="1:3">
      <c r="A193" t="s">
        <v>5042</v>
      </c>
      <c r="B193" t="s">
        <v>4848</v>
      </c>
      <c r="C193" t="s">
        <v>521</v>
      </c>
    </row>
    <row r="194" spans="1:3">
      <c r="A194" t="s">
        <v>5043</v>
      </c>
      <c r="B194" t="s">
        <v>4848</v>
      </c>
      <c r="C194" t="s">
        <v>705</v>
      </c>
    </row>
    <row r="195" spans="1:3">
      <c r="A195" t="s">
        <v>4986</v>
      </c>
      <c r="B195" t="s">
        <v>4848</v>
      </c>
      <c r="C195" t="s">
        <v>706</v>
      </c>
    </row>
    <row r="196" spans="1:3">
      <c r="A196" t="s">
        <v>4977</v>
      </c>
      <c r="B196" t="s">
        <v>4848</v>
      </c>
      <c r="C196" t="s">
        <v>525</v>
      </c>
    </row>
    <row r="197" spans="1:3">
      <c r="A197" t="s">
        <v>4978</v>
      </c>
      <c r="B197" t="s">
        <v>4848</v>
      </c>
      <c r="C197" t="s">
        <v>526</v>
      </c>
    </row>
    <row r="198" spans="1:3">
      <c r="A198" t="s">
        <v>5044</v>
      </c>
      <c r="B198" t="s">
        <v>4848</v>
      </c>
      <c r="C198" t="s">
        <v>527</v>
      </c>
    </row>
    <row r="199" spans="1:3">
      <c r="A199" t="s">
        <v>5045</v>
      </c>
      <c r="B199" t="s">
        <v>4848</v>
      </c>
      <c r="C199" t="s">
        <v>528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Fill="0" autoPict="0" macro="[0]!Düğme1_Tıkla">
                <anchor moveWithCells="1" sizeWithCells="1">
                  <from>
                    <xdr:col>0</xdr:col>
                    <xdr:colOff>3705225</xdr:colOff>
                    <xdr:row>0</xdr:row>
                    <xdr:rowOff>85725</xdr:rowOff>
                  </from>
                  <to>
                    <xdr:col>1</xdr:col>
                    <xdr:colOff>1333500</xdr:colOff>
                    <xdr:row>2</xdr:row>
                    <xdr:rowOff>95250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577C6-8972-4634-97BC-D479FD2D5E7F}">
  <sheetPr codeName="Sheet12">
    <tabColor theme="0"/>
  </sheetPr>
  <dimension ref="A1:U87"/>
  <sheetViews>
    <sheetView workbookViewId="0"/>
  </sheetViews>
  <sheetFormatPr defaultRowHeight="14.25"/>
  <cols>
    <col min="1" max="1" width="21.375" customWidth="1"/>
    <col min="2" max="2" width="38.875" hidden="1" customWidth="1"/>
    <col min="3" max="12" width="11.875" bestFit="1" customWidth="1"/>
    <col min="13" max="13" width="14.125" customWidth="1"/>
    <col min="14" max="14" width="11.875" bestFit="1" customWidth="1"/>
    <col min="17" max="17" width="12.25" bestFit="1" customWidth="1"/>
    <col min="20" max="20" width="17.25" bestFit="1" customWidth="1"/>
    <col min="21" max="21" width="11.875" bestFit="1" customWidth="1"/>
  </cols>
  <sheetData>
    <row r="1" spans="1:21">
      <c r="A1" t="s">
        <v>955</v>
      </c>
      <c r="B1" s="11" t="s">
        <v>5101</v>
      </c>
    </row>
    <row r="3" spans="1:21">
      <c r="A3" t="s">
        <v>5111</v>
      </c>
    </row>
    <row r="5" spans="1:21">
      <c r="A5" t="s">
        <v>5102</v>
      </c>
      <c r="B5" t="s">
        <v>897</v>
      </c>
      <c r="C5" t="s">
        <v>898</v>
      </c>
      <c r="D5" t="s">
        <v>899</v>
      </c>
      <c r="E5" t="s">
        <v>900</v>
      </c>
      <c r="F5" t="s">
        <v>901</v>
      </c>
      <c r="G5" t="s">
        <v>902</v>
      </c>
      <c r="H5" t="s">
        <v>903</v>
      </c>
      <c r="I5" t="s">
        <v>904</v>
      </c>
      <c r="J5" t="s">
        <v>913</v>
      </c>
      <c r="K5" t="s">
        <v>914</v>
      </c>
      <c r="L5" t="s">
        <v>915</v>
      </c>
      <c r="M5" t="s">
        <v>916</v>
      </c>
      <c r="N5" t="s">
        <v>5103</v>
      </c>
    </row>
    <row r="6" spans="1:21">
      <c r="A6" t="s">
        <v>401</v>
      </c>
      <c r="B6">
        <v>160776.56161999999</v>
      </c>
      <c r="C6">
        <v>147442.75662</v>
      </c>
      <c r="D6">
        <v>163425.22894</v>
      </c>
      <c r="E6">
        <v>158032.77436000001</v>
      </c>
      <c r="F6">
        <v>180032.34273</v>
      </c>
      <c r="G6">
        <v>116973.14863</v>
      </c>
      <c r="H6">
        <v>167930.65505999999</v>
      </c>
      <c r="I6">
        <v>137178.27830000001</v>
      </c>
      <c r="J6">
        <v>153087.56896999999</v>
      </c>
      <c r="K6">
        <v>191147.78805</v>
      </c>
      <c r="L6">
        <v>178613.31091999999</v>
      </c>
      <c r="N6">
        <v>1754640.4142</v>
      </c>
      <c r="Q6" t="s">
        <v>401</v>
      </c>
      <c r="R6">
        <v>1754640.4142</v>
      </c>
      <c r="T6" t="s">
        <v>401</v>
      </c>
      <c r="U6">
        <v>1754640.4142</v>
      </c>
    </row>
    <row r="7" spans="1:21">
      <c r="A7" t="s">
        <v>424</v>
      </c>
      <c r="B7">
        <v>5514.24226</v>
      </c>
      <c r="C7">
        <v>5186.5792899999997</v>
      </c>
      <c r="D7">
        <v>3924.8716100000001</v>
      </c>
      <c r="E7">
        <v>5659.3629499999997</v>
      </c>
      <c r="F7">
        <v>6474.2848800000002</v>
      </c>
      <c r="G7">
        <v>4224.01746</v>
      </c>
      <c r="H7">
        <v>5755.3643599999996</v>
      </c>
      <c r="I7">
        <v>5136.4454400000004</v>
      </c>
      <c r="J7">
        <v>7064.7861000000003</v>
      </c>
      <c r="K7">
        <v>4055.4255600000001</v>
      </c>
      <c r="L7">
        <v>9301.9914499999995</v>
      </c>
      <c r="N7">
        <v>62297.371359999997</v>
      </c>
      <c r="Q7" t="s">
        <v>424</v>
      </c>
      <c r="R7">
        <v>62297.371359999997</v>
      </c>
      <c r="T7" t="s">
        <v>424</v>
      </c>
      <c r="U7">
        <v>62297.371359999997</v>
      </c>
    </row>
    <row r="8" spans="1:21">
      <c r="A8" t="s">
        <v>1878</v>
      </c>
      <c r="B8">
        <v>29121.18636</v>
      </c>
      <c r="C8">
        <v>26968.260740000002</v>
      </c>
      <c r="D8">
        <v>29911.35152</v>
      </c>
      <c r="E8">
        <v>27883.609209999999</v>
      </c>
      <c r="F8">
        <v>33688.897420000001</v>
      </c>
      <c r="G8">
        <v>20550.02288</v>
      </c>
      <c r="H8">
        <v>31509.40811</v>
      </c>
      <c r="I8">
        <v>26455.247640000001</v>
      </c>
      <c r="J8">
        <v>29129.4548</v>
      </c>
      <c r="K8">
        <v>50423.85484</v>
      </c>
      <c r="L8">
        <v>27541.43116</v>
      </c>
      <c r="N8">
        <v>333182.72467999998</v>
      </c>
      <c r="Q8" t="s">
        <v>1878</v>
      </c>
      <c r="R8">
        <v>333182.72467999998</v>
      </c>
      <c r="T8" t="s">
        <v>1878</v>
      </c>
      <c r="U8">
        <v>333182.72467999998</v>
      </c>
    </row>
    <row r="9" spans="1:21">
      <c r="A9" t="s">
        <v>713</v>
      </c>
      <c r="B9">
        <v>2532.3172100000002</v>
      </c>
      <c r="C9">
        <v>3775.9688599999999</v>
      </c>
      <c r="D9">
        <v>2464.1740199999999</v>
      </c>
      <c r="E9">
        <v>1848.13663</v>
      </c>
      <c r="F9">
        <v>3203.6382199999998</v>
      </c>
      <c r="G9">
        <v>2283.7510900000002</v>
      </c>
      <c r="H9">
        <v>3049.0130300000001</v>
      </c>
      <c r="I9">
        <v>1917.2026499999999</v>
      </c>
      <c r="J9">
        <v>3308.3765400000002</v>
      </c>
      <c r="K9">
        <v>3222.7079100000001</v>
      </c>
      <c r="L9">
        <v>2656.42551</v>
      </c>
      <c r="N9">
        <v>30261.711670000001</v>
      </c>
      <c r="Q9" t="s">
        <v>713</v>
      </c>
      <c r="R9">
        <v>30261.711670000001</v>
      </c>
      <c r="T9" t="s">
        <v>713</v>
      </c>
      <c r="U9">
        <v>30261.711670000001</v>
      </c>
    </row>
    <row r="10" spans="1:21">
      <c r="A10" t="s">
        <v>429</v>
      </c>
      <c r="B10">
        <v>6687.2628999999997</v>
      </c>
      <c r="C10">
        <v>7977.5544</v>
      </c>
      <c r="D10">
        <v>11815.74007</v>
      </c>
      <c r="E10">
        <v>8983.0751899999996</v>
      </c>
      <c r="F10">
        <v>12366.562749999999</v>
      </c>
      <c r="G10">
        <v>7296.54522</v>
      </c>
      <c r="H10">
        <v>9154.4635699999999</v>
      </c>
      <c r="I10">
        <v>8878.1524000000009</v>
      </c>
      <c r="J10">
        <v>11912.40597</v>
      </c>
      <c r="K10">
        <v>11468.80097</v>
      </c>
      <c r="L10">
        <v>8705.1881900000008</v>
      </c>
      <c r="N10">
        <v>105245.75163</v>
      </c>
      <c r="Q10" t="s">
        <v>429</v>
      </c>
      <c r="R10">
        <v>105245.75163</v>
      </c>
      <c r="T10" t="s">
        <v>429</v>
      </c>
      <c r="U10">
        <v>105245.75163</v>
      </c>
    </row>
    <row r="11" spans="1:21">
      <c r="A11" t="s">
        <v>430</v>
      </c>
      <c r="B11">
        <v>4922.2589500000004</v>
      </c>
      <c r="C11">
        <v>3553.8812200000002</v>
      </c>
      <c r="D11">
        <v>4344.5963599999995</v>
      </c>
      <c r="E11">
        <v>5397.7154899999996</v>
      </c>
      <c r="F11">
        <v>5387.2667700000002</v>
      </c>
      <c r="G11">
        <v>2713.0131500000002</v>
      </c>
      <c r="H11">
        <v>3738.1816600000002</v>
      </c>
      <c r="I11">
        <v>3231.67668</v>
      </c>
      <c r="J11">
        <v>3357.86213</v>
      </c>
      <c r="K11">
        <v>4600.5180300000002</v>
      </c>
      <c r="L11">
        <v>4478.4461600000004</v>
      </c>
      <c r="N11">
        <v>45725.416599999997</v>
      </c>
      <c r="Q11" t="s">
        <v>430</v>
      </c>
      <c r="R11">
        <v>45725.416599999997</v>
      </c>
      <c r="T11" t="s">
        <v>430</v>
      </c>
      <c r="U11">
        <v>45725.416599999997</v>
      </c>
    </row>
    <row r="12" spans="1:21">
      <c r="A12" t="s">
        <v>432</v>
      </c>
      <c r="B12">
        <v>617784.11768999998</v>
      </c>
      <c r="C12">
        <v>607455.83811000001</v>
      </c>
      <c r="D12">
        <v>706598.15827000001</v>
      </c>
      <c r="E12">
        <v>665799.74254999997</v>
      </c>
      <c r="F12">
        <v>773992.74315999995</v>
      </c>
      <c r="G12">
        <v>543708.81195</v>
      </c>
      <c r="H12">
        <v>740015.80911999999</v>
      </c>
      <c r="I12">
        <v>565425.39674</v>
      </c>
      <c r="J12">
        <v>643735.13297000004</v>
      </c>
      <c r="K12">
        <v>791778.86464000004</v>
      </c>
      <c r="L12">
        <v>840755.20878999995</v>
      </c>
      <c r="N12">
        <v>7497049.8239900004</v>
      </c>
      <c r="Q12" t="s">
        <v>432</v>
      </c>
      <c r="R12">
        <v>7497049.8239900004</v>
      </c>
      <c r="T12" t="s">
        <v>432</v>
      </c>
      <c r="U12">
        <v>7497049.8239900004</v>
      </c>
    </row>
    <row r="13" spans="1:21">
      <c r="A13" t="s">
        <v>434</v>
      </c>
      <c r="B13">
        <v>106640.44336999999</v>
      </c>
      <c r="C13">
        <v>131020.24898999999</v>
      </c>
      <c r="D13">
        <v>120925.74728</v>
      </c>
      <c r="E13">
        <v>107605.08095</v>
      </c>
      <c r="F13">
        <v>123030.33339</v>
      </c>
      <c r="G13">
        <v>100403.1649</v>
      </c>
      <c r="H13">
        <v>118549.06136000001</v>
      </c>
      <c r="I13">
        <v>91456.084919999994</v>
      </c>
      <c r="J13">
        <v>104104.66115</v>
      </c>
      <c r="K13">
        <v>135490.03672999999</v>
      </c>
      <c r="L13">
        <v>109266.60322</v>
      </c>
      <c r="N13">
        <v>1248491.4662599999</v>
      </c>
      <c r="Q13" t="s">
        <v>434</v>
      </c>
      <c r="R13">
        <v>1248491.4662599999</v>
      </c>
      <c r="T13" t="s">
        <v>434</v>
      </c>
      <c r="U13">
        <v>1248491.4662599999</v>
      </c>
    </row>
    <row r="14" spans="1:21">
      <c r="A14" t="s">
        <v>436</v>
      </c>
      <c r="B14">
        <v>138.80924999999999</v>
      </c>
      <c r="C14">
        <v>37.198</v>
      </c>
      <c r="D14">
        <v>67.64</v>
      </c>
      <c r="E14">
        <v>67.841999999999999</v>
      </c>
      <c r="F14">
        <v>205.506</v>
      </c>
      <c r="G14">
        <v>241.21200999999999</v>
      </c>
      <c r="H14">
        <v>203.65678</v>
      </c>
      <c r="I14">
        <v>234.66932</v>
      </c>
      <c r="J14">
        <v>227.90299999999999</v>
      </c>
      <c r="K14">
        <v>252.73558</v>
      </c>
      <c r="L14">
        <v>198.97343000000001</v>
      </c>
      <c r="N14">
        <v>1876.14537</v>
      </c>
      <c r="Q14" t="s">
        <v>436</v>
      </c>
      <c r="R14">
        <v>1876.14537</v>
      </c>
      <c r="T14" t="s">
        <v>436</v>
      </c>
      <c r="U14">
        <v>1876.14537</v>
      </c>
    </row>
    <row r="15" spans="1:21">
      <c r="A15" t="s">
        <v>438</v>
      </c>
      <c r="B15">
        <v>2536.4789300000002</v>
      </c>
      <c r="C15">
        <v>3158.8869199999999</v>
      </c>
      <c r="D15">
        <v>3866.94418</v>
      </c>
      <c r="E15">
        <v>3666.2457100000001</v>
      </c>
      <c r="F15">
        <v>4322.3413499999997</v>
      </c>
      <c r="G15">
        <v>3244.6446799999999</v>
      </c>
      <c r="H15">
        <v>4865.0985899999996</v>
      </c>
      <c r="I15">
        <v>3789.6904399999999</v>
      </c>
      <c r="J15">
        <v>4002.0718700000002</v>
      </c>
      <c r="K15">
        <v>4781.3534600000003</v>
      </c>
      <c r="L15">
        <v>5230.6192099999998</v>
      </c>
      <c r="N15">
        <v>43464.375339999999</v>
      </c>
      <c r="Q15" t="s">
        <v>438</v>
      </c>
      <c r="R15">
        <v>43464.375339999999</v>
      </c>
      <c r="T15" t="s">
        <v>712</v>
      </c>
      <c r="U15">
        <v>43464.375339999999</v>
      </c>
    </row>
    <row r="16" spans="1:21">
      <c r="A16" t="s">
        <v>440</v>
      </c>
      <c r="B16">
        <v>42149.510190000001</v>
      </c>
      <c r="C16">
        <v>42542.297400000003</v>
      </c>
      <c r="D16">
        <v>47938.99278</v>
      </c>
      <c r="E16">
        <v>51253.207629999997</v>
      </c>
      <c r="F16">
        <v>67904.923429999995</v>
      </c>
      <c r="G16">
        <v>35017.354610000002</v>
      </c>
      <c r="H16">
        <v>51129.341180000003</v>
      </c>
      <c r="I16">
        <v>46023.681060000003</v>
      </c>
      <c r="J16">
        <v>63751.45278</v>
      </c>
      <c r="K16">
        <v>78422.006500000003</v>
      </c>
      <c r="L16">
        <v>71414.526140000002</v>
      </c>
      <c r="N16">
        <v>597547.29370000004</v>
      </c>
      <c r="Q16" t="s">
        <v>440</v>
      </c>
      <c r="R16">
        <v>597547.29370000004</v>
      </c>
      <c r="T16" t="s">
        <v>440</v>
      </c>
      <c r="U16">
        <v>597547.29370000004</v>
      </c>
    </row>
    <row r="17" spans="1:21">
      <c r="A17" t="s">
        <v>442</v>
      </c>
      <c r="B17">
        <v>48755.779170000002</v>
      </c>
      <c r="C17">
        <v>42253.688130000002</v>
      </c>
      <c r="D17">
        <v>63013.776380000003</v>
      </c>
      <c r="E17">
        <v>51379.595300000001</v>
      </c>
      <c r="F17">
        <v>54232.087659999997</v>
      </c>
      <c r="G17">
        <v>37193.913159999996</v>
      </c>
      <c r="H17">
        <v>47678.322870000004</v>
      </c>
      <c r="I17">
        <v>33415.374089999998</v>
      </c>
      <c r="J17">
        <v>45622.22466</v>
      </c>
      <c r="K17">
        <v>53008.558369999999</v>
      </c>
      <c r="L17">
        <v>58776.419750000001</v>
      </c>
      <c r="N17">
        <v>535329.73953999998</v>
      </c>
      <c r="Q17" t="s">
        <v>442</v>
      </c>
      <c r="R17">
        <v>535329.73953999998</v>
      </c>
      <c r="T17" t="s">
        <v>665</v>
      </c>
      <c r="U17">
        <v>535329.73953999998</v>
      </c>
    </row>
    <row r="18" spans="1:21">
      <c r="A18" t="s">
        <v>444</v>
      </c>
      <c r="B18">
        <v>1228.81167</v>
      </c>
      <c r="C18">
        <v>3117.5734000000002</v>
      </c>
      <c r="D18">
        <v>2171.6663100000001</v>
      </c>
      <c r="E18">
        <v>3261.6489099999999</v>
      </c>
      <c r="F18">
        <v>2749.3271800000002</v>
      </c>
      <c r="G18">
        <v>1846.7595699999999</v>
      </c>
      <c r="H18">
        <v>2457.28656</v>
      </c>
      <c r="I18">
        <v>1370.7296699999999</v>
      </c>
      <c r="J18">
        <v>1981.6487299999999</v>
      </c>
      <c r="K18">
        <v>1907.9734000000001</v>
      </c>
      <c r="L18">
        <v>2067.5081399999999</v>
      </c>
      <c r="N18">
        <v>24160.933540000002</v>
      </c>
      <c r="Q18" t="s">
        <v>444</v>
      </c>
      <c r="R18">
        <v>24160.933540000002</v>
      </c>
      <c r="T18" t="s">
        <v>444</v>
      </c>
      <c r="U18">
        <v>24160.933540000002</v>
      </c>
    </row>
    <row r="19" spans="1:21">
      <c r="A19" t="s">
        <v>445</v>
      </c>
      <c r="B19">
        <v>2417.0777699999999</v>
      </c>
      <c r="C19">
        <v>2520.9326799999999</v>
      </c>
      <c r="D19">
        <v>2512.89228</v>
      </c>
      <c r="E19">
        <v>1697.3457100000001</v>
      </c>
      <c r="F19">
        <v>2026.16076</v>
      </c>
      <c r="G19">
        <v>1633.5750700000001</v>
      </c>
      <c r="H19">
        <v>2691.1921200000002</v>
      </c>
      <c r="I19">
        <v>3231.0455700000002</v>
      </c>
      <c r="J19">
        <v>3033.8036200000001</v>
      </c>
      <c r="K19">
        <v>2997.3528200000001</v>
      </c>
      <c r="L19">
        <v>3707.0979499999999</v>
      </c>
      <c r="N19">
        <v>28468.476350000001</v>
      </c>
      <c r="Q19" t="s">
        <v>445</v>
      </c>
      <c r="R19">
        <v>28468.476350000001</v>
      </c>
      <c r="T19" t="s">
        <v>445</v>
      </c>
      <c r="U19">
        <v>28468.476350000001</v>
      </c>
    </row>
    <row r="20" spans="1:21">
      <c r="A20" t="s">
        <v>447</v>
      </c>
      <c r="B20">
        <v>142.5343</v>
      </c>
      <c r="C20">
        <v>150.94189</v>
      </c>
      <c r="D20">
        <v>0</v>
      </c>
      <c r="E20">
        <v>2.3565499999999999</v>
      </c>
      <c r="F20">
        <v>2.2189999999999999</v>
      </c>
      <c r="G20">
        <v>2.3048000000000002</v>
      </c>
      <c r="H20">
        <v>0</v>
      </c>
      <c r="I20">
        <v>0</v>
      </c>
      <c r="J20">
        <v>0</v>
      </c>
      <c r="K20">
        <v>99.884870000000006</v>
      </c>
      <c r="L20">
        <v>0</v>
      </c>
      <c r="N20">
        <v>400.24140999999997</v>
      </c>
      <c r="Q20" t="s">
        <v>447</v>
      </c>
      <c r="R20">
        <v>400.24140999999997</v>
      </c>
      <c r="T20" t="s">
        <v>447</v>
      </c>
      <c r="U20">
        <v>400.24140999999997</v>
      </c>
    </row>
    <row r="21" spans="1:21">
      <c r="A21" t="s">
        <v>450</v>
      </c>
      <c r="B21">
        <v>5817.8135599999996</v>
      </c>
      <c r="C21">
        <v>6613.7134100000003</v>
      </c>
      <c r="D21">
        <v>8129.7436399999997</v>
      </c>
      <c r="E21">
        <v>6693.9579199999998</v>
      </c>
      <c r="F21">
        <v>7040.6221599999999</v>
      </c>
      <c r="G21">
        <v>4359.5704800000003</v>
      </c>
      <c r="H21">
        <v>7125.4103999999998</v>
      </c>
      <c r="I21">
        <v>4639.7726899999998</v>
      </c>
      <c r="J21">
        <v>5082.0193600000002</v>
      </c>
      <c r="K21">
        <v>5207.7203300000001</v>
      </c>
      <c r="L21">
        <v>5450.6477599999998</v>
      </c>
      <c r="N21">
        <v>66160.991710000002</v>
      </c>
      <c r="Q21" t="s">
        <v>450</v>
      </c>
      <c r="R21">
        <v>66160.991710000002</v>
      </c>
      <c r="T21" t="s">
        <v>666</v>
      </c>
      <c r="U21">
        <v>66160.991710000002</v>
      </c>
    </row>
    <row r="22" spans="1:21">
      <c r="A22" t="s">
        <v>5110</v>
      </c>
      <c r="B22">
        <v>92.455200000000005</v>
      </c>
      <c r="C22">
        <v>146.26156</v>
      </c>
      <c r="D22">
        <v>99.792180000000002</v>
      </c>
      <c r="E22">
        <v>125.56726</v>
      </c>
      <c r="F22">
        <v>58.252070000000003</v>
      </c>
      <c r="G22">
        <v>12.524039999999999</v>
      </c>
      <c r="H22">
        <v>29.20055</v>
      </c>
      <c r="I22">
        <v>56.072859999999999</v>
      </c>
      <c r="J22">
        <v>201.82838000000001</v>
      </c>
      <c r="K22">
        <v>105.32619</v>
      </c>
      <c r="L22">
        <v>60.188099999999999</v>
      </c>
      <c r="N22">
        <v>987.46839</v>
      </c>
      <c r="Q22" t="s">
        <v>5110</v>
      </c>
      <c r="R22">
        <v>987.46839</v>
      </c>
      <c r="T22" t="s">
        <v>667</v>
      </c>
      <c r="U22">
        <v>987.46839</v>
      </c>
    </row>
    <row r="23" spans="1:21">
      <c r="A23" t="s">
        <v>453</v>
      </c>
      <c r="B23">
        <v>634.52161999999998</v>
      </c>
      <c r="C23">
        <v>151.36931000000001</v>
      </c>
      <c r="D23">
        <v>487.51089000000002</v>
      </c>
      <c r="E23">
        <v>620.30038000000002</v>
      </c>
      <c r="F23">
        <v>478.47579000000002</v>
      </c>
      <c r="G23">
        <v>56.126370000000001</v>
      </c>
      <c r="H23">
        <v>1089.2706900000001</v>
      </c>
      <c r="I23">
        <v>252.58842999999999</v>
      </c>
      <c r="J23">
        <v>38.345210000000002</v>
      </c>
      <c r="K23">
        <v>810.05471999999997</v>
      </c>
      <c r="L23">
        <v>403.08429000000001</v>
      </c>
      <c r="N23">
        <v>5021.6477000000004</v>
      </c>
      <c r="Q23" t="s">
        <v>453</v>
      </c>
      <c r="R23">
        <v>5021.6477000000004</v>
      </c>
      <c r="T23" t="s">
        <v>668</v>
      </c>
      <c r="U23">
        <v>5021.6477000000004</v>
      </c>
    </row>
    <row r="24" spans="1:21">
      <c r="A24" t="s">
        <v>454</v>
      </c>
      <c r="B24">
        <v>8589.5287399999997</v>
      </c>
      <c r="C24">
        <v>9074.7035799999994</v>
      </c>
      <c r="D24">
        <v>9933.6852699999999</v>
      </c>
      <c r="E24">
        <v>11285.535809999999</v>
      </c>
      <c r="F24">
        <v>12436.1852</v>
      </c>
      <c r="G24">
        <v>6502.7103200000001</v>
      </c>
      <c r="H24">
        <v>10897.660529999999</v>
      </c>
      <c r="I24">
        <v>8729.29961</v>
      </c>
      <c r="J24">
        <v>10148.691210000001</v>
      </c>
      <c r="K24">
        <v>9492.7443500000008</v>
      </c>
      <c r="L24">
        <v>11909.75986</v>
      </c>
      <c r="N24">
        <v>109000.50448</v>
      </c>
      <c r="Q24" t="s">
        <v>454</v>
      </c>
      <c r="R24">
        <v>109000.50448</v>
      </c>
      <c r="T24" t="s">
        <v>454</v>
      </c>
      <c r="U24">
        <v>109000.50448</v>
      </c>
    </row>
    <row r="25" spans="1:21">
      <c r="A25" t="s">
        <v>455</v>
      </c>
      <c r="B25">
        <v>14566.647000000001</v>
      </c>
      <c r="C25">
        <v>10400.454009999999</v>
      </c>
      <c r="D25">
        <v>11139.859210000001</v>
      </c>
      <c r="E25">
        <v>16674.212179999999</v>
      </c>
      <c r="F25">
        <v>23577.67355</v>
      </c>
      <c r="G25">
        <v>12378.432360000001</v>
      </c>
      <c r="H25">
        <v>19846.200229999999</v>
      </c>
      <c r="I25">
        <v>16252.70263</v>
      </c>
      <c r="J25">
        <v>18396.017370000001</v>
      </c>
      <c r="K25">
        <v>19696.387149999999</v>
      </c>
      <c r="L25">
        <v>17837.1355</v>
      </c>
      <c r="N25">
        <v>180765.72119000001</v>
      </c>
      <c r="Q25" t="s">
        <v>455</v>
      </c>
      <c r="R25">
        <v>180765.72119000001</v>
      </c>
      <c r="T25" t="s">
        <v>455</v>
      </c>
      <c r="U25">
        <v>180765.72119000001</v>
      </c>
    </row>
    <row r="26" spans="1:21">
      <c r="A26" t="s">
        <v>457</v>
      </c>
      <c r="B26">
        <v>1108757.66812</v>
      </c>
      <c r="C26">
        <v>1165115.0986200001</v>
      </c>
      <c r="D26">
        <v>1453578.6266999999</v>
      </c>
      <c r="E26">
        <v>1248013.27969</v>
      </c>
      <c r="F26">
        <v>1447176.0344100001</v>
      </c>
      <c r="G26">
        <v>1065545.5616599999</v>
      </c>
      <c r="H26">
        <v>1314975.05277</v>
      </c>
      <c r="I26">
        <v>952395.77798000001</v>
      </c>
      <c r="J26">
        <v>1205917.8909400001</v>
      </c>
      <c r="K26">
        <v>1429775.7320600001</v>
      </c>
      <c r="L26">
        <v>1373128.07054</v>
      </c>
      <c r="N26">
        <v>13764378.79349</v>
      </c>
      <c r="Q26" t="s">
        <v>457</v>
      </c>
      <c r="R26">
        <v>13764378.79349</v>
      </c>
      <c r="T26" t="s">
        <v>457</v>
      </c>
      <c r="U26">
        <v>13764378.79349</v>
      </c>
    </row>
    <row r="27" spans="1:21">
      <c r="A27" t="s">
        <v>669</v>
      </c>
      <c r="B27">
        <v>6145.9969700000001</v>
      </c>
      <c r="C27">
        <v>3351.4607799999999</v>
      </c>
      <c r="D27">
        <v>4486.2645400000001</v>
      </c>
      <c r="E27">
        <v>4680.5582899999999</v>
      </c>
      <c r="F27">
        <v>4949.15218</v>
      </c>
      <c r="G27">
        <v>2843.9105199999999</v>
      </c>
      <c r="H27">
        <v>4194.9794499999998</v>
      </c>
      <c r="I27">
        <v>3576.5564599999998</v>
      </c>
      <c r="J27">
        <v>4761.75407</v>
      </c>
      <c r="K27">
        <v>5072.7113200000003</v>
      </c>
      <c r="L27">
        <v>4913.51541</v>
      </c>
      <c r="N27">
        <v>48976.859989999997</v>
      </c>
      <c r="Q27" t="s">
        <v>669</v>
      </c>
      <c r="R27">
        <v>48976.859989999997</v>
      </c>
      <c r="T27" t="s">
        <v>669</v>
      </c>
      <c r="U27">
        <v>48976.859989999997</v>
      </c>
    </row>
    <row r="28" spans="1:21">
      <c r="A28" t="s">
        <v>670</v>
      </c>
      <c r="B28">
        <v>18415.909599999999</v>
      </c>
      <c r="C28">
        <v>22646.525239999999</v>
      </c>
      <c r="D28">
        <v>27367.721610000001</v>
      </c>
      <c r="E28">
        <v>25097.372429999999</v>
      </c>
      <c r="F28">
        <v>21536.556519999998</v>
      </c>
      <c r="G28">
        <v>16360.573469999999</v>
      </c>
      <c r="H28">
        <v>26428.24654</v>
      </c>
      <c r="I28">
        <v>20949.099030000001</v>
      </c>
      <c r="J28">
        <v>22713.158609999999</v>
      </c>
      <c r="K28">
        <v>24480.016889999999</v>
      </c>
      <c r="L28">
        <v>15545.43204</v>
      </c>
      <c r="N28">
        <v>241540.61197999999</v>
      </c>
      <c r="Q28" t="s">
        <v>670</v>
      </c>
      <c r="R28">
        <v>241540.61197999999</v>
      </c>
      <c r="T28" t="s">
        <v>670</v>
      </c>
      <c r="U28">
        <v>241540.61197999999</v>
      </c>
    </row>
    <row r="29" spans="1:21">
      <c r="A29" t="s">
        <v>671</v>
      </c>
      <c r="B29">
        <v>22675.949820000002</v>
      </c>
      <c r="C29">
        <v>21791.848440000002</v>
      </c>
      <c r="D29">
        <v>38242.961649999997</v>
      </c>
      <c r="E29">
        <v>33504.259870000002</v>
      </c>
      <c r="F29">
        <v>41067.713499999998</v>
      </c>
      <c r="G29">
        <v>22711.930690000001</v>
      </c>
      <c r="H29">
        <v>35904.931470000003</v>
      </c>
      <c r="I29">
        <v>28455.870370000001</v>
      </c>
      <c r="J29">
        <v>30836.18924</v>
      </c>
      <c r="K29">
        <v>21800.019649999998</v>
      </c>
      <c r="L29">
        <v>95693.740730000005</v>
      </c>
      <c r="N29">
        <v>392685.41542999999</v>
      </c>
      <c r="Q29" t="s">
        <v>671</v>
      </c>
      <c r="R29">
        <v>392685.41542999999</v>
      </c>
      <c r="T29" t="s">
        <v>671</v>
      </c>
      <c r="U29">
        <v>392685.41542999999</v>
      </c>
    </row>
    <row r="30" spans="1:21">
      <c r="A30" t="s">
        <v>462</v>
      </c>
      <c r="B30">
        <v>251761.00876999999</v>
      </c>
      <c r="C30">
        <v>239503.48968999999</v>
      </c>
      <c r="D30">
        <v>285745.41378</v>
      </c>
      <c r="E30">
        <v>275325.78836000001</v>
      </c>
      <c r="F30">
        <v>321777.05099999998</v>
      </c>
      <c r="G30">
        <v>206454.29013000001</v>
      </c>
      <c r="H30">
        <v>279391.73877</v>
      </c>
      <c r="I30">
        <v>251206.57423</v>
      </c>
      <c r="J30">
        <v>278149.03950000001</v>
      </c>
      <c r="K30">
        <v>274810.35028000001</v>
      </c>
      <c r="L30">
        <v>270067.67417999997</v>
      </c>
      <c r="N30">
        <v>2934192.4186900002</v>
      </c>
      <c r="Q30" t="s">
        <v>462</v>
      </c>
      <c r="R30">
        <v>2934192.4186900002</v>
      </c>
      <c r="T30" t="s">
        <v>672</v>
      </c>
      <c r="U30">
        <v>2934192.4186900002</v>
      </c>
    </row>
    <row r="31" spans="1:21">
      <c r="A31" t="s">
        <v>464</v>
      </c>
      <c r="B31">
        <v>12320.70939</v>
      </c>
      <c r="C31">
        <v>12802.962670000001</v>
      </c>
      <c r="D31">
        <v>10518.25907</v>
      </c>
      <c r="E31">
        <v>11402.970300000001</v>
      </c>
      <c r="F31">
        <v>16177.267980000001</v>
      </c>
      <c r="G31">
        <v>9469.6070899999995</v>
      </c>
      <c r="H31">
        <v>16221.617270000001</v>
      </c>
      <c r="I31">
        <v>13865.154339999999</v>
      </c>
      <c r="J31">
        <v>13633.269780000001</v>
      </c>
      <c r="K31">
        <v>20137.789850000001</v>
      </c>
      <c r="L31">
        <v>16966.795180000001</v>
      </c>
      <c r="N31">
        <v>153516.40291999999</v>
      </c>
      <c r="Q31" t="s">
        <v>464</v>
      </c>
      <c r="R31">
        <v>153516.40291999999</v>
      </c>
      <c r="T31" t="s">
        <v>673</v>
      </c>
      <c r="U31">
        <v>153516.40291999999</v>
      </c>
    </row>
    <row r="32" spans="1:21">
      <c r="A32" t="s">
        <v>674</v>
      </c>
      <c r="B32">
        <v>16692.693670000001</v>
      </c>
      <c r="C32">
        <v>20699.87931</v>
      </c>
      <c r="D32">
        <v>21933.714510000002</v>
      </c>
      <c r="E32">
        <v>17922.98676</v>
      </c>
      <c r="F32">
        <v>17299.329849999998</v>
      </c>
      <c r="G32">
        <v>15179.420459999999</v>
      </c>
      <c r="H32">
        <v>18682.424169999998</v>
      </c>
      <c r="I32">
        <v>17376.415550000002</v>
      </c>
      <c r="J32">
        <v>17991.573850000001</v>
      </c>
      <c r="K32">
        <v>29751.65655</v>
      </c>
      <c r="L32">
        <v>30528.29593</v>
      </c>
      <c r="N32">
        <v>224058.39061</v>
      </c>
      <c r="Q32" t="s">
        <v>674</v>
      </c>
      <c r="R32">
        <v>224058.39061</v>
      </c>
      <c r="T32" t="s">
        <v>674</v>
      </c>
      <c r="U32">
        <v>224058.39061</v>
      </c>
    </row>
    <row r="33" spans="1:21">
      <c r="A33" t="s">
        <v>466</v>
      </c>
      <c r="B33">
        <v>3321.4952199999998</v>
      </c>
      <c r="C33">
        <v>3696.6353100000001</v>
      </c>
      <c r="D33">
        <v>3740.8481700000002</v>
      </c>
      <c r="E33">
        <v>4643.97282</v>
      </c>
      <c r="F33">
        <v>4653.3205099999996</v>
      </c>
      <c r="G33">
        <v>3067.0293799999999</v>
      </c>
      <c r="H33">
        <v>3725.22937</v>
      </c>
      <c r="I33">
        <v>4056.07962</v>
      </c>
      <c r="J33">
        <v>4118.2985200000003</v>
      </c>
      <c r="K33">
        <v>3553.2331899999999</v>
      </c>
      <c r="L33">
        <v>4324.4714700000004</v>
      </c>
      <c r="N33">
        <v>42900.613579999997</v>
      </c>
      <c r="Q33" t="s">
        <v>466</v>
      </c>
      <c r="R33">
        <v>42900.613579999997</v>
      </c>
      <c r="T33" t="s">
        <v>675</v>
      </c>
      <c r="U33">
        <v>42900.613579999997</v>
      </c>
    </row>
    <row r="34" spans="1:21">
      <c r="A34" t="s">
        <v>676</v>
      </c>
      <c r="B34">
        <v>10868.52815</v>
      </c>
      <c r="C34">
        <v>13195.28954</v>
      </c>
      <c r="D34">
        <v>28455.087749999999</v>
      </c>
      <c r="E34">
        <v>28107.365979999999</v>
      </c>
      <c r="F34">
        <v>26362.433649999999</v>
      </c>
      <c r="G34">
        <v>12771.725490000001</v>
      </c>
      <c r="H34">
        <v>18883.413380000002</v>
      </c>
      <c r="I34">
        <v>11620.98309</v>
      </c>
      <c r="J34">
        <v>19360.124759999999</v>
      </c>
      <c r="K34">
        <v>14226.653560000001</v>
      </c>
      <c r="L34">
        <v>14319.09326</v>
      </c>
      <c r="N34">
        <v>198170.69860999999</v>
      </c>
      <c r="Q34" t="s">
        <v>676</v>
      </c>
      <c r="R34">
        <v>198170.69860999999</v>
      </c>
      <c r="T34" t="s">
        <v>676</v>
      </c>
      <c r="U34">
        <v>198170.69860999999</v>
      </c>
    </row>
    <row r="35" spans="1:21">
      <c r="A35" t="s">
        <v>468</v>
      </c>
      <c r="B35">
        <v>2053.4003699999998</v>
      </c>
      <c r="C35">
        <v>1781.32915</v>
      </c>
      <c r="D35">
        <v>1670.5406</v>
      </c>
      <c r="E35">
        <v>1664.2367200000001</v>
      </c>
      <c r="F35">
        <v>1361.83329</v>
      </c>
      <c r="G35">
        <v>891.85130000000004</v>
      </c>
      <c r="H35">
        <v>613.43029000000001</v>
      </c>
      <c r="I35">
        <v>380.66235999999998</v>
      </c>
      <c r="J35">
        <v>991.30106999999998</v>
      </c>
      <c r="K35">
        <v>1094.18316</v>
      </c>
      <c r="L35">
        <v>730.51017999999999</v>
      </c>
      <c r="N35">
        <v>13233.278490000001</v>
      </c>
      <c r="Q35" t="s">
        <v>468</v>
      </c>
      <c r="R35">
        <v>13233.278490000001</v>
      </c>
      <c r="T35" t="s">
        <v>677</v>
      </c>
      <c r="U35">
        <v>13233.278490000001</v>
      </c>
    </row>
    <row r="36" spans="1:21">
      <c r="A36" t="s">
        <v>469</v>
      </c>
      <c r="B36">
        <v>1373.2110700000001</v>
      </c>
      <c r="C36">
        <v>1896.89669</v>
      </c>
      <c r="D36">
        <v>2223.65706</v>
      </c>
      <c r="E36">
        <v>2430.8483099999999</v>
      </c>
      <c r="F36">
        <v>3339.35943</v>
      </c>
      <c r="G36">
        <v>1562.6081899999999</v>
      </c>
      <c r="H36">
        <v>2607.8675800000001</v>
      </c>
      <c r="I36">
        <v>2334.9837600000001</v>
      </c>
      <c r="J36">
        <v>2708.9771999999998</v>
      </c>
      <c r="K36">
        <v>2514.2885999999999</v>
      </c>
      <c r="L36">
        <v>2428.14959</v>
      </c>
      <c r="N36">
        <v>25420.84748</v>
      </c>
      <c r="Q36" t="s">
        <v>469</v>
      </c>
      <c r="R36">
        <v>25420.84748</v>
      </c>
      <c r="T36" t="s">
        <v>469</v>
      </c>
      <c r="U36">
        <v>25420.84748</v>
      </c>
    </row>
    <row r="37" spans="1:21">
      <c r="A37" t="s">
        <v>5105</v>
      </c>
      <c r="B37">
        <v>88262.503289999993</v>
      </c>
      <c r="C37">
        <v>81989.364879999994</v>
      </c>
      <c r="D37">
        <v>92832.475909999994</v>
      </c>
      <c r="E37">
        <v>93319.020669999998</v>
      </c>
      <c r="F37">
        <v>100437.20242</v>
      </c>
      <c r="G37">
        <v>71028.629830000005</v>
      </c>
      <c r="H37">
        <v>96978.000260000001</v>
      </c>
      <c r="I37">
        <v>86384.557480000003</v>
      </c>
      <c r="J37">
        <v>101638.43587</v>
      </c>
      <c r="K37">
        <v>105642.89285</v>
      </c>
      <c r="L37">
        <v>107660.65201000001</v>
      </c>
      <c r="N37">
        <v>1026173.73547</v>
      </c>
      <c r="Q37" t="s">
        <v>5105</v>
      </c>
      <c r="R37">
        <v>1026173.73547</v>
      </c>
      <c r="T37" t="s">
        <v>678</v>
      </c>
      <c r="U37">
        <v>1026173.73547</v>
      </c>
    </row>
    <row r="38" spans="1:21">
      <c r="A38" t="s">
        <v>471</v>
      </c>
      <c r="B38">
        <v>585810.16428999999</v>
      </c>
      <c r="C38">
        <v>592966.38326000003</v>
      </c>
      <c r="D38">
        <v>641399.88413000002</v>
      </c>
      <c r="E38">
        <v>679434.04333000001</v>
      </c>
      <c r="F38">
        <v>683374.78832000005</v>
      </c>
      <c r="G38">
        <v>426003.51738999999</v>
      </c>
      <c r="H38">
        <v>665062.90974000003</v>
      </c>
      <c r="I38">
        <v>553709.01843000005</v>
      </c>
      <c r="J38">
        <v>659655.0503</v>
      </c>
      <c r="K38">
        <v>704533.99482000002</v>
      </c>
      <c r="L38">
        <v>657223.61959999998</v>
      </c>
      <c r="N38">
        <v>6849173.3736100001</v>
      </c>
      <c r="Q38" t="s">
        <v>471</v>
      </c>
      <c r="R38">
        <v>6849173.3736100001</v>
      </c>
      <c r="T38" t="s">
        <v>679</v>
      </c>
      <c r="U38">
        <v>6849173.3736100001</v>
      </c>
    </row>
    <row r="39" spans="1:21">
      <c r="A39" t="s">
        <v>472</v>
      </c>
      <c r="B39">
        <v>13090.553190000001</v>
      </c>
      <c r="C39">
        <v>15500.265380000001</v>
      </c>
      <c r="D39">
        <v>13666.49762</v>
      </c>
      <c r="E39">
        <v>16924.367450000002</v>
      </c>
      <c r="F39">
        <v>18620.535049999999</v>
      </c>
      <c r="G39">
        <v>11477.442429999999</v>
      </c>
      <c r="H39">
        <v>11194.11211</v>
      </c>
      <c r="I39">
        <v>7326.9161400000003</v>
      </c>
      <c r="J39">
        <v>25226.045269999999</v>
      </c>
      <c r="K39">
        <v>38942.119899999998</v>
      </c>
      <c r="L39">
        <v>34988.427530000001</v>
      </c>
      <c r="N39">
        <v>206957.28206999999</v>
      </c>
      <c r="Q39" t="s">
        <v>472</v>
      </c>
      <c r="R39">
        <v>206957.28206999999</v>
      </c>
      <c r="T39" t="s">
        <v>711</v>
      </c>
      <c r="U39">
        <v>206957.28206999999</v>
      </c>
    </row>
    <row r="40" spans="1:21">
      <c r="A40" t="s">
        <v>680</v>
      </c>
      <c r="B40">
        <v>11323.594090000001</v>
      </c>
      <c r="C40">
        <v>2800.3690000000001</v>
      </c>
      <c r="D40">
        <v>6436.3566099999998</v>
      </c>
      <c r="E40">
        <v>4235.0549499999997</v>
      </c>
      <c r="F40">
        <v>1726.96354</v>
      </c>
      <c r="G40">
        <v>7114.2635899999996</v>
      </c>
      <c r="H40">
        <v>1377.6542300000001</v>
      </c>
      <c r="I40">
        <v>2004.96524</v>
      </c>
      <c r="J40">
        <v>3742.1869200000001</v>
      </c>
      <c r="K40">
        <v>3697.1916799999999</v>
      </c>
      <c r="L40">
        <v>3002.8379399999999</v>
      </c>
      <c r="N40">
        <v>47461.437790000004</v>
      </c>
      <c r="Q40" t="s">
        <v>680</v>
      </c>
      <c r="R40">
        <v>47461.437790000004</v>
      </c>
      <c r="T40" t="s">
        <v>680</v>
      </c>
      <c r="U40">
        <v>47461.437790000004</v>
      </c>
    </row>
    <row r="41" spans="1:21">
      <c r="A41" t="s">
        <v>474</v>
      </c>
      <c r="B41">
        <v>1394.11934</v>
      </c>
      <c r="C41">
        <v>1521.2209499999999</v>
      </c>
      <c r="D41">
        <v>1251.4600600000001</v>
      </c>
      <c r="E41">
        <v>1343.6987999999999</v>
      </c>
      <c r="F41">
        <v>2035.3482300000001</v>
      </c>
      <c r="G41">
        <v>847.84915000000001</v>
      </c>
      <c r="H41">
        <v>2387.41797</v>
      </c>
      <c r="I41">
        <v>1690.43166</v>
      </c>
      <c r="J41">
        <v>1506.5522800000001</v>
      </c>
      <c r="K41">
        <v>1638.6769400000001</v>
      </c>
      <c r="L41">
        <v>2275.4038999999998</v>
      </c>
      <c r="N41">
        <v>17892.17928</v>
      </c>
      <c r="Q41" t="s">
        <v>474</v>
      </c>
      <c r="R41">
        <v>17892.17928</v>
      </c>
      <c r="T41" t="s">
        <v>710</v>
      </c>
      <c r="U41">
        <v>17892.17928</v>
      </c>
    </row>
    <row r="42" spans="1:21">
      <c r="A42" t="s">
        <v>475</v>
      </c>
      <c r="B42">
        <v>236943.04728</v>
      </c>
      <c r="C42">
        <v>258133.88896000001</v>
      </c>
      <c r="D42">
        <v>223312.50459</v>
      </c>
      <c r="E42">
        <v>253299.39746000001</v>
      </c>
      <c r="F42">
        <v>226196.81153000001</v>
      </c>
      <c r="G42">
        <v>194015.84349</v>
      </c>
      <c r="H42">
        <v>247725.68247</v>
      </c>
      <c r="I42">
        <v>185106.14295000001</v>
      </c>
      <c r="J42">
        <v>213131.24085999999</v>
      </c>
      <c r="K42">
        <v>292826.11787000002</v>
      </c>
      <c r="L42">
        <v>251550.39168999999</v>
      </c>
      <c r="N42">
        <v>2582241.0691499999</v>
      </c>
      <c r="Q42" t="s">
        <v>475</v>
      </c>
      <c r="R42">
        <v>2582241.0691499999</v>
      </c>
      <c r="T42" t="s">
        <v>475</v>
      </c>
      <c r="U42">
        <v>2582241.0691499999</v>
      </c>
    </row>
    <row r="43" spans="1:21">
      <c r="A43" t="s">
        <v>709</v>
      </c>
      <c r="B43">
        <v>4318.5143500000004</v>
      </c>
      <c r="C43">
        <v>4163.0742</v>
      </c>
      <c r="D43">
        <v>4966.4198200000001</v>
      </c>
      <c r="E43">
        <v>5497.7729200000003</v>
      </c>
      <c r="F43">
        <v>6805.3010899999999</v>
      </c>
      <c r="G43">
        <v>4855.0993900000003</v>
      </c>
      <c r="H43">
        <v>6036.2651800000003</v>
      </c>
      <c r="I43">
        <v>5837.9016300000003</v>
      </c>
      <c r="J43">
        <v>8316.7403200000008</v>
      </c>
      <c r="K43">
        <v>6874.3225000000002</v>
      </c>
      <c r="L43">
        <v>7386.3762299999999</v>
      </c>
      <c r="N43">
        <v>65057.787629999999</v>
      </c>
      <c r="Q43" t="s">
        <v>709</v>
      </c>
      <c r="R43">
        <v>65057.787629999999</v>
      </c>
      <c r="T43" t="s">
        <v>709</v>
      </c>
      <c r="U43">
        <v>65057.787629999999</v>
      </c>
    </row>
    <row r="44" spans="1:21">
      <c r="A44" t="s">
        <v>477</v>
      </c>
      <c r="B44">
        <v>20299.322370000002</v>
      </c>
      <c r="C44">
        <v>21728.909820000001</v>
      </c>
      <c r="D44">
        <v>24063.747289999999</v>
      </c>
      <c r="E44">
        <v>21277.694319999999</v>
      </c>
      <c r="F44">
        <v>29715.121429999999</v>
      </c>
      <c r="G44">
        <v>26731.93938</v>
      </c>
      <c r="H44">
        <v>34786.02478</v>
      </c>
      <c r="I44">
        <v>26727.609179999999</v>
      </c>
      <c r="J44">
        <v>22970.991580000002</v>
      </c>
      <c r="K44">
        <v>24257.192510000001</v>
      </c>
      <c r="L44">
        <v>24679.725439999998</v>
      </c>
      <c r="N44">
        <v>277238.2781</v>
      </c>
      <c r="Q44" t="s">
        <v>477</v>
      </c>
      <c r="R44">
        <v>277238.2781</v>
      </c>
      <c r="T44" t="s">
        <v>477</v>
      </c>
      <c r="U44">
        <v>277238.2781</v>
      </c>
    </row>
    <row r="45" spans="1:21">
      <c r="A45" t="s">
        <v>681</v>
      </c>
      <c r="B45">
        <v>5257810.9447900001</v>
      </c>
      <c r="C45">
        <v>5494876.9804199999</v>
      </c>
      <c r="D45">
        <v>6442723.7775900001</v>
      </c>
      <c r="E45">
        <v>5800774.1818599999</v>
      </c>
      <c r="F45">
        <v>6778491.8787399996</v>
      </c>
      <c r="G45">
        <v>4420890.6273800004</v>
      </c>
      <c r="H45">
        <v>6389489.0019399999</v>
      </c>
      <c r="I45">
        <v>5600402.9361300003</v>
      </c>
      <c r="J45">
        <v>6005698.7851499999</v>
      </c>
      <c r="K45">
        <v>6181628.4289800003</v>
      </c>
      <c r="L45">
        <v>6058326.6958799995</v>
      </c>
      <c r="N45">
        <v>64431114.238860004</v>
      </c>
      <c r="Q45" t="s">
        <v>681</v>
      </c>
      <c r="R45">
        <v>64431114.238860004</v>
      </c>
      <c r="T45" t="s">
        <v>681</v>
      </c>
      <c r="U45">
        <v>64431114.238860004</v>
      </c>
    </row>
    <row r="46" spans="1:21">
      <c r="A46" t="s">
        <v>5104</v>
      </c>
      <c r="B46">
        <v>780176.59045999998</v>
      </c>
      <c r="C46">
        <v>799442.97236999997</v>
      </c>
      <c r="D46">
        <v>827801.74922</v>
      </c>
      <c r="E46">
        <v>804303.23846999998</v>
      </c>
      <c r="F46">
        <v>948187.87953000003</v>
      </c>
      <c r="G46">
        <v>609860.96588000003</v>
      </c>
      <c r="H46">
        <v>836973.37731000001</v>
      </c>
      <c r="I46">
        <v>773589.34701999999</v>
      </c>
      <c r="J46">
        <v>843179.87899</v>
      </c>
      <c r="K46">
        <v>881904.55712000001</v>
      </c>
      <c r="L46">
        <v>850086.89633000002</v>
      </c>
      <c r="N46">
        <v>8955507.4527000003</v>
      </c>
      <c r="Q46" t="s">
        <v>5104</v>
      </c>
      <c r="R46">
        <v>8955507.4527000003</v>
      </c>
      <c r="T46" t="s">
        <v>682</v>
      </c>
      <c r="U46">
        <v>8955507.4527000003</v>
      </c>
    </row>
    <row r="47" spans="1:21">
      <c r="A47" t="s">
        <v>4846</v>
      </c>
      <c r="B47">
        <v>79540.987519999995</v>
      </c>
      <c r="C47">
        <v>76430.683940000003</v>
      </c>
      <c r="D47">
        <v>82722.312179999994</v>
      </c>
      <c r="E47">
        <v>90679.177790000002</v>
      </c>
      <c r="F47">
        <v>88955.589850000004</v>
      </c>
      <c r="G47">
        <v>67487.458400000003</v>
      </c>
      <c r="H47">
        <v>79125.871679999997</v>
      </c>
      <c r="I47">
        <v>63764.571170000003</v>
      </c>
      <c r="J47">
        <v>76633.349589999998</v>
      </c>
      <c r="K47">
        <v>81332.569690000004</v>
      </c>
      <c r="L47">
        <v>75240.294380000007</v>
      </c>
      <c r="N47">
        <v>861912.86618999997</v>
      </c>
      <c r="Q47" t="s">
        <v>4846</v>
      </c>
      <c r="R47">
        <v>861912.86618999997</v>
      </c>
      <c r="T47" t="s">
        <v>683</v>
      </c>
      <c r="U47">
        <v>861912.86618999997</v>
      </c>
    </row>
    <row r="48" spans="1:21">
      <c r="A48" t="s">
        <v>684</v>
      </c>
      <c r="B48">
        <v>14233.45181</v>
      </c>
      <c r="C48">
        <v>24971.008099999999</v>
      </c>
      <c r="D48">
        <v>21228.034179999999</v>
      </c>
      <c r="E48">
        <v>35299.229899999998</v>
      </c>
      <c r="F48">
        <v>19314.0373</v>
      </c>
      <c r="G48">
        <v>15123.97307</v>
      </c>
      <c r="H48">
        <v>26762.75851</v>
      </c>
      <c r="I48">
        <v>20577.08238</v>
      </c>
      <c r="J48">
        <v>30653.243640000001</v>
      </c>
      <c r="K48">
        <v>21047.421419999999</v>
      </c>
      <c r="L48">
        <v>15615.72667</v>
      </c>
      <c r="N48">
        <v>244825.96698</v>
      </c>
      <c r="Q48" t="s">
        <v>684</v>
      </c>
      <c r="R48">
        <v>244825.96698</v>
      </c>
      <c r="T48" t="s">
        <v>684</v>
      </c>
      <c r="U48">
        <v>244825.96698</v>
      </c>
    </row>
    <row r="49" spans="1:21">
      <c r="A49" t="s">
        <v>483</v>
      </c>
      <c r="B49">
        <v>20912.29061</v>
      </c>
      <c r="C49">
        <v>23007.7045</v>
      </c>
      <c r="D49">
        <v>22819.88855</v>
      </c>
      <c r="E49">
        <v>22288.52391</v>
      </c>
      <c r="F49">
        <v>17944.285540000001</v>
      </c>
      <c r="G49">
        <v>13201.42556</v>
      </c>
      <c r="H49">
        <v>21965.790649999999</v>
      </c>
      <c r="I49">
        <v>15069.36527</v>
      </c>
      <c r="J49">
        <v>21233.369930000001</v>
      </c>
      <c r="K49">
        <v>26550.04867</v>
      </c>
      <c r="L49">
        <v>27181.44327</v>
      </c>
      <c r="N49">
        <v>232174.13646000001</v>
      </c>
      <c r="Q49" t="s">
        <v>483</v>
      </c>
      <c r="R49">
        <v>232174.13646000001</v>
      </c>
      <c r="T49" t="s">
        <v>483</v>
      </c>
      <c r="U49">
        <v>232174.13646000001</v>
      </c>
    </row>
    <row r="50" spans="1:21">
      <c r="A50" t="s">
        <v>485</v>
      </c>
      <c r="B50">
        <v>0</v>
      </c>
      <c r="C50">
        <v>103.50716</v>
      </c>
      <c r="D50">
        <v>0</v>
      </c>
      <c r="E50">
        <v>0</v>
      </c>
      <c r="F50">
        <v>29.071999999999999</v>
      </c>
      <c r="G50">
        <v>22.58493</v>
      </c>
      <c r="H50">
        <v>45.575000000000003</v>
      </c>
      <c r="I50">
        <v>26.908000000000001</v>
      </c>
      <c r="J50">
        <v>53.802999999999997</v>
      </c>
      <c r="K50">
        <v>78.891000000000005</v>
      </c>
      <c r="L50">
        <v>43.975000000000001</v>
      </c>
      <c r="N50">
        <v>404.31608999999997</v>
      </c>
      <c r="Q50" t="s">
        <v>485</v>
      </c>
      <c r="R50">
        <v>404.31608999999997</v>
      </c>
      <c r="T50" t="s">
        <v>485</v>
      </c>
      <c r="U50">
        <v>404.31608999999997</v>
      </c>
    </row>
    <row r="51" spans="1:21">
      <c r="A51" t="s">
        <v>487</v>
      </c>
      <c r="B51">
        <v>6526.2809699999998</v>
      </c>
      <c r="C51">
        <v>11519.48036</v>
      </c>
      <c r="D51">
        <v>5898.3174099999997</v>
      </c>
      <c r="E51">
        <v>7190.2739099999999</v>
      </c>
      <c r="F51">
        <v>5992.9310100000002</v>
      </c>
      <c r="G51">
        <v>6854.1848</v>
      </c>
      <c r="H51">
        <v>4178.6869100000004</v>
      </c>
      <c r="I51">
        <v>3358.5203200000001</v>
      </c>
      <c r="J51">
        <v>10863.43239</v>
      </c>
      <c r="K51">
        <v>9576.8623399999997</v>
      </c>
      <c r="L51">
        <v>12198.814050000001</v>
      </c>
      <c r="N51">
        <v>84157.784469999999</v>
      </c>
      <c r="Q51" t="s">
        <v>487</v>
      </c>
      <c r="R51">
        <v>84157.784469999999</v>
      </c>
      <c r="T51" t="s">
        <v>487</v>
      </c>
      <c r="U51">
        <v>84157.784469999999</v>
      </c>
    </row>
    <row r="52" spans="1:21">
      <c r="A52" t="s">
        <v>488</v>
      </c>
      <c r="B52">
        <v>154084.76248999999</v>
      </c>
      <c r="C52">
        <v>163176.30004</v>
      </c>
      <c r="D52">
        <v>174919.79780999999</v>
      </c>
      <c r="E52">
        <v>179703.94235</v>
      </c>
      <c r="F52">
        <v>193399.77627</v>
      </c>
      <c r="G52">
        <v>125141.56084999999</v>
      </c>
      <c r="H52">
        <v>185033.57459</v>
      </c>
      <c r="I52">
        <v>148458.63660999999</v>
      </c>
      <c r="J52">
        <v>176510.43788000001</v>
      </c>
      <c r="K52">
        <v>180314.84109999999</v>
      </c>
      <c r="L52">
        <v>186591.03732999999</v>
      </c>
      <c r="N52">
        <v>1867334.66732</v>
      </c>
      <c r="Q52" t="s">
        <v>488</v>
      </c>
      <c r="R52">
        <v>1867334.66732</v>
      </c>
      <c r="T52" t="s">
        <v>685</v>
      </c>
      <c r="U52">
        <v>1867334.66732</v>
      </c>
    </row>
    <row r="53" spans="1:21">
      <c r="A53" t="s">
        <v>492</v>
      </c>
      <c r="B53">
        <v>2643.8223699999999</v>
      </c>
      <c r="C53">
        <v>4925.2453299999997</v>
      </c>
      <c r="D53">
        <v>3492.4407999999999</v>
      </c>
      <c r="E53">
        <v>3657.4131600000001</v>
      </c>
      <c r="F53">
        <v>4194.2154499999997</v>
      </c>
      <c r="G53">
        <v>4314.3802299999998</v>
      </c>
      <c r="H53">
        <v>10045.937760000001</v>
      </c>
      <c r="I53">
        <v>4921.4886800000004</v>
      </c>
      <c r="J53">
        <v>6745.4269299999996</v>
      </c>
      <c r="K53">
        <v>4027.4985900000001</v>
      </c>
      <c r="L53">
        <v>3584.7133800000001</v>
      </c>
      <c r="N53">
        <v>52552.58268</v>
      </c>
      <c r="Q53" t="s">
        <v>492</v>
      </c>
      <c r="R53">
        <v>52552.58268</v>
      </c>
      <c r="T53" t="s">
        <v>489</v>
      </c>
      <c r="U53">
        <v>6999.0859</v>
      </c>
    </row>
    <row r="54" spans="1:21">
      <c r="A54" t="s">
        <v>489</v>
      </c>
      <c r="B54">
        <v>631.95119999999997</v>
      </c>
      <c r="C54">
        <v>626.47425999999996</v>
      </c>
      <c r="D54">
        <v>669.50031999999999</v>
      </c>
      <c r="E54">
        <v>725.65084000000002</v>
      </c>
      <c r="F54">
        <v>830.42156999999997</v>
      </c>
      <c r="G54">
        <v>485.09620000000001</v>
      </c>
      <c r="H54">
        <v>711.98649999999998</v>
      </c>
      <c r="I54">
        <v>206.67162999999999</v>
      </c>
      <c r="J54">
        <v>642.99086</v>
      </c>
      <c r="K54">
        <v>795.17729999999995</v>
      </c>
      <c r="L54">
        <v>673.16521999999998</v>
      </c>
      <c r="N54">
        <v>6999.0859</v>
      </c>
      <c r="Q54" t="s">
        <v>489</v>
      </c>
      <c r="R54">
        <v>6999.0859</v>
      </c>
      <c r="T54" t="s">
        <v>686</v>
      </c>
      <c r="U54">
        <v>101682.81662</v>
      </c>
    </row>
    <row r="55" spans="1:21">
      <c r="A55" t="s">
        <v>490</v>
      </c>
      <c r="B55">
        <v>7949.7900099999997</v>
      </c>
      <c r="C55">
        <v>9525.0373899999995</v>
      </c>
      <c r="D55">
        <v>10032.71996</v>
      </c>
      <c r="E55">
        <v>9305.7584999999999</v>
      </c>
      <c r="F55">
        <v>11438.609759999999</v>
      </c>
      <c r="G55">
        <v>6745.2799699999996</v>
      </c>
      <c r="H55">
        <v>9100.5960300000006</v>
      </c>
      <c r="I55">
        <v>8733.9238299999997</v>
      </c>
      <c r="J55">
        <v>9299.8560099999995</v>
      </c>
      <c r="K55">
        <v>9369.3938899999994</v>
      </c>
      <c r="L55">
        <v>10181.851269999999</v>
      </c>
      <c r="N55">
        <v>101682.81662</v>
      </c>
      <c r="Q55" t="s">
        <v>490</v>
      </c>
      <c r="R55">
        <v>101682.81662</v>
      </c>
      <c r="T55" t="s">
        <v>687</v>
      </c>
      <c r="U55">
        <v>208555.29384999999</v>
      </c>
    </row>
    <row r="56" spans="1:21">
      <c r="A56" t="s">
        <v>5107</v>
      </c>
      <c r="B56">
        <v>17004.45537</v>
      </c>
      <c r="C56">
        <v>19599.789570000001</v>
      </c>
      <c r="D56">
        <v>17979.15609</v>
      </c>
      <c r="E56">
        <v>20848.014780000001</v>
      </c>
      <c r="F56">
        <v>18478.221160000001</v>
      </c>
      <c r="G56">
        <v>12942.59607</v>
      </c>
      <c r="H56">
        <v>20856.380700000002</v>
      </c>
      <c r="I56">
        <v>17655.165000000001</v>
      </c>
      <c r="J56">
        <v>22962.228009999999</v>
      </c>
      <c r="K56">
        <v>21825.482940000002</v>
      </c>
      <c r="L56">
        <v>18403.80416</v>
      </c>
      <c r="N56">
        <v>208555.29384999999</v>
      </c>
      <c r="Q56" t="s">
        <v>5107</v>
      </c>
      <c r="R56">
        <v>208555.29384999999</v>
      </c>
      <c r="T56" t="s">
        <v>688</v>
      </c>
      <c r="U56">
        <v>52552.58268</v>
      </c>
    </row>
    <row r="57" spans="1:21">
      <c r="A57" t="s">
        <v>493</v>
      </c>
      <c r="B57">
        <v>1324680.5805899999</v>
      </c>
      <c r="C57">
        <v>1325481.3179800001</v>
      </c>
      <c r="D57">
        <v>1383023.05327</v>
      </c>
      <c r="E57">
        <v>1399883.91784</v>
      </c>
      <c r="F57">
        <v>1230422.65071</v>
      </c>
      <c r="G57">
        <v>1037404.75879</v>
      </c>
      <c r="H57">
        <v>1310144.5563699999</v>
      </c>
      <c r="I57">
        <v>973212.07967999997</v>
      </c>
      <c r="J57">
        <v>1286197.1047499999</v>
      </c>
      <c r="K57">
        <v>1339283.4554999999</v>
      </c>
      <c r="L57">
        <v>1279665.75529</v>
      </c>
      <c r="N57">
        <v>13889399.230769999</v>
      </c>
      <c r="Q57" t="s">
        <v>493</v>
      </c>
      <c r="R57">
        <v>13889399.230769999</v>
      </c>
      <c r="T57" t="s">
        <v>689</v>
      </c>
      <c r="U57">
        <v>13889399.230769999</v>
      </c>
    </row>
    <row r="58" spans="1:21">
      <c r="A58" t="s">
        <v>494</v>
      </c>
      <c r="B58">
        <v>172458.45696000001</v>
      </c>
      <c r="C58">
        <v>161926.8781</v>
      </c>
      <c r="D58">
        <v>183276.64379</v>
      </c>
      <c r="E58">
        <v>182406.49575</v>
      </c>
      <c r="F58">
        <v>190139.46801000001</v>
      </c>
      <c r="G58">
        <v>111797.8599</v>
      </c>
      <c r="H58">
        <v>173061.73352000001</v>
      </c>
      <c r="I58">
        <v>150942.91391999999</v>
      </c>
      <c r="J58">
        <v>165068.37075999999</v>
      </c>
      <c r="K58">
        <v>182310.29157999999</v>
      </c>
      <c r="L58">
        <v>165073.23099000001</v>
      </c>
      <c r="N58">
        <v>1838462.3432799999</v>
      </c>
      <c r="Q58" t="s">
        <v>494</v>
      </c>
      <c r="R58">
        <v>1838462.3432799999</v>
      </c>
      <c r="T58" t="s">
        <v>494</v>
      </c>
      <c r="U58">
        <v>1838462.3432799999</v>
      </c>
    </row>
    <row r="59" spans="1:21">
      <c r="A59" t="s">
        <v>690</v>
      </c>
      <c r="B59">
        <v>21420.135259999999</v>
      </c>
      <c r="C59">
        <v>23400.532159999999</v>
      </c>
      <c r="D59">
        <v>24599.669440000001</v>
      </c>
      <c r="E59">
        <v>22403.252810000002</v>
      </c>
      <c r="F59">
        <v>27886.807870000001</v>
      </c>
      <c r="G59">
        <v>17007.31338</v>
      </c>
      <c r="H59">
        <v>25144.179619999999</v>
      </c>
      <c r="I59">
        <v>19736.936460000001</v>
      </c>
      <c r="J59">
        <v>24458.751240000001</v>
      </c>
      <c r="K59">
        <v>24094.812529999999</v>
      </c>
      <c r="L59">
        <v>25691.823550000001</v>
      </c>
      <c r="N59">
        <v>255844.21432</v>
      </c>
      <c r="Q59" t="s">
        <v>690</v>
      </c>
      <c r="R59">
        <v>255844.21432</v>
      </c>
      <c r="T59" t="s">
        <v>690</v>
      </c>
      <c r="U59">
        <v>255844.21432</v>
      </c>
    </row>
    <row r="60" spans="1:21">
      <c r="A60" t="s">
        <v>496</v>
      </c>
      <c r="B60">
        <v>28206.022690000002</v>
      </c>
      <c r="C60">
        <v>29232.63034</v>
      </c>
      <c r="D60">
        <v>29511.451669999999</v>
      </c>
      <c r="E60">
        <v>28269.174999999999</v>
      </c>
      <c r="F60">
        <v>31073.70091</v>
      </c>
      <c r="G60">
        <v>22716.893650000002</v>
      </c>
      <c r="H60">
        <v>33880.83999</v>
      </c>
      <c r="I60">
        <v>30860.19253</v>
      </c>
      <c r="J60">
        <v>38448.167699999998</v>
      </c>
      <c r="K60">
        <v>40841.924460000002</v>
      </c>
      <c r="L60">
        <v>32858.151740000001</v>
      </c>
      <c r="N60">
        <v>345899.15068000002</v>
      </c>
      <c r="Q60" t="s">
        <v>496</v>
      </c>
      <c r="R60">
        <v>345899.15068000002</v>
      </c>
      <c r="T60" t="s">
        <v>496</v>
      </c>
      <c r="U60">
        <v>345899.15068000002</v>
      </c>
    </row>
    <row r="61" spans="1:21">
      <c r="A61" t="s">
        <v>497</v>
      </c>
      <c r="B61">
        <v>299955.80515999999</v>
      </c>
      <c r="C61">
        <v>358968.25354000001</v>
      </c>
      <c r="D61">
        <v>376708.02051</v>
      </c>
      <c r="E61">
        <v>374947.57656999998</v>
      </c>
      <c r="F61">
        <v>413113.03593000001</v>
      </c>
      <c r="G61">
        <v>269003.94465999998</v>
      </c>
      <c r="H61">
        <v>357236.23233000003</v>
      </c>
      <c r="I61">
        <v>312149.91570000001</v>
      </c>
      <c r="J61">
        <v>402648.73861</v>
      </c>
      <c r="K61">
        <v>460283.74173000001</v>
      </c>
      <c r="L61">
        <v>415902.51618999999</v>
      </c>
      <c r="N61">
        <v>4040917.7809299999</v>
      </c>
      <c r="Q61" t="s">
        <v>497</v>
      </c>
      <c r="R61">
        <v>4040917.7809299999</v>
      </c>
      <c r="T61" t="s">
        <v>691</v>
      </c>
      <c r="U61">
        <v>4040917.7809299999</v>
      </c>
    </row>
    <row r="62" spans="1:21">
      <c r="A62" t="s">
        <v>498</v>
      </c>
      <c r="B62">
        <v>55426.356059999998</v>
      </c>
      <c r="C62">
        <v>67088.645120000001</v>
      </c>
      <c r="D62">
        <v>65601.485990000001</v>
      </c>
      <c r="E62">
        <v>59728.357519999998</v>
      </c>
      <c r="F62">
        <v>59369.740890000001</v>
      </c>
      <c r="G62">
        <v>42193.772749999996</v>
      </c>
      <c r="H62">
        <v>69427.277249999999</v>
      </c>
      <c r="I62">
        <v>62679.31295</v>
      </c>
      <c r="J62">
        <v>85500.25834</v>
      </c>
      <c r="K62">
        <v>81589.632070000007</v>
      </c>
      <c r="L62">
        <v>77254.923330000005</v>
      </c>
      <c r="N62">
        <v>725859.76226999995</v>
      </c>
      <c r="Q62" t="s">
        <v>498</v>
      </c>
      <c r="R62">
        <v>725859.76226999995</v>
      </c>
      <c r="T62" t="s">
        <v>692</v>
      </c>
      <c r="U62">
        <v>725859.76226999995</v>
      </c>
    </row>
    <row r="63" spans="1:21">
      <c r="A63" t="s">
        <v>499</v>
      </c>
      <c r="B63">
        <v>149571.74343</v>
      </c>
      <c r="C63">
        <v>134501.68963000001</v>
      </c>
      <c r="D63">
        <v>140536.29496</v>
      </c>
      <c r="E63">
        <v>135417.58087999999</v>
      </c>
      <c r="F63">
        <v>150157.00036999999</v>
      </c>
      <c r="G63">
        <v>110391.93702</v>
      </c>
      <c r="H63">
        <v>125482.76880000001</v>
      </c>
      <c r="I63">
        <v>105921.12306</v>
      </c>
      <c r="J63">
        <v>131750.12721000001</v>
      </c>
      <c r="K63">
        <v>185609.35136999999</v>
      </c>
      <c r="L63">
        <v>210461.21964</v>
      </c>
      <c r="N63">
        <v>1579800.8363699999</v>
      </c>
      <c r="Q63" t="s">
        <v>499</v>
      </c>
      <c r="R63">
        <v>1579800.8363699999</v>
      </c>
      <c r="T63" t="s">
        <v>693</v>
      </c>
      <c r="U63">
        <v>1579800.8363699999</v>
      </c>
    </row>
    <row r="64" spans="1:21">
      <c r="A64" t="s">
        <v>694</v>
      </c>
      <c r="B64">
        <v>35883.888209999997</v>
      </c>
      <c r="C64">
        <v>40475.186759999997</v>
      </c>
      <c r="D64">
        <v>59527.84143</v>
      </c>
      <c r="E64">
        <v>41810.974540000003</v>
      </c>
      <c r="F64">
        <v>52036.231460000003</v>
      </c>
      <c r="G64">
        <v>37642.064169999998</v>
      </c>
      <c r="H64">
        <v>59549.403109999999</v>
      </c>
      <c r="I64">
        <v>44228.252460000003</v>
      </c>
      <c r="J64">
        <v>42343.913509999998</v>
      </c>
      <c r="K64">
        <v>44044.754650000003</v>
      </c>
      <c r="L64">
        <v>43427.65857</v>
      </c>
      <c r="N64">
        <v>500970.16886999999</v>
      </c>
      <c r="Q64" t="s">
        <v>694</v>
      </c>
      <c r="R64">
        <v>500970.16886999999</v>
      </c>
      <c r="T64" t="s">
        <v>694</v>
      </c>
      <c r="U64">
        <v>500970.16886999999</v>
      </c>
    </row>
    <row r="65" spans="1:21">
      <c r="A65" t="s">
        <v>695</v>
      </c>
      <c r="B65">
        <v>372.83739000000003</v>
      </c>
      <c r="C65">
        <v>36.894710000000003</v>
      </c>
      <c r="D65">
        <v>627.59</v>
      </c>
      <c r="E65">
        <v>365.86563999999998</v>
      </c>
      <c r="F65">
        <v>865.96473000000003</v>
      </c>
      <c r="G65">
        <v>479.98343</v>
      </c>
      <c r="H65">
        <v>475.06279000000001</v>
      </c>
      <c r="I65">
        <v>664.61595</v>
      </c>
      <c r="J65">
        <v>598</v>
      </c>
      <c r="K65">
        <v>574.13268000000005</v>
      </c>
      <c r="L65">
        <v>582.84290999999996</v>
      </c>
      <c r="N65">
        <v>5643.7902299999996</v>
      </c>
      <c r="Q65" t="s">
        <v>695</v>
      </c>
      <c r="R65">
        <v>5643.7902299999996</v>
      </c>
      <c r="T65" t="s">
        <v>695</v>
      </c>
      <c r="U65">
        <v>5643.7902299999996</v>
      </c>
    </row>
    <row r="66" spans="1:21">
      <c r="A66" t="s">
        <v>5108</v>
      </c>
      <c r="B66">
        <v>5866.0561299999999</v>
      </c>
      <c r="C66">
        <v>4813.6162400000003</v>
      </c>
      <c r="D66">
        <v>4236.1056600000002</v>
      </c>
      <c r="E66">
        <v>5457.0628900000002</v>
      </c>
      <c r="F66">
        <v>4308.4565000000002</v>
      </c>
      <c r="G66">
        <v>3713.83833</v>
      </c>
      <c r="H66">
        <v>6912.1776600000003</v>
      </c>
      <c r="I66">
        <v>5492.65</v>
      </c>
      <c r="J66">
        <v>4741.9087900000004</v>
      </c>
      <c r="K66">
        <v>6044.9560099999999</v>
      </c>
      <c r="L66">
        <v>5440.0999099999999</v>
      </c>
      <c r="N66">
        <v>57026.928119999997</v>
      </c>
      <c r="Q66" t="s">
        <v>5108</v>
      </c>
      <c r="R66">
        <v>57026.928119999997</v>
      </c>
      <c r="T66" t="s">
        <v>696</v>
      </c>
      <c r="U66">
        <v>57026.928119999997</v>
      </c>
    </row>
    <row r="67" spans="1:21">
      <c r="A67" t="s">
        <v>5109</v>
      </c>
      <c r="B67">
        <v>6181.0532300000004</v>
      </c>
      <c r="C67">
        <v>4808.3470900000002</v>
      </c>
      <c r="D67">
        <v>5611.3942500000003</v>
      </c>
      <c r="E67">
        <v>4445.5706899999996</v>
      </c>
      <c r="F67">
        <v>4482.2268999999997</v>
      </c>
      <c r="G67">
        <v>4374.4255400000002</v>
      </c>
      <c r="H67">
        <v>4867.0097999999998</v>
      </c>
      <c r="I67">
        <v>4469.5727200000001</v>
      </c>
      <c r="J67">
        <v>3926.3218000000002</v>
      </c>
      <c r="K67">
        <v>5468.2784700000002</v>
      </c>
      <c r="L67">
        <v>4119.7078099999999</v>
      </c>
      <c r="N67">
        <v>52753.908300000003</v>
      </c>
      <c r="Q67" t="s">
        <v>5109</v>
      </c>
      <c r="R67">
        <v>52753.908300000003</v>
      </c>
      <c r="T67" t="s">
        <v>697</v>
      </c>
      <c r="U67">
        <v>52753.908300000003</v>
      </c>
    </row>
    <row r="68" spans="1:21">
      <c r="A68" t="s">
        <v>506</v>
      </c>
      <c r="B68">
        <v>19488.765729999999</v>
      </c>
      <c r="C68">
        <v>19384.057949999999</v>
      </c>
      <c r="D68">
        <v>20023.45667</v>
      </c>
      <c r="E68">
        <v>20781.27362</v>
      </c>
      <c r="F68">
        <v>23118.58008</v>
      </c>
      <c r="G68">
        <v>16290.085789999999</v>
      </c>
      <c r="H68">
        <v>18632.23389</v>
      </c>
      <c r="I68">
        <v>12275.20102</v>
      </c>
      <c r="J68">
        <v>43040.358090000002</v>
      </c>
      <c r="K68">
        <v>43209.523569999998</v>
      </c>
      <c r="L68">
        <v>31888.92323</v>
      </c>
      <c r="N68">
        <v>268132.45964000002</v>
      </c>
      <c r="Q68" t="s">
        <v>506</v>
      </c>
      <c r="R68">
        <v>268132.45964000002</v>
      </c>
      <c r="T68" t="s">
        <v>506</v>
      </c>
      <c r="U68">
        <v>268132.45964000002</v>
      </c>
    </row>
    <row r="69" spans="1:21">
      <c r="A69" t="s">
        <v>507</v>
      </c>
      <c r="B69">
        <v>37724.441140000003</v>
      </c>
      <c r="C69">
        <v>26109.99251</v>
      </c>
      <c r="D69">
        <v>34726.25819</v>
      </c>
      <c r="E69">
        <v>35551.106469999999</v>
      </c>
      <c r="F69">
        <v>27349.89747</v>
      </c>
      <c r="G69">
        <v>10147.128419999999</v>
      </c>
      <c r="H69">
        <v>27220.32113</v>
      </c>
      <c r="I69">
        <v>19572.813920000001</v>
      </c>
      <c r="J69">
        <v>27314.72291</v>
      </c>
      <c r="K69">
        <v>29358.467100000002</v>
      </c>
      <c r="L69">
        <v>18353.161599999999</v>
      </c>
      <c r="N69">
        <v>293428.31086000003</v>
      </c>
      <c r="Q69" t="s">
        <v>507</v>
      </c>
      <c r="R69">
        <v>293428.31086000003</v>
      </c>
      <c r="T69" t="s">
        <v>698</v>
      </c>
      <c r="U69">
        <v>293428.31086000003</v>
      </c>
    </row>
    <row r="70" spans="1:21">
      <c r="A70" t="s">
        <v>509</v>
      </c>
      <c r="B70">
        <v>9798.7328199999993</v>
      </c>
      <c r="C70">
        <v>12534.908079999999</v>
      </c>
      <c r="D70">
        <v>11166.72589</v>
      </c>
      <c r="E70">
        <v>11696.609</v>
      </c>
      <c r="F70">
        <v>20064.317009999999</v>
      </c>
      <c r="G70">
        <v>19775.105660000001</v>
      </c>
      <c r="H70">
        <v>6721.5370499999999</v>
      </c>
      <c r="I70">
        <v>14710.10835</v>
      </c>
      <c r="J70">
        <v>12901.913409999999</v>
      </c>
      <c r="K70">
        <v>4676.7416199999998</v>
      </c>
      <c r="L70">
        <v>19492.26136</v>
      </c>
      <c r="N70">
        <v>143538.96025</v>
      </c>
      <c r="Q70" t="s">
        <v>509</v>
      </c>
      <c r="R70">
        <v>143538.96025</v>
      </c>
      <c r="T70" t="s">
        <v>699</v>
      </c>
      <c r="U70">
        <v>143538.96025</v>
      </c>
    </row>
    <row r="71" spans="1:21">
      <c r="A71" t="s">
        <v>510</v>
      </c>
      <c r="B71">
        <v>404804.26910999999</v>
      </c>
      <c r="C71">
        <v>443004.44669000001</v>
      </c>
      <c r="D71">
        <v>500299.39835999999</v>
      </c>
      <c r="E71">
        <v>474921.36612999998</v>
      </c>
      <c r="F71">
        <v>485113.54083999997</v>
      </c>
      <c r="G71">
        <v>332005.47691999999</v>
      </c>
      <c r="H71">
        <v>511463.19011000003</v>
      </c>
      <c r="I71">
        <v>189240.72206999999</v>
      </c>
      <c r="J71">
        <v>391896.79775999999</v>
      </c>
      <c r="K71">
        <v>493175.88653000002</v>
      </c>
      <c r="L71">
        <v>469554.71315999998</v>
      </c>
      <c r="N71">
        <v>4695479.8076799996</v>
      </c>
      <c r="Q71" t="s">
        <v>510</v>
      </c>
      <c r="R71">
        <v>4695479.8076799996</v>
      </c>
      <c r="T71" t="s">
        <v>510</v>
      </c>
      <c r="U71">
        <v>4695479.8076799996</v>
      </c>
    </row>
    <row r="72" spans="1:21">
      <c r="A72" t="s">
        <v>511</v>
      </c>
      <c r="B72">
        <v>58803.535830000001</v>
      </c>
      <c r="C72">
        <v>59229.063999999998</v>
      </c>
      <c r="D72">
        <v>58574.563629999997</v>
      </c>
      <c r="E72">
        <v>56188.544750000001</v>
      </c>
      <c r="F72">
        <v>69154.259770000004</v>
      </c>
      <c r="G72">
        <v>46643.007729999998</v>
      </c>
      <c r="H72">
        <v>60756.363149999997</v>
      </c>
      <c r="I72">
        <v>43305.99396</v>
      </c>
      <c r="J72">
        <v>70796.859930000006</v>
      </c>
      <c r="K72">
        <v>59484.743970000003</v>
      </c>
      <c r="L72">
        <v>73601.845579999994</v>
      </c>
      <c r="N72">
        <v>656538.78229999996</v>
      </c>
      <c r="Q72" t="s">
        <v>511</v>
      </c>
      <c r="R72">
        <v>656538.78229999996</v>
      </c>
      <c r="T72" t="s">
        <v>511</v>
      </c>
      <c r="U72">
        <v>656538.78229999996</v>
      </c>
    </row>
    <row r="73" spans="1:21">
      <c r="A73" t="s">
        <v>512</v>
      </c>
      <c r="B73">
        <v>2792.0913399999999</v>
      </c>
      <c r="C73">
        <v>2631.00864</v>
      </c>
      <c r="D73">
        <v>4431.0684300000003</v>
      </c>
      <c r="E73">
        <v>3483.3057100000001</v>
      </c>
      <c r="F73">
        <v>3258.3375000000001</v>
      </c>
      <c r="G73">
        <v>1950.42839</v>
      </c>
      <c r="H73">
        <v>2891.0014700000002</v>
      </c>
      <c r="I73">
        <v>3309.44848</v>
      </c>
      <c r="J73">
        <v>2304.3803600000001</v>
      </c>
      <c r="K73">
        <v>2677.0515099999998</v>
      </c>
      <c r="L73">
        <v>4393.7858900000001</v>
      </c>
      <c r="N73">
        <v>34121.907720000003</v>
      </c>
      <c r="Q73" t="s">
        <v>512</v>
      </c>
      <c r="R73">
        <v>34121.907720000003</v>
      </c>
      <c r="T73" t="s">
        <v>700</v>
      </c>
      <c r="U73">
        <v>34121.907720000003</v>
      </c>
    </row>
    <row r="74" spans="1:21">
      <c r="A74" t="s">
        <v>513</v>
      </c>
      <c r="B74">
        <v>2000.13896</v>
      </c>
      <c r="C74">
        <v>1722.0344700000001</v>
      </c>
      <c r="D74">
        <v>1463.7540899999999</v>
      </c>
      <c r="E74">
        <v>1225.4585300000001</v>
      </c>
      <c r="F74">
        <v>1545.0235</v>
      </c>
      <c r="G74">
        <v>913.78584000000001</v>
      </c>
      <c r="H74">
        <v>4101.0401899999997</v>
      </c>
      <c r="I74">
        <v>2645.10628</v>
      </c>
      <c r="J74">
        <v>3103.0923499999999</v>
      </c>
      <c r="K74">
        <v>3970.1456499999999</v>
      </c>
      <c r="L74">
        <v>3714.0763200000001</v>
      </c>
      <c r="N74">
        <v>26403.656180000002</v>
      </c>
      <c r="Q74" t="s">
        <v>513</v>
      </c>
      <c r="R74">
        <v>26403.656180000002</v>
      </c>
      <c r="T74" t="s">
        <v>701</v>
      </c>
      <c r="U74">
        <v>26403.656180000002</v>
      </c>
    </row>
    <row r="75" spans="1:21">
      <c r="A75" t="s">
        <v>515</v>
      </c>
      <c r="B75">
        <v>5589.0429700000004</v>
      </c>
      <c r="C75">
        <v>5378.9952000000003</v>
      </c>
      <c r="D75">
        <v>7834.9650899999997</v>
      </c>
      <c r="E75">
        <v>7273.8967899999998</v>
      </c>
      <c r="F75">
        <v>8768.8170900000005</v>
      </c>
      <c r="G75">
        <v>3577.3023800000001</v>
      </c>
      <c r="H75">
        <v>6344.7723699999997</v>
      </c>
      <c r="I75">
        <v>4970.19121</v>
      </c>
      <c r="J75">
        <v>6938.5215900000003</v>
      </c>
      <c r="K75">
        <v>6004.6010399999996</v>
      </c>
      <c r="L75">
        <v>5658.7540900000004</v>
      </c>
      <c r="N75">
        <v>68339.859819999998</v>
      </c>
      <c r="Q75" t="s">
        <v>515</v>
      </c>
      <c r="R75">
        <v>68339.859819999998</v>
      </c>
      <c r="T75" t="s">
        <v>702</v>
      </c>
      <c r="U75">
        <v>68339.859819999998</v>
      </c>
    </row>
    <row r="76" spans="1:21">
      <c r="A76" t="s">
        <v>703</v>
      </c>
      <c r="B76">
        <v>10334.59773</v>
      </c>
      <c r="C76">
        <v>10408.3892</v>
      </c>
      <c r="D76">
        <v>11272.500969999999</v>
      </c>
      <c r="E76">
        <v>12200.750389999999</v>
      </c>
      <c r="F76">
        <v>12383.78347</v>
      </c>
      <c r="G76">
        <v>5939.5797599999996</v>
      </c>
      <c r="H76">
        <v>11054.405290000001</v>
      </c>
      <c r="I76">
        <v>9697.6094599999997</v>
      </c>
      <c r="J76">
        <v>11275.50086</v>
      </c>
      <c r="K76">
        <v>13208.9712</v>
      </c>
      <c r="L76">
        <v>16066.175950000001</v>
      </c>
      <c r="N76">
        <v>123842.26428</v>
      </c>
      <c r="Q76" t="s">
        <v>703</v>
      </c>
      <c r="R76">
        <v>123842.26428</v>
      </c>
      <c r="T76" t="s">
        <v>703</v>
      </c>
      <c r="U76">
        <v>123842.26428</v>
      </c>
    </row>
    <row r="77" spans="1:21">
      <c r="A77" t="s">
        <v>708</v>
      </c>
      <c r="B77">
        <v>25299.9192</v>
      </c>
      <c r="C77">
        <v>26384.594359999999</v>
      </c>
      <c r="D77">
        <v>32011.0052</v>
      </c>
      <c r="E77">
        <v>31940.097760000001</v>
      </c>
      <c r="F77">
        <v>35544.260479999997</v>
      </c>
      <c r="G77">
        <v>25092.995169999998</v>
      </c>
      <c r="H77">
        <v>37183.584970000004</v>
      </c>
      <c r="I77">
        <v>34144.447260000001</v>
      </c>
      <c r="J77">
        <v>49557.775179999997</v>
      </c>
      <c r="K77">
        <v>56300.176870000003</v>
      </c>
      <c r="L77">
        <v>57151.608630000002</v>
      </c>
      <c r="N77">
        <v>410610.46507999999</v>
      </c>
      <c r="Q77" t="s">
        <v>708</v>
      </c>
      <c r="R77">
        <v>410610.46507999999</v>
      </c>
      <c r="T77" t="s">
        <v>708</v>
      </c>
      <c r="U77">
        <v>410610.46507999999</v>
      </c>
    </row>
    <row r="78" spans="1:21">
      <c r="A78" t="s">
        <v>5106</v>
      </c>
      <c r="B78">
        <v>80065.649149999997</v>
      </c>
      <c r="C78">
        <v>80472.600109999999</v>
      </c>
      <c r="D78">
        <v>86887.806559999997</v>
      </c>
      <c r="E78">
        <v>86479.359450000004</v>
      </c>
      <c r="F78">
        <v>96729.827390000006</v>
      </c>
      <c r="G78">
        <v>63255.653270000003</v>
      </c>
      <c r="H78">
        <v>96723.234469999996</v>
      </c>
      <c r="I78">
        <v>85802.729760000002</v>
      </c>
      <c r="J78">
        <v>93277.480989999996</v>
      </c>
      <c r="K78">
        <v>93764.847580000001</v>
      </c>
      <c r="L78">
        <v>87831.654790000001</v>
      </c>
      <c r="N78">
        <v>951290.84351999999</v>
      </c>
      <c r="Q78" t="s">
        <v>5106</v>
      </c>
      <c r="R78">
        <v>951290.84351999999</v>
      </c>
      <c r="T78" t="s">
        <v>704</v>
      </c>
      <c r="U78">
        <v>951290.84351999999</v>
      </c>
    </row>
    <row r="79" spans="1:21">
      <c r="A79" t="s">
        <v>520</v>
      </c>
      <c r="B79">
        <v>1051.81123</v>
      </c>
      <c r="C79">
        <v>885.47892999999999</v>
      </c>
      <c r="D79">
        <v>1742.59879</v>
      </c>
      <c r="E79">
        <v>1717.76909</v>
      </c>
      <c r="F79">
        <v>2522.6956</v>
      </c>
      <c r="G79">
        <v>966.03173000000004</v>
      </c>
      <c r="H79">
        <v>1542.4720500000001</v>
      </c>
      <c r="I79">
        <v>1459.1174100000001</v>
      </c>
      <c r="J79">
        <v>1161.4025999999999</v>
      </c>
      <c r="K79">
        <v>1633.6204499999999</v>
      </c>
      <c r="L79">
        <v>1979.40815</v>
      </c>
      <c r="N79">
        <v>16662.406029999998</v>
      </c>
      <c r="Q79" t="s">
        <v>520</v>
      </c>
      <c r="R79">
        <v>16662.406029999998</v>
      </c>
      <c r="T79" t="s">
        <v>520</v>
      </c>
      <c r="U79">
        <v>16662.406029999998</v>
      </c>
    </row>
    <row r="80" spans="1:21">
      <c r="A80" t="s">
        <v>521</v>
      </c>
      <c r="B80">
        <v>89271.584440000006</v>
      </c>
      <c r="C80">
        <v>96467.549329999994</v>
      </c>
      <c r="D80">
        <v>99407.317509999993</v>
      </c>
      <c r="E80">
        <v>82023.97885</v>
      </c>
      <c r="F80">
        <v>87917.357520000005</v>
      </c>
      <c r="G80">
        <v>51548.452510000003</v>
      </c>
      <c r="H80">
        <v>82973.734379999994</v>
      </c>
      <c r="I80">
        <v>42293.282809999997</v>
      </c>
      <c r="J80">
        <v>118955.99664</v>
      </c>
      <c r="K80">
        <v>145609.66943000001</v>
      </c>
      <c r="L80">
        <v>143348.78378999999</v>
      </c>
      <c r="N80">
        <v>1039817.70721</v>
      </c>
      <c r="Q80" t="s">
        <v>521</v>
      </c>
      <c r="R80">
        <v>1039817.70721</v>
      </c>
      <c r="T80" t="s">
        <v>521</v>
      </c>
      <c r="U80">
        <v>1039817.70721</v>
      </c>
    </row>
    <row r="81" spans="1:21">
      <c r="A81" t="s">
        <v>522</v>
      </c>
      <c r="B81">
        <v>9.9582599999999992</v>
      </c>
      <c r="C81">
        <v>9.8978300000000008</v>
      </c>
      <c r="D81">
        <v>5.9480399999999998</v>
      </c>
      <c r="E81">
        <v>3.0545900000000001</v>
      </c>
      <c r="F81">
        <v>17.256329999999998</v>
      </c>
      <c r="G81">
        <v>48.80012</v>
      </c>
      <c r="H81">
        <v>60.796529999999997</v>
      </c>
      <c r="I81">
        <v>6.9037699999999997</v>
      </c>
      <c r="J81">
        <v>16.397120000000001</v>
      </c>
      <c r="K81">
        <v>34.834569999999999</v>
      </c>
      <c r="L81">
        <v>15.05355</v>
      </c>
      <c r="N81">
        <v>228.90071</v>
      </c>
      <c r="Q81" t="s">
        <v>522</v>
      </c>
      <c r="R81">
        <v>228.90071</v>
      </c>
      <c r="T81" t="s">
        <v>705</v>
      </c>
      <c r="U81">
        <v>228.90071</v>
      </c>
    </row>
    <row r="82" spans="1:21">
      <c r="A82" t="s">
        <v>706</v>
      </c>
      <c r="B82">
        <v>19537.95335</v>
      </c>
      <c r="C82">
        <v>20980.406459999998</v>
      </c>
      <c r="D82">
        <v>23080.265350000001</v>
      </c>
      <c r="E82">
        <v>21411.69571</v>
      </c>
      <c r="F82">
        <v>26013.67871</v>
      </c>
      <c r="G82">
        <v>16258.17217</v>
      </c>
      <c r="H82">
        <v>21125.256229999999</v>
      </c>
      <c r="I82">
        <v>15153.512640000001</v>
      </c>
      <c r="J82">
        <v>21392.512350000001</v>
      </c>
      <c r="K82">
        <v>20883.640729999999</v>
      </c>
      <c r="L82">
        <v>23374.758979999999</v>
      </c>
      <c r="N82">
        <v>229211.85268000001</v>
      </c>
      <c r="Q82" t="s">
        <v>706</v>
      </c>
      <c r="R82">
        <v>229211.85268000001</v>
      </c>
      <c r="T82" t="s">
        <v>706</v>
      </c>
      <c r="U82">
        <v>229211.85268000001</v>
      </c>
    </row>
    <row r="83" spans="1:21">
      <c r="A83" t="s">
        <v>525</v>
      </c>
      <c r="B83">
        <v>2259.1118499999998</v>
      </c>
      <c r="C83">
        <v>4229.8610099999996</v>
      </c>
      <c r="D83">
        <v>4493.17893</v>
      </c>
      <c r="E83">
        <v>3847.8227700000002</v>
      </c>
      <c r="F83">
        <v>7263.6363000000001</v>
      </c>
      <c r="G83">
        <v>1859.16662</v>
      </c>
      <c r="H83">
        <v>4759.5153399999999</v>
      </c>
      <c r="I83">
        <v>1862.2118</v>
      </c>
      <c r="J83">
        <v>5027.79007</v>
      </c>
      <c r="K83">
        <v>4509.5861599999998</v>
      </c>
      <c r="L83">
        <v>2749.3130099999998</v>
      </c>
      <c r="N83">
        <v>42861.193859999999</v>
      </c>
      <c r="Q83" t="s">
        <v>525</v>
      </c>
      <c r="R83">
        <v>42861.193859999999</v>
      </c>
      <c r="T83" t="s">
        <v>525</v>
      </c>
      <c r="U83">
        <v>42861.193859999999</v>
      </c>
    </row>
    <row r="84" spans="1:21">
      <c r="A84" t="s">
        <v>526</v>
      </c>
      <c r="B84">
        <v>51856.537499999999</v>
      </c>
      <c r="C84">
        <v>36066.748149999999</v>
      </c>
      <c r="D84">
        <v>42090.87962</v>
      </c>
      <c r="E84">
        <v>46920.011839999999</v>
      </c>
      <c r="F84">
        <v>3862.2923799999999</v>
      </c>
      <c r="G84">
        <v>6430.3138099999996</v>
      </c>
      <c r="H84">
        <v>4627.8629099999998</v>
      </c>
      <c r="I84">
        <v>57407.170279999998</v>
      </c>
      <c r="J84">
        <v>10155.20181</v>
      </c>
      <c r="K84">
        <v>31504.299319999998</v>
      </c>
      <c r="L84">
        <v>87878.849690000003</v>
      </c>
      <c r="N84">
        <v>378800.16730999999</v>
      </c>
      <c r="Q84" t="s">
        <v>526</v>
      </c>
      <c r="R84">
        <v>378800.16730999999</v>
      </c>
      <c r="T84" t="s">
        <v>526</v>
      </c>
      <c r="U84">
        <v>378800.16730999999</v>
      </c>
    </row>
    <row r="85" spans="1:21">
      <c r="A85" t="s">
        <v>527</v>
      </c>
      <c r="B85">
        <v>509.34312</v>
      </c>
      <c r="C85">
        <v>1073.2555299999999</v>
      </c>
      <c r="D85">
        <v>760.75978999999995</v>
      </c>
      <c r="E85">
        <v>644.74293</v>
      </c>
      <c r="F85">
        <v>857.14887999999996</v>
      </c>
      <c r="G85">
        <v>1074.5462500000001</v>
      </c>
      <c r="H85">
        <v>1235.2428399999999</v>
      </c>
      <c r="I85">
        <v>562.41283999999996</v>
      </c>
      <c r="J85">
        <v>1229.12481</v>
      </c>
      <c r="K85">
        <v>633.15638999999999</v>
      </c>
      <c r="L85">
        <v>823.61793999999998</v>
      </c>
      <c r="N85">
        <v>9403.3513199999998</v>
      </c>
      <c r="Q85" t="s">
        <v>527</v>
      </c>
      <c r="R85">
        <v>9403.3513199999998</v>
      </c>
      <c r="T85" t="s">
        <v>527</v>
      </c>
      <c r="U85">
        <v>9403.3513199999998</v>
      </c>
    </row>
    <row r="86" spans="1:21">
      <c r="A86" t="s">
        <v>528</v>
      </c>
      <c r="B86">
        <v>59080.963510000001</v>
      </c>
      <c r="C86">
        <v>30919.551490000002</v>
      </c>
      <c r="D86">
        <v>53822.086470000002</v>
      </c>
      <c r="E86">
        <v>48059.728080000001</v>
      </c>
      <c r="F86">
        <v>17137.102040000002</v>
      </c>
      <c r="G86">
        <v>27520.241379999999</v>
      </c>
      <c r="H86">
        <v>35876.109230000002</v>
      </c>
      <c r="I86">
        <v>27704.094000000001</v>
      </c>
      <c r="J86">
        <v>18843.459650000001</v>
      </c>
      <c r="K86">
        <v>32684.299289999999</v>
      </c>
      <c r="L86">
        <v>22419.627420000001</v>
      </c>
      <c r="N86">
        <v>374067.26256</v>
      </c>
      <c r="Q86" t="s">
        <v>528</v>
      </c>
      <c r="R86">
        <v>374067.26256</v>
      </c>
      <c r="T86" t="s">
        <v>528</v>
      </c>
      <c r="U86">
        <v>374067.26256</v>
      </c>
    </row>
    <row r="87" spans="1:21">
      <c r="A87" t="s">
        <v>735</v>
      </c>
      <c r="B87">
        <v>12798693.457060007</v>
      </c>
      <c r="C87">
        <v>13195666.015460011</v>
      </c>
      <c r="D87">
        <v>14956306.595319996</v>
      </c>
      <c r="E87">
        <v>14032343.810180005</v>
      </c>
      <c r="F87">
        <v>15467555.982219994</v>
      </c>
      <c r="G87">
        <v>10570667.894660005</v>
      </c>
      <c r="H87">
        <v>14700655.04699</v>
      </c>
      <c r="I87">
        <v>12065925.069429999</v>
      </c>
      <c r="J87">
        <v>14024902.829330001</v>
      </c>
      <c r="K87">
        <v>15206520.005719995</v>
      </c>
      <c r="L87">
        <v>14864690.46838</v>
      </c>
      <c r="N87">
        <v>151883927.17475003</v>
      </c>
    </row>
  </sheetData>
  <sortState xmlns:xlrd2="http://schemas.microsoft.com/office/spreadsheetml/2017/richdata2" ref="A6:N86">
    <sortCondition ref="A5"/>
  </sortState>
  <hyperlinks>
    <hyperlink ref="B1" r:id="rId1" xr:uid="{D56E6C47-60AC-43F2-AEEC-F9C7ACF787D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Düğme1_Tıkla">
                <anchor moveWithCells="1" sizeWithCells="1">
                  <from>
                    <xdr:col>7</xdr:col>
                    <xdr:colOff>409575</xdr:colOff>
                    <xdr:row>0</xdr:row>
                    <xdr:rowOff>161925</xdr:rowOff>
                  </from>
                  <to>
                    <xdr:col>9</xdr:col>
                    <xdr:colOff>685800</xdr:colOff>
                    <xdr:row>2</xdr:row>
                    <xdr:rowOff>171450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84C4-6444-4C11-8080-15E61C682CA6}">
  <sheetPr codeName="Sheet13">
    <tabColor theme="0"/>
  </sheetPr>
  <dimension ref="A1:AG1931"/>
  <sheetViews>
    <sheetView topLeftCell="S1" workbookViewId="0">
      <selection activeCell="AC10" sqref="AC10"/>
    </sheetView>
  </sheetViews>
  <sheetFormatPr defaultRowHeight="14.25"/>
  <cols>
    <col min="1" max="1" width="36.75" bestFit="1" customWidth="1"/>
    <col min="2" max="2" width="11.375" bestFit="1" customWidth="1"/>
    <col min="3" max="3" width="10.25" bestFit="1" customWidth="1"/>
    <col min="4" max="4" width="8.875" bestFit="1" customWidth="1"/>
    <col min="5" max="5" width="9.875" bestFit="1" customWidth="1"/>
    <col min="6" max="7" width="11.125" bestFit="1" customWidth="1"/>
    <col min="8" max="8" width="10.75" bestFit="1" customWidth="1"/>
    <col min="9" max="9" width="11.125" bestFit="1" customWidth="1"/>
    <col min="10" max="10" width="9.875" bestFit="1" customWidth="1"/>
    <col min="11" max="12" width="12" bestFit="1" customWidth="1"/>
    <col min="13" max="13" width="9.875" bestFit="1" customWidth="1"/>
    <col min="15" max="15" width="12.25" bestFit="1" customWidth="1"/>
    <col min="16" max="17" width="11.875" bestFit="1" customWidth="1"/>
    <col min="18" max="18" width="12.5" bestFit="1" customWidth="1"/>
    <col min="19" max="20" width="11.875" bestFit="1" customWidth="1"/>
    <col min="21" max="21" width="12.5" bestFit="1" customWidth="1"/>
    <col min="22" max="22" width="11.875" bestFit="1" customWidth="1"/>
    <col min="23" max="23" width="12.5" bestFit="1" customWidth="1"/>
    <col min="24" max="24" width="18.375" bestFit="1" customWidth="1"/>
    <col min="25" max="25" width="11.875" bestFit="1" customWidth="1"/>
    <col min="26" max="26" width="12.5" bestFit="1" customWidth="1"/>
    <col min="29" max="29" width="12.25" bestFit="1" customWidth="1"/>
    <col min="30" max="30" width="11.875" bestFit="1" customWidth="1"/>
    <col min="32" max="32" width="12.25" bestFit="1" customWidth="1"/>
  </cols>
  <sheetData>
    <row r="1" spans="1:33" ht="15.75">
      <c r="A1" s="1032" t="s">
        <v>5112</v>
      </c>
      <c r="B1" s="1032"/>
      <c r="C1" s="1032"/>
      <c r="D1" s="1032"/>
      <c r="E1" s="1032"/>
      <c r="F1" s="1032"/>
      <c r="G1" s="1032"/>
      <c r="H1" s="1032"/>
      <c r="I1" s="1032"/>
      <c r="J1" s="1032"/>
      <c r="K1" s="1032"/>
      <c r="L1" s="1032"/>
      <c r="M1" s="1032"/>
    </row>
    <row r="3" spans="1:33" ht="15">
      <c r="A3" s="850"/>
      <c r="B3" s="850"/>
      <c r="C3" s="1033" t="s">
        <v>5113</v>
      </c>
      <c r="D3" s="1033"/>
      <c r="E3" s="1033"/>
      <c r="F3" s="1033" t="s">
        <v>5114</v>
      </c>
      <c r="G3" s="1033"/>
      <c r="H3" s="1033"/>
      <c r="I3" s="1033" t="s">
        <v>5115</v>
      </c>
      <c r="J3" s="1033"/>
      <c r="K3" s="1033" t="s">
        <v>5116</v>
      </c>
      <c r="L3" s="1033"/>
      <c r="M3" s="1033"/>
      <c r="P3" s="895" t="s">
        <v>5113</v>
      </c>
      <c r="Q3" s="895"/>
      <c r="R3" s="895"/>
      <c r="S3" s="895" t="s">
        <v>5114</v>
      </c>
      <c r="T3" s="895"/>
      <c r="U3" s="895"/>
      <c r="V3" s="895" t="s">
        <v>5115</v>
      </c>
      <c r="W3" s="895"/>
      <c r="X3" s="895" t="s">
        <v>5116</v>
      </c>
      <c r="Y3" s="895"/>
      <c r="Z3" s="895"/>
    </row>
    <row r="4" spans="1:33">
      <c r="A4" s="852" t="s">
        <v>5117</v>
      </c>
      <c r="B4" s="852" t="s">
        <v>5102</v>
      </c>
      <c r="C4" s="858">
        <v>2018</v>
      </c>
      <c r="D4" s="858">
        <v>2019</v>
      </c>
      <c r="E4" s="853" t="s">
        <v>5118</v>
      </c>
      <c r="F4" s="858">
        <v>2018</v>
      </c>
      <c r="G4" s="858">
        <v>2019</v>
      </c>
      <c r="H4" s="853" t="s">
        <v>5118</v>
      </c>
      <c r="I4" s="858">
        <v>2019</v>
      </c>
      <c r="J4" s="853" t="s">
        <v>5118</v>
      </c>
      <c r="K4" s="858">
        <v>2018</v>
      </c>
      <c r="L4" s="858">
        <v>2019</v>
      </c>
      <c r="M4" s="853" t="s">
        <v>5118</v>
      </c>
      <c r="O4" s="859" t="s">
        <v>5102</v>
      </c>
      <c r="P4" s="859">
        <v>2018</v>
      </c>
      <c r="Q4" s="859">
        <v>2019</v>
      </c>
      <c r="R4" s="859" t="s">
        <v>5118</v>
      </c>
      <c r="S4" s="859">
        <v>2018</v>
      </c>
      <c r="T4" s="859">
        <v>2019</v>
      </c>
      <c r="U4" s="859" t="s">
        <v>5118</v>
      </c>
      <c r="V4" s="859">
        <v>2019</v>
      </c>
      <c r="W4" s="859" t="s">
        <v>5118</v>
      </c>
      <c r="X4" s="859">
        <v>2018</v>
      </c>
      <c r="Y4" s="859">
        <v>2019</v>
      </c>
      <c r="Z4" s="859" t="s">
        <v>5118</v>
      </c>
      <c r="AC4" t="s">
        <v>5146</v>
      </c>
      <c r="AD4">
        <v>2019</v>
      </c>
      <c r="AG4" t="s">
        <v>5148</v>
      </c>
    </row>
    <row r="5" spans="1:33" hidden="1">
      <c r="A5" s="851" t="s">
        <v>5119</v>
      </c>
      <c r="B5" s="851" t="s">
        <v>401</v>
      </c>
      <c r="C5" s="854">
        <v>393.99387999999999</v>
      </c>
      <c r="D5" s="854">
        <v>10.50319</v>
      </c>
      <c r="E5" s="855">
        <v>-0.97334174327783973</v>
      </c>
      <c r="F5" s="854">
        <v>6935.3362399999996</v>
      </c>
      <c r="G5" s="854">
        <v>6644.9457899999998</v>
      </c>
      <c r="H5" s="855">
        <v>-4.1871142212998147E-2</v>
      </c>
      <c r="I5" s="854">
        <v>9163.5945900000006</v>
      </c>
      <c r="J5" s="855">
        <v>-0.27485380057609032</v>
      </c>
      <c r="K5" s="854">
        <v>79592.22494</v>
      </c>
      <c r="L5" s="854">
        <v>70643.030580000006</v>
      </c>
      <c r="M5" s="855">
        <v>-0.11243804739402974</v>
      </c>
      <c r="O5" t="s">
        <v>401</v>
      </c>
      <c r="P5">
        <v>393.99387999999999</v>
      </c>
      <c r="Q5">
        <v>10.50319</v>
      </c>
      <c r="R5">
        <v>-0.97334174327783973</v>
      </c>
      <c r="S5">
        <v>6935.3362399999996</v>
      </c>
      <c r="T5">
        <v>6644.9457899999998</v>
      </c>
      <c r="U5">
        <v>-4.1871142212998147E-2</v>
      </c>
      <c r="V5">
        <v>9163.5945900000006</v>
      </c>
      <c r="W5">
        <v>-0.27485380057609032</v>
      </c>
      <c r="X5">
        <v>79592.22494</v>
      </c>
      <c r="Y5">
        <v>70643.030580000006</v>
      </c>
      <c r="Z5">
        <v>-0.11243804739402974</v>
      </c>
    </row>
    <row r="6" spans="1:33" hidden="1">
      <c r="A6" s="851" t="s">
        <v>5120</v>
      </c>
      <c r="B6" s="851" t="s">
        <v>401</v>
      </c>
      <c r="C6" s="854">
        <v>149.86410000000001</v>
      </c>
      <c r="D6" s="854">
        <v>0.31879999999999997</v>
      </c>
      <c r="E6" s="855">
        <v>-0.9978727393685346</v>
      </c>
      <c r="F6" s="854">
        <v>2455.3634900000002</v>
      </c>
      <c r="G6" s="854">
        <v>6926.0906699999996</v>
      </c>
      <c r="H6" s="855">
        <v>1.820800544688395</v>
      </c>
      <c r="I6" s="854">
        <v>4519.0651099999995</v>
      </c>
      <c r="J6" s="855">
        <v>0.53263794643578399</v>
      </c>
      <c r="K6" s="854">
        <v>40863.508430000002</v>
      </c>
      <c r="L6" s="854">
        <v>45918.713600000003</v>
      </c>
      <c r="M6" s="855">
        <v>0.12370952383248413</v>
      </c>
      <c r="O6" t="s">
        <v>401</v>
      </c>
      <c r="P6">
        <v>149.86410000000001</v>
      </c>
      <c r="Q6">
        <v>0.31879999999999997</v>
      </c>
      <c r="R6">
        <v>-0.9978727393685346</v>
      </c>
      <c r="S6">
        <v>2455.3634900000002</v>
      </c>
      <c r="T6">
        <v>6926.0906699999996</v>
      </c>
      <c r="U6">
        <v>1.820800544688395</v>
      </c>
      <c r="V6">
        <v>4519.0651099999995</v>
      </c>
      <c r="W6">
        <v>0.53263794643578399</v>
      </c>
      <c r="X6">
        <v>40863.508430000002</v>
      </c>
      <c r="Y6">
        <v>45918.713600000003</v>
      </c>
      <c r="Z6">
        <v>0.12370952383248413</v>
      </c>
    </row>
    <row r="7" spans="1:33" hidden="1">
      <c r="A7" s="851" t="s">
        <v>5121</v>
      </c>
      <c r="B7" s="851" t="s">
        <v>401</v>
      </c>
      <c r="C7" s="854">
        <v>265.89798000000002</v>
      </c>
      <c r="D7" s="854">
        <v>102.1942</v>
      </c>
      <c r="E7" s="855">
        <v>-0.61566387228665675</v>
      </c>
      <c r="F7" s="854">
        <v>4069.3157299999998</v>
      </c>
      <c r="G7" s="854">
        <v>5644.5531300000002</v>
      </c>
      <c r="H7" s="855">
        <v>0.38710129774078772</v>
      </c>
      <c r="I7" s="854">
        <v>5744.4666200000001</v>
      </c>
      <c r="J7" s="855">
        <v>-1.739299688018725E-2</v>
      </c>
      <c r="K7" s="854">
        <v>33510.703119999998</v>
      </c>
      <c r="L7" s="854">
        <v>51034.48717</v>
      </c>
      <c r="M7" s="855">
        <v>0.52293095693182834</v>
      </c>
      <c r="O7" t="s">
        <v>401</v>
      </c>
      <c r="P7">
        <v>265.89798000000002</v>
      </c>
      <c r="Q7">
        <v>102.1942</v>
      </c>
      <c r="R7">
        <v>-0.61566387228665675</v>
      </c>
      <c r="S7">
        <v>4069.3157299999998</v>
      </c>
      <c r="T7">
        <v>5644.5531300000002</v>
      </c>
      <c r="U7">
        <v>0.38710129774078772</v>
      </c>
      <c r="V7">
        <v>5744.4666200000001</v>
      </c>
      <c r="W7">
        <v>-1.739299688018725E-2</v>
      </c>
      <c r="X7">
        <v>33510.703119999998</v>
      </c>
      <c r="Y7">
        <v>51034.48717</v>
      </c>
      <c r="Z7">
        <v>0.52293095693182834</v>
      </c>
    </row>
    <row r="8" spans="1:33" hidden="1">
      <c r="A8" s="851" t="s">
        <v>5122</v>
      </c>
      <c r="B8" s="851" t="s">
        <v>401</v>
      </c>
      <c r="C8" s="854">
        <v>3.82741</v>
      </c>
      <c r="D8" s="854">
        <v>0</v>
      </c>
      <c r="E8" s="855">
        <v>-1</v>
      </c>
      <c r="F8" s="854">
        <v>306.79482999999999</v>
      </c>
      <c r="G8" s="854">
        <v>309.88017000000002</v>
      </c>
      <c r="H8" s="855">
        <v>1.0056688373790479E-2</v>
      </c>
      <c r="I8" s="854">
        <v>451.01796999999999</v>
      </c>
      <c r="J8" s="855">
        <v>-0.31293165547261892</v>
      </c>
      <c r="K8" s="854">
        <v>9184.5252799999998</v>
      </c>
      <c r="L8" s="854">
        <v>10346.82192</v>
      </c>
      <c r="M8" s="855">
        <v>0.12654945188413702</v>
      </c>
      <c r="O8" t="s">
        <v>401</v>
      </c>
      <c r="P8">
        <v>3.82741</v>
      </c>
      <c r="Q8">
        <v>0</v>
      </c>
      <c r="R8">
        <v>-1</v>
      </c>
      <c r="S8">
        <v>306.79482999999999</v>
      </c>
      <c r="T8">
        <v>309.88017000000002</v>
      </c>
      <c r="U8">
        <v>1.0056688373790479E-2</v>
      </c>
      <c r="V8">
        <v>451.01796999999999</v>
      </c>
      <c r="W8">
        <v>-0.31293165547261892</v>
      </c>
      <c r="X8">
        <v>9184.5252799999998</v>
      </c>
      <c r="Y8">
        <v>10346.82192</v>
      </c>
      <c r="Z8">
        <v>0.12654945188413702</v>
      </c>
    </row>
    <row r="9" spans="1:33" hidden="1">
      <c r="A9" s="851" t="s">
        <v>5123</v>
      </c>
      <c r="B9" s="851" t="s">
        <v>401</v>
      </c>
      <c r="C9" s="854">
        <v>0</v>
      </c>
      <c r="D9" s="854">
        <v>0</v>
      </c>
      <c r="E9" s="855" t="s">
        <v>1082</v>
      </c>
      <c r="F9" s="854">
        <v>29.537210000000002</v>
      </c>
      <c r="G9" s="854">
        <v>29.153220000000001</v>
      </c>
      <c r="H9" s="855">
        <v>-1.3000212274619005E-2</v>
      </c>
      <c r="I9" s="854">
        <v>61.50855</v>
      </c>
      <c r="J9" s="855">
        <v>-0.52602979585764897</v>
      </c>
      <c r="K9" s="854">
        <v>1482.27089</v>
      </c>
      <c r="L9" s="854">
        <v>647.60536000000002</v>
      </c>
      <c r="M9" s="855">
        <v>-0.5630991849269873</v>
      </c>
      <c r="O9" t="s">
        <v>401</v>
      </c>
      <c r="P9">
        <v>0</v>
      </c>
      <c r="Q9">
        <v>0</v>
      </c>
      <c r="R9" t="s">
        <v>1082</v>
      </c>
      <c r="S9">
        <v>29.537210000000002</v>
      </c>
      <c r="T9">
        <v>29.153220000000001</v>
      </c>
      <c r="U9">
        <v>-1.3000212274619005E-2</v>
      </c>
      <c r="V9">
        <v>61.50855</v>
      </c>
      <c r="W9">
        <v>-0.52602979585764897</v>
      </c>
      <c r="X9">
        <v>1482.27089</v>
      </c>
      <c r="Y9">
        <v>647.60536000000002</v>
      </c>
      <c r="Z9">
        <v>-0.5630991849269873</v>
      </c>
    </row>
    <row r="10" spans="1:33">
      <c r="A10" s="851" t="s">
        <v>5124</v>
      </c>
      <c r="B10" s="851" t="s">
        <v>401</v>
      </c>
      <c r="C10" s="854">
        <v>169.50463999999999</v>
      </c>
      <c r="D10" s="854">
        <v>0.56442999999999999</v>
      </c>
      <c r="E10" s="855">
        <v>-0.99667012065274441</v>
      </c>
      <c r="F10" s="854">
        <v>2195.7904100000001</v>
      </c>
      <c r="G10" s="854">
        <v>2768.8317900000002</v>
      </c>
      <c r="H10" s="855">
        <v>0.2609727127827286</v>
      </c>
      <c r="I10" s="854">
        <v>3033.72147</v>
      </c>
      <c r="J10" s="855">
        <v>-8.7315095541714238E-2</v>
      </c>
      <c r="K10" s="854">
        <v>36189.1005</v>
      </c>
      <c r="L10" s="854">
        <v>29998.508180000001</v>
      </c>
      <c r="M10" s="855">
        <v>-0.1710623429283632</v>
      </c>
      <c r="O10" t="s">
        <v>401</v>
      </c>
      <c r="P10">
        <v>169.50463999999999</v>
      </c>
      <c r="Q10">
        <v>0.56442999999999999</v>
      </c>
      <c r="R10">
        <v>-0.99667012065274441</v>
      </c>
      <c r="S10">
        <v>2195.7904100000001</v>
      </c>
      <c r="T10">
        <v>2768.8317900000002</v>
      </c>
      <c r="U10">
        <v>0.2609727127827286</v>
      </c>
      <c r="V10">
        <v>3033.72147</v>
      </c>
      <c r="W10">
        <v>-8.7315095541714238E-2</v>
      </c>
      <c r="X10">
        <v>36189.1005</v>
      </c>
      <c r="Y10">
        <v>29998.508180000001</v>
      </c>
      <c r="Z10">
        <v>-0.1710623429283632</v>
      </c>
      <c r="AC10" t="s">
        <v>401</v>
      </c>
      <c r="AD10">
        <v>29998.508180000001</v>
      </c>
      <c r="AF10" t="s">
        <v>401</v>
      </c>
      <c r="AG10">
        <v>-0.1710623429283632</v>
      </c>
    </row>
    <row r="11" spans="1:33" hidden="1">
      <c r="A11" s="851" t="s">
        <v>5125</v>
      </c>
      <c r="B11" s="851" t="s">
        <v>401</v>
      </c>
      <c r="C11" s="854">
        <v>0</v>
      </c>
      <c r="D11" s="854">
        <v>0</v>
      </c>
      <c r="E11" s="855" t="s">
        <v>1082</v>
      </c>
      <c r="F11" s="854">
        <v>81.360370000000003</v>
      </c>
      <c r="G11" s="854">
        <v>107.57855000000001</v>
      </c>
      <c r="H11" s="855">
        <v>0.32224755123409587</v>
      </c>
      <c r="I11" s="854">
        <v>64.759720000000002</v>
      </c>
      <c r="J11" s="855">
        <v>0.66119541591594277</v>
      </c>
      <c r="K11" s="854">
        <v>1041.88921</v>
      </c>
      <c r="L11" s="854">
        <v>1044.35473</v>
      </c>
      <c r="M11" s="855">
        <v>2.3663936398765628E-3</v>
      </c>
      <c r="O11" t="s">
        <v>401</v>
      </c>
      <c r="P11">
        <v>0</v>
      </c>
      <c r="Q11">
        <v>0</v>
      </c>
      <c r="R11" t="s">
        <v>1082</v>
      </c>
      <c r="S11">
        <v>81.360370000000003</v>
      </c>
      <c r="T11">
        <v>107.57855000000001</v>
      </c>
      <c r="U11">
        <v>0.32224755123409587</v>
      </c>
      <c r="V11">
        <v>64.759720000000002</v>
      </c>
      <c r="W11">
        <v>0.66119541591594277</v>
      </c>
      <c r="X11">
        <v>1041.88921</v>
      </c>
      <c r="Y11">
        <v>1044.35473</v>
      </c>
      <c r="Z11">
        <v>2.3663936398765628E-3</v>
      </c>
      <c r="AC11" t="s">
        <v>401</v>
      </c>
      <c r="AD11">
        <v>1044.35473</v>
      </c>
      <c r="AF11" t="s">
        <v>401</v>
      </c>
      <c r="AG11">
        <v>2.3663936398765628E-3</v>
      </c>
    </row>
    <row r="12" spans="1:33" hidden="1">
      <c r="A12" s="851" t="s">
        <v>5126</v>
      </c>
      <c r="B12" s="851" t="s">
        <v>401</v>
      </c>
      <c r="C12" s="854">
        <v>0</v>
      </c>
      <c r="D12" s="854">
        <v>0</v>
      </c>
      <c r="E12" s="855" t="s">
        <v>1082</v>
      </c>
      <c r="F12" s="854">
        <v>0</v>
      </c>
      <c r="G12" s="854">
        <v>0</v>
      </c>
      <c r="H12" s="855" t="s">
        <v>1082</v>
      </c>
      <c r="I12" s="854">
        <v>0</v>
      </c>
      <c r="J12" s="855" t="s">
        <v>1082</v>
      </c>
      <c r="K12" s="854">
        <v>0.60940000000000005</v>
      </c>
      <c r="L12" s="854">
        <v>49.944940000000003</v>
      </c>
      <c r="M12" s="855">
        <v>80.957564817853623</v>
      </c>
      <c r="O12" t="s">
        <v>401</v>
      </c>
      <c r="P12">
        <v>0</v>
      </c>
      <c r="Q12">
        <v>0</v>
      </c>
      <c r="R12" t="s">
        <v>1082</v>
      </c>
      <c r="S12">
        <v>0</v>
      </c>
      <c r="T12">
        <v>0</v>
      </c>
      <c r="U12" t="s">
        <v>1082</v>
      </c>
      <c r="V12">
        <v>0</v>
      </c>
      <c r="W12" t="s">
        <v>1082</v>
      </c>
      <c r="X12">
        <v>0.60940000000000005</v>
      </c>
      <c r="Y12">
        <v>49.944940000000003</v>
      </c>
      <c r="Z12">
        <v>80.957564817853623</v>
      </c>
      <c r="AC12" t="s">
        <v>401</v>
      </c>
      <c r="AD12">
        <v>49.944940000000003</v>
      </c>
      <c r="AF12" t="s">
        <v>401</v>
      </c>
      <c r="AG12">
        <v>80.957564817853623</v>
      </c>
    </row>
    <row r="13" spans="1:33" hidden="1">
      <c r="A13" s="851" t="s">
        <v>5127</v>
      </c>
      <c r="B13" s="851" t="s">
        <v>401</v>
      </c>
      <c r="C13" s="854">
        <v>3</v>
      </c>
      <c r="D13" s="854">
        <v>0</v>
      </c>
      <c r="E13" s="855">
        <v>-1</v>
      </c>
      <c r="F13" s="854">
        <v>98.763549999999995</v>
      </c>
      <c r="G13" s="854">
        <v>627.78134</v>
      </c>
      <c r="H13" s="855">
        <v>5.3564071967846436</v>
      </c>
      <c r="I13" s="854">
        <v>499.8261</v>
      </c>
      <c r="J13" s="855">
        <v>0.25599951663188447</v>
      </c>
      <c r="K13" s="854">
        <v>3885.2313100000001</v>
      </c>
      <c r="L13" s="854">
        <v>3663.3981699999999</v>
      </c>
      <c r="M13" s="855">
        <v>-5.7096507852450129E-2</v>
      </c>
      <c r="O13" t="s">
        <v>401</v>
      </c>
      <c r="P13">
        <v>3</v>
      </c>
      <c r="Q13">
        <v>0</v>
      </c>
      <c r="R13">
        <v>-1</v>
      </c>
      <c r="S13">
        <v>98.763549999999995</v>
      </c>
      <c r="T13">
        <v>627.78134</v>
      </c>
      <c r="U13">
        <v>5.3564071967846436</v>
      </c>
      <c r="V13">
        <v>499.8261</v>
      </c>
      <c r="W13">
        <v>0.25599951663188447</v>
      </c>
      <c r="X13">
        <v>3885.2313100000001</v>
      </c>
      <c r="Y13">
        <v>3663.3981699999999</v>
      </c>
      <c r="Z13">
        <v>-5.7096507852450129E-2</v>
      </c>
      <c r="AC13" t="s">
        <v>401</v>
      </c>
      <c r="AD13">
        <v>3663.3981699999999</v>
      </c>
      <c r="AF13" t="s">
        <v>401</v>
      </c>
      <c r="AG13">
        <v>-5.7096507852450129E-2</v>
      </c>
    </row>
    <row r="14" spans="1:33" hidden="1">
      <c r="A14" s="851" t="s">
        <v>5128</v>
      </c>
      <c r="B14" s="851" t="s">
        <v>401</v>
      </c>
      <c r="C14" s="854">
        <v>317.84088000000003</v>
      </c>
      <c r="D14" s="854">
        <v>586.63220000000001</v>
      </c>
      <c r="E14" s="855">
        <v>0.84567888183546414</v>
      </c>
      <c r="F14" s="854">
        <v>11707.78586</v>
      </c>
      <c r="G14" s="854">
        <v>10449.42949</v>
      </c>
      <c r="H14" s="855">
        <v>-0.10748030285548793</v>
      </c>
      <c r="I14" s="854">
        <v>11755.609700000001</v>
      </c>
      <c r="J14" s="855">
        <v>-0.11111122632797177</v>
      </c>
      <c r="K14" s="854">
        <v>139109.55293999999</v>
      </c>
      <c r="L14" s="854">
        <v>140271.82811</v>
      </c>
      <c r="M14" s="855">
        <v>8.3551067876792562E-3</v>
      </c>
      <c r="O14" t="s">
        <v>401</v>
      </c>
      <c r="P14">
        <v>317.84088000000003</v>
      </c>
      <c r="Q14">
        <v>586.63220000000001</v>
      </c>
      <c r="R14">
        <v>0.84567888183546414</v>
      </c>
      <c r="S14">
        <v>11707.78586</v>
      </c>
      <c r="T14">
        <v>10449.42949</v>
      </c>
      <c r="U14">
        <v>-0.10748030285548793</v>
      </c>
      <c r="V14">
        <v>11755.609700000001</v>
      </c>
      <c r="W14">
        <v>-0.11111122632797177</v>
      </c>
      <c r="X14">
        <v>139109.55293999999</v>
      </c>
      <c r="Y14">
        <v>140271.82811</v>
      </c>
      <c r="Z14">
        <v>8.3551067876792562E-3</v>
      </c>
      <c r="AC14" t="s">
        <v>401</v>
      </c>
      <c r="AD14">
        <v>140271.82811</v>
      </c>
      <c r="AF14" t="s">
        <v>401</v>
      </c>
      <c r="AG14">
        <v>8.3551067876792562E-3</v>
      </c>
    </row>
    <row r="15" spans="1:33" hidden="1">
      <c r="A15" s="851" t="s">
        <v>5129</v>
      </c>
      <c r="B15" s="851" t="s">
        <v>401</v>
      </c>
      <c r="C15" s="854">
        <v>1898.4022299999999</v>
      </c>
      <c r="D15" s="854">
        <v>290.87450000000001</v>
      </c>
      <c r="E15" s="855">
        <v>-0.84677930977778082</v>
      </c>
      <c r="F15" s="854">
        <v>29406.065259999999</v>
      </c>
      <c r="G15" s="854">
        <v>20648.02187</v>
      </c>
      <c r="H15" s="855">
        <v>-0.29783118933335317</v>
      </c>
      <c r="I15" s="854">
        <v>35212.449070000002</v>
      </c>
      <c r="J15" s="855">
        <v>-0.41361585418403846</v>
      </c>
      <c r="K15" s="854">
        <v>215806.92146000001</v>
      </c>
      <c r="L15" s="854">
        <v>229701.63107</v>
      </c>
      <c r="M15" s="855">
        <v>6.4384911827656044E-2</v>
      </c>
      <c r="O15" t="s">
        <v>401</v>
      </c>
      <c r="P15">
        <v>1898.4022299999999</v>
      </c>
      <c r="Q15">
        <v>290.87450000000001</v>
      </c>
      <c r="R15">
        <v>-0.84677930977778082</v>
      </c>
      <c r="S15">
        <v>29406.065259999999</v>
      </c>
      <c r="T15">
        <v>20648.02187</v>
      </c>
      <c r="U15">
        <v>-0.29783118933335317</v>
      </c>
      <c r="V15">
        <v>35212.449070000002</v>
      </c>
      <c r="W15">
        <v>-0.41361585418403846</v>
      </c>
      <c r="X15">
        <v>215806.92146000001</v>
      </c>
      <c r="Y15">
        <v>229701.63107</v>
      </c>
      <c r="Z15">
        <v>6.4384911827656044E-2</v>
      </c>
      <c r="AC15" t="s">
        <v>401</v>
      </c>
      <c r="AD15">
        <v>229701.63107</v>
      </c>
      <c r="AF15" t="s">
        <v>401</v>
      </c>
      <c r="AG15">
        <v>6.4384911827656044E-2</v>
      </c>
    </row>
    <row r="16" spans="1:33" hidden="1">
      <c r="A16" s="851" t="s">
        <v>5130</v>
      </c>
      <c r="B16" s="851" t="s">
        <v>401</v>
      </c>
      <c r="C16" s="854">
        <v>199.76575</v>
      </c>
      <c r="D16" s="854">
        <v>20.952629999999999</v>
      </c>
      <c r="E16" s="855">
        <v>-0.8951140022751648</v>
      </c>
      <c r="F16" s="854">
        <v>4006.1537699999999</v>
      </c>
      <c r="G16" s="854">
        <v>5841.4339499999996</v>
      </c>
      <c r="H16" s="855">
        <v>0.45811526101255962</v>
      </c>
      <c r="I16" s="854">
        <v>6464.6111300000002</v>
      </c>
      <c r="J16" s="855">
        <v>-9.639824692749932E-2</v>
      </c>
      <c r="K16" s="854">
        <v>39462.444259999997</v>
      </c>
      <c r="L16" s="854">
        <v>48151.258620000001</v>
      </c>
      <c r="M16" s="855">
        <v>0.2201793255063822</v>
      </c>
      <c r="O16" t="s">
        <v>401</v>
      </c>
      <c r="P16">
        <v>199.76575</v>
      </c>
      <c r="Q16">
        <v>20.952629999999999</v>
      </c>
      <c r="R16">
        <v>-0.8951140022751648</v>
      </c>
      <c r="S16">
        <v>4006.1537699999999</v>
      </c>
      <c r="T16">
        <v>5841.4339499999996</v>
      </c>
      <c r="U16">
        <v>0.45811526101255962</v>
      </c>
      <c r="V16">
        <v>6464.6111300000002</v>
      </c>
      <c r="W16">
        <v>-9.639824692749932E-2</v>
      </c>
      <c r="X16">
        <v>39462.444259999997</v>
      </c>
      <c r="Y16">
        <v>48151.258620000001</v>
      </c>
      <c r="Z16">
        <v>0.2201793255063822</v>
      </c>
      <c r="AC16" t="s">
        <v>401</v>
      </c>
      <c r="AD16">
        <v>48151.258620000001</v>
      </c>
      <c r="AF16" t="s">
        <v>401</v>
      </c>
      <c r="AG16">
        <v>0.2201793255063822</v>
      </c>
    </row>
    <row r="17" spans="1:33" hidden="1">
      <c r="A17" s="851" t="s">
        <v>5131</v>
      </c>
      <c r="B17" s="851" t="s">
        <v>401</v>
      </c>
      <c r="C17" s="854">
        <v>2070.81817</v>
      </c>
      <c r="D17" s="854">
        <v>176.13685000000001</v>
      </c>
      <c r="E17" s="855">
        <v>-0.91494335304195251</v>
      </c>
      <c r="F17" s="854">
        <v>29428.295249999999</v>
      </c>
      <c r="G17" s="854">
        <v>21879.498490000002</v>
      </c>
      <c r="H17" s="855">
        <v>-0.25651491857993358</v>
      </c>
      <c r="I17" s="854">
        <v>27602.227200000001</v>
      </c>
      <c r="J17" s="855">
        <v>-0.20732851260640295</v>
      </c>
      <c r="K17" s="854">
        <v>305675.55728000001</v>
      </c>
      <c r="L17" s="854">
        <v>287400.85772999999</v>
      </c>
      <c r="M17" s="855">
        <v>-5.9784628226784653E-2</v>
      </c>
      <c r="O17" t="s">
        <v>401</v>
      </c>
      <c r="P17">
        <v>2070.81817</v>
      </c>
      <c r="Q17">
        <v>176.13685000000001</v>
      </c>
      <c r="R17">
        <v>-0.91494335304195251</v>
      </c>
      <c r="S17">
        <v>29428.295249999999</v>
      </c>
      <c r="T17">
        <v>21879.498490000002</v>
      </c>
      <c r="U17">
        <v>-0.25651491857993358</v>
      </c>
      <c r="V17">
        <v>27602.227200000001</v>
      </c>
      <c r="W17">
        <v>-0.20732851260640295</v>
      </c>
      <c r="X17">
        <v>305675.55728000001</v>
      </c>
      <c r="Y17">
        <v>287400.85772999999</v>
      </c>
      <c r="Z17">
        <v>-5.9784628226784653E-2</v>
      </c>
      <c r="AC17" t="s">
        <v>401</v>
      </c>
      <c r="AD17">
        <v>287400.85772999999</v>
      </c>
      <c r="AF17" t="s">
        <v>401</v>
      </c>
      <c r="AG17">
        <v>-5.9784628226784653E-2</v>
      </c>
    </row>
    <row r="18" spans="1:33" hidden="1">
      <c r="A18" s="851" t="s">
        <v>5132</v>
      </c>
      <c r="B18" s="851" t="s">
        <v>401</v>
      </c>
      <c r="C18" s="854">
        <v>10.1387</v>
      </c>
      <c r="D18" s="854">
        <v>0</v>
      </c>
      <c r="E18" s="855">
        <v>-1</v>
      </c>
      <c r="F18" s="854">
        <v>292.31335999999999</v>
      </c>
      <c r="G18" s="854">
        <v>306.58076</v>
      </c>
      <c r="H18" s="855">
        <v>4.8808579943113051E-2</v>
      </c>
      <c r="I18" s="854">
        <v>302.23662000000002</v>
      </c>
      <c r="J18" s="855">
        <v>1.4373307906897503E-2</v>
      </c>
      <c r="K18" s="854">
        <v>3414.4476800000002</v>
      </c>
      <c r="L18" s="854">
        <v>2923.0765000000001</v>
      </c>
      <c r="M18" s="855">
        <v>-0.14390941846266625</v>
      </c>
      <c r="O18" t="s">
        <v>401</v>
      </c>
      <c r="P18">
        <v>10.1387</v>
      </c>
      <c r="Q18">
        <v>0</v>
      </c>
      <c r="R18">
        <v>-1</v>
      </c>
      <c r="S18">
        <v>292.31335999999999</v>
      </c>
      <c r="T18">
        <v>306.58076</v>
      </c>
      <c r="U18">
        <v>4.8808579943113051E-2</v>
      </c>
      <c r="V18">
        <v>302.23662000000002</v>
      </c>
      <c r="W18">
        <v>1.4373307906897503E-2</v>
      </c>
      <c r="X18">
        <v>3414.4476800000002</v>
      </c>
      <c r="Y18">
        <v>2923.0765000000001</v>
      </c>
      <c r="Z18">
        <v>-0.14390941846266625</v>
      </c>
      <c r="AC18" t="s">
        <v>401</v>
      </c>
      <c r="AD18">
        <v>2923.0765000000001</v>
      </c>
      <c r="AF18" t="s">
        <v>401</v>
      </c>
      <c r="AG18">
        <v>-0.14390941846266625</v>
      </c>
    </row>
    <row r="19" spans="1:33" hidden="1">
      <c r="A19" s="851" t="s">
        <v>5133</v>
      </c>
      <c r="B19" s="851" t="s">
        <v>401</v>
      </c>
      <c r="C19" s="854">
        <v>0</v>
      </c>
      <c r="D19" s="854">
        <v>75.156400000000005</v>
      </c>
      <c r="E19" s="855" t="s">
        <v>1082</v>
      </c>
      <c r="F19" s="854">
        <v>1745.6238699999999</v>
      </c>
      <c r="G19" s="854">
        <v>2862.2555699999998</v>
      </c>
      <c r="H19" s="855">
        <v>0.63967485733338414</v>
      </c>
      <c r="I19" s="854">
        <v>1850.9385</v>
      </c>
      <c r="J19" s="855">
        <v>0.54638069822417101</v>
      </c>
      <c r="K19" s="854">
        <v>41011.318850000003</v>
      </c>
      <c r="L19" s="854">
        <v>20306.746729999999</v>
      </c>
      <c r="M19" s="855">
        <v>-0.50485019015671084</v>
      </c>
      <c r="O19" t="s">
        <v>401</v>
      </c>
      <c r="P19">
        <v>0</v>
      </c>
      <c r="Q19">
        <v>75.156400000000005</v>
      </c>
      <c r="R19" t="s">
        <v>1082</v>
      </c>
      <c r="S19">
        <v>1745.6238699999999</v>
      </c>
      <c r="T19">
        <v>2862.2555699999998</v>
      </c>
      <c r="U19">
        <v>0.63967485733338414</v>
      </c>
      <c r="V19">
        <v>1850.9385</v>
      </c>
      <c r="W19">
        <v>0.54638069822417101</v>
      </c>
      <c r="X19">
        <v>41011.318850000003</v>
      </c>
      <c r="Y19">
        <v>20306.746729999999</v>
      </c>
      <c r="Z19">
        <v>-0.50485019015671084</v>
      </c>
      <c r="AC19" t="s">
        <v>401</v>
      </c>
      <c r="AD19">
        <v>20306.746729999999</v>
      </c>
      <c r="AF19" t="s">
        <v>401</v>
      </c>
      <c r="AG19">
        <v>-0.50485019015671084</v>
      </c>
    </row>
    <row r="20" spans="1:33" hidden="1">
      <c r="A20" s="851" t="s">
        <v>5134</v>
      </c>
      <c r="B20" s="851" t="s">
        <v>401</v>
      </c>
      <c r="C20" s="854">
        <v>2375.6133599999998</v>
      </c>
      <c r="D20" s="854">
        <v>129.91125</v>
      </c>
      <c r="E20" s="855">
        <v>-0.94531464918180119</v>
      </c>
      <c r="F20" s="854">
        <v>7667.40362</v>
      </c>
      <c r="G20" s="854">
        <v>6049.2444800000003</v>
      </c>
      <c r="H20" s="855">
        <v>-0.21104394919019531</v>
      </c>
      <c r="I20" s="854">
        <v>5965.3845300000003</v>
      </c>
      <c r="J20" s="855">
        <v>1.4057761000697777E-2</v>
      </c>
      <c r="K20" s="854">
        <v>80202.536749999999</v>
      </c>
      <c r="L20" s="854">
        <v>72260.183709999998</v>
      </c>
      <c r="M20" s="855">
        <v>-9.9028701109008299E-2</v>
      </c>
      <c r="O20" t="s">
        <v>401</v>
      </c>
      <c r="P20">
        <v>2375.6133599999998</v>
      </c>
      <c r="Q20">
        <v>129.91125</v>
      </c>
      <c r="R20">
        <v>-0.94531464918180119</v>
      </c>
      <c r="S20">
        <v>7667.40362</v>
      </c>
      <c r="T20">
        <v>6049.2444800000003</v>
      </c>
      <c r="U20">
        <v>-0.21104394919019531</v>
      </c>
      <c r="V20">
        <v>5965.3845300000003</v>
      </c>
      <c r="W20">
        <v>1.4057761000697777E-2</v>
      </c>
      <c r="X20">
        <v>80202.536749999999</v>
      </c>
      <c r="Y20">
        <v>72260.183709999998</v>
      </c>
      <c r="Z20">
        <v>-9.9028701109008299E-2</v>
      </c>
      <c r="AC20" t="s">
        <v>401</v>
      </c>
      <c r="AD20">
        <v>72260.183709999998</v>
      </c>
      <c r="AF20" t="s">
        <v>401</v>
      </c>
      <c r="AG20">
        <v>-9.9028701109008299E-2</v>
      </c>
    </row>
    <row r="21" spans="1:33" hidden="1">
      <c r="A21" s="851" t="s">
        <v>5135</v>
      </c>
      <c r="B21" s="851" t="s">
        <v>401</v>
      </c>
      <c r="C21" s="854">
        <v>27.14678</v>
      </c>
      <c r="D21" s="854">
        <v>0</v>
      </c>
      <c r="E21" s="855">
        <v>-1</v>
      </c>
      <c r="F21" s="854">
        <v>971.89045999999996</v>
      </c>
      <c r="G21" s="854">
        <v>1676.27817</v>
      </c>
      <c r="H21" s="855">
        <v>0.72476039120705038</v>
      </c>
      <c r="I21" s="854">
        <v>1763.8423700000001</v>
      </c>
      <c r="J21" s="855">
        <v>-4.9644005320044537E-2</v>
      </c>
      <c r="K21" s="854">
        <v>15416.56654</v>
      </c>
      <c r="L21" s="854">
        <v>16085.17992</v>
      </c>
      <c r="M21" s="855">
        <v>4.3369798214486277E-2</v>
      </c>
      <c r="O21" t="s">
        <v>401</v>
      </c>
      <c r="P21">
        <v>27.14678</v>
      </c>
      <c r="Q21">
        <v>0</v>
      </c>
      <c r="R21">
        <v>-1</v>
      </c>
      <c r="S21">
        <v>971.89045999999996</v>
      </c>
      <c r="T21">
        <v>1676.27817</v>
      </c>
      <c r="U21">
        <v>0.72476039120705038</v>
      </c>
      <c r="V21">
        <v>1763.8423700000001</v>
      </c>
      <c r="W21">
        <v>-4.9644005320044537E-2</v>
      </c>
      <c r="X21">
        <v>15416.56654</v>
      </c>
      <c r="Y21">
        <v>16085.17992</v>
      </c>
      <c r="Z21">
        <v>4.3369798214486277E-2</v>
      </c>
      <c r="AC21" t="s">
        <v>401</v>
      </c>
      <c r="AD21">
        <v>16085.17992</v>
      </c>
      <c r="AF21" t="s">
        <v>401</v>
      </c>
      <c r="AG21">
        <v>4.3369798214486277E-2</v>
      </c>
    </row>
    <row r="22" spans="1:33" hidden="1">
      <c r="A22" s="851" t="s">
        <v>5136</v>
      </c>
      <c r="B22" s="851" t="s">
        <v>401</v>
      </c>
      <c r="C22" s="854">
        <v>394.96632</v>
      </c>
      <c r="D22" s="854">
        <v>163.77833999999999</v>
      </c>
      <c r="E22" s="855">
        <v>-0.58533593446651355</v>
      </c>
      <c r="F22" s="854">
        <v>10789.033869999999</v>
      </c>
      <c r="G22" s="854">
        <v>11101.71206</v>
      </c>
      <c r="H22" s="855">
        <v>2.8981111169688045E-2</v>
      </c>
      <c r="I22" s="854">
        <v>9123.0569300000006</v>
      </c>
      <c r="J22" s="855">
        <v>0.21688510169145681</v>
      </c>
      <c r="K22" s="854">
        <v>84029.184370000003</v>
      </c>
      <c r="L22" s="854">
        <v>96457.581860000006</v>
      </c>
      <c r="M22" s="855">
        <v>0.14790572564973248</v>
      </c>
      <c r="O22" t="s">
        <v>401</v>
      </c>
      <c r="P22">
        <v>394.96632</v>
      </c>
      <c r="Q22">
        <v>163.77833999999999</v>
      </c>
      <c r="R22">
        <v>-0.58533593446651355</v>
      </c>
      <c r="S22">
        <v>10789.033869999999</v>
      </c>
      <c r="T22">
        <v>11101.71206</v>
      </c>
      <c r="U22">
        <v>2.8981111169688045E-2</v>
      </c>
      <c r="V22">
        <v>9123.0569300000006</v>
      </c>
      <c r="W22">
        <v>0.21688510169145681</v>
      </c>
      <c r="X22">
        <v>84029.184370000003</v>
      </c>
      <c r="Y22">
        <v>96457.581860000006</v>
      </c>
      <c r="Z22">
        <v>0.14790572564973248</v>
      </c>
      <c r="AC22" t="s">
        <v>401</v>
      </c>
      <c r="AD22">
        <v>96457.581860000006</v>
      </c>
      <c r="AF22" t="s">
        <v>401</v>
      </c>
      <c r="AG22">
        <v>0.14790572564973248</v>
      </c>
    </row>
    <row r="23" spans="1:33" hidden="1">
      <c r="A23" s="851" t="s">
        <v>5137</v>
      </c>
      <c r="B23" s="851" t="s">
        <v>401</v>
      </c>
      <c r="C23" s="854">
        <v>0</v>
      </c>
      <c r="D23" s="854">
        <v>0</v>
      </c>
      <c r="E23" s="855" t="s">
        <v>1082</v>
      </c>
      <c r="F23" s="854">
        <v>21.610910000000001</v>
      </c>
      <c r="G23" s="854">
        <v>0</v>
      </c>
      <c r="H23" s="855">
        <v>-1</v>
      </c>
      <c r="I23" s="854">
        <v>0.39496999999999999</v>
      </c>
      <c r="J23" s="855">
        <v>-1</v>
      </c>
      <c r="K23" s="854">
        <v>120.3716</v>
      </c>
      <c r="L23" s="854">
        <v>127.1189</v>
      </c>
      <c r="M23" s="855">
        <v>5.6053919695343346E-2</v>
      </c>
      <c r="O23" t="s">
        <v>401</v>
      </c>
      <c r="P23">
        <v>0</v>
      </c>
      <c r="Q23">
        <v>0</v>
      </c>
      <c r="R23" t="s">
        <v>1082</v>
      </c>
      <c r="S23">
        <v>21.610910000000001</v>
      </c>
      <c r="T23">
        <v>0</v>
      </c>
      <c r="U23">
        <v>-1</v>
      </c>
      <c r="V23">
        <v>0.39496999999999999</v>
      </c>
      <c r="W23">
        <v>-1</v>
      </c>
      <c r="X23">
        <v>120.3716</v>
      </c>
      <c r="Y23">
        <v>127.1189</v>
      </c>
      <c r="Z23">
        <v>5.6053919695343346E-2</v>
      </c>
      <c r="AC23" t="s">
        <v>401</v>
      </c>
      <c r="AD23">
        <v>127.1189</v>
      </c>
      <c r="AF23" t="s">
        <v>401</v>
      </c>
      <c r="AG23">
        <v>5.6053919695343346E-2</v>
      </c>
    </row>
    <row r="24" spans="1:33" hidden="1">
      <c r="A24" s="851" t="s">
        <v>5138</v>
      </c>
      <c r="B24" s="851" t="s">
        <v>401</v>
      </c>
      <c r="C24" s="854">
        <v>726.53422</v>
      </c>
      <c r="D24" s="854">
        <v>50.909590000000001</v>
      </c>
      <c r="E24" s="855">
        <v>-0.92992815947471819</v>
      </c>
      <c r="F24" s="854">
        <v>16393.29032</v>
      </c>
      <c r="G24" s="854">
        <v>14622.011119999999</v>
      </c>
      <c r="H24" s="855">
        <v>-0.10804903502739904</v>
      </c>
      <c r="I24" s="854">
        <v>13391.177970000001</v>
      </c>
      <c r="J24" s="855">
        <v>9.1913732515347846E-2</v>
      </c>
      <c r="K24" s="854">
        <v>139811.01881000001</v>
      </c>
      <c r="L24" s="854">
        <v>127451.16781</v>
      </c>
      <c r="M24" s="855">
        <v>-8.8403983500018435E-2</v>
      </c>
      <c r="O24" t="s">
        <v>401</v>
      </c>
      <c r="P24">
        <v>726.53422</v>
      </c>
      <c r="Q24">
        <v>50.909590000000001</v>
      </c>
      <c r="R24">
        <v>-0.92992815947471819</v>
      </c>
      <c r="S24">
        <v>16393.29032</v>
      </c>
      <c r="T24">
        <v>14622.011119999999</v>
      </c>
      <c r="U24">
        <v>-0.10804903502739904</v>
      </c>
      <c r="V24">
        <v>13391.177970000001</v>
      </c>
      <c r="W24">
        <v>9.1913732515347846E-2</v>
      </c>
      <c r="X24">
        <v>139811.01881000001</v>
      </c>
      <c r="Y24">
        <v>127451.16781</v>
      </c>
      <c r="Z24">
        <v>-8.8403983500018435E-2</v>
      </c>
      <c r="AC24" t="s">
        <v>401</v>
      </c>
      <c r="AD24">
        <v>127451.16781</v>
      </c>
      <c r="AF24" t="s">
        <v>401</v>
      </c>
      <c r="AG24">
        <v>-8.8403983500018435E-2</v>
      </c>
    </row>
    <row r="25" spans="1:33" hidden="1">
      <c r="A25" s="851" t="s">
        <v>5139</v>
      </c>
      <c r="B25" s="851" t="s">
        <v>401</v>
      </c>
      <c r="C25" s="854">
        <v>168.59</v>
      </c>
      <c r="D25" s="854">
        <v>0</v>
      </c>
      <c r="E25" s="855">
        <v>-1</v>
      </c>
      <c r="F25" s="854">
        <v>313.38031999999998</v>
      </c>
      <c r="G25" s="854">
        <v>30.05237</v>
      </c>
      <c r="H25" s="855">
        <v>-0.90410256138611378</v>
      </c>
      <c r="I25" s="854">
        <v>350.58926000000002</v>
      </c>
      <c r="J25" s="855">
        <v>-0.91428040322741211</v>
      </c>
      <c r="K25" s="854">
        <v>4779.5610200000001</v>
      </c>
      <c r="L25" s="854">
        <v>2344.0584100000001</v>
      </c>
      <c r="M25" s="855">
        <v>-0.50956617141379223</v>
      </c>
      <c r="O25" t="s">
        <v>401</v>
      </c>
      <c r="P25">
        <v>168.59</v>
      </c>
      <c r="Q25">
        <v>0</v>
      </c>
      <c r="R25">
        <v>-1</v>
      </c>
      <c r="S25">
        <v>313.38031999999998</v>
      </c>
      <c r="T25">
        <v>30.05237</v>
      </c>
      <c r="U25">
        <v>-0.90410256138611378</v>
      </c>
      <c r="V25">
        <v>350.58926000000002</v>
      </c>
      <c r="W25">
        <v>-0.91428040322741211</v>
      </c>
      <c r="X25">
        <v>4779.5610200000001</v>
      </c>
      <c r="Y25">
        <v>2344.0584100000001</v>
      </c>
      <c r="Z25">
        <v>-0.50956617141379223</v>
      </c>
      <c r="AC25" t="s">
        <v>401</v>
      </c>
      <c r="AD25">
        <v>2344.0584100000001</v>
      </c>
      <c r="AF25" t="s">
        <v>401</v>
      </c>
      <c r="AG25">
        <v>-0.50956617141379223</v>
      </c>
    </row>
    <row r="26" spans="1:33" hidden="1">
      <c r="A26" s="851" t="s">
        <v>5140</v>
      </c>
      <c r="B26" s="851" t="s">
        <v>401</v>
      </c>
      <c r="C26" s="854">
        <v>614.65598</v>
      </c>
      <c r="D26" s="854">
        <v>205.08251000000001</v>
      </c>
      <c r="E26" s="855">
        <v>-0.66634586390910888</v>
      </c>
      <c r="F26" s="854">
        <v>12752.30755</v>
      </c>
      <c r="G26" s="854">
        <v>10192.27591</v>
      </c>
      <c r="H26" s="855">
        <v>-0.20075046260941221</v>
      </c>
      <c r="I26" s="854">
        <v>9685.75065</v>
      </c>
      <c r="J26" s="855">
        <v>5.2295921947980384E-2</v>
      </c>
      <c r="K26" s="854">
        <v>124228.73832999999</v>
      </c>
      <c r="L26" s="854">
        <v>111176.08512</v>
      </c>
      <c r="M26" s="855">
        <v>-0.1050695143930952</v>
      </c>
      <c r="O26" t="s">
        <v>401</v>
      </c>
      <c r="P26">
        <v>614.65598</v>
      </c>
      <c r="Q26">
        <v>205.08251000000001</v>
      </c>
      <c r="R26">
        <v>-0.66634586390910888</v>
      </c>
      <c r="S26">
        <v>12752.30755</v>
      </c>
      <c r="T26">
        <v>10192.27591</v>
      </c>
      <c r="U26">
        <v>-0.20075046260941221</v>
      </c>
      <c r="V26">
        <v>9685.75065</v>
      </c>
      <c r="W26">
        <v>5.2295921947980384E-2</v>
      </c>
      <c r="X26">
        <v>124228.73832999999</v>
      </c>
      <c r="Y26">
        <v>111176.08512</v>
      </c>
      <c r="Z26">
        <v>-0.1050695143930952</v>
      </c>
      <c r="AC26" t="s">
        <v>401</v>
      </c>
      <c r="AD26">
        <v>111176.08512</v>
      </c>
      <c r="AF26" t="s">
        <v>401</v>
      </c>
      <c r="AG26">
        <v>-0.1050695143930952</v>
      </c>
    </row>
    <row r="27" spans="1:33" hidden="1">
      <c r="A27" s="851" t="s">
        <v>5141</v>
      </c>
      <c r="B27" s="851" t="s">
        <v>401</v>
      </c>
      <c r="C27" s="854">
        <v>2.5758299999999998</v>
      </c>
      <c r="D27" s="854">
        <v>0</v>
      </c>
      <c r="E27" s="855">
        <v>-1</v>
      </c>
      <c r="F27" s="854">
        <v>251.54161999999999</v>
      </c>
      <c r="G27" s="854">
        <v>214.47719000000001</v>
      </c>
      <c r="H27" s="855">
        <v>-0.14734909475418023</v>
      </c>
      <c r="I27" s="854">
        <v>223.39259999999999</v>
      </c>
      <c r="J27" s="855">
        <v>-3.9909155450986167E-2</v>
      </c>
      <c r="K27" s="854">
        <v>3148.4327800000001</v>
      </c>
      <c r="L27" s="854">
        <v>4293.8930399999999</v>
      </c>
      <c r="M27" s="855">
        <v>0.36381918879652875</v>
      </c>
      <c r="O27" t="s">
        <v>401</v>
      </c>
      <c r="P27">
        <v>2.5758299999999998</v>
      </c>
      <c r="Q27">
        <v>0</v>
      </c>
      <c r="R27">
        <v>-1</v>
      </c>
      <c r="S27">
        <v>251.54161999999999</v>
      </c>
      <c r="T27">
        <v>214.47719000000001</v>
      </c>
      <c r="U27">
        <v>-0.14734909475418023</v>
      </c>
      <c r="V27">
        <v>223.39259999999999</v>
      </c>
      <c r="W27">
        <v>-3.9909155450986167E-2</v>
      </c>
      <c r="X27">
        <v>3148.4327800000001</v>
      </c>
      <c r="Y27">
        <v>4293.8930399999999</v>
      </c>
      <c r="Z27">
        <v>0.36381918879652875</v>
      </c>
      <c r="AC27" t="s">
        <v>401</v>
      </c>
      <c r="AD27">
        <v>4293.8930399999999</v>
      </c>
      <c r="AF27" t="s">
        <v>401</v>
      </c>
      <c r="AG27">
        <v>0.36381918879652875</v>
      </c>
    </row>
    <row r="28" spans="1:33" hidden="1">
      <c r="A28" s="851" t="s">
        <v>5142</v>
      </c>
      <c r="B28" s="851" t="s">
        <v>401</v>
      </c>
      <c r="C28" s="854">
        <v>1603.9280200000001</v>
      </c>
      <c r="D28" s="854">
        <v>207.63139000000001</v>
      </c>
      <c r="E28" s="855">
        <v>-0.87054818706889359</v>
      </c>
      <c r="F28" s="854">
        <v>29961.829129999998</v>
      </c>
      <c r="G28" s="854">
        <v>28012.405900000002</v>
      </c>
      <c r="H28" s="855">
        <v>-6.5063558754765438E-2</v>
      </c>
      <c r="I28" s="854">
        <v>29815.84546</v>
      </c>
      <c r="J28" s="855">
        <v>-6.0485944040038597E-2</v>
      </c>
      <c r="K28" s="854">
        <v>319486.65111999999</v>
      </c>
      <c r="L28" s="854">
        <v>288593.80881999998</v>
      </c>
      <c r="M28" s="855">
        <v>-9.6695252185658886E-2</v>
      </c>
      <c r="O28" t="s">
        <v>401</v>
      </c>
      <c r="P28">
        <v>1603.9280200000001</v>
      </c>
      <c r="Q28">
        <v>207.63139000000001</v>
      </c>
      <c r="R28">
        <v>-0.87054818706889359</v>
      </c>
      <c r="S28">
        <v>29961.829129999998</v>
      </c>
      <c r="T28">
        <v>28012.405900000002</v>
      </c>
      <c r="U28">
        <v>-6.5063558754765438E-2</v>
      </c>
      <c r="V28">
        <v>29815.84546</v>
      </c>
      <c r="W28">
        <v>-6.0485944040038597E-2</v>
      </c>
      <c r="X28">
        <v>319486.65111999999</v>
      </c>
      <c r="Y28">
        <v>288593.80881999998</v>
      </c>
      <c r="Z28">
        <v>-9.6695252185658886E-2</v>
      </c>
      <c r="AC28" t="s">
        <v>401</v>
      </c>
      <c r="AD28">
        <v>288593.80881999998</v>
      </c>
      <c r="AF28" t="s">
        <v>401</v>
      </c>
      <c r="AG28">
        <v>-9.6695252185658886E-2</v>
      </c>
    </row>
    <row r="29" spans="1:33" hidden="1">
      <c r="A29" s="851" t="s">
        <v>5143</v>
      </c>
      <c r="B29" s="851" t="s">
        <v>401</v>
      </c>
      <c r="C29" s="854">
        <v>0</v>
      </c>
      <c r="D29" s="854">
        <v>0</v>
      </c>
      <c r="E29" s="855" t="s">
        <v>1082</v>
      </c>
      <c r="F29" s="854">
        <v>0</v>
      </c>
      <c r="G29" s="854">
        <v>0</v>
      </c>
      <c r="H29" s="855" t="s">
        <v>1082</v>
      </c>
      <c r="I29" s="854">
        <v>0</v>
      </c>
      <c r="J29" s="855" t="s">
        <v>1082</v>
      </c>
      <c r="K29" s="854">
        <v>142.05001999999999</v>
      </c>
      <c r="L29" s="854">
        <v>66.42</v>
      </c>
      <c r="M29" s="855">
        <v>-0.53241822845220299</v>
      </c>
      <c r="O29" t="s">
        <v>401</v>
      </c>
      <c r="P29">
        <v>0</v>
      </c>
      <c r="Q29">
        <v>0</v>
      </c>
      <c r="R29" t="s">
        <v>1082</v>
      </c>
      <c r="S29">
        <v>0</v>
      </c>
      <c r="T29">
        <v>0</v>
      </c>
      <c r="U29" t="s">
        <v>1082</v>
      </c>
      <c r="V29">
        <v>0</v>
      </c>
      <c r="W29" t="s">
        <v>1082</v>
      </c>
      <c r="X29">
        <v>142.05001999999999</v>
      </c>
      <c r="Y29">
        <v>66.42</v>
      </c>
      <c r="Z29">
        <v>-0.53241822845220299</v>
      </c>
      <c r="AC29" t="s">
        <v>401</v>
      </c>
      <c r="AD29">
        <v>66.42</v>
      </c>
      <c r="AF29" t="s">
        <v>401</v>
      </c>
      <c r="AG29">
        <v>-0.53241822845220299</v>
      </c>
    </row>
    <row r="30" spans="1:33" hidden="1">
      <c r="A30" s="851" t="s">
        <v>5144</v>
      </c>
      <c r="B30" s="851" t="s">
        <v>401</v>
      </c>
      <c r="C30" s="854">
        <v>2115.5632900000001</v>
      </c>
      <c r="D30" s="854">
        <v>679.36225000000002</v>
      </c>
      <c r="E30" s="855">
        <v>-0.6788740600618004</v>
      </c>
      <c r="F30" s="854">
        <v>23259.126550000001</v>
      </c>
      <c r="G30" s="854">
        <v>21645.969389999998</v>
      </c>
      <c r="H30" s="855">
        <v>-6.9355878714198904E-2</v>
      </c>
      <c r="I30" s="854">
        <v>14080.77687</v>
      </c>
      <c r="J30" s="855">
        <v>0.53727096095941462</v>
      </c>
      <c r="K30" s="854">
        <v>108077.38674</v>
      </c>
      <c r="L30" s="854">
        <v>93277.178599999999</v>
      </c>
      <c r="M30" s="855">
        <v>-0.13694084013711971</v>
      </c>
      <c r="O30" t="s">
        <v>401</v>
      </c>
      <c r="P30">
        <v>2115.5632900000001</v>
      </c>
      <c r="Q30">
        <v>679.36225000000002</v>
      </c>
      <c r="R30">
        <v>-0.6788740600618004</v>
      </c>
      <c r="S30">
        <v>23259.126550000001</v>
      </c>
      <c r="T30">
        <v>21645.969389999998</v>
      </c>
      <c r="U30">
        <v>-6.9355878714198904E-2</v>
      </c>
      <c r="V30">
        <v>14080.77687</v>
      </c>
      <c r="W30">
        <v>0.53727096095941462</v>
      </c>
      <c r="X30">
        <v>108077.38674</v>
      </c>
      <c r="Y30">
        <v>93277.178599999999</v>
      </c>
      <c r="Z30">
        <v>-0.13694084013711971</v>
      </c>
      <c r="AC30" t="s">
        <v>401</v>
      </c>
      <c r="AD30">
        <v>93277.178599999999</v>
      </c>
      <c r="AF30" t="s">
        <v>401</v>
      </c>
      <c r="AG30">
        <v>-0.13694084013711971</v>
      </c>
    </row>
    <row r="31" spans="1:33" hidden="1">
      <c r="A31" s="851" t="s">
        <v>5145</v>
      </c>
      <c r="B31" s="851" t="s">
        <v>401</v>
      </c>
      <c r="C31" s="854">
        <v>0</v>
      </c>
      <c r="D31" s="854">
        <v>0</v>
      </c>
      <c r="E31" s="855" t="s">
        <v>1082</v>
      </c>
      <c r="F31" s="854">
        <v>28.442519999999998</v>
      </c>
      <c r="G31" s="854">
        <v>22.849540000000001</v>
      </c>
      <c r="H31" s="855">
        <v>-0.19664150715196815</v>
      </c>
      <c r="I31" s="854">
        <v>21.544090000000001</v>
      </c>
      <c r="J31" s="855">
        <v>6.059434397089869E-2</v>
      </c>
      <c r="K31" s="854">
        <v>599.98729000000003</v>
      </c>
      <c r="L31" s="854">
        <v>405.47460000000001</v>
      </c>
      <c r="M31" s="855">
        <v>-0.32419468419072683</v>
      </c>
      <c r="O31" t="s">
        <v>401</v>
      </c>
      <c r="P31">
        <v>0</v>
      </c>
      <c r="Q31">
        <v>0</v>
      </c>
      <c r="R31" t="s">
        <v>1082</v>
      </c>
      <c r="S31">
        <v>28.442519999999998</v>
      </c>
      <c r="T31">
        <v>22.849540000000001</v>
      </c>
      <c r="U31">
        <v>-0.19664150715196815</v>
      </c>
      <c r="V31">
        <v>21.544090000000001</v>
      </c>
      <c r="W31">
        <v>6.059434397089869E-2</v>
      </c>
      <c r="X31">
        <v>599.98729000000003</v>
      </c>
      <c r="Y31">
        <v>405.47460000000001</v>
      </c>
      <c r="Z31">
        <v>-0.32419468419072683</v>
      </c>
      <c r="AC31" t="s">
        <v>401</v>
      </c>
      <c r="AD31">
        <v>405.47460000000001</v>
      </c>
      <c r="AF31" t="s">
        <v>401</v>
      </c>
      <c r="AG31">
        <v>-0.32419468419072683</v>
      </c>
    </row>
    <row r="32" spans="1:33" hidden="1">
      <c r="A32" s="852" t="s">
        <v>735</v>
      </c>
      <c r="B32" s="852" t="s">
        <v>401</v>
      </c>
      <c r="C32" s="856">
        <v>13512.627539999999</v>
      </c>
      <c r="D32" s="856">
        <v>2700.0085300000001</v>
      </c>
      <c r="E32" s="857">
        <v>-0.80018626858414832</v>
      </c>
      <c r="F32" s="856">
        <v>195168.35607000001</v>
      </c>
      <c r="G32" s="856">
        <v>178613.31091999999</v>
      </c>
      <c r="H32" s="857">
        <v>-8.4824433034945024E-2</v>
      </c>
      <c r="I32" s="856">
        <v>191147.78805</v>
      </c>
      <c r="J32" s="857">
        <v>-6.5574795595967239E-2</v>
      </c>
      <c r="K32" s="856">
        <v>1830272.7909200001</v>
      </c>
      <c r="L32" s="856">
        <v>1754640.4142</v>
      </c>
      <c r="M32" s="857">
        <v>-4.132300774792308E-2</v>
      </c>
      <c r="O32" t="s">
        <v>401</v>
      </c>
      <c r="P32">
        <v>13512.627539999999</v>
      </c>
      <c r="Q32">
        <v>2700.0085300000001</v>
      </c>
      <c r="R32">
        <v>-0.80018626858414832</v>
      </c>
      <c r="S32">
        <v>195168.35607000001</v>
      </c>
      <c r="T32">
        <v>178613.31091999999</v>
      </c>
      <c r="U32">
        <v>-8.4824433034945024E-2</v>
      </c>
      <c r="V32">
        <v>191147.78805</v>
      </c>
      <c r="W32">
        <v>-6.5574795595967239E-2</v>
      </c>
      <c r="X32">
        <v>1830272.7909200001</v>
      </c>
      <c r="Y32">
        <v>1754640.4142</v>
      </c>
      <c r="Z32">
        <v>-4.132300774792308E-2</v>
      </c>
      <c r="AC32" t="s">
        <v>401</v>
      </c>
      <c r="AD32">
        <v>1754640.4142</v>
      </c>
      <c r="AF32" t="s">
        <v>401</v>
      </c>
      <c r="AG32">
        <v>-4.132300774792308E-2</v>
      </c>
    </row>
    <row r="33" spans="1:33" hidden="1">
      <c r="A33" s="851" t="s">
        <v>5119</v>
      </c>
      <c r="B33" s="851" t="s">
        <v>424</v>
      </c>
      <c r="C33" s="854">
        <v>0</v>
      </c>
      <c r="D33" s="854">
        <v>0</v>
      </c>
      <c r="E33" s="855" t="s">
        <v>1082</v>
      </c>
      <c r="F33" s="854">
        <v>1.4076</v>
      </c>
      <c r="G33" s="854">
        <v>107.39845</v>
      </c>
      <c r="H33" s="855">
        <v>75.298984086388174</v>
      </c>
      <c r="I33" s="854">
        <v>8.1619999999999998E-2</v>
      </c>
      <c r="J33" s="855">
        <v>1314.8349669198726</v>
      </c>
      <c r="K33" s="854">
        <v>78.230639999999994</v>
      </c>
      <c r="L33" s="854">
        <v>1249.3177000000001</v>
      </c>
      <c r="M33" s="855">
        <v>14.969672496607469</v>
      </c>
      <c r="O33" t="s">
        <v>424</v>
      </c>
      <c r="P33">
        <v>0</v>
      </c>
      <c r="Q33">
        <v>0</v>
      </c>
      <c r="R33" t="s">
        <v>1082</v>
      </c>
      <c r="S33">
        <v>1.4076</v>
      </c>
      <c r="T33">
        <v>107.39845</v>
      </c>
      <c r="U33">
        <v>75.298984086388174</v>
      </c>
      <c r="V33">
        <v>8.1619999999999998E-2</v>
      </c>
      <c r="W33">
        <v>1314.8349669198726</v>
      </c>
      <c r="X33">
        <v>78.230639999999994</v>
      </c>
      <c r="Y33">
        <v>1249.3177000000001</v>
      </c>
      <c r="Z33">
        <v>14.969672496607469</v>
      </c>
      <c r="AC33" t="s">
        <v>424</v>
      </c>
      <c r="AD33">
        <v>1249.3177000000001</v>
      </c>
      <c r="AF33" t="s">
        <v>424</v>
      </c>
      <c r="AG33">
        <v>14.969672496607469</v>
      </c>
    </row>
    <row r="34" spans="1:33" hidden="1">
      <c r="A34" s="851" t="s">
        <v>5120</v>
      </c>
      <c r="B34" s="851" t="s">
        <v>424</v>
      </c>
      <c r="C34" s="854">
        <v>1.1200600000000001</v>
      </c>
      <c r="D34" s="854">
        <v>0</v>
      </c>
      <c r="E34" s="855">
        <v>-1</v>
      </c>
      <c r="F34" s="854">
        <v>5.9063100000000004</v>
      </c>
      <c r="G34" s="854">
        <v>4.2496299999999998</v>
      </c>
      <c r="H34" s="855">
        <v>-0.280493235200997</v>
      </c>
      <c r="I34" s="854">
        <v>57.896419999999999</v>
      </c>
      <c r="J34" s="855">
        <v>-0.92659943395463829</v>
      </c>
      <c r="K34" s="854">
        <v>173.96016</v>
      </c>
      <c r="L34" s="854">
        <v>440.78730999999999</v>
      </c>
      <c r="M34" s="855">
        <v>1.5338405644142887</v>
      </c>
      <c r="O34" t="s">
        <v>424</v>
      </c>
      <c r="P34">
        <v>1.1200600000000001</v>
      </c>
      <c r="Q34">
        <v>0</v>
      </c>
      <c r="R34">
        <v>-1</v>
      </c>
      <c r="S34">
        <v>5.9063100000000004</v>
      </c>
      <c r="T34">
        <v>4.2496299999999998</v>
      </c>
      <c r="U34">
        <v>-0.280493235200997</v>
      </c>
      <c r="V34">
        <v>57.896419999999999</v>
      </c>
      <c r="W34">
        <v>-0.92659943395463829</v>
      </c>
      <c r="X34">
        <v>173.96016</v>
      </c>
      <c r="Y34">
        <v>440.78730999999999</v>
      </c>
      <c r="Z34">
        <v>1.5338405644142887</v>
      </c>
      <c r="AC34" t="s">
        <v>424</v>
      </c>
      <c r="AD34">
        <v>440.78730999999999</v>
      </c>
      <c r="AF34" t="s">
        <v>424</v>
      </c>
      <c r="AG34">
        <v>1.5338405644142887</v>
      </c>
    </row>
    <row r="35" spans="1:33" hidden="1">
      <c r="A35" s="851" t="s">
        <v>5121</v>
      </c>
      <c r="B35" s="851" t="s">
        <v>424</v>
      </c>
      <c r="C35" s="854">
        <v>0.22847000000000001</v>
      </c>
      <c r="D35" s="854">
        <v>0</v>
      </c>
      <c r="E35" s="855">
        <v>-1</v>
      </c>
      <c r="F35" s="854">
        <v>5.2833500000000004</v>
      </c>
      <c r="G35" s="854">
        <v>98.490309999999994</v>
      </c>
      <c r="H35" s="855">
        <v>17.641640247191646</v>
      </c>
      <c r="I35" s="854">
        <v>134.74788000000001</v>
      </c>
      <c r="J35" s="855">
        <v>-0.26907710904245774</v>
      </c>
      <c r="K35" s="854">
        <v>254.04094000000001</v>
      </c>
      <c r="L35" s="854">
        <v>661.92259000000001</v>
      </c>
      <c r="M35" s="855">
        <v>1.6055744794520126</v>
      </c>
      <c r="O35" t="s">
        <v>424</v>
      </c>
      <c r="P35">
        <v>0.22847000000000001</v>
      </c>
      <c r="Q35">
        <v>0</v>
      </c>
      <c r="R35">
        <v>-1</v>
      </c>
      <c r="S35">
        <v>5.2833500000000004</v>
      </c>
      <c r="T35">
        <v>98.490309999999994</v>
      </c>
      <c r="U35">
        <v>17.641640247191646</v>
      </c>
      <c r="V35">
        <v>134.74788000000001</v>
      </c>
      <c r="W35">
        <v>-0.26907710904245774</v>
      </c>
      <c r="X35">
        <v>254.04094000000001</v>
      </c>
      <c r="Y35">
        <v>661.92259000000001</v>
      </c>
      <c r="Z35">
        <v>1.6055744794520126</v>
      </c>
      <c r="AC35" t="s">
        <v>424</v>
      </c>
      <c r="AD35">
        <v>661.92259000000001</v>
      </c>
      <c r="AF35" t="s">
        <v>424</v>
      </c>
      <c r="AG35">
        <v>1.6055744794520126</v>
      </c>
    </row>
    <row r="36" spans="1:33" hidden="1">
      <c r="A36" s="851" t="s">
        <v>5122</v>
      </c>
      <c r="B36" s="851" t="s">
        <v>424</v>
      </c>
      <c r="C36" s="854">
        <v>0</v>
      </c>
      <c r="D36" s="854">
        <v>0</v>
      </c>
      <c r="E36" s="855" t="s">
        <v>1082</v>
      </c>
      <c r="F36" s="854">
        <v>1.7774300000000001</v>
      </c>
      <c r="G36" s="854">
        <v>3.5749399999999998</v>
      </c>
      <c r="H36" s="855">
        <v>1.0112972100167092</v>
      </c>
      <c r="I36" s="854">
        <v>0.79754999999999998</v>
      </c>
      <c r="J36" s="855">
        <v>3.4824023572189828</v>
      </c>
      <c r="K36" s="854">
        <v>459.01548000000003</v>
      </c>
      <c r="L36" s="854">
        <v>28.64629</v>
      </c>
      <c r="M36" s="855">
        <v>-0.93759188687928341</v>
      </c>
      <c r="O36" t="s">
        <v>424</v>
      </c>
      <c r="P36">
        <v>0</v>
      </c>
      <c r="Q36">
        <v>0</v>
      </c>
      <c r="R36" t="s">
        <v>1082</v>
      </c>
      <c r="S36">
        <v>1.7774300000000001</v>
      </c>
      <c r="T36">
        <v>3.5749399999999998</v>
      </c>
      <c r="U36">
        <v>1.0112972100167092</v>
      </c>
      <c r="V36">
        <v>0.79754999999999998</v>
      </c>
      <c r="W36">
        <v>3.4824023572189828</v>
      </c>
      <c r="X36">
        <v>459.01548000000003</v>
      </c>
      <c r="Y36">
        <v>28.64629</v>
      </c>
      <c r="Z36">
        <v>-0.93759188687928341</v>
      </c>
      <c r="AC36" t="s">
        <v>424</v>
      </c>
      <c r="AD36">
        <v>28.64629</v>
      </c>
      <c r="AF36" t="s">
        <v>424</v>
      </c>
      <c r="AG36">
        <v>-0.93759188687928341</v>
      </c>
    </row>
    <row r="37" spans="1:33" hidden="1">
      <c r="A37" s="851" t="s">
        <v>5123</v>
      </c>
      <c r="B37" s="851" t="s">
        <v>424</v>
      </c>
      <c r="C37" s="854">
        <v>0</v>
      </c>
      <c r="D37" s="854">
        <v>0</v>
      </c>
      <c r="E37" s="855" t="s">
        <v>1082</v>
      </c>
      <c r="F37" s="854">
        <v>0</v>
      </c>
      <c r="G37" s="854">
        <v>5.5579999999999997E-2</v>
      </c>
      <c r="H37" s="855" t="s">
        <v>1082</v>
      </c>
      <c r="I37" s="854">
        <v>0</v>
      </c>
      <c r="J37" s="855" t="s">
        <v>1082</v>
      </c>
      <c r="K37" s="854">
        <v>5.9634999999999998</v>
      </c>
      <c r="L37" s="854">
        <v>2.1818499999999998</v>
      </c>
      <c r="M37" s="855">
        <v>-0.63413264022805405</v>
      </c>
      <c r="O37" t="s">
        <v>424</v>
      </c>
      <c r="P37">
        <v>0</v>
      </c>
      <c r="Q37">
        <v>0</v>
      </c>
      <c r="R37" t="s">
        <v>1082</v>
      </c>
      <c r="S37">
        <v>0</v>
      </c>
      <c r="T37">
        <v>5.5579999999999997E-2</v>
      </c>
      <c r="U37" t="s">
        <v>1082</v>
      </c>
      <c r="V37">
        <v>0</v>
      </c>
      <c r="W37" t="s">
        <v>1082</v>
      </c>
      <c r="X37">
        <v>5.9634999999999998</v>
      </c>
      <c r="Y37">
        <v>2.1818499999999998</v>
      </c>
      <c r="Z37">
        <v>-0.63413264022805405</v>
      </c>
      <c r="AC37" t="s">
        <v>424</v>
      </c>
      <c r="AD37">
        <v>2.1818499999999998</v>
      </c>
      <c r="AF37" t="s">
        <v>424</v>
      </c>
      <c r="AG37">
        <v>-0.63413264022805405</v>
      </c>
    </row>
    <row r="38" spans="1:33">
      <c r="A38" s="851" t="s">
        <v>5124</v>
      </c>
      <c r="B38" s="851" t="s">
        <v>424</v>
      </c>
      <c r="C38" s="854">
        <v>7.5316099999999997</v>
      </c>
      <c r="D38" s="854">
        <v>0</v>
      </c>
      <c r="E38" s="855">
        <v>-1</v>
      </c>
      <c r="F38" s="854">
        <v>19.667079999999999</v>
      </c>
      <c r="G38" s="854">
        <v>94.822130000000001</v>
      </c>
      <c r="H38" s="855">
        <v>3.8213629069490747</v>
      </c>
      <c r="I38" s="854">
        <v>79.391980000000004</v>
      </c>
      <c r="J38" s="855">
        <v>0.19435401409563036</v>
      </c>
      <c r="K38" s="854">
        <v>2950.3087099999998</v>
      </c>
      <c r="L38" s="854">
        <v>383.25243</v>
      </c>
      <c r="M38" s="855">
        <v>-0.87009751599858842</v>
      </c>
      <c r="O38" t="s">
        <v>424</v>
      </c>
      <c r="P38">
        <v>7.5316099999999997</v>
      </c>
      <c r="Q38">
        <v>0</v>
      </c>
      <c r="R38">
        <v>-1</v>
      </c>
      <c r="S38">
        <v>19.667079999999999</v>
      </c>
      <c r="T38">
        <v>94.822130000000001</v>
      </c>
      <c r="U38">
        <v>3.8213629069490747</v>
      </c>
      <c r="V38">
        <v>79.391980000000004</v>
      </c>
      <c r="W38">
        <v>0.19435401409563036</v>
      </c>
      <c r="X38">
        <v>2950.3087099999998</v>
      </c>
      <c r="Y38">
        <v>383.25243</v>
      </c>
      <c r="Z38">
        <v>-0.87009751599858842</v>
      </c>
      <c r="AC38" t="s">
        <v>424</v>
      </c>
      <c r="AD38">
        <v>383.25243</v>
      </c>
      <c r="AF38" t="s">
        <v>424</v>
      </c>
      <c r="AG38">
        <v>-0.87009751599858842</v>
      </c>
    </row>
    <row r="39" spans="1:33" hidden="1">
      <c r="A39" s="851" t="s">
        <v>5125</v>
      </c>
      <c r="B39" s="851" t="s">
        <v>424</v>
      </c>
      <c r="C39" s="854">
        <v>0</v>
      </c>
      <c r="D39" s="854">
        <v>0</v>
      </c>
      <c r="E39" s="855" t="s">
        <v>1082</v>
      </c>
      <c r="F39" s="854">
        <v>0</v>
      </c>
      <c r="G39" s="854">
        <v>0</v>
      </c>
      <c r="H39" s="855" t="s">
        <v>1082</v>
      </c>
      <c r="I39" s="854">
        <v>0</v>
      </c>
      <c r="J39" s="855" t="s">
        <v>1082</v>
      </c>
      <c r="K39" s="854">
        <v>1.5867</v>
      </c>
      <c r="L39" s="854">
        <v>0</v>
      </c>
      <c r="M39" s="855">
        <v>-1</v>
      </c>
      <c r="O39" t="s">
        <v>424</v>
      </c>
      <c r="P39">
        <v>0</v>
      </c>
      <c r="Q39">
        <v>0</v>
      </c>
      <c r="R39" t="s">
        <v>1082</v>
      </c>
      <c r="S39">
        <v>0</v>
      </c>
      <c r="T39">
        <v>0</v>
      </c>
      <c r="U39" t="s">
        <v>1082</v>
      </c>
      <c r="V39">
        <v>0</v>
      </c>
      <c r="W39" t="s">
        <v>1082</v>
      </c>
      <c r="X39">
        <v>1.5867</v>
      </c>
      <c r="Y39">
        <v>0</v>
      </c>
      <c r="Z39">
        <v>-1</v>
      </c>
      <c r="AC39" t="s">
        <v>424</v>
      </c>
      <c r="AD39">
        <v>0</v>
      </c>
      <c r="AF39" t="s">
        <v>424</v>
      </c>
      <c r="AG39">
        <v>-1</v>
      </c>
    </row>
    <row r="40" spans="1:33" hidden="1">
      <c r="A40" s="851" t="s">
        <v>5127</v>
      </c>
      <c r="B40" s="851" t="s">
        <v>424</v>
      </c>
      <c r="C40" s="854">
        <v>0.60021000000000002</v>
      </c>
      <c r="D40" s="854">
        <v>0</v>
      </c>
      <c r="E40" s="855">
        <v>-1</v>
      </c>
      <c r="F40" s="854">
        <v>2.1218300000000001</v>
      </c>
      <c r="G40" s="854">
        <v>7.4968599999999999</v>
      </c>
      <c r="H40" s="855">
        <v>2.5332048279079848</v>
      </c>
      <c r="I40" s="854">
        <v>0</v>
      </c>
      <c r="J40" s="855" t="s">
        <v>1082</v>
      </c>
      <c r="K40" s="854">
        <v>247.80257</v>
      </c>
      <c r="L40" s="854">
        <v>10.81995</v>
      </c>
      <c r="M40" s="855">
        <v>-0.95633640926322916</v>
      </c>
      <c r="O40" t="s">
        <v>424</v>
      </c>
      <c r="P40">
        <v>0.60021000000000002</v>
      </c>
      <c r="Q40">
        <v>0</v>
      </c>
      <c r="R40">
        <v>-1</v>
      </c>
      <c r="S40">
        <v>2.1218300000000001</v>
      </c>
      <c r="T40">
        <v>7.4968599999999999</v>
      </c>
      <c r="U40">
        <v>2.5332048279079848</v>
      </c>
      <c r="V40">
        <v>0</v>
      </c>
      <c r="W40" t="s">
        <v>1082</v>
      </c>
      <c r="X40">
        <v>247.80257</v>
      </c>
      <c r="Y40">
        <v>10.81995</v>
      </c>
      <c r="Z40">
        <v>-0.95633640926322916</v>
      </c>
      <c r="AC40" t="s">
        <v>424</v>
      </c>
      <c r="AD40">
        <v>10.81995</v>
      </c>
      <c r="AF40" t="s">
        <v>424</v>
      </c>
      <c r="AG40">
        <v>-0.95633640926322916</v>
      </c>
    </row>
    <row r="41" spans="1:33" hidden="1">
      <c r="A41" s="851" t="s">
        <v>5128</v>
      </c>
      <c r="B41" s="851" t="s">
        <v>424</v>
      </c>
      <c r="C41" s="854">
        <v>47.388030000000001</v>
      </c>
      <c r="D41" s="854">
        <v>558.97694999999999</v>
      </c>
      <c r="E41" s="855">
        <v>10.795741456228503</v>
      </c>
      <c r="F41" s="854">
        <v>1376.74577</v>
      </c>
      <c r="G41" s="854">
        <v>4440.0223800000003</v>
      </c>
      <c r="H41" s="855">
        <v>2.2250125453445193</v>
      </c>
      <c r="I41" s="854">
        <v>1991.3315399999999</v>
      </c>
      <c r="J41" s="855">
        <v>1.2296751147727014</v>
      </c>
      <c r="K41" s="854">
        <v>24161.58714</v>
      </c>
      <c r="L41" s="854">
        <v>25533.738890000001</v>
      </c>
      <c r="M41" s="855">
        <v>5.6790629773173062E-2</v>
      </c>
      <c r="O41" t="s">
        <v>424</v>
      </c>
      <c r="P41">
        <v>47.388030000000001</v>
      </c>
      <c r="Q41">
        <v>558.97694999999999</v>
      </c>
      <c r="R41">
        <v>10.795741456228503</v>
      </c>
      <c r="S41">
        <v>1376.74577</v>
      </c>
      <c r="T41">
        <v>4440.0223800000003</v>
      </c>
      <c r="U41">
        <v>2.2250125453445193</v>
      </c>
      <c r="V41">
        <v>1991.3315399999999</v>
      </c>
      <c r="W41">
        <v>1.2296751147727014</v>
      </c>
      <c r="X41">
        <v>24161.58714</v>
      </c>
      <c r="Y41">
        <v>25533.738890000001</v>
      </c>
      <c r="Z41">
        <v>5.6790629773173062E-2</v>
      </c>
      <c r="AC41" t="s">
        <v>424</v>
      </c>
      <c r="AD41">
        <v>25533.738890000001</v>
      </c>
      <c r="AF41" t="s">
        <v>424</v>
      </c>
      <c r="AG41">
        <v>5.6790629773173062E-2</v>
      </c>
    </row>
    <row r="42" spans="1:33" hidden="1">
      <c r="A42" s="851" t="s">
        <v>5129</v>
      </c>
      <c r="B42" s="851" t="s">
        <v>424</v>
      </c>
      <c r="C42" s="854">
        <v>0</v>
      </c>
      <c r="D42" s="854">
        <v>0</v>
      </c>
      <c r="E42" s="855" t="s">
        <v>1082</v>
      </c>
      <c r="F42" s="854">
        <v>855.19057999999995</v>
      </c>
      <c r="G42" s="854">
        <v>2457.3409900000001</v>
      </c>
      <c r="H42" s="855">
        <v>1.8734425372178447</v>
      </c>
      <c r="I42" s="854">
        <v>662.17872</v>
      </c>
      <c r="J42" s="855">
        <v>2.7109935970156216</v>
      </c>
      <c r="K42" s="854">
        <v>19542.996169999999</v>
      </c>
      <c r="L42" s="854">
        <v>9816.7467500000002</v>
      </c>
      <c r="M42" s="855">
        <v>-0.49768466080603024</v>
      </c>
      <c r="O42" t="s">
        <v>424</v>
      </c>
      <c r="P42">
        <v>0</v>
      </c>
      <c r="Q42">
        <v>0</v>
      </c>
      <c r="R42" t="s">
        <v>1082</v>
      </c>
      <c r="S42">
        <v>855.19057999999995</v>
      </c>
      <c r="T42">
        <v>2457.3409900000001</v>
      </c>
      <c r="U42">
        <v>1.8734425372178447</v>
      </c>
      <c r="V42">
        <v>662.17872</v>
      </c>
      <c r="W42">
        <v>2.7109935970156216</v>
      </c>
      <c r="X42">
        <v>19542.996169999999</v>
      </c>
      <c r="Y42">
        <v>9816.7467500000002</v>
      </c>
      <c r="Z42">
        <v>-0.49768466080603024</v>
      </c>
      <c r="AC42" t="s">
        <v>424</v>
      </c>
      <c r="AD42">
        <v>9816.7467500000002</v>
      </c>
      <c r="AF42" t="s">
        <v>424</v>
      </c>
      <c r="AG42">
        <v>-0.49768466080603024</v>
      </c>
    </row>
    <row r="43" spans="1:33" hidden="1">
      <c r="A43" s="851" t="s">
        <v>5130</v>
      </c>
      <c r="B43" s="851" t="s">
        <v>424</v>
      </c>
      <c r="C43" s="854">
        <v>0</v>
      </c>
      <c r="D43" s="854">
        <v>0</v>
      </c>
      <c r="E43" s="855" t="s">
        <v>1082</v>
      </c>
      <c r="F43" s="854">
        <v>0.56144000000000005</v>
      </c>
      <c r="G43" s="854">
        <v>159.41463999999999</v>
      </c>
      <c r="H43" s="855">
        <v>282.9388714733542</v>
      </c>
      <c r="I43" s="854">
        <v>2.8467099999999999</v>
      </c>
      <c r="J43" s="855">
        <v>54.999606563366129</v>
      </c>
      <c r="K43" s="854">
        <v>47.449280000000002</v>
      </c>
      <c r="L43" s="854">
        <v>256.38382999999999</v>
      </c>
      <c r="M43" s="855">
        <v>4.403323928202914</v>
      </c>
      <c r="O43" t="s">
        <v>424</v>
      </c>
      <c r="P43">
        <v>0</v>
      </c>
      <c r="Q43">
        <v>0</v>
      </c>
      <c r="R43" t="s">
        <v>1082</v>
      </c>
      <c r="S43">
        <v>0.56144000000000005</v>
      </c>
      <c r="T43">
        <v>159.41463999999999</v>
      </c>
      <c r="U43">
        <v>282.9388714733542</v>
      </c>
      <c r="V43">
        <v>2.8467099999999999</v>
      </c>
      <c r="W43">
        <v>54.999606563366129</v>
      </c>
      <c r="X43">
        <v>47.449280000000002</v>
      </c>
      <c r="Y43">
        <v>256.38382999999999</v>
      </c>
      <c r="Z43">
        <v>4.403323928202914</v>
      </c>
      <c r="AC43" t="s">
        <v>424</v>
      </c>
      <c r="AD43">
        <v>256.38382999999999</v>
      </c>
      <c r="AF43" t="s">
        <v>424</v>
      </c>
      <c r="AG43">
        <v>4.403323928202914</v>
      </c>
    </row>
    <row r="44" spans="1:33" hidden="1">
      <c r="A44" s="851" t="s">
        <v>5131</v>
      </c>
      <c r="B44" s="851" t="s">
        <v>424</v>
      </c>
      <c r="C44" s="854">
        <v>0.21298</v>
      </c>
      <c r="D44" s="854">
        <v>0</v>
      </c>
      <c r="E44" s="855">
        <v>-1</v>
      </c>
      <c r="F44" s="854">
        <v>3132.3574800000001</v>
      </c>
      <c r="G44" s="854">
        <v>1029.6451199999999</v>
      </c>
      <c r="H44" s="855">
        <v>-0.67128748025273288</v>
      </c>
      <c r="I44" s="854">
        <v>116.82624</v>
      </c>
      <c r="J44" s="855">
        <v>7.813474781008102</v>
      </c>
      <c r="K44" s="854">
        <v>9823.3294900000001</v>
      </c>
      <c r="L44" s="854">
        <v>13936.127109999999</v>
      </c>
      <c r="M44" s="855">
        <v>0.4186765418167806</v>
      </c>
      <c r="O44" t="s">
        <v>424</v>
      </c>
      <c r="P44">
        <v>0.21298</v>
      </c>
      <c r="Q44">
        <v>0</v>
      </c>
      <c r="R44">
        <v>-1</v>
      </c>
      <c r="S44">
        <v>3132.3574800000001</v>
      </c>
      <c r="T44">
        <v>1029.6451199999999</v>
      </c>
      <c r="U44">
        <v>-0.67128748025273288</v>
      </c>
      <c r="V44">
        <v>116.82624</v>
      </c>
      <c r="W44">
        <v>7.813474781008102</v>
      </c>
      <c r="X44">
        <v>9823.3294900000001</v>
      </c>
      <c r="Y44">
        <v>13936.127109999999</v>
      </c>
      <c r="Z44">
        <v>0.4186765418167806</v>
      </c>
      <c r="AC44" t="s">
        <v>424</v>
      </c>
      <c r="AD44">
        <v>13936.127109999999</v>
      </c>
      <c r="AF44" t="s">
        <v>424</v>
      </c>
      <c r="AG44">
        <v>0.4186765418167806</v>
      </c>
    </row>
    <row r="45" spans="1:33" hidden="1">
      <c r="A45" s="851" t="s">
        <v>5132</v>
      </c>
      <c r="B45" s="851" t="s">
        <v>424</v>
      </c>
      <c r="C45" s="854">
        <v>0</v>
      </c>
      <c r="D45" s="854">
        <v>0</v>
      </c>
      <c r="E45" s="855" t="s">
        <v>1082</v>
      </c>
      <c r="F45" s="854">
        <v>0</v>
      </c>
      <c r="G45" s="854">
        <v>0</v>
      </c>
      <c r="H45" s="855" t="s">
        <v>1082</v>
      </c>
      <c r="I45" s="854">
        <v>0</v>
      </c>
      <c r="J45" s="855" t="s">
        <v>1082</v>
      </c>
      <c r="K45" s="854">
        <v>0</v>
      </c>
      <c r="L45" s="854">
        <v>9.3117699999999992</v>
      </c>
      <c r="M45" s="855" t="s">
        <v>1082</v>
      </c>
      <c r="O45" t="s">
        <v>424</v>
      </c>
      <c r="P45">
        <v>0</v>
      </c>
      <c r="Q45">
        <v>0</v>
      </c>
      <c r="R45" t="s">
        <v>1082</v>
      </c>
      <c r="S45">
        <v>0</v>
      </c>
      <c r="T45">
        <v>0</v>
      </c>
      <c r="U45" t="s">
        <v>1082</v>
      </c>
      <c r="V45">
        <v>0</v>
      </c>
      <c r="W45" t="s">
        <v>1082</v>
      </c>
      <c r="X45">
        <v>0</v>
      </c>
      <c r="Y45">
        <v>9.3117699999999992</v>
      </c>
      <c r="Z45" t="s">
        <v>1082</v>
      </c>
      <c r="AC45" t="s">
        <v>424</v>
      </c>
      <c r="AD45">
        <v>9.3117699999999992</v>
      </c>
      <c r="AF45" t="s">
        <v>424</v>
      </c>
      <c r="AG45" t="s">
        <v>1082</v>
      </c>
    </row>
    <row r="46" spans="1:33" hidden="1">
      <c r="A46" s="851" t="s">
        <v>5133</v>
      </c>
      <c r="B46" s="851" t="s">
        <v>424</v>
      </c>
      <c r="C46" s="854">
        <v>0</v>
      </c>
      <c r="D46" s="854">
        <v>0</v>
      </c>
      <c r="E46" s="855" t="s">
        <v>1082</v>
      </c>
      <c r="F46" s="854">
        <v>48.89866</v>
      </c>
      <c r="G46" s="854">
        <v>5.07829</v>
      </c>
      <c r="H46" s="855">
        <v>-0.89614664287324031</v>
      </c>
      <c r="I46" s="854">
        <v>56.552390000000003</v>
      </c>
      <c r="J46" s="855">
        <v>-0.91020202682857432</v>
      </c>
      <c r="K46" s="854">
        <v>950.22113999999999</v>
      </c>
      <c r="L46" s="854">
        <v>831.58853999999997</v>
      </c>
      <c r="M46" s="855">
        <v>-0.12484735921577161</v>
      </c>
      <c r="O46" t="s">
        <v>424</v>
      </c>
      <c r="P46">
        <v>0</v>
      </c>
      <c r="Q46">
        <v>0</v>
      </c>
      <c r="R46" t="s">
        <v>1082</v>
      </c>
      <c r="S46">
        <v>48.89866</v>
      </c>
      <c r="T46">
        <v>5.07829</v>
      </c>
      <c r="U46">
        <v>-0.89614664287324031</v>
      </c>
      <c r="V46">
        <v>56.552390000000003</v>
      </c>
      <c r="W46">
        <v>-0.91020202682857432</v>
      </c>
      <c r="X46">
        <v>950.22113999999999</v>
      </c>
      <c r="Y46">
        <v>831.58853999999997</v>
      </c>
      <c r="Z46">
        <v>-0.12484735921577161</v>
      </c>
      <c r="AC46" t="s">
        <v>424</v>
      </c>
      <c r="AD46">
        <v>831.58853999999997</v>
      </c>
      <c r="AF46" t="s">
        <v>424</v>
      </c>
      <c r="AG46">
        <v>-0.12484735921577161</v>
      </c>
    </row>
    <row r="47" spans="1:33" hidden="1">
      <c r="A47" s="851" t="s">
        <v>5134</v>
      </c>
      <c r="B47" s="851" t="s">
        <v>424</v>
      </c>
      <c r="C47" s="854">
        <v>0</v>
      </c>
      <c r="D47" s="854">
        <v>0</v>
      </c>
      <c r="E47" s="855" t="s">
        <v>1082</v>
      </c>
      <c r="F47" s="854">
        <v>135.59084999999999</v>
      </c>
      <c r="G47" s="854">
        <v>113.52843</v>
      </c>
      <c r="H47" s="855">
        <v>-0.16271319192998634</v>
      </c>
      <c r="I47" s="854">
        <v>77.05471</v>
      </c>
      <c r="J47" s="855">
        <v>0.47334835209943682</v>
      </c>
      <c r="K47" s="854">
        <v>715.62507000000005</v>
      </c>
      <c r="L47" s="854">
        <v>1770.4353000000001</v>
      </c>
      <c r="M47" s="855">
        <v>1.4739704828954636</v>
      </c>
      <c r="O47" t="s">
        <v>424</v>
      </c>
      <c r="P47">
        <v>0</v>
      </c>
      <c r="Q47">
        <v>0</v>
      </c>
      <c r="R47" t="s">
        <v>1082</v>
      </c>
      <c r="S47">
        <v>135.59084999999999</v>
      </c>
      <c r="T47">
        <v>113.52843</v>
      </c>
      <c r="U47">
        <v>-0.16271319192998634</v>
      </c>
      <c r="V47">
        <v>77.05471</v>
      </c>
      <c r="W47">
        <v>0.47334835209943682</v>
      </c>
      <c r="X47">
        <v>715.62507000000005</v>
      </c>
      <c r="Y47">
        <v>1770.4353000000001</v>
      </c>
      <c r="Z47">
        <v>1.4739704828954636</v>
      </c>
      <c r="AC47" t="s">
        <v>424</v>
      </c>
      <c r="AD47">
        <v>1770.4353000000001</v>
      </c>
      <c r="AF47" t="s">
        <v>424</v>
      </c>
      <c r="AG47">
        <v>1.4739704828954636</v>
      </c>
    </row>
    <row r="48" spans="1:33" hidden="1">
      <c r="A48" s="851" t="s">
        <v>5135</v>
      </c>
      <c r="B48" s="851" t="s">
        <v>424</v>
      </c>
      <c r="C48" s="854">
        <v>0</v>
      </c>
      <c r="D48" s="854">
        <v>0</v>
      </c>
      <c r="E48" s="855" t="s">
        <v>1082</v>
      </c>
      <c r="F48" s="854">
        <v>0</v>
      </c>
      <c r="G48" s="854">
        <v>0</v>
      </c>
      <c r="H48" s="855" t="s">
        <v>1082</v>
      </c>
      <c r="I48" s="854">
        <v>0</v>
      </c>
      <c r="J48" s="855" t="s">
        <v>1082</v>
      </c>
      <c r="K48" s="854">
        <v>1.87096</v>
      </c>
      <c r="L48" s="854">
        <v>14.47125</v>
      </c>
      <c r="M48" s="855">
        <v>6.7346656262025908</v>
      </c>
      <c r="O48" t="s">
        <v>424</v>
      </c>
      <c r="P48">
        <v>0</v>
      </c>
      <c r="Q48">
        <v>0</v>
      </c>
      <c r="R48" t="s">
        <v>1082</v>
      </c>
      <c r="S48">
        <v>0</v>
      </c>
      <c r="T48">
        <v>0</v>
      </c>
      <c r="U48" t="s">
        <v>1082</v>
      </c>
      <c r="V48">
        <v>0</v>
      </c>
      <c r="W48" t="s">
        <v>1082</v>
      </c>
      <c r="X48">
        <v>1.87096</v>
      </c>
      <c r="Y48">
        <v>14.47125</v>
      </c>
      <c r="Z48">
        <v>6.7346656262025908</v>
      </c>
      <c r="AC48" t="s">
        <v>424</v>
      </c>
      <c r="AD48">
        <v>14.47125</v>
      </c>
      <c r="AF48" t="s">
        <v>424</v>
      </c>
      <c r="AG48">
        <v>6.7346656262025908</v>
      </c>
    </row>
    <row r="49" spans="1:33" hidden="1">
      <c r="A49" s="851" t="s">
        <v>5136</v>
      </c>
      <c r="B49" s="851" t="s">
        <v>424</v>
      </c>
      <c r="C49" s="854">
        <v>47.05706</v>
      </c>
      <c r="D49" s="854">
        <v>24.381</v>
      </c>
      <c r="E49" s="855">
        <v>-0.48188433361540228</v>
      </c>
      <c r="F49" s="854">
        <v>312.81279999999998</v>
      </c>
      <c r="G49" s="854">
        <v>140.01376999999999</v>
      </c>
      <c r="H49" s="855">
        <v>-0.55240396173046624</v>
      </c>
      <c r="I49" s="854">
        <v>386.73538000000002</v>
      </c>
      <c r="J49" s="855">
        <v>-0.63795975946136607</v>
      </c>
      <c r="K49" s="854">
        <v>2566.8441800000001</v>
      </c>
      <c r="L49" s="854">
        <v>2974.3176800000001</v>
      </c>
      <c r="M49" s="855">
        <v>0.15874493012661173</v>
      </c>
      <c r="O49" t="s">
        <v>424</v>
      </c>
      <c r="P49">
        <v>47.05706</v>
      </c>
      <c r="Q49">
        <v>24.381</v>
      </c>
      <c r="R49">
        <v>-0.48188433361540228</v>
      </c>
      <c r="S49">
        <v>312.81279999999998</v>
      </c>
      <c r="T49">
        <v>140.01376999999999</v>
      </c>
      <c r="U49">
        <v>-0.55240396173046624</v>
      </c>
      <c r="V49">
        <v>386.73538000000002</v>
      </c>
      <c r="W49">
        <v>-0.63795975946136607</v>
      </c>
      <c r="X49">
        <v>2566.8441800000001</v>
      </c>
      <c r="Y49">
        <v>2974.3176800000001</v>
      </c>
      <c r="Z49">
        <v>0.15874493012661173</v>
      </c>
      <c r="AC49" t="s">
        <v>424</v>
      </c>
      <c r="AD49">
        <v>2974.3176800000001</v>
      </c>
      <c r="AF49" t="s">
        <v>424</v>
      </c>
      <c r="AG49">
        <v>0.15874493012661173</v>
      </c>
    </row>
    <row r="50" spans="1:33" hidden="1">
      <c r="A50" s="851" t="s">
        <v>5137</v>
      </c>
      <c r="B50" s="851" t="s">
        <v>424</v>
      </c>
      <c r="C50" s="854">
        <v>5.0340000000000003E-2</v>
      </c>
      <c r="D50" s="854">
        <v>0</v>
      </c>
      <c r="E50" s="855">
        <v>-1</v>
      </c>
      <c r="F50" s="854">
        <v>0.48414000000000001</v>
      </c>
      <c r="G50" s="854">
        <v>3.6969500000000002</v>
      </c>
      <c r="H50" s="855">
        <v>6.6361176519188669</v>
      </c>
      <c r="I50" s="854">
        <v>0.80322000000000005</v>
      </c>
      <c r="J50" s="855">
        <v>3.6026617863101018</v>
      </c>
      <c r="K50" s="854">
        <v>8.0613499999999991</v>
      </c>
      <c r="L50" s="854">
        <v>8.6089400000000005</v>
      </c>
      <c r="M50" s="855">
        <v>6.7927828465455642E-2</v>
      </c>
      <c r="O50" t="s">
        <v>424</v>
      </c>
      <c r="P50">
        <v>5.0340000000000003E-2</v>
      </c>
      <c r="Q50">
        <v>0</v>
      </c>
      <c r="R50">
        <v>-1</v>
      </c>
      <c r="S50">
        <v>0.48414000000000001</v>
      </c>
      <c r="T50">
        <v>3.6969500000000002</v>
      </c>
      <c r="U50">
        <v>6.6361176519188669</v>
      </c>
      <c r="V50">
        <v>0.80322000000000005</v>
      </c>
      <c r="W50">
        <v>3.6026617863101018</v>
      </c>
      <c r="X50">
        <v>8.0613499999999991</v>
      </c>
      <c r="Y50">
        <v>8.6089400000000005</v>
      </c>
      <c r="Z50">
        <v>6.7927828465455642E-2</v>
      </c>
      <c r="AC50" t="s">
        <v>424</v>
      </c>
      <c r="AD50">
        <v>8.6089400000000005</v>
      </c>
      <c r="AF50" t="s">
        <v>424</v>
      </c>
      <c r="AG50">
        <v>6.7927828465455642E-2</v>
      </c>
    </row>
    <row r="51" spans="1:33" hidden="1">
      <c r="A51" s="851" t="s">
        <v>5138</v>
      </c>
      <c r="B51" s="851" t="s">
        <v>424</v>
      </c>
      <c r="C51" s="854">
        <v>0</v>
      </c>
      <c r="D51" s="854">
        <v>0</v>
      </c>
      <c r="E51" s="855" t="s">
        <v>1082</v>
      </c>
      <c r="F51" s="854">
        <v>60.128459999999997</v>
      </c>
      <c r="G51" s="854">
        <v>53.155949999999997</v>
      </c>
      <c r="H51" s="855">
        <v>-0.11596022914939119</v>
      </c>
      <c r="I51" s="854">
        <v>33.986020000000003</v>
      </c>
      <c r="J51" s="855">
        <v>0.56405339607285554</v>
      </c>
      <c r="K51" s="854">
        <v>322.77184999999997</v>
      </c>
      <c r="L51" s="854">
        <v>258.72557</v>
      </c>
      <c r="M51" s="855">
        <v>-0.19842585405139879</v>
      </c>
      <c r="O51" t="s">
        <v>424</v>
      </c>
      <c r="P51">
        <v>0</v>
      </c>
      <c r="Q51">
        <v>0</v>
      </c>
      <c r="R51" t="s">
        <v>1082</v>
      </c>
      <c r="S51">
        <v>60.128459999999997</v>
      </c>
      <c r="T51">
        <v>53.155949999999997</v>
      </c>
      <c r="U51">
        <v>-0.11596022914939119</v>
      </c>
      <c r="V51">
        <v>33.986020000000003</v>
      </c>
      <c r="W51">
        <v>0.56405339607285554</v>
      </c>
      <c r="X51">
        <v>322.77184999999997</v>
      </c>
      <c r="Y51">
        <v>258.72557</v>
      </c>
      <c r="Z51">
        <v>-0.19842585405139879</v>
      </c>
      <c r="AC51" t="s">
        <v>424</v>
      </c>
      <c r="AD51">
        <v>258.72557</v>
      </c>
      <c r="AF51" t="s">
        <v>424</v>
      </c>
      <c r="AG51">
        <v>-0.19842585405139879</v>
      </c>
    </row>
    <row r="52" spans="1:33" hidden="1">
      <c r="A52" s="851" t="s">
        <v>5139</v>
      </c>
      <c r="B52" s="851" t="s">
        <v>424</v>
      </c>
      <c r="C52" s="854">
        <v>0</v>
      </c>
      <c r="D52" s="854">
        <v>0</v>
      </c>
      <c r="E52" s="855" t="s">
        <v>1082</v>
      </c>
      <c r="F52" s="854">
        <v>0</v>
      </c>
      <c r="G52" s="854">
        <v>0</v>
      </c>
      <c r="H52" s="855" t="s">
        <v>1082</v>
      </c>
      <c r="I52" s="854">
        <v>0</v>
      </c>
      <c r="J52" s="855" t="s">
        <v>1082</v>
      </c>
      <c r="K52" s="854">
        <v>0.31669999999999998</v>
      </c>
      <c r="L52" s="854">
        <v>0</v>
      </c>
      <c r="M52" s="855">
        <v>-1</v>
      </c>
      <c r="O52" t="s">
        <v>424</v>
      </c>
      <c r="P52">
        <v>0</v>
      </c>
      <c r="Q52">
        <v>0</v>
      </c>
      <c r="R52" t="s">
        <v>1082</v>
      </c>
      <c r="S52">
        <v>0</v>
      </c>
      <c r="T52">
        <v>0</v>
      </c>
      <c r="U52" t="s">
        <v>1082</v>
      </c>
      <c r="V52">
        <v>0</v>
      </c>
      <c r="W52" t="s">
        <v>1082</v>
      </c>
      <c r="X52">
        <v>0.31669999999999998</v>
      </c>
      <c r="Y52">
        <v>0</v>
      </c>
      <c r="Z52">
        <v>-1</v>
      </c>
      <c r="AC52" t="s">
        <v>424</v>
      </c>
      <c r="AD52">
        <v>0</v>
      </c>
      <c r="AF52" t="s">
        <v>424</v>
      </c>
      <c r="AG52">
        <v>-1</v>
      </c>
    </row>
    <row r="53" spans="1:33" hidden="1">
      <c r="A53" s="851" t="s">
        <v>5140</v>
      </c>
      <c r="B53" s="851" t="s">
        <v>424</v>
      </c>
      <c r="C53" s="854">
        <v>0</v>
      </c>
      <c r="D53" s="854">
        <v>0</v>
      </c>
      <c r="E53" s="855" t="s">
        <v>1082</v>
      </c>
      <c r="F53" s="854">
        <v>0</v>
      </c>
      <c r="G53" s="854">
        <v>0</v>
      </c>
      <c r="H53" s="855" t="s">
        <v>1082</v>
      </c>
      <c r="I53" s="854">
        <v>0</v>
      </c>
      <c r="J53" s="855" t="s">
        <v>1082</v>
      </c>
      <c r="K53" s="854">
        <v>1.3396999999999999</v>
      </c>
      <c r="L53" s="854">
        <v>7.7812700000000001</v>
      </c>
      <c r="M53" s="855">
        <v>4.8082182578189157</v>
      </c>
      <c r="O53" t="s">
        <v>424</v>
      </c>
      <c r="P53">
        <v>0</v>
      </c>
      <c r="Q53">
        <v>0</v>
      </c>
      <c r="R53" t="s">
        <v>1082</v>
      </c>
      <c r="S53">
        <v>0</v>
      </c>
      <c r="T53">
        <v>0</v>
      </c>
      <c r="U53" t="s">
        <v>1082</v>
      </c>
      <c r="V53">
        <v>0</v>
      </c>
      <c r="W53" t="s">
        <v>1082</v>
      </c>
      <c r="X53">
        <v>1.3396999999999999</v>
      </c>
      <c r="Y53">
        <v>7.7812700000000001</v>
      </c>
      <c r="Z53">
        <v>4.8082182578189157</v>
      </c>
      <c r="AC53" t="s">
        <v>424</v>
      </c>
      <c r="AD53">
        <v>7.7812700000000001</v>
      </c>
      <c r="AF53" t="s">
        <v>424</v>
      </c>
      <c r="AG53">
        <v>4.8082182578189157</v>
      </c>
    </row>
    <row r="54" spans="1:33" hidden="1">
      <c r="A54" s="851" t="s">
        <v>5142</v>
      </c>
      <c r="B54" s="851" t="s">
        <v>424</v>
      </c>
      <c r="C54" s="854">
        <v>3.6454200000000001</v>
      </c>
      <c r="D54" s="854">
        <v>0</v>
      </c>
      <c r="E54" s="855">
        <v>-1</v>
      </c>
      <c r="F54" s="854">
        <v>575.56290999999999</v>
      </c>
      <c r="G54" s="854">
        <v>561.73815999999999</v>
      </c>
      <c r="H54" s="855">
        <v>-2.4019528985980032E-2</v>
      </c>
      <c r="I54" s="854">
        <v>454.19517999999999</v>
      </c>
      <c r="J54" s="855">
        <v>0.23677701731665235</v>
      </c>
      <c r="K54" s="854">
        <v>6536.2389599999997</v>
      </c>
      <c r="L54" s="854">
        <v>3802.2543000000001</v>
      </c>
      <c r="M54" s="855">
        <v>-0.41828101400992834</v>
      </c>
      <c r="O54" t="s">
        <v>424</v>
      </c>
      <c r="P54">
        <v>3.6454200000000001</v>
      </c>
      <c r="Q54">
        <v>0</v>
      </c>
      <c r="R54">
        <v>-1</v>
      </c>
      <c r="S54">
        <v>575.56290999999999</v>
      </c>
      <c r="T54">
        <v>561.73815999999999</v>
      </c>
      <c r="U54">
        <v>-2.4019528985980032E-2</v>
      </c>
      <c r="V54">
        <v>454.19517999999999</v>
      </c>
      <c r="W54">
        <v>0.23677701731665235</v>
      </c>
      <c r="X54">
        <v>6536.2389599999997</v>
      </c>
      <c r="Y54">
        <v>3802.2543000000001</v>
      </c>
      <c r="Z54">
        <v>-0.41828101400992834</v>
      </c>
      <c r="AC54" t="s">
        <v>424</v>
      </c>
      <c r="AD54">
        <v>3802.2543000000001</v>
      </c>
      <c r="AF54" t="s">
        <v>424</v>
      </c>
      <c r="AG54">
        <v>-0.41828101400992834</v>
      </c>
    </row>
    <row r="55" spans="1:33" hidden="1">
      <c r="A55" s="851" t="s">
        <v>5144</v>
      </c>
      <c r="B55" s="851" t="s">
        <v>424</v>
      </c>
      <c r="C55" s="854">
        <v>0</v>
      </c>
      <c r="D55" s="854">
        <v>0</v>
      </c>
      <c r="E55" s="855" t="s">
        <v>1082</v>
      </c>
      <c r="F55" s="854">
        <v>0</v>
      </c>
      <c r="G55" s="854">
        <v>22.26887</v>
      </c>
      <c r="H55" s="855" t="s">
        <v>1082</v>
      </c>
      <c r="I55" s="854">
        <v>0</v>
      </c>
      <c r="J55" s="855" t="s">
        <v>1082</v>
      </c>
      <c r="K55" s="854">
        <v>0</v>
      </c>
      <c r="L55" s="854">
        <v>299.52902</v>
      </c>
      <c r="M55" s="855" t="s">
        <v>1082</v>
      </c>
      <c r="O55" t="s">
        <v>424</v>
      </c>
      <c r="P55">
        <v>0</v>
      </c>
      <c r="Q55">
        <v>0</v>
      </c>
      <c r="R55" t="s">
        <v>1082</v>
      </c>
      <c r="S55">
        <v>0</v>
      </c>
      <c r="T55">
        <v>22.26887</v>
      </c>
      <c r="U55" t="s">
        <v>1082</v>
      </c>
      <c r="V55">
        <v>0</v>
      </c>
      <c r="W55" t="s">
        <v>1082</v>
      </c>
      <c r="X55">
        <v>0</v>
      </c>
      <c r="Y55">
        <v>299.52902</v>
      </c>
      <c r="Z55" t="s">
        <v>1082</v>
      </c>
      <c r="AC55" t="s">
        <v>424</v>
      </c>
      <c r="AD55">
        <v>299.52902</v>
      </c>
      <c r="AF55" t="s">
        <v>424</v>
      </c>
      <c r="AG55" t="s">
        <v>1082</v>
      </c>
    </row>
    <row r="56" spans="1:33" hidden="1">
      <c r="A56" s="851" t="s">
        <v>5145</v>
      </c>
      <c r="B56" s="851" t="s">
        <v>424</v>
      </c>
      <c r="C56" s="854">
        <v>0</v>
      </c>
      <c r="D56" s="854">
        <v>0</v>
      </c>
      <c r="E56" s="855" t="s">
        <v>1082</v>
      </c>
      <c r="F56" s="854">
        <v>0</v>
      </c>
      <c r="G56" s="854">
        <v>0</v>
      </c>
      <c r="H56" s="855" t="s">
        <v>1082</v>
      </c>
      <c r="I56" s="854">
        <v>0</v>
      </c>
      <c r="J56" s="855" t="s">
        <v>1082</v>
      </c>
      <c r="K56" s="854">
        <v>0</v>
      </c>
      <c r="L56" s="854">
        <v>0.42302000000000001</v>
      </c>
      <c r="M56" s="855" t="s">
        <v>1082</v>
      </c>
      <c r="O56" t="s">
        <v>424</v>
      </c>
      <c r="P56">
        <v>0</v>
      </c>
      <c r="Q56">
        <v>0</v>
      </c>
      <c r="R56" t="s">
        <v>1082</v>
      </c>
      <c r="S56">
        <v>0</v>
      </c>
      <c r="T56">
        <v>0</v>
      </c>
      <c r="U56" t="s">
        <v>1082</v>
      </c>
      <c r="V56">
        <v>0</v>
      </c>
      <c r="W56" t="s">
        <v>1082</v>
      </c>
      <c r="X56">
        <v>0</v>
      </c>
      <c r="Y56">
        <v>0.42302000000000001</v>
      </c>
      <c r="Z56" t="s">
        <v>1082</v>
      </c>
      <c r="AC56" t="s">
        <v>424</v>
      </c>
      <c r="AD56">
        <v>0.42302000000000001</v>
      </c>
      <c r="AF56" t="s">
        <v>424</v>
      </c>
      <c r="AG56" t="s">
        <v>1082</v>
      </c>
    </row>
    <row r="57" spans="1:33" hidden="1">
      <c r="A57" s="852" t="s">
        <v>735</v>
      </c>
      <c r="B57" s="852" t="s">
        <v>424</v>
      </c>
      <c r="C57" s="856">
        <v>107.83418</v>
      </c>
      <c r="D57" s="856">
        <v>583.35794999999996</v>
      </c>
      <c r="E57" s="857">
        <v>4.4097684982627952</v>
      </c>
      <c r="F57" s="856">
        <v>6534.4966899999999</v>
      </c>
      <c r="G57" s="856">
        <v>9301.9914499999995</v>
      </c>
      <c r="H57" s="857">
        <v>0.42352072260365614</v>
      </c>
      <c r="I57" s="856">
        <v>4055.4255600000001</v>
      </c>
      <c r="J57" s="857">
        <v>1.2937152494546096</v>
      </c>
      <c r="K57" s="856">
        <v>68849.560689999998</v>
      </c>
      <c r="L57" s="856">
        <v>62297.371359999997</v>
      </c>
      <c r="M57" s="857">
        <v>-9.516675581274503E-2</v>
      </c>
      <c r="O57" t="s">
        <v>424</v>
      </c>
      <c r="P57">
        <v>107.83418</v>
      </c>
      <c r="Q57">
        <v>583.35794999999996</v>
      </c>
      <c r="R57">
        <v>4.4097684982627952</v>
      </c>
      <c r="S57">
        <v>6534.4966899999999</v>
      </c>
      <c r="T57">
        <v>9301.9914499999995</v>
      </c>
      <c r="U57">
        <v>0.42352072260365614</v>
      </c>
      <c r="V57">
        <v>4055.4255600000001</v>
      </c>
      <c r="W57">
        <v>1.2937152494546096</v>
      </c>
      <c r="X57">
        <v>68849.560689999998</v>
      </c>
      <c r="Y57">
        <v>62297.371359999997</v>
      </c>
      <c r="Z57">
        <v>-9.516675581274503E-2</v>
      </c>
      <c r="AC57" t="s">
        <v>424</v>
      </c>
      <c r="AD57">
        <v>62297.371359999997</v>
      </c>
      <c r="AF57" t="s">
        <v>424</v>
      </c>
      <c r="AG57">
        <v>-9.516675581274503E-2</v>
      </c>
    </row>
    <row r="58" spans="1:33" hidden="1">
      <c r="A58" s="851" t="s">
        <v>5119</v>
      </c>
      <c r="B58" s="851" t="s">
        <v>1878</v>
      </c>
      <c r="C58" s="854">
        <v>0.01</v>
      </c>
      <c r="D58" s="854">
        <v>0</v>
      </c>
      <c r="E58" s="855">
        <v>-1</v>
      </c>
      <c r="F58" s="854">
        <v>0.63673000000000002</v>
      </c>
      <c r="G58" s="854">
        <v>309.87374</v>
      </c>
      <c r="H58" s="855">
        <v>485.66426899941888</v>
      </c>
      <c r="I58" s="854">
        <v>33.4148</v>
      </c>
      <c r="J58" s="855">
        <v>8.273547649544513</v>
      </c>
      <c r="K58" s="854">
        <v>247.34517</v>
      </c>
      <c r="L58" s="854">
        <v>1596.83431</v>
      </c>
      <c r="M58" s="855">
        <v>5.4558944490405858</v>
      </c>
      <c r="O58" t="s">
        <v>1878</v>
      </c>
      <c r="P58">
        <v>0.01</v>
      </c>
      <c r="Q58">
        <v>0</v>
      </c>
      <c r="R58">
        <v>-1</v>
      </c>
      <c r="S58">
        <v>0.63673000000000002</v>
      </c>
      <c r="T58">
        <v>309.87374</v>
      </c>
      <c r="U58">
        <v>485.66426899941888</v>
      </c>
      <c r="V58">
        <v>33.4148</v>
      </c>
      <c r="W58">
        <v>8.273547649544513</v>
      </c>
      <c r="X58">
        <v>247.34517</v>
      </c>
      <c r="Y58">
        <v>1596.83431</v>
      </c>
      <c r="Z58">
        <v>5.4558944490405858</v>
      </c>
      <c r="AC58" t="s">
        <v>1878</v>
      </c>
      <c r="AD58">
        <v>1596.83431</v>
      </c>
      <c r="AF58" t="s">
        <v>1878</v>
      </c>
      <c r="AG58">
        <v>5.4558944490405858</v>
      </c>
    </row>
    <row r="59" spans="1:33" hidden="1">
      <c r="A59" s="851" t="s">
        <v>5120</v>
      </c>
      <c r="B59" s="851" t="s">
        <v>1878</v>
      </c>
      <c r="C59" s="854">
        <v>11.756500000000001</v>
      </c>
      <c r="D59" s="854">
        <v>0</v>
      </c>
      <c r="E59" s="855">
        <v>-1</v>
      </c>
      <c r="F59" s="854">
        <v>512.21231999999998</v>
      </c>
      <c r="G59" s="854">
        <v>379.23097000000001</v>
      </c>
      <c r="H59" s="855">
        <v>-0.2596215374124542</v>
      </c>
      <c r="I59" s="854">
        <v>1541.69894</v>
      </c>
      <c r="J59" s="855">
        <v>-0.75401749319487754</v>
      </c>
      <c r="K59" s="854">
        <v>5995.2413999999999</v>
      </c>
      <c r="L59" s="854">
        <v>17399.53256</v>
      </c>
      <c r="M59" s="855">
        <v>1.9022238470664417</v>
      </c>
      <c r="O59" t="s">
        <v>1878</v>
      </c>
      <c r="P59">
        <v>11.756500000000001</v>
      </c>
      <c r="Q59">
        <v>0</v>
      </c>
      <c r="R59">
        <v>-1</v>
      </c>
      <c r="S59">
        <v>512.21231999999998</v>
      </c>
      <c r="T59">
        <v>379.23097000000001</v>
      </c>
      <c r="U59">
        <v>-0.2596215374124542</v>
      </c>
      <c r="V59">
        <v>1541.69894</v>
      </c>
      <c r="W59">
        <v>-0.75401749319487754</v>
      </c>
      <c r="X59">
        <v>5995.2413999999999</v>
      </c>
      <c r="Y59">
        <v>17399.53256</v>
      </c>
      <c r="Z59">
        <v>1.9022238470664417</v>
      </c>
      <c r="AC59" t="s">
        <v>1878</v>
      </c>
      <c r="AD59">
        <v>17399.53256</v>
      </c>
      <c r="AF59" t="s">
        <v>1878</v>
      </c>
      <c r="AG59">
        <v>1.9022238470664417</v>
      </c>
    </row>
    <row r="60" spans="1:33" hidden="1">
      <c r="A60" s="851" t="s">
        <v>5121</v>
      </c>
      <c r="B60" s="851" t="s">
        <v>1878</v>
      </c>
      <c r="C60" s="854">
        <v>108.65867</v>
      </c>
      <c r="D60" s="854">
        <v>0</v>
      </c>
      <c r="E60" s="855">
        <v>-1</v>
      </c>
      <c r="F60" s="854">
        <v>962.70677999999998</v>
      </c>
      <c r="G60" s="854">
        <v>1301.95363</v>
      </c>
      <c r="H60" s="855">
        <v>0.35238855386476042</v>
      </c>
      <c r="I60" s="854">
        <v>1160.3265699999999</v>
      </c>
      <c r="J60" s="855">
        <v>0.12205793063930281</v>
      </c>
      <c r="K60" s="854">
        <v>10104.45154</v>
      </c>
      <c r="L60" s="854">
        <v>12512.44512</v>
      </c>
      <c r="M60" s="855">
        <v>0.23831017155830714</v>
      </c>
      <c r="O60" t="s">
        <v>1878</v>
      </c>
      <c r="P60">
        <v>108.65867</v>
      </c>
      <c r="Q60">
        <v>0</v>
      </c>
      <c r="R60">
        <v>-1</v>
      </c>
      <c r="S60">
        <v>962.70677999999998</v>
      </c>
      <c r="T60">
        <v>1301.95363</v>
      </c>
      <c r="U60">
        <v>0.35238855386476042</v>
      </c>
      <c r="V60">
        <v>1160.3265699999999</v>
      </c>
      <c r="W60">
        <v>0.12205793063930281</v>
      </c>
      <c r="X60">
        <v>10104.45154</v>
      </c>
      <c r="Y60">
        <v>12512.44512</v>
      </c>
      <c r="Z60">
        <v>0.23831017155830714</v>
      </c>
      <c r="AC60" t="s">
        <v>1878</v>
      </c>
      <c r="AD60">
        <v>12512.44512</v>
      </c>
      <c r="AF60" t="s">
        <v>1878</v>
      </c>
      <c r="AG60">
        <v>0.23831017155830714</v>
      </c>
    </row>
    <row r="61" spans="1:33" hidden="1">
      <c r="A61" s="851" t="s">
        <v>5122</v>
      </c>
      <c r="B61" s="851" t="s">
        <v>1878</v>
      </c>
      <c r="C61" s="854">
        <v>0</v>
      </c>
      <c r="D61" s="854">
        <v>0</v>
      </c>
      <c r="E61" s="855" t="s">
        <v>1082</v>
      </c>
      <c r="F61" s="854">
        <v>4.10283</v>
      </c>
      <c r="G61" s="854">
        <v>0</v>
      </c>
      <c r="H61" s="855">
        <v>-1</v>
      </c>
      <c r="I61" s="854">
        <v>0</v>
      </c>
      <c r="J61" s="855" t="s">
        <v>1082</v>
      </c>
      <c r="K61" s="854">
        <v>6.7023799999999998</v>
      </c>
      <c r="L61" s="854">
        <v>12.390700000000001</v>
      </c>
      <c r="M61" s="855">
        <v>0.84870150603218564</v>
      </c>
      <c r="O61" t="s">
        <v>1878</v>
      </c>
      <c r="P61">
        <v>0</v>
      </c>
      <c r="Q61">
        <v>0</v>
      </c>
      <c r="R61" t="s">
        <v>1082</v>
      </c>
      <c r="S61">
        <v>4.10283</v>
      </c>
      <c r="T61">
        <v>0</v>
      </c>
      <c r="U61">
        <v>-1</v>
      </c>
      <c r="V61">
        <v>0</v>
      </c>
      <c r="W61" t="s">
        <v>1082</v>
      </c>
      <c r="X61">
        <v>6.7023799999999998</v>
      </c>
      <c r="Y61">
        <v>12.390700000000001</v>
      </c>
      <c r="Z61">
        <v>0.84870150603218564</v>
      </c>
      <c r="AC61" t="s">
        <v>1878</v>
      </c>
      <c r="AD61">
        <v>12.390700000000001</v>
      </c>
      <c r="AF61" t="s">
        <v>1878</v>
      </c>
      <c r="AG61">
        <v>0.84870150603218564</v>
      </c>
    </row>
    <row r="62" spans="1:33" hidden="1">
      <c r="A62" s="851" t="s">
        <v>5123</v>
      </c>
      <c r="B62" s="851" t="s">
        <v>1878</v>
      </c>
      <c r="C62" s="854">
        <v>0</v>
      </c>
      <c r="D62" s="854">
        <v>0</v>
      </c>
      <c r="E62" s="855" t="s">
        <v>1082</v>
      </c>
      <c r="F62" s="854">
        <v>0</v>
      </c>
      <c r="G62" s="854">
        <v>0</v>
      </c>
      <c r="H62" s="855" t="s">
        <v>1082</v>
      </c>
      <c r="I62" s="854">
        <v>5.3772000000000002</v>
      </c>
      <c r="J62" s="855">
        <v>-1</v>
      </c>
      <c r="K62" s="854">
        <v>0</v>
      </c>
      <c r="L62" s="854">
        <v>5.7435799999999997</v>
      </c>
      <c r="M62" s="855" t="s">
        <v>1082</v>
      </c>
      <c r="O62" t="s">
        <v>1878</v>
      </c>
      <c r="P62">
        <v>0</v>
      </c>
      <c r="Q62">
        <v>0</v>
      </c>
      <c r="R62" t="s">
        <v>1082</v>
      </c>
      <c r="S62">
        <v>0</v>
      </c>
      <c r="T62">
        <v>0</v>
      </c>
      <c r="U62" t="s">
        <v>1082</v>
      </c>
      <c r="V62">
        <v>5.3772000000000002</v>
      </c>
      <c r="W62">
        <v>-1</v>
      </c>
      <c r="X62">
        <v>0</v>
      </c>
      <c r="Y62">
        <v>5.7435799999999997</v>
      </c>
      <c r="Z62" t="s">
        <v>1082</v>
      </c>
      <c r="AC62" t="s">
        <v>1878</v>
      </c>
      <c r="AD62">
        <v>5.7435799999999997</v>
      </c>
      <c r="AF62" t="s">
        <v>1878</v>
      </c>
      <c r="AG62" t="s">
        <v>1082</v>
      </c>
    </row>
    <row r="63" spans="1:33">
      <c r="A63" s="851" t="s">
        <v>5124</v>
      </c>
      <c r="B63" s="851" t="s">
        <v>1878</v>
      </c>
      <c r="C63" s="854">
        <v>9.4979999999999993</v>
      </c>
      <c r="D63" s="854">
        <v>0</v>
      </c>
      <c r="E63" s="855">
        <v>-1</v>
      </c>
      <c r="F63" s="854">
        <v>9.5943900000000006</v>
      </c>
      <c r="G63" s="854">
        <v>112.4873</v>
      </c>
      <c r="H63" s="855">
        <v>10.724278458557553</v>
      </c>
      <c r="I63" s="854">
        <v>13.33358</v>
      </c>
      <c r="J63" s="855">
        <v>7.4363914267586058</v>
      </c>
      <c r="K63" s="854">
        <v>891.07072000000005</v>
      </c>
      <c r="L63" s="854">
        <v>898.62982999999997</v>
      </c>
      <c r="M63" s="855">
        <v>8.4831762848183168E-3</v>
      </c>
      <c r="O63" t="s">
        <v>1878</v>
      </c>
      <c r="P63">
        <v>9.4979999999999993</v>
      </c>
      <c r="Q63">
        <v>0</v>
      </c>
      <c r="R63">
        <v>-1</v>
      </c>
      <c r="S63">
        <v>9.5943900000000006</v>
      </c>
      <c r="T63">
        <v>112.4873</v>
      </c>
      <c r="U63">
        <v>10.724278458557553</v>
      </c>
      <c r="V63">
        <v>13.33358</v>
      </c>
      <c r="W63">
        <v>7.4363914267586058</v>
      </c>
      <c r="X63">
        <v>891.07072000000005</v>
      </c>
      <c r="Y63">
        <v>898.62982999999997</v>
      </c>
      <c r="Z63">
        <v>8.4831762848183168E-3</v>
      </c>
      <c r="AC63" t="s">
        <v>1878</v>
      </c>
      <c r="AD63">
        <v>898.62982999999997</v>
      </c>
      <c r="AF63" t="s">
        <v>1878</v>
      </c>
      <c r="AG63">
        <v>8.4831762848183168E-3</v>
      </c>
    </row>
    <row r="64" spans="1:33" hidden="1">
      <c r="A64" s="851" t="s">
        <v>5125</v>
      </c>
      <c r="B64" s="851" t="s">
        <v>1878</v>
      </c>
      <c r="C64" s="854">
        <v>1.9142399999999999</v>
      </c>
      <c r="D64" s="854">
        <v>0</v>
      </c>
      <c r="E64" s="855">
        <v>-1</v>
      </c>
      <c r="F64" s="854">
        <v>1.9142399999999999</v>
      </c>
      <c r="G64" s="854">
        <v>0</v>
      </c>
      <c r="H64" s="855">
        <v>-1</v>
      </c>
      <c r="I64" s="854">
        <v>0</v>
      </c>
      <c r="J64" s="855" t="s">
        <v>1082</v>
      </c>
      <c r="K64" s="854">
        <v>439.22865999999999</v>
      </c>
      <c r="L64" s="854">
        <v>205.90459999999999</v>
      </c>
      <c r="M64" s="855">
        <v>-0.53121319542308565</v>
      </c>
      <c r="O64" t="s">
        <v>1878</v>
      </c>
      <c r="P64">
        <v>1.9142399999999999</v>
      </c>
      <c r="Q64">
        <v>0</v>
      </c>
      <c r="R64">
        <v>-1</v>
      </c>
      <c r="S64">
        <v>1.9142399999999999</v>
      </c>
      <c r="T64">
        <v>0</v>
      </c>
      <c r="U64">
        <v>-1</v>
      </c>
      <c r="V64">
        <v>0</v>
      </c>
      <c r="W64" t="s">
        <v>1082</v>
      </c>
      <c r="X64">
        <v>439.22865999999999</v>
      </c>
      <c r="Y64">
        <v>205.90459999999999</v>
      </c>
      <c r="Z64">
        <v>-0.53121319542308565</v>
      </c>
      <c r="AC64" t="s">
        <v>1878</v>
      </c>
      <c r="AD64">
        <v>205.90459999999999</v>
      </c>
      <c r="AF64" t="s">
        <v>1878</v>
      </c>
      <c r="AG64">
        <v>-0.53121319542308565</v>
      </c>
    </row>
    <row r="65" spans="1:33" hidden="1">
      <c r="A65" s="851" t="s">
        <v>5127</v>
      </c>
      <c r="B65" s="851" t="s">
        <v>1878</v>
      </c>
      <c r="C65" s="854">
        <v>0</v>
      </c>
      <c r="D65" s="854">
        <v>0</v>
      </c>
      <c r="E65" s="855" t="s">
        <v>1082</v>
      </c>
      <c r="F65" s="854">
        <v>6.0248799999999996</v>
      </c>
      <c r="G65" s="854">
        <v>0</v>
      </c>
      <c r="H65" s="855">
        <v>-1</v>
      </c>
      <c r="I65" s="854">
        <v>8.4303600000000003</v>
      </c>
      <c r="J65" s="855">
        <v>-1</v>
      </c>
      <c r="K65" s="854">
        <v>37.919359999999998</v>
      </c>
      <c r="L65" s="854">
        <v>17.697320000000001</v>
      </c>
      <c r="M65" s="855">
        <v>-0.53329064625563294</v>
      </c>
      <c r="O65" t="s">
        <v>1878</v>
      </c>
      <c r="P65">
        <v>0</v>
      </c>
      <c r="Q65">
        <v>0</v>
      </c>
      <c r="R65" t="s">
        <v>1082</v>
      </c>
      <c r="S65">
        <v>6.0248799999999996</v>
      </c>
      <c r="T65">
        <v>0</v>
      </c>
      <c r="U65">
        <v>-1</v>
      </c>
      <c r="V65">
        <v>8.4303600000000003</v>
      </c>
      <c r="W65">
        <v>-1</v>
      </c>
      <c r="X65">
        <v>37.919359999999998</v>
      </c>
      <c r="Y65">
        <v>17.697320000000001</v>
      </c>
      <c r="Z65">
        <v>-0.53329064625563294</v>
      </c>
      <c r="AC65" t="s">
        <v>1878</v>
      </c>
      <c r="AD65">
        <v>17.697320000000001</v>
      </c>
      <c r="AF65" t="s">
        <v>1878</v>
      </c>
      <c r="AG65">
        <v>-0.53329064625563294</v>
      </c>
    </row>
    <row r="66" spans="1:33" hidden="1">
      <c r="A66" s="851" t="s">
        <v>5128</v>
      </c>
      <c r="B66" s="851" t="s">
        <v>1878</v>
      </c>
      <c r="C66" s="854">
        <v>0</v>
      </c>
      <c r="D66" s="854">
        <v>0</v>
      </c>
      <c r="E66" s="855" t="s">
        <v>1082</v>
      </c>
      <c r="F66" s="854">
        <v>35.98939</v>
      </c>
      <c r="G66" s="854">
        <v>23.842829999999999</v>
      </c>
      <c r="H66" s="855">
        <v>-0.3375039143480898</v>
      </c>
      <c r="I66" s="854">
        <v>67.46369</v>
      </c>
      <c r="J66" s="855">
        <v>-0.64658277660175423</v>
      </c>
      <c r="K66" s="854">
        <v>377.36649</v>
      </c>
      <c r="L66" s="854">
        <v>394.95485000000002</v>
      </c>
      <c r="M66" s="855">
        <v>4.6608165976793625E-2</v>
      </c>
      <c r="O66" t="s">
        <v>1878</v>
      </c>
      <c r="P66">
        <v>0</v>
      </c>
      <c r="Q66">
        <v>0</v>
      </c>
      <c r="R66" t="s">
        <v>1082</v>
      </c>
      <c r="S66">
        <v>35.98939</v>
      </c>
      <c r="T66">
        <v>23.842829999999999</v>
      </c>
      <c r="U66">
        <v>-0.3375039143480898</v>
      </c>
      <c r="V66">
        <v>67.46369</v>
      </c>
      <c r="W66">
        <v>-0.64658277660175423</v>
      </c>
      <c r="X66">
        <v>377.36649</v>
      </c>
      <c r="Y66">
        <v>394.95485000000002</v>
      </c>
      <c r="Z66">
        <v>4.6608165976793625E-2</v>
      </c>
      <c r="AC66" t="s">
        <v>1878</v>
      </c>
      <c r="AD66">
        <v>394.95485000000002</v>
      </c>
      <c r="AF66" t="s">
        <v>1878</v>
      </c>
      <c r="AG66">
        <v>4.6608165976793625E-2</v>
      </c>
    </row>
    <row r="67" spans="1:33" hidden="1">
      <c r="A67" s="851" t="s">
        <v>5129</v>
      </c>
      <c r="B67" s="851" t="s">
        <v>1878</v>
      </c>
      <c r="C67" s="854">
        <v>43.731119999999997</v>
      </c>
      <c r="D67" s="854">
        <v>0</v>
      </c>
      <c r="E67" s="855">
        <v>-1</v>
      </c>
      <c r="F67" s="854">
        <v>920.96866</v>
      </c>
      <c r="G67" s="854">
        <v>485.23444999999998</v>
      </c>
      <c r="H67" s="855">
        <v>-0.4731259910624972</v>
      </c>
      <c r="I67" s="854">
        <v>19230.310389999999</v>
      </c>
      <c r="J67" s="855">
        <v>-0.97476720655261351</v>
      </c>
      <c r="K67" s="854">
        <v>19312.190310000002</v>
      </c>
      <c r="L67" s="854">
        <v>23524.047620000001</v>
      </c>
      <c r="M67" s="855">
        <v>0.21809319618288292</v>
      </c>
      <c r="O67" t="s">
        <v>1878</v>
      </c>
      <c r="P67">
        <v>43.731119999999997</v>
      </c>
      <c r="Q67">
        <v>0</v>
      </c>
      <c r="R67">
        <v>-1</v>
      </c>
      <c r="S67">
        <v>920.96866</v>
      </c>
      <c r="T67">
        <v>485.23444999999998</v>
      </c>
      <c r="U67">
        <v>-0.4731259910624972</v>
      </c>
      <c r="V67">
        <v>19230.310389999999</v>
      </c>
      <c r="W67">
        <v>-0.97476720655261351</v>
      </c>
      <c r="X67">
        <v>19312.190310000002</v>
      </c>
      <c r="Y67">
        <v>23524.047620000001</v>
      </c>
      <c r="Z67">
        <v>0.21809319618288292</v>
      </c>
      <c r="AC67" t="s">
        <v>1878</v>
      </c>
      <c r="AD67">
        <v>23524.047620000001</v>
      </c>
      <c r="AF67" t="s">
        <v>1878</v>
      </c>
      <c r="AG67">
        <v>0.21809319618288292</v>
      </c>
    </row>
    <row r="68" spans="1:33" hidden="1">
      <c r="A68" s="851" t="s">
        <v>5130</v>
      </c>
      <c r="B68" s="851" t="s">
        <v>1878</v>
      </c>
      <c r="C68" s="854">
        <v>60.276139999999998</v>
      </c>
      <c r="D68" s="854">
        <v>0</v>
      </c>
      <c r="E68" s="855">
        <v>-1</v>
      </c>
      <c r="F68" s="854">
        <v>300.40805999999998</v>
      </c>
      <c r="G68" s="854">
        <v>218.91996</v>
      </c>
      <c r="H68" s="855">
        <v>-0.27125803482103639</v>
      </c>
      <c r="I68" s="854">
        <v>301.31574000000001</v>
      </c>
      <c r="J68" s="855">
        <v>-0.27345328856700279</v>
      </c>
      <c r="K68" s="854">
        <v>927.55942000000005</v>
      </c>
      <c r="L68" s="854">
        <v>3052.0359199999998</v>
      </c>
      <c r="M68" s="855">
        <v>2.2903939674290621</v>
      </c>
      <c r="O68" t="s">
        <v>1878</v>
      </c>
      <c r="P68">
        <v>60.276139999999998</v>
      </c>
      <c r="Q68">
        <v>0</v>
      </c>
      <c r="R68">
        <v>-1</v>
      </c>
      <c r="S68">
        <v>300.40805999999998</v>
      </c>
      <c r="T68">
        <v>218.91996</v>
      </c>
      <c r="U68">
        <v>-0.27125803482103639</v>
      </c>
      <c r="V68">
        <v>301.31574000000001</v>
      </c>
      <c r="W68">
        <v>-0.27345328856700279</v>
      </c>
      <c r="X68">
        <v>927.55942000000005</v>
      </c>
      <c r="Y68">
        <v>3052.0359199999998</v>
      </c>
      <c r="Z68">
        <v>2.2903939674290621</v>
      </c>
      <c r="AC68" t="s">
        <v>1878</v>
      </c>
      <c r="AD68">
        <v>3052.0359199999998</v>
      </c>
      <c r="AF68" t="s">
        <v>1878</v>
      </c>
      <c r="AG68">
        <v>2.2903939674290621</v>
      </c>
    </row>
    <row r="69" spans="1:33" hidden="1">
      <c r="A69" s="851" t="s">
        <v>5131</v>
      </c>
      <c r="B69" s="851" t="s">
        <v>1878</v>
      </c>
      <c r="C69" s="854">
        <v>86.706440000000001</v>
      </c>
      <c r="D69" s="854">
        <v>0</v>
      </c>
      <c r="E69" s="855">
        <v>-1</v>
      </c>
      <c r="F69" s="854">
        <v>410.99052999999998</v>
      </c>
      <c r="G69" s="854">
        <v>655.96726000000001</v>
      </c>
      <c r="H69" s="855">
        <v>0.59606417208688489</v>
      </c>
      <c r="I69" s="854">
        <v>1443.9451200000001</v>
      </c>
      <c r="J69" s="855">
        <v>-0.54571177885209377</v>
      </c>
      <c r="K69" s="854">
        <v>6428.0855499999998</v>
      </c>
      <c r="L69" s="854">
        <v>9821.3828900000008</v>
      </c>
      <c r="M69" s="855">
        <v>0.52788615111073023</v>
      </c>
      <c r="O69" t="s">
        <v>1878</v>
      </c>
      <c r="P69">
        <v>86.706440000000001</v>
      </c>
      <c r="Q69">
        <v>0</v>
      </c>
      <c r="R69">
        <v>-1</v>
      </c>
      <c r="S69">
        <v>410.99052999999998</v>
      </c>
      <c r="T69">
        <v>655.96726000000001</v>
      </c>
      <c r="U69">
        <v>0.59606417208688489</v>
      </c>
      <c r="V69">
        <v>1443.9451200000001</v>
      </c>
      <c r="W69">
        <v>-0.54571177885209377</v>
      </c>
      <c r="X69">
        <v>6428.0855499999998</v>
      </c>
      <c r="Y69">
        <v>9821.3828900000008</v>
      </c>
      <c r="Z69">
        <v>0.52788615111073023</v>
      </c>
      <c r="AC69" t="s">
        <v>1878</v>
      </c>
      <c r="AD69">
        <v>9821.3828900000008</v>
      </c>
      <c r="AF69" t="s">
        <v>1878</v>
      </c>
      <c r="AG69">
        <v>0.52788615111073023</v>
      </c>
    </row>
    <row r="70" spans="1:33" hidden="1">
      <c r="A70" s="851" t="s">
        <v>5132</v>
      </c>
      <c r="B70" s="851" t="s">
        <v>1878</v>
      </c>
      <c r="C70" s="854">
        <v>2.0380500000000001</v>
      </c>
      <c r="D70" s="854">
        <v>0</v>
      </c>
      <c r="E70" s="855">
        <v>-1</v>
      </c>
      <c r="F70" s="854">
        <v>82.782820000000001</v>
      </c>
      <c r="G70" s="854">
        <v>85.580269999999999</v>
      </c>
      <c r="H70" s="855">
        <v>3.3792639583913653E-2</v>
      </c>
      <c r="I70" s="854">
        <v>213.04029</v>
      </c>
      <c r="J70" s="855">
        <v>-0.59829068013379061</v>
      </c>
      <c r="K70" s="854">
        <v>1039.7828</v>
      </c>
      <c r="L70" s="854">
        <v>1338.5507500000001</v>
      </c>
      <c r="M70" s="855">
        <v>0.28733688420312409</v>
      </c>
      <c r="O70" t="s">
        <v>1878</v>
      </c>
      <c r="P70">
        <v>2.0380500000000001</v>
      </c>
      <c r="Q70">
        <v>0</v>
      </c>
      <c r="R70">
        <v>-1</v>
      </c>
      <c r="S70">
        <v>82.782820000000001</v>
      </c>
      <c r="T70">
        <v>85.580269999999999</v>
      </c>
      <c r="U70">
        <v>3.3792639583913653E-2</v>
      </c>
      <c r="V70">
        <v>213.04029</v>
      </c>
      <c r="W70">
        <v>-0.59829068013379061</v>
      </c>
      <c r="X70">
        <v>1039.7828</v>
      </c>
      <c r="Y70">
        <v>1338.5507500000001</v>
      </c>
      <c r="Z70">
        <v>0.28733688420312409</v>
      </c>
      <c r="AC70" t="s">
        <v>1878</v>
      </c>
      <c r="AD70">
        <v>1338.5507500000001</v>
      </c>
      <c r="AF70" t="s">
        <v>1878</v>
      </c>
      <c r="AG70">
        <v>0.28733688420312409</v>
      </c>
    </row>
    <row r="71" spans="1:33" hidden="1">
      <c r="A71" s="851" t="s">
        <v>5133</v>
      </c>
      <c r="B71" s="851" t="s">
        <v>1878</v>
      </c>
      <c r="C71" s="854">
        <v>853.47578999999996</v>
      </c>
      <c r="D71" s="854">
        <v>0</v>
      </c>
      <c r="E71" s="855">
        <v>-1</v>
      </c>
      <c r="F71" s="854">
        <v>16341.01648</v>
      </c>
      <c r="G71" s="854">
        <v>17212.480879999999</v>
      </c>
      <c r="H71" s="855">
        <v>5.3329877065273035E-2</v>
      </c>
      <c r="I71" s="854">
        <v>18560.907329999998</v>
      </c>
      <c r="J71" s="855">
        <v>-7.2648735647773965E-2</v>
      </c>
      <c r="K71" s="854">
        <v>170456.5336</v>
      </c>
      <c r="L71" s="854">
        <v>182718.80515</v>
      </c>
      <c r="M71" s="855">
        <v>7.1937820692606236E-2</v>
      </c>
      <c r="O71" t="s">
        <v>1878</v>
      </c>
      <c r="P71">
        <v>853.47578999999996</v>
      </c>
      <c r="Q71">
        <v>0</v>
      </c>
      <c r="R71">
        <v>-1</v>
      </c>
      <c r="S71">
        <v>16341.01648</v>
      </c>
      <c r="T71">
        <v>17212.480879999999</v>
      </c>
      <c r="U71">
        <v>5.3329877065273035E-2</v>
      </c>
      <c r="V71">
        <v>18560.907329999998</v>
      </c>
      <c r="W71">
        <v>-7.2648735647773965E-2</v>
      </c>
      <c r="X71">
        <v>170456.5336</v>
      </c>
      <c r="Y71">
        <v>182718.80515</v>
      </c>
      <c r="Z71">
        <v>7.1937820692606236E-2</v>
      </c>
      <c r="AC71" t="s">
        <v>1878</v>
      </c>
      <c r="AD71">
        <v>182718.80515</v>
      </c>
      <c r="AF71" t="s">
        <v>1878</v>
      </c>
      <c r="AG71">
        <v>7.1937820692606236E-2</v>
      </c>
    </row>
    <row r="72" spans="1:33" hidden="1">
      <c r="A72" s="851" t="s">
        <v>5134</v>
      </c>
      <c r="B72" s="851" t="s">
        <v>1878</v>
      </c>
      <c r="C72" s="854">
        <v>17.398129999999998</v>
      </c>
      <c r="D72" s="854">
        <v>0</v>
      </c>
      <c r="E72" s="855">
        <v>-1</v>
      </c>
      <c r="F72" s="854">
        <v>224.28242</v>
      </c>
      <c r="G72" s="854">
        <v>679.45027000000005</v>
      </c>
      <c r="H72" s="855">
        <v>2.0294406043951194</v>
      </c>
      <c r="I72" s="854">
        <v>834.58214999999996</v>
      </c>
      <c r="J72" s="855">
        <v>-0.1858797003985766</v>
      </c>
      <c r="K72" s="854">
        <v>3958.72138</v>
      </c>
      <c r="L72" s="854">
        <v>7895.8274700000002</v>
      </c>
      <c r="M72" s="855">
        <v>0.99453983043383576</v>
      </c>
      <c r="O72" t="s">
        <v>1878</v>
      </c>
      <c r="P72">
        <v>17.398129999999998</v>
      </c>
      <c r="Q72">
        <v>0</v>
      </c>
      <c r="R72">
        <v>-1</v>
      </c>
      <c r="S72">
        <v>224.28242</v>
      </c>
      <c r="T72">
        <v>679.45027000000005</v>
      </c>
      <c r="U72">
        <v>2.0294406043951194</v>
      </c>
      <c r="V72">
        <v>834.58214999999996</v>
      </c>
      <c r="W72">
        <v>-0.1858797003985766</v>
      </c>
      <c r="X72">
        <v>3958.72138</v>
      </c>
      <c r="Y72">
        <v>7895.8274700000002</v>
      </c>
      <c r="Z72">
        <v>0.99453983043383576</v>
      </c>
      <c r="AC72" t="s">
        <v>1878</v>
      </c>
      <c r="AD72">
        <v>7895.8274700000002</v>
      </c>
      <c r="AF72" t="s">
        <v>1878</v>
      </c>
      <c r="AG72">
        <v>0.99453983043383576</v>
      </c>
    </row>
    <row r="73" spans="1:33" hidden="1">
      <c r="A73" s="851" t="s">
        <v>5135</v>
      </c>
      <c r="B73" s="851" t="s">
        <v>1878</v>
      </c>
      <c r="C73" s="854">
        <v>67.835269999999994</v>
      </c>
      <c r="D73" s="854">
        <v>0</v>
      </c>
      <c r="E73" s="855">
        <v>-1</v>
      </c>
      <c r="F73" s="854">
        <v>1482.2793999999999</v>
      </c>
      <c r="G73" s="854">
        <v>395.47305</v>
      </c>
      <c r="H73" s="855">
        <v>-0.7331993887252295</v>
      </c>
      <c r="I73" s="854">
        <v>956.49559999999997</v>
      </c>
      <c r="J73" s="855">
        <v>-0.58653960352771095</v>
      </c>
      <c r="K73" s="854">
        <v>5215.8765299999995</v>
      </c>
      <c r="L73" s="854">
        <v>7454.9660100000001</v>
      </c>
      <c r="M73" s="855">
        <v>0.42928345161575376</v>
      </c>
      <c r="O73" t="s">
        <v>1878</v>
      </c>
      <c r="P73">
        <v>67.835269999999994</v>
      </c>
      <c r="Q73">
        <v>0</v>
      </c>
      <c r="R73">
        <v>-1</v>
      </c>
      <c r="S73">
        <v>1482.2793999999999</v>
      </c>
      <c r="T73">
        <v>395.47305</v>
      </c>
      <c r="U73">
        <v>-0.7331993887252295</v>
      </c>
      <c r="V73">
        <v>956.49559999999997</v>
      </c>
      <c r="W73">
        <v>-0.58653960352771095</v>
      </c>
      <c r="X73">
        <v>5215.8765299999995</v>
      </c>
      <c r="Y73">
        <v>7454.9660100000001</v>
      </c>
      <c r="Z73">
        <v>0.42928345161575376</v>
      </c>
      <c r="AC73" t="s">
        <v>1878</v>
      </c>
      <c r="AD73">
        <v>7454.9660100000001</v>
      </c>
      <c r="AF73" t="s">
        <v>1878</v>
      </c>
      <c r="AG73">
        <v>0.42928345161575376</v>
      </c>
    </row>
    <row r="74" spans="1:33" hidden="1">
      <c r="A74" s="851" t="s">
        <v>5136</v>
      </c>
      <c r="B74" s="851" t="s">
        <v>1878</v>
      </c>
      <c r="C74" s="854">
        <v>0</v>
      </c>
      <c r="D74" s="854">
        <v>0</v>
      </c>
      <c r="E74" s="855" t="s">
        <v>1082</v>
      </c>
      <c r="F74" s="854">
        <v>31.876570000000001</v>
      </c>
      <c r="G74" s="854">
        <v>67.361729999999994</v>
      </c>
      <c r="H74" s="855">
        <v>1.1132050907610194</v>
      </c>
      <c r="I74" s="854">
        <v>101.23219</v>
      </c>
      <c r="J74" s="855">
        <v>-0.33458191510032542</v>
      </c>
      <c r="K74" s="854">
        <v>587.84708000000001</v>
      </c>
      <c r="L74" s="854">
        <v>801.51806999999997</v>
      </c>
      <c r="M74" s="855">
        <v>0.36348056708897825</v>
      </c>
      <c r="O74" t="s">
        <v>1878</v>
      </c>
      <c r="P74">
        <v>0</v>
      </c>
      <c r="Q74">
        <v>0</v>
      </c>
      <c r="R74" t="s">
        <v>1082</v>
      </c>
      <c r="S74">
        <v>31.876570000000001</v>
      </c>
      <c r="T74">
        <v>67.361729999999994</v>
      </c>
      <c r="U74">
        <v>1.1132050907610194</v>
      </c>
      <c r="V74">
        <v>101.23219</v>
      </c>
      <c r="W74">
        <v>-0.33458191510032542</v>
      </c>
      <c r="X74">
        <v>587.84708000000001</v>
      </c>
      <c r="Y74">
        <v>801.51806999999997</v>
      </c>
      <c r="Z74">
        <v>0.36348056708897825</v>
      </c>
      <c r="AC74" t="s">
        <v>1878</v>
      </c>
      <c r="AD74">
        <v>801.51806999999997</v>
      </c>
      <c r="AF74" t="s">
        <v>1878</v>
      </c>
      <c r="AG74">
        <v>0.36348056708897825</v>
      </c>
    </row>
    <row r="75" spans="1:33" hidden="1">
      <c r="A75" s="851" t="s">
        <v>5138</v>
      </c>
      <c r="B75" s="851" t="s">
        <v>1878</v>
      </c>
      <c r="C75" s="854">
        <v>0</v>
      </c>
      <c r="D75" s="854">
        <v>0</v>
      </c>
      <c r="E75" s="855" t="s">
        <v>1082</v>
      </c>
      <c r="F75" s="854">
        <v>771.37211000000002</v>
      </c>
      <c r="G75" s="854">
        <v>615.495</v>
      </c>
      <c r="H75" s="855">
        <v>-0.20207771058769552</v>
      </c>
      <c r="I75" s="854">
        <v>1304.1409799999999</v>
      </c>
      <c r="J75" s="855">
        <v>-0.52804565653630475</v>
      </c>
      <c r="K75" s="854">
        <v>2778.5727000000002</v>
      </c>
      <c r="L75" s="854">
        <v>10259.45429</v>
      </c>
      <c r="M75" s="855">
        <v>2.6923468981034757</v>
      </c>
      <c r="O75" t="s">
        <v>1878</v>
      </c>
      <c r="P75">
        <v>0</v>
      </c>
      <c r="Q75">
        <v>0</v>
      </c>
      <c r="R75" t="s">
        <v>1082</v>
      </c>
      <c r="S75">
        <v>771.37211000000002</v>
      </c>
      <c r="T75">
        <v>615.495</v>
      </c>
      <c r="U75">
        <v>-0.20207771058769552</v>
      </c>
      <c r="V75">
        <v>1304.1409799999999</v>
      </c>
      <c r="W75">
        <v>-0.52804565653630475</v>
      </c>
      <c r="X75">
        <v>2778.5727000000002</v>
      </c>
      <c r="Y75">
        <v>10259.45429</v>
      </c>
      <c r="Z75">
        <v>2.6923468981034757</v>
      </c>
      <c r="AC75" t="s">
        <v>1878</v>
      </c>
      <c r="AD75">
        <v>10259.45429</v>
      </c>
      <c r="AF75" t="s">
        <v>1878</v>
      </c>
      <c r="AG75">
        <v>2.6923468981034757</v>
      </c>
    </row>
    <row r="76" spans="1:33" hidden="1">
      <c r="A76" s="851" t="s">
        <v>5139</v>
      </c>
      <c r="B76" s="851" t="s">
        <v>1878</v>
      </c>
      <c r="C76" s="854">
        <v>0</v>
      </c>
      <c r="D76" s="854">
        <v>0</v>
      </c>
      <c r="E76" s="855" t="s">
        <v>1082</v>
      </c>
      <c r="F76" s="854">
        <v>11.721629999999999</v>
      </c>
      <c r="G76" s="854">
        <v>84.96</v>
      </c>
      <c r="H76" s="855">
        <v>6.2481386974337187</v>
      </c>
      <c r="I76" s="854">
        <v>194.40502000000001</v>
      </c>
      <c r="J76" s="855">
        <v>-0.56297424829873233</v>
      </c>
      <c r="K76" s="854">
        <v>1010.37953</v>
      </c>
      <c r="L76" s="854">
        <v>1641.8945000000001</v>
      </c>
      <c r="M76" s="855">
        <v>0.62502747853571416</v>
      </c>
      <c r="O76" t="s">
        <v>1878</v>
      </c>
      <c r="P76">
        <v>0</v>
      </c>
      <c r="Q76">
        <v>0</v>
      </c>
      <c r="R76" t="s">
        <v>1082</v>
      </c>
      <c r="S76">
        <v>11.721629999999999</v>
      </c>
      <c r="T76">
        <v>84.96</v>
      </c>
      <c r="U76">
        <v>6.2481386974337187</v>
      </c>
      <c r="V76">
        <v>194.40502000000001</v>
      </c>
      <c r="W76">
        <v>-0.56297424829873233</v>
      </c>
      <c r="X76">
        <v>1010.37953</v>
      </c>
      <c r="Y76">
        <v>1641.8945000000001</v>
      </c>
      <c r="Z76">
        <v>0.62502747853571416</v>
      </c>
      <c r="AC76" t="s">
        <v>1878</v>
      </c>
      <c r="AD76">
        <v>1641.8945000000001</v>
      </c>
      <c r="AF76" t="s">
        <v>1878</v>
      </c>
      <c r="AG76">
        <v>0.62502747853571416</v>
      </c>
    </row>
    <row r="77" spans="1:33" hidden="1">
      <c r="A77" s="851" t="s">
        <v>5140</v>
      </c>
      <c r="B77" s="851" t="s">
        <v>1878</v>
      </c>
      <c r="C77" s="854">
        <v>770.41</v>
      </c>
      <c r="D77" s="854">
        <v>27.024999999999999</v>
      </c>
      <c r="E77" s="855">
        <v>-0.9649212756843758</v>
      </c>
      <c r="F77" s="854">
        <v>8509.4987700000001</v>
      </c>
      <c r="G77" s="854">
        <v>4822.9372999999996</v>
      </c>
      <c r="H77" s="855">
        <v>-0.43322897971345498</v>
      </c>
      <c r="I77" s="854">
        <v>4448.6694100000004</v>
      </c>
      <c r="J77" s="855">
        <v>8.4130299536013142E-2</v>
      </c>
      <c r="K77" s="854">
        <v>83349.574640000006</v>
      </c>
      <c r="L77" s="854">
        <v>50770.421240000003</v>
      </c>
      <c r="M77" s="855">
        <v>-0.39087366121200395</v>
      </c>
      <c r="O77" t="s">
        <v>1878</v>
      </c>
      <c r="P77">
        <v>770.41</v>
      </c>
      <c r="Q77">
        <v>27.024999999999999</v>
      </c>
      <c r="R77">
        <v>-0.9649212756843758</v>
      </c>
      <c r="S77">
        <v>8509.4987700000001</v>
      </c>
      <c r="T77">
        <v>4822.9372999999996</v>
      </c>
      <c r="U77">
        <v>-0.43322897971345498</v>
      </c>
      <c r="V77">
        <v>4448.6694100000004</v>
      </c>
      <c r="W77">
        <v>8.4130299536013142E-2</v>
      </c>
      <c r="X77">
        <v>83349.574640000006</v>
      </c>
      <c r="Y77">
        <v>50770.421240000003</v>
      </c>
      <c r="Z77">
        <v>-0.39087366121200395</v>
      </c>
      <c r="AC77" t="s">
        <v>1878</v>
      </c>
      <c r="AD77">
        <v>50770.421240000003</v>
      </c>
      <c r="AF77" t="s">
        <v>1878</v>
      </c>
      <c r="AG77">
        <v>-0.39087366121200395</v>
      </c>
    </row>
    <row r="78" spans="1:33" hidden="1">
      <c r="A78" s="851" t="s">
        <v>5141</v>
      </c>
      <c r="B78" s="851" t="s">
        <v>1878</v>
      </c>
      <c r="C78" s="854">
        <v>0</v>
      </c>
      <c r="D78" s="854">
        <v>0</v>
      </c>
      <c r="E78" s="855" t="s">
        <v>1082</v>
      </c>
      <c r="F78" s="854">
        <v>0</v>
      </c>
      <c r="G78" s="854">
        <v>0</v>
      </c>
      <c r="H78" s="855" t="s">
        <v>1082</v>
      </c>
      <c r="I78" s="854">
        <v>0</v>
      </c>
      <c r="J78" s="855" t="s">
        <v>1082</v>
      </c>
      <c r="K78" s="854">
        <v>0</v>
      </c>
      <c r="L78" s="854">
        <v>2.52</v>
      </c>
      <c r="M78" s="855" t="s">
        <v>1082</v>
      </c>
      <c r="O78" t="s">
        <v>1878</v>
      </c>
      <c r="P78">
        <v>0</v>
      </c>
      <c r="Q78">
        <v>0</v>
      </c>
      <c r="R78" t="s">
        <v>1082</v>
      </c>
      <c r="S78">
        <v>0</v>
      </c>
      <c r="T78">
        <v>0</v>
      </c>
      <c r="U78" t="s">
        <v>1082</v>
      </c>
      <c r="V78">
        <v>0</v>
      </c>
      <c r="W78" t="s">
        <v>1082</v>
      </c>
      <c r="X78">
        <v>0</v>
      </c>
      <c r="Y78">
        <v>2.52</v>
      </c>
      <c r="Z78" t="s">
        <v>1082</v>
      </c>
      <c r="AC78" t="s">
        <v>1878</v>
      </c>
      <c r="AD78">
        <v>2.52</v>
      </c>
      <c r="AF78" t="s">
        <v>1878</v>
      </c>
      <c r="AG78" t="s">
        <v>1082</v>
      </c>
    </row>
    <row r="79" spans="1:33" hidden="1">
      <c r="A79" s="851" t="s">
        <v>5142</v>
      </c>
      <c r="B79" s="851" t="s">
        <v>1878</v>
      </c>
      <c r="C79" s="854">
        <v>0</v>
      </c>
      <c r="D79" s="854">
        <v>0</v>
      </c>
      <c r="E79" s="855" t="s">
        <v>1082</v>
      </c>
      <c r="F79" s="854">
        <v>2.04941</v>
      </c>
      <c r="G79" s="854">
        <v>0</v>
      </c>
      <c r="H79" s="855">
        <v>-1</v>
      </c>
      <c r="I79" s="854">
        <v>0.19148000000000001</v>
      </c>
      <c r="J79" s="855">
        <v>-1</v>
      </c>
      <c r="K79" s="854">
        <v>36.176259999999999</v>
      </c>
      <c r="L79" s="854">
        <v>261.52625</v>
      </c>
      <c r="M79" s="855">
        <v>6.2292229766150511</v>
      </c>
      <c r="O79" t="s">
        <v>1878</v>
      </c>
      <c r="P79">
        <v>0</v>
      </c>
      <c r="Q79">
        <v>0</v>
      </c>
      <c r="R79" t="s">
        <v>1082</v>
      </c>
      <c r="S79">
        <v>2.04941</v>
      </c>
      <c r="T79">
        <v>0</v>
      </c>
      <c r="U79">
        <v>-1</v>
      </c>
      <c r="V79">
        <v>0.19148000000000001</v>
      </c>
      <c r="W79">
        <v>-1</v>
      </c>
      <c r="X79">
        <v>36.176259999999999</v>
      </c>
      <c r="Y79">
        <v>261.52625</v>
      </c>
      <c r="Z79">
        <v>6.2292229766150511</v>
      </c>
      <c r="AC79" t="s">
        <v>1878</v>
      </c>
      <c r="AD79">
        <v>261.52625</v>
      </c>
      <c r="AF79" t="s">
        <v>1878</v>
      </c>
      <c r="AG79">
        <v>6.2292229766150511</v>
      </c>
    </row>
    <row r="80" spans="1:33" hidden="1">
      <c r="A80" s="851" t="s">
        <v>5144</v>
      </c>
      <c r="B80" s="851" t="s">
        <v>1878</v>
      </c>
      <c r="C80" s="854">
        <v>0.23882999999999999</v>
      </c>
      <c r="D80" s="854">
        <v>0</v>
      </c>
      <c r="E80" s="855">
        <v>-1</v>
      </c>
      <c r="F80" s="854">
        <v>73.454790000000003</v>
      </c>
      <c r="G80" s="854">
        <v>90.182519999999997</v>
      </c>
      <c r="H80" s="855">
        <v>0.22772823937009412</v>
      </c>
      <c r="I80" s="854">
        <v>4.5739999999999998</v>
      </c>
      <c r="J80" s="855">
        <v>18.716335811106251</v>
      </c>
      <c r="K80" s="854">
        <v>828.20691999999997</v>
      </c>
      <c r="L80" s="854">
        <v>595.64165000000003</v>
      </c>
      <c r="M80" s="855">
        <v>-0.28080575564377075</v>
      </c>
      <c r="O80" t="s">
        <v>1878</v>
      </c>
      <c r="P80">
        <v>0.23882999999999999</v>
      </c>
      <c r="Q80">
        <v>0</v>
      </c>
      <c r="R80">
        <v>-1</v>
      </c>
      <c r="S80">
        <v>73.454790000000003</v>
      </c>
      <c r="T80">
        <v>90.182519999999997</v>
      </c>
      <c r="U80">
        <v>0.22772823937009412</v>
      </c>
      <c r="V80">
        <v>4.5739999999999998</v>
      </c>
      <c r="W80">
        <v>18.716335811106251</v>
      </c>
      <c r="X80">
        <v>828.20691999999997</v>
      </c>
      <c r="Y80">
        <v>595.64165000000003</v>
      </c>
      <c r="Z80">
        <v>-0.28080575564377075</v>
      </c>
      <c r="AC80" t="s">
        <v>1878</v>
      </c>
      <c r="AD80">
        <v>595.64165000000003</v>
      </c>
      <c r="AF80" t="s">
        <v>1878</v>
      </c>
      <c r="AG80">
        <v>-0.28080575564377075</v>
      </c>
    </row>
    <row r="81" spans="1:33" hidden="1">
      <c r="A81" s="852" t="s">
        <v>735</v>
      </c>
      <c r="B81" s="852" t="s">
        <v>1878</v>
      </c>
      <c r="C81" s="856">
        <v>2033.9471799999999</v>
      </c>
      <c r="D81" s="856">
        <v>27.024999999999999</v>
      </c>
      <c r="E81" s="857">
        <v>-0.98671302762149404</v>
      </c>
      <c r="F81" s="856">
        <v>30695.88321</v>
      </c>
      <c r="G81" s="856">
        <v>27541.43116</v>
      </c>
      <c r="H81" s="857">
        <v>-0.10276466158081921</v>
      </c>
      <c r="I81" s="856">
        <v>50423.85484</v>
      </c>
      <c r="J81" s="857">
        <v>-0.45380155389960264</v>
      </c>
      <c r="K81" s="856">
        <v>314028.83244000003</v>
      </c>
      <c r="L81" s="856">
        <v>333182.72467999998</v>
      </c>
      <c r="M81" s="857">
        <v>6.0994056154571652E-2</v>
      </c>
      <c r="O81" t="s">
        <v>1878</v>
      </c>
      <c r="P81">
        <v>2033.9471799999999</v>
      </c>
      <c r="Q81">
        <v>27.024999999999999</v>
      </c>
      <c r="R81">
        <v>-0.98671302762149404</v>
      </c>
      <c r="S81">
        <v>30695.88321</v>
      </c>
      <c r="T81">
        <v>27541.43116</v>
      </c>
      <c r="U81">
        <v>-0.10276466158081921</v>
      </c>
      <c r="V81">
        <v>50423.85484</v>
      </c>
      <c r="W81">
        <v>-0.45380155389960264</v>
      </c>
      <c r="X81">
        <v>314028.83244000003</v>
      </c>
      <c r="Y81">
        <v>333182.72467999998</v>
      </c>
      <c r="Z81">
        <v>6.0994056154571652E-2</v>
      </c>
      <c r="AC81" t="s">
        <v>1878</v>
      </c>
      <c r="AD81">
        <v>333182.72467999998</v>
      </c>
      <c r="AF81" t="s">
        <v>1878</v>
      </c>
      <c r="AG81">
        <v>6.0994056154571652E-2</v>
      </c>
    </row>
    <row r="82" spans="1:33" hidden="1">
      <c r="A82" s="851" t="s">
        <v>5119</v>
      </c>
      <c r="B82" s="851" t="s">
        <v>713</v>
      </c>
      <c r="C82" s="854">
        <v>0</v>
      </c>
      <c r="D82" s="854">
        <v>0</v>
      </c>
      <c r="E82" s="855" t="s">
        <v>1082</v>
      </c>
      <c r="F82" s="854">
        <v>7.4975699999999996</v>
      </c>
      <c r="G82" s="854">
        <v>159.17364000000001</v>
      </c>
      <c r="H82" s="855">
        <v>20.230030529891685</v>
      </c>
      <c r="I82" s="854">
        <v>36.768470000000001</v>
      </c>
      <c r="J82" s="855">
        <v>3.3290797794958564</v>
      </c>
      <c r="K82" s="854">
        <v>83.450090000000003</v>
      </c>
      <c r="L82" s="854">
        <v>513.72170000000006</v>
      </c>
      <c r="M82" s="855">
        <v>5.1560353020589913</v>
      </c>
      <c r="O82" t="s">
        <v>713</v>
      </c>
      <c r="P82">
        <v>0</v>
      </c>
      <c r="Q82">
        <v>0</v>
      </c>
      <c r="R82" t="s">
        <v>1082</v>
      </c>
      <c r="S82">
        <v>7.4975699999999996</v>
      </c>
      <c r="T82">
        <v>159.17364000000001</v>
      </c>
      <c r="U82">
        <v>20.230030529891685</v>
      </c>
      <c r="V82">
        <v>36.768470000000001</v>
      </c>
      <c r="W82">
        <v>3.3290797794958564</v>
      </c>
      <c r="X82">
        <v>83.450090000000003</v>
      </c>
      <c r="Y82">
        <v>513.72170000000006</v>
      </c>
      <c r="Z82">
        <v>5.1560353020589913</v>
      </c>
      <c r="AC82" t="s">
        <v>713</v>
      </c>
      <c r="AD82">
        <v>513.72170000000006</v>
      </c>
      <c r="AF82" t="s">
        <v>713</v>
      </c>
      <c r="AG82">
        <v>5.1560353020589913</v>
      </c>
    </row>
    <row r="83" spans="1:33" hidden="1">
      <c r="A83" s="851" t="s">
        <v>5120</v>
      </c>
      <c r="B83" s="851" t="s">
        <v>713</v>
      </c>
      <c r="C83" s="854">
        <v>0</v>
      </c>
      <c r="D83" s="854">
        <v>0</v>
      </c>
      <c r="E83" s="855" t="s">
        <v>1082</v>
      </c>
      <c r="F83" s="854">
        <v>2.16506</v>
      </c>
      <c r="G83" s="854">
        <v>45.807850000000002</v>
      </c>
      <c r="H83" s="855">
        <v>20.157773918505725</v>
      </c>
      <c r="I83" s="854">
        <v>5.8802399999999997</v>
      </c>
      <c r="J83" s="855">
        <v>6.7901327156714704</v>
      </c>
      <c r="K83" s="854">
        <v>205.49822</v>
      </c>
      <c r="L83" s="854">
        <v>501.43427000000003</v>
      </c>
      <c r="M83" s="855">
        <v>1.4400905759670328</v>
      </c>
      <c r="O83" t="s">
        <v>713</v>
      </c>
      <c r="P83">
        <v>0</v>
      </c>
      <c r="Q83">
        <v>0</v>
      </c>
      <c r="R83" t="s">
        <v>1082</v>
      </c>
      <c r="S83">
        <v>2.16506</v>
      </c>
      <c r="T83">
        <v>45.807850000000002</v>
      </c>
      <c r="U83">
        <v>20.157773918505725</v>
      </c>
      <c r="V83">
        <v>5.8802399999999997</v>
      </c>
      <c r="W83">
        <v>6.7901327156714704</v>
      </c>
      <c r="X83">
        <v>205.49822</v>
      </c>
      <c r="Y83">
        <v>501.43427000000003</v>
      </c>
      <c r="Z83">
        <v>1.4400905759670328</v>
      </c>
      <c r="AC83" t="s">
        <v>713</v>
      </c>
      <c r="AD83">
        <v>501.43427000000003</v>
      </c>
      <c r="AF83" t="s">
        <v>713</v>
      </c>
      <c r="AG83">
        <v>1.4400905759670328</v>
      </c>
    </row>
    <row r="84" spans="1:33" hidden="1">
      <c r="A84" s="851" t="s">
        <v>5121</v>
      </c>
      <c r="B84" s="851" t="s">
        <v>713</v>
      </c>
      <c r="C84" s="854">
        <v>16.735189999999999</v>
      </c>
      <c r="D84" s="854">
        <v>0</v>
      </c>
      <c r="E84" s="855">
        <v>-1</v>
      </c>
      <c r="F84" s="854">
        <v>130.07481000000001</v>
      </c>
      <c r="G84" s="854">
        <v>142.39756</v>
      </c>
      <c r="H84" s="855">
        <v>9.4735867767171689E-2</v>
      </c>
      <c r="I84" s="854">
        <v>127.10475</v>
      </c>
      <c r="J84" s="855">
        <v>0.12031658926987387</v>
      </c>
      <c r="K84" s="854">
        <v>1178.07978</v>
      </c>
      <c r="L84" s="854">
        <v>1073.4772399999999</v>
      </c>
      <c r="M84" s="855">
        <v>-8.8790709912702215E-2</v>
      </c>
      <c r="O84" t="s">
        <v>713</v>
      </c>
      <c r="P84">
        <v>16.735189999999999</v>
      </c>
      <c r="Q84">
        <v>0</v>
      </c>
      <c r="R84">
        <v>-1</v>
      </c>
      <c r="S84">
        <v>130.07481000000001</v>
      </c>
      <c r="T84">
        <v>142.39756</v>
      </c>
      <c r="U84">
        <v>9.4735867767171689E-2</v>
      </c>
      <c r="V84">
        <v>127.10475</v>
      </c>
      <c r="W84">
        <v>0.12031658926987387</v>
      </c>
      <c r="X84">
        <v>1178.07978</v>
      </c>
      <c r="Y84">
        <v>1073.4772399999999</v>
      </c>
      <c r="Z84">
        <v>-8.8790709912702215E-2</v>
      </c>
      <c r="AC84" t="s">
        <v>713</v>
      </c>
      <c r="AD84">
        <v>1073.4772399999999</v>
      </c>
      <c r="AF84" t="s">
        <v>713</v>
      </c>
      <c r="AG84">
        <v>-8.8790709912702215E-2</v>
      </c>
    </row>
    <row r="85" spans="1:33" hidden="1">
      <c r="A85" s="851" t="s">
        <v>5122</v>
      </c>
      <c r="B85" s="851" t="s">
        <v>713</v>
      </c>
      <c r="C85" s="854">
        <v>2.8203800000000001</v>
      </c>
      <c r="D85" s="854">
        <v>0</v>
      </c>
      <c r="E85" s="855">
        <v>-1</v>
      </c>
      <c r="F85" s="854">
        <v>68.181799999999996</v>
      </c>
      <c r="G85" s="854">
        <v>143.02549999999999</v>
      </c>
      <c r="H85" s="855">
        <v>1.0977078927221049</v>
      </c>
      <c r="I85" s="854">
        <v>188.36435</v>
      </c>
      <c r="J85" s="855">
        <v>-0.24069761608287343</v>
      </c>
      <c r="K85" s="854">
        <v>804.81856000000005</v>
      </c>
      <c r="L85" s="854">
        <v>1250.0555899999999</v>
      </c>
      <c r="M85" s="855">
        <v>0.55321416792376144</v>
      </c>
      <c r="O85" t="s">
        <v>713</v>
      </c>
      <c r="P85">
        <v>2.8203800000000001</v>
      </c>
      <c r="Q85">
        <v>0</v>
      </c>
      <c r="R85">
        <v>-1</v>
      </c>
      <c r="S85">
        <v>68.181799999999996</v>
      </c>
      <c r="T85">
        <v>143.02549999999999</v>
      </c>
      <c r="U85">
        <v>1.0977078927221049</v>
      </c>
      <c r="V85">
        <v>188.36435</v>
      </c>
      <c r="W85">
        <v>-0.24069761608287343</v>
      </c>
      <c r="X85">
        <v>804.81856000000005</v>
      </c>
      <c r="Y85">
        <v>1250.0555899999999</v>
      </c>
      <c r="Z85">
        <v>0.55321416792376144</v>
      </c>
      <c r="AC85" t="s">
        <v>713</v>
      </c>
      <c r="AD85">
        <v>1250.0555899999999</v>
      </c>
      <c r="AF85" t="s">
        <v>713</v>
      </c>
      <c r="AG85">
        <v>0.55321416792376144</v>
      </c>
    </row>
    <row r="86" spans="1:33" hidden="1">
      <c r="A86" s="851" t="s">
        <v>5123</v>
      </c>
      <c r="B86" s="851" t="s">
        <v>713</v>
      </c>
      <c r="C86" s="854">
        <v>0</v>
      </c>
      <c r="D86" s="854">
        <v>0</v>
      </c>
      <c r="E86" s="855" t="s">
        <v>1082</v>
      </c>
      <c r="F86" s="854">
        <v>1.12355</v>
      </c>
      <c r="G86" s="854">
        <v>1.16727</v>
      </c>
      <c r="H86" s="855">
        <v>3.8912375951225986E-2</v>
      </c>
      <c r="I86" s="854">
        <v>6.90869</v>
      </c>
      <c r="J86" s="855">
        <v>-0.83104322237645634</v>
      </c>
      <c r="K86" s="854">
        <v>68.93947</v>
      </c>
      <c r="L86" s="854">
        <v>83.809560000000005</v>
      </c>
      <c r="M86" s="855">
        <v>0.21569777081256936</v>
      </c>
      <c r="O86" t="s">
        <v>713</v>
      </c>
      <c r="P86">
        <v>0</v>
      </c>
      <c r="Q86">
        <v>0</v>
      </c>
      <c r="R86" t="s">
        <v>1082</v>
      </c>
      <c r="S86">
        <v>1.12355</v>
      </c>
      <c r="T86">
        <v>1.16727</v>
      </c>
      <c r="U86">
        <v>3.8912375951225986E-2</v>
      </c>
      <c r="V86">
        <v>6.90869</v>
      </c>
      <c r="W86">
        <v>-0.83104322237645634</v>
      </c>
      <c r="X86">
        <v>68.93947</v>
      </c>
      <c r="Y86">
        <v>83.809560000000005</v>
      </c>
      <c r="Z86">
        <v>0.21569777081256936</v>
      </c>
      <c r="AC86" t="s">
        <v>713</v>
      </c>
      <c r="AD86">
        <v>83.809560000000005</v>
      </c>
      <c r="AF86" t="s">
        <v>713</v>
      </c>
      <c r="AG86">
        <v>0.21569777081256936</v>
      </c>
    </row>
    <row r="87" spans="1:33">
      <c r="A87" s="851" t="s">
        <v>5124</v>
      </c>
      <c r="B87" s="851" t="s">
        <v>713</v>
      </c>
      <c r="C87" s="854">
        <v>34.495800000000003</v>
      </c>
      <c r="D87" s="854">
        <v>0</v>
      </c>
      <c r="E87" s="855">
        <v>-1</v>
      </c>
      <c r="F87" s="854">
        <v>290.63258999999999</v>
      </c>
      <c r="G87" s="854">
        <v>152.75421</v>
      </c>
      <c r="H87" s="855">
        <v>-0.47440784256163426</v>
      </c>
      <c r="I87" s="854">
        <v>178.24760000000001</v>
      </c>
      <c r="J87" s="855">
        <v>-0.1430223464439353</v>
      </c>
      <c r="K87" s="854">
        <v>2342.7509599999998</v>
      </c>
      <c r="L87" s="854">
        <v>2506.0946199999998</v>
      </c>
      <c r="M87" s="855">
        <v>6.9723014861127197E-2</v>
      </c>
      <c r="O87" t="s">
        <v>713</v>
      </c>
      <c r="P87">
        <v>34.495800000000003</v>
      </c>
      <c r="Q87">
        <v>0</v>
      </c>
      <c r="R87">
        <v>-1</v>
      </c>
      <c r="S87">
        <v>290.63258999999999</v>
      </c>
      <c r="T87">
        <v>152.75421</v>
      </c>
      <c r="U87">
        <v>-0.47440784256163426</v>
      </c>
      <c r="V87">
        <v>178.24760000000001</v>
      </c>
      <c r="W87">
        <v>-0.1430223464439353</v>
      </c>
      <c r="X87">
        <v>2342.7509599999998</v>
      </c>
      <c r="Y87">
        <v>2506.0946199999998</v>
      </c>
      <c r="Z87">
        <v>6.9723014861127197E-2</v>
      </c>
      <c r="AC87" t="s">
        <v>713</v>
      </c>
      <c r="AD87">
        <v>2506.0946199999998</v>
      </c>
      <c r="AF87" t="s">
        <v>713</v>
      </c>
      <c r="AG87">
        <v>6.9723014861127197E-2</v>
      </c>
    </row>
    <row r="88" spans="1:33" hidden="1">
      <c r="A88" s="851" t="s">
        <v>5126</v>
      </c>
      <c r="B88" s="851" t="s">
        <v>713</v>
      </c>
      <c r="C88" s="854">
        <v>0</v>
      </c>
      <c r="D88" s="854">
        <v>0</v>
      </c>
      <c r="E88" s="855" t="s">
        <v>1082</v>
      </c>
      <c r="F88" s="854">
        <v>33.598930000000003</v>
      </c>
      <c r="G88" s="854">
        <v>0</v>
      </c>
      <c r="H88" s="855">
        <v>-1</v>
      </c>
      <c r="I88" s="854">
        <v>0</v>
      </c>
      <c r="J88" s="855" t="s">
        <v>1082</v>
      </c>
      <c r="K88" s="854">
        <v>33.598930000000003</v>
      </c>
      <c r="L88" s="854">
        <v>0</v>
      </c>
      <c r="M88" s="855">
        <v>-1</v>
      </c>
      <c r="O88" t="s">
        <v>713</v>
      </c>
      <c r="P88">
        <v>0</v>
      </c>
      <c r="Q88">
        <v>0</v>
      </c>
      <c r="R88" t="s">
        <v>1082</v>
      </c>
      <c r="S88">
        <v>33.598930000000003</v>
      </c>
      <c r="T88">
        <v>0</v>
      </c>
      <c r="U88">
        <v>-1</v>
      </c>
      <c r="V88">
        <v>0</v>
      </c>
      <c r="W88" t="s">
        <v>1082</v>
      </c>
      <c r="X88">
        <v>33.598930000000003</v>
      </c>
      <c r="Y88">
        <v>0</v>
      </c>
      <c r="Z88">
        <v>-1</v>
      </c>
      <c r="AC88" t="s">
        <v>713</v>
      </c>
      <c r="AD88">
        <v>0</v>
      </c>
      <c r="AF88" t="s">
        <v>713</v>
      </c>
      <c r="AG88">
        <v>-1</v>
      </c>
    </row>
    <row r="89" spans="1:33" hidden="1">
      <c r="A89" s="851" t="s">
        <v>5127</v>
      </c>
      <c r="B89" s="851" t="s">
        <v>713</v>
      </c>
      <c r="C89" s="854">
        <v>0</v>
      </c>
      <c r="D89" s="854">
        <v>0</v>
      </c>
      <c r="E89" s="855" t="s">
        <v>1082</v>
      </c>
      <c r="F89" s="854">
        <v>6.1483999999999996</v>
      </c>
      <c r="G89" s="854">
        <v>5.8154300000000001</v>
      </c>
      <c r="H89" s="855">
        <v>-5.4155552664107653E-2</v>
      </c>
      <c r="I89" s="854">
        <v>2.4830299999999998</v>
      </c>
      <c r="J89" s="855">
        <v>1.3420699709628963</v>
      </c>
      <c r="K89" s="854">
        <v>24.59648</v>
      </c>
      <c r="L89" s="854">
        <v>35.875860000000003</v>
      </c>
      <c r="M89" s="855">
        <v>0.45857699963572029</v>
      </c>
      <c r="O89" t="s">
        <v>713</v>
      </c>
      <c r="P89">
        <v>0</v>
      </c>
      <c r="Q89">
        <v>0</v>
      </c>
      <c r="R89" t="s">
        <v>1082</v>
      </c>
      <c r="S89">
        <v>6.1483999999999996</v>
      </c>
      <c r="T89">
        <v>5.8154300000000001</v>
      </c>
      <c r="U89">
        <v>-5.4155552664107653E-2</v>
      </c>
      <c r="V89">
        <v>2.4830299999999998</v>
      </c>
      <c r="W89">
        <v>1.3420699709628963</v>
      </c>
      <c r="X89">
        <v>24.59648</v>
      </c>
      <c r="Y89">
        <v>35.875860000000003</v>
      </c>
      <c r="Z89">
        <v>0.45857699963572029</v>
      </c>
      <c r="AC89" t="s">
        <v>713</v>
      </c>
      <c r="AD89">
        <v>35.875860000000003</v>
      </c>
      <c r="AF89" t="s">
        <v>713</v>
      </c>
      <c r="AG89">
        <v>0.45857699963572029</v>
      </c>
    </row>
    <row r="90" spans="1:33" hidden="1">
      <c r="A90" s="851" t="s">
        <v>5128</v>
      </c>
      <c r="B90" s="851" t="s">
        <v>713</v>
      </c>
      <c r="C90" s="854">
        <v>6.2781500000000001</v>
      </c>
      <c r="D90" s="854">
        <v>0</v>
      </c>
      <c r="E90" s="855">
        <v>-1</v>
      </c>
      <c r="F90" s="854">
        <v>241.77932999999999</v>
      </c>
      <c r="G90" s="854">
        <v>363.40109999999999</v>
      </c>
      <c r="H90" s="855">
        <v>0.50302798837270335</v>
      </c>
      <c r="I90" s="854">
        <v>555.49854000000005</v>
      </c>
      <c r="J90" s="855">
        <v>-0.34581088187918563</v>
      </c>
      <c r="K90" s="854">
        <v>3393.1459300000001</v>
      </c>
      <c r="L90" s="854">
        <v>5029.85268</v>
      </c>
      <c r="M90" s="855">
        <v>0.48235672257102125</v>
      </c>
      <c r="O90" t="s">
        <v>713</v>
      </c>
      <c r="P90">
        <v>6.2781500000000001</v>
      </c>
      <c r="Q90">
        <v>0</v>
      </c>
      <c r="R90">
        <v>-1</v>
      </c>
      <c r="S90">
        <v>241.77932999999999</v>
      </c>
      <c r="T90">
        <v>363.40109999999999</v>
      </c>
      <c r="U90">
        <v>0.50302798837270335</v>
      </c>
      <c r="V90">
        <v>555.49854000000005</v>
      </c>
      <c r="W90">
        <v>-0.34581088187918563</v>
      </c>
      <c r="X90">
        <v>3393.1459300000001</v>
      </c>
      <c r="Y90">
        <v>5029.85268</v>
      </c>
      <c r="Z90">
        <v>0.48235672257102125</v>
      </c>
      <c r="AC90" t="s">
        <v>713</v>
      </c>
      <c r="AD90">
        <v>5029.85268</v>
      </c>
      <c r="AF90" t="s">
        <v>713</v>
      </c>
      <c r="AG90">
        <v>0.48235672257102125</v>
      </c>
    </row>
    <row r="91" spans="1:33" hidden="1">
      <c r="A91" s="851" t="s">
        <v>5129</v>
      </c>
      <c r="B91" s="851" t="s">
        <v>713</v>
      </c>
      <c r="C91" s="854">
        <v>0</v>
      </c>
      <c r="D91" s="854">
        <v>0</v>
      </c>
      <c r="E91" s="855" t="s">
        <v>1082</v>
      </c>
      <c r="F91" s="854">
        <v>390.83143999999999</v>
      </c>
      <c r="G91" s="854">
        <v>305.23791999999997</v>
      </c>
      <c r="H91" s="855">
        <v>-0.21900367073846472</v>
      </c>
      <c r="I91" s="854">
        <v>458.67388</v>
      </c>
      <c r="J91" s="855">
        <v>-0.33452081465811834</v>
      </c>
      <c r="K91" s="854">
        <v>3643.4133400000001</v>
      </c>
      <c r="L91" s="854">
        <v>2174.4034099999999</v>
      </c>
      <c r="M91" s="855">
        <v>-0.40319606723512746</v>
      </c>
      <c r="O91" t="s">
        <v>713</v>
      </c>
      <c r="P91">
        <v>0</v>
      </c>
      <c r="Q91">
        <v>0</v>
      </c>
      <c r="R91" t="s">
        <v>1082</v>
      </c>
      <c r="S91">
        <v>390.83143999999999</v>
      </c>
      <c r="T91">
        <v>305.23791999999997</v>
      </c>
      <c r="U91">
        <v>-0.21900367073846472</v>
      </c>
      <c r="V91">
        <v>458.67388</v>
      </c>
      <c r="W91">
        <v>-0.33452081465811834</v>
      </c>
      <c r="X91">
        <v>3643.4133400000001</v>
      </c>
      <c r="Y91">
        <v>2174.4034099999999</v>
      </c>
      <c r="Z91">
        <v>-0.40319606723512746</v>
      </c>
      <c r="AC91" t="s">
        <v>713</v>
      </c>
      <c r="AD91">
        <v>2174.4034099999999</v>
      </c>
      <c r="AF91" t="s">
        <v>713</v>
      </c>
      <c r="AG91">
        <v>-0.40319606723512746</v>
      </c>
    </row>
    <row r="92" spans="1:33" hidden="1">
      <c r="A92" s="851" t="s">
        <v>5130</v>
      </c>
      <c r="B92" s="851" t="s">
        <v>713</v>
      </c>
      <c r="C92" s="854">
        <v>0</v>
      </c>
      <c r="D92" s="854">
        <v>0</v>
      </c>
      <c r="E92" s="855" t="s">
        <v>1082</v>
      </c>
      <c r="F92" s="854">
        <v>62.686399999999999</v>
      </c>
      <c r="G92" s="854">
        <v>94.774829999999994</v>
      </c>
      <c r="H92" s="855">
        <v>0.51188822455907501</v>
      </c>
      <c r="I92" s="854">
        <v>123.32271</v>
      </c>
      <c r="J92" s="855">
        <v>-0.23148923665397891</v>
      </c>
      <c r="K92" s="854">
        <v>871.01535999999999</v>
      </c>
      <c r="L92" s="854">
        <v>1055.16247</v>
      </c>
      <c r="M92" s="855">
        <v>0.21141660463944056</v>
      </c>
      <c r="O92" t="s">
        <v>713</v>
      </c>
      <c r="P92">
        <v>0</v>
      </c>
      <c r="Q92">
        <v>0</v>
      </c>
      <c r="R92" t="s">
        <v>1082</v>
      </c>
      <c r="S92">
        <v>62.686399999999999</v>
      </c>
      <c r="T92">
        <v>94.774829999999994</v>
      </c>
      <c r="U92">
        <v>0.51188822455907501</v>
      </c>
      <c r="V92">
        <v>123.32271</v>
      </c>
      <c r="W92">
        <v>-0.23148923665397891</v>
      </c>
      <c r="X92">
        <v>871.01535999999999</v>
      </c>
      <c r="Y92">
        <v>1055.16247</v>
      </c>
      <c r="Z92">
        <v>0.21141660463944056</v>
      </c>
      <c r="AC92" t="s">
        <v>713</v>
      </c>
      <c r="AD92">
        <v>1055.16247</v>
      </c>
      <c r="AF92" t="s">
        <v>713</v>
      </c>
      <c r="AG92">
        <v>0.21141660463944056</v>
      </c>
    </row>
    <row r="93" spans="1:33" hidden="1">
      <c r="A93" s="851" t="s">
        <v>5131</v>
      </c>
      <c r="B93" s="851" t="s">
        <v>713</v>
      </c>
      <c r="C93" s="854">
        <v>28.13824</v>
      </c>
      <c r="D93" s="854">
        <v>0</v>
      </c>
      <c r="E93" s="855">
        <v>-1</v>
      </c>
      <c r="F93" s="854">
        <v>329.80716999999999</v>
      </c>
      <c r="G93" s="854">
        <v>460.56797</v>
      </c>
      <c r="H93" s="855">
        <v>0.39647652293308244</v>
      </c>
      <c r="I93" s="854">
        <v>553.07228999999995</v>
      </c>
      <c r="J93" s="855">
        <v>-0.16725538717551724</v>
      </c>
      <c r="K93" s="854">
        <v>3411.29439</v>
      </c>
      <c r="L93" s="854">
        <v>5082.3203599999997</v>
      </c>
      <c r="M93" s="855">
        <v>0.48985100051713792</v>
      </c>
      <c r="O93" t="s">
        <v>713</v>
      </c>
      <c r="P93">
        <v>28.13824</v>
      </c>
      <c r="Q93">
        <v>0</v>
      </c>
      <c r="R93">
        <v>-1</v>
      </c>
      <c r="S93">
        <v>329.80716999999999</v>
      </c>
      <c r="T93">
        <v>460.56797</v>
      </c>
      <c r="U93">
        <v>0.39647652293308244</v>
      </c>
      <c r="V93">
        <v>553.07228999999995</v>
      </c>
      <c r="W93">
        <v>-0.16725538717551724</v>
      </c>
      <c r="X93">
        <v>3411.29439</v>
      </c>
      <c r="Y93">
        <v>5082.3203599999997</v>
      </c>
      <c r="Z93">
        <v>0.48985100051713792</v>
      </c>
      <c r="AC93" t="s">
        <v>713</v>
      </c>
      <c r="AD93">
        <v>5082.3203599999997</v>
      </c>
      <c r="AF93" t="s">
        <v>713</v>
      </c>
      <c r="AG93">
        <v>0.48985100051713792</v>
      </c>
    </row>
    <row r="94" spans="1:33" hidden="1">
      <c r="A94" s="851" t="s">
        <v>5132</v>
      </c>
      <c r="B94" s="851" t="s">
        <v>713</v>
      </c>
      <c r="C94" s="854">
        <v>0</v>
      </c>
      <c r="D94" s="854">
        <v>0</v>
      </c>
      <c r="E94" s="855" t="s">
        <v>1082</v>
      </c>
      <c r="F94" s="854">
        <v>0</v>
      </c>
      <c r="G94" s="854">
        <v>0</v>
      </c>
      <c r="H94" s="855" t="s">
        <v>1082</v>
      </c>
      <c r="I94" s="854">
        <v>0</v>
      </c>
      <c r="J94" s="855" t="s">
        <v>1082</v>
      </c>
      <c r="K94" s="854">
        <v>851.20996000000002</v>
      </c>
      <c r="L94" s="854">
        <v>0</v>
      </c>
      <c r="M94" s="855">
        <v>-1</v>
      </c>
      <c r="O94" t="s">
        <v>713</v>
      </c>
      <c r="P94">
        <v>0</v>
      </c>
      <c r="Q94">
        <v>0</v>
      </c>
      <c r="R94" t="s">
        <v>1082</v>
      </c>
      <c r="S94">
        <v>0</v>
      </c>
      <c r="T94">
        <v>0</v>
      </c>
      <c r="U94" t="s">
        <v>1082</v>
      </c>
      <c r="V94">
        <v>0</v>
      </c>
      <c r="W94" t="s">
        <v>1082</v>
      </c>
      <c r="X94">
        <v>851.20996000000002</v>
      </c>
      <c r="Y94">
        <v>0</v>
      </c>
      <c r="Z94">
        <v>-1</v>
      </c>
      <c r="AC94" t="s">
        <v>713</v>
      </c>
      <c r="AD94">
        <v>0</v>
      </c>
      <c r="AF94" t="s">
        <v>713</v>
      </c>
      <c r="AG94">
        <v>-1</v>
      </c>
    </row>
    <row r="95" spans="1:33" hidden="1">
      <c r="A95" s="851" t="s">
        <v>5133</v>
      </c>
      <c r="B95" s="851" t="s">
        <v>713</v>
      </c>
      <c r="C95" s="854">
        <v>0</v>
      </c>
      <c r="D95" s="854">
        <v>0</v>
      </c>
      <c r="E95" s="855" t="s">
        <v>1082</v>
      </c>
      <c r="F95" s="854">
        <v>5.8343400000000001</v>
      </c>
      <c r="G95" s="854">
        <v>1.2910900000000001</v>
      </c>
      <c r="H95" s="855">
        <v>-0.77870847430900492</v>
      </c>
      <c r="I95" s="854">
        <v>4.9536300000000004</v>
      </c>
      <c r="J95" s="855">
        <v>-0.73936486980254879</v>
      </c>
      <c r="K95" s="854">
        <v>142.19511</v>
      </c>
      <c r="L95" s="854">
        <v>64.433930000000004</v>
      </c>
      <c r="M95" s="855">
        <v>-0.54686254682035118</v>
      </c>
      <c r="O95" t="s">
        <v>713</v>
      </c>
      <c r="P95">
        <v>0</v>
      </c>
      <c r="Q95">
        <v>0</v>
      </c>
      <c r="R95" t="s">
        <v>1082</v>
      </c>
      <c r="S95">
        <v>5.8343400000000001</v>
      </c>
      <c r="T95">
        <v>1.2910900000000001</v>
      </c>
      <c r="U95">
        <v>-0.77870847430900492</v>
      </c>
      <c r="V95">
        <v>4.9536300000000004</v>
      </c>
      <c r="W95">
        <v>-0.73936486980254879</v>
      </c>
      <c r="X95">
        <v>142.19511</v>
      </c>
      <c r="Y95">
        <v>64.433930000000004</v>
      </c>
      <c r="Z95">
        <v>-0.54686254682035118</v>
      </c>
      <c r="AC95" t="s">
        <v>713</v>
      </c>
      <c r="AD95">
        <v>64.433930000000004</v>
      </c>
      <c r="AF95" t="s">
        <v>713</v>
      </c>
      <c r="AG95">
        <v>-0.54686254682035118</v>
      </c>
    </row>
    <row r="96" spans="1:33" hidden="1">
      <c r="A96" s="851" t="s">
        <v>5134</v>
      </c>
      <c r="B96" s="851" t="s">
        <v>713</v>
      </c>
      <c r="C96" s="854">
        <v>53.880209999999998</v>
      </c>
      <c r="D96" s="854">
        <v>0</v>
      </c>
      <c r="E96" s="855">
        <v>-1</v>
      </c>
      <c r="F96" s="854">
        <v>158.14052000000001</v>
      </c>
      <c r="G96" s="854">
        <v>287.68481000000003</v>
      </c>
      <c r="H96" s="855">
        <v>0.8191720249813268</v>
      </c>
      <c r="I96" s="854">
        <v>305.61919</v>
      </c>
      <c r="J96" s="855">
        <v>-5.8682113515188594E-2</v>
      </c>
      <c r="K96" s="854">
        <v>2030.27621</v>
      </c>
      <c r="L96" s="854">
        <v>2823.7809999999999</v>
      </c>
      <c r="M96" s="855">
        <v>0.39083588040466677</v>
      </c>
      <c r="O96" t="s">
        <v>713</v>
      </c>
      <c r="P96">
        <v>53.880209999999998</v>
      </c>
      <c r="Q96">
        <v>0</v>
      </c>
      <c r="R96">
        <v>-1</v>
      </c>
      <c r="S96">
        <v>158.14052000000001</v>
      </c>
      <c r="T96">
        <v>287.68481000000003</v>
      </c>
      <c r="U96">
        <v>0.8191720249813268</v>
      </c>
      <c r="V96">
        <v>305.61919</v>
      </c>
      <c r="W96">
        <v>-5.8682113515188594E-2</v>
      </c>
      <c r="X96">
        <v>2030.27621</v>
      </c>
      <c r="Y96">
        <v>2823.7809999999999</v>
      </c>
      <c r="Z96">
        <v>0.39083588040466677</v>
      </c>
      <c r="AC96" t="s">
        <v>713</v>
      </c>
      <c r="AD96">
        <v>2823.7809999999999</v>
      </c>
      <c r="AF96" t="s">
        <v>713</v>
      </c>
      <c r="AG96">
        <v>0.39083588040466677</v>
      </c>
    </row>
    <row r="97" spans="1:33" hidden="1">
      <c r="A97" s="851" t="s">
        <v>5135</v>
      </c>
      <c r="B97" s="851" t="s">
        <v>713</v>
      </c>
      <c r="C97" s="854">
        <v>0</v>
      </c>
      <c r="D97" s="854">
        <v>0</v>
      </c>
      <c r="E97" s="855" t="s">
        <v>1082</v>
      </c>
      <c r="F97" s="854">
        <v>1.3380399999999999</v>
      </c>
      <c r="G97" s="854">
        <v>56.245220000000003</v>
      </c>
      <c r="H97" s="855">
        <v>41.035529580580558</v>
      </c>
      <c r="I97" s="854">
        <v>133.04732999999999</v>
      </c>
      <c r="J97" s="855">
        <v>-0.57725404936724389</v>
      </c>
      <c r="K97" s="854">
        <v>427.41167000000002</v>
      </c>
      <c r="L97" s="854">
        <v>673.22170000000006</v>
      </c>
      <c r="M97" s="855">
        <v>0.57511305201376461</v>
      </c>
      <c r="O97" t="s">
        <v>713</v>
      </c>
      <c r="P97">
        <v>0</v>
      </c>
      <c r="Q97">
        <v>0</v>
      </c>
      <c r="R97" t="s">
        <v>1082</v>
      </c>
      <c r="S97">
        <v>1.3380399999999999</v>
      </c>
      <c r="T97">
        <v>56.245220000000003</v>
      </c>
      <c r="U97">
        <v>41.035529580580558</v>
      </c>
      <c r="V97">
        <v>133.04732999999999</v>
      </c>
      <c r="W97">
        <v>-0.57725404936724389</v>
      </c>
      <c r="X97">
        <v>427.41167000000002</v>
      </c>
      <c r="Y97">
        <v>673.22170000000006</v>
      </c>
      <c r="Z97">
        <v>0.57511305201376461</v>
      </c>
      <c r="AC97" t="s">
        <v>713</v>
      </c>
      <c r="AD97">
        <v>673.22170000000006</v>
      </c>
      <c r="AF97" t="s">
        <v>713</v>
      </c>
      <c r="AG97">
        <v>0.57511305201376461</v>
      </c>
    </row>
    <row r="98" spans="1:33" hidden="1">
      <c r="A98" s="851" t="s">
        <v>5136</v>
      </c>
      <c r="B98" s="851" t="s">
        <v>713</v>
      </c>
      <c r="C98" s="854">
        <v>11.258889999999999</v>
      </c>
      <c r="D98" s="854">
        <v>0</v>
      </c>
      <c r="E98" s="855">
        <v>-1</v>
      </c>
      <c r="F98" s="854">
        <v>153.55842999999999</v>
      </c>
      <c r="G98" s="854">
        <v>102.30249000000001</v>
      </c>
      <c r="H98" s="855">
        <v>-0.33378786172794284</v>
      </c>
      <c r="I98" s="854">
        <v>211.84205</v>
      </c>
      <c r="J98" s="855">
        <v>-0.51708128768580175</v>
      </c>
      <c r="K98" s="854">
        <v>1946.4108100000001</v>
      </c>
      <c r="L98" s="854">
        <v>2210.2315600000002</v>
      </c>
      <c r="M98" s="855">
        <v>0.13554217262079438</v>
      </c>
      <c r="O98" t="s">
        <v>713</v>
      </c>
      <c r="P98">
        <v>11.258889999999999</v>
      </c>
      <c r="Q98">
        <v>0</v>
      </c>
      <c r="R98">
        <v>-1</v>
      </c>
      <c r="S98">
        <v>153.55842999999999</v>
      </c>
      <c r="T98">
        <v>102.30249000000001</v>
      </c>
      <c r="U98">
        <v>-0.33378786172794284</v>
      </c>
      <c r="V98">
        <v>211.84205</v>
      </c>
      <c r="W98">
        <v>-0.51708128768580175</v>
      </c>
      <c r="X98">
        <v>1946.4108100000001</v>
      </c>
      <c r="Y98">
        <v>2210.2315600000002</v>
      </c>
      <c r="Z98">
        <v>0.13554217262079438</v>
      </c>
      <c r="AC98" t="s">
        <v>713</v>
      </c>
      <c r="AD98">
        <v>2210.2315600000002</v>
      </c>
      <c r="AF98" t="s">
        <v>713</v>
      </c>
      <c r="AG98">
        <v>0.13554217262079438</v>
      </c>
    </row>
    <row r="99" spans="1:33" hidden="1">
      <c r="A99" s="851" t="s">
        <v>5137</v>
      </c>
      <c r="B99" s="851" t="s">
        <v>713</v>
      </c>
      <c r="C99" s="854">
        <v>0</v>
      </c>
      <c r="D99" s="854">
        <v>0</v>
      </c>
      <c r="E99" s="855" t="s">
        <v>1082</v>
      </c>
      <c r="F99" s="854">
        <v>0</v>
      </c>
      <c r="G99" s="854">
        <v>0.78030999999999995</v>
      </c>
      <c r="H99" s="855" t="s">
        <v>1082</v>
      </c>
      <c r="I99" s="854">
        <v>0</v>
      </c>
      <c r="J99" s="855" t="s">
        <v>1082</v>
      </c>
      <c r="K99" s="854">
        <v>7.4031700000000003</v>
      </c>
      <c r="L99" s="854">
        <v>6.7102500000000003</v>
      </c>
      <c r="M99" s="855">
        <v>-9.3597742588647836E-2</v>
      </c>
      <c r="O99" t="s">
        <v>713</v>
      </c>
      <c r="P99">
        <v>0</v>
      </c>
      <c r="Q99">
        <v>0</v>
      </c>
      <c r="R99" t="s">
        <v>1082</v>
      </c>
      <c r="S99">
        <v>0</v>
      </c>
      <c r="T99">
        <v>0.78030999999999995</v>
      </c>
      <c r="U99" t="s">
        <v>1082</v>
      </c>
      <c r="V99">
        <v>0</v>
      </c>
      <c r="W99" t="s">
        <v>1082</v>
      </c>
      <c r="X99">
        <v>7.4031700000000003</v>
      </c>
      <c r="Y99">
        <v>6.7102500000000003</v>
      </c>
      <c r="Z99">
        <v>-9.3597742588647836E-2</v>
      </c>
      <c r="AC99" t="s">
        <v>713</v>
      </c>
      <c r="AD99">
        <v>6.7102500000000003</v>
      </c>
      <c r="AF99" t="s">
        <v>713</v>
      </c>
      <c r="AG99">
        <v>-9.3597742588647836E-2</v>
      </c>
    </row>
    <row r="100" spans="1:33" hidden="1">
      <c r="A100" s="851" t="s">
        <v>5138</v>
      </c>
      <c r="B100" s="851" t="s">
        <v>713</v>
      </c>
      <c r="C100" s="854">
        <v>4.9083899999999998</v>
      </c>
      <c r="D100" s="854">
        <v>0</v>
      </c>
      <c r="E100" s="855">
        <v>-1</v>
      </c>
      <c r="F100" s="854">
        <v>156.58584999999999</v>
      </c>
      <c r="G100" s="854">
        <v>145.77531999999999</v>
      </c>
      <c r="H100" s="855">
        <v>-6.9038996818678089E-2</v>
      </c>
      <c r="I100" s="854">
        <v>136.03801000000001</v>
      </c>
      <c r="J100" s="855">
        <v>7.1577862687053351E-2</v>
      </c>
      <c r="K100" s="854">
        <v>2085.0906799999998</v>
      </c>
      <c r="L100" s="854">
        <v>2326.4311499999999</v>
      </c>
      <c r="M100" s="855">
        <v>0.11574579096962823</v>
      </c>
      <c r="O100" t="s">
        <v>713</v>
      </c>
      <c r="P100">
        <v>4.9083899999999998</v>
      </c>
      <c r="Q100">
        <v>0</v>
      </c>
      <c r="R100">
        <v>-1</v>
      </c>
      <c r="S100">
        <v>156.58584999999999</v>
      </c>
      <c r="T100">
        <v>145.77531999999999</v>
      </c>
      <c r="U100">
        <v>-6.9038996818678089E-2</v>
      </c>
      <c r="V100">
        <v>136.03801000000001</v>
      </c>
      <c r="W100">
        <v>7.1577862687053351E-2</v>
      </c>
      <c r="X100">
        <v>2085.0906799999998</v>
      </c>
      <c r="Y100">
        <v>2326.4311499999999</v>
      </c>
      <c r="Z100">
        <v>0.11574579096962823</v>
      </c>
      <c r="AC100" t="s">
        <v>713</v>
      </c>
      <c r="AD100">
        <v>2326.4311499999999</v>
      </c>
      <c r="AF100" t="s">
        <v>713</v>
      </c>
      <c r="AG100">
        <v>0.11574579096962823</v>
      </c>
    </row>
    <row r="101" spans="1:33" hidden="1">
      <c r="A101" s="851" t="s">
        <v>5139</v>
      </c>
      <c r="B101" s="851" t="s">
        <v>713</v>
      </c>
      <c r="C101" s="854">
        <v>0</v>
      </c>
      <c r="D101" s="854">
        <v>0</v>
      </c>
      <c r="E101" s="855" t="s">
        <v>1082</v>
      </c>
      <c r="F101" s="854">
        <v>0</v>
      </c>
      <c r="G101" s="854">
        <v>0</v>
      </c>
      <c r="H101" s="855" t="s">
        <v>1082</v>
      </c>
      <c r="I101" s="854">
        <v>0</v>
      </c>
      <c r="J101" s="855" t="s">
        <v>1082</v>
      </c>
      <c r="K101" s="854">
        <v>84.100290000000001</v>
      </c>
      <c r="L101" s="854">
        <v>45.36251</v>
      </c>
      <c r="M101" s="855">
        <v>-0.46061410727596774</v>
      </c>
      <c r="O101" t="s">
        <v>713</v>
      </c>
      <c r="P101">
        <v>0</v>
      </c>
      <c r="Q101">
        <v>0</v>
      </c>
      <c r="R101" t="s">
        <v>1082</v>
      </c>
      <c r="S101">
        <v>0</v>
      </c>
      <c r="T101">
        <v>0</v>
      </c>
      <c r="U101" t="s">
        <v>1082</v>
      </c>
      <c r="V101">
        <v>0</v>
      </c>
      <c r="W101" t="s">
        <v>1082</v>
      </c>
      <c r="X101">
        <v>84.100290000000001</v>
      </c>
      <c r="Y101">
        <v>45.36251</v>
      </c>
      <c r="Z101">
        <v>-0.46061410727596774</v>
      </c>
      <c r="AC101" t="s">
        <v>713</v>
      </c>
      <c r="AD101">
        <v>45.36251</v>
      </c>
      <c r="AF101" t="s">
        <v>713</v>
      </c>
      <c r="AG101">
        <v>-0.46061410727596774</v>
      </c>
    </row>
    <row r="102" spans="1:33" hidden="1">
      <c r="A102" s="851" t="s">
        <v>5140</v>
      </c>
      <c r="B102" s="851" t="s">
        <v>713</v>
      </c>
      <c r="C102" s="854">
        <v>0</v>
      </c>
      <c r="D102" s="854">
        <v>0</v>
      </c>
      <c r="E102" s="855" t="s">
        <v>1082</v>
      </c>
      <c r="F102" s="854">
        <v>0</v>
      </c>
      <c r="G102" s="854">
        <v>1.73725</v>
      </c>
      <c r="H102" s="855" t="s">
        <v>1082</v>
      </c>
      <c r="I102" s="854">
        <v>1.31402</v>
      </c>
      <c r="J102" s="855">
        <v>0.3220879438669122</v>
      </c>
      <c r="K102" s="854">
        <v>0.17061000000000001</v>
      </c>
      <c r="L102" s="854">
        <v>3.0512700000000001</v>
      </c>
      <c r="M102" s="855">
        <v>16.884473360295409</v>
      </c>
      <c r="O102" t="s">
        <v>713</v>
      </c>
      <c r="P102">
        <v>0</v>
      </c>
      <c r="Q102">
        <v>0</v>
      </c>
      <c r="R102" t="s">
        <v>1082</v>
      </c>
      <c r="S102">
        <v>0</v>
      </c>
      <c r="T102">
        <v>1.73725</v>
      </c>
      <c r="U102" t="s">
        <v>1082</v>
      </c>
      <c r="V102">
        <v>1.31402</v>
      </c>
      <c r="W102">
        <v>0.3220879438669122</v>
      </c>
      <c r="X102">
        <v>0.17061000000000001</v>
      </c>
      <c r="Y102">
        <v>3.0512700000000001</v>
      </c>
      <c r="Z102">
        <v>16.884473360295409</v>
      </c>
      <c r="AC102" t="s">
        <v>713</v>
      </c>
      <c r="AD102">
        <v>3.0512700000000001</v>
      </c>
      <c r="AF102" t="s">
        <v>713</v>
      </c>
      <c r="AG102">
        <v>16.884473360295409</v>
      </c>
    </row>
    <row r="103" spans="1:33" hidden="1">
      <c r="A103" s="851" t="s">
        <v>5141</v>
      </c>
      <c r="B103" s="851" t="s">
        <v>713</v>
      </c>
      <c r="C103" s="854">
        <v>0</v>
      </c>
      <c r="D103" s="854">
        <v>0</v>
      </c>
      <c r="E103" s="855" t="s">
        <v>1082</v>
      </c>
      <c r="F103" s="854">
        <v>0</v>
      </c>
      <c r="G103" s="854">
        <v>0</v>
      </c>
      <c r="H103" s="855" t="s">
        <v>1082</v>
      </c>
      <c r="I103" s="854">
        <v>0</v>
      </c>
      <c r="J103" s="855" t="s">
        <v>1082</v>
      </c>
      <c r="K103" s="854">
        <v>4.9279999999999999</v>
      </c>
      <c r="L103" s="854">
        <v>7.5487099999999998</v>
      </c>
      <c r="M103" s="855">
        <v>0.53179991883116884</v>
      </c>
      <c r="O103" t="s">
        <v>713</v>
      </c>
      <c r="P103">
        <v>0</v>
      </c>
      <c r="Q103">
        <v>0</v>
      </c>
      <c r="R103" t="s">
        <v>1082</v>
      </c>
      <c r="S103">
        <v>0</v>
      </c>
      <c r="T103">
        <v>0</v>
      </c>
      <c r="U103" t="s">
        <v>1082</v>
      </c>
      <c r="V103">
        <v>0</v>
      </c>
      <c r="W103" t="s">
        <v>1082</v>
      </c>
      <c r="X103">
        <v>4.9279999999999999</v>
      </c>
      <c r="Y103">
        <v>7.5487099999999998</v>
      </c>
      <c r="Z103">
        <v>0.53179991883116884</v>
      </c>
      <c r="AC103" t="s">
        <v>713</v>
      </c>
      <c r="AD103">
        <v>7.5487099999999998</v>
      </c>
      <c r="AF103" t="s">
        <v>713</v>
      </c>
      <c r="AG103">
        <v>0.53179991883116884</v>
      </c>
    </row>
    <row r="104" spans="1:33" hidden="1">
      <c r="A104" s="851" t="s">
        <v>5142</v>
      </c>
      <c r="B104" s="851" t="s">
        <v>713</v>
      </c>
      <c r="C104" s="854">
        <v>2.2095600000000002</v>
      </c>
      <c r="D104" s="854">
        <v>0</v>
      </c>
      <c r="E104" s="855">
        <v>-1</v>
      </c>
      <c r="F104" s="854">
        <v>125.04071</v>
      </c>
      <c r="G104" s="854">
        <v>183.45859999999999</v>
      </c>
      <c r="H104" s="855">
        <v>0.46719096524643833</v>
      </c>
      <c r="I104" s="854">
        <v>174.66095000000001</v>
      </c>
      <c r="J104" s="855">
        <v>5.0369873746821892E-2</v>
      </c>
      <c r="K104" s="854">
        <v>1613.24434</v>
      </c>
      <c r="L104" s="854">
        <v>2722.7261600000002</v>
      </c>
      <c r="M104" s="855">
        <v>0.6877332791386086</v>
      </c>
      <c r="O104" t="s">
        <v>713</v>
      </c>
      <c r="P104">
        <v>2.2095600000000002</v>
      </c>
      <c r="Q104">
        <v>0</v>
      </c>
      <c r="R104">
        <v>-1</v>
      </c>
      <c r="S104">
        <v>125.04071</v>
      </c>
      <c r="T104">
        <v>183.45859999999999</v>
      </c>
      <c r="U104">
        <v>0.46719096524643833</v>
      </c>
      <c r="V104">
        <v>174.66095000000001</v>
      </c>
      <c r="W104">
        <v>5.0369873746821892E-2</v>
      </c>
      <c r="X104">
        <v>1613.24434</v>
      </c>
      <c r="Y104">
        <v>2722.7261600000002</v>
      </c>
      <c r="Z104">
        <v>0.6877332791386086</v>
      </c>
      <c r="AC104" t="s">
        <v>713</v>
      </c>
      <c r="AD104">
        <v>2722.7261600000002</v>
      </c>
      <c r="AF104" t="s">
        <v>713</v>
      </c>
      <c r="AG104">
        <v>0.6877332791386086</v>
      </c>
    </row>
    <row r="105" spans="1:33" hidden="1">
      <c r="A105" s="851" t="s">
        <v>5144</v>
      </c>
      <c r="B105" s="851" t="s">
        <v>713</v>
      </c>
      <c r="C105" s="854">
        <v>0</v>
      </c>
      <c r="D105" s="854">
        <v>0</v>
      </c>
      <c r="E105" s="855" t="s">
        <v>1082</v>
      </c>
      <c r="F105" s="854">
        <v>0</v>
      </c>
      <c r="G105" s="854">
        <v>0</v>
      </c>
      <c r="H105" s="855" t="s">
        <v>1082</v>
      </c>
      <c r="I105" s="854">
        <v>0.86670000000000003</v>
      </c>
      <c r="J105" s="855">
        <v>-1</v>
      </c>
      <c r="K105" s="854">
        <v>14.72269</v>
      </c>
      <c r="L105" s="854">
        <v>5.2180400000000002</v>
      </c>
      <c r="M105" s="855">
        <v>-0.64557835558583387</v>
      </c>
      <c r="O105" t="s">
        <v>713</v>
      </c>
      <c r="P105">
        <v>0</v>
      </c>
      <c r="Q105">
        <v>0</v>
      </c>
      <c r="R105" t="s">
        <v>1082</v>
      </c>
      <c r="S105">
        <v>0</v>
      </c>
      <c r="T105">
        <v>0</v>
      </c>
      <c r="U105" t="s">
        <v>1082</v>
      </c>
      <c r="V105">
        <v>0.86670000000000003</v>
      </c>
      <c r="W105">
        <v>-1</v>
      </c>
      <c r="X105">
        <v>14.72269</v>
      </c>
      <c r="Y105">
        <v>5.2180400000000002</v>
      </c>
      <c r="Z105">
        <v>-0.64557835558583387</v>
      </c>
      <c r="AC105" t="s">
        <v>713</v>
      </c>
      <c r="AD105">
        <v>5.2180400000000002</v>
      </c>
      <c r="AF105" t="s">
        <v>713</v>
      </c>
      <c r="AG105">
        <v>-0.64557835558583387</v>
      </c>
    </row>
    <row r="106" spans="1:33" hidden="1">
      <c r="A106" s="851" t="s">
        <v>5145</v>
      </c>
      <c r="B106" s="851" t="s">
        <v>713</v>
      </c>
      <c r="C106" s="854">
        <v>0</v>
      </c>
      <c r="D106" s="854">
        <v>0</v>
      </c>
      <c r="E106" s="855" t="s">
        <v>1082</v>
      </c>
      <c r="F106" s="854">
        <v>10.46017</v>
      </c>
      <c r="G106" s="854">
        <v>3.0271400000000002</v>
      </c>
      <c r="H106" s="855">
        <v>-0.71060317375339022</v>
      </c>
      <c r="I106" s="854">
        <v>18.04148</v>
      </c>
      <c r="J106" s="855">
        <v>-0.83221221318871841</v>
      </c>
      <c r="K106" s="854">
        <v>44.306820000000002</v>
      </c>
      <c r="L106" s="854">
        <v>66.787629999999993</v>
      </c>
      <c r="M106" s="855">
        <v>0.50738938158956093</v>
      </c>
      <c r="O106" t="s">
        <v>713</v>
      </c>
      <c r="P106">
        <v>0</v>
      </c>
      <c r="Q106">
        <v>0</v>
      </c>
      <c r="R106" t="s">
        <v>1082</v>
      </c>
      <c r="S106">
        <v>10.46017</v>
      </c>
      <c r="T106">
        <v>3.0271400000000002</v>
      </c>
      <c r="U106">
        <v>-0.71060317375339022</v>
      </c>
      <c r="V106">
        <v>18.04148</v>
      </c>
      <c r="W106">
        <v>-0.83221221318871841</v>
      </c>
      <c r="X106">
        <v>44.306820000000002</v>
      </c>
      <c r="Y106">
        <v>66.787629999999993</v>
      </c>
      <c r="Z106">
        <v>0.50738938158956093</v>
      </c>
      <c r="AC106" t="s">
        <v>713</v>
      </c>
      <c r="AD106">
        <v>66.787629999999993</v>
      </c>
      <c r="AF106" t="s">
        <v>713</v>
      </c>
      <c r="AG106">
        <v>0.50738938158956093</v>
      </c>
    </row>
    <row r="107" spans="1:33" hidden="1">
      <c r="A107" s="852" t="s">
        <v>735</v>
      </c>
      <c r="B107" s="852" t="s">
        <v>713</v>
      </c>
      <c r="C107" s="856">
        <v>160.72480999999999</v>
      </c>
      <c r="D107" s="856">
        <v>0</v>
      </c>
      <c r="E107" s="857">
        <v>-1</v>
      </c>
      <c r="F107" s="856">
        <v>2175.4851100000001</v>
      </c>
      <c r="G107" s="856">
        <v>2656.42551</v>
      </c>
      <c r="H107" s="857">
        <v>0.22107271513340754</v>
      </c>
      <c r="I107" s="856">
        <v>3222.7079100000001</v>
      </c>
      <c r="J107" s="857">
        <v>-0.17571632794980796</v>
      </c>
      <c r="K107" s="856">
        <v>25312.07187</v>
      </c>
      <c r="L107" s="856">
        <v>30261.711670000001</v>
      </c>
      <c r="M107" s="857">
        <v>0.19554463283056411</v>
      </c>
      <c r="O107" t="s">
        <v>713</v>
      </c>
      <c r="P107">
        <v>160.72480999999999</v>
      </c>
      <c r="Q107">
        <v>0</v>
      </c>
      <c r="R107">
        <v>-1</v>
      </c>
      <c r="S107">
        <v>2175.4851100000001</v>
      </c>
      <c r="T107">
        <v>2656.42551</v>
      </c>
      <c r="U107">
        <v>0.22107271513340754</v>
      </c>
      <c r="V107">
        <v>3222.7079100000001</v>
      </c>
      <c r="W107">
        <v>-0.17571632794980796</v>
      </c>
      <c r="X107">
        <v>25312.07187</v>
      </c>
      <c r="Y107">
        <v>30261.711670000001</v>
      </c>
      <c r="Z107">
        <v>0.19554463283056411</v>
      </c>
      <c r="AC107" t="s">
        <v>713</v>
      </c>
      <c r="AD107">
        <v>30261.711670000001</v>
      </c>
      <c r="AF107" t="s">
        <v>713</v>
      </c>
      <c r="AG107">
        <v>0.19554463283056411</v>
      </c>
    </row>
    <row r="108" spans="1:33" hidden="1">
      <c r="A108" s="851" t="s">
        <v>5119</v>
      </c>
      <c r="B108" s="851" t="s">
        <v>429</v>
      </c>
      <c r="C108" s="854">
        <v>9.02182</v>
      </c>
      <c r="D108" s="854">
        <v>0</v>
      </c>
      <c r="E108" s="855">
        <v>-1</v>
      </c>
      <c r="F108" s="854">
        <v>2058.6430399999999</v>
      </c>
      <c r="G108" s="854">
        <v>1977.0611100000001</v>
      </c>
      <c r="H108" s="855">
        <v>-3.9628982982887528E-2</v>
      </c>
      <c r="I108" s="854">
        <v>802.39952000000005</v>
      </c>
      <c r="J108" s="855">
        <v>1.4639360576885689</v>
      </c>
      <c r="K108" s="854">
        <v>25086.000359999998</v>
      </c>
      <c r="L108" s="854">
        <v>25476.804169999999</v>
      </c>
      <c r="M108" s="855">
        <v>1.5578561922654721E-2</v>
      </c>
      <c r="O108" t="s">
        <v>429</v>
      </c>
      <c r="P108">
        <v>9.02182</v>
      </c>
      <c r="Q108">
        <v>0</v>
      </c>
      <c r="R108">
        <v>-1</v>
      </c>
      <c r="S108">
        <v>2058.6430399999999</v>
      </c>
      <c r="T108">
        <v>1977.0611100000001</v>
      </c>
      <c r="U108">
        <v>-3.9628982982887528E-2</v>
      </c>
      <c r="V108">
        <v>802.39952000000005</v>
      </c>
      <c r="W108">
        <v>1.4639360576885689</v>
      </c>
      <c r="X108">
        <v>25086.000359999998</v>
      </c>
      <c r="Y108">
        <v>25476.804169999999</v>
      </c>
      <c r="Z108">
        <v>1.5578561922654721E-2</v>
      </c>
      <c r="AC108" t="s">
        <v>429</v>
      </c>
      <c r="AD108">
        <v>25476.804169999999</v>
      </c>
      <c r="AF108" t="s">
        <v>429</v>
      </c>
      <c r="AG108">
        <v>1.5578561922654721E-2</v>
      </c>
    </row>
    <row r="109" spans="1:33" hidden="1">
      <c r="A109" s="851" t="s">
        <v>5120</v>
      </c>
      <c r="B109" s="851" t="s">
        <v>429</v>
      </c>
      <c r="C109" s="854">
        <v>0.18</v>
      </c>
      <c r="D109" s="854">
        <v>0</v>
      </c>
      <c r="E109" s="855">
        <v>-1</v>
      </c>
      <c r="F109" s="854">
        <v>39.463169999999998</v>
      </c>
      <c r="G109" s="854">
        <v>53.962339999999998</v>
      </c>
      <c r="H109" s="855">
        <v>0.36741017003955845</v>
      </c>
      <c r="I109" s="854">
        <v>38.795079999999999</v>
      </c>
      <c r="J109" s="855">
        <v>0.39095833801605773</v>
      </c>
      <c r="K109" s="854">
        <v>500.09007000000003</v>
      </c>
      <c r="L109" s="854">
        <v>534.29133000000002</v>
      </c>
      <c r="M109" s="855">
        <v>6.8390200189337946E-2</v>
      </c>
      <c r="O109" t="s">
        <v>429</v>
      </c>
      <c r="P109">
        <v>0.18</v>
      </c>
      <c r="Q109">
        <v>0</v>
      </c>
      <c r="R109">
        <v>-1</v>
      </c>
      <c r="S109">
        <v>39.463169999999998</v>
      </c>
      <c r="T109">
        <v>53.962339999999998</v>
      </c>
      <c r="U109">
        <v>0.36741017003955845</v>
      </c>
      <c r="V109">
        <v>38.795079999999999</v>
      </c>
      <c r="W109">
        <v>0.39095833801605773</v>
      </c>
      <c r="X109">
        <v>500.09007000000003</v>
      </c>
      <c r="Y109">
        <v>534.29133000000002</v>
      </c>
      <c r="Z109">
        <v>6.8390200189337946E-2</v>
      </c>
      <c r="AC109" t="s">
        <v>429</v>
      </c>
      <c r="AD109">
        <v>534.29133000000002</v>
      </c>
      <c r="AF109" t="s">
        <v>429</v>
      </c>
      <c r="AG109">
        <v>6.8390200189337946E-2</v>
      </c>
    </row>
    <row r="110" spans="1:33" hidden="1">
      <c r="A110" s="851" t="s">
        <v>5121</v>
      </c>
      <c r="B110" s="851" t="s">
        <v>429</v>
      </c>
      <c r="C110" s="854">
        <v>19.75433</v>
      </c>
      <c r="D110" s="854">
        <v>3.4323100000000002</v>
      </c>
      <c r="E110" s="855">
        <v>-0.82625024488302057</v>
      </c>
      <c r="F110" s="854">
        <v>314.57130999999998</v>
      </c>
      <c r="G110" s="854">
        <v>689.07821999999999</v>
      </c>
      <c r="H110" s="855">
        <v>1.1905310436606569</v>
      </c>
      <c r="I110" s="854">
        <v>425.98658999999998</v>
      </c>
      <c r="J110" s="855">
        <v>0.61760542743845526</v>
      </c>
      <c r="K110" s="854">
        <v>2161.26739</v>
      </c>
      <c r="L110" s="854">
        <v>3476.0803599999999</v>
      </c>
      <c r="M110" s="855">
        <v>0.60835275453816018</v>
      </c>
      <c r="O110" t="s">
        <v>429</v>
      </c>
      <c r="P110">
        <v>19.75433</v>
      </c>
      <c r="Q110">
        <v>3.4323100000000002</v>
      </c>
      <c r="R110">
        <v>-0.82625024488302057</v>
      </c>
      <c r="S110">
        <v>314.57130999999998</v>
      </c>
      <c r="T110">
        <v>689.07821999999999</v>
      </c>
      <c r="U110">
        <v>1.1905310436606569</v>
      </c>
      <c r="V110">
        <v>425.98658999999998</v>
      </c>
      <c r="W110">
        <v>0.61760542743845526</v>
      </c>
      <c r="X110">
        <v>2161.26739</v>
      </c>
      <c r="Y110">
        <v>3476.0803599999999</v>
      </c>
      <c r="Z110">
        <v>0.60835275453816018</v>
      </c>
      <c r="AC110" t="s">
        <v>429</v>
      </c>
      <c r="AD110">
        <v>3476.0803599999999</v>
      </c>
      <c r="AF110" t="s">
        <v>429</v>
      </c>
      <c r="AG110">
        <v>0.60835275453816018</v>
      </c>
    </row>
    <row r="111" spans="1:33" hidden="1">
      <c r="A111" s="851" t="s">
        <v>5122</v>
      </c>
      <c r="B111" s="851" t="s">
        <v>429</v>
      </c>
      <c r="C111" s="854">
        <v>0</v>
      </c>
      <c r="D111" s="854">
        <v>0</v>
      </c>
      <c r="E111" s="855" t="s">
        <v>1082</v>
      </c>
      <c r="F111" s="854">
        <v>32.020159999999997</v>
      </c>
      <c r="G111" s="854">
        <v>0</v>
      </c>
      <c r="H111" s="855">
        <v>-1</v>
      </c>
      <c r="I111" s="854">
        <v>0.25</v>
      </c>
      <c r="J111" s="855">
        <v>-1</v>
      </c>
      <c r="K111" s="854">
        <v>190.06778</v>
      </c>
      <c r="L111" s="854">
        <v>31.06</v>
      </c>
      <c r="M111" s="855">
        <v>-0.8365846120789121</v>
      </c>
      <c r="O111" t="s">
        <v>429</v>
      </c>
      <c r="P111">
        <v>0</v>
      </c>
      <c r="Q111">
        <v>0</v>
      </c>
      <c r="R111" t="s">
        <v>1082</v>
      </c>
      <c r="S111">
        <v>32.020159999999997</v>
      </c>
      <c r="T111">
        <v>0</v>
      </c>
      <c r="U111">
        <v>-1</v>
      </c>
      <c r="V111">
        <v>0.25</v>
      </c>
      <c r="W111">
        <v>-1</v>
      </c>
      <c r="X111">
        <v>190.06778</v>
      </c>
      <c r="Y111">
        <v>31.06</v>
      </c>
      <c r="Z111">
        <v>-0.8365846120789121</v>
      </c>
      <c r="AC111" t="s">
        <v>429</v>
      </c>
      <c r="AD111">
        <v>31.06</v>
      </c>
      <c r="AF111" t="s">
        <v>429</v>
      </c>
      <c r="AG111">
        <v>-0.8365846120789121</v>
      </c>
    </row>
    <row r="112" spans="1:33" hidden="1">
      <c r="A112" s="851" t="s">
        <v>5123</v>
      </c>
      <c r="B112" s="851" t="s">
        <v>429</v>
      </c>
      <c r="C112" s="854">
        <v>0</v>
      </c>
      <c r="D112" s="854">
        <v>0</v>
      </c>
      <c r="E112" s="855" t="s">
        <v>1082</v>
      </c>
      <c r="F112" s="854">
        <v>0.90900000000000003</v>
      </c>
      <c r="G112" s="854">
        <v>0</v>
      </c>
      <c r="H112" s="855">
        <v>-1</v>
      </c>
      <c r="I112" s="854">
        <v>0.28999999999999998</v>
      </c>
      <c r="J112" s="855">
        <v>-1</v>
      </c>
      <c r="K112" s="854">
        <v>5.5259799999999997</v>
      </c>
      <c r="L112" s="854">
        <v>5.7622400000000003</v>
      </c>
      <c r="M112" s="855">
        <v>4.2754407363037927E-2</v>
      </c>
      <c r="O112" t="s">
        <v>429</v>
      </c>
      <c r="P112">
        <v>0</v>
      </c>
      <c r="Q112">
        <v>0</v>
      </c>
      <c r="R112" t="s">
        <v>1082</v>
      </c>
      <c r="S112">
        <v>0.90900000000000003</v>
      </c>
      <c r="T112">
        <v>0</v>
      </c>
      <c r="U112">
        <v>-1</v>
      </c>
      <c r="V112">
        <v>0.28999999999999998</v>
      </c>
      <c r="W112">
        <v>-1</v>
      </c>
      <c r="X112">
        <v>5.5259799999999997</v>
      </c>
      <c r="Y112">
        <v>5.7622400000000003</v>
      </c>
      <c r="Z112">
        <v>4.2754407363037927E-2</v>
      </c>
      <c r="AC112" t="s">
        <v>429</v>
      </c>
      <c r="AD112">
        <v>5.7622400000000003</v>
      </c>
      <c r="AF112" t="s">
        <v>429</v>
      </c>
      <c r="AG112">
        <v>4.2754407363037927E-2</v>
      </c>
    </row>
    <row r="113" spans="1:33">
      <c r="A113" s="851" t="s">
        <v>5124</v>
      </c>
      <c r="B113" s="851" t="s">
        <v>429</v>
      </c>
      <c r="C113" s="854">
        <v>0</v>
      </c>
      <c r="D113" s="854">
        <v>0</v>
      </c>
      <c r="E113" s="855" t="s">
        <v>1082</v>
      </c>
      <c r="F113" s="854">
        <v>100.30734</v>
      </c>
      <c r="G113" s="854">
        <v>34.280200000000001</v>
      </c>
      <c r="H113" s="855">
        <v>-0.65824833955321704</v>
      </c>
      <c r="I113" s="854">
        <v>232.00434999999999</v>
      </c>
      <c r="J113" s="855">
        <v>-0.85224328767973534</v>
      </c>
      <c r="K113" s="854">
        <v>1875.98252</v>
      </c>
      <c r="L113" s="854">
        <v>1509.43535</v>
      </c>
      <c r="M113" s="855">
        <v>-0.19538943785041241</v>
      </c>
      <c r="O113" t="s">
        <v>429</v>
      </c>
      <c r="P113">
        <v>0</v>
      </c>
      <c r="Q113">
        <v>0</v>
      </c>
      <c r="R113" t="s">
        <v>1082</v>
      </c>
      <c r="S113">
        <v>100.30734</v>
      </c>
      <c r="T113">
        <v>34.280200000000001</v>
      </c>
      <c r="U113">
        <v>-0.65824833955321704</v>
      </c>
      <c r="V113">
        <v>232.00434999999999</v>
      </c>
      <c r="W113">
        <v>-0.85224328767973534</v>
      </c>
      <c r="X113">
        <v>1875.98252</v>
      </c>
      <c r="Y113">
        <v>1509.43535</v>
      </c>
      <c r="Z113">
        <v>-0.19538943785041241</v>
      </c>
      <c r="AC113" t="s">
        <v>429</v>
      </c>
      <c r="AD113">
        <v>1509.43535</v>
      </c>
      <c r="AF113" t="s">
        <v>429</v>
      </c>
      <c r="AG113">
        <v>-0.19538943785041241</v>
      </c>
    </row>
    <row r="114" spans="1:33" hidden="1">
      <c r="A114" s="851" t="s">
        <v>5127</v>
      </c>
      <c r="B114" s="851" t="s">
        <v>429</v>
      </c>
      <c r="C114" s="854">
        <v>15</v>
      </c>
      <c r="D114" s="854">
        <v>0</v>
      </c>
      <c r="E114" s="855">
        <v>-1</v>
      </c>
      <c r="F114" s="854">
        <v>297.17655999999999</v>
      </c>
      <c r="G114" s="854">
        <v>378.73784000000001</v>
      </c>
      <c r="H114" s="855">
        <v>0.27445394751187657</v>
      </c>
      <c r="I114" s="854">
        <v>351.16633000000002</v>
      </c>
      <c r="J114" s="855">
        <v>7.851410469790765E-2</v>
      </c>
      <c r="K114" s="854">
        <v>3404.8198900000002</v>
      </c>
      <c r="L114" s="854">
        <v>3476.88213</v>
      </c>
      <c r="M114" s="855">
        <v>2.1164772977169122E-2</v>
      </c>
      <c r="O114" t="s">
        <v>429</v>
      </c>
      <c r="P114">
        <v>15</v>
      </c>
      <c r="Q114">
        <v>0</v>
      </c>
      <c r="R114">
        <v>-1</v>
      </c>
      <c r="S114">
        <v>297.17655999999999</v>
      </c>
      <c r="T114">
        <v>378.73784000000001</v>
      </c>
      <c r="U114">
        <v>0.27445394751187657</v>
      </c>
      <c r="V114">
        <v>351.16633000000002</v>
      </c>
      <c r="W114">
        <v>7.851410469790765E-2</v>
      </c>
      <c r="X114">
        <v>3404.8198900000002</v>
      </c>
      <c r="Y114">
        <v>3476.88213</v>
      </c>
      <c r="Z114">
        <v>2.1164772977169122E-2</v>
      </c>
      <c r="AC114" t="s">
        <v>429</v>
      </c>
      <c r="AD114">
        <v>3476.88213</v>
      </c>
      <c r="AF114" t="s">
        <v>429</v>
      </c>
      <c r="AG114">
        <v>2.1164772977169122E-2</v>
      </c>
    </row>
    <row r="115" spans="1:33" hidden="1">
      <c r="A115" s="851" t="s">
        <v>5128</v>
      </c>
      <c r="B115" s="851" t="s">
        <v>429</v>
      </c>
      <c r="C115" s="854">
        <v>0</v>
      </c>
      <c r="D115" s="854">
        <v>0.67007000000000005</v>
      </c>
      <c r="E115" s="855" t="s">
        <v>1082</v>
      </c>
      <c r="F115" s="854">
        <v>16.360389999999999</v>
      </c>
      <c r="G115" s="854">
        <v>71.207380000000001</v>
      </c>
      <c r="H115" s="855">
        <v>3.3524255839866903</v>
      </c>
      <c r="I115" s="854">
        <v>107.21419</v>
      </c>
      <c r="J115" s="855">
        <v>-0.33583996670589966</v>
      </c>
      <c r="K115" s="854">
        <v>1028.89634</v>
      </c>
      <c r="L115" s="854">
        <v>1147.05891</v>
      </c>
      <c r="M115" s="855">
        <v>0.1148439987647345</v>
      </c>
      <c r="O115" t="s">
        <v>429</v>
      </c>
      <c r="P115">
        <v>0</v>
      </c>
      <c r="Q115">
        <v>0.67007000000000005</v>
      </c>
      <c r="R115" t="s">
        <v>1082</v>
      </c>
      <c r="S115">
        <v>16.360389999999999</v>
      </c>
      <c r="T115">
        <v>71.207380000000001</v>
      </c>
      <c r="U115">
        <v>3.3524255839866903</v>
      </c>
      <c r="V115">
        <v>107.21419</v>
      </c>
      <c r="W115">
        <v>-0.33583996670589966</v>
      </c>
      <c r="X115">
        <v>1028.89634</v>
      </c>
      <c r="Y115">
        <v>1147.05891</v>
      </c>
      <c r="Z115">
        <v>0.1148439987647345</v>
      </c>
      <c r="AC115" t="s">
        <v>429</v>
      </c>
      <c r="AD115">
        <v>1147.05891</v>
      </c>
      <c r="AF115" t="s">
        <v>429</v>
      </c>
      <c r="AG115">
        <v>0.1148439987647345</v>
      </c>
    </row>
    <row r="116" spans="1:33" hidden="1">
      <c r="A116" s="851" t="s">
        <v>5129</v>
      </c>
      <c r="B116" s="851" t="s">
        <v>429</v>
      </c>
      <c r="C116" s="854">
        <v>0</v>
      </c>
      <c r="D116" s="854">
        <v>0</v>
      </c>
      <c r="E116" s="855" t="s">
        <v>1082</v>
      </c>
      <c r="F116" s="854">
        <v>183.8665</v>
      </c>
      <c r="G116" s="854">
        <v>80.485929999999996</v>
      </c>
      <c r="H116" s="855">
        <v>-0.56225886716721107</v>
      </c>
      <c r="I116" s="854">
        <v>962.03724</v>
      </c>
      <c r="J116" s="855">
        <v>-0.91633803073984954</v>
      </c>
      <c r="K116" s="854">
        <v>799.23235999999997</v>
      </c>
      <c r="L116" s="854">
        <v>5579.4046399999997</v>
      </c>
      <c r="M116" s="855">
        <v>5.9809543747703104</v>
      </c>
      <c r="O116" t="s">
        <v>429</v>
      </c>
      <c r="P116">
        <v>0</v>
      </c>
      <c r="Q116">
        <v>0</v>
      </c>
      <c r="R116" t="s">
        <v>1082</v>
      </c>
      <c r="S116">
        <v>183.8665</v>
      </c>
      <c r="T116">
        <v>80.485929999999996</v>
      </c>
      <c r="U116">
        <v>-0.56225886716721107</v>
      </c>
      <c r="V116">
        <v>962.03724</v>
      </c>
      <c r="W116">
        <v>-0.91633803073984954</v>
      </c>
      <c r="X116">
        <v>799.23235999999997</v>
      </c>
      <c r="Y116">
        <v>5579.4046399999997</v>
      </c>
      <c r="Z116">
        <v>5.9809543747703104</v>
      </c>
      <c r="AC116" t="s">
        <v>429</v>
      </c>
      <c r="AD116">
        <v>5579.4046399999997</v>
      </c>
      <c r="AF116" t="s">
        <v>429</v>
      </c>
      <c r="AG116">
        <v>5.9809543747703104</v>
      </c>
    </row>
    <row r="117" spans="1:33" hidden="1">
      <c r="A117" s="851" t="s">
        <v>5130</v>
      </c>
      <c r="B117" s="851" t="s">
        <v>429</v>
      </c>
      <c r="C117" s="854">
        <v>0</v>
      </c>
      <c r="D117" s="854">
        <v>0</v>
      </c>
      <c r="E117" s="855" t="s">
        <v>1082</v>
      </c>
      <c r="F117" s="854">
        <v>71.727789999999999</v>
      </c>
      <c r="G117" s="854">
        <v>22.146570000000001</v>
      </c>
      <c r="H117" s="855">
        <v>-0.69124142818285628</v>
      </c>
      <c r="I117" s="854">
        <v>67.241569999999996</v>
      </c>
      <c r="J117" s="855">
        <v>-0.67064168787254674</v>
      </c>
      <c r="K117" s="854">
        <v>3085.6042499999999</v>
      </c>
      <c r="L117" s="854">
        <v>988.79852000000005</v>
      </c>
      <c r="M117" s="855">
        <v>-0.67954460783491588</v>
      </c>
      <c r="O117" t="s">
        <v>429</v>
      </c>
      <c r="P117">
        <v>0</v>
      </c>
      <c r="Q117">
        <v>0</v>
      </c>
      <c r="R117" t="s">
        <v>1082</v>
      </c>
      <c r="S117">
        <v>71.727789999999999</v>
      </c>
      <c r="T117">
        <v>22.146570000000001</v>
      </c>
      <c r="U117">
        <v>-0.69124142818285628</v>
      </c>
      <c r="V117">
        <v>67.241569999999996</v>
      </c>
      <c r="W117">
        <v>-0.67064168787254674</v>
      </c>
      <c r="X117">
        <v>3085.6042499999999</v>
      </c>
      <c r="Y117">
        <v>988.79852000000005</v>
      </c>
      <c r="Z117">
        <v>-0.67954460783491588</v>
      </c>
      <c r="AC117" t="s">
        <v>429</v>
      </c>
      <c r="AD117">
        <v>988.79852000000005</v>
      </c>
      <c r="AF117" t="s">
        <v>429</v>
      </c>
      <c r="AG117">
        <v>-0.67954460783491588</v>
      </c>
    </row>
    <row r="118" spans="1:33" hidden="1">
      <c r="A118" s="851" t="s">
        <v>5131</v>
      </c>
      <c r="B118" s="851" t="s">
        <v>429</v>
      </c>
      <c r="C118" s="854">
        <v>7.7867199999999999</v>
      </c>
      <c r="D118" s="854">
        <v>0</v>
      </c>
      <c r="E118" s="855">
        <v>-1</v>
      </c>
      <c r="F118" s="854">
        <v>1235.0940499999999</v>
      </c>
      <c r="G118" s="854">
        <v>718.05043000000001</v>
      </c>
      <c r="H118" s="855">
        <v>-0.41862692156925208</v>
      </c>
      <c r="I118" s="854">
        <v>1509.17607</v>
      </c>
      <c r="J118" s="855">
        <v>-0.52421029972997113</v>
      </c>
      <c r="K118" s="854">
        <v>7427.1218799999997</v>
      </c>
      <c r="L118" s="854">
        <v>8298.94686</v>
      </c>
      <c r="M118" s="855">
        <v>0.11738396031276666</v>
      </c>
      <c r="O118" t="s">
        <v>429</v>
      </c>
      <c r="P118">
        <v>7.7867199999999999</v>
      </c>
      <c r="Q118">
        <v>0</v>
      </c>
      <c r="R118">
        <v>-1</v>
      </c>
      <c r="S118">
        <v>1235.0940499999999</v>
      </c>
      <c r="T118">
        <v>718.05043000000001</v>
      </c>
      <c r="U118">
        <v>-0.41862692156925208</v>
      </c>
      <c r="V118">
        <v>1509.17607</v>
      </c>
      <c r="W118">
        <v>-0.52421029972997113</v>
      </c>
      <c r="X118">
        <v>7427.1218799999997</v>
      </c>
      <c r="Y118">
        <v>8298.94686</v>
      </c>
      <c r="Z118">
        <v>0.11738396031276666</v>
      </c>
      <c r="AC118" t="s">
        <v>429</v>
      </c>
      <c r="AD118">
        <v>8298.94686</v>
      </c>
      <c r="AF118" t="s">
        <v>429</v>
      </c>
      <c r="AG118">
        <v>0.11738396031276666</v>
      </c>
    </row>
    <row r="119" spans="1:33" hidden="1">
      <c r="A119" s="851" t="s">
        <v>5133</v>
      </c>
      <c r="B119" s="851" t="s">
        <v>429</v>
      </c>
      <c r="C119" s="854">
        <v>0</v>
      </c>
      <c r="D119" s="854">
        <v>0</v>
      </c>
      <c r="E119" s="855" t="s">
        <v>1082</v>
      </c>
      <c r="F119" s="854">
        <v>27.153189999999999</v>
      </c>
      <c r="G119" s="854">
        <v>85.495009999999994</v>
      </c>
      <c r="H119" s="855">
        <v>2.1486175289164917</v>
      </c>
      <c r="I119" s="854">
        <v>41.498539999999998</v>
      </c>
      <c r="J119" s="855">
        <v>1.0601932019777078</v>
      </c>
      <c r="K119" s="854">
        <v>564.44840999999997</v>
      </c>
      <c r="L119" s="854">
        <v>619.53819999999996</v>
      </c>
      <c r="M119" s="855">
        <v>9.7599335960570688E-2</v>
      </c>
      <c r="O119" t="s">
        <v>429</v>
      </c>
      <c r="P119">
        <v>0</v>
      </c>
      <c r="Q119">
        <v>0</v>
      </c>
      <c r="R119" t="s">
        <v>1082</v>
      </c>
      <c r="S119">
        <v>27.153189999999999</v>
      </c>
      <c r="T119">
        <v>85.495009999999994</v>
      </c>
      <c r="U119">
        <v>2.1486175289164917</v>
      </c>
      <c r="V119">
        <v>41.498539999999998</v>
      </c>
      <c r="W119">
        <v>1.0601932019777078</v>
      </c>
      <c r="X119">
        <v>564.44840999999997</v>
      </c>
      <c r="Y119">
        <v>619.53819999999996</v>
      </c>
      <c r="Z119">
        <v>9.7599335960570688E-2</v>
      </c>
      <c r="AC119" t="s">
        <v>429</v>
      </c>
      <c r="AD119">
        <v>619.53819999999996</v>
      </c>
      <c r="AF119" t="s">
        <v>429</v>
      </c>
      <c r="AG119">
        <v>9.7599335960570688E-2</v>
      </c>
    </row>
    <row r="120" spans="1:33" hidden="1">
      <c r="A120" s="851" t="s">
        <v>5134</v>
      </c>
      <c r="B120" s="851" t="s">
        <v>429</v>
      </c>
      <c r="C120" s="854">
        <v>105.46953000000001</v>
      </c>
      <c r="D120" s="854">
        <v>0.32366</v>
      </c>
      <c r="E120" s="855">
        <v>-0.99693124639884145</v>
      </c>
      <c r="F120" s="854">
        <v>3161.2332900000001</v>
      </c>
      <c r="G120" s="854">
        <v>3603.1504799999998</v>
      </c>
      <c r="H120" s="855">
        <v>0.1397926535184626</v>
      </c>
      <c r="I120" s="854">
        <v>5512.58997</v>
      </c>
      <c r="J120" s="855">
        <v>-0.34637792768759113</v>
      </c>
      <c r="K120" s="854">
        <v>45664.663809999998</v>
      </c>
      <c r="L120" s="854">
        <v>41521.572189999999</v>
      </c>
      <c r="M120" s="855">
        <v>-9.0728613206010555E-2</v>
      </c>
      <c r="O120" t="s">
        <v>429</v>
      </c>
      <c r="P120">
        <v>105.46953000000001</v>
      </c>
      <c r="Q120">
        <v>0.32366</v>
      </c>
      <c r="R120">
        <v>-0.99693124639884145</v>
      </c>
      <c r="S120">
        <v>3161.2332900000001</v>
      </c>
      <c r="T120">
        <v>3603.1504799999998</v>
      </c>
      <c r="U120">
        <v>0.1397926535184626</v>
      </c>
      <c r="V120">
        <v>5512.58997</v>
      </c>
      <c r="W120">
        <v>-0.34637792768759113</v>
      </c>
      <c r="X120">
        <v>45664.663809999998</v>
      </c>
      <c r="Y120">
        <v>41521.572189999999</v>
      </c>
      <c r="Z120">
        <v>-9.0728613206010555E-2</v>
      </c>
      <c r="AC120" t="s">
        <v>429</v>
      </c>
      <c r="AD120">
        <v>41521.572189999999</v>
      </c>
      <c r="AF120" t="s">
        <v>429</v>
      </c>
      <c r="AG120">
        <v>-9.0728613206010555E-2</v>
      </c>
    </row>
    <row r="121" spans="1:33" hidden="1">
      <c r="A121" s="851" t="s">
        <v>5135</v>
      </c>
      <c r="B121" s="851" t="s">
        <v>429</v>
      </c>
      <c r="C121" s="854">
        <v>0</v>
      </c>
      <c r="D121" s="854">
        <v>0</v>
      </c>
      <c r="E121" s="855" t="s">
        <v>1082</v>
      </c>
      <c r="F121" s="854">
        <v>0</v>
      </c>
      <c r="G121" s="854">
        <v>6.6270899999999999</v>
      </c>
      <c r="H121" s="855" t="s">
        <v>1082</v>
      </c>
      <c r="I121" s="854">
        <v>0</v>
      </c>
      <c r="J121" s="855" t="s">
        <v>1082</v>
      </c>
      <c r="K121" s="854">
        <v>28.089110000000002</v>
      </c>
      <c r="L121" s="854">
        <v>37.131030000000003</v>
      </c>
      <c r="M121" s="855">
        <v>0.32190126351457926</v>
      </c>
      <c r="O121" t="s">
        <v>429</v>
      </c>
      <c r="P121">
        <v>0</v>
      </c>
      <c r="Q121">
        <v>0</v>
      </c>
      <c r="R121" t="s">
        <v>1082</v>
      </c>
      <c r="S121">
        <v>0</v>
      </c>
      <c r="T121">
        <v>6.6270899999999999</v>
      </c>
      <c r="U121" t="s">
        <v>1082</v>
      </c>
      <c r="V121">
        <v>0</v>
      </c>
      <c r="W121" t="s">
        <v>1082</v>
      </c>
      <c r="X121">
        <v>28.089110000000002</v>
      </c>
      <c r="Y121">
        <v>37.131030000000003</v>
      </c>
      <c r="Z121">
        <v>0.32190126351457926</v>
      </c>
      <c r="AC121" t="s">
        <v>429</v>
      </c>
      <c r="AD121">
        <v>37.131030000000003</v>
      </c>
      <c r="AF121" t="s">
        <v>429</v>
      </c>
      <c r="AG121">
        <v>0.32190126351457926</v>
      </c>
    </row>
    <row r="122" spans="1:33" hidden="1">
      <c r="A122" s="851" t="s">
        <v>5136</v>
      </c>
      <c r="B122" s="851" t="s">
        <v>429</v>
      </c>
      <c r="C122" s="854">
        <v>0</v>
      </c>
      <c r="D122" s="854">
        <v>17.491700000000002</v>
      </c>
      <c r="E122" s="855" t="s">
        <v>1082</v>
      </c>
      <c r="F122" s="854">
        <v>71.697320000000005</v>
      </c>
      <c r="G122" s="854">
        <v>242.85983999999999</v>
      </c>
      <c r="H122" s="855">
        <v>2.3872931373167083</v>
      </c>
      <c r="I122" s="854">
        <v>165.72434999999999</v>
      </c>
      <c r="J122" s="855">
        <v>0.46544451675327148</v>
      </c>
      <c r="K122" s="854">
        <v>1210.655</v>
      </c>
      <c r="L122" s="854">
        <v>1114.0162700000001</v>
      </c>
      <c r="M122" s="855">
        <v>-7.98235087617859E-2</v>
      </c>
      <c r="O122" t="s">
        <v>429</v>
      </c>
      <c r="P122">
        <v>0</v>
      </c>
      <c r="Q122">
        <v>17.491700000000002</v>
      </c>
      <c r="R122" t="s">
        <v>1082</v>
      </c>
      <c r="S122">
        <v>71.697320000000005</v>
      </c>
      <c r="T122">
        <v>242.85983999999999</v>
      </c>
      <c r="U122">
        <v>2.3872931373167083</v>
      </c>
      <c r="V122">
        <v>165.72434999999999</v>
      </c>
      <c r="W122">
        <v>0.46544451675327148</v>
      </c>
      <c r="X122">
        <v>1210.655</v>
      </c>
      <c r="Y122">
        <v>1114.0162700000001</v>
      </c>
      <c r="Z122">
        <v>-7.98235087617859E-2</v>
      </c>
      <c r="AC122" t="s">
        <v>429</v>
      </c>
      <c r="AD122">
        <v>1114.0162700000001</v>
      </c>
      <c r="AF122" t="s">
        <v>429</v>
      </c>
      <c r="AG122">
        <v>-7.98235087617859E-2</v>
      </c>
    </row>
    <row r="123" spans="1:33" hidden="1">
      <c r="A123" s="851" t="s">
        <v>5138</v>
      </c>
      <c r="B123" s="851" t="s">
        <v>429</v>
      </c>
      <c r="C123" s="854">
        <v>17.259799999999998</v>
      </c>
      <c r="D123" s="854">
        <v>0</v>
      </c>
      <c r="E123" s="855">
        <v>-1</v>
      </c>
      <c r="F123" s="854">
        <v>902.71627999999998</v>
      </c>
      <c r="G123" s="854">
        <v>558.98775000000001</v>
      </c>
      <c r="H123" s="855">
        <v>-0.38077138699658764</v>
      </c>
      <c r="I123" s="854">
        <v>841.82217000000003</v>
      </c>
      <c r="J123" s="855">
        <v>-0.3359788208001222</v>
      </c>
      <c r="K123" s="854">
        <v>8013.5965500000002</v>
      </c>
      <c r="L123" s="854">
        <v>8859.7141100000008</v>
      </c>
      <c r="M123" s="855">
        <v>0.10558524561608995</v>
      </c>
      <c r="O123" t="s">
        <v>429</v>
      </c>
      <c r="P123">
        <v>17.259799999999998</v>
      </c>
      <c r="Q123">
        <v>0</v>
      </c>
      <c r="R123">
        <v>-1</v>
      </c>
      <c r="S123">
        <v>902.71627999999998</v>
      </c>
      <c r="T123">
        <v>558.98775000000001</v>
      </c>
      <c r="U123">
        <v>-0.38077138699658764</v>
      </c>
      <c r="V123">
        <v>841.82217000000003</v>
      </c>
      <c r="W123">
        <v>-0.3359788208001222</v>
      </c>
      <c r="X123">
        <v>8013.5965500000002</v>
      </c>
      <c r="Y123">
        <v>8859.7141100000008</v>
      </c>
      <c r="Z123">
        <v>0.10558524561608995</v>
      </c>
      <c r="AC123" t="s">
        <v>429</v>
      </c>
      <c r="AD123">
        <v>8859.7141100000008</v>
      </c>
      <c r="AF123" t="s">
        <v>429</v>
      </c>
      <c r="AG123">
        <v>0.10558524561608995</v>
      </c>
    </row>
    <row r="124" spans="1:33" hidden="1">
      <c r="A124" s="851" t="s">
        <v>5139</v>
      </c>
      <c r="B124" s="851" t="s">
        <v>429</v>
      </c>
      <c r="C124" s="854">
        <v>0</v>
      </c>
      <c r="D124" s="854">
        <v>0</v>
      </c>
      <c r="E124" s="855" t="s">
        <v>1082</v>
      </c>
      <c r="F124" s="854">
        <v>0</v>
      </c>
      <c r="G124" s="854">
        <v>0</v>
      </c>
      <c r="H124" s="855" t="s">
        <v>1082</v>
      </c>
      <c r="I124" s="854">
        <v>0</v>
      </c>
      <c r="J124" s="855" t="s">
        <v>1082</v>
      </c>
      <c r="K124" s="854">
        <v>0</v>
      </c>
      <c r="L124" s="854">
        <v>1.23112</v>
      </c>
      <c r="M124" s="855" t="s">
        <v>1082</v>
      </c>
      <c r="O124" t="s">
        <v>429</v>
      </c>
      <c r="P124">
        <v>0</v>
      </c>
      <c r="Q124">
        <v>0</v>
      </c>
      <c r="R124" t="s">
        <v>1082</v>
      </c>
      <c r="S124">
        <v>0</v>
      </c>
      <c r="T124">
        <v>0</v>
      </c>
      <c r="U124" t="s">
        <v>1082</v>
      </c>
      <c r="V124">
        <v>0</v>
      </c>
      <c r="W124" t="s">
        <v>1082</v>
      </c>
      <c r="X124">
        <v>0</v>
      </c>
      <c r="Y124">
        <v>1.23112</v>
      </c>
      <c r="Z124" t="s">
        <v>1082</v>
      </c>
      <c r="AC124" t="s">
        <v>429</v>
      </c>
      <c r="AD124">
        <v>1.23112</v>
      </c>
      <c r="AF124" t="s">
        <v>429</v>
      </c>
      <c r="AG124" t="s">
        <v>1082</v>
      </c>
    </row>
    <row r="125" spans="1:33" hidden="1">
      <c r="A125" s="851" t="s">
        <v>5140</v>
      </c>
      <c r="B125" s="851" t="s">
        <v>429</v>
      </c>
      <c r="C125" s="854">
        <v>0</v>
      </c>
      <c r="D125" s="854">
        <v>0</v>
      </c>
      <c r="E125" s="855" t="s">
        <v>1082</v>
      </c>
      <c r="F125" s="854">
        <v>38.35</v>
      </c>
      <c r="G125" s="854">
        <v>166</v>
      </c>
      <c r="H125" s="855">
        <v>3.3285528031290745</v>
      </c>
      <c r="I125" s="854">
        <v>409.97500000000002</v>
      </c>
      <c r="J125" s="855">
        <v>-0.59509726202817248</v>
      </c>
      <c r="K125" s="854">
        <v>3346.3770599999998</v>
      </c>
      <c r="L125" s="854">
        <v>2541.1877500000001</v>
      </c>
      <c r="M125" s="855">
        <v>-0.24061523718429978</v>
      </c>
      <c r="O125" t="s">
        <v>429</v>
      </c>
      <c r="P125">
        <v>0</v>
      </c>
      <c r="Q125">
        <v>0</v>
      </c>
      <c r="R125" t="s">
        <v>1082</v>
      </c>
      <c r="S125">
        <v>38.35</v>
      </c>
      <c r="T125">
        <v>166</v>
      </c>
      <c r="U125">
        <v>3.3285528031290745</v>
      </c>
      <c r="V125">
        <v>409.97500000000002</v>
      </c>
      <c r="W125">
        <v>-0.59509726202817248</v>
      </c>
      <c r="X125">
        <v>3346.3770599999998</v>
      </c>
      <c r="Y125">
        <v>2541.1877500000001</v>
      </c>
      <c r="Z125">
        <v>-0.24061523718429978</v>
      </c>
      <c r="AC125" t="s">
        <v>429</v>
      </c>
      <c r="AD125">
        <v>2541.1877500000001</v>
      </c>
      <c r="AF125" t="s">
        <v>429</v>
      </c>
      <c r="AG125">
        <v>-0.24061523718429978</v>
      </c>
    </row>
    <row r="126" spans="1:33" hidden="1">
      <c r="A126" s="851" t="s">
        <v>5142</v>
      </c>
      <c r="B126" s="851" t="s">
        <v>429</v>
      </c>
      <c r="C126" s="854">
        <v>0</v>
      </c>
      <c r="D126" s="854">
        <v>0</v>
      </c>
      <c r="E126" s="855" t="s">
        <v>1082</v>
      </c>
      <c r="F126" s="854">
        <v>0.51321000000000006</v>
      </c>
      <c r="G126" s="854">
        <v>17.058</v>
      </c>
      <c r="H126" s="855">
        <v>32.237855848483072</v>
      </c>
      <c r="I126" s="854">
        <v>0.63</v>
      </c>
      <c r="J126" s="855">
        <v>26.076190476190476</v>
      </c>
      <c r="K126" s="854">
        <v>11.38003</v>
      </c>
      <c r="L126" s="854">
        <v>26.836449999999999</v>
      </c>
      <c r="M126" s="855">
        <v>1.3582055583333261</v>
      </c>
      <c r="O126" t="s">
        <v>429</v>
      </c>
      <c r="P126">
        <v>0</v>
      </c>
      <c r="Q126">
        <v>0</v>
      </c>
      <c r="R126" t="s">
        <v>1082</v>
      </c>
      <c r="S126">
        <v>0.51321000000000006</v>
      </c>
      <c r="T126">
        <v>17.058</v>
      </c>
      <c r="U126">
        <v>32.237855848483072</v>
      </c>
      <c r="V126">
        <v>0.63</v>
      </c>
      <c r="W126">
        <v>26.076190476190476</v>
      </c>
      <c r="X126">
        <v>11.38003</v>
      </c>
      <c r="Y126">
        <v>26.836449999999999</v>
      </c>
      <c r="Z126">
        <v>1.3582055583333261</v>
      </c>
      <c r="AC126" t="s">
        <v>429</v>
      </c>
      <c r="AD126">
        <v>26.836449999999999</v>
      </c>
      <c r="AF126" t="s">
        <v>429</v>
      </c>
      <c r="AG126">
        <v>1.3582055583333261</v>
      </c>
    </row>
    <row r="127" spans="1:33" hidden="1">
      <c r="A127" s="851" t="s">
        <v>5144</v>
      </c>
      <c r="B127" s="851" t="s">
        <v>429</v>
      </c>
      <c r="C127" s="854">
        <v>0</v>
      </c>
      <c r="D127" s="854">
        <v>0</v>
      </c>
      <c r="E127" s="855" t="s">
        <v>1082</v>
      </c>
      <c r="F127" s="854">
        <v>0</v>
      </c>
      <c r="G127" s="854">
        <v>0</v>
      </c>
      <c r="H127" s="855" t="s">
        <v>1082</v>
      </c>
      <c r="I127" s="854">
        <v>0</v>
      </c>
      <c r="J127" s="855" t="s">
        <v>1082</v>
      </c>
      <c r="K127" s="854">
        <v>258.59856000000002</v>
      </c>
      <c r="L127" s="854">
        <v>0</v>
      </c>
      <c r="M127" s="855">
        <v>-1</v>
      </c>
      <c r="O127" t="s">
        <v>429</v>
      </c>
      <c r="P127">
        <v>0</v>
      </c>
      <c r="Q127">
        <v>0</v>
      </c>
      <c r="R127" t="s">
        <v>1082</v>
      </c>
      <c r="S127">
        <v>0</v>
      </c>
      <c r="T127">
        <v>0</v>
      </c>
      <c r="U127" t="s">
        <v>1082</v>
      </c>
      <c r="V127">
        <v>0</v>
      </c>
      <c r="W127" t="s">
        <v>1082</v>
      </c>
      <c r="X127">
        <v>258.59856000000002</v>
      </c>
      <c r="Y127">
        <v>0</v>
      </c>
      <c r="Z127">
        <v>-1</v>
      </c>
      <c r="AC127" t="s">
        <v>429</v>
      </c>
      <c r="AD127">
        <v>0</v>
      </c>
      <c r="AF127" t="s">
        <v>429</v>
      </c>
      <c r="AG127">
        <v>-1</v>
      </c>
    </row>
    <row r="128" spans="1:33" hidden="1">
      <c r="A128" s="851" t="s">
        <v>5145</v>
      </c>
      <c r="B128" s="851" t="s">
        <v>429</v>
      </c>
      <c r="C128" s="854">
        <v>0</v>
      </c>
      <c r="D128" s="854">
        <v>0</v>
      </c>
      <c r="E128" s="855" t="s">
        <v>1082</v>
      </c>
      <c r="F128" s="854">
        <v>0</v>
      </c>
      <c r="G128" s="854">
        <v>0</v>
      </c>
      <c r="H128" s="855" t="s">
        <v>1082</v>
      </c>
      <c r="I128" s="854">
        <v>0</v>
      </c>
      <c r="J128" s="855" t="s">
        <v>1082</v>
      </c>
      <c r="K128" s="854">
        <v>0</v>
      </c>
      <c r="L128" s="854">
        <v>0</v>
      </c>
      <c r="M128" s="855" t="s">
        <v>1082</v>
      </c>
      <c r="O128" t="s">
        <v>429</v>
      </c>
      <c r="P128">
        <v>0</v>
      </c>
      <c r="Q128">
        <v>0</v>
      </c>
      <c r="R128" t="s">
        <v>1082</v>
      </c>
      <c r="S128">
        <v>0</v>
      </c>
      <c r="T128">
        <v>0</v>
      </c>
      <c r="U128" t="s">
        <v>1082</v>
      </c>
      <c r="V128">
        <v>0</v>
      </c>
      <c r="W128" t="s">
        <v>1082</v>
      </c>
      <c r="X128">
        <v>0</v>
      </c>
      <c r="Y128">
        <v>0</v>
      </c>
      <c r="Z128" t="s">
        <v>1082</v>
      </c>
      <c r="AC128" t="s">
        <v>429</v>
      </c>
      <c r="AD128">
        <v>0</v>
      </c>
      <c r="AF128" t="s">
        <v>429</v>
      </c>
      <c r="AG128" t="s">
        <v>1082</v>
      </c>
    </row>
    <row r="129" spans="1:33" hidden="1">
      <c r="A129" s="852" t="s">
        <v>735</v>
      </c>
      <c r="B129" s="852" t="s">
        <v>429</v>
      </c>
      <c r="C129" s="856">
        <v>174.47219999999999</v>
      </c>
      <c r="D129" s="856">
        <v>21.917739999999998</v>
      </c>
      <c r="E129" s="857">
        <v>-0.87437689213525138</v>
      </c>
      <c r="F129" s="856">
        <v>8551.8026000000009</v>
      </c>
      <c r="G129" s="856">
        <v>8705.1881900000008</v>
      </c>
      <c r="H129" s="857">
        <v>1.7936053622191972E-2</v>
      </c>
      <c r="I129" s="856">
        <v>11468.80097</v>
      </c>
      <c r="J129" s="857">
        <v>-0.24096789082215619</v>
      </c>
      <c r="K129" s="856">
        <v>104662.41735</v>
      </c>
      <c r="L129" s="856">
        <v>105245.75163</v>
      </c>
      <c r="M129" s="857">
        <v>5.5734837276810723E-3</v>
      </c>
      <c r="O129" t="s">
        <v>429</v>
      </c>
      <c r="P129">
        <v>174.47219999999999</v>
      </c>
      <c r="Q129">
        <v>21.917739999999998</v>
      </c>
      <c r="R129">
        <v>-0.87437689213525138</v>
      </c>
      <c r="S129">
        <v>8551.8026000000009</v>
      </c>
      <c r="T129">
        <v>8705.1881900000008</v>
      </c>
      <c r="U129">
        <v>1.7936053622191972E-2</v>
      </c>
      <c r="V129">
        <v>11468.80097</v>
      </c>
      <c r="W129">
        <v>-0.24096789082215619</v>
      </c>
      <c r="X129">
        <v>104662.41735</v>
      </c>
      <c r="Y129">
        <v>105245.75163</v>
      </c>
      <c r="Z129">
        <v>5.5734837276810723E-3</v>
      </c>
      <c r="AC129" t="s">
        <v>429</v>
      </c>
      <c r="AD129">
        <v>105245.75163</v>
      </c>
      <c r="AF129" t="s">
        <v>429</v>
      </c>
      <c r="AG129">
        <v>5.5734837276810723E-3</v>
      </c>
    </row>
    <row r="130" spans="1:33" hidden="1">
      <c r="A130" s="851" t="s">
        <v>5119</v>
      </c>
      <c r="B130" s="851" t="s">
        <v>430</v>
      </c>
      <c r="C130" s="854">
        <v>0</v>
      </c>
      <c r="D130" s="854">
        <v>0</v>
      </c>
      <c r="E130" s="855" t="s">
        <v>1082</v>
      </c>
      <c r="F130" s="854">
        <v>0</v>
      </c>
      <c r="G130" s="854">
        <v>38.985320000000002</v>
      </c>
      <c r="H130" s="855" t="s">
        <v>1082</v>
      </c>
      <c r="I130" s="854">
        <v>0</v>
      </c>
      <c r="J130" s="855" t="s">
        <v>1082</v>
      </c>
      <c r="K130" s="854">
        <v>1.923</v>
      </c>
      <c r="L130" s="854">
        <v>42.698779999999999</v>
      </c>
      <c r="M130" s="855">
        <v>21.204253770150807</v>
      </c>
      <c r="O130" t="s">
        <v>430</v>
      </c>
      <c r="P130">
        <v>0</v>
      </c>
      <c r="Q130">
        <v>0</v>
      </c>
      <c r="R130" t="s">
        <v>1082</v>
      </c>
      <c r="S130">
        <v>0</v>
      </c>
      <c r="T130">
        <v>38.985320000000002</v>
      </c>
      <c r="U130" t="s">
        <v>1082</v>
      </c>
      <c r="V130">
        <v>0</v>
      </c>
      <c r="W130" t="s">
        <v>1082</v>
      </c>
      <c r="X130">
        <v>1.923</v>
      </c>
      <c r="Y130">
        <v>42.698779999999999</v>
      </c>
      <c r="Z130">
        <v>21.204253770150807</v>
      </c>
      <c r="AC130" t="s">
        <v>430</v>
      </c>
      <c r="AD130">
        <v>42.698779999999999</v>
      </c>
      <c r="AF130" t="s">
        <v>430</v>
      </c>
      <c r="AG130">
        <v>21.204253770150807</v>
      </c>
    </row>
    <row r="131" spans="1:33" hidden="1">
      <c r="A131" s="851" t="s">
        <v>5120</v>
      </c>
      <c r="B131" s="851" t="s">
        <v>430</v>
      </c>
      <c r="C131" s="854">
        <v>0</v>
      </c>
      <c r="D131" s="854">
        <v>0</v>
      </c>
      <c r="E131" s="855" t="s">
        <v>1082</v>
      </c>
      <c r="F131" s="854">
        <v>106.42304</v>
      </c>
      <c r="G131" s="854">
        <v>128.11780999999999</v>
      </c>
      <c r="H131" s="855">
        <v>0.20385407144918988</v>
      </c>
      <c r="I131" s="854">
        <v>91.933629999999994</v>
      </c>
      <c r="J131" s="855">
        <v>0.39359024548470467</v>
      </c>
      <c r="K131" s="854">
        <v>818.53000999999995</v>
      </c>
      <c r="L131" s="854">
        <v>1643.63392</v>
      </c>
      <c r="M131" s="855">
        <v>1.0080313487834123</v>
      </c>
      <c r="O131" t="s">
        <v>430</v>
      </c>
      <c r="P131">
        <v>0</v>
      </c>
      <c r="Q131">
        <v>0</v>
      </c>
      <c r="R131" t="s">
        <v>1082</v>
      </c>
      <c r="S131">
        <v>106.42304</v>
      </c>
      <c r="T131">
        <v>128.11780999999999</v>
      </c>
      <c r="U131">
        <v>0.20385407144918988</v>
      </c>
      <c r="V131">
        <v>91.933629999999994</v>
      </c>
      <c r="W131">
        <v>0.39359024548470467</v>
      </c>
      <c r="X131">
        <v>818.53000999999995</v>
      </c>
      <c r="Y131">
        <v>1643.63392</v>
      </c>
      <c r="Z131">
        <v>1.0080313487834123</v>
      </c>
      <c r="AC131" t="s">
        <v>430</v>
      </c>
      <c r="AD131">
        <v>1643.63392</v>
      </c>
      <c r="AF131" t="s">
        <v>430</v>
      </c>
      <c r="AG131">
        <v>1.0080313487834123</v>
      </c>
    </row>
    <row r="132" spans="1:33" hidden="1">
      <c r="A132" s="851" t="s">
        <v>5121</v>
      </c>
      <c r="B132" s="851" t="s">
        <v>430</v>
      </c>
      <c r="C132" s="854">
        <v>78.593100000000007</v>
      </c>
      <c r="D132" s="854">
        <v>0.12135</v>
      </c>
      <c r="E132" s="855">
        <v>-0.99845597132572705</v>
      </c>
      <c r="F132" s="854">
        <v>447.80655999999999</v>
      </c>
      <c r="G132" s="854">
        <v>909.39905999999996</v>
      </c>
      <c r="H132" s="855">
        <v>1.0307854802305711</v>
      </c>
      <c r="I132" s="854">
        <v>601.49793</v>
      </c>
      <c r="J132" s="855">
        <v>0.51189058954866229</v>
      </c>
      <c r="K132" s="854">
        <v>4953.3255799999997</v>
      </c>
      <c r="L132" s="854">
        <v>5625.8036899999997</v>
      </c>
      <c r="M132" s="855">
        <v>0.13576295342168887</v>
      </c>
      <c r="O132" t="s">
        <v>430</v>
      </c>
      <c r="P132">
        <v>78.593100000000007</v>
      </c>
      <c r="Q132">
        <v>0.12135</v>
      </c>
      <c r="R132">
        <v>-0.99845597132572705</v>
      </c>
      <c r="S132">
        <v>447.80655999999999</v>
      </c>
      <c r="T132">
        <v>909.39905999999996</v>
      </c>
      <c r="U132">
        <v>1.0307854802305711</v>
      </c>
      <c r="V132">
        <v>601.49793</v>
      </c>
      <c r="W132">
        <v>0.51189058954866229</v>
      </c>
      <c r="X132">
        <v>4953.3255799999997</v>
      </c>
      <c r="Y132">
        <v>5625.8036899999997</v>
      </c>
      <c r="Z132">
        <v>0.13576295342168887</v>
      </c>
      <c r="AC132" t="s">
        <v>430</v>
      </c>
      <c r="AD132">
        <v>5625.8036899999997</v>
      </c>
      <c r="AF132" t="s">
        <v>430</v>
      </c>
      <c r="AG132">
        <v>0.13576295342168887</v>
      </c>
    </row>
    <row r="133" spans="1:33" hidden="1">
      <c r="A133" s="851" t="s">
        <v>5122</v>
      </c>
      <c r="B133" s="851" t="s">
        <v>430</v>
      </c>
      <c r="C133" s="854">
        <v>0</v>
      </c>
      <c r="D133" s="854">
        <v>0</v>
      </c>
      <c r="E133" s="855" t="s">
        <v>1082</v>
      </c>
      <c r="F133" s="854">
        <v>0</v>
      </c>
      <c r="G133" s="854">
        <v>0.34383000000000002</v>
      </c>
      <c r="H133" s="855" t="s">
        <v>1082</v>
      </c>
      <c r="I133" s="854">
        <v>0</v>
      </c>
      <c r="J133" s="855" t="s">
        <v>1082</v>
      </c>
      <c r="K133" s="854">
        <v>0</v>
      </c>
      <c r="L133" s="854">
        <v>0.34383000000000002</v>
      </c>
      <c r="M133" s="855" t="s">
        <v>1082</v>
      </c>
      <c r="O133" t="s">
        <v>430</v>
      </c>
      <c r="P133">
        <v>0</v>
      </c>
      <c r="Q133">
        <v>0</v>
      </c>
      <c r="R133" t="s">
        <v>1082</v>
      </c>
      <c r="S133">
        <v>0</v>
      </c>
      <c r="T133">
        <v>0.34383000000000002</v>
      </c>
      <c r="U133" t="s">
        <v>1082</v>
      </c>
      <c r="V133">
        <v>0</v>
      </c>
      <c r="W133" t="s">
        <v>1082</v>
      </c>
      <c r="X133">
        <v>0</v>
      </c>
      <c r="Y133">
        <v>0.34383000000000002</v>
      </c>
      <c r="Z133" t="s">
        <v>1082</v>
      </c>
      <c r="AC133" t="s">
        <v>430</v>
      </c>
      <c r="AD133">
        <v>0.34383000000000002</v>
      </c>
      <c r="AF133" t="s">
        <v>430</v>
      </c>
      <c r="AG133" t="s">
        <v>1082</v>
      </c>
    </row>
    <row r="134" spans="1:33" hidden="1">
      <c r="A134" s="851" t="s">
        <v>5123</v>
      </c>
      <c r="B134" s="851" t="s">
        <v>430</v>
      </c>
      <c r="C134" s="854">
        <v>0</v>
      </c>
      <c r="D134" s="854">
        <v>0</v>
      </c>
      <c r="E134" s="855" t="s">
        <v>1082</v>
      </c>
      <c r="F134" s="854">
        <v>0</v>
      </c>
      <c r="G134" s="854">
        <v>0</v>
      </c>
      <c r="H134" s="855" t="s">
        <v>1082</v>
      </c>
      <c r="I134" s="854">
        <v>0</v>
      </c>
      <c r="J134" s="855" t="s">
        <v>1082</v>
      </c>
      <c r="K134" s="854">
        <v>0</v>
      </c>
      <c r="L134" s="854">
        <v>3.7196199999999999</v>
      </c>
      <c r="M134" s="855" t="s">
        <v>1082</v>
      </c>
      <c r="O134" t="s">
        <v>430</v>
      </c>
      <c r="P134">
        <v>0</v>
      </c>
      <c r="Q134">
        <v>0</v>
      </c>
      <c r="R134" t="s">
        <v>1082</v>
      </c>
      <c r="S134">
        <v>0</v>
      </c>
      <c r="T134">
        <v>0</v>
      </c>
      <c r="U134" t="s">
        <v>1082</v>
      </c>
      <c r="V134">
        <v>0</v>
      </c>
      <c r="W134" t="s">
        <v>1082</v>
      </c>
      <c r="X134">
        <v>0</v>
      </c>
      <c r="Y134">
        <v>3.7196199999999999</v>
      </c>
      <c r="Z134" t="s">
        <v>1082</v>
      </c>
      <c r="AC134" t="s">
        <v>430</v>
      </c>
      <c r="AD134">
        <v>3.7196199999999999</v>
      </c>
      <c r="AF134" t="s">
        <v>430</v>
      </c>
      <c r="AG134" t="s">
        <v>1082</v>
      </c>
    </row>
    <row r="135" spans="1:33">
      <c r="A135" s="851" t="s">
        <v>5124</v>
      </c>
      <c r="B135" s="851" t="s">
        <v>430</v>
      </c>
      <c r="C135" s="854">
        <v>16.761489999999998</v>
      </c>
      <c r="D135" s="854">
        <v>0.27895999999999999</v>
      </c>
      <c r="E135" s="855">
        <v>-0.98335708818249457</v>
      </c>
      <c r="F135" s="854">
        <v>436.45859000000002</v>
      </c>
      <c r="G135" s="854">
        <v>446.29397999999998</v>
      </c>
      <c r="H135" s="855">
        <v>2.2534531855587847E-2</v>
      </c>
      <c r="I135" s="854">
        <v>702.56386999999995</v>
      </c>
      <c r="J135" s="855">
        <v>-0.3647638327886118</v>
      </c>
      <c r="K135" s="854">
        <v>3230.9118600000002</v>
      </c>
      <c r="L135" s="854">
        <v>4630.1541200000001</v>
      </c>
      <c r="M135" s="855">
        <v>0.43307967553160043</v>
      </c>
      <c r="O135" t="s">
        <v>430</v>
      </c>
      <c r="P135">
        <v>16.761489999999998</v>
      </c>
      <c r="Q135">
        <v>0.27895999999999999</v>
      </c>
      <c r="R135">
        <v>-0.98335708818249457</v>
      </c>
      <c r="S135">
        <v>436.45859000000002</v>
      </c>
      <c r="T135">
        <v>446.29397999999998</v>
      </c>
      <c r="U135">
        <v>2.2534531855587847E-2</v>
      </c>
      <c r="V135">
        <v>702.56386999999995</v>
      </c>
      <c r="W135">
        <v>-0.3647638327886118</v>
      </c>
      <c r="X135">
        <v>3230.9118600000002</v>
      </c>
      <c r="Y135">
        <v>4630.1541200000001</v>
      </c>
      <c r="Z135">
        <v>0.43307967553160043</v>
      </c>
      <c r="AC135" t="s">
        <v>430</v>
      </c>
      <c r="AD135">
        <v>4630.1541200000001</v>
      </c>
      <c r="AF135" t="s">
        <v>430</v>
      </c>
      <c r="AG135">
        <v>0.43307967553160043</v>
      </c>
    </row>
    <row r="136" spans="1:33" hidden="1">
      <c r="A136" s="851" t="s">
        <v>5127</v>
      </c>
      <c r="B136" s="851" t="s">
        <v>430</v>
      </c>
      <c r="C136" s="854">
        <v>0</v>
      </c>
      <c r="D136" s="854">
        <v>0</v>
      </c>
      <c r="E136" s="855" t="s">
        <v>1082</v>
      </c>
      <c r="F136" s="854">
        <v>0</v>
      </c>
      <c r="G136" s="854">
        <v>0.26424999999999998</v>
      </c>
      <c r="H136" s="855" t="s">
        <v>1082</v>
      </c>
      <c r="I136" s="854">
        <v>0</v>
      </c>
      <c r="J136" s="855" t="s">
        <v>1082</v>
      </c>
      <c r="K136" s="854">
        <v>5.6307299999999998</v>
      </c>
      <c r="L136" s="854">
        <v>1.4519</v>
      </c>
      <c r="M136" s="855">
        <v>-0.74214711058779237</v>
      </c>
      <c r="O136" t="s">
        <v>430</v>
      </c>
      <c r="P136">
        <v>0</v>
      </c>
      <c r="Q136">
        <v>0</v>
      </c>
      <c r="R136" t="s">
        <v>1082</v>
      </c>
      <c r="S136">
        <v>0</v>
      </c>
      <c r="T136">
        <v>0.26424999999999998</v>
      </c>
      <c r="U136" t="s">
        <v>1082</v>
      </c>
      <c r="V136">
        <v>0</v>
      </c>
      <c r="W136" t="s">
        <v>1082</v>
      </c>
      <c r="X136">
        <v>5.6307299999999998</v>
      </c>
      <c r="Y136">
        <v>1.4519</v>
      </c>
      <c r="Z136">
        <v>-0.74214711058779237</v>
      </c>
      <c r="AC136" t="s">
        <v>430</v>
      </c>
      <c r="AD136">
        <v>1.4519</v>
      </c>
      <c r="AF136" t="s">
        <v>430</v>
      </c>
      <c r="AG136">
        <v>-0.74214711058779237</v>
      </c>
    </row>
    <row r="137" spans="1:33" hidden="1">
      <c r="A137" s="851" t="s">
        <v>5128</v>
      </c>
      <c r="B137" s="851" t="s">
        <v>430</v>
      </c>
      <c r="C137" s="854">
        <v>0</v>
      </c>
      <c r="D137" s="854">
        <v>0</v>
      </c>
      <c r="E137" s="855" t="s">
        <v>1082</v>
      </c>
      <c r="F137" s="854">
        <v>1401.3536300000001</v>
      </c>
      <c r="G137" s="854">
        <v>1468.5477100000001</v>
      </c>
      <c r="H137" s="855">
        <v>4.7949410171364004E-2</v>
      </c>
      <c r="I137" s="854">
        <v>1456.7657999999999</v>
      </c>
      <c r="J137" s="855">
        <v>8.0877173255990975E-3</v>
      </c>
      <c r="K137" s="854">
        <v>12454.669379999999</v>
      </c>
      <c r="L137" s="854">
        <v>13509.60578</v>
      </c>
      <c r="M137" s="855">
        <v>8.4702079823495202E-2</v>
      </c>
      <c r="O137" t="s">
        <v>430</v>
      </c>
      <c r="P137">
        <v>0</v>
      </c>
      <c r="Q137">
        <v>0</v>
      </c>
      <c r="R137" t="s">
        <v>1082</v>
      </c>
      <c r="S137">
        <v>1401.3536300000001</v>
      </c>
      <c r="T137">
        <v>1468.5477100000001</v>
      </c>
      <c r="U137">
        <v>4.7949410171364004E-2</v>
      </c>
      <c r="V137">
        <v>1456.7657999999999</v>
      </c>
      <c r="W137">
        <v>8.0877173255990975E-3</v>
      </c>
      <c r="X137">
        <v>12454.669379999999</v>
      </c>
      <c r="Y137">
        <v>13509.60578</v>
      </c>
      <c r="Z137">
        <v>8.4702079823495202E-2</v>
      </c>
      <c r="AC137" t="s">
        <v>430</v>
      </c>
      <c r="AD137">
        <v>13509.60578</v>
      </c>
      <c r="AF137" t="s">
        <v>430</v>
      </c>
      <c r="AG137">
        <v>8.4702079823495202E-2</v>
      </c>
    </row>
    <row r="138" spans="1:33" hidden="1">
      <c r="A138" s="851" t="s">
        <v>5129</v>
      </c>
      <c r="B138" s="851" t="s">
        <v>430</v>
      </c>
      <c r="C138" s="854">
        <v>79</v>
      </c>
      <c r="D138" s="854">
        <v>0</v>
      </c>
      <c r="E138" s="855">
        <v>-1</v>
      </c>
      <c r="F138" s="854">
        <v>1685.80225</v>
      </c>
      <c r="G138" s="854">
        <v>369.92500000000001</v>
      </c>
      <c r="H138" s="855">
        <v>-0.78056441673393184</v>
      </c>
      <c r="I138" s="854">
        <v>505.01920000000001</v>
      </c>
      <c r="J138" s="855">
        <v>-0.26750309691195895</v>
      </c>
      <c r="K138" s="854">
        <v>6407.5627699999995</v>
      </c>
      <c r="L138" s="854">
        <v>9606.6805999999997</v>
      </c>
      <c r="M138" s="855">
        <v>0.49927217958412617</v>
      </c>
      <c r="O138" t="s">
        <v>430</v>
      </c>
      <c r="P138">
        <v>79</v>
      </c>
      <c r="Q138">
        <v>0</v>
      </c>
      <c r="R138">
        <v>-1</v>
      </c>
      <c r="S138">
        <v>1685.80225</v>
      </c>
      <c r="T138">
        <v>369.92500000000001</v>
      </c>
      <c r="U138">
        <v>-0.78056441673393184</v>
      </c>
      <c r="V138">
        <v>505.01920000000001</v>
      </c>
      <c r="W138">
        <v>-0.26750309691195895</v>
      </c>
      <c r="X138">
        <v>6407.5627699999995</v>
      </c>
      <c r="Y138">
        <v>9606.6805999999997</v>
      </c>
      <c r="Z138">
        <v>0.49927217958412617</v>
      </c>
      <c r="AC138" t="s">
        <v>430</v>
      </c>
      <c r="AD138">
        <v>9606.6805999999997</v>
      </c>
      <c r="AF138" t="s">
        <v>430</v>
      </c>
      <c r="AG138">
        <v>0.49927217958412617</v>
      </c>
    </row>
    <row r="139" spans="1:33" hidden="1">
      <c r="A139" s="851" t="s">
        <v>5130</v>
      </c>
      <c r="B139" s="851" t="s">
        <v>430</v>
      </c>
      <c r="C139" s="854">
        <v>28.750599999999999</v>
      </c>
      <c r="D139" s="854">
        <v>135.42688999999999</v>
      </c>
      <c r="E139" s="855">
        <v>3.7104022176928479</v>
      </c>
      <c r="F139" s="854">
        <v>181.42446000000001</v>
      </c>
      <c r="G139" s="854">
        <v>532.25734999999997</v>
      </c>
      <c r="H139" s="855">
        <v>1.9337684124841816</v>
      </c>
      <c r="I139" s="854">
        <v>369.67036000000002</v>
      </c>
      <c r="J139" s="855">
        <v>0.43981613781532269</v>
      </c>
      <c r="K139" s="854">
        <v>3260.9669100000001</v>
      </c>
      <c r="L139" s="854">
        <v>3403.2047600000001</v>
      </c>
      <c r="M139" s="855">
        <v>4.3618305222238529E-2</v>
      </c>
      <c r="O139" t="s">
        <v>430</v>
      </c>
      <c r="P139">
        <v>28.750599999999999</v>
      </c>
      <c r="Q139">
        <v>135.42688999999999</v>
      </c>
      <c r="R139">
        <v>3.7104022176928479</v>
      </c>
      <c r="S139">
        <v>181.42446000000001</v>
      </c>
      <c r="T139">
        <v>532.25734999999997</v>
      </c>
      <c r="U139">
        <v>1.9337684124841816</v>
      </c>
      <c r="V139">
        <v>369.67036000000002</v>
      </c>
      <c r="W139">
        <v>0.43981613781532269</v>
      </c>
      <c r="X139">
        <v>3260.9669100000001</v>
      </c>
      <c r="Y139">
        <v>3403.2047600000001</v>
      </c>
      <c r="Z139">
        <v>4.3618305222238529E-2</v>
      </c>
      <c r="AC139" t="s">
        <v>430</v>
      </c>
      <c r="AD139">
        <v>3403.2047600000001</v>
      </c>
      <c r="AF139" t="s">
        <v>430</v>
      </c>
      <c r="AG139">
        <v>4.3618305222238529E-2</v>
      </c>
    </row>
    <row r="140" spans="1:33" hidden="1">
      <c r="A140" s="851" t="s">
        <v>5131</v>
      </c>
      <c r="B140" s="851" t="s">
        <v>430</v>
      </c>
      <c r="C140" s="854">
        <v>0</v>
      </c>
      <c r="D140" s="854">
        <v>0</v>
      </c>
      <c r="E140" s="855" t="s">
        <v>1082</v>
      </c>
      <c r="F140" s="854">
        <v>29.114000000000001</v>
      </c>
      <c r="G140" s="854">
        <v>102.59668000000001</v>
      </c>
      <c r="H140" s="855">
        <v>2.5239637287902728</v>
      </c>
      <c r="I140" s="854">
        <v>60.342610000000001</v>
      </c>
      <c r="J140" s="855">
        <v>0.70023603553111147</v>
      </c>
      <c r="K140" s="854">
        <v>487.69452999999999</v>
      </c>
      <c r="L140" s="854">
        <v>567.87624000000005</v>
      </c>
      <c r="M140" s="855">
        <v>0.16440969719303622</v>
      </c>
      <c r="O140" t="s">
        <v>430</v>
      </c>
      <c r="P140">
        <v>0</v>
      </c>
      <c r="Q140">
        <v>0</v>
      </c>
      <c r="R140" t="s">
        <v>1082</v>
      </c>
      <c r="S140">
        <v>29.114000000000001</v>
      </c>
      <c r="T140">
        <v>102.59668000000001</v>
      </c>
      <c r="U140">
        <v>2.5239637287902728</v>
      </c>
      <c r="V140">
        <v>60.342610000000001</v>
      </c>
      <c r="W140">
        <v>0.70023603553111147</v>
      </c>
      <c r="X140">
        <v>487.69452999999999</v>
      </c>
      <c r="Y140">
        <v>567.87624000000005</v>
      </c>
      <c r="Z140">
        <v>0.16440969719303622</v>
      </c>
      <c r="AC140" t="s">
        <v>430</v>
      </c>
      <c r="AD140">
        <v>567.87624000000005</v>
      </c>
      <c r="AF140" t="s">
        <v>430</v>
      </c>
      <c r="AG140">
        <v>0.16440969719303622</v>
      </c>
    </row>
    <row r="141" spans="1:33" hidden="1">
      <c r="A141" s="851" t="s">
        <v>5133</v>
      </c>
      <c r="B141" s="851" t="s">
        <v>430</v>
      </c>
      <c r="C141" s="854">
        <v>12.9518</v>
      </c>
      <c r="D141" s="854">
        <v>0</v>
      </c>
      <c r="E141" s="855">
        <v>-1</v>
      </c>
      <c r="F141" s="854">
        <v>451.08888999999999</v>
      </c>
      <c r="G141" s="854">
        <v>187.59325000000001</v>
      </c>
      <c r="H141" s="855">
        <v>-0.58413240902474894</v>
      </c>
      <c r="I141" s="854">
        <v>489.95862</v>
      </c>
      <c r="J141" s="855">
        <v>-0.61712429919081735</v>
      </c>
      <c r="K141" s="854">
        <v>6161.2547000000004</v>
      </c>
      <c r="L141" s="854">
        <v>3981.8858100000002</v>
      </c>
      <c r="M141" s="855">
        <v>-0.35372160316631607</v>
      </c>
      <c r="O141" t="s">
        <v>430</v>
      </c>
      <c r="P141">
        <v>12.9518</v>
      </c>
      <c r="Q141">
        <v>0</v>
      </c>
      <c r="R141">
        <v>-1</v>
      </c>
      <c r="S141">
        <v>451.08888999999999</v>
      </c>
      <c r="T141">
        <v>187.59325000000001</v>
      </c>
      <c r="U141">
        <v>-0.58413240902474894</v>
      </c>
      <c r="V141">
        <v>489.95862</v>
      </c>
      <c r="W141">
        <v>-0.61712429919081735</v>
      </c>
      <c r="X141">
        <v>6161.2547000000004</v>
      </c>
      <c r="Y141">
        <v>3981.8858100000002</v>
      </c>
      <c r="Z141">
        <v>-0.35372160316631607</v>
      </c>
      <c r="AC141" t="s">
        <v>430</v>
      </c>
      <c r="AD141">
        <v>3981.8858100000002</v>
      </c>
      <c r="AF141" t="s">
        <v>430</v>
      </c>
      <c r="AG141">
        <v>-0.35372160316631607</v>
      </c>
    </row>
    <row r="142" spans="1:33" hidden="1">
      <c r="A142" s="851" t="s">
        <v>5134</v>
      </c>
      <c r="B142" s="851" t="s">
        <v>430</v>
      </c>
      <c r="C142" s="854">
        <v>0</v>
      </c>
      <c r="D142" s="854">
        <v>0</v>
      </c>
      <c r="E142" s="855" t="s">
        <v>1082</v>
      </c>
      <c r="F142" s="854">
        <v>9.3292999999999999</v>
      </c>
      <c r="G142" s="854">
        <v>7.0208500000000003</v>
      </c>
      <c r="H142" s="855">
        <v>-0.24744085837093888</v>
      </c>
      <c r="I142" s="854">
        <v>16.630980000000001</v>
      </c>
      <c r="J142" s="855">
        <v>-0.57784508188934147</v>
      </c>
      <c r="K142" s="854">
        <v>134.49229</v>
      </c>
      <c r="L142" s="854">
        <v>342.02958000000001</v>
      </c>
      <c r="M142" s="855">
        <v>1.5431166351617631</v>
      </c>
      <c r="O142" t="s">
        <v>430</v>
      </c>
      <c r="P142">
        <v>0</v>
      </c>
      <c r="Q142">
        <v>0</v>
      </c>
      <c r="R142" t="s">
        <v>1082</v>
      </c>
      <c r="S142">
        <v>9.3292999999999999</v>
      </c>
      <c r="T142">
        <v>7.0208500000000003</v>
      </c>
      <c r="U142">
        <v>-0.24744085837093888</v>
      </c>
      <c r="V142">
        <v>16.630980000000001</v>
      </c>
      <c r="W142">
        <v>-0.57784508188934147</v>
      </c>
      <c r="X142">
        <v>134.49229</v>
      </c>
      <c r="Y142">
        <v>342.02958000000001</v>
      </c>
      <c r="Z142">
        <v>1.5431166351617631</v>
      </c>
      <c r="AC142" t="s">
        <v>430</v>
      </c>
      <c r="AD142">
        <v>342.02958000000001</v>
      </c>
      <c r="AF142" t="s">
        <v>430</v>
      </c>
      <c r="AG142">
        <v>1.5431166351617631</v>
      </c>
    </row>
    <row r="143" spans="1:33" hidden="1">
      <c r="A143" s="851" t="s">
        <v>5135</v>
      </c>
      <c r="B143" s="851" t="s">
        <v>430</v>
      </c>
      <c r="C143" s="854">
        <v>0</v>
      </c>
      <c r="D143" s="854">
        <v>0</v>
      </c>
      <c r="E143" s="855" t="s">
        <v>1082</v>
      </c>
      <c r="F143" s="854">
        <v>0</v>
      </c>
      <c r="G143" s="854">
        <v>0</v>
      </c>
      <c r="H143" s="855" t="s">
        <v>1082</v>
      </c>
      <c r="I143" s="854">
        <v>0</v>
      </c>
      <c r="J143" s="855" t="s">
        <v>1082</v>
      </c>
      <c r="K143" s="854">
        <v>0</v>
      </c>
      <c r="L143" s="854">
        <v>16.199000000000002</v>
      </c>
      <c r="M143" s="855" t="s">
        <v>1082</v>
      </c>
      <c r="O143" t="s">
        <v>430</v>
      </c>
      <c r="P143">
        <v>0</v>
      </c>
      <c r="Q143">
        <v>0</v>
      </c>
      <c r="R143" t="s">
        <v>1082</v>
      </c>
      <c r="S143">
        <v>0</v>
      </c>
      <c r="T143">
        <v>0</v>
      </c>
      <c r="U143" t="s">
        <v>1082</v>
      </c>
      <c r="V143">
        <v>0</v>
      </c>
      <c r="W143" t="s">
        <v>1082</v>
      </c>
      <c r="X143">
        <v>0</v>
      </c>
      <c r="Y143">
        <v>16.199000000000002</v>
      </c>
      <c r="Z143" t="s">
        <v>1082</v>
      </c>
      <c r="AC143" t="s">
        <v>430</v>
      </c>
      <c r="AD143">
        <v>16.199000000000002</v>
      </c>
      <c r="AF143" t="s">
        <v>430</v>
      </c>
      <c r="AG143" t="s">
        <v>1082</v>
      </c>
    </row>
    <row r="144" spans="1:33" hidden="1">
      <c r="A144" s="851" t="s">
        <v>5136</v>
      </c>
      <c r="B144" s="851" t="s">
        <v>430</v>
      </c>
      <c r="C144" s="854">
        <v>42.285499999999999</v>
      </c>
      <c r="D144" s="854">
        <v>0</v>
      </c>
      <c r="E144" s="855">
        <v>-1</v>
      </c>
      <c r="F144" s="854">
        <v>89.35669</v>
      </c>
      <c r="G144" s="854">
        <v>214.41265999999999</v>
      </c>
      <c r="H144" s="855">
        <v>1.3995143508561023</v>
      </c>
      <c r="I144" s="854">
        <v>241.99014</v>
      </c>
      <c r="J144" s="855">
        <v>-0.11396117213701351</v>
      </c>
      <c r="K144" s="854">
        <v>1112.73821</v>
      </c>
      <c r="L144" s="854">
        <v>1463.8935100000001</v>
      </c>
      <c r="M144" s="855">
        <v>0.3155776415730347</v>
      </c>
      <c r="O144" t="s">
        <v>430</v>
      </c>
      <c r="P144">
        <v>42.285499999999999</v>
      </c>
      <c r="Q144">
        <v>0</v>
      </c>
      <c r="R144">
        <v>-1</v>
      </c>
      <c r="S144">
        <v>89.35669</v>
      </c>
      <c r="T144">
        <v>214.41265999999999</v>
      </c>
      <c r="U144">
        <v>1.3995143508561023</v>
      </c>
      <c r="V144">
        <v>241.99014</v>
      </c>
      <c r="W144">
        <v>-0.11396117213701351</v>
      </c>
      <c r="X144">
        <v>1112.73821</v>
      </c>
      <c r="Y144">
        <v>1463.8935100000001</v>
      </c>
      <c r="Z144">
        <v>0.3155776415730347</v>
      </c>
      <c r="AC144" t="s">
        <v>430</v>
      </c>
      <c r="AD144">
        <v>1463.8935100000001</v>
      </c>
      <c r="AF144" t="s">
        <v>430</v>
      </c>
      <c r="AG144">
        <v>0.3155776415730347</v>
      </c>
    </row>
    <row r="145" spans="1:33" hidden="1">
      <c r="A145" s="851" t="s">
        <v>5138</v>
      </c>
      <c r="B145" s="851" t="s">
        <v>430</v>
      </c>
      <c r="C145" s="854">
        <v>0</v>
      </c>
      <c r="D145" s="854">
        <v>0</v>
      </c>
      <c r="E145" s="855" t="s">
        <v>1082</v>
      </c>
      <c r="F145" s="854">
        <v>0</v>
      </c>
      <c r="G145" s="854">
        <v>0.9</v>
      </c>
      <c r="H145" s="855" t="s">
        <v>1082</v>
      </c>
      <c r="I145" s="854">
        <v>0</v>
      </c>
      <c r="J145" s="855" t="s">
        <v>1082</v>
      </c>
      <c r="K145" s="854">
        <v>94.452920000000006</v>
      </c>
      <c r="L145" s="854">
        <v>64.694630000000004</v>
      </c>
      <c r="M145" s="855">
        <v>-0.31505950266016125</v>
      </c>
      <c r="O145" t="s">
        <v>430</v>
      </c>
      <c r="P145">
        <v>0</v>
      </c>
      <c r="Q145">
        <v>0</v>
      </c>
      <c r="R145" t="s">
        <v>1082</v>
      </c>
      <c r="S145">
        <v>0</v>
      </c>
      <c r="T145">
        <v>0.9</v>
      </c>
      <c r="U145" t="s">
        <v>1082</v>
      </c>
      <c r="V145">
        <v>0</v>
      </c>
      <c r="W145" t="s">
        <v>1082</v>
      </c>
      <c r="X145">
        <v>94.452920000000006</v>
      </c>
      <c r="Y145">
        <v>64.694630000000004</v>
      </c>
      <c r="Z145">
        <v>-0.31505950266016125</v>
      </c>
      <c r="AC145" t="s">
        <v>430</v>
      </c>
      <c r="AD145">
        <v>64.694630000000004</v>
      </c>
      <c r="AF145" t="s">
        <v>430</v>
      </c>
      <c r="AG145">
        <v>-0.31505950266016125</v>
      </c>
    </row>
    <row r="146" spans="1:33" hidden="1">
      <c r="A146" s="851" t="s">
        <v>5140</v>
      </c>
      <c r="B146" s="851" t="s">
        <v>430</v>
      </c>
      <c r="C146" s="854">
        <v>0</v>
      </c>
      <c r="D146" s="854">
        <v>0</v>
      </c>
      <c r="E146" s="855" t="s">
        <v>1082</v>
      </c>
      <c r="F146" s="854">
        <v>0</v>
      </c>
      <c r="G146" s="854">
        <v>0</v>
      </c>
      <c r="H146" s="855" t="s">
        <v>1082</v>
      </c>
      <c r="I146" s="854">
        <v>0</v>
      </c>
      <c r="J146" s="855" t="s">
        <v>1082</v>
      </c>
      <c r="K146" s="854">
        <v>325.53766999999999</v>
      </c>
      <c r="L146" s="854">
        <v>0</v>
      </c>
      <c r="M146" s="855">
        <v>-1</v>
      </c>
      <c r="O146" t="s">
        <v>430</v>
      </c>
      <c r="P146">
        <v>0</v>
      </c>
      <c r="Q146">
        <v>0</v>
      </c>
      <c r="R146" t="s">
        <v>1082</v>
      </c>
      <c r="S146">
        <v>0</v>
      </c>
      <c r="T146">
        <v>0</v>
      </c>
      <c r="U146" t="s">
        <v>1082</v>
      </c>
      <c r="V146">
        <v>0</v>
      </c>
      <c r="W146" t="s">
        <v>1082</v>
      </c>
      <c r="X146">
        <v>325.53766999999999</v>
      </c>
      <c r="Y146">
        <v>0</v>
      </c>
      <c r="Z146">
        <v>-1</v>
      </c>
      <c r="AC146" t="s">
        <v>430</v>
      </c>
      <c r="AD146">
        <v>0</v>
      </c>
      <c r="AF146" t="s">
        <v>430</v>
      </c>
      <c r="AG146">
        <v>-1</v>
      </c>
    </row>
    <row r="147" spans="1:33" hidden="1">
      <c r="A147" s="851" t="s">
        <v>5141</v>
      </c>
      <c r="B147" s="851" t="s">
        <v>430</v>
      </c>
      <c r="C147" s="854">
        <v>0</v>
      </c>
      <c r="D147" s="854">
        <v>0</v>
      </c>
      <c r="E147" s="855" t="s">
        <v>1082</v>
      </c>
      <c r="F147" s="854">
        <v>0</v>
      </c>
      <c r="G147" s="854">
        <v>0</v>
      </c>
      <c r="H147" s="855" t="s">
        <v>1082</v>
      </c>
      <c r="I147" s="854">
        <v>0</v>
      </c>
      <c r="J147" s="855" t="s">
        <v>1082</v>
      </c>
      <c r="K147" s="854">
        <v>118.3</v>
      </c>
      <c r="L147" s="854">
        <v>0</v>
      </c>
      <c r="M147" s="855">
        <v>-1</v>
      </c>
      <c r="O147" t="s">
        <v>430</v>
      </c>
      <c r="P147">
        <v>0</v>
      </c>
      <c r="Q147">
        <v>0</v>
      </c>
      <c r="R147" t="s">
        <v>1082</v>
      </c>
      <c r="S147">
        <v>0</v>
      </c>
      <c r="T147">
        <v>0</v>
      </c>
      <c r="U147" t="s">
        <v>1082</v>
      </c>
      <c r="V147">
        <v>0</v>
      </c>
      <c r="W147" t="s">
        <v>1082</v>
      </c>
      <c r="X147">
        <v>118.3</v>
      </c>
      <c r="Y147">
        <v>0</v>
      </c>
      <c r="Z147">
        <v>-1</v>
      </c>
      <c r="AC147" t="s">
        <v>430</v>
      </c>
      <c r="AD147">
        <v>0</v>
      </c>
      <c r="AF147" t="s">
        <v>430</v>
      </c>
      <c r="AG147">
        <v>-1</v>
      </c>
    </row>
    <row r="148" spans="1:33" hidden="1">
      <c r="A148" s="851" t="s">
        <v>5142</v>
      </c>
      <c r="B148" s="851" t="s">
        <v>430</v>
      </c>
      <c r="C148" s="854">
        <v>0</v>
      </c>
      <c r="D148" s="854">
        <v>0</v>
      </c>
      <c r="E148" s="855" t="s">
        <v>1082</v>
      </c>
      <c r="F148" s="854">
        <v>1.39391</v>
      </c>
      <c r="G148" s="854">
        <v>4.8360099999999999</v>
      </c>
      <c r="H148" s="855">
        <v>2.4693846805030453</v>
      </c>
      <c r="I148" s="854">
        <v>2.89066</v>
      </c>
      <c r="J148" s="855">
        <v>0.67297779745802</v>
      </c>
      <c r="K148" s="854">
        <v>14.916320000000001</v>
      </c>
      <c r="L148" s="854">
        <v>11.96335</v>
      </c>
      <c r="M148" s="855">
        <v>-0.19796907011917153</v>
      </c>
      <c r="O148" t="s">
        <v>430</v>
      </c>
      <c r="P148">
        <v>0</v>
      </c>
      <c r="Q148">
        <v>0</v>
      </c>
      <c r="R148" t="s">
        <v>1082</v>
      </c>
      <c r="S148">
        <v>1.39391</v>
      </c>
      <c r="T148">
        <v>4.8360099999999999</v>
      </c>
      <c r="U148">
        <v>2.4693846805030453</v>
      </c>
      <c r="V148">
        <v>2.89066</v>
      </c>
      <c r="W148">
        <v>0.67297779745802</v>
      </c>
      <c r="X148">
        <v>14.916320000000001</v>
      </c>
      <c r="Y148">
        <v>11.96335</v>
      </c>
      <c r="Z148">
        <v>-0.19796907011917153</v>
      </c>
      <c r="AC148" t="s">
        <v>430</v>
      </c>
      <c r="AD148">
        <v>11.96335</v>
      </c>
      <c r="AF148" t="s">
        <v>430</v>
      </c>
      <c r="AG148">
        <v>-0.19796907011917153</v>
      </c>
    </row>
    <row r="149" spans="1:33" hidden="1">
      <c r="A149" s="851" t="s">
        <v>5144</v>
      </c>
      <c r="B149" s="851" t="s">
        <v>430</v>
      </c>
      <c r="C149" s="854">
        <v>0</v>
      </c>
      <c r="D149" s="854">
        <v>2.3111600000000001</v>
      </c>
      <c r="E149" s="855" t="s">
        <v>1082</v>
      </c>
      <c r="F149" s="854">
        <v>46.31033</v>
      </c>
      <c r="G149" s="854">
        <v>66.952399999999997</v>
      </c>
      <c r="H149" s="855">
        <v>0.44573359766600662</v>
      </c>
      <c r="I149" s="854">
        <v>61.25423</v>
      </c>
      <c r="J149" s="855">
        <v>9.3024922523717857E-2</v>
      </c>
      <c r="K149" s="854">
        <v>519.28074000000004</v>
      </c>
      <c r="L149" s="854">
        <v>809.57748000000004</v>
      </c>
      <c r="M149" s="855">
        <v>0.55903621613233723</v>
      </c>
      <c r="O149" t="s">
        <v>430</v>
      </c>
      <c r="P149">
        <v>0</v>
      </c>
      <c r="Q149">
        <v>2.3111600000000001</v>
      </c>
      <c r="R149" t="s">
        <v>1082</v>
      </c>
      <c r="S149">
        <v>46.31033</v>
      </c>
      <c r="T149">
        <v>66.952399999999997</v>
      </c>
      <c r="U149">
        <v>0.44573359766600662</v>
      </c>
      <c r="V149">
        <v>61.25423</v>
      </c>
      <c r="W149">
        <v>9.3024922523717857E-2</v>
      </c>
      <c r="X149">
        <v>519.28074000000004</v>
      </c>
      <c r="Y149">
        <v>809.57748000000004</v>
      </c>
      <c r="Z149">
        <v>0.55903621613233723</v>
      </c>
      <c r="AC149" t="s">
        <v>430</v>
      </c>
      <c r="AD149">
        <v>809.57748000000004</v>
      </c>
      <c r="AF149" t="s">
        <v>430</v>
      </c>
      <c r="AG149">
        <v>0.55903621613233723</v>
      </c>
    </row>
    <row r="150" spans="1:33" hidden="1">
      <c r="A150" s="852" t="s">
        <v>735</v>
      </c>
      <c r="B150" s="852" t="s">
        <v>430</v>
      </c>
      <c r="C150" s="856">
        <v>258.34249</v>
      </c>
      <c r="D150" s="856">
        <v>138.13836000000001</v>
      </c>
      <c r="E150" s="857">
        <v>-0.46528981740479469</v>
      </c>
      <c r="F150" s="856">
        <v>4885.8616499999998</v>
      </c>
      <c r="G150" s="856">
        <v>4478.4461600000004</v>
      </c>
      <c r="H150" s="857">
        <v>-8.3386620249470078E-2</v>
      </c>
      <c r="I150" s="856">
        <v>4600.5180300000002</v>
      </c>
      <c r="J150" s="857">
        <v>-2.6534374869083943E-2</v>
      </c>
      <c r="K150" s="856">
        <v>40102.187619999997</v>
      </c>
      <c r="L150" s="856">
        <v>45725.416599999997</v>
      </c>
      <c r="M150" s="857">
        <v>0.1402224994128638</v>
      </c>
      <c r="O150" t="s">
        <v>430</v>
      </c>
      <c r="P150">
        <v>258.34249</v>
      </c>
      <c r="Q150">
        <v>138.13836000000001</v>
      </c>
      <c r="R150">
        <v>-0.46528981740479469</v>
      </c>
      <c r="S150">
        <v>4885.8616499999998</v>
      </c>
      <c r="T150">
        <v>4478.4461600000004</v>
      </c>
      <c r="U150">
        <v>-8.3386620249470078E-2</v>
      </c>
      <c r="V150">
        <v>4600.5180300000002</v>
      </c>
      <c r="W150">
        <v>-2.6534374869083943E-2</v>
      </c>
      <c r="X150">
        <v>40102.187619999997</v>
      </c>
      <c r="Y150">
        <v>45725.416599999997</v>
      </c>
      <c r="Z150">
        <v>0.1402224994128638</v>
      </c>
      <c r="AC150" t="s">
        <v>430</v>
      </c>
      <c r="AD150">
        <v>45725.416599999997</v>
      </c>
      <c r="AF150" t="s">
        <v>430</v>
      </c>
      <c r="AG150">
        <v>0.1402224994128638</v>
      </c>
    </row>
    <row r="151" spans="1:33" hidden="1">
      <c r="A151" s="851" t="s">
        <v>5119</v>
      </c>
      <c r="B151" s="851" t="s">
        <v>432</v>
      </c>
      <c r="C151" s="854">
        <v>2808.31844</v>
      </c>
      <c r="D151" s="854">
        <v>420.99824000000001</v>
      </c>
      <c r="E151" s="855">
        <v>-0.85008885245933863</v>
      </c>
      <c r="F151" s="854">
        <v>47565.357259999997</v>
      </c>
      <c r="G151" s="854">
        <v>59335.733890000003</v>
      </c>
      <c r="H151" s="855">
        <v>0.24745691629437805</v>
      </c>
      <c r="I151" s="854">
        <v>60158.548329999998</v>
      </c>
      <c r="J151" s="855">
        <v>-1.3677431767243453E-2</v>
      </c>
      <c r="K151" s="854">
        <v>562591.72017999995</v>
      </c>
      <c r="L151" s="854">
        <v>611114.77347000001</v>
      </c>
      <c r="M151" s="855">
        <v>8.6249142227822428E-2</v>
      </c>
      <c r="O151" t="s">
        <v>432</v>
      </c>
      <c r="P151">
        <v>2808.31844</v>
      </c>
      <c r="Q151">
        <v>420.99824000000001</v>
      </c>
      <c r="R151">
        <v>-0.85008885245933863</v>
      </c>
      <c r="S151">
        <v>47565.357259999997</v>
      </c>
      <c r="T151">
        <v>59335.733890000003</v>
      </c>
      <c r="U151">
        <v>0.24745691629437805</v>
      </c>
      <c r="V151">
        <v>60158.548329999998</v>
      </c>
      <c r="W151">
        <v>-1.3677431767243453E-2</v>
      </c>
      <c r="X151">
        <v>562591.72017999995</v>
      </c>
      <c r="Y151">
        <v>611114.77347000001</v>
      </c>
      <c r="Z151">
        <v>8.6249142227822428E-2</v>
      </c>
      <c r="AC151" t="s">
        <v>432</v>
      </c>
      <c r="AD151">
        <v>611114.77347000001</v>
      </c>
      <c r="AF151" t="s">
        <v>432</v>
      </c>
      <c r="AG151">
        <v>8.6249142227822428E-2</v>
      </c>
    </row>
    <row r="152" spans="1:33" hidden="1">
      <c r="A152" s="851" t="s">
        <v>5120</v>
      </c>
      <c r="B152" s="851" t="s">
        <v>432</v>
      </c>
      <c r="C152" s="854">
        <v>1007.81132</v>
      </c>
      <c r="D152" s="854">
        <v>39.918979999999998</v>
      </c>
      <c r="E152" s="855">
        <v>-0.96039042308038369</v>
      </c>
      <c r="F152" s="854">
        <v>16220.31387</v>
      </c>
      <c r="G152" s="854">
        <v>16138.097309999999</v>
      </c>
      <c r="H152" s="855">
        <v>-5.0687403868344694E-3</v>
      </c>
      <c r="I152" s="854">
        <v>17387.30054</v>
      </c>
      <c r="J152" s="855">
        <v>-7.184572597259542E-2</v>
      </c>
      <c r="K152" s="854">
        <v>150097.26485000001</v>
      </c>
      <c r="L152" s="854">
        <v>189531.83527000001</v>
      </c>
      <c r="M152" s="855">
        <v>0.26272677559720381</v>
      </c>
      <c r="O152" t="s">
        <v>432</v>
      </c>
      <c r="P152">
        <v>1007.81132</v>
      </c>
      <c r="Q152">
        <v>39.918979999999998</v>
      </c>
      <c r="R152">
        <v>-0.96039042308038369</v>
      </c>
      <c r="S152">
        <v>16220.31387</v>
      </c>
      <c r="T152">
        <v>16138.097309999999</v>
      </c>
      <c r="U152">
        <v>-5.0687403868344694E-3</v>
      </c>
      <c r="V152">
        <v>17387.30054</v>
      </c>
      <c r="W152">
        <v>-7.184572597259542E-2</v>
      </c>
      <c r="X152">
        <v>150097.26485000001</v>
      </c>
      <c r="Y152">
        <v>189531.83527000001</v>
      </c>
      <c r="Z152">
        <v>0.26272677559720381</v>
      </c>
      <c r="AC152" t="s">
        <v>432</v>
      </c>
      <c r="AD152">
        <v>189531.83527000001</v>
      </c>
      <c r="AF152" t="s">
        <v>432</v>
      </c>
      <c r="AG152">
        <v>0.26272677559720381</v>
      </c>
    </row>
    <row r="153" spans="1:33" hidden="1">
      <c r="A153" s="851" t="s">
        <v>5121</v>
      </c>
      <c r="B153" s="851" t="s">
        <v>432</v>
      </c>
      <c r="C153" s="854">
        <v>1865.4103299999999</v>
      </c>
      <c r="D153" s="854">
        <v>276.31477999999998</v>
      </c>
      <c r="E153" s="855">
        <v>-0.85187453100466104</v>
      </c>
      <c r="F153" s="854">
        <v>33273.684869999997</v>
      </c>
      <c r="G153" s="854">
        <v>35315.535040000002</v>
      </c>
      <c r="H153" s="855">
        <v>6.136531550315194E-2</v>
      </c>
      <c r="I153" s="854">
        <v>34898.381630000003</v>
      </c>
      <c r="J153" s="855">
        <v>1.195337406825181E-2</v>
      </c>
      <c r="K153" s="854">
        <v>333685.18859999999</v>
      </c>
      <c r="L153" s="854">
        <v>350305.25705999997</v>
      </c>
      <c r="M153" s="855">
        <v>4.9807630149035553E-2</v>
      </c>
      <c r="O153" t="s">
        <v>432</v>
      </c>
      <c r="P153">
        <v>1865.4103299999999</v>
      </c>
      <c r="Q153">
        <v>276.31477999999998</v>
      </c>
      <c r="R153">
        <v>-0.85187453100466104</v>
      </c>
      <c r="S153">
        <v>33273.684869999997</v>
      </c>
      <c r="T153">
        <v>35315.535040000002</v>
      </c>
      <c r="U153">
        <v>6.136531550315194E-2</v>
      </c>
      <c r="V153">
        <v>34898.381630000003</v>
      </c>
      <c r="W153">
        <v>1.195337406825181E-2</v>
      </c>
      <c r="X153">
        <v>333685.18859999999</v>
      </c>
      <c r="Y153">
        <v>350305.25705999997</v>
      </c>
      <c r="Z153">
        <v>4.9807630149035553E-2</v>
      </c>
      <c r="AC153" t="s">
        <v>432</v>
      </c>
      <c r="AD153">
        <v>350305.25705999997</v>
      </c>
      <c r="AF153" t="s">
        <v>432</v>
      </c>
      <c r="AG153">
        <v>4.9807630149035553E-2</v>
      </c>
    </row>
    <row r="154" spans="1:33" hidden="1">
      <c r="A154" s="851" t="s">
        <v>5122</v>
      </c>
      <c r="B154" s="851" t="s">
        <v>432</v>
      </c>
      <c r="C154" s="854">
        <v>370.82011999999997</v>
      </c>
      <c r="D154" s="854">
        <v>86.116799999999998</v>
      </c>
      <c r="E154" s="855">
        <v>-0.76776664653471338</v>
      </c>
      <c r="F154" s="854">
        <v>2794.2925799999998</v>
      </c>
      <c r="G154" s="854">
        <v>1465.89707</v>
      </c>
      <c r="H154" s="855">
        <v>-0.47539599808120303</v>
      </c>
      <c r="I154" s="854">
        <v>2511.8483700000002</v>
      </c>
      <c r="J154" s="855">
        <v>-0.41640702221209325</v>
      </c>
      <c r="K154" s="854">
        <v>23442.334340000001</v>
      </c>
      <c r="L154" s="854">
        <v>18766.257880000001</v>
      </c>
      <c r="M154" s="855">
        <v>-0.19947145161312463</v>
      </c>
      <c r="O154" t="s">
        <v>432</v>
      </c>
      <c r="P154">
        <v>370.82011999999997</v>
      </c>
      <c r="Q154">
        <v>86.116799999999998</v>
      </c>
      <c r="R154">
        <v>-0.76776664653471338</v>
      </c>
      <c r="S154">
        <v>2794.2925799999998</v>
      </c>
      <c r="T154">
        <v>1465.89707</v>
      </c>
      <c r="U154">
        <v>-0.47539599808120303</v>
      </c>
      <c r="V154">
        <v>2511.8483700000002</v>
      </c>
      <c r="W154">
        <v>-0.41640702221209325</v>
      </c>
      <c r="X154">
        <v>23442.334340000001</v>
      </c>
      <c r="Y154">
        <v>18766.257880000001</v>
      </c>
      <c r="Z154">
        <v>-0.19947145161312463</v>
      </c>
      <c r="AC154" t="s">
        <v>432</v>
      </c>
      <c r="AD154">
        <v>18766.257880000001</v>
      </c>
      <c r="AF154" t="s">
        <v>432</v>
      </c>
      <c r="AG154">
        <v>-0.19947145161312463</v>
      </c>
    </row>
    <row r="155" spans="1:33" hidden="1">
      <c r="A155" s="851" t="s">
        <v>5123</v>
      </c>
      <c r="B155" s="851" t="s">
        <v>432</v>
      </c>
      <c r="C155" s="854">
        <v>2.76E-2</v>
      </c>
      <c r="D155" s="854">
        <v>94.891409999999993</v>
      </c>
      <c r="E155" s="855">
        <v>3437.0945652173909</v>
      </c>
      <c r="F155" s="854">
        <v>533.89954999999998</v>
      </c>
      <c r="G155" s="854">
        <v>538.92051000000004</v>
      </c>
      <c r="H155" s="855">
        <v>9.404315849301792E-3</v>
      </c>
      <c r="I155" s="854">
        <v>490.45452999999998</v>
      </c>
      <c r="J155" s="855">
        <v>9.8818498016523648E-2</v>
      </c>
      <c r="K155" s="854">
        <v>5007.3214699999999</v>
      </c>
      <c r="L155" s="854">
        <v>3764.6975600000001</v>
      </c>
      <c r="M155" s="855">
        <v>-0.24816140074985038</v>
      </c>
      <c r="O155" t="s">
        <v>432</v>
      </c>
      <c r="P155">
        <v>2.76E-2</v>
      </c>
      <c r="Q155">
        <v>94.891409999999993</v>
      </c>
      <c r="R155">
        <v>3437.0945652173909</v>
      </c>
      <c r="S155">
        <v>533.89954999999998</v>
      </c>
      <c r="T155">
        <v>538.92051000000004</v>
      </c>
      <c r="U155">
        <v>9.404315849301792E-3</v>
      </c>
      <c r="V155">
        <v>490.45452999999998</v>
      </c>
      <c r="W155">
        <v>9.8818498016523648E-2</v>
      </c>
      <c r="X155">
        <v>5007.3214699999999</v>
      </c>
      <c r="Y155">
        <v>3764.6975600000001</v>
      </c>
      <c r="Z155">
        <v>-0.24816140074985038</v>
      </c>
      <c r="AC155" t="s">
        <v>432</v>
      </c>
      <c r="AD155">
        <v>3764.6975600000001</v>
      </c>
      <c r="AF155" t="s">
        <v>432</v>
      </c>
      <c r="AG155">
        <v>-0.24816140074985038</v>
      </c>
    </row>
    <row r="156" spans="1:33">
      <c r="A156" s="851" t="s">
        <v>5124</v>
      </c>
      <c r="B156" s="851" t="s">
        <v>432</v>
      </c>
      <c r="C156" s="854">
        <v>2834.4081799999999</v>
      </c>
      <c r="D156" s="854">
        <v>219.56532000000001</v>
      </c>
      <c r="E156" s="855">
        <v>-0.92253574430483054</v>
      </c>
      <c r="F156" s="854">
        <v>44976.394460000003</v>
      </c>
      <c r="G156" s="854">
        <v>56901.232219999998</v>
      </c>
      <c r="H156" s="855">
        <v>0.26513547613527377</v>
      </c>
      <c r="I156" s="854">
        <v>49222.215600000003</v>
      </c>
      <c r="J156" s="855">
        <v>0.15600713065016913</v>
      </c>
      <c r="K156" s="854">
        <v>402533.62621999998</v>
      </c>
      <c r="L156" s="854">
        <v>458862.70374000003</v>
      </c>
      <c r="M156" s="855">
        <v>0.1399363279260899</v>
      </c>
      <c r="O156" t="s">
        <v>432</v>
      </c>
      <c r="P156">
        <v>2834.4081799999999</v>
      </c>
      <c r="Q156">
        <v>219.56532000000001</v>
      </c>
      <c r="R156">
        <v>-0.92253574430483054</v>
      </c>
      <c r="S156">
        <v>44976.394460000003</v>
      </c>
      <c r="T156">
        <v>56901.232219999998</v>
      </c>
      <c r="U156">
        <v>0.26513547613527377</v>
      </c>
      <c r="V156">
        <v>49222.215600000003</v>
      </c>
      <c r="W156">
        <v>0.15600713065016913</v>
      </c>
      <c r="X156">
        <v>402533.62621999998</v>
      </c>
      <c r="Y156">
        <v>458862.70374000003</v>
      </c>
      <c r="Z156">
        <v>0.1399363279260899</v>
      </c>
      <c r="AC156" t="s">
        <v>432</v>
      </c>
      <c r="AD156">
        <v>458862.70374000003</v>
      </c>
      <c r="AF156" t="s">
        <v>432</v>
      </c>
      <c r="AG156">
        <v>0.1399363279260899</v>
      </c>
    </row>
    <row r="157" spans="1:33" hidden="1">
      <c r="A157" s="851" t="s">
        <v>5125</v>
      </c>
      <c r="B157" s="851" t="s">
        <v>432</v>
      </c>
      <c r="C157" s="854">
        <v>0</v>
      </c>
      <c r="D157" s="854">
        <v>0</v>
      </c>
      <c r="E157" s="855" t="s">
        <v>1082</v>
      </c>
      <c r="F157" s="854">
        <v>524.93721000000005</v>
      </c>
      <c r="G157" s="854">
        <v>505.42270000000002</v>
      </c>
      <c r="H157" s="855">
        <v>-3.7174941361082126E-2</v>
      </c>
      <c r="I157" s="854">
        <v>363.63389999999998</v>
      </c>
      <c r="J157" s="855">
        <v>0.38992184172047772</v>
      </c>
      <c r="K157" s="854">
        <v>1882.3670999999999</v>
      </c>
      <c r="L157" s="854">
        <v>2522.8767200000002</v>
      </c>
      <c r="M157" s="855">
        <v>0.34026817617031258</v>
      </c>
      <c r="O157" t="s">
        <v>432</v>
      </c>
      <c r="P157">
        <v>0</v>
      </c>
      <c r="Q157">
        <v>0</v>
      </c>
      <c r="R157" t="s">
        <v>1082</v>
      </c>
      <c r="S157">
        <v>524.93721000000005</v>
      </c>
      <c r="T157">
        <v>505.42270000000002</v>
      </c>
      <c r="U157">
        <v>-3.7174941361082126E-2</v>
      </c>
      <c r="V157">
        <v>363.63389999999998</v>
      </c>
      <c r="W157">
        <v>0.38992184172047772</v>
      </c>
      <c r="X157">
        <v>1882.3670999999999</v>
      </c>
      <c r="Y157">
        <v>2522.8767200000002</v>
      </c>
      <c r="Z157">
        <v>0.34026817617031258</v>
      </c>
      <c r="AC157" t="s">
        <v>432</v>
      </c>
      <c r="AD157">
        <v>2522.8767200000002</v>
      </c>
      <c r="AF157" t="s">
        <v>432</v>
      </c>
      <c r="AG157">
        <v>0.34026817617031258</v>
      </c>
    </row>
    <row r="158" spans="1:33" hidden="1">
      <c r="A158" s="851" t="s">
        <v>5126</v>
      </c>
      <c r="B158" s="851" t="s">
        <v>432</v>
      </c>
      <c r="C158" s="854">
        <v>0</v>
      </c>
      <c r="D158" s="854">
        <v>0</v>
      </c>
      <c r="E158" s="855" t="s">
        <v>1082</v>
      </c>
      <c r="F158" s="854">
        <v>82.143219999999999</v>
      </c>
      <c r="G158" s="854">
        <v>254.75720000000001</v>
      </c>
      <c r="H158" s="855">
        <v>2.101378299998466</v>
      </c>
      <c r="I158" s="854">
        <v>27.624690000000001</v>
      </c>
      <c r="J158" s="855">
        <v>8.2220835781324606</v>
      </c>
      <c r="K158" s="854">
        <v>5525.9915499999997</v>
      </c>
      <c r="L158" s="854">
        <v>2316.2503700000002</v>
      </c>
      <c r="M158" s="855">
        <v>-0.58084438800851945</v>
      </c>
      <c r="O158" t="s">
        <v>432</v>
      </c>
      <c r="P158">
        <v>0</v>
      </c>
      <c r="Q158">
        <v>0</v>
      </c>
      <c r="R158" t="s">
        <v>1082</v>
      </c>
      <c r="S158">
        <v>82.143219999999999</v>
      </c>
      <c r="T158">
        <v>254.75720000000001</v>
      </c>
      <c r="U158">
        <v>2.101378299998466</v>
      </c>
      <c r="V158">
        <v>27.624690000000001</v>
      </c>
      <c r="W158">
        <v>8.2220835781324606</v>
      </c>
      <c r="X158">
        <v>5525.9915499999997</v>
      </c>
      <c r="Y158">
        <v>2316.2503700000002</v>
      </c>
      <c r="Z158">
        <v>-0.58084438800851945</v>
      </c>
      <c r="AC158" t="s">
        <v>432</v>
      </c>
      <c r="AD158">
        <v>2316.2503700000002</v>
      </c>
      <c r="AF158" t="s">
        <v>432</v>
      </c>
      <c r="AG158">
        <v>-0.58084438800851945</v>
      </c>
    </row>
    <row r="159" spans="1:33" hidden="1">
      <c r="A159" s="851" t="s">
        <v>5127</v>
      </c>
      <c r="B159" s="851" t="s">
        <v>432</v>
      </c>
      <c r="C159" s="854">
        <v>124.35951</v>
      </c>
      <c r="D159" s="854">
        <v>6.6030000000000005E-2</v>
      </c>
      <c r="E159" s="855">
        <v>-0.99946903940036436</v>
      </c>
      <c r="F159" s="854">
        <v>1267.2070100000001</v>
      </c>
      <c r="G159" s="854">
        <v>913.29129</v>
      </c>
      <c r="H159" s="855">
        <v>-0.27928800677957111</v>
      </c>
      <c r="I159" s="854">
        <v>1573.66912</v>
      </c>
      <c r="J159" s="855">
        <v>-0.41964211002628049</v>
      </c>
      <c r="K159" s="854">
        <v>12054.88018</v>
      </c>
      <c r="L159" s="854">
        <v>11546.87736</v>
      </c>
      <c r="M159" s="855">
        <v>-4.2140843576596976E-2</v>
      </c>
      <c r="O159" t="s">
        <v>432</v>
      </c>
      <c r="P159">
        <v>124.35951</v>
      </c>
      <c r="Q159">
        <v>6.6030000000000005E-2</v>
      </c>
      <c r="R159">
        <v>-0.99946903940036436</v>
      </c>
      <c r="S159">
        <v>1267.2070100000001</v>
      </c>
      <c r="T159">
        <v>913.29129</v>
      </c>
      <c r="U159">
        <v>-0.27928800677957111</v>
      </c>
      <c r="V159">
        <v>1573.66912</v>
      </c>
      <c r="W159">
        <v>-0.41964211002628049</v>
      </c>
      <c r="X159">
        <v>12054.88018</v>
      </c>
      <c r="Y159">
        <v>11546.87736</v>
      </c>
      <c r="Z159">
        <v>-4.2140843576596976E-2</v>
      </c>
      <c r="AC159" t="s">
        <v>432</v>
      </c>
      <c r="AD159">
        <v>11546.87736</v>
      </c>
      <c r="AF159" t="s">
        <v>432</v>
      </c>
      <c r="AG159">
        <v>-4.2140843576596976E-2</v>
      </c>
    </row>
    <row r="160" spans="1:33" hidden="1">
      <c r="A160" s="851" t="s">
        <v>5128</v>
      </c>
      <c r="B160" s="851" t="s">
        <v>432</v>
      </c>
      <c r="C160" s="854">
        <v>438.95384999999999</v>
      </c>
      <c r="D160" s="854">
        <v>33.260469999999998</v>
      </c>
      <c r="E160" s="855">
        <v>-0.92422786586790384</v>
      </c>
      <c r="F160" s="854">
        <v>7627.3787899999998</v>
      </c>
      <c r="G160" s="854">
        <v>5840.0200500000001</v>
      </c>
      <c r="H160" s="855">
        <v>-0.23433459766589093</v>
      </c>
      <c r="I160" s="854">
        <v>5037.87392</v>
      </c>
      <c r="J160" s="855">
        <v>0.15922314506830704</v>
      </c>
      <c r="K160" s="854">
        <v>53833.838810000001</v>
      </c>
      <c r="L160" s="854">
        <v>60595.195910000002</v>
      </c>
      <c r="M160" s="855">
        <v>0.12559678539484032</v>
      </c>
      <c r="O160" t="s">
        <v>432</v>
      </c>
      <c r="P160">
        <v>438.95384999999999</v>
      </c>
      <c r="Q160">
        <v>33.260469999999998</v>
      </c>
      <c r="R160">
        <v>-0.92422786586790384</v>
      </c>
      <c r="S160">
        <v>7627.3787899999998</v>
      </c>
      <c r="T160">
        <v>5840.0200500000001</v>
      </c>
      <c r="U160">
        <v>-0.23433459766589093</v>
      </c>
      <c r="V160">
        <v>5037.87392</v>
      </c>
      <c r="W160">
        <v>0.15922314506830704</v>
      </c>
      <c r="X160">
        <v>53833.838810000001</v>
      </c>
      <c r="Y160">
        <v>60595.195910000002</v>
      </c>
      <c r="Z160">
        <v>0.12559678539484032</v>
      </c>
      <c r="AC160" t="s">
        <v>432</v>
      </c>
      <c r="AD160">
        <v>60595.195910000002</v>
      </c>
      <c r="AF160" t="s">
        <v>432</v>
      </c>
      <c r="AG160">
        <v>0.12559678539484032</v>
      </c>
    </row>
    <row r="161" spans="1:33" hidden="1">
      <c r="A161" s="851" t="s">
        <v>5129</v>
      </c>
      <c r="B161" s="851" t="s">
        <v>432</v>
      </c>
      <c r="C161" s="854">
        <v>1498.89192</v>
      </c>
      <c r="D161" s="854">
        <v>123.38093000000001</v>
      </c>
      <c r="E161" s="855">
        <v>-0.91768523910649946</v>
      </c>
      <c r="F161" s="854">
        <v>19022.041570000001</v>
      </c>
      <c r="G161" s="854">
        <v>18544.916399999998</v>
      </c>
      <c r="H161" s="855">
        <v>-2.5082752986539836E-2</v>
      </c>
      <c r="I161" s="854">
        <v>13199.02709</v>
      </c>
      <c r="J161" s="855">
        <v>0.40502146662387051</v>
      </c>
      <c r="K161" s="854">
        <v>158333.98993000001</v>
      </c>
      <c r="L161" s="854">
        <v>143321.59648000001</v>
      </c>
      <c r="M161" s="855">
        <v>-9.4814723336644424E-2</v>
      </c>
      <c r="O161" t="s">
        <v>432</v>
      </c>
      <c r="P161">
        <v>1498.89192</v>
      </c>
      <c r="Q161">
        <v>123.38093000000001</v>
      </c>
      <c r="R161">
        <v>-0.91768523910649946</v>
      </c>
      <c r="S161">
        <v>19022.041570000001</v>
      </c>
      <c r="T161">
        <v>18544.916399999998</v>
      </c>
      <c r="U161">
        <v>-2.5082752986539836E-2</v>
      </c>
      <c r="V161">
        <v>13199.02709</v>
      </c>
      <c r="W161">
        <v>0.40502146662387051</v>
      </c>
      <c r="X161">
        <v>158333.98993000001</v>
      </c>
      <c r="Y161">
        <v>143321.59648000001</v>
      </c>
      <c r="Z161">
        <v>-9.4814723336644424E-2</v>
      </c>
      <c r="AC161" t="s">
        <v>432</v>
      </c>
      <c r="AD161">
        <v>143321.59648000001</v>
      </c>
      <c r="AF161" t="s">
        <v>432</v>
      </c>
      <c r="AG161">
        <v>-9.4814723336644424E-2</v>
      </c>
    </row>
    <row r="162" spans="1:33" hidden="1">
      <c r="A162" s="851" t="s">
        <v>5130</v>
      </c>
      <c r="B162" s="851" t="s">
        <v>432</v>
      </c>
      <c r="C162" s="854">
        <v>896.2364</v>
      </c>
      <c r="D162" s="854">
        <v>70.398690000000002</v>
      </c>
      <c r="E162" s="855">
        <v>-0.92145075785808295</v>
      </c>
      <c r="F162" s="854">
        <v>20820.416829999998</v>
      </c>
      <c r="G162" s="854">
        <v>18773.430250000001</v>
      </c>
      <c r="H162" s="855">
        <v>-9.8316311182132909E-2</v>
      </c>
      <c r="I162" s="854">
        <v>22742.067869999999</v>
      </c>
      <c r="J162" s="855">
        <v>-0.17450645397269227</v>
      </c>
      <c r="K162" s="854">
        <v>188425.72847</v>
      </c>
      <c r="L162" s="854">
        <v>194111.29198000001</v>
      </c>
      <c r="M162" s="855">
        <v>3.017402960925919E-2</v>
      </c>
      <c r="O162" t="s">
        <v>432</v>
      </c>
      <c r="P162">
        <v>896.2364</v>
      </c>
      <c r="Q162">
        <v>70.398690000000002</v>
      </c>
      <c r="R162">
        <v>-0.92145075785808295</v>
      </c>
      <c r="S162">
        <v>20820.416829999998</v>
      </c>
      <c r="T162">
        <v>18773.430250000001</v>
      </c>
      <c r="U162">
        <v>-9.8316311182132909E-2</v>
      </c>
      <c r="V162">
        <v>22742.067869999999</v>
      </c>
      <c r="W162">
        <v>-0.17450645397269227</v>
      </c>
      <c r="X162">
        <v>188425.72847</v>
      </c>
      <c r="Y162">
        <v>194111.29198000001</v>
      </c>
      <c r="Z162">
        <v>3.017402960925919E-2</v>
      </c>
      <c r="AC162" t="s">
        <v>432</v>
      </c>
      <c r="AD162">
        <v>194111.29198000001</v>
      </c>
      <c r="AF162" t="s">
        <v>432</v>
      </c>
      <c r="AG162">
        <v>3.017402960925919E-2</v>
      </c>
    </row>
    <row r="163" spans="1:33" hidden="1">
      <c r="A163" s="851" t="s">
        <v>5131</v>
      </c>
      <c r="B163" s="851" t="s">
        <v>432</v>
      </c>
      <c r="C163" s="854">
        <v>3585.4791</v>
      </c>
      <c r="D163" s="854">
        <v>163.60767999999999</v>
      </c>
      <c r="E163" s="855">
        <v>-0.95436936726252286</v>
      </c>
      <c r="F163" s="854">
        <v>101654.55478000001</v>
      </c>
      <c r="G163" s="854">
        <v>121001.39981</v>
      </c>
      <c r="H163" s="855">
        <v>0.19031950975409107</v>
      </c>
      <c r="I163" s="854">
        <v>114506.2637</v>
      </c>
      <c r="J163" s="855">
        <v>5.6722976544033354E-2</v>
      </c>
      <c r="K163" s="854">
        <v>1139041.50954</v>
      </c>
      <c r="L163" s="854">
        <v>1092736.0315700001</v>
      </c>
      <c r="M163" s="855">
        <v>-4.0653020616167268E-2</v>
      </c>
      <c r="O163" t="s">
        <v>432</v>
      </c>
      <c r="P163">
        <v>3585.4791</v>
      </c>
      <c r="Q163">
        <v>163.60767999999999</v>
      </c>
      <c r="R163">
        <v>-0.95436936726252286</v>
      </c>
      <c r="S163">
        <v>101654.55478000001</v>
      </c>
      <c r="T163">
        <v>121001.39981</v>
      </c>
      <c r="U163">
        <v>0.19031950975409107</v>
      </c>
      <c r="V163">
        <v>114506.2637</v>
      </c>
      <c r="W163">
        <v>5.6722976544033354E-2</v>
      </c>
      <c r="X163">
        <v>1139041.50954</v>
      </c>
      <c r="Y163">
        <v>1092736.0315700001</v>
      </c>
      <c r="Z163">
        <v>-4.0653020616167268E-2</v>
      </c>
      <c r="AC163" t="s">
        <v>432</v>
      </c>
      <c r="AD163">
        <v>1092736.0315700001</v>
      </c>
      <c r="AF163" t="s">
        <v>432</v>
      </c>
      <c r="AG163">
        <v>-4.0653020616167268E-2</v>
      </c>
    </row>
    <row r="164" spans="1:33" hidden="1">
      <c r="A164" s="851" t="s">
        <v>5132</v>
      </c>
      <c r="B164" s="851" t="s">
        <v>432</v>
      </c>
      <c r="C164" s="854">
        <v>0</v>
      </c>
      <c r="D164" s="854">
        <v>0</v>
      </c>
      <c r="E164" s="855" t="s">
        <v>1082</v>
      </c>
      <c r="F164" s="854">
        <v>2391.2213400000001</v>
      </c>
      <c r="G164" s="854">
        <v>369.92392000000001</v>
      </c>
      <c r="H164" s="855">
        <v>-0.84529917251407605</v>
      </c>
      <c r="I164" s="854">
        <v>73.759780000000006</v>
      </c>
      <c r="J164" s="855">
        <v>4.0152524858398433</v>
      </c>
      <c r="K164" s="854">
        <v>4718.5055499999999</v>
      </c>
      <c r="L164" s="854">
        <v>2477.6133199999999</v>
      </c>
      <c r="M164" s="855">
        <v>-0.47491567112811806</v>
      </c>
      <c r="O164" t="s">
        <v>432</v>
      </c>
      <c r="P164">
        <v>0</v>
      </c>
      <c r="Q164">
        <v>0</v>
      </c>
      <c r="R164" t="s">
        <v>1082</v>
      </c>
      <c r="S164">
        <v>2391.2213400000001</v>
      </c>
      <c r="T164">
        <v>369.92392000000001</v>
      </c>
      <c r="U164">
        <v>-0.84529917251407605</v>
      </c>
      <c r="V164">
        <v>73.759780000000006</v>
      </c>
      <c r="W164">
        <v>4.0152524858398433</v>
      </c>
      <c r="X164">
        <v>4718.5055499999999</v>
      </c>
      <c r="Y164">
        <v>2477.6133199999999</v>
      </c>
      <c r="Z164">
        <v>-0.47491567112811806</v>
      </c>
      <c r="AC164" t="s">
        <v>432</v>
      </c>
      <c r="AD164">
        <v>2477.6133199999999</v>
      </c>
      <c r="AF164" t="s">
        <v>432</v>
      </c>
      <c r="AG164">
        <v>-0.47491567112811806</v>
      </c>
    </row>
    <row r="165" spans="1:33" hidden="1">
      <c r="A165" s="851" t="s">
        <v>5133</v>
      </c>
      <c r="B165" s="851" t="s">
        <v>432</v>
      </c>
      <c r="C165" s="854">
        <v>3517.1383000000001</v>
      </c>
      <c r="D165" s="854">
        <v>13.07278</v>
      </c>
      <c r="E165" s="855">
        <v>-0.99628312028560262</v>
      </c>
      <c r="F165" s="854">
        <v>55857.20854</v>
      </c>
      <c r="G165" s="854">
        <v>67816.690530000007</v>
      </c>
      <c r="H165" s="855">
        <v>0.21410812145106894</v>
      </c>
      <c r="I165" s="854">
        <v>54098.673669999996</v>
      </c>
      <c r="J165" s="855">
        <v>0.25357399598517749</v>
      </c>
      <c r="K165" s="854">
        <v>624786.64948999998</v>
      </c>
      <c r="L165" s="854">
        <v>616647.36662999995</v>
      </c>
      <c r="M165" s="855">
        <v>-1.3027299585616881E-2</v>
      </c>
      <c r="O165" t="s">
        <v>432</v>
      </c>
      <c r="P165">
        <v>3517.1383000000001</v>
      </c>
      <c r="Q165">
        <v>13.07278</v>
      </c>
      <c r="R165">
        <v>-0.99628312028560262</v>
      </c>
      <c r="S165">
        <v>55857.20854</v>
      </c>
      <c r="T165">
        <v>67816.690530000007</v>
      </c>
      <c r="U165">
        <v>0.21410812145106894</v>
      </c>
      <c r="V165">
        <v>54098.673669999996</v>
      </c>
      <c r="W165">
        <v>0.25357399598517749</v>
      </c>
      <c r="X165">
        <v>624786.64948999998</v>
      </c>
      <c r="Y165">
        <v>616647.36662999995</v>
      </c>
      <c r="Z165">
        <v>-1.3027299585616881E-2</v>
      </c>
      <c r="AC165" t="s">
        <v>432</v>
      </c>
      <c r="AD165">
        <v>616647.36662999995</v>
      </c>
      <c r="AF165" t="s">
        <v>432</v>
      </c>
      <c r="AG165">
        <v>-1.3027299585616881E-2</v>
      </c>
    </row>
    <row r="166" spans="1:33" hidden="1">
      <c r="A166" s="851" t="s">
        <v>5134</v>
      </c>
      <c r="B166" s="851" t="s">
        <v>432</v>
      </c>
      <c r="C166" s="854">
        <v>9541.6634099999992</v>
      </c>
      <c r="D166" s="854">
        <v>318.21381000000002</v>
      </c>
      <c r="E166" s="855">
        <v>-0.96665006966536871</v>
      </c>
      <c r="F166" s="854">
        <v>109406.96674</v>
      </c>
      <c r="G166" s="854">
        <v>106729.32292000001</v>
      </c>
      <c r="H166" s="855">
        <v>-2.4474161927578897E-2</v>
      </c>
      <c r="I166" s="854">
        <v>117187.00822</v>
      </c>
      <c r="J166" s="855">
        <v>-8.9239289054699245E-2</v>
      </c>
      <c r="K166" s="854">
        <v>1041782.27457</v>
      </c>
      <c r="L166" s="854">
        <v>1113707.4215599999</v>
      </c>
      <c r="M166" s="855">
        <v>6.9040478750406198E-2</v>
      </c>
      <c r="O166" t="s">
        <v>432</v>
      </c>
      <c r="P166">
        <v>9541.6634099999992</v>
      </c>
      <c r="Q166">
        <v>318.21381000000002</v>
      </c>
      <c r="R166">
        <v>-0.96665006966536871</v>
      </c>
      <c r="S166">
        <v>109406.96674</v>
      </c>
      <c r="T166">
        <v>106729.32292000001</v>
      </c>
      <c r="U166">
        <v>-2.4474161927578897E-2</v>
      </c>
      <c r="V166">
        <v>117187.00822</v>
      </c>
      <c r="W166">
        <v>-8.9239289054699245E-2</v>
      </c>
      <c r="X166">
        <v>1041782.27457</v>
      </c>
      <c r="Y166">
        <v>1113707.4215599999</v>
      </c>
      <c r="Z166">
        <v>6.9040478750406198E-2</v>
      </c>
      <c r="AC166" t="s">
        <v>432</v>
      </c>
      <c r="AD166">
        <v>1113707.4215599999</v>
      </c>
      <c r="AF166" t="s">
        <v>432</v>
      </c>
      <c r="AG166">
        <v>6.9040478750406198E-2</v>
      </c>
    </row>
    <row r="167" spans="1:33" hidden="1">
      <c r="A167" s="851" t="s">
        <v>5135</v>
      </c>
      <c r="B167" s="851" t="s">
        <v>432</v>
      </c>
      <c r="C167" s="854">
        <v>306.56527</v>
      </c>
      <c r="D167" s="854">
        <v>0</v>
      </c>
      <c r="E167" s="855">
        <v>-1</v>
      </c>
      <c r="F167" s="854">
        <v>13639.01492</v>
      </c>
      <c r="G167" s="854">
        <v>9745.5040000000008</v>
      </c>
      <c r="H167" s="855">
        <v>-0.2854686311905581</v>
      </c>
      <c r="I167" s="854">
        <v>10466.537050000001</v>
      </c>
      <c r="J167" s="855">
        <v>-6.8889361070957111E-2</v>
      </c>
      <c r="K167" s="854">
        <v>86503.616299999994</v>
      </c>
      <c r="L167" s="854">
        <v>71818.018020000003</v>
      </c>
      <c r="M167" s="855">
        <v>-0.16976860515367831</v>
      </c>
      <c r="O167" t="s">
        <v>432</v>
      </c>
      <c r="P167">
        <v>306.56527</v>
      </c>
      <c r="Q167">
        <v>0</v>
      </c>
      <c r="R167">
        <v>-1</v>
      </c>
      <c r="S167">
        <v>13639.01492</v>
      </c>
      <c r="T167">
        <v>9745.5040000000008</v>
      </c>
      <c r="U167">
        <v>-0.2854686311905581</v>
      </c>
      <c r="V167">
        <v>10466.537050000001</v>
      </c>
      <c r="W167">
        <v>-6.8889361070957111E-2</v>
      </c>
      <c r="X167">
        <v>86503.616299999994</v>
      </c>
      <c r="Y167">
        <v>71818.018020000003</v>
      </c>
      <c r="Z167">
        <v>-0.16976860515367831</v>
      </c>
      <c r="AC167" t="s">
        <v>432</v>
      </c>
      <c r="AD167">
        <v>71818.018020000003</v>
      </c>
      <c r="AF167" t="s">
        <v>432</v>
      </c>
      <c r="AG167">
        <v>-0.16976860515367831</v>
      </c>
    </row>
    <row r="168" spans="1:33" hidden="1">
      <c r="A168" s="851" t="s">
        <v>5136</v>
      </c>
      <c r="B168" s="851" t="s">
        <v>432</v>
      </c>
      <c r="C168" s="854">
        <v>900.68744000000004</v>
      </c>
      <c r="D168" s="854">
        <v>323.58481</v>
      </c>
      <c r="E168" s="855">
        <v>-0.64073573625052438</v>
      </c>
      <c r="F168" s="854">
        <v>18746.21614</v>
      </c>
      <c r="G168" s="854">
        <v>17619.142619999999</v>
      </c>
      <c r="H168" s="855">
        <v>-6.0122720851121136E-2</v>
      </c>
      <c r="I168" s="854">
        <v>16327.422140000001</v>
      </c>
      <c r="J168" s="855">
        <v>7.9113559319046178E-2</v>
      </c>
      <c r="K168" s="854">
        <v>193364.59406999999</v>
      </c>
      <c r="L168" s="854">
        <v>166936.73024</v>
      </c>
      <c r="M168" s="855">
        <v>-0.1366737481445689</v>
      </c>
      <c r="O168" t="s">
        <v>432</v>
      </c>
      <c r="P168">
        <v>900.68744000000004</v>
      </c>
      <c r="Q168">
        <v>323.58481</v>
      </c>
      <c r="R168">
        <v>-0.64073573625052438</v>
      </c>
      <c r="S168">
        <v>18746.21614</v>
      </c>
      <c r="T168">
        <v>17619.142619999999</v>
      </c>
      <c r="U168">
        <v>-6.0122720851121136E-2</v>
      </c>
      <c r="V168">
        <v>16327.422140000001</v>
      </c>
      <c r="W168">
        <v>7.9113559319046178E-2</v>
      </c>
      <c r="X168">
        <v>193364.59406999999</v>
      </c>
      <c r="Y168">
        <v>166936.73024</v>
      </c>
      <c r="Z168">
        <v>-0.1366737481445689</v>
      </c>
      <c r="AC168" t="s">
        <v>432</v>
      </c>
      <c r="AD168">
        <v>166936.73024</v>
      </c>
      <c r="AF168" t="s">
        <v>432</v>
      </c>
      <c r="AG168">
        <v>-0.1366737481445689</v>
      </c>
    </row>
    <row r="169" spans="1:33" hidden="1">
      <c r="A169" s="851" t="s">
        <v>5137</v>
      </c>
      <c r="B169" s="851" t="s">
        <v>432</v>
      </c>
      <c r="C169" s="854">
        <v>450.76616999999999</v>
      </c>
      <c r="D169" s="854">
        <v>0</v>
      </c>
      <c r="E169" s="855">
        <v>-1</v>
      </c>
      <c r="F169" s="854">
        <v>1833.64688</v>
      </c>
      <c r="G169" s="854">
        <v>2447.6618400000002</v>
      </c>
      <c r="H169" s="855">
        <v>0.33485998132857531</v>
      </c>
      <c r="I169" s="854">
        <v>2022.97012</v>
      </c>
      <c r="J169" s="855">
        <v>0.20993474683649804</v>
      </c>
      <c r="K169" s="854">
        <v>14395.78946</v>
      </c>
      <c r="L169" s="854">
        <v>20332.058400000002</v>
      </c>
      <c r="M169" s="855">
        <v>0.41236147253295563</v>
      </c>
      <c r="O169" t="s">
        <v>432</v>
      </c>
      <c r="P169">
        <v>450.76616999999999</v>
      </c>
      <c r="Q169">
        <v>0</v>
      </c>
      <c r="R169">
        <v>-1</v>
      </c>
      <c r="S169">
        <v>1833.64688</v>
      </c>
      <c r="T169">
        <v>2447.6618400000002</v>
      </c>
      <c r="U169">
        <v>0.33485998132857531</v>
      </c>
      <c r="V169">
        <v>2022.97012</v>
      </c>
      <c r="W169">
        <v>0.20993474683649804</v>
      </c>
      <c r="X169">
        <v>14395.78946</v>
      </c>
      <c r="Y169">
        <v>20332.058400000002</v>
      </c>
      <c r="Z169">
        <v>0.41236147253295563</v>
      </c>
      <c r="AC169" t="s">
        <v>432</v>
      </c>
      <c r="AD169">
        <v>20332.058400000002</v>
      </c>
      <c r="AF169" t="s">
        <v>432</v>
      </c>
      <c r="AG169">
        <v>0.41236147253295563</v>
      </c>
    </row>
    <row r="170" spans="1:33" hidden="1">
      <c r="A170" s="851" t="s">
        <v>5138</v>
      </c>
      <c r="B170" s="851" t="s">
        <v>432</v>
      </c>
      <c r="C170" s="854">
        <v>9330.1919999999991</v>
      </c>
      <c r="D170" s="854">
        <v>136.73174</v>
      </c>
      <c r="E170" s="855">
        <v>-0.98534523834021848</v>
      </c>
      <c r="F170" s="854">
        <v>113894.7629</v>
      </c>
      <c r="G170" s="854">
        <v>109787.73605000001</v>
      </c>
      <c r="H170" s="855">
        <v>-3.6059839323832499E-2</v>
      </c>
      <c r="I170" s="854">
        <v>119274.70565</v>
      </c>
      <c r="J170" s="855">
        <v>-7.9538822152607769E-2</v>
      </c>
      <c r="K170" s="854">
        <v>1046225.18921</v>
      </c>
      <c r="L170" s="854">
        <v>1139185.28443</v>
      </c>
      <c r="M170" s="855">
        <v>8.8852855177568246E-2</v>
      </c>
      <c r="O170" t="s">
        <v>432</v>
      </c>
      <c r="P170">
        <v>9330.1919999999991</v>
      </c>
      <c r="Q170">
        <v>136.73174</v>
      </c>
      <c r="R170">
        <v>-0.98534523834021848</v>
      </c>
      <c r="S170">
        <v>113894.7629</v>
      </c>
      <c r="T170">
        <v>109787.73605000001</v>
      </c>
      <c r="U170">
        <v>-3.6059839323832499E-2</v>
      </c>
      <c r="V170">
        <v>119274.70565</v>
      </c>
      <c r="W170">
        <v>-7.9538822152607769E-2</v>
      </c>
      <c r="X170">
        <v>1046225.18921</v>
      </c>
      <c r="Y170">
        <v>1139185.28443</v>
      </c>
      <c r="Z170">
        <v>8.8852855177568246E-2</v>
      </c>
      <c r="AC170" t="s">
        <v>432</v>
      </c>
      <c r="AD170">
        <v>1139185.28443</v>
      </c>
      <c r="AF170" t="s">
        <v>432</v>
      </c>
      <c r="AG170">
        <v>8.8852855177568246E-2</v>
      </c>
    </row>
    <row r="171" spans="1:33" hidden="1">
      <c r="A171" s="851" t="s">
        <v>5139</v>
      </c>
      <c r="B171" s="851" t="s">
        <v>432</v>
      </c>
      <c r="C171" s="854">
        <v>9799.8238500000007</v>
      </c>
      <c r="D171" s="854">
        <v>0</v>
      </c>
      <c r="E171" s="855">
        <v>-1</v>
      </c>
      <c r="F171" s="854">
        <v>127799.00408</v>
      </c>
      <c r="G171" s="854">
        <v>183587.75837</v>
      </c>
      <c r="H171" s="855">
        <v>0.43653512554039309</v>
      </c>
      <c r="I171" s="854">
        <v>144504.46135</v>
      </c>
      <c r="J171" s="855">
        <v>0.27046429331574395</v>
      </c>
      <c r="K171" s="854">
        <v>872420.21189000004</v>
      </c>
      <c r="L171" s="854">
        <v>1153405.59879</v>
      </c>
      <c r="M171" s="855">
        <v>0.32207574179336906</v>
      </c>
      <c r="O171" t="s">
        <v>432</v>
      </c>
      <c r="P171">
        <v>9799.8238500000007</v>
      </c>
      <c r="Q171">
        <v>0</v>
      </c>
      <c r="R171">
        <v>-1</v>
      </c>
      <c r="S171">
        <v>127799.00408</v>
      </c>
      <c r="T171">
        <v>183587.75837</v>
      </c>
      <c r="U171">
        <v>0.43653512554039309</v>
      </c>
      <c r="V171">
        <v>144504.46135</v>
      </c>
      <c r="W171">
        <v>0.27046429331574395</v>
      </c>
      <c r="X171">
        <v>872420.21189000004</v>
      </c>
      <c r="Y171">
        <v>1153405.59879</v>
      </c>
      <c r="Z171">
        <v>0.32207574179336906</v>
      </c>
      <c r="AC171" t="s">
        <v>432</v>
      </c>
      <c r="AD171">
        <v>1153405.59879</v>
      </c>
      <c r="AF171" t="s">
        <v>432</v>
      </c>
      <c r="AG171">
        <v>0.32207574179336906</v>
      </c>
    </row>
    <row r="172" spans="1:33" hidden="1">
      <c r="A172" s="851" t="s">
        <v>5140</v>
      </c>
      <c r="B172" s="851" t="s">
        <v>432</v>
      </c>
      <c r="C172" s="854">
        <v>337.37</v>
      </c>
      <c r="D172" s="854">
        <v>0</v>
      </c>
      <c r="E172" s="855">
        <v>-1</v>
      </c>
      <c r="F172" s="854">
        <v>7008.8182500000003</v>
      </c>
      <c r="G172" s="854">
        <v>3378.4599499999999</v>
      </c>
      <c r="H172" s="855">
        <v>-0.51797010145041211</v>
      </c>
      <c r="I172" s="854">
        <v>2939.0675900000001</v>
      </c>
      <c r="J172" s="855">
        <v>0.14950059722852438</v>
      </c>
      <c r="K172" s="854">
        <v>43844.881690000002</v>
      </c>
      <c r="L172" s="854">
        <v>42819.531000000003</v>
      </c>
      <c r="M172" s="855">
        <v>-2.3385869695113359E-2</v>
      </c>
      <c r="O172" t="s">
        <v>432</v>
      </c>
      <c r="P172">
        <v>337.37</v>
      </c>
      <c r="Q172">
        <v>0</v>
      </c>
      <c r="R172">
        <v>-1</v>
      </c>
      <c r="S172">
        <v>7008.8182500000003</v>
      </c>
      <c r="T172">
        <v>3378.4599499999999</v>
      </c>
      <c r="U172">
        <v>-0.51797010145041211</v>
      </c>
      <c r="V172">
        <v>2939.0675900000001</v>
      </c>
      <c r="W172">
        <v>0.14950059722852438</v>
      </c>
      <c r="X172">
        <v>43844.881690000002</v>
      </c>
      <c r="Y172">
        <v>42819.531000000003</v>
      </c>
      <c r="Z172">
        <v>-2.3385869695113359E-2</v>
      </c>
      <c r="AC172" t="s">
        <v>432</v>
      </c>
      <c r="AD172">
        <v>42819.531000000003</v>
      </c>
      <c r="AF172" t="s">
        <v>432</v>
      </c>
      <c r="AG172">
        <v>-2.3385869695113359E-2</v>
      </c>
    </row>
    <row r="173" spans="1:33" hidden="1">
      <c r="A173" s="851" t="s">
        <v>5141</v>
      </c>
      <c r="B173" s="851" t="s">
        <v>432</v>
      </c>
      <c r="C173" s="854">
        <v>0</v>
      </c>
      <c r="D173" s="854">
        <v>0</v>
      </c>
      <c r="E173" s="855" t="s">
        <v>1082</v>
      </c>
      <c r="F173" s="854">
        <v>48.394030000000001</v>
      </c>
      <c r="G173" s="854">
        <v>193.15189000000001</v>
      </c>
      <c r="H173" s="855">
        <v>2.9912338360744086</v>
      </c>
      <c r="I173" s="854">
        <v>130.59475</v>
      </c>
      <c r="J173" s="855">
        <v>0.47901726524228572</v>
      </c>
      <c r="K173" s="854">
        <v>1147.0036399999999</v>
      </c>
      <c r="L173" s="854">
        <v>2071.9127199999998</v>
      </c>
      <c r="M173" s="855">
        <v>0.8063697862371213</v>
      </c>
      <c r="O173" t="s">
        <v>432</v>
      </c>
      <c r="P173">
        <v>0</v>
      </c>
      <c r="Q173">
        <v>0</v>
      </c>
      <c r="R173" t="s">
        <v>1082</v>
      </c>
      <c r="S173">
        <v>48.394030000000001</v>
      </c>
      <c r="T173">
        <v>193.15189000000001</v>
      </c>
      <c r="U173">
        <v>2.9912338360744086</v>
      </c>
      <c r="V173">
        <v>130.59475</v>
      </c>
      <c r="W173">
        <v>0.47901726524228572</v>
      </c>
      <c r="X173">
        <v>1147.0036399999999</v>
      </c>
      <c r="Y173">
        <v>2071.9127199999998</v>
      </c>
      <c r="Z173">
        <v>0.8063697862371213</v>
      </c>
      <c r="AC173" t="s">
        <v>432</v>
      </c>
      <c r="AD173">
        <v>2071.9127199999998</v>
      </c>
      <c r="AF173" t="s">
        <v>432</v>
      </c>
      <c r="AG173">
        <v>0.8063697862371213</v>
      </c>
    </row>
    <row r="174" spans="1:33" hidden="1">
      <c r="A174" s="851" t="s">
        <v>5142</v>
      </c>
      <c r="B174" s="851" t="s">
        <v>432</v>
      </c>
      <c r="C174" s="854">
        <v>68.28416</v>
      </c>
      <c r="D174" s="854">
        <v>0.36288999999999999</v>
      </c>
      <c r="E174" s="855">
        <v>-0.99468559033310211</v>
      </c>
      <c r="F174" s="854">
        <v>1511.1228699999999</v>
      </c>
      <c r="G174" s="854">
        <v>1002.66875</v>
      </c>
      <c r="H174" s="855">
        <v>-0.33647437286155291</v>
      </c>
      <c r="I174" s="854">
        <v>1113.3262299999999</v>
      </c>
      <c r="J174" s="855">
        <v>-9.939358026263323E-2</v>
      </c>
      <c r="K174" s="854">
        <v>17377.492249999999</v>
      </c>
      <c r="L174" s="854">
        <v>10982.58346</v>
      </c>
      <c r="M174" s="855">
        <v>-0.36799951903301809</v>
      </c>
      <c r="O174" t="s">
        <v>432</v>
      </c>
      <c r="P174">
        <v>68.28416</v>
      </c>
      <c r="Q174">
        <v>0.36288999999999999</v>
      </c>
      <c r="R174">
        <v>-0.99468559033310211</v>
      </c>
      <c r="S174">
        <v>1511.1228699999999</v>
      </c>
      <c r="T174">
        <v>1002.66875</v>
      </c>
      <c r="U174">
        <v>-0.33647437286155291</v>
      </c>
      <c r="V174">
        <v>1113.3262299999999</v>
      </c>
      <c r="W174">
        <v>-9.939358026263323E-2</v>
      </c>
      <c r="X174">
        <v>17377.492249999999</v>
      </c>
      <c r="Y174">
        <v>10982.58346</v>
      </c>
      <c r="Z174">
        <v>-0.36799951903301809</v>
      </c>
      <c r="AC174" t="s">
        <v>432</v>
      </c>
      <c r="AD174">
        <v>10982.58346</v>
      </c>
      <c r="AF174" t="s">
        <v>432</v>
      </c>
      <c r="AG174">
        <v>-0.36799951903301809</v>
      </c>
    </row>
    <row r="175" spans="1:33" hidden="1">
      <c r="A175" s="851" t="s">
        <v>5143</v>
      </c>
      <c r="B175" s="851" t="s">
        <v>432</v>
      </c>
      <c r="C175" s="854">
        <v>0</v>
      </c>
      <c r="D175" s="854">
        <v>0</v>
      </c>
      <c r="E175" s="855" t="s">
        <v>1082</v>
      </c>
      <c r="F175" s="854">
        <v>0</v>
      </c>
      <c r="G175" s="854">
        <v>14.189</v>
      </c>
      <c r="H175" s="855" t="s">
        <v>1082</v>
      </c>
      <c r="I175" s="854">
        <v>14.7552</v>
      </c>
      <c r="J175" s="855">
        <v>-3.8372912600303621E-2</v>
      </c>
      <c r="K175" s="854">
        <v>0</v>
      </c>
      <c r="L175" s="854">
        <v>43.699399999999997</v>
      </c>
      <c r="M175" s="855" t="s">
        <v>1082</v>
      </c>
      <c r="O175" t="s">
        <v>432</v>
      </c>
      <c r="P175">
        <v>0</v>
      </c>
      <c r="Q175">
        <v>0</v>
      </c>
      <c r="R175" t="s">
        <v>1082</v>
      </c>
      <c r="S175">
        <v>0</v>
      </c>
      <c r="T175">
        <v>14.189</v>
      </c>
      <c r="U175" t="s">
        <v>1082</v>
      </c>
      <c r="V175">
        <v>14.7552</v>
      </c>
      <c r="W175">
        <v>-3.8372912600303621E-2</v>
      </c>
      <c r="X175">
        <v>0</v>
      </c>
      <c r="Y175">
        <v>43.699399999999997</v>
      </c>
      <c r="Z175" t="s">
        <v>1082</v>
      </c>
      <c r="AC175" t="s">
        <v>432</v>
      </c>
      <c r="AD175">
        <v>43.699399999999997</v>
      </c>
      <c r="AF175" t="s">
        <v>432</v>
      </c>
      <c r="AG175" t="s">
        <v>1082</v>
      </c>
    </row>
    <row r="176" spans="1:33" hidden="1">
      <c r="A176" s="851" t="s">
        <v>5144</v>
      </c>
      <c r="B176" s="851" t="s">
        <v>432</v>
      </c>
      <c r="C176" s="854">
        <v>70.920540000000003</v>
      </c>
      <c r="D176" s="854">
        <v>75.732650000000007</v>
      </c>
      <c r="E176" s="855">
        <v>6.7852134233608474E-2</v>
      </c>
      <c r="F176" s="854">
        <v>3105.67614</v>
      </c>
      <c r="G176" s="854">
        <v>2282.9612299999999</v>
      </c>
      <c r="H176" s="855">
        <v>-0.26490685857540841</v>
      </c>
      <c r="I176" s="854">
        <v>1329.4728500000001</v>
      </c>
      <c r="J176" s="855">
        <v>0.7171928181910594</v>
      </c>
      <c r="K176" s="854">
        <v>21734.932349999999</v>
      </c>
      <c r="L176" s="854">
        <v>11719.32051</v>
      </c>
      <c r="M176" s="855">
        <v>-0.46080713198079037</v>
      </c>
      <c r="O176" t="s">
        <v>432</v>
      </c>
      <c r="P176">
        <v>70.920540000000003</v>
      </c>
      <c r="Q176">
        <v>75.732650000000007</v>
      </c>
      <c r="R176">
        <v>6.7852134233608474E-2</v>
      </c>
      <c r="S176">
        <v>3105.67614</v>
      </c>
      <c r="T176">
        <v>2282.9612299999999</v>
      </c>
      <c r="U176">
        <v>-0.26490685857540841</v>
      </c>
      <c r="V176">
        <v>1329.4728500000001</v>
      </c>
      <c r="W176">
        <v>0.7171928181910594</v>
      </c>
      <c r="X176">
        <v>21734.932349999999</v>
      </c>
      <c r="Y176">
        <v>11719.32051</v>
      </c>
      <c r="Z176">
        <v>-0.46080713198079037</v>
      </c>
      <c r="AC176" t="s">
        <v>432</v>
      </c>
      <c r="AD176">
        <v>11719.32051</v>
      </c>
      <c r="AF176" t="s">
        <v>432</v>
      </c>
      <c r="AG176">
        <v>-0.46080713198079037</v>
      </c>
    </row>
    <row r="177" spans="1:33" hidden="1">
      <c r="A177" s="851" t="s">
        <v>5145</v>
      </c>
      <c r="B177" s="851" t="s">
        <v>432</v>
      </c>
      <c r="C177" s="854">
        <v>0</v>
      </c>
      <c r="D177" s="854">
        <v>0</v>
      </c>
      <c r="E177" s="855" t="s">
        <v>1082</v>
      </c>
      <c r="F177" s="854">
        <v>1562.4466399999999</v>
      </c>
      <c r="G177" s="854">
        <v>251.38398000000001</v>
      </c>
      <c r="H177" s="855">
        <v>-0.83910875829973941</v>
      </c>
      <c r="I177" s="854">
        <v>177.20075</v>
      </c>
      <c r="J177" s="855">
        <v>0.41863948092770498</v>
      </c>
      <c r="K177" s="854">
        <v>3784.0342099999998</v>
      </c>
      <c r="L177" s="854">
        <v>5407.0401400000001</v>
      </c>
      <c r="M177" s="855">
        <v>0.4289088945630859</v>
      </c>
      <c r="O177" t="s">
        <v>432</v>
      </c>
      <c r="P177">
        <v>0</v>
      </c>
      <c r="Q177">
        <v>0</v>
      </c>
      <c r="R177" t="s">
        <v>1082</v>
      </c>
      <c r="S177">
        <v>1562.4466399999999</v>
      </c>
      <c r="T177">
        <v>251.38398000000001</v>
      </c>
      <c r="U177">
        <v>-0.83910875829973941</v>
      </c>
      <c r="V177">
        <v>177.20075</v>
      </c>
      <c r="W177">
        <v>0.41863948092770498</v>
      </c>
      <c r="X177">
        <v>3784.0342099999998</v>
      </c>
      <c r="Y177">
        <v>5407.0401400000001</v>
      </c>
      <c r="Z177">
        <v>0.4289088945630859</v>
      </c>
      <c r="AC177" t="s">
        <v>432</v>
      </c>
      <c r="AD177">
        <v>5407.0401400000001</v>
      </c>
      <c r="AF177" t="s">
        <v>432</v>
      </c>
      <c r="AG177">
        <v>0.4289088945630859</v>
      </c>
    </row>
    <row r="178" spans="1:33" hidden="1">
      <c r="A178" s="852" t="s">
        <v>735</v>
      </c>
      <c r="B178" s="852" t="s">
        <v>432</v>
      </c>
      <c r="C178" s="856">
        <v>49754.127910000003</v>
      </c>
      <c r="D178" s="856">
        <v>2396.21801</v>
      </c>
      <c r="E178" s="857">
        <v>-0.95183880995091485</v>
      </c>
      <c r="F178" s="856">
        <v>753167.12147000001</v>
      </c>
      <c r="G178" s="856">
        <v>840755.20878999995</v>
      </c>
      <c r="H178" s="857">
        <v>0.11629303088675624</v>
      </c>
      <c r="I178" s="856">
        <v>791778.86464000004</v>
      </c>
      <c r="J178" s="857">
        <v>6.185608929112818E-2</v>
      </c>
      <c r="K178" s="856">
        <v>7008540.9359200001</v>
      </c>
      <c r="L178" s="856">
        <v>7497049.8239900004</v>
      </c>
      <c r="M178" s="857">
        <v>6.9701938325894108E-2</v>
      </c>
      <c r="O178" t="s">
        <v>432</v>
      </c>
      <c r="P178">
        <v>49754.127910000003</v>
      </c>
      <c r="Q178">
        <v>2396.21801</v>
      </c>
      <c r="R178">
        <v>-0.95183880995091485</v>
      </c>
      <c r="S178">
        <v>753167.12147000001</v>
      </c>
      <c r="T178">
        <v>840755.20878999995</v>
      </c>
      <c r="U178">
        <v>0.11629303088675624</v>
      </c>
      <c r="V178">
        <v>791778.86464000004</v>
      </c>
      <c r="W178">
        <v>6.185608929112818E-2</v>
      </c>
      <c r="X178">
        <v>7008540.9359200001</v>
      </c>
      <c r="Y178">
        <v>7497049.8239900004</v>
      </c>
      <c r="Z178">
        <v>6.9701938325894108E-2</v>
      </c>
      <c r="AC178" t="s">
        <v>432</v>
      </c>
      <c r="AD178">
        <v>7497049.8239900004</v>
      </c>
      <c r="AF178" t="s">
        <v>432</v>
      </c>
      <c r="AG178">
        <v>6.9701938325894108E-2</v>
      </c>
    </row>
    <row r="179" spans="1:33" hidden="1">
      <c r="A179" s="851" t="s">
        <v>5119</v>
      </c>
      <c r="B179" s="851" t="s">
        <v>434</v>
      </c>
      <c r="C179" s="854">
        <v>13.25723</v>
      </c>
      <c r="D179" s="854">
        <v>25.585260000000002</v>
      </c>
      <c r="E179" s="855">
        <v>0.92990994347989764</v>
      </c>
      <c r="F179" s="854">
        <v>2018.8825400000001</v>
      </c>
      <c r="G179" s="854">
        <v>1071.7798399999999</v>
      </c>
      <c r="H179" s="855">
        <v>-0.46912224026663785</v>
      </c>
      <c r="I179" s="854">
        <v>2381.1296499999999</v>
      </c>
      <c r="J179" s="855">
        <v>-0.5498859795391654</v>
      </c>
      <c r="K179" s="854">
        <v>17897.531930000001</v>
      </c>
      <c r="L179" s="854">
        <v>28286.656429999999</v>
      </c>
      <c r="M179" s="855">
        <v>0.58047805365753558</v>
      </c>
      <c r="O179" t="s">
        <v>434</v>
      </c>
      <c r="P179">
        <v>13.25723</v>
      </c>
      <c r="Q179">
        <v>25.585260000000002</v>
      </c>
      <c r="R179">
        <v>0.92990994347989764</v>
      </c>
      <c r="S179">
        <v>2018.8825400000001</v>
      </c>
      <c r="T179">
        <v>1071.7798399999999</v>
      </c>
      <c r="U179">
        <v>-0.46912224026663785</v>
      </c>
      <c r="V179">
        <v>2381.1296499999999</v>
      </c>
      <c r="W179">
        <v>-0.5498859795391654</v>
      </c>
      <c r="X179">
        <v>17897.531930000001</v>
      </c>
      <c r="Y179">
        <v>28286.656429999999</v>
      </c>
      <c r="Z179">
        <v>0.58047805365753558</v>
      </c>
      <c r="AC179" t="s">
        <v>434</v>
      </c>
      <c r="AD179">
        <v>28286.656429999999</v>
      </c>
      <c r="AF179" t="s">
        <v>434</v>
      </c>
      <c r="AG179">
        <v>0.58047805365753558</v>
      </c>
    </row>
    <row r="180" spans="1:33" hidden="1">
      <c r="A180" s="851" t="s">
        <v>5120</v>
      </c>
      <c r="B180" s="851" t="s">
        <v>434</v>
      </c>
      <c r="C180" s="854">
        <v>20.438220000000001</v>
      </c>
      <c r="D180" s="854">
        <v>7.6198499999999996</v>
      </c>
      <c r="E180" s="855">
        <v>-0.627176437086987</v>
      </c>
      <c r="F180" s="854">
        <v>845.65179999999998</v>
      </c>
      <c r="G180" s="854">
        <v>813.36522000000002</v>
      </c>
      <c r="H180" s="855">
        <v>-3.8179520223335373E-2</v>
      </c>
      <c r="I180" s="854">
        <v>819.77409999999998</v>
      </c>
      <c r="J180" s="855">
        <v>-7.8178610424505246E-3</v>
      </c>
      <c r="K180" s="854">
        <v>13389.938969999999</v>
      </c>
      <c r="L180" s="854">
        <v>12407.498100000001</v>
      </c>
      <c r="M180" s="855">
        <v>-7.3371571909412459E-2</v>
      </c>
      <c r="O180" t="s">
        <v>434</v>
      </c>
      <c r="P180">
        <v>20.438220000000001</v>
      </c>
      <c r="Q180">
        <v>7.6198499999999996</v>
      </c>
      <c r="R180">
        <v>-0.627176437086987</v>
      </c>
      <c r="S180">
        <v>845.65179999999998</v>
      </c>
      <c r="T180">
        <v>813.36522000000002</v>
      </c>
      <c r="U180">
        <v>-3.8179520223335373E-2</v>
      </c>
      <c r="V180">
        <v>819.77409999999998</v>
      </c>
      <c r="W180">
        <v>-7.8178610424505246E-3</v>
      </c>
      <c r="X180">
        <v>13389.938969999999</v>
      </c>
      <c r="Y180">
        <v>12407.498100000001</v>
      </c>
      <c r="Z180">
        <v>-7.3371571909412459E-2</v>
      </c>
      <c r="AC180" t="s">
        <v>434</v>
      </c>
      <c r="AD180">
        <v>12407.498100000001</v>
      </c>
      <c r="AF180" t="s">
        <v>434</v>
      </c>
      <c r="AG180">
        <v>-7.3371571909412459E-2</v>
      </c>
    </row>
    <row r="181" spans="1:33" hidden="1">
      <c r="A181" s="851" t="s">
        <v>5121</v>
      </c>
      <c r="B181" s="851" t="s">
        <v>434</v>
      </c>
      <c r="C181" s="854">
        <v>266.43644999999998</v>
      </c>
      <c r="D181" s="854">
        <v>7.8511800000000003</v>
      </c>
      <c r="E181" s="855">
        <v>-0.970532635455847</v>
      </c>
      <c r="F181" s="854">
        <v>6352.9372899999998</v>
      </c>
      <c r="G181" s="854">
        <v>4320.4583899999998</v>
      </c>
      <c r="H181" s="855">
        <v>-0.31992742997782686</v>
      </c>
      <c r="I181" s="854">
        <v>5499.9354400000002</v>
      </c>
      <c r="J181" s="855">
        <v>-0.21445289001428725</v>
      </c>
      <c r="K181" s="854">
        <v>51083.171320000001</v>
      </c>
      <c r="L181" s="854">
        <v>56625.925260000004</v>
      </c>
      <c r="M181" s="855">
        <v>0.1085044995597193</v>
      </c>
      <c r="O181" t="s">
        <v>434</v>
      </c>
      <c r="P181">
        <v>266.43644999999998</v>
      </c>
      <c r="Q181">
        <v>7.8511800000000003</v>
      </c>
      <c r="R181">
        <v>-0.970532635455847</v>
      </c>
      <c r="S181">
        <v>6352.9372899999998</v>
      </c>
      <c r="T181">
        <v>4320.4583899999998</v>
      </c>
      <c r="U181">
        <v>-0.31992742997782686</v>
      </c>
      <c r="V181">
        <v>5499.9354400000002</v>
      </c>
      <c r="W181">
        <v>-0.21445289001428725</v>
      </c>
      <c r="X181">
        <v>51083.171320000001</v>
      </c>
      <c r="Y181">
        <v>56625.925260000004</v>
      </c>
      <c r="Z181">
        <v>0.1085044995597193</v>
      </c>
      <c r="AC181" t="s">
        <v>434</v>
      </c>
      <c r="AD181">
        <v>56625.925260000004</v>
      </c>
      <c r="AF181" t="s">
        <v>434</v>
      </c>
      <c r="AG181">
        <v>0.1085044995597193</v>
      </c>
    </row>
    <row r="182" spans="1:33" hidden="1">
      <c r="A182" s="851" t="s">
        <v>5122</v>
      </c>
      <c r="B182" s="851" t="s">
        <v>434</v>
      </c>
      <c r="C182" s="854">
        <v>0</v>
      </c>
      <c r="D182" s="854">
        <v>4.3920000000000001E-2</v>
      </c>
      <c r="E182" s="855" t="s">
        <v>1082</v>
      </c>
      <c r="F182" s="854">
        <v>1645.94677</v>
      </c>
      <c r="G182" s="854">
        <v>1030.3197</v>
      </c>
      <c r="H182" s="855">
        <v>-0.37402611142764963</v>
      </c>
      <c r="I182" s="854">
        <v>473.81254999999999</v>
      </c>
      <c r="J182" s="855">
        <v>1.1745302018699166</v>
      </c>
      <c r="K182" s="854">
        <v>9380.2255499999992</v>
      </c>
      <c r="L182" s="854">
        <v>4915.55483</v>
      </c>
      <c r="M182" s="855">
        <v>-0.47596624369016372</v>
      </c>
      <c r="O182" t="s">
        <v>434</v>
      </c>
      <c r="P182">
        <v>0</v>
      </c>
      <c r="Q182">
        <v>4.3920000000000001E-2</v>
      </c>
      <c r="R182" t="s">
        <v>1082</v>
      </c>
      <c r="S182">
        <v>1645.94677</v>
      </c>
      <c r="T182">
        <v>1030.3197</v>
      </c>
      <c r="U182">
        <v>-0.37402611142764963</v>
      </c>
      <c r="V182">
        <v>473.81254999999999</v>
      </c>
      <c r="W182">
        <v>1.1745302018699166</v>
      </c>
      <c r="X182">
        <v>9380.2255499999992</v>
      </c>
      <c r="Y182">
        <v>4915.55483</v>
      </c>
      <c r="Z182">
        <v>-0.47596624369016372</v>
      </c>
      <c r="AC182" t="s">
        <v>434</v>
      </c>
      <c r="AD182">
        <v>4915.55483</v>
      </c>
      <c r="AF182" t="s">
        <v>434</v>
      </c>
      <c r="AG182">
        <v>-0.47596624369016372</v>
      </c>
    </row>
    <row r="183" spans="1:33" hidden="1">
      <c r="A183" s="851" t="s">
        <v>5123</v>
      </c>
      <c r="B183" s="851" t="s">
        <v>434</v>
      </c>
      <c r="C183" s="854">
        <v>0</v>
      </c>
      <c r="D183" s="854">
        <v>0</v>
      </c>
      <c r="E183" s="855" t="s">
        <v>1082</v>
      </c>
      <c r="F183" s="854">
        <v>30.311299999999999</v>
      </c>
      <c r="G183" s="854">
        <v>99.376769999999993</v>
      </c>
      <c r="H183" s="855">
        <v>2.2785386967896462</v>
      </c>
      <c r="I183" s="854">
        <v>6.1793899999999997</v>
      </c>
      <c r="J183" s="855">
        <v>15.081970874147771</v>
      </c>
      <c r="K183" s="854">
        <v>1615.38627</v>
      </c>
      <c r="L183" s="854">
        <v>1623.0738200000001</v>
      </c>
      <c r="M183" s="855">
        <v>4.7589546492803336E-3</v>
      </c>
      <c r="O183" t="s">
        <v>434</v>
      </c>
      <c r="P183">
        <v>0</v>
      </c>
      <c r="Q183">
        <v>0</v>
      </c>
      <c r="R183" t="s">
        <v>1082</v>
      </c>
      <c r="S183">
        <v>30.311299999999999</v>
      </c>
      <c r="T183">
        <v>99.376769999999993</v>
      </c>
      <c r="U183">
        <v>2.2785386967896462</v>
      </c>
      <c r="V183">
        <v>6.1793899999999997</v>
      </c>
      <c r="W183">
        <v>15.081970874147771</v>
      </c>
      <c r="X183">
        <v>1615.38627</v>
      </c>
      <c r="Y183">
        <v>1623.0738200000001</v>
      </c>
      <c r="Z183">
        <v>4.7589546492803336E-3</v>
      </c>
      <c r="AC183" t="s">
        <v>434</v>
      </c>
      <c r="AD183">
        <v>1623.0738200000001</v>
      </c>
      <c r="AF183" t="s">
        <v>434</v>
      </c>
      <c r="AG183">
        <v>4.7589546492803336E-3</v>
      </c>
    </row>
    <row r="184" spans="1:33">
      <c r="A184" s="851" t="s">
        <v>5124</v>
      </c>
      <c r="B184" s="851" t="s">
        <v>434</v>
      </c>
      <c r="C184" s="854">
        <v>720.56115999999997</v>
      </c>
      <c r="D184" s="854">
        <v>5.4530000000000002E-2</v>
      </c>
      <c r="E184" s="855">
        <v>-0.99992432287080257</v>
      </c>
      <c r="F184" s="854">
        <v>2549.1801599999999</v>
      </c>
      <c r="G184" s="854">
        <v>1253.4268</v>
      </c>
      <c r="H184" s="855">
        <v>-0.5083019946303049</v>
      </c>
      <c r="I184" s="854">
        <v>2666.09247</v>
      </c>
      <c r="J184" s="855">
        <v>-0.52986371849285485</v>
      </c>
      <c r="K184" s="854">
        <v>31392.819029999999</v>
      </c>
      <c r="L184" s="854">
        <v>24892.516520000001</v>
      </c>
      <c r="M184" s="855">
        <v>-0.20706335750822813</v>
      </c>
      <c r="O184" t="s">
        <v>434</v>
      </c>
      <c r="P184">
        <v>720.56115999999997</v>
      </c>
      <c r="Q184">
        <v>5.4530000000000002E-2</v>
      </c>
      <c r="R184">
        <v>-0.99992432287080257</v>
      </c>
      <c r="S184">
        <v>2549.1801599999999</v>
      </c>
      <c r="T184">
        <v>1253.4268</v>
      </c>
      <c r="U184">
        <v>-0.5083019946303049</v>
      </c>
      <c r="V184">
        <v>2666.09247</v>
      </c>
      <c r="W184">
        <v>-0.52986371849285485</v>
      </c>
      <c r="X184">
        <v>31392.819029999999</v>
      </c>
      <c r="Y184">
        <v>24892.516520000001</v>
      </c>
      <c r="Z184">
        <v>-0.20706335750822813</v>
      </c>
      <c r="AC184" t="s">
        <v>434</v>
      </c>
      <c r="AD184">
        <v>24892.516520000001</v>
      </c>
      <c r="AF184" t="s">
        <v>434</v>
      </c>
      <c r="AG184">
        <v>-0.20706335750822813</v>
      </c>
    </row>
    <row r="185" spans="1:33" hidden="1">
      <c r="A185" s="851" t="s">
        <v>5125</v>
      </c>
      <c r="B185" s="851" t="s">
        <v>434</v>
      </c>
      <c r="C185" s="854">
        <v>0</v>
      </c>
      <c r="D185" s="854">
        <v>0</v>
      </c>
      <c r="E185" s="855" t="s">
        <v>1082</v>
      </c>
      <c r="F185" s="854">
        <v>0.61289000000000005</v>
      </c>
      <c r="G185" s="854">
        <v>6.0987299999999998</v>
      </c>
      <c r="H185" s="855">
        <v>8.9507742009169657</v>
      </c>
      <c r="I185" s="854">
        <v>13.232950000000001</v>
      </c>
      <c r="J185" s="855">
        <v>-0.53912544066137946</v>
      </c>
      <c r="K185" s="854">
        <v>62.263739999999999</v>
      </c>
      <c r="L185" s="854">
        <v>50.26634</v>
      </c>
      <c r="M185" s="855">
        <v>-0.19268678688430863</v>
      </c>
      <c r="O185" t="s">
        <v>434</v>
      </c>
      <c r="P185">
        <v>0</v>
      </c>
      <c r="Q185">
        <v>0</v>
      </c>
      <c r="R185" t="s">
        <v>1082</v>
      </c>
      <c r="S185">
        <v>0.61289000000000005</v>
      </c>
      <c r="T185">
        <v>6.0987299999999998</v>
      </c>
      <c r="U185">
        <v>8.9507742009169657</v>
      </c>
      <c r="V185">
        <v>13.232950000000001</v>
      </c>
      <c r="W185">
        <v>-0.53912544066137946</v>
      </c>
      <c r="X185">
        <v>62.263739999999999</v>
      </c>
      <c r="Y185">
        <v>50.26634</v>
      </c>
      <c r="Z185">
        <v>-0.19268678688430863</v>
      </c>
      <c r="AC185" t="s">
        <v>434</v>
      </c>
      <c r="AD185">
        <v>50.26634</v>
      </c>
      <c r="AF185" t="s">
        <v>434</v>
      </c>
      <c r="AG185">
        <v>-0.19268678688430863</v>
      </c>
    </row>
    <row r="186" spans="1:33" hidden="1">
      <c r="A186" s="851" t="s">
        <v>5126</v>
      </c>
      <c r="B186" s="851" t="s">
        <v>434</v>
      </c>
      <c r="C186" s="854">
        <v>0</v>
      </c>
      <c r="D186" s="854">
        <v>0</v>
      </c>
      <c r="E186" s="855" t="s">
        <v>1082</v>
      </c>
      <c r="F186" s="854">
        <v>66.485749999999996</v>
      </c>
      <c r="G186" s="854">
        <v>91.026240000000001</v>
      </c>
      <c r="H186" s="855">
        <v>0.36910901960194487</v>
      </c>
      <c r="I186" s="854">
        <v>1.4676</v>
      </c>
      <c r="J186" s="855">
        <v>61.023875715453805</v>
      </c>
      <c r="K186" s="854">
        <v>829.71897000000001</v>
      </c>
      <c r="L186" s="854">
        <v>563.62519999999995</v>
      </c>
      <c r="M186" s="855">
        <v>-0.32070349072529947</v>
      </c>
      <c r="O186" t="s">
        <v>434</v>
      </c>
      <c r="P186">
        <v>0</v>
      </c>
      <c r="Q186">
        <v>0</v>
      </c>
      <c r="R186" t="s">
        <v>1082</v>
      </c>
      <c r="S186">
        <v>66.485749999999996</v>
      </c>
      <c r="T186">
        <v>91.026240000000001</v>
      </c>
      <c r="U186">
        <v>0.36910901960194487</v>
      </c>
      <c r="V186">
        <v>1.4676</v>
      </c>
      <c r="W186">
        <v>61.023875715453805</v>
      </c>
      <c r="X186">
        <v>829.71897000000001</v>
      </c>
      <c r="Y186">
        <v>563.62519999999995</v>
      </c>
      <c r="Z186">
        <v>-0.32070349072529947</v>
      </c>
      <c r="AC186" t="s">
        <v>434</v>
      </c>
      <c r="AD186">
        <v>563.62519999999995</v>
      </c>
      <c r="AF186" t="s">
        <v>434</v>
      </c>
      <c r="AG186">
        <v>-0.32070349072529947</v>
      </c>
    </row>
    <row r="187" spans="1:33" hidden="1">
      <c r="A187" s="851" t="s">
        <v>5127</v>
      </c>
      <c r="B187" s="851" t="s">
        <v>434</v>
      </c>
      <c r="C187" s="854">
        <v>0</v>
      </c>
      <c r="D187" s="854">
        <v>0</v>
      </c>
      <c r="E187" s="855" t="s">
        <v>1082</v>
      </c>
      <c r="F187" s="854">
        <v>0.32923000000000002</v>
      </c>
      <c r="G187" s="854">
        <v>66.856380000000001</v>
      </c>
      <c r="H187" s="855">
        <v>202.06891838532331</v>
      </c>
      <c r="I187" s="854">
        <v>24.579470000000001</v>
      </c>
      <c r="J187" s="855">
        <v>1.7200090156541212</v>
      </c>
      <c r="K187" s="854">
        <v>560.22811000000002</v>
      </c>
      <c r="L187" s="854">
        <v>987.66015000000004</v>
      </c>
      <c r="M187" s="855">
        <v>0.76296071612686478</v>
      </c>
      <c r="O187" t="s">
        <v>434</v>
      </c>
      <c r="P187">
        <v>0</v>
      </c>
      <c r="Q187">
        <v>0</v>
      </c>
      <c r="R187" t="s">
        <v>1082</v>
      </c>
      <c r="S187">
        <v>0.32923000000000002</v>
      </c>
      <c r="T187">
        <v>66.856380000000001</v>
      </c>
      <c r="U187">
        <v>202.06891838532331</v>
      </c>
      <c r="V187">
        <v>24.579470000000001</v>
      </c>
      <c r="W187">
        <v>1.7200090156541212</v>
      </c>
      <c r="X187">
        <v>560.22811000000002</v>
      </c>
      <c r="Y187">
        <v>987.66015000000004</v>
      </c>
      <c r="Z187">
        <v>0.76296071612686478</v>
      </c>
      <c r="AC187" t="s">
        <v>434</v>
      </c>
      <c r="AD187">
        <v>987.66015000000004</v>
      </c>
      <c r="AF187" t="s">
        <v>434</v>
      </c>
      <c r="AG187">
        <v>0.76296071612686478</v>
      </c>
    </row>
    <row r="188" spans="1:33" hidden="1">
      <c r="A188" s="851" t="s">
        <v>5128</v>
      </c>
      <c r="B188" s="851" t="s">
        <v>434</v>
      </c>
      <c r="C188" s="854">
        <v>34.401290000000003</v>
      </c>
      <c r="D188" s="854">
        <v>0</v>
      </c>
      <c r="E188" s="855">
        <v>-1</v>
      </c>
      <c r="F188" s="854">
        <v>1219.4301800000001</v>
      </c>
      <c r="G188" s="854">
        <v>1261.63768</v>
      </c>
      <c r="H188" s="855">
        <v>3.4612477772200112E-2</v>
      </c>
      <c r="I188" s="854">
        <v>1747.6212599999999</v>
      </c>
      <c r="J188" s="855">
        <v>-0.27808289537516839</v>
      </c>
      <c r="K188" s="854">
        <v>16716.626939999998</v>
      </c>
      <c r="L188" s="854">
        <v>16136.22761</v>
      </c>
      <c r="M188" s="855">
        <v>-3.4719882909584054E-2</v>
      </c>
      <c r="O188" t="s">
        <v>434</v>
      </c>
      <c r="P188">
        <v>34.401290000000003</v>
      </c>
      <c r="Q188">
        <v>0</v>
      </c>
      <c r="R188">
        <v>-1</v>
      </c>
      <c r="S188">
        <v>1219.4301800000001</v>
      </c>
      <c r="T188">
        <v>1261.63768</v>
      </c>
      <c r="U188">
        <v>3.4612477772200112E-2</v>
      </c>
      <c r="V188">
        <v>1747.6212599999999</v>
      </c>
      <c r="W188">
        <v>-0.27808289537516839</v>
      </c>
      <c r="X188">
        <v>16716.626939999998</v>
      </c>
      <c r="Y188">
        <v>16136.22761</v>
      </c>
      <c r="Z188">
        <v>-3.4719882909584054E-2</v>
      </c>
      <c r="AC188" t="s">
        <v>434</v>
      </c>
      <c r="AD188">
        <v>16136.22761</v>
      </c>
      <c r="AF188" t="s">
        <v>434</v>
      </c>
      <c r="AG188">
        <v>-3.4719882909584054E-2</v>
      </c>
    </row>
    <row r="189" spans="1:33" hidden="1">
      <c r="A189" s="851" t="s">
        <v>5129</v>
      </c>
      <c r="B189" s="851" t="s">
        <v>434</v>
      </c>
      <c r="C189" s="854">
        <v>129.19772</v>
      </c>
      <c r="D189" s="854">
        <v>0</v>
      </c>
      <c r="E189" s="855">
        <v>-1</v>
      </c>
      <c r="F189" s="854">
        <v>2234.6500900000001</v>
      </c>
      <c r="G189" s="854">
        <v>1724.9077400000001</v>
      </c>
      <c r="H189" s="855">
        <v>-0.22810835230136628</v>
      </c>
      <c r="I189" s="854">
        <v>3386.7193600000001</v>
      </c>
      <c r="J189" s="855">
        <v>-0.4906847728888879</v>
      </c>
      <c r="K189" s="854">
        <v>26885.132430000001</v>
      </c>
      <c r="L189" s="854">
        <v>24380.228340000001</v>
      </c>
      <c r="M189" s="855">
        <v>-9.3170606338724316E-2</v>
      </c>
      <c r="O189" t="s">
        <v>434</v>
      </c>
      <c r="P189">
        <v>129.19772</v>
      </c>
      <c r="Q189">
        <v>0</v>
      </c>
      <c r="R189">
        <v>-1</v>
      </c>
      <c r="S189">
        <v>2234.6500900000001</v>
      </c>
      <c r="T189">
        <v>1724.9077400000001</v>
      </c>
      <c r="U189">
        <v>-0.22810835230136628</v>
      </c>
      <c r="V189">
        <v>3386.7193600000001</v>
      </c>
      <c r="W189">
        <v>-0.4906847728888879</v>
      </c>
      <c r="X189">
        <v>26885.132430000001</v>
      </c>
      <c r="Y189">
        <v>24380.228340000001</v>
      </c>
      <c r="Z189">
        <v>-9.3170606338724316E-2</v>
      </c>
      <c r="AC189" t="s">
        <v>434</v>
      </c>
      <c r="AD189">
        <v>24380.228340000001</v>
      </c>
      <c r="AF189" t="s">
        <v>434</v>
      </c>
      <c r="AG189">
        <v>-9.3170606338724316E-2</v>
      </c>
    </row>
    <row r="190" spans="1:33" hidden="1">
      <c r="A190" s="851" t="s">
        <v>5130</v>
      </c>
      <c r="B190" s="851" t="s">
        <v>434</v>
      </c>
      <c r="C190" s="854">
        <v>53.18591</v>
      </c>
      <c r="D190" s="854">
        <v>39.748019999999997</v>
      </c>
      <c r="E190" s="855">
        <v>-0.25265883389040444</v>
      </c>
      <c r="F190" s="854">
        <v>2310.43687</v>
      </c>
      <c r="G190" s="854">
        <v>3242.5542399999999</v>
      </c>
      <c r="H190" s="855">
        <v>0.40343771435745834</v>
      </c>
      <c r="I190" s="854">
        <v>3014.3606799999998</v>
      </c>
      <c r="J190" s="855">
        <v>7.5702141921516919E-2</v>
      </c>
      <c r="K190" s="854">
        <v>27923.848020000001</v>
      </c>
      <c r="L190" s="854">
        <v>32726.414140000001</v>
      </c>
      <c r="M190" s="855">
        <v>0.17198797660552523</v>
      </c>
      <c r="O190" t="s">
        <v>434</v>
      </c>
      <c r="P190">
        <v>53.18591</v>
      </c>
      <c r="Q190">
        <v>39.748019999999997</v>
      </c>
      <c r="R190">
        <v>-0.25265883389040444</v>
      </c>
      <c r="S190">
        <v>2310.43687</v>
      </c>
      <c r="T190">
        <v>3242.5542399999999</v>
      </c>
      <c r="U190">
        <v>0.40343771435745834</v>
      </c>
      <c r="V190">
        <v>3014.3606799999998</v>
      </c>
      <c r="W190">
        <v>7.5702141921516919E-2</v>
      </c>
      <c r="X190">
        <v>27923.848020000001</v>
      </c>
      <c r="Y190">
        <v>32726.414140000001</v>
      </c>
      <c r="Z190">
        <v>0.17198797660552523</v>
      </c>
      <c r="AC190" t="s">
        <v>434</v>
      </c>
      <c r="AD190">
        <v>32726.414140000001</v>
      </c>
      <c r="AF190" t="s">
        <v>434</v>
      </c>
      <c r="AG190">
        <v>0.17198797660552523</v>
      </c>
    </row>
    <row r="191" spans="1:33" hidden="1">
      <c r="A191" s="851" t="s">
        <v>5131</v>
      </c>
      <c r="B191" s="851" t="s">
        <v>434</v>
      </c>
      <c r="C191" s="854">
        <v>279.28787</v>
      </c>
      <c r="D191" s="854">
        <v>39.20635</v>
      </c>
      <c r="E191" s="855">
        <v>-0.85962029070578683</v>
      </c>
      <c r="F191" s="854">
        <v>9499.9054300000007</v>
      </c>
      <c r="G191" s="854">
        <v>8508.3701099999998</v>
      </c>
      <c r="H191" s="855">
        <v>-0.10437317795488843</v>
      </c>
      <c r="I191" s="854">
        <v>10681.53066</v>
      </c>
      <c r="J191" s="855">
        <v>-0.20345029370537804</v>
      </c>
      <c r="K191" s="854">
        <v>111155.21006</v>
      </c>
      <c r="L191" s="854">
        <v>121054.71053</v>
      </c>
      <c r="M191" s="855">
        <v>8.9060157096157555E-2</v>
      </c>
      <c r="O191" t="s">
        <v>434</v>
      </c>
      <c r="P191">
        <v>279.28787</v>
      </c>
      <c r="Q191">
        <v>39.20635</v>
      </c>
      <c r="R191">
        <v>-0.85962029070578683</v>
      </c>
      <c r="S191">
        <v>9499.9054300000007</v>
      </c>
      <c r="T191">
        <v>8508.3701099999998</v>
      </c>
      <c r="U191">
        <v>-0.10437317795488843</v>
      </c>
      <c r="V191">
        <v>10681.53066</v>
      </c>
      <c r="W191">
        <v>-0.20345029370537804</v>
      </c>
      <c r="X191">
        <v>111155.21006</v>
      </c>
      <c r="Y191">
        <v>121054.71053</v>
      </c>
      <c r="Z191">
        <v>8.9060157096157555E-2</v>
      </c>
      <c r="AC191" t="s">
        <v>434</v>
      </c>
      <c r="AD191">
        <v>121054.71053</v>
      </c>
      <c r="AF191" t="s">
        <v>434</v>
      </c>
      <c r="AG191">
        <v>8.9060157096157555E-2</v>
      </c>
    </row>
    <row r="192" spans="1:33" hidden="1">
      <c r="A192" s="851" t="s">
        <v>5132</v>
      </c>
      <c r="B192" s="851" t="s">
        <v>434</v>
      </c>
      <c r="C192" s="854">
        <v>0</v>
      </c>
      <c r="D192" s="854">
        <v>0</v>
      </c>
      <c r="E192" s="855" t="s">
        <v>1082</v>
      </c>
      <c r="F192" s="854">
        <v>238.30631</v>
      </c>
      <c r="G192" s="854">
        <v>231.21807000000001</v>
      </c>
      <c r="H192" s="855">
        <v>-2.9744239672042205E-2</v>
      </c>
      <c r="I192" s="854">
        <v>173.30248</v>
      </c>
      <c r="J192" s="855">
        <v>0.33418788929044752</v>
      </c>
      <c r="K192" s="854">
        <v>1570.7658899999999</v>
      </c>
      <c r="L192" s="854">
        <v>1817.1260600000001</v>
      </c>
      <c r="M192" s="855">
        <v>0.15684079439743903</v>
      </c>
      <c r="O192" t="s">
        <v>434</v>
      </c>
      <c r="P192">
        <v>0</v>
      </c>
      <c r="Q192">
        <v>0</v>
      </c>
      <c r="R192" t="s">
        <v>1082</v>
      </c>
      <c r="S192">
        <v>238.30631</v>
      </c>
      <c r="T192">
        <v>231.21807000000001</v>
      </c>
      <c r="U192">
        <v>-2.9744239672042205E-2</v>
      </c>
      <c r="V192">
        <v>173.30248</v>
      </c>
      <c r="W192">
        <v>0.33418788929044752</v>
      </c>
      <c r="X192">
        <v>1570.7658899999999</v>
      </c>
      <c r="Y192">
        <v>1817.1260600000001</v>
      </c>
      <c r="Z192">
        <v>0.15684079439743903</v>
      </c>
      <c r="AC192" t="s">
        <v>434</v>
      </c>
      <c r="AD192">
        <v>1817.1260600000001</v>
      </c>
      <c r="AF192" t="s">
        <v>434</v>
      </c>
      <c r="AG192">
        <v>0.15684079439743903</v>
      </c>
    </row>
    <row r="193" spans="1:33" hidden="1">
      <c r="A193" s="851" t="s">
        <v>5133</v>
      </c>
      <c r="B193" s="851" t="s">
        <v>434</v>
      </c>
      <c r="C193" s="854">
        <v>701.41052000000002</v>
      </c>
      <c r="D193" s="854">
        <v>5.3133100000000004</v>
      </c>
      <c r="E193" s="855">
        <v>-0.99242482134428212</v>
      </c>
      <c r="F193" s="854">
        <v>21936.54955</v>
      </c>
      <c r="G193" s="854">
        <v>22798.648249999998</v>
      </c>
      <c r="H193" s="855">
        <v>3.9299649110039692E-2</v>
      </c>
      <c r="I193" s="854">
        <v>21492.900229999999</v>
      </c>
      <c r="J193" s="855">
        <v>6.0752527859289307E-2</v>
      </c>
      <c r="K193" s="854">
        <v>256170.82659000001</v>
      </c>
      <c r="L193" s="854">
        <v>244911.764</v>
      </c>
      <c r="M193" s="855">
        <v>-4.3951384862492837E-2</v>
      </c>
      <c r="O193" t="s">
        <v>434</v>
      </c>
      <c r="P193">
        <v>701.41052000000002</v>
      </c>
      <c r="Q193">
        <v>5.3133100000000004</v>
      </c>
      <c r="R193">
        <v>-0.99242482134428212</v>
      </c>
      <c r="S193">
        <v>21936.54955</v>
      </c>
      <c r="T193">
        <v>22798.648249999998</v>
      </c>
      <c r="U193">
        <v>3.9299649110039692E-2</v>
      </c>
      <c r="V193">
        <v>21492.900229999999</v>
      </c>
      <c r="W193">
        <v>6.0752527859289307E-2</v>
      </c>
      <c r="X193">
        <v>256170.82659000001</v>
      </c>
      <c r="Y193">
        <v>244911.764</v>
      </c>
      <c r="Z193">
        <v>-4.3951384862492837E-2</v>
      </c>
      <c r="AC193" t="s">
        <v>434</v>
      </c>
      <c r="AD193">
        <v>244911.764</v>
      </c>
      <c r="AF193" t="s">
        <v>434</v>
      </c>
      <c r="AG193">
        <v>-4.3951384862492837E-2</v>
      </c>
    </row>
    <row r="194" spans="1:33" hidden="1">
      <c r="A194" s="851" t="s">
        <v>5134</v>
      </c>
      <c r="B194" s="851" t="s">
        <v>434</v>
      </c>
      <c r="C194" s="854">
        <v>427.51816000000002</v>
      </c>
      <c r="D194" s="854">
        <v>2.5095299999999998</v>
      </c>
      <c r="E194" s="855">
        <v>-0.99413000374065985</v>
      </c>
      <c r="F194" s="854">
        <v>2798.4376900000002</v>
      </c>
      <c r="G194" s="854">
        <v>3972.16932</v>
      </c>
      <c r="H194" s="855">
        <v>0.41942389290790305</v>
      </c>
      <c r="I194" s="854">
        <v>3264.4777800000002</v>
      </c>
      <c r="J194" s="855">
        <v>0.21678552825070829</v>
      </c>
      <c r="K194" s="854">
        <v>41661.759570000002</v>
      </c>
      <c r="L194" s="854">
        <v>35539.091650000002</v>
      </c>
      <c r="M194" s="855">
        <v>-0.14696133776377607</v>
      </c>
      <c r="O194" t="s">
        <v>434</v>
      </c>
      <c r="P194">
        <v>427.51816000000002</v>
      </c>
      <c r="Q194">
        <v>2.5095299999999998</v>
      </c>
      <c r="R194">
        <v>-0.99413000374065985</v>
      </c>
      <c r="S194">
        <v>2798.4376900000002</v>
      </c>
      <c r="T194">
        <v>3972.16932</v>
      </c>
      <c r="U194">
        <v>0.41942389290790305</v>
      </c>
      <c r="V194">
        <v>3264.4777800000002</v>
      </c>
      <c r="W194">
        <v>0.21678552825070829</v>
      </c>
      <c r="X194">
        <v>41661.759570000002</v>
      </c>
      <c r="Y194">
        <v>35539.091650000002</v>
      </c>
      <c r="Z194">
        <v>-0.14696133776377607</v>
      </c>
      <c r="AC194" t="s">
        <v>434</v>
      </c>
      <c r="AD194">
        <v>35539.091650000002</v>
      </c>
      <c r="AF194" t="s">
        <v>434</v>
      </c>
      <c r="AG194">
        <v>-0.14696133776377607</v>
      </c>
    </row>
    <row r="195" spans="1:33" hidden="1">
      <c r="A195" s="851" t="s">
        <v>5135</v>
      </c>
      <c r="B195" s="851" t="s">
        <v>434</v>
      </c>
      <c r="C195" s="854">
        <v>24.418410000000002</v>
      </c>
      <c r="D195" s="854">
        <v>0</v>
      </c>
      <c r="E195" s="855">
        <v>-1</v>
      </c>
      <c r="F195" s="854">
        <v>1527.6858500000001</v>
      </c>
      <c r="G195" s="854">
        <v>918.37013000000002</v>
      </c>
      <c r="H195" s="855">
        <v>-0.39884883400602289</v>
      </c>
      <c r="I195" s="854">
        <v>176.19755000000001</v>
      </c>
      <c r="J195" s="855">
        <v>4.2121617468574337</v>
      </c>
      <c r="K195" s="854">
        <v>9617.8912700000001</v>
      </c>
      <c r="L195" s="854">
        <v>7687.4795299999996</v>
      </c>
      <c r="M195" s="855">
        <v>-0.20071049732297508</v>
      </c>
      <c r="O195" t="s">
        <v>434</v>
      </c>
      <c r="P195">
        <v>24.418410000000002</v>
      </c>
      <c r="Q195">
        <v>0</v>
      </c>
      <c r="R195">
        <v>-1</v>
      </c>
      <c r="S195">
        <v>1527.6858500000001</v>
      </c>
      <c r="T195">
        <v>918.37013000000002</v>
      </c>
      <c r="U195">
        <v>-0.39884883400602289</v>
      </c>
      <c r="V195">
        <v>176.19755000000001</v>
      </c>
      <c r="W195">
        <v>4.2121617468574337</v>
      </c>
      <c r="X195">
        <v>9617.8912700000001</v>
      </c>
      <c r="Y195">
        <v>7687.4795299999996</v>
      </c>
      <c r="Z195">
        <v>-0.20071049732297508</v>
      </c>
      <c r="AC195" t="s">
        <v>434</v>
      </c>
      <c r="AD195">
        <v>7687.4795299999996</v>
      </c>
      <c r="AF195" t="s">
        <v>434</v>
      </c>
      <c r="AG195">
        <v>-0.20071049732297508</v>
      </c>
    </row>
    <row r="196" spans="1:33" hidden="1">
      <c r="A196" s="851" t="s">
        <v>5136</v>
      </c>
      <c r="B196" s="851" t="s">
        <v>434</v>
      </c>
      <c r="C196" s="854">
        <v>502.13619999999997</v>
      </c>
      <c r="D196" s="854">
        <v>16.486249999999998</v>
      </c>
      <c r="E196" s="855">
        <v>-0.96716777240915908</v>
      </c>
      <c r="F196" s="854">
        <v>11863.62796</v>
      </c>
      <c r="G196" s="854">
        <v>11048.651169999999</v>
      </c>
      <c r="H196" s="855">
        <v>-6.8695410269760449E-2</v>
      </c>
      <c r="I196" s="854">
        <v>12062.712149999999</v>
      </c>
      <c r="J196" s="855">
        <v>-8.4065752990715281E-2</v>
      </c>
      <c r="K196" s="854">
        <v>115881.97627</v>
      </c>
      <c r="L196" s="854">
        <v>125158.80714</v>
      </c>
      <c r="M196" s="855">
        <v>8.00541306646807E-2</v>
      </c>
      <c r="O196" t="s">
        <v>434</v>
      </c>
      <c r="P196">
        <v>502.13619999999997</v>
      </c>
      <c r="Q196">
        <v>16.486249999999998</v>
      </c>
      <c r="R196">
        <v>-0.96716777240915908</v>
      </c>
      <c r="S196">
        <v>11863.62796</v>
      </c>
      <c r="T196">
        <v>11048.651169999999</v>
      </c>
      <c r="U196">
        <v>-6.8695410269760449E-2</v>
      </c>
      <c r="V196">
        <v>12062.712149999999</v>
      </c>
      <c r="W196">
        <v>-8.4065752990715281E-2</v>
      </c>
      <c r="X196">
        <v>115881.97627</v>
      </c>
      <c r="Y196">
        <v>125158.80714</v>
      </c>
      <c r="Z196">
        <v>8.00541306646807E-2</v>
      </c>
      <c r="AC196" t="s">
        <v>434</v>
      </c>
      <c r="AD196">
        <v>125158.80714</v>
      </c>
      <c r="AF196" t="s">
        <v>434</v>
      </c>
      <c r="AG196">
        <v>8.00541306646807E-2</v>
      </c>
    </row>
    <row r="197" spans="1:33" hidden="1">
      <c r="A197" s="851" t="s">
        <v>5137</v>
      </c>
      <c r="B197" s="851" t="s">
        <v>434</v>
      </c>
      <c r="C197" s="854">
        <v>0</v>
      </c>
      <c r="D197" s="854">
        <v>0</v>
      </c>
      <c r="E197" s="855" t="s">
        <v>1082</v>
      </c>
      <c r="F197" s="854">
        <v>1032.6713</v>
      </c>
      <c r="G197" s="854">
        <v>961.70771000000002</v>
      </c>
      <c r="H197" s="855">
        <v>-6.8718468306420366E-2</v>
      </c>
      <c r="I197" s="854">
        <v>2813.3791099999999</v>
      </c>
      <c r="J197" s="855">
        <v>-0.65816632867512825</v>
      </c>
      <c r="K197" s="854">
        <v>10908.52564</v>
      </c>
      <c r="L197" s="854">
        <v>8306.0710099999997</v>
      </c>
      <c r="M197" s="855">
        <v>-0.23857070294240057</v>
      </c>
      <c r="O197" t="s">
        <v>434</v>
      </c>
      <c r="P197">
        <v>0</v>
      </c>
      <c r="Q197">
        <v>0</v>
      </c>
      <c r="R197" t="s">
        <v>1082</v>
      </c>
      <c r="S197">
        <v>1032.6713</v>
      </c>
      <c r="T197">
        <v>961.70771000000002</v>
      </c>
      <c r="U197">
        <v>-6.8718468306420366E-2</v>
      </c>
      <c r="V197">
        <v>2813.3791099999999</v>
      </c>
      <c r="W197">
        <v>-0.65816632867512825</v>
      </c>
      <c r="X197">
        <v>10908.52564</v>
      </c>
      <c r="Y197">
        <v>8306.0710099999997</v>
      </c>
      <c r="Z197">
        <v>-0.23857070294240057</v>
      </c>
      <c r="AC197" t="s">
        <v>434</v>
      </c>
      <c r="AD197">
        <v>8306.0710099999997</v>
      </c>
      <c r="AF197" t="s">
        <v>434</v>
      </c>
      <c r="AG197">
        <v>-0.23857070294240057</v>
      </c>
    </row>
    <row r="198" spans="1:33" hidden="1">
      <c r="A198" s="851" t="s">
        <v>5138</v>
      </c>
      <c r="B198" s="851" t="s">
        <v>434</v>
      </c>
      <c r="C198" s="854">
        <v>120.72686</v>
      </c>
      <c r="D198" s="854">
        <v>0</v>
      </c>
      <c r="E198" s="855">
        <v>-1</v>
      </c>
      <c r="F198" s="854">
        <v>1028.2765300000001</v>
      </c>
      <c r="G198" s="854">
        <v>842.61126999999999</v>
      </c>
      <c r="H198" s="855">
        <v>-0.18055965937489604</v>
      </c>
      <c r="I198" s="854">
        <v>1316.61464</v>
      </c>
      <c r="J198" s="855">
        <v>-0.36001678516957702</v>
      </c>
      <c r="K198" s="854">
        <v>11635.050219999999</v>
      </c>
      <c r="L198" s="854">
        <v>10349.414269999999</v>
      </c>
      <c r="M198" s="855">
        <v>-0.11049681141814616</v>
      </c>
      <c r="O198" t="s">
        <v>434</v>
      </c>
      <c r="P198">
        <v>120.72686</v>
      </c>
      <c r="Q198">
        <v>0</v>
      </c>
      <c r="R198">
        <v>-1</v>
      </c>
      <c r="S198">
        <v>1028.2765300000001</v>
      </c>
      <c r="T198">
        <v>842.61126999999999</v>
      </c>
      <c r="U198">
        <v>-0.18055965937489604</v>
      </c>
      <c r="V198">
        <v>1316.61464</v>
      </c>
      <c r="W198">
        <v>-0.36001678516957702</v>
      </c>
      <c r="X198">
        <v>11635.050219999999</v>
      </c>
      <c r="Y198">
        <v>10349.414269999999</v>
      </c>
      <c r="Z198">
        <v>-0.11049681141814616</v>
      </c>
      <c r="AC198" t="s">
        <v>434</v>
      </c>
      <c r="AD198">
        <v>10349.414269999999</v>
      </c>
      <c r="AF198" t="s">
        <v>434</v>
      </c>
      <c r="AG198">
        <v>-0.11049681141814616</v>
      </c>
    </row>
    <row r="199" spans="1:33" hidden="1">
      <c r="A199" s="851" t="s">
        <v>5139</v>
      </c>
      <c r="B199" s="851" t="s">
        <v>434</v>
      </c>
      <c r="C199" s="854">
        <v>1</v>
      </c>
      <c r="D199" s="854">
        <v>0</v>
      </c>
      <c r="E199" s="855">
        <v>-1</v>
      </c>
      <c r="F199" s="854">
        <v>1983.9933599999999</v>
      </c>
      <c r="G199" s="854">
        <v>46.560429999999997</v>
      </c>
      <c r="H199" s="855">
        <v>-0.9765319627884238</v>
      </c>
      <c r="I199" s="854">
        <v>32023.503519999998</v>
      </c>
      <c r="J199" s="855">
        <v>-0.99854605446368727</v>
      </c>
      <c r="K199" s="854">
        <v>4258.9730600000003</v>
      </c>
      <c r="L199" s="854">
        <v>75447.255950000006</v>
      </c>
      <c r="M199" s="855">
        <v>16.714893916234352</v>
      </c>
      <c r="O199" t="s">
        <v>434</v>
      </c>
      <c r="P199">
        <v>1</v>
      </c>
      <c r="Q199">
        <v>0</v>
      </c>
      <c r="R199">
        <v>-1</v>
      </c>
      <c r="S199">
        <v>1983.9933599999999</v>
      </c>
      <c r="T199">
        <v>46.560429999999997</v>
      </c>
      <c r="U199">
        <v>-0.9765319627884238</v>
      </c>
      <c r="V199">
        <v>32023.503519999998</v>
      </c>
      <c r="W199">
        <v>-0.99854605446368727</v>
      </c>
      <c r="X199">
        <v>4258.9730600000003</v>
      </c>
      <c r="Y199">
        <v>75447.255950000006</v>
      </c>
      <c r="Z199">
        <v>16.714893916234352</v>
      </c>
      <c r="AC199" t="s">
        <v>434</v>
      </c>
      <c r="AD199">
        <v>75447.255950000006</v>
      </c>
      <c r="AF199" t="s">
        <v>434</v>
      </c>
      <c r="AG199">
        <v>16.714893916234352</v>
      </c>
    </row>
    <row r="200" spans="1:33" hidden="1">
      <c r="A200" s="851" t="s">
        <v>5140</v>
      </c>
      <c r="B200" s="851" t="s">
        <v>434</v>
      </c>
      <c r="C200" s="854">
        <v>1.7622800000000001</v>
      </c>
      <c r="D200" s="854">
        <v>0</v>
      </c>
      <c r="E200" s="855">
        <v>-1</v>
      </c>
      <c r="F200" s="854">
        <v>564.61217999999997</v>
      </c>
      <c r="G200" s="854">
        <v>865.98986000000002</v>
      </c>
      <c r="H200" s="855">
        <v>0.53377821215263199</v>
      </c>
      <c r="I200" s="854">
        <v>637.39229</v>
      </c>
      <c r="J200" s="855">
        <v>0.35864501906667234</v>
      </c>
      <c r="K200" s="854">
        <v>11416.98127</v>
      </c>
      <c r="L200" s="854">
        <v>14851.18734</v>
      </c>
      <c r="M200" s="855">
        <v>0.30079808215363735</v>
      </c>
      <c r="O200" t="s">
        <v>434</v>
      </c>
      <c r="P200">
        <v>1.7622800000000001</v>
      </c>
      <c r="Q200">
        <v>0</v>
      </c>
      <c r="R200">
        <v>-1</v>
      </c>
      <c r="S200">
        <v>564.61217999999997</v>
      </c>
      <c r="T200">
        <v>865.98986000000002</v>
      </c>
      <c r="U200">
        <v>0.53377821215263199</v>
      </c>
      <c r="V200">
        <v>637.39229</v>
      </c>
      <c r="W200">
        <v>0.35864501906667234</v>
      </c>
      <c r="X200">
        <v>11416.98127</v>
      </c>
      <c r="Y200">
        <v>14851.18734</v>
      </c>
      <c r="Z200">
        <v>0.30079808215363735</v>
      </c>
      <c r="AC200" t="s">
        <v>434</v>
      </c>
      <c r="AD200">
        <v>14851.18734</v>
      </c>
      <c r="AF200" t="s">
        <v>434</v>
      </c>
      <c r="AG200">
        <v>0.30079808215363735</v>
      </c>
    </row>
    <row r="201" spans="1:33" hidden="1">
      <c r="A201" s="851" t="s">
        <v>5141</v>
      </c>
      <c r="B201" s="851" t="s">
        <v>434</v>
      </c>
      <c r="C201" s="854">
        <v>279.40696000000003</v>
      </c>
      <c r="D201" s="854">
        <v>14.534990000000001</v>
      </c>
      <c r="E201" s="855">
        <v>-0.94797914124973837</v>
      </c>
      <c r="F201" s="854">
        <v>3144.4108900000001</v>
      </c>
      <c r="G201" s="854">
        <v>3345.6788799999999</v>
      </c>
      <c r="H201" s="855">
        <v>6.4008171018641757E-2</v>
      </c>
      <c r="I201" s="854">
        <v>2561.69461</v>
      </c>
      <c r="J201" s="855">
        <v>0.30604126929868514</v>
      </c>
      <c r="K201" s="854">
        <v>41047.470220000003</v>
      </c>
      <c r="L201" s="854">
        <v>43439.019939999998</v>
      </c>
      <c r="M201" s="855">
        <v>5.8263023450218165E-2</v>
      </c>
      <c r="O201" t="s">
        <v>434</v>
      </c>
      <c r="P201">
        <v>279.40696000000003</v>
      </c>
      <c r="Q201">
        <v>14.534990000000001</v>
      </c>
      <c r="R201">
        <v>-0.94797914124973837</v>
      </c>
      <c r="S201">
        <v>3144.4108900000001</v>
      </c>
      <c r="T201">
        <v>3345.6788799999999</v>
      </c>
      <c r="U201">
        <v>6.4008171018641757E-2</v>
      </c>
      <c r="V201">
        <v>2561.69461</v>
      </c>
      <c r="W201">
        <v>0.30604126929868514</v>
      </c>
      <c r="X201">
        <v>41047.470220000003</v>
      </c>
      <c r="Y201">
        <v>43439.019939999998</v>
      </c>
      <c r="Z201">
        <v>5.8263023450218165E-2</v>
      </c>
      <c r="AC201" t="s">
        <v>434</v>
      </c>
      <c r="AD201">
        <v>43439.019939999998</v>
      </c>
      <c r="AF201" t="s">
        <v>434</v>
      </c>
      <c r="AG201">
        <v>5.8263023450218165E-2</v>
      </c>
    </row>
    <row r="202" spans="1:33" hidden="1">
      <c r="A202" s="851" t="s">
        <v>5142</v>
      </c>
      <c r="B202" s="851" t="s">
        <v>434</v>
      </c>
      <c r="C202" s="854">
        <v>5.2200899999999999</v>
      </c>
      <c r="D202" s="854">
        <v>0</v>
      </c>
      <c r="E202" s="855">
        <v>-1</v>
      </c>
      <c r="F202" s="854">
        <v>480.0951</v>
      </c>
      <c r="G202" s="854">
        <v>82.40531</v>
      </c>
      <c r="H202" s="855">
        <v>-0.82835627774580489</v>
      </c>
      <c r="I202" s="854">
        <v>409.39263999999997</v>
      </c>
      <c r="J202" s="855">
        <v>-0.79871325972054596</v>
      </c>
      <c r="K202" s="854">
        <v>2877.7991200000001</v>
      </c>
      <c r="L202" s="854">
        <v>3191.91554</v>
      </c>
      <c r="M202" s="855">
        <v>0.10915161444625077</v>
      </c>
      <c r="O202" t="s">
        <v>434</v>
      </c>
      <c r="P202">
        <v>5.2200899999999999</v>
      </c>
      <c r="Q202">
        <v>0</v>
      </c>
      <c r="R202">
        <v>-1</v>
      </c>
      <c r="S202">
        <v>480.0951</v>
      </c>
      <c r="T202">
        <v>82.40531</v>
      </c>
      <c r="U202">
        <v>-0.82835627774580489</v>
      </c>
      <c r="V202">
        <v>409.39263999999997</v>
      </c>
      <c r="W202">
        <v>-0.79871325972054596</v>
      </c>
      <c r="X202">
        <v>2877.7991200000001</v>
      </c>
      <c r="Y202">
        <v>3191.91554</v>
      </c>
      <c r="Z202">
        <v>0.10915161444625077</v>
      </c>
      <c r="AC202" t="s">
        <v>434</v>
      </c>
      <c r="AD202">
        <v>3191.91554</v>
      </c>
      <c r="AF202" t="s">
        <v>434</v>
      </c>
      <c r="AG202">
        <v>0.10915161444625077</v>
      </c>
    </row>
    <row r="203" spans="1:33" hidden="1">
      <c r="A203" s="851" t="s">
        <v>5143</v>
      </c>
      <c r="B203" s="851" t="s">
        <v>434</v>
      </c>
      <c r="C203" s="854">
        <v>0</v>
      </c>
      <c r="D203" s="854">
        <v>0</v>
      </c>
      <c r="E203" s="855" t="s">
        <v>1082</v>
      </c>
      <c r="F203" s="854">
        <v>0</v>
      </c>
      <c r="G203" s="854">
        <v>287.06900000000002</v>
      </c>
      <c r="H203" s="855" t="s">
        <v>1082</v>
      </c>
      <c r="I203" s="854">
        <v>210.44098</v>
      </c>
      <c r="J203" s="855">
        <v>0.3641306935559796</v>
      </c>
      <c r="K203" s="854">
        <v>63.408259999999999</v>
      </c>
      <c r="L203" s="854">
        <v>1127.6219900000001</v>
      </c>
      <c r="M203" s="855">
        <v>16.783518898011081</v>
      </c>
      <c r="O203" t="s">
        <v>434</v>
      </c>
      <c r="P203">
        <v>0</v>
      </c>
      <c r="Q203">
        <v>0</v>
      </c>
      <c r="R203" t="s">
        <v>1082</v>
      </c>
      <c r="S203">
        <v>0</v>
      </c>
      <c r="T203">
        <v>287.06900000000002</v>
      </c>
      <c r="U203" t="s">
        <v>1082</v>
      </c>
      <c r="V203">
        <v>210.44098</v>
      </c>
      <c r="W203">
        <v>0.3641306935559796</v>
      </c>
      <c r="X203">
        <v>63.408259999999999</v>
      </c>
      <c r="Y203">
        <v>1127.6219900000001</v>
      </c>
      <c r="Z203">
        <v>16.783518898011081</v>
      </c>
      <c r="AC203" t="s">
        <v>434</v>
      </c>
      <c r="AD203">
        <v>1127.6219900000001</v>
      </c>
      <c r="AF203" t="s">
        <v>434</v>
      </c>
      <c r="AG203">
        <v>16.783518898011081</v>
      </c>
    </row>
    <row r="204" spans="1:33" hidden="1">
      <c r="A204" s="851" t="s">
        <v>5144</v>
      </c>
      <c r="B204" s="851" t="s">
        <v>434</v>
      </c>
      <c r="C204" s="854">
        <v>1879.86339</v>
      </c>
      <c r="D204" s="854">
        <v>1883.4667199999999</v>
      </c>
      <c r="E204" s="855">
        <v>1.9168041779886735E-3</v>
      </c>
      <c r="F204" s="854">
        <v>33963.214019999999</v>
      </c>
      <c r="G204" s="854">
        <v>40370.24598</v>
      </c>
      <c r="H204" s="855">
        <v>0.18864622047333546</v>
      </c>
      <c r="I204" s="854">
        <v>27597.737779999999</v>
      </c>
      <c r="J204" s="855">
        <v>0.46280997021633419</v>
      </c>
      <c r="K204" s="854">
        <v>345819.70643999998</v>
      </c>
      <c r="L204" s="854">
        <v>351933.09025000001</v>
      </c>
      <c r="M204" s="855">
        <v>1.7677950955813149E-2</v>
      </c>
      <c r="O204" t="s">
        <v>434</v>
      </c>
      <c r="P204">
        <v>1879.86339</v>
      </c>
      <c r="Q204">
        <v>1883.4667199999999</v>
      </c>
      <c r="R204">
        <v>1.9168041779886735E-3</v>
      </c>
      <c r="S204">
        <v>33963.214019999999</v>
      </c>
      <c r="T204">
        <v>40370.24598</v>
      </c>
      <c r="U204">
        <v>0.18864622047333546</v>
      </c>
      <c r="V204">
        <v>27597.737779999999</v>
      </c>
      <c r="W204">
        <v>0.46280997021633419</v>
      </c>
      <c r="X204">
        <v>345819.70643999998</v>
      </c>
      <c r="Y204">
        <v>351933.09025000001</v>
      </c>
      <c r="Z204">
        <v>1.7677950955813149E-2</v>
      </c>
      <c r="AC204" t="s">
        <v>434</v>
      </c>
      <c r="AD204">
        <v>351933.09025000001</v>
      </c>
      <c r="AF204" t="s">
        <v>434</v>
      </c>
      <c r="AG204">
        <v>1.7677950955813149E-2</v>
      </c>
    </row>
    <row r="205" spans="1:33" hidden="1">
      <c r="A205" s="851" t="s">
        <v>5145</v>
      </c>
      <c r="B205" s="851" t="s">
        <v>434</v>
      </c>
      <c r="C205" s="854">
        <v>0</v>
      </c>
      <c r="D205" s="854">
        <v>0</v>
      </c>
      <c r="E205" s="855" t="s">
        <v>1082</v>
      </c>
      <c r="F205" s="854">
        <v>22.907340000000001</v>
      </c>
      <c r="G205" s="854">
        <v>5.0999999999999996</v>
      </c>
      <c r="H205" s="855">
        <v>-0.77736393662468017</v>
      </c>
      <c r="I205" s="854">
        <v>33.85539</v>
      </c>
      <c r="J205" s="855">
        <v>-0.84935928961385465</v>
      </c>
      <c r="K205" s="854">
        <v>46.23498</v>
      </c>
      <c r="L205" s="854">
        <v>81.264319999999998</v>
      </c>
      <c r="M205" s="855">
        <v>0.75763718292946147</v>
      </c>
      <c r="O205" t="s">
        <v>434</v>
      </c>
      <c r="P205">
        <v>0</v>
      </c>
      <c r="Q205">
        <v>0</v>
      </c>
      <c r="R205" t="s">
        <v>1082</v>
      </c>
      <c r="S205">
        <v>22.907340000000001</v>
      </c>
      <c r="T205">
        <v>5.0999999999999996</v>
      </c>
      <c r="U205">
        <v>-0.77736393662468017</v>
      </c>
      <c r="V205">
        <v>33.85539</v>
      </c>
      <c r="W205">
        <v>-0.84935928961385465</v>
      </c>
      <c r="X205">
        <v>46.23498</v>
      </c>
      <c r="Y205">
        <v>81.264319999999998</v>
      </c>
      <c r="Z205">
        <v>0.75763718292946147</v>
      </c>
      <c r="AC205" t="s">
        <v>434</v>
      </c>
      <c r="AD205">
        <v>81.264319999999998</v>
      </c>
      <c r="AF205" t="s">
        <v>434</v>
      </c>
      <c r="AG205">
        <v>0.75763718292946147</v>
      </c>
    </row>
    <row r="206" spans="1:33" hidden="1">
      <c r="A206" s="852" t="s">
        <v>735</v>
      </c>
      <c r="B206" s="852" t="s">
        <v>434</v>
      </c>
      <c r="C206" s="856">
        <v>5460.2287200000001</v>
      </c>
      <c r="D206" s="856">
        <v>2042.4199100000001</v>
      </c>
      <c r="E206" s="857">
        <v>-0.62594608857337386</v>
      </c>
      <c r="F206" s="856">
        <v>109359.54837999999</v>
      </c>
      <c r="G206" s="856">
        <v>109266.60322</v>
      </c>
      <c r="H206" s="857">
        <v>-8.4990438765364384E-4</v>
      </c>
      <c r="I206" s="856">
        <v>135490.03672999999</v>
      </c>
      <c r="J206" s="857">
        <v>-0.19354510591990737</v>
      </c>
      <c r="K206" s="856">
        <v>1161869.4701400001</v>
      </c>
      <c r="L206" s="856">
        <v>1248491.4662599999</v>
      </c>
      <c r="M206" s="857">
        <v>7.455398247925582E-2</v>
      </c>
      <c r="O206" t="s">
        <v>434</v>
      </c>
      <c r="P206">
        <v>5460.2287200000001</v>
      </c>
      <c r="Q206">
        <v>2042.4199100000001</v>
      </c>
      <c r="R206">
        <v>-0.62594608857337386</v>
      </c>
      <c r="S206">
        <v>109359.54837999999</v>
      </c>
      <c r="T206">
        <v>109266.60322</v>
      </c>
      <c r="U206">
        <v>-8.4990438765364384E-4</v>
      </c>
      <c r="V206">
        <v>135490.03672999999</v>
      </c>
      <c r="W206">
        <v>-0.19354510591990737</v>
      </c>
      <c r="X206">
        <v>1161869.4701400001</v>
      </c>
      <c r="Y206">
        <v>1248491.4662599999</v>
      </c>
      <c r="Z206">
        <v>7.455398247925582E-2</v>
      </c>
      <c r="AC206" t="s">
        <v>434</v>
      </c>
      <c r="AD206">
        <v>1248491.4662599999</v>
      </c>
      <c r="AF206" t="s">
        <v>434</v>
      </c>
      <c r="AG206">
        <v>7.455398247925582E-2</v>
      </c>
    </row>
    <row r="207" spans="1:33" hidden="1">
      <c r="A207" s="851" t="s">
        <v>5119</v>
      </c>
      <c r="B207" s="851" t="s">
        <v>436</v>
      </c>
      <c r="C207" s="854">
        <v>0</v>
      </c>
      <c r="D207" s="854">
        <v>0</v>
      </c>
      <c r="E207" s="855" t="s">
        <v>1082</v>
      </c>
      <c r="F207" s="854">
        <v>0</v>
      </c>
      <c r="G207" s="854">
        <v>0</v>
      </c>
      <c r="H207" s="855" t="s">
        <v>1082</v>
      </c>
      <c r="I207" s="854">
        <v>0</v>
      </c>
      <c r="J207" s="855" t="s">
        <v>1082</v>
      </c>
      <c r="K207" s="854">
        <v>9.9879700000000007</v>
      </c>
      <c r="L207" s="854">
        <v>9.3710000000000002E-2</v>
      </c>
      <c r="M207" s="855">
        <v>-0.99061771310886992</v>
      </c>
      <c r="O207" t="s">
        <v>436</v>
      </c>
      <c r="P207">
        <v>0</v>
      </c>
      <c r="Q207">
        <v>0</v>
      </c>
      <c r="R207" t="s">
        <v>1082</v>
      </c>
      <c r="S207">
        <v>0</v>
      </c>
      <c r="T207">
        <v>0</v>
      </c>
      <c r="U207" t="s">
        <v>1082</v>
      </c>
      <c r="V207">
        <v>0</v>
      </c>
      <c r="W207" t="s">
        <v>1082</v>
      </c>
      <c r="X207">
        <v>9.9879700000000007</v>
      </c>
      <c r="Y207">
        <v>9.3710000000000002E-2</v>
      </c>
      <c r="Z207">
        <v>-0.99061771310886992</v>
      </c>
      <c r="AC207" t="s">
        <v>436</v>
      </c>
      <c r="AD207">
        <v>9.3710000000000002E-2</v>
      </c>
      <c r="AF207" t="s">
        <v>436</v>
      </c>
      <c r="AG207">
        <v>-0.99061771310886992</v>
      </c>
    </row>
    <row r="208" spans="1:33" hidden="1">
      <c r="A208" s="851" t="s">
        <v>5120</v>
      </c>
      <c r="B208" s="851" t="s">
        <v>436</v>
      </c>
      <c r="C208" s="854">
        <v>0</v>
      </c>
      <c r="D208" s="854">
        <v>0</v>
      </c>
      <c r="E208" s="855" t="s">
        <v>1082</v>
      </c>
      <c r="F208" s="854">
        <v>0</v>
      </c>
      <c r="G208" s="854">
        <v>137.09299999999999</v>
      </c>
      <c r="H208" s="855" t="s">
        <v>1082</v>
      </c>
      <c r="I208" s="854">
        <v>178.751</v>
      </c>
      <c r="J208" s="855">
        <v>-0.23305044447303802</v>
      </c>
      <c r="K208" s="854">
        <v>785.85569999999996</v>
      </c>
      <c r="L208" s="854">
        <v>1220.01504</v>
      </c>
      <c r="M208" s="855">
        <v>0.55246699871235916</v>
      </c>
      <c r="O208" t="s">
        <v>436</v>
      </c>
      <c r="P208">
        <v>0</v>
      </c>
      <c r="Q208">
        <v>0</v>
      </c>
      <c r="R208" t="s">
        <v>1082</v>
      </c>
      <c r="S208">
        <v>0</v>
      </c>
      <c r="T208">
        <v>137.09299999999999</v>
      </c>
      <c r="U208" t="s">
        <v>1082</v>
      </c>
      <c r="V208">
        <v>178.751</v>
      </c>
      <c r="W208">
        <v>-0.23305044447303802</v>
      </c>
      <c r="X208">
        <v>785.85569999999996</v>
      </c>
      <c r="Y208">
        <v>1220.01504</v>
      </c>
      <c r="Z208">
        <v>0.55246699871235916</v>
      </c>
      <c r="AC208" t="s">
        <v>436</v>
      </c>
      <c r="AD208">
        <v>1220.01504</v>
      </c>
      <c r="AF208" t="s">
        <v>436</v>
      </c>
      <c r="AG208">
        <v>0.55246699871235916</v>
      </c>
    </row>
    <row r="209" spans="1:33" hidden="1">
      <c r="A209" s="851" t="s">
        <v>5121</v>
      </c>
      <c r="B209" s="851" t="s">
        <v>436</v>
      </c>
      <c r="C209" s="854">
        <v>0</v>
      </c>
      <c r="D209" s="854">
        <v>0</v>
      </c>
      <c r="E209" s="855" t="s">
        <v>1082</v>
      </c>
      <c r="F209" s="854">
        <v>0</v>
      </c>
      <c r="G209" s="854">
        <v>0</v>
      </c>
      <c r="H209" s="855" t="s">
        <v>1082</v>
      </c>
      <c r="I209" s="854">
        <v>0</v>
      </c>
      <c r="J209" s="855" t="s">
        <v>1082</v>
      </c>
      <c r="K209" s="854">
        <v>7.1613100000000003</v>
      </c>
      <c r="L209" s="854">
        <v>1.5635699999999999</v>
      </c>
      <c r="M209" s="855">
        <v>-0.78166424858021788</v>
      </c>
      <c r="O209" t="s">
        <v>436</v>
      </c>
      <c r="P209">
        <v>0</v>
      </c>
      <c r="Q209">
        <v>0</v>
      </c>
      <c r="R209" t="s">
        <v>1082</v>
      </c>
      <c r="S209">
        <v>0</v>
      </c>
      <c r="T209">
        <v>0</v>
      </c>
      <c r="U209" t="s">
        <v>1082</v>
      </c>
      <c r="V209">
        <v>0</v>
      </c>
      <c r="W209" t="s">
        <v>1082</v>
      </c>
      <c r="X209">
        <v>7.1613100000000003</v>
      </c>
      <c r="Y209">
        <v>1.5635699999999999</v>
      </c>
      <c r="Z209">
        <v>-0.78166424858021788</v>
      </c>
      <c r="AC209" t="s">
        <v>436</v>
      </c>
      <c r="AD209">
        <v>1.5635699999999999</v>
      </c>
      <c r="AF209" t="s">
        <v>436</v>
      </c>
      <c r="AG209">
        <v>-0.78166424858021788</v>
      </c>
    </row>
    <row r="210" spans="1:33">
      <c r="A210" s="851" t="s">
        <v>5124</v>
      </c>
      <c r="B210" s="851" t="s">
        <v>436</v>
      </c>
      <c r="C210" s="854">
        <v>0</v>
      </c>
      <c r="D210" s="854">
        <v>0</v>
      </c>
      <c r="E210" s="855" t="s">
        <v>1082</v>
      </c>
      <c r="F210" s="854">
        <v>0</v>
      </c>
      <c r="G210" s="854">
        <v>0</v>
      </c>
      <c r="H210" s="855" t="s">
        <v>1082</v>
      </c>
      <c r="I210" s="854">
        <v>0</v>
      </c>
      <c r="J210" s="855" t="s">
        <v>1082</v>
      </c>
      <c r="K210" s="854">
        <v>7.00922</v>
      </c>
      <c r="L210" s="854">
        <v>2.16425</v>
      </c>
      <c r="M210" s="855">
        <v>-0.69122812524075439</v>
      </c>
      <c r="O210" t="s">
        <v>436</v>
      </c>
      <c r="P210">
        <v>0</v>
      </c>
      <c r="Q210">
        <v>0</v>
      </c>
      <c r="R210" t="s">
        <v>1082</v>
      </c>
      <c r="S210">
        <v>0</v>
      </c>
      <c r="T210">
        <v>0</v>
      </c>
      <c r="U210" t="s">
        <v>1082</v>
      </c>
      <c r="V210">
        <v>0</v>
      </c>
      <c r="W210" t="s">
        <v>1082</v>
      </c>
      <c r="X210">
        <v>7.00922</v>
      </c>
      <c r="Y210">
        <v>2.16425</v>
      </c>
      <c r="Z210">
        <v>-0.69122812524075439</v>
      </c>
      <c r="AC210" t="s">
        <v>436</v>
      </c>
      <c r="AD210">
        <v>2.16425</v>
      </c>
      <c r="AF210" t="s">
        <v>436</v>
      </c>
      <c r="AG210">
        <v>-0.69122812524075439</v>
      </c>
    </row>
    <row r="211" spans="1:33" hidden="1">
      <c r="A211" s="851" t="s">
        <v>5128</v>
      </c>
      <c r="B211" s="851" t="s">
        <v>436</v>
      </c>
      <c r="C211" s="854">
        <v>0</v>
      </c>
      <c r="D211" s="854">
        <v>0</v>
      </c>
      <c r="E211" s="855" t="s">
        <v>1082</v>
      </c>
      <c r="F211" s="854">
        <v>0</v>
      </c>
      <c r="G211" s="854">
        <v>0</v>
      </c>
      <c r="H211" s="855" t="s">
        <v>1082</v>
      </c>
      <c r="I211" s="854">
        <v>0</v>
      </c>
      <c r="J211" s="855" t="s">
        <v>1082</v>
      </c>
      <c r="K211" s="854">
        <v>0.53371000000000002</v>
      </c>
      <c r="L211" s="854">
        <v>0</v>
      </c>
      <c r="M211" s="855">
        <v>-1</v>
      </c>
      <c r="O211" t="s">
        <v>436</v>
      </c>
      <c r="P211">
        <v>0</v>
      </c>
      <c r="Q211">
        <v>0</v>
      </c>
      <c r="R211" t="s">
        <v>1082</v>
      </c>
      <c r="S211">
        <v>0</v>
      </c>
      <c r="T211">
        <v>0</v>
      </c>
      <c r="U211" t="s">
        <v>1082</v>
      </c>
      <c r="V211">
        <v>0</v>
      </c>
      <c r="W211" t="s">
        <v>1082</v>
      </c>
      <c r="X211">
        <v>0.53371000000000002</v>
      </c>
      <c r="Y211">
        <v>0</v>
      </c>
      <c r="Z211">
        <v>-1</v>
      </c>
      <c r="AC211" t="s">
        <v>436</v>
      </c>
      <c r="AD211">
        <v>0</v>
      </c>
      <c r="AF211" t="s">
        <v>436</v>
      </c>
      <c r="AG211">
        <v>-1</v>
      </c>
    </row>
    <row r="212" spans="1:33" hidden="1">
      <c r="A212" s="851" t="s">
        <v>5130</v>
      </c>
      <c r="B212" s="851" t="s">
        <v>436</v>
      </c>
      <c r="C212" s="854">
        <v>0</v>
      </c>
      <c r="D212" s="854">
        <v>0</v>
      </c>
      <c r="E212" s="855" t="s">
        <v>1082</v>
      </c>
      <c r="F212" s="854">
        <v>0</v>
      </c>
      <c r="G212" s="854">
        <v>0</v>
      </c>
      <c r="H212" s="855" t="s">
        <v>1082</v>
      </c>
      <c r="I212" s="854">
        <v>0</v>
      </c>
      <c r="J212" s="855" t="s">
        <v>1082</v>
      </c>
      <c r="K212" s="854">
        <v>10.959580000000001</v>
      </c>
      <c r="L212" s="854">
        <v>3.07158</v>
      </c>
      <c r="M212" s="855">
        <v>-0.71973561030623445</v>
      </c>
      <c r="O212" t="s">
        <v>436</v>
      </c>
      <c r="P212">
        <v>0</v>
      </c>
      <c r="Q212">
        <v>0</v>
      </c>
      <c r="R212" t="s">
        <v>1082</v>
      </c>
      <c r="S212">
        <v>0</v>
      </c>
      <c r="T212">
        <v>0</v>
      </c>
      <c r="U212" t="s">
        <v>1082</v>
      </c>
      <c r="V212">
        <v>0</v>
      </c>
      <c r="W212" t="s">
        <v>1082</v>
      </c>
      <c r="X212">
        <v>10.959580000000001</v>
      </c>
      <c r="Y212">
        <v>3.07158</v>
      </c>
      <c r="Z212">
        <v>-0.71973561030623445</v>
      </c>
      <c r="AC212" t="s">
        <v>436</v>
      </c>
      <c r="AD212">
        <v>3.07158</v>
      </c>
      <c r="AF212" t="s">
        <v>436</v>
      </c>
      <c r="AG212">
        <v>-0.71973561030623445</v>
      </c>
    </row>
    <row r="213" spans="1:33" hidden="1">
      <c r="A213" s="851" t="s">
        <v>5131</v>
      </c>
      <c r="B213" s="851" t="s">
        <v>436</v>
      </c>
      <c r="C213" s="854">
        <v>0</v>
      </c>
      <c r="D213" s="854">
        <v>0</v>
      </c>
      <c r="E213" s="855" t="s">
        <v>1082</v>
      </c>
      <c r="F213" s="854">
        <v>11.98371</v>
      </c>
      <c r="G213" s="854">
        <v>2.8812500000000001</v>
      </c>
      <c r="H213" s="855">
        <v>-0.75956944886016098</v>
      </c>
      <c r="I213" s="854">
        <v>6.3691500000000003</v>
      </c>
      <c r="J213" s="855">
        <v>-0.54762409426689596</v>
      </c>
      <c r="K213" s="854">
        <v>48.169829999999997</v>
      </c>
      <c r="L213" s="854">
        <v>122.74131</v>
      </c>
      <c r="M213" s="855">
        <v>1.5480951458620469</v>
      </c>
      <c r="O213" t="s">
        <v>436</v>
      </c>
      <c r="P213">
        <v>0</v>
      </c>
      <c r="Q213">
        <v>0</v>
      </c>
      <c r="R213" t="s">
        <v>1082</v>
      </c>
      <c r="S213">
        <v>11.98371</v>
      </c>
      <c r="T213">
        <v>2.8812500000000001</v>
      </c>
      <c r="U213">
        <v>-0.75956944886016098</v>
      </c>
      <c r="V213">
        <v>6.3691500000000003</v>
      </c>
      <c r="W213">
        <v>-0.54762409426689596</v>
      </c>
      <c r="X213">
        <v>48.169829999999997</v>
      </c>
      <c r="Y213">
        <v>122.74131</v>
      </c>
      <c r="Z213">
        <v>1.5480951458620469</v>
      </c>
      <c r="AC213" t="s">
        <v>436</v>
      </c>
      <c r="AD213">
        <v>122.74131</v>
      </c>
      <c r="AF213" t="s">
        <v>436</v>
      </c>
      <c r="AG213">
        <v>1.5480951458620469</v>
      </c>
    </row>
    <row r="214" spans="1:33" hidden="1">
      <c r="A214" s="851" t="s">
        <v>5133</v>
      </c>
      <c r="B214" s="851" t="s">
        <v>436</v>
      </c>
      <c r="C214" s="854">
        <v>0</v>
      </c>
      <c r="D214" s="854">
        <v>0</v>
      </c>
      <c r="E214" s="855" t="s">
        <v>1082</v>
      </c>
      <c r="F214" s="854">
        <v>87.129760000000005</v>
      </c>
      <c r="G214" s="854">
        <v>54.575000000000003</v>
      </c>
      <c r="H214" s="855">
        <v>-0.37363536867311464</v>
      </c>
      <c r="I214" s="854">
        <v>41.3</v>
      </c>
      <c r="J214" s="855">
        <v>0.32142857142857162</v>
      </c>
      <c r="K214" s="854">
        <v>131.36162999999999</v>
      </c>
      <c r="L214" s="854">
        <v>269.63297999999998</v>
      </c>
      <c r="M214" s="855">
        <v>1.0526007480266499</v>
      </c>
      <c r="O214" t="s">
        <v>436</v>
      </c>
      <c r="P214">
        <v>0</v>
      </c>
      <c r="Q214">
        <v>0</v>
      </c>
      <c r="R214" t="s">
        <v>1082</v>
      </c>
      <c r="S214">
        <v>87.129760000000005</v>
      </c>
      <c r="T214">
        <v>54.575000000000003</v>
      </c>
      <c r="U214">
        <v>-0.37363536867311464</v>
      </c>
      <c r="V214">
        <v>41.3</v>
      </c>
      <c r="W214">
        <v>0.32142857142857162</v>
      </c>
      <c r="X214">
        <v>131.36162999999999</v>
      </c>
      <c r="Y214">
        <v>269.63297999999998</v>
      </c>
      <c r="Z214">
        <v>1.0526007480266499</v>
      </c>
      <c r="AC214" t="s">
        <v>436</v>
      </c>
      <c r="AD214">
        <v>269.63297999999998</v>
      </c>
      <c r="AF214" t="s">
        <v>436</v>
      </c>
      <c r="AG214">
        <v>1.0526007480266499</v>
      </c>
    </row>
    <row r="215" spans="1:33" hidden="1">
      <c r="A215" s="851" t="s">
        <v>5134</v>
      </c>
      <c r="B215" s="851" t="s">
        <v>436</v>
      </c>
      <c r="C215" s="854">
        <v>0</v>
      </c>
      <c r="D215" s="854">
        <v>0</v>
      </c>
      <c r="E215" s="855" t="s">
        <v>1082</v>
      </c>
      <c r="F215" s="854">
        <v>0</v>
      </c>
      <c r="G215" s="854">
        <v>0</v>
      </c>
      <c r="H215" s="855" t="s">
        <v>1082</v>
      </c>
      <c r="I215" s="854">
        <v>15.481999999999999</v>
      </c>
      <c r="J215" s="855">
        <v>-1</v>
      </c>
      <c r="K215" s="854">
        <v>155.28953000000001</v>
      </c>
      <c r="L215" s="854">
        <v>131.40421000000001</v>
      </c>
      <c r="M215" s="855">
        <v>-0.15381152869739512</v>
      </c>
      <c r="O215" t="s">
        <v>436</v>
      </c>
      <c r="P215">
        <v>0</v>
      </c>
      <c r="Q215">
        <v>0</v>
      </c>
      <c r="R215" t="s">
        <v>1082</v>
      </c>
      <c r="S215">
        <v>0</v>
      </c>
      <c r="T215">
        <v>0</v>
      </c>
      <c r="U215" t="s">
        <v>1082</v>
      </c>
      <c r="V215">
        <v>15.481999999999999</v>
      </c>
      <c r="W215">
        <v>-1</v>
      </c>
      <c r="X215">
        <v>155.28953000000001</v>
      </c>
      <c r="Y215">
        <v>131.40421000000001</v>
      </c>
      <c r="Z215">
        <v>-0.15381152869739512</v>
      </c>
      <c r="AC215" t="s">
        <v>436</v>
      </c>
      <c r="AD215">
        <v>131.40421000000001</v>
      </c>
      <c r="AF215" t="s">
        <v>436</v>
      </c>
      <c r="AG215">
        <v>-0.15381152869739512</v>
      </c>
    </row>
    <row r="216" spans="1:33" hidden="1">
      <c r="A216" s="851" t="s">
        <v>5136</v>
      </c>
      <c r="B216" s="851" t="s">
        <v>436</v>
      </c>
      <c r="C216" s="854">
        <v>0</v>
      </c>
      <c r="D216" s="854">
        <v>0</v>
      </c>
      <c r="E216" s="855" t="s">
        <v>1082</v>
      </c>
      <c r="F216" s="854">
        <v>4.6222300000000001</v>
      </c>
      <c r="G216" s="854">
        <v>4.4241799999999998</v>
      </c>
      <c r="H216" s="855">
        <v>-4.284728367043622E-2</v>
      </c>
      <c r="I216" s="854">
        <v>10.83343</v>
      </c>
      <c r="J216" s="855">
        <v>-0.59161779787195745</v>
      </c>
      <c r="K216" s="854">
        <v>24.467790000000001</v>
      </c>
      <c r="L216" s="854">
        <v>32.828719999999997</v>
      </c>
      <c r="M216" s="855">
        <v>0.34171169525322864</v>
      </c>
      <c r="O216" t="s">
        <v>436</v>
      </c>
      <c r="P216">
        <v>0</v>
      </c>
      <c r="Q216">
        <v>0</v>
      </c>
      <c r="R216" t="s">
        <v>1082</v>
      </c>
      <c r="S216">
        <v>4.6222300000000001</v>
      </c>
      <c r="T216">
        <v>4.4241799999999998</v>
      </c>
      <c r="U216">
        <v>-4.284728367043622E-2</v>
      </c>
      <c r="V216">
        <v>10.83343</v>
      </c>
      <c r="W216">
        <v>-0.59161779787195745</v>
      </c>
      <c r="X216">
        <v>24.467790000000001</v>
      </c>
      <c r="Y216">
        <v>32.828719999999997</v>
      </c>
      <c r="Z216">
        <v>0.34171169525322864</v>
      </c>
      <c r="AC216" t="s">
        <v>436</v>
      </c>
      <c r="AD216">
        <v>32.828719999999997</v>
      </c>
      <c r="AF216" t="s">
        <v>436</v>
      </c>
      <c r="AG216">
        <v>0.34171169525322864</v>
      </c>
    </row>
    <row r="217" spans="1:33" hidden="1">
      <c r="A217" s="851" t="s">
        <v>5138</v>
      </c>
      <c r="B217" s="851" t="s">
        <v>436</v>
      </c>
      <c r="C217" s="854">
        <v>0</v>
      </c>
      <c r="D217" s="854">
        <v>0</v>
      </c>
      <c r="E217" s="855" t="s">
        <v>1082</v>
      </c>
      <c r="F217" s="854">
        <v>0</v>
      </c>
      <c r="G217" s="854">
        <v>0</v>
      </c>
      <c r="H217" s="855" t="s">
        <v>1082</v>
      </c>
      <c r="I217" s="854">
        <v>0</v>
      </c>
      <c r="J217" s="855" t="s">
        <v>1082</v>
      </c>
      <c r="K217" s="854">
        <v>13.7</v>
      </c>
      <c r="L217" s="854">
        <v>92.63</v>
      </c>
      <c r="M217" s="855">
        <v>5.7613138686131391</v>
      </c>
      <c r="O217" t="s">
        <v>436</v>
      </c>
      <c r="P217">
        <v>0</v>
      </c>
      <c r="Q217">
        <v>0</v>
      </c>
      <c r="R217" t="s">
        <v>1082</v>
      </c>
      <c r="S217">
        <v>0</v>
      </c>
      <c r="T217">
        <v>0</v>
      </c>
      <c r="U217" t="s">
        <v>1082</v>
      </c>
      <c r="V217">
        <v>0</v>
      </c>
      <c r="W217" t="s">
        <v>1082</v>
      </c>
      <c r="X217">
        <v>13.7</v>
      </c>
      <c r="Y217">
        <v>92.63</v>
      </c>
      <c r="Z217">
        <v>5.7613138686131391</v>
      </c>
      <c r="AC217" t="s">
        <v>436</v>
      </c>
      <c r="AD217">
        <v>92.63</v>
      </c>
      <c r="AF217" t="s">
        <v>436</v>
      </c>
      <c r="AG217">
        <v>5.7613138686131391</v>
      </c>
    </row>
    <row r="218" spans="1:33" hidden="1">
      <c r="A218" s="852" t="s">
        <v>735</v>
      </c>
      <c r="B218" s="852" t="s">
        <v>436</v>
      </c>
      <c r="C218" s="856">
        <v>0</v>
      </c>
      <c r="D218" s="856">
        <v>0</v>
      </c>
      <c r="E218" s="857" t="s">
        <v>1082</v>
      </c>
      <c r="F218" s="856">
        <v>103.73569999999999</v>
      </c>
      <c r="G218" s="856">
        <v>198.97343000000001</v>
      </c>
      <c r="H218" s="857">
        <v>0.91808056435730445</v>
      </c>
      <c r="I218" s="856">
        <v>252.73558</v>
      </c>
      <c r="J218" s="857">
        <v>-0.21272093941027215</v>
      </c>
      <c r="K218" s="856">
        <v>1194.4962700000001</v>
      </c>
      <c r="L218" s="856">
        <v>1876.14537</v>
      </c>
      <c r="M218" s="857">
        <v>0.57065820724580396</v>
      </c>
      <c r="O218" t="s">
        <v>436</v>
      </c>
      <c r="P218">
        <v>0</v>
      </c>
      <c r="Q218">
        <v>0</v>
      </c>
      <c r="R218" t="s">
        <v>1082</v>
      </c>
      <c r="S218">
        <v>103.73569999999999</v>
      </c>
      <c r="T218">
        <v>198.97343000000001</v>
      </c>
      <c r="U218">
        <v>0.91808056435730445</v>
      </c>
      <c r="V218">
        <v>252.73558</v>
      </c>
      <c r="W218">
        <v>-0.21272093941027215</v>
      </c>
      <c r="X218">
        <v>1194.4962700000001</v>
      </c>
      <c r="Y218">
        <v>1876.14537</v>
      </c>
      <c r="Z218">
        <v>0.57065820724580396</v>
      </c>
      <c r="AC218" t="s">
        <v>436</v>
      </c>
      <c r="AD218">
        <v>1876.14537</v>
      </c>
      <c r="AF218" t="s">
        <v>436</v>
      </c>
      <c r="AG218">
        <v>0.57065820724580396</v>
      </c>
    </row>
    <row r="219" spans="1:33" hidden="1">
      <c r="A219" s="851" t="s">
        <v>5119</v>
      </c>
      <c r="B219" s="851" t="s">
        <v>438</v>
      </c>
      <c r="C219" s="854">
        <v>42.055419999999998</v>
      </c>
      <c r="D219" s="854">
        <v>12.52069</v>
      </c>
      <c r="E219" s="855">
        <v>-0.70228118040433318</v>
      </c>
      <c r="F219" s="854">
        <v>1290.3043600000001</v>
      </c>
      <c r="G219" s="854">
        <v>2033.1128699999999</v>
      </c>
      <c r="H219" s="855">
        <v>0.57568472449399444</v>
      </c>
      <c r="I219" s="854">
        <v>1656.4718700000001</v>
      </c>
      <c r="J219" s="855">
        <v>0.22737542775175523</v>
      </c>
      <c r="K219" s="854">
        <v>17437.8989</v>
      </c>
      <c r="L219" s="854">
        <v>13750.99034</v>
      </c>
      <c r="M219" s="855">
        <v>-0.21143077965660184</v>
      </c>
      <c r="O219" t="s">
        <v>438</v>
      </c>
      <c r="P219">
        <v>42.055419999999998</v>
      </c>
      <c r="Q219">
        <v>12.52069</v>
      </c>
      <c r="R219">
        <v>-0.70228118040433318</v>
      </c>
      <c r="S219">
        <v>1290.3043600000001</v>
      </c>
      <c r="T219">
        <v>2033.1128699999999</v>
      </c>
      <c r="U219">
        <v>0.57568472449399444</v>
      </c>
      <c r="V219">
        <v>1656.4718700000001</v>
      </c>
      <c r="W219">
        <v>0.22737542775175523</v>
      </c>
      <c r="X219">
        <v>17437.8989</v>
      </c>
      <c r="Y219">
        <v>13750.99034</v>
      </c>
      <c r="Z219">
        <v>-0.21143077965660184</v>
      </c>
      <c r="AC219" t="s">
        <v>438</v>
      </c>
      <c r="AD219">
        <v>13750.99034</v>
      </c>
      <c r="AF219" t="s">
        <v>438</v>
      </c>
      <c r="AG219">
        <v>-0.21143077965660184</v>
      </c>
    </row>
    <row r="220" spans="1:33" hidden="1">
      <c r="A220" s="851" t="s">
        <v>5120</v>
      </c>
      <c r="B220" s="851" t="s">
        <v>438</v>
      </c>
      <c r="C220" s="854">
        <v>10.680210000000001</v>
      </c>
      <c r="D220" s="854">
        <v>0</v>
      </c>
      <c r="E220" s="855">
        <v>-1</v>
      </c>
      <c r="F220" s="854">
        <v>49.134239999999998</v>
      </c>
      <c r="G220" s="854">
        <v>208.8689</v>
      </c>
      <c r="H220" s="855">
        <v>3.2509846494013139</v>
      </c>
      <c r="I220" s="854">
        <v>214.47748999999999</v>
      </c>
      <c r="J220" s="855">
        <v>-2.6150016955159172E-2</v>
      </c>
      <c r="K220" s="854">
        <v>1775.0150000000001</v>
      </c>
      <c r="L220" s="854">
        <v>1373.53268</v>
      </c>
      <c r="M220" s="855">
        <v>-0.22618531111004703</v>
      </c>
      <c r="O220" t="s">
        <v>438</v>
      </c>
      <c r="P220">
        <v>10.680210000000001</v>
      </c>
      <c r="Q220">
        <v>0</v>
      </c>
      <c r="R220">
        <v>-1</v>
      </c>
      <c r="S220">
        <v>49.134239999999998</v>
      </c>
      <c r="T220">
        <v>208.8689</v>
      </c>
      <c r="U220">
        <v>3.2509846494013139</v>
      </c>
      <c r="V220">
        <v>214.47748999999999</v>
      </c>
      <c r="W220">
        <v>-2.6150016955159172E-2</v>
      </c>
      <c r="X220">
        <v>1775.0150000000001</v>
      </c>
      <c r="Y220">
        <v>1373.53268</v>
      </c>
      <c r="Z220">
        <v>-0.22618531111004703</v>
      </c>
      <c r="AC220" t="s">
        <v>438</v>
      </c>
      <c r="AD220">
        <v>1373.53268</v>
      </c>
      <c r="AF220" t="s">
        <v>438</v>
      </c>
      <c r="AG220">
        <v>-0.22618531111004703</v>
      </c>
    </row>
    <row r="221" spans="1:33" hidden="1">
      <c r="A221" s="851" t="s">
        <v>5121</v>
      </c>
      <c r="B221" s="851" t="s">
        <v>438</v>
      </c>
      <c r="C221" s="854">
        <v>27.70936</v>
      </c>
      <c r="D221" s="854">
        <v>3.2231999999999998</v>
      </c>
      <c r="E221" s="855">
        <v>-0.88367829498768646</v>
      </c>
      <c r="F221" s="854">
        <v>491.92703999999998</v>
      </c>
      <c r="G221" s="854">
        <v>386.00882999999999</v>
      </c>
      <c r="H221" s="855">
        <v>-0.21531284395344474</v>
      </c>
      <c r="I221" s="854">
        <v>420.77933999999999</v>
      </c>
      <c r="J221" s="855">
        <v>-8.263359603159226E-2</v>
      </c>
      <c r="K221" s="854">
        <v>4081.2021</v>
      </c>
      <c r="L221" s="854">
        <v>4065.0688300000002</v>
      </c>
      <c r="M221" s="855">
        <v>-3.9530681413694202E-3</v>
      </c>
      <c r="O221" t="s">
        <v>438</v>
      </c>
      <c r="P221">
        <v>27.70936</v>
      </c>
      <c r="Q221">
        <v>3.2231999999999998</v>
      </c>
      <c r="R221">
        <v>-0.88367829498768646</v>
      </c>
      <c r="S221">
        <v>491.92703999999998</v>
      </c>
      <c r="T221">
        <v>386.00882999999999</v>
      </c>
      <c r="U221">
        <v>-0.21531284395344474</v>
      </c>
      <c r="V221">
        <v>420.77933999999999</v>
      </c>
      <c r="W221">
        <v>-8.263359603159226E-2</v>
      </c>
      <c r="X221">
        <v>4081.2021</v>
      </c>
      <c r="Y221">
        <v>4065.0688300000002</v>
      </c>
      <c r="Z221">
        <v>-3.9530681413694202E-3</v>
      </c>
      <c r="AC221" t="s">
        <v>438</v>
      </c>
      <c r="AD221">
        <v>4065.0688300000002</v>
      </c>
      <c r="AF221" t="s">
        <v>438</v>
      </c>
      <c r="AG221">
        <v>-3.9530681413694202E-3</v>
      </c>
    </row>
    <row r="222" spans="1:33" hidden="1">
      <c r="A222" s="851" t="s">
        <v>5122</v>
      </c>
      <c r="B222" s="851" t="s">
        <v>438</v>
      </c>
      <c r="C222" s="854">
        <v>0.15590999999999999</v>
      </c>
      <c r="D222" s="854">
        <v>0</v>
      </c>
      <c r="E222" s="855">
        <v>-1</v>
      </c>
      <c r="F222" s="854">
        <v>9.9028600000000004</v>
      </c>
      <c r="G222" s="854">
        <v>20.22063</v>
      </c>
      <c r="H222" s="855">
        <v>1.0418979971442592</v>
      </c>
      <c r="I222" s="854">
        <v>5.4789999999999998E-2</v>
      </c>
      <c r="J222" s="855">
        <v>368.05694469793758</v>
      </c>
      <c r="K222" s="854">
        <v>50.70637</v>
      </c>
      <c r="L222" s="854">
        <v>27.559439999999999</v>
      </c>
      <c r="M222" s="855">
        <v>-0.45648958898063496</v>
      </c>
      <c r="O222" t="s">
        <v>438</v>
      </c>
      <c r="P222">
        <v>0.15590999999999999</v>
      </c>
      <c r="Q222">
        <v>0</v>
      </c>
      <c r="R222">
        <v>-1</v>
      </c>
      <c r="S222">
        <v>9.9028600000000004</v>
      </c>
      <c r="T222">
        <v>20.22063</v>
      </c>
      <c r="U222">
        <v>1.0418979971442592</v>
      </c>
      <c r="V222">
        <v>5.4789999999999998E-2</v>
      </c>
      <c r="W222">
        <v>368.05694469793758</v>
      </c>
      <c r="X222">
        <v>50.70637</v>
      </c>
      <c r="Y222">
        <v>27.559439999999999</v>
      </c>
      <c r="Z222">
        <v>-0.45648958898063496</v>
      </c>
      <c r="AC222" t="s">
        <v>438</v>
      </c>
      <c r="AD222">
        <v>27.559439999999999</v>
      </c>
      <c r="AF222" t="s">
        <v>438</v>
      </c>
      <c r="AG222">
        <v>-0.45648958898063496</v>
      </c>
    </row>
    <row r="223" spans="1:33" hidden="1">
      <c r="A223" s="851" t="s">
        <v>5123</v>
      </c>
      <c r="B223" s="851" t="s">
        <v>438</v>
      </c>
      <c r="C223" s="854">
        <v>0</v>
      </c>
      <c r="D223" s="854">
        <v>0</v>
      </c>
      <c r="E223" s="855" t="s">
        <v>1082</v>
      </c>
      <c r="F223" s="854">
        <v>0</v>
      </c>
      <c r="G223" s="854">
        <v>0</v>
      </c>
      <c r="H223" s="855" t="s">
        <v>1082</v>
      </c>
      <c r="I223" s="854">
        <v>0</v>
      </c>
      <c r="J223" s="855" t="s">
        <v>1082</v>
      </c>
      <c r="K223" s="854">
        <v>48.893630000000002</v>
      </c>
      <c r="L223" s="854">
        <v>54.748939999999997</v>
      </c>
      <c r="M223" s="855">
        <v>0.11975609092636397</v>
      </c>
      <c r="O223" t="s">
        <v>438</v>
      </c>
      <c r="P223">
        <v>0</v>
      </c>
      <c r="Q223">
        <v>0</v>
      </c>
      <c r="R223" t="s">
        <v>1082</v>
      </c>
      <c r="S223">
        <v>0</v>
      </c>
      <c r="T223">
        <v>0</v>
      </c>
      <c r="U223" t="s">
        <v>1082</v>
      </c>
      <c r="V223">
        <v>0</v>
      </c>
      <c r="W223" t="s">
        <v>1082</v>
      </c>
      <c r="X223">
        <v>48.893630000000002</v>
      </c>
      <c r="Y223">
        <v>54.748939999999997</v>
      </c>
      <c r="Z223">
        <v>0.11975609092636397</v>
      </c>
      <c r="AC223" t="s">
        <v>438</v>
      </c>
      <c r="AD223">
        <v>54.748939999999997</v>
      </c>
      <c r="AF223" t="s">
        <v>438</v>
      </c>
      <c r="AG223">
        <v>0.11975609092636397</v>
      </c>
    </row>
    <row r="224" spans="1:33">
      <c r="A224" s="851" t="s">
        <v>5124</v>
      </c>
      <c r="B224" s="851" t="s">
        <v>438</v>
      </c>
      <c r="C224" s="854">
        <v>7.0529999999999995E-2</v>
      </c>
      <c r="D224" s="854">
        <v>7.4999999999999997E-2</v>
      </c>
      <c r="E224" s="855">
        <v>6.3377286261165455E-2</v>
      </c>
      <c r="F224" s="854">
        <v>11.574490000000001</v>
      </c>
      <c r="G224" s="854">
        <v>79.713409999999996</v>
      </c>
      <c r="H224" s="855">
        <v>5.8869911330866405</v>
      </c>
      <c r="I224" s="854">
        <v>52.814900000000002</v>
      </c>
      <c r="J224" s="855">
        <v>0.50929775498959562</v>
      </c>
      <c r="K224" s="854">
        <v>296.44506000000001</v>
      </c>
      <c r="L224" s="854">
        <v>678.88642000000004</v>
      </c>
      <c r="M224" s="855">
        <v>1.2900918639022017</v>
      </c>
      <c r="O224" t="s">
        <v>438</v>
      </c>
      <c r="P224">
        <v>7.0529999999999995E-2</v>
      </c>
      <c r="Q224">
        <v>7.4999999999999997E-2</v>
      </c>
      <c r="R224">
        <v>6.3377286261165455E-2</v>
      </c>
      <c r="S224">
        <v>11.574490000000001</v>
      </c>
      <c r="T224">
        <v>79.713409999999996</v>
      </c>
      <c r="U224">
        <v>5.8869911330866405</v>
      </c>
      <c r="V224">
        <v>52.814900000000002</v>
      </c>
      <c r="W224">
        <v>0.50929775498959562</v>
      </c>
      <c r="X224">
        <v>296.44506000000001</v>
      </c>
      <c r="Y224">
        <v>678.88642000000004</v>
      </c>
      <c r="Z224">
        <v>1.2900918639022017</v>
      </c>
      <c r="AC224" t="s">
        <v>438</v>
      </c>
      <c r="AD224">
        <v>678.88642000000004</v>
      </c>
      <c r="AF224" t="s">
        <v>438</v>
      </c>
      <c r="AG224">
        <v>1.2900918639022017</v>
      </c>
    </row>
    <row r="225" spans="1:33" hidden="1">
      <c r="A225" s="851" t="s">
        <v>5126</v>
      </c>
      <c r="B225" s="851" t="s">
        <v>438</v>
      </c>
      <c r="C225" s="854">
        <v>0</v>
      </c>
      <c r="D225" s="854">
        <v>0</v>
      </c>
      <c r="E225" s="855" t="s">
        <v>1082</v>
      </c>
      <c r="F225" s="854">
        <v>0.2089</v>
      </c>
      <c r="G225" s="854">
        <v>0</v>
      </c>
      <c r="H225" s="855">
        <v>-1</v>
      </c>
      <c r="I225" s="854">
        <v>0</v>
      </c>
      <c r="J225" s="855" t="s">
        <v>1082</v>
      </c>
      <c r="K225" s="854">
        <v>7.2598000000000003</v>
      </c>
      <c r="L225" s="854">
        <v>2.7939600000000002</v>
      </c>
      <c r="M225" s="855">
        <v>-0.61514642276646736</v>
      </c>
      <c r="O225" t="s">
        <v>438</v>
      </c>
      <c r="P225">
        <v>0</v>
      </c>
      <c r="Q225">
        <v>0</v>
      </c>
      <c r="R225" t="s">
        <v>1082</v>
      </c>
      <c r="S225">
        <v>0.2089</v>
      </c>
      <c r="T225">
        <v>0</v>
      </c>
      <c r="U225">
        <v>-1</v>
      </c>
      <c r="V225">
        <v>0</v>
      </c>
      <c r="W225" t="s">
        <v>1082</v>
      </c>
      <c r="X225">
        <v>7.2598000000000003</v>
      </c>
      <c r="Y225">
        <v>2.7939600000000002</v>
      </c>
      <c r="Z225">
        <v>-0.61514642276646736</v>
      </c>
      <c r="AC225" t="s">
        <v>438</v>
      </c>
      <c r="AD225">
        <v>2.7939600000000002</v>
      </c>
      <c r="AF225" t="s">
        <v>438</v>
      </c>
      <c r="AG225">
        <v>-0.61514642276646736</v>
      </c>
    </row>
    <row r="226" spans="1:33" hidden="1">
      <c r="A226" s="851" t="s">
        <v>5127</v>
      </c>
      <c r="B226" s="851" t="s">
        <v>438</v>
      </c>
      <c r="C226" s="854">
        <v>0</v>
      </c>
      <c r="D226" s="854">
        <v>0</v>
      </c>
      <c r="E226" s="855" t="s">
        <v>1082</v>
      </c>
      <c r="F226" s="854">
        <v>8.7392800000000008</v>
      </c>
      <c r="G226" s="854">
        <v>0.9768</v>
      </c>
      <c r="H226" s="855">
        <v>-0.88822877857214788</v>
      </c>
      <c r="I226" s="854">
        <v>14.74999</v>
      </c>
      <c r="J226" s="855">
        <v>-0.93377622628896695</v>
      </c>
      <c r="K226" s="854">
        <v>170.68823</v>
      </c>
      <c r="L226" s="854">
        <v>59.987879999999997</v>
      </c>
      <c r="M226" s="855">
        <v>-0.64855292013983634</v>
      </c>
      <c r="O226" t="s">
        <v>438</v>
      </c>
      <c r="P226">
        <v>0</v>
      </c>
      <c r="Q226">
        <v>0</v>
      </c>
      <c r="R226" t="s">
        <v>1082</v>
      </c>
      <c r="S226">
        <v>8.7392800000000008</v>
      </c>
      <c r="T226">
        <v>0.9768</v>
      </c>
      <c r="U226">
        <v>-0.88822877857214788</v>
      </c>
      <c r="V226">
        <v>14.74999</v>
      </c>
      <c r="W226">
        <v>-0.93377622628896695</v>
      </c>
      <c r="X226">
        <v>170.68823</v>
      </c>
      <c r="Y226">
        <v>59.987879999999997</v>
      </c>
      <c r="Z226">
        <v>-0.64855292013983634</v>
      </c>
      <c r="AC226" t="s">
        <v>438</v>
      </c>
      <c r="AD226">
        <v>59.987879999999997</v>
      </c>
      <c r="AF226" t="s">
        <v>438</v>
      </c>
      <c r="AG226">
        <v>-0.64855292013983634</v>
      </c>
    </row>
    <row r="227" spans="1:33" hidden="1">
      <c r="A227" s="851" t="s">
        <v>5128</v>
      </c>
      <c r="B227" s="851" t="s">
        <v>438</v>
      </c>
      <c r="C227" s="854">
        <v>0</v>
      </c>
      <c r="D227" s="854">
        <v>1.039E-2</v>
      </c>
      <c r="E227" s="855" t="s">
        <v>1082</v>
      </c>
      <c r="F227" s="854">
        <v>12.928269999999999</v>
      </c>
      <c r="G227" s="854">
        <v>20.85154</v>
      </c>
      <c r="H227" s="855">
        <v>0.61286390213075692</v>
      </c>
      <c r="I227" s="854">
        <v>10.49357</v>
      </c>
      <c r="J227" s="855">
        <v>0.98707780097716991</v>
      </c>
      <c r="K227" s="854">
        <v>147.44949</v>
      </c>
      <c r="L227" s="854">
        <v>334.48155000000003</v>
      </c>
      <c r="M227" s="855">
        <v>1.2684483344092952</v>
      </c>
      <c r="O227" t="s">
        <v>438</v>
      </c>
      <c r="P227">
        <v>0</v>
      </c>
      <c r="Q227">
        <v>1.039E-2</v>
      </c>
      <c r="R227" t="s">
        <v>1082</v>
      </c>
      <c r="S227">
        <v>12.928269999999999</v>
      </c>
      <c r="T227">
        <v>20.85154</v>
      </c>
      <c r="U227">
        <v>0.61286390213075692</v>
      </c>
      <c r="V227">
        <v>10.49357</v>
      </c>
      <c r="W227">
        <v>0.98707780097716991</v>
      </c>
      <c r="X227">
        <v>147.44949</v>
      </c>
      <c r="Y227">
        <v>334.48155000000003</v>
      </c>
      <c r="Z227">
        <v>1.2684483344092952</v>
      </c>
      <c r="AC227" t="s">
        <v>438</v>
      </c>
      <c r="AD227">
        <v>334.48155000000003</v>
      </c>
      <c r="AF227" t="s">
        <v>438</v>
      </c>
      <c r="AG227">
        <v>1.2684483344092952</v>
      </c>
    </row>
    <row r="228" spans="1:33" hidden="1">
      <c r="A228" s="851" t="s">
        <v>5129</v>
      </c>
      <c r="B228" s="851" t="s">
        <v>438</v>
      </c>
      <c r="C228" s="854">
        <v>0</v>
      </c>
      <c r="D228" s="854">
        <v>0</v>
      </c>
      <c r="E228" s="855" t="s">
        <v>1082</v>
      </c>
      <c r="F228" s="854">
        <v>5.8748699999999996</v>
      </c>
      <c r="G228" s="854">
        <v>8.5104199999999999</v>
      </c>
      <c r="H228" s="855">
        <v>0.44861418210105075</v>
      </c>
      <c r="I228" s="854">
        <v>28.042760000000001</v>
      </c>
      <c r="J228" s="855">
        <v>-0.69651988605971737</v>
      </c>
      <c r="K228" s="854">
        <v>22.46133</v>
      </c>
      <c r="L228" s="854">
        <v>90.731979999999993</v>
      </c>
      <c r="M228" s="855">
        <v>3.0394749554011264</v>
      </c>
      <c r="O228" t="s">
        <v>438</v>
      </c>
      <c r="P228">
        <v>0</v>
      </c>
      <c r="Q228">
        <v>0</v>
      </c>
      <c r="R228" t="s">
        <v>1082</v>
      </c>
      <c r="S228">
        <v>5.8748699999999996</v>
      </c>
      <c r="T228">
        <v>8.5104199999999999</v>
      </c>
      <c r="U228">
        <v>0.44861418210105075</v>
      </c>
      <c r="V228">
        <v>28.042760000000001</v>
      </c>
      <c r="W228">
        <v>-0.69651988605971737</v>
      </c>
      <c r="X228">
        <v>22.46133</v>
      </c>
      <c r="Y228">
        <v>90.731979999999993</v>
      </c>
      <c r="Z228">
        <v>3.0394749554011264</v>
      </c>
      <c r="AC228" t="s">
        <v>438</v>
      </c>
      <c r="AD228">
        <v>90.731979999999993</v>
      </c>
      <c r="AF228" t="s">
        <v>438</v>
      </c>
      <c r="AG228">
        <v>3.0394749554011264</v>
      </c>
    </row>
    <row r="229" spans="1:33" hidden="1">
      <c r="A229" s="851" t="s">
        <v>5130</v>
      </c>
      <c r="B229" s="851" t="s">
        <v>438</v>
      </c>
      <c r="C229" s="854">
        <v>0</v>
      </c>
      <c r="D229" s="854">
        <v>0.46216000000000002</v>
      </c>
      <c r="E229" s="855" t="s">
        <v>1082</v>
      </c>
      <c r="F229" s="854">
        <v>62.437809999999999</v>
      </c>
      <c r="G229" s="854">
        <v>66.558549999999997</v>
      </c>
      <c r="H229" s="855">
        <v>6.5997510162512096E-2</v>
      </c>
      <c r="I229" s="854">
        <v>76.437539999999998</v>
      </c>
      <c r="J229" s="855">
        <v>-0.12924264700303023</v>
      </c>
      <c r="K229" s="854">
        <v>797.20016999999996</v>
      </c>
      <c r="L229" s="854">
        <v>508.53762999999998</v>
      </c>
      <c r="M229" s="855">
        <v>-0.36209543206695505</v>
      </c>
      <c r="O229" t="s">
        <v>438</v>
      </c>
      <c r="P229">
        <v>0</v>
      </c>
      <c r="Q229">
        <v>0.46216000000000002</v>
      </c>
      <c r="R229" t="s">
        <v>1082</v>
      </c>
      <c r="S229">
        <v>62.437809999999999</v>
      </c>
      <c r="T229">
        <v>66.558549999999997</v>
      </c>
      <c r="U229">
        <v>6.5997510162512096E-2</v>
      </c>
      <c r="V229">
        <v>76.437539999999998</v>
      </c>
      <c r="W229">
        <v>-0.12924264700303023</v>
      </c>
      <c r="X229">
        <v>797.20016999999996</v>
      </c>
      <c r="Y229">
        <v>508.53762999999998</v>
      </c>
      <c r="Z229">
        <v>-0.36209543206695505</v>
      </c>
      <c r="AC229" t="s">
        <v>438</v>
      </c>
      <c r="AD229">
        <v>508.53762999999998</v>
      </c>
      <c r="AF229" t="s">
        <v>438</v>
      </c>
      <c r="AG229">
        <v>-0.36209543206695505</v>
      </c>
    </row>
    <row r="230" spans="1:33" hidden="1">
      <c r="A230" s="851" t="s">
        <v>5131</v>
      </c>
      <c r="B230" s="851" t="s">
        <v>438</v>
      </c>
      <c r="C230" s="854">
        <v>1.9484699999999999</v>
      </c>
      <c r="D230" s="854">
        <v>1.039E-2</v>
      </c>
      <c r="E230" s="855">
        <v>-0.99466761099734669</v>
      </c>
      <c r="F230" s="854">
        <v>146.74277000000001</v>
      </c>
      <c r="G230" s="854">
        <v>212.46688</v>
      </c>
      <c r="H230" s="855">
        <v>0.44788652960551301</v>
      </c>
      <c r="I230" s="854">
        <v>258.63117</v>
      </c>
      <c r="J230" s="855">
        <v>-0.17849468801459623</v>
      </c>
      <c r="K230" s="854">
        <v>3394.1843899999999</v>
      </c>
      <c r="L230" s="854">
        <v>1994.7984300000001</v>
      </c>
      <c r="M230" s="855">
        <v>-0.41228931584356265</v>
      </c>
      <c r="O230" t="s">
        <v>438</v>
      </c>
      <c r="P230">
        <v>1.9484699999999999</v>
      </c>
      <c r="Q230">
        <v>1.039E-2</v>
      </c>
      <c r="R230">
        <v>-0.99466761099734669</v>
      </c>
      <c r="S230">
        <v>146.74277000000001</v>
      </c>
      <c r="T230">
        <v>212.46688</v>
      </c>
      <c r="U230">
        <v>0.44788652960551301</v>
      </c>
      <c r="V230">
        <v>258.63117</v>
      </c>
      <c r="W230">
        <v>-0.17849468801459623</v>
      </c>
      <c r="X230">
        <v>3394.1843899999999</v>
      </c>
      <c r="Y230">
        <v>1994.7984300000001</v>
      </c>
      <c r="Z230">
        <v>-0.41228931584356265</v>
      </c>
      <c r="AC230" t="s">
        <v>438</v>
      </c>
      <c r="AD230">
        <v>1994.7984300000001</v>
      </c>
      <c r="AF230" t="s">
        <v>438</v>
      </c>
      <c r="AG230">
        <v>-0.41228931584356265</v>
      </c>
    </row>
    <row r="231" spans="1:33" hidden="1">
      <c r="A231" s="851" t="s">
        <v>5132</v>
      </c>
      <c r="B231" s="851" t="s">
        <v>438</v>
      </c>
      <c r="C231" s="854">
        <v>0</v>
      </c>
      <c r="D231" s="854">
        <v>0</v>
      </c>
      <c r="E231" s="855" t="s">
        <v>1082</v>
      </c>
      <c r="F231" s="854">
        <v>2.0430799999999998</v>
      </c>
      <c r="G231" s="854">
        <v>3.8141099999999999</v>
      </c>
      <c r="H231" s="855">
        <v>0.86684319752530503</v>
      </c>
      <c r="I231" s="854">
        <v>0</v>
      </c>
      <c r="J231" s="855" t="s">
        <v>1082</v>
      </c>
      <c r="K231" s="854">
        <v>26.23648</v>
      </c>
      <c r="L231" s="854">
        <v>8.3141099999999994</v>
      </c>
      <c r="M231" s="855">
        <v>-0.68310878593469859</v>
      </c>
      <c r="O231" t="s">
        <v>438</v>
      </c>
      <c r="P231">
        <v>0</v>
      </c>
      <c r="Q231">
        <v>0</v>
      </c>
      <c r="R231" t="s">
        <v>1082</v>
      </c>
      <c r="S231">
        <v>2.0430799999999998</v>
      </c>
      <c r="T231">
        <v>3.8141099999999999</v>
      </c>
      <c r="U231">
        <v>0.86684319752530503</v>
      </c>
      <c r="V231">
        <v>0</v>
      </c>
      <c r="W231" t="s">
        <v>1082</v>
      </c>
      <c r="X231">
        <v>26.23648</v>
      </c>
      <c r="Y231">
        <v>8.3141099999999994</v>
      </c>
      <c r="Z231">
        <v>-0.68310878593469859</v>
      </c>
      <c r="AC231" t="s">
        <v>438</v>
      </c>
      <c r="AD231">
        <v>8.3141099999999994</v>
      </c>
      <c r="AF231" t="s">
        <v>438</v>
      </c>
      <c r="AG231">
        <v>-0.68310878593469859</v>
      </c>
    </row>
    <row r="232" spans="1:33" hidden="1">
      <c r="A232" s="851" t="s">
        <v>5133</v>
      </c>
      <c r="B232" s="851" t="s">
        <v>438</v>
      </c>
      <c r="C232" s="854">
        <v>0.74250000000000005</v>
      </c>
      <c r="D232" s="854">
        <v>1.0024999999999999</v>
      </c>
      <c r="E232" s="855">
        <v>0.35016835016834991</v>
      </c>
      <c r="F232" s="854">
        <v>137.95643000000001</v>
      </c>
      <c r="G232" s="854">
        <v>146.92472000000001</v>
      </c>
      <c r="H232" s="855">
        <v>6.5008133365005216E-2</v>
      </c>
      <c r="I232" s="854">
        <v>173.78083000000001</v>
      </c>
      <c r="J232" s="855">
        <v>-0.1545401181476691</v>
      </c>
      <c r="K232" s="854">
        <v>2211.8873400000002</v>
      </c>
      <c r="L232" s="854">
        <v>2167.9087</v>
      </c>
      <c r="M232" s="855">
        <v>-1.9882857144071453E-2</v>
      </c>
      <c r="O232" t="s">
        <v>438</v>
      </c>
      <c r="P232">
        <v>0.74250000000000005</v>
      </c>
      <c r="Q232">
        <v>1.0024999999999999</v>
      </c>
      <c r="R232">
        <v>0.35016835016834991</v>
      </c>
      <c r="S232">
        <v>137.95643000000001</v>
      </c>
      <c r="T232">
        <v>146.92472000000001</v>
      </c>
      <c r="U232">
        <v>6.5008133365005216E-2</v>
      </c>
      <c r="V232">
        <v>173.78083000000001</v>
      </c>
      <c r="W232">
        <v>-0.1545401181476691</v>
      </c>
      <c r="X232">
        <v>2211.8873400000002</v>
      </c>
      <c r="Y232">
        <v>2167.9087</v>
      </c>
      <c r="Z232">
        <v>-1.9882857144071453E-2</v>
      </c>
      <c r="AC232" t="s">
        <v>438</v>
      </c>
      <c r="AD232">
        <v>2167.9087</v>
      </c>
      <c r="AF232" t="s">
        <v>438</v>
      </c>
      <c r="AG232">
        <v>-1.9882857144071453E-2</v>
      </c>
    </row>
    <row r="233" spans="1:33" hidden="1">
      <c r="A233" s="851" t="s">
        <v>5134</v>
      </c>
      <c r="B233" s="851" t="s">
        <v>438</v>
      </c>
      <c r="C233" s="854">
        <v>0</v>
      </c>
      <c r="D233" s="854">
        <v>5.4603700000000002</v>
      </c>
      <c r="E233" s="855" t="s">
        <v>1082</v>
      </c>
      <c r="F233" s="854">
        <v>221.96090000000001</v>
      </c>
      <c r="G233" s="854">
        <v>360.42827999999997</v>
      </c>
      <c r="H233" s="855">
        <v>0.62383681089777498</v>
      </c>
      <c r="I233" s="854">
        <v>328.57449000000003</v>
      </c>
      <c r="J233" s="855">
        <v>9.6945414112945771E-2</v>
      </c>
      <c r="K233" s="854">
        <v>2419.25758</v>
      </c>
      <c r="L233" s="854">
        <v>3496.81212</v>
      </c>
      <c r="M233" s="855">
        <v>0.44540711535147914</v>
      </c>
      <c r="O233" t="s">
        <v>438</v>
      </c>
      <c r="P233">
        <v>0</v>
      </c>
      <c r="Q233">
        <v>5.4603700000000002</v>
      </c>
      <c r="R233" t="s">
        <v>1082</v>
      </c>
      <c r="S233">
        <v>221.96090000000001</v>
      </c>
      <c r="T233">
        <v>360.42827999999997</v>
      </c>
      <c r="U233">
        <v>0.62383681089777498</v>
      </c>
      <c r="V233">
        <v>328.57449000000003</v>
      </c>
      <c r="W233">
        <v>9.6945414112945771E-2</v>
      </c>
      <c r="X233">
        <v>2419.25758</v>
      </c>
      <c r="Y233">
        <v>3496.81212</v>
      </c>
      <c r="Z233">
        <v>0.44540711535147914</v>
      </c>
      <c r="AC233" t="s">
        <v>438</v>
      </c>
      <c r="AD233">
        <v>3496.81212</v>
      </c>
      <c r="AF233" t="s">
        <v>438</v>
      </c>
      <c r="AG233">
        <v>0.44540711535147914</v>
      </c>
    </row>
    <row r="234" spans="1:33" hidden="1">
      <c r="A234" s="851" t="s">
        <v>5135</v>
      </c>
      <c r="B234" s="851" t="s">
        <v>438</v>
      </c>
      <c r="C234" s="854">
        <v>0</v>
      </c>
      <c r="D234" s="854">
        <v>0</v>
      </c>
      <c r="E234" s="855" t="s">
        <v>1082</v>
      </c>
      <c r="F234" s="854">
        <v>0.49559999999999998</v>
      </c>
      <c r="G234" s="854">
        <v>0</v>
      </c>
      <c r="H234" s="855">
        <v>-1</v>
      </c>
      <c r="I234" s="854">
        <v>0</v>
      </c>
      <c r="J234" s="855" t="s">
        <v>1082</v>
      </c>
      <c r="K234" s="854">
        <v>31.341460000000001</v>
      </c>
      <c r="L234" s="854">
        <v>11.352510000000001</v>
      </c>
      <c r="M234" s="855">
        <v>-0.63777979711219579</v>
      </c>
      <c r="O234" t="s">
        <v>438</v>
      </c>
      <c r="P234">
        <v>0</v>
      </c>
      <c r="Q234">
        <v>0</v>
      </c>
      <c r="R234" t="s">
        <v>1082</v>
      </c>
      <c r="S234">
        <v>0.49559999999999998</v>
      </c>
      <c r="T234">
        <v>0</v>
      </c>
      <c r="U234">
        <v>-1</v>
      </c>
      <c r="V234">
        <v>0</v>
      </c>
      <c r="W234" t="s">
        <v>1082</v>
      </c>
      <c r="X234">
        <v>31.341460000000001</v>
      </c>
      <c r="Y234">
        <v>11.352510000000001</v>
      </c>
      <c r="Z234">
        <v>-0.63777979711219579</v>
      </c>
      <c r="AC234" t="s">
        <v>438</v>
      </c>
      <c r="AD234">
        <v>11.352510000000001</v>
      </c>
      <c r="AF234" t="s">
        <v>438</v>
      </c>
      <c r="AG234">
        <v>-0.63777979711219579</v>
      </c>
    </row>
    <row r="235" spans="1:33" hidden="1">
      <c r="A235" s="851" t="s">
        <v>5136</v>
      </c>
      <c r="B235" s="851" t="s">
        <v>438</v>
      </c>
      <c r="C235" s="854">
        <v>16.888169999999999</v>
      </c>
      <c r="D235" s="854">
        <v>12.04636</v>
      </c>
      <c r="E235" s="855">
        <v>-0.28669832196146761</v>
      </c>
      <c r="F235" s="854">
        <v>248.86073999999999</v>
      </c>
      <c r="G235" s="854">
        <v>545.97933999999998</v>
      </c>
      <c r="H235" s="855">
        <v>1.1939151189536767</v>
      </c>
      <c r="I235" s="854">
        <v>731.05538999999999</v>
      </c>
      <c r="J235" s="855">
        <v>-0.25316282805876034</v>
      </c>
      <c r="K235" s="854">
        <v>3218.4571700000001</v>
      </c>
      <c r="L235" s="854">
        <v>4669.1549299999997</v>
      </c>
      <c r="M235" s="855">
        <v>0.45074322365458097</v>
      </c>
      <c r="O235" t="s">
        <v>438</v>
      </c>
      <c r="P235">
        <v>16.888169999999999</v>
      </c>
      <c r="Q235">
        <v>12.04636</v>
      </c>
      <c r="R235">
        <v>-0.28669832196146761</v>
      </c>
      <c r="S235">
        <v>248.86073999999999</v>
      </c>
      <c r="T235">
        <v>545.97933999999998</v>
      </c>
      <c r="U235">
        <v>1.1939151189536767</v>
      </c>
      <c r="V235">
        <v>731.05538999999999</v>
      </c>
      <c r="W235">
        <v>-0.25316282805876034</v>
      </c>
      <c r="X235">
        <v>3218.4571700000001</v>
      </c>
      <c r="Y235">
        <v>4669.1549299999997</v>
      </c>
      <c r="Z235">
        <v>0.45074322365458097</v>
      </c>
      <c r="AC235" t="s">
        <v>438</v>
      </c>
      <c r="AD235">
        <v>4669.1549299999997</v>
      </c>
      <c r="AF235" t="s">
        <v>438</v>
      </c>
      <c r="AG235">
        <v>0.45074322365458097</v>
      </c>
    </row>
    <row r="236" spans="1:33" hidden="1">
      <c r="A236" s="851" t="s">
        <v>5137</v>
      </c>
      <c r="B236" s="851" t="s">
        <v>438</v>
      </c>
      <c r="C236" s="854">
        <v>0</v>
      </c>
      <c r="D236" s="854">
        <v>0</v>
      </c>
      <c r="E236" s="855" t="s">
        <v>1082</v>
      </c>
      <c r="F236" s="854">
        <v>0</v>
      </c>
      <c r="G236" s="854">
        <v>0</v>
      </c>
      <c r="H236" s="855" t="s">
        <v>1082</v>
      </c>
      <c r="I236" s="854">
        <v>0</v>
      </c>
      <c r="J236" s="855" t="s">
        <v>1082</v>
      </c>
      <c r="K236" s="854">
        <v>0.24465999999999999</v>
      </c>
      <c r="L236" s="854">
        <v>1.5428299999999999</v>
      </c>
      <c r="M236" s="855">
        <v>5.3060165127115182</v>
      </c>
      <c r="O236" t="s">
        <v>438</v>
      </c>
      <c r="P236">
        <v>0</v>
      </c>
      <c r="Q236">
        <v>0</v>
      </c>
      <c r="R236" t="s">
        <v>1082</v>
      </c>
      <c r="S236">
        <v>0</v>
      </c>
      <c r="T236">
        <v>0</v>
      </c>
      <c r="U236" t="s">
        <v>1082</v>
      </c>
      <c r="V236">
        <v>0</v>
      </c>
      <c r="W236" t="s">
        <v>1082</v>
      </c>
      <c r="X236">
        <v>0.24465999999999999</v>
      </c>
      <c r="Y236">
        <v>1.5428299999999999</v>
      </c>
      <c r="Z236">
        <v>5.3060165127115182</v>
      </c>
      <c r="AC236" t="s">
        <v>438</v>
      </c>
      <c r="AD236">
        <v>1.5428299999999999</v>
      </c>
      <c r="AF236" t="s">
        <v>438</v>
      </c>
      <c r="AG236">
        <v>5.3060165127115182</v>
      </c>
    </row>
    <row r="237" spans="1:33" hidden="1">
      <c r="A237" s="851" t="s">
        <v>5138</v>
      </c>
      <c r="B237" s="851" t="s">
        <v>438</v>
      </c>
      <c r="C237" s="854">
        <v>8.7780000000000005</v>
      </c>
      <c r="D237" s="854">
        <v>0</v>
      </c>
      <c r="E237" s="855">
        <v>-1</v>
      </c>
      <c r="F237" s="854">
        <v>344.24588999999997</v>
      </c>
      <c r="G237" s="854">
        <v>270.93329</v>
      </c>
      <c r="H237" s="855">
        <v>-0.21296579604770294</v>
      </c>
      <c r="I237" s="854">
        <v>235.24968000000001</v>
      </c>
      <c r="J237" s="855">
        <v>0.15168398953826423</v>
      </c>
      <c r="K237" s="854">
        <v>2242.1867000000002</v>
      </c>
      <c r="L237" s="854">
        <v>1722.9379899999999</v>
      </c>
      <c r="M237" s="855">
        <v>-0.23158138882903923</v>
      </c>
      <c r="O237" t="s">
        <v>438</v>
      </c>
      <c r="P237">
        <v>8.7780000000000005</v>
      </c>
      <c r="Q237">
        <v>0</v>
      </c>
      <c r="R237">
        <v>-1</v>
      </c>
      <c r="S237">
        <v>344.24588999999997</v>
      </c>
      <c r="T237">
        <v>270.93329</v>
      </c>
      <c r="U237">
        <v>-0.21296579604770294</v>
      </c>
      <c r="V237">
        <v>235.24968000000001</v>
      </c>
      <c r="W237">
        <v>0.15168398953826423</v>
      </c>
      <c r="X237">
        <v>2242.1867000000002</v>
      </c>
      <c r="Y237">
        <v>1722.9379899999999</v>
      </c>
      <c r="Z237">
        <v>-0.23158138882903923</v>
      </c>
      <c r="AC237" t="s">
        <v>438</v>
      </c>
      <c r="AD237">
        <v>1722.9379899999999</v>
      </c>
      <c r="AF237" t="s">
        <v>438</v>
      </c>
      <c r="AG237">
        <v>-0.23158138882903923</v>
      </c>
    </row>
    <row r="238" spans="1:33" hidden="1">
      <c r="A238" s="851" t="s">
        <v>5139</v>
      </c>
      <c r="B238" s="851" t="s">
        <v>438</v>
      </c>
      <c r="C238" s="854">
        <v>6.08263</v>
      </c>
      <c r="D238" s="854">
        <v>0</v>
      </c>
      <c r="E238" s="855">
        <v>-1</v>
      </c>
      <c r="F238" s="854">
        <v>6.08263</v>
      </c>
      <c r="G238" s="854">
        <v>24.36054</v>
      </c>
      <c r="H238" s="855">
        <v>3.004935365129886</v>
      </c>
      <c r="I238" s="854">
        <v>0.30870999999999998</v>
      </c>
      <c r="J238" s="855">
        <v>77.910757669009755</v>
      </c>
      <c r="K238" s="854">
        <v>10.755990000000001</v>
      </c>
      <c r="L238" s="854">
        <v>154.22778</v>
      </c>
      <c r="M238" s="855">
        <v>13.338780530662449</v>
      </c>
      <c r="O238" t="s">
        <v>438</v>
      </c>
      <c r="P238">
        <v>6.08263</v>
      </c>
      <c r="Q238">
        <v>0</v>
      </c>
      <c r="R238">
        <v>-1</v>
      </c>
      <c r="S238">
        <v>6.08263</v>
      </c>
      <c r="T238">
        <v>24.36054</v>
      </c>
      <c r="U238">
        <v>3.004935365129886</v>
      </c>
      <c r="V238">
        <v>0.30870999999999998</v>
      </c>
      <c r="W238">
        <v>77.910757669009755</v>
      </c>
      <c r="X238">
        <v>10.755990000000001</v>
      </c>
      <c r="Y238">
        <v>154.22778</v>
      </c>
      <c r="Z238">
        <v>13.338780530662449</v>
      </c>
      <c r="AC238" t="s">
        <v>438</v>
      </c>
      <c r="AD238">
        <v>154.22778</v>
      </c>
      <c r="AF238" t="s">
        <v>438</v>
      </c>
      <c r="AG238">
        <v>13.338780530662449</v>
      </c>
    </row>
    <row r="239" spans="1:33" hidden="1">
      <c r="A239" s="851" t="s">
        <v>5140</v>
      </c>
      <c r="B239" s="851" t="s">
        <v>438</v>
      </c>
      <c r="C239" s="854">
        <v>0.94230999999999998</v>
      </c>
      <c r="D239" s="854">
        <v>0</v>
      </c>
      <c r="E239" s="855">
        <v>-1</v>
      </c>
      <c r="F239" s="854">
        <v>37.246850000000002</v>
      </c>
      <c r="G239" s="854">
        <v>40.948509999999999</v>
      </c>
      <c r="H239" s="855">
        <v>9.9381826919591854E-2</v>
      </c>
      <c r="I239" s="854">
        <v>132.06540000000001</v>
      </c>
      <c r="J239" s="855">
        <v>-0.6899376369586584</v>
      </c>
      <c r="K239" s="854">
        <v>1056.39723</v>
      </c>
      <c r="L239" s="854">
        <v>868.11244999999997</v>
      </c>
      <c r="M239" s="855">
        <v>-0.17823293610870228</v>
      </c>
      <c r="O239" t="s">
        <v>438</v>
      </c>
      <c r="P239">
        <v>0.94230999999999998</v>
      </c>
      <c r="Q239">
        <v>0</v>
      </c>
      <c r="R239">
        <v>-1</v>
      </c>
      <c r="S239">
        <v>37.246850000000002</v>
      </c>
      <c r="T239">
        <v>40.948509999999999</v>
      </c>
      <c r="U239">
        <v>9.9381826919591854E-2</v>
      </c>
      <c r="V239">
        <v>132.06540000000001</v>
      </c>
      <c r="W239">
        <v>-0.6899376369586584</v>
      </c>
      <c r="X239">
        <v>1056.39723</v>
      </c>
      <c r="Y239">
        <v>868.11244999999997</v>
      </c>
      <c r="Z239">
        <v>-0.17823293610870228</v>
      </c>
      <c r="AC239" t="s">
        <v>438</v>
      </c>
      <c r="AD239">
        <v>868.11244999999997</v>
      </c>
      <c r="AF239" t="s">
        <v>438</v>
      </c>
      <c r="AG239">
        <v>-0.17823293610870228</v>
      </c>
    </row>
    <row r="240" spans="1:33" hidden="1">
      <c r="A240" s="851" t="s">
        <v>5141</v>
      </c>
      <c r="B240" s="851" t="s">
        <v>438</v>
      </c>
      <c r="C240" s="854">
        <v>0</v>
      </c>
      <c r="D240" s="854">
        <v>0</v>
      </c>
      <c r="E240" s="855" t="s">
        <v>1082</v>
      </c>
      <c r="F240" s="854">
        <v>0</v>
      </c>
      <c r="G240" s="854">
        <v>6.8192500000000003</v>
      </c>
      <c r="H240" s="855" t="s">
        <v>1082</v>
      </c>
      <c r="I240" s="854">
        <v>36.304360000000003</v>
      </c>
      <c r="J240" s="855">
        <v>-0.81216443424426155</v>
      </c>
      <c r="K240" s="854">
        <v>178.49188000000001</v>
      </c>
      <c r="L240" s="854">
        <v>116.28591</v>
      </c>
      <c r="M240" s="855">
        <v>-0.34850868285997105</v>
      </c>
      <c r="O240" t="s">
        <v>438</v>
      </c>
      <c r="P240">
        <v>0</v>
      </c>
      <c r="Q240">
        <v>0</v>
      </c>
      <c r="R240" t="s">
        <v>1082</v>
      </c>
      <c r="S240">
        <v>0</v>
      </c>
      <c r="T240">
        <v>6.8192500000000003</v>
      </c>
      <c r="U240" t="s">
        <v>1082</v>
      </c>
      <c r="V240">
        <v>36.304360000000003</v>
      </c>
      <c r="W240">
        <v>-0.81216443424426155</v>
      </c>
      <c r="X240">
        <v>178.49188000000001</v>
      </c>
      <c r="Y240">
        <v>116.28591</v>
      </c>
      <c r="Z240">
        <v>-0.34850868285997105</v>
      </c>
      <c r="AC240" t="s">
        <v>438</v>
      </c>
      <c r="AD240">
        <v>116.28591</v>
      </c>
      <c r="AF240" t="s">
        <v>438</v>
      </c>
      <c r="AG240">
        <v>-0.34850868285997105</v>
      </c>
    </row>
    <row r="241" spans="1:33" hidden="1">
      <c r="A241" s="851" t="s">
        <v>5142</v>
      </c>
      <c r="B241" s="851" t="s">
        <v>438</v>
      </c>
      <c r="C241" s="854">
        <v>0</v>
      </c>
      <c r="D241" s="854">
        <v>0</v>
      </c>
      <c r="E241" s="855" t="s">
        <v>1082</v>
      </c>
      <c r="F241" s="854">
        <v>1.9152199999999999</v>
      </c>
      <c r="G241" s="854">
        <v>19.833850000000002</v>
      </c>
      <c r="H241" s="855">
        <v>9.3559121145351458</v>
      </c>
      <c r="I241" s="854">
        <v>4.6505099999999997</v>
      </c>
      <c r="J241" s="855">
        <v>3.2648763253922697</v>
      </c>
      <c r="K241" s="854">
        <v>190.11972</v>
      </c>
      <c r="L241" s="854">
        <v>122.69567000000001</v>
      </c>
      <c r="M241" s="855">
        <v>-0.35463996054696478</v>
      </c>
      <c r="O241" t="s">
        <v>438</v>
      </c>
      <c r="P241">
        <v>0</v>
      </c>
      <c r="Q241">
        <v>0</v>
      </c>
      <c r="R241" t="s">
        <v>1082</v>
      </c>
      <c r="S241">
        <v>1.9152199999999999</v>
      </c>
      <c r="T241">
        <v>19.833850000000002</v>
      </c>
      <c r="U241">
        <v>9.3559121145351458</v>
      </c>
      <c r="V241">
        <v>4.6505099999999997</v>
      </c>
      <c r="W241">
        <v>3.2648763253922697</v>
      </c>
      <c r="X241">
        <v>190.11972</v>
      </c>
      <c r="Y241">
        <v>122.69567000000001</v>
      </c>
      <c r="Z241">
        <v>-0.35463996054696478</v>
      </c>
      <c r="AC241" t="s">
        <v>438</v>
      </c>
      <c r="AD241">
        <v>122.69567000000001</v>
      </c>
      <c r="AF241" t="s">
        <v>438</v>
      </c>
      <c r="AG241">
        <v>-0.35463996054696478</v>
      </c>
    </row>
    <row r="242" spans="1:33" hidden="1">
      <c r="A242" s="851" t="s">
        <v>5144</v>
      </c>
      <c r="B242" s="851" t="s">
        <v>438</v>
      </c>
      <c r="C242" s="854">
        <v>41.075659999999999</v>
      </c>
      <c r="D242" s="854">
        <v>24.110980000000001</v>
      </c>
      <c r="E242" s="855">
        <v>-0.41301052740235944</v>
      </c>
      <c r="F242" s="854">
        <v>677.56650000000002</v>
      </c>
      <c r="G242" s="854">
        <v>773.28849000000002</v>
      </c>
      <c r="H242" s="855">
        <v>0.14127320344202388</v>
      </c>
      <c r="I242" s="854">
        <v>406.41066999999998</v>
      </c>
      <c r="J242" s="855">
        <v>0.90272684031647121</v>
      </c>
      <c r="K242" s="854">
        <v>9818.9166700000005</v>
      </c>
      <c r="L242" s="854">
        <v>7180.6098899999997</v>
      </c>
      <c r="M242" s="855">
        <v>-0.26869632044652036</v>
      </c>
      <c r="O242" t="s">
        <v>438</v>
      </c>
      <c r="P242">
        <v>41.075659999999999</v>
      </c>
      <c r="Q242">
        <v>24.110980000000001</v>
      </c>
      <c r="R242">
        <v>-0.41301052740235944</v>
      </c>
      <c r="S242">
        <v>677.56650000000002</v>
      </c>
      <c r="T242">
        <v>773.28849000000002</v>
      </c>
      <c r="U242">
        <v>0.14127320344202388</v>
      </c>
      <c r="V242">
        <v>406.41066999999998</v>
      </c>
      <c r="W242">
        <v>0.90272684031647121</v>
      </c>
      <c r="X242">
        <v>9818.9166700000005</v>
      </c>
      <c r="Y242">
        <v>7180.6098899999997</v>
      </c>
      <c r="Z242">
        <v>-0.26869632044652036</v>
      </c>
      <c r="AC242" t="s">
        <v>438</v>
      </c>
      <c r="AD242">
        <v>7180.6098899999997</v>
      </c>
      <c r="AF242" t="s">
        <v>438</v>
      </c>
      <c r="AG242">
        <v>-0.26869632044652036</v>
      </c>
    </row>
    <row r="243" spans="1:33" hidden="1">
      <c r="A243" s="851" t="s">
        <v>5145</v>
      </c>
      <c r="B243" s="851" t="s">
        <v>438</v>
      </c>
      <c r="C243" s="854">
        <v>0</v>
      </c>
      <c r="D243" s="854">
        <v>0</v>
      </c>
      <c r="E243" s="855" t="s">
        <v>1082</v>
      </c>
      <c r="F243" s="854">
        <v>36.552709999999998</v>
      </c>
      <c r="G243" s="854">
        <v>0</v>
      </c>
      <c r="H243" s="855">
        <v>-1</v>
      </c>
      <c r="I243" s="854">
        <v>0</v>
      </c>
      <c r="J243" s="855" t="s">
        <v>1082</v>
      </c>
      <c r="K243" s="854">
        <v>52.988619999999997</v>
      </c>
      <c r="L243" s="854">
        <v>2.3023699999999998</v>
      </c>
      <c r="M243" s="855">
        <v>-0.95654972709234554</v>
      </c>
      <c r="O243" t="s">
        <v>438</v>
      </c>
      <c r="P243">
        <v>0</v>
      </c>
      <c r="Q243">
        <v>0</v>
      </c>
      <c r="R243" t="s">
        <v>1082</v>
      </c>
      <c r="S243">
        <v>36.552709999999998</v>
      </c>
      <c r="T243">
        <v>0</v>
      </c>
      <c r="U243">
        <v>-1</v>
      </c>
      <c r="V243">
        <v>0</v>
      </c>
      <c r="W243" t="s">
        <v>1082</v>
      </c>
      <c r="X243">
        <v>52.988619999999997</v>
      </c>
      <c r="Y243">
        <v>2.3023699999999998</v>
      </c>
      <c r="Z243">
        <v>-0.95654972709234554</v>
      </c>
      <c r="AC243" t="s">
        <v>438</v>
      </c>
      <c r="AD243">
        <v>2.3023699999999998</v>
      </c>
      <c r="AF243" t="s">
        <v>438</v>
      </c>
      <c r="AG243">
        <v>-0.95654972709234554</v>
      </c>
    </row>
    <row r="244" spans="1:33" hidden="1">
      <c r="A244" s="852" t="s">
        <v>735</v>
      </c>
      <c r="B244" s="852" t="s">
        <v>438</v>
      </c>
      <c r="C244" s="856">
        <v>157.12916999999999</v>
      </c>
      <c r="D244" s="856">
        <v>58.922040000000003</v>
      </c>
      <c r="E244" s="857">
        <v>-0.62500890191172009</v>
      </c>
      <c r="F244" s="856">
        <v>3804.7014399999998</v>
      </c>
      <c r="G244" s="856">
        <v>5230.6192099999998</v>
      </c>
      <c r="H244" s="857">
        <v>0.37477783539304466</v>
      </c>
      <c r="I244" s="856">
        <v>4781.3534600000003</v>
      </c>
      <c r="J244" s="857">
        <v>9.3962045215540302E-2</v>
      </c>
      <c r="K244" s="856">
        <v>49686.685969999999</v>
      </c>
      <c r="L244" s="856">
        <v>43464.375339999999</v>
      </c>
      <c r="M244" s="857">
        <v>-0.12523094484017161</v>
      </c>
      <c r="O244" t="s">
        <v>438</v>
      </c>
      <c r="P244">
        <v>157.12916999999999</v>
      </c>
      <c r="Q244">
        <v>58.922040000000003</v>
      </c>
      <c r="R244">
        <v>-0.62500890191172009</v>
      </c>
      <c r="S244">
        <v>3804.7014399999998</v>
      </c>
      <c r="T244">
        <v>5230.6192099999998</v>
      </c>
      <c r="U244">
        <v>0.37477783539304466</v>
      </c>
      <c r="V244">
        <v>4781.3534600000003</v>
      </c>
      <c r="W244">
        <v>9.3962045215540302E-2</v>
      </c>
      <c r="X244">
        <v>49686.685969999999</v>
      </c>
      <c r="Y244">
        <v>43464.375339999999</v>
      </c>
      <c r="Z244">
        <v>-0.12523094484017161</v>
      </c>
      <c r="AC244" t="s">
        <v>438</v>
      </c>
      <c r="AD244">
        <v>43464.375339999999</v>
      </c>
      <c r="AF244" t="s">
        <v>438</v>
      </c>
      <c r="AG244">
        <v>-0.12523094484017161</v>
      </c>
    </row>
    <row r="245" spans="1:33" hidden="1">
      <c r="A245" s="851" t="s">
        <v>5119</v>
      </c>
      <c r="B245" s="851" t="s">
        <v>440</v>
      </c>
      <c r="C245" s="854">
        <v>44.443980000000003</v>
      </c>
      <c r="D245" s="854">
        <v>0</v>
      </c>
      <c r="E245" s="855">
        <v>-1</v>
      </c>
      <c r="F245" s="854">
        <v>509.05182000000002</v>
      </c>
      <c r="G245" s="854">
        <v>270.98588999999998</v>
      </c>
      <c r="H245" s="855">
        <v>-0.46766541370974768</v>
      </c>
      <c r="I245" s="854">
        <v>312.44650000000001</v>
      </c>
      <c r="J245" s="855">
        <v>-0.13269666966984761</v>
      </c>
      <c r="K245" s="854">
        <v>4713.9905699999999</v>
      </c>
      <c r="L245" s="854">
        <v>4844.2289499999997</v>
      </c>
      <c r="M245" s="855">
        <v>2.7628052722218355E-2</v>
      </c>
      <c r="O245" t="s">
        <v>440</v>
      </c>
      <c r="P245">
        <v>44.443980000000003</v>
      </c>
      <c r="Q245">
        <v>0</v>
      </c>
      <c r="R245">
        <v>-1</v>
      </c>
      <c r="S245">
        <v>509.05182000000002</v>
      </c>
      <c r="T245">
        <v>270.98588999999998</v>
      </c>
      <c r="U245">
        <v>-0.46766541370974768</v>
      </c>
      <c r="V245">
        <v>312.44650000000001</v>
      </c>
      <c r="W245">
        <v>-0.13269666966984761</v>
      </c>
      <c r="X245">
        <v>4713.9905699999999</v>
      </c>
      <c r="Y245">
        <v>4844.2289499999997</v>
      </c>
      <c r="Z245">
        <v>2.7628052722218355E-2</v>
      </c>
      <c r="AC245" t="s">
        <v>440</v>
      </c>
      <c r="AD245">
        <v>4844.2289499999997</v>
      </c>
      <c r="AF245" t="s">
        <v>440</v>
      </c>
      <c r="AG245">
        <v>2.7628052722218355E-2</v>
      </c>
    </row>
    <row r="246" spans="1:33" hidden="1">
      <c r="A246" s="851" t="s">
        <v>5120</v>
      </c>
      <c r="B246" s="851" t="s">
        <v>440</v>
      </c>
      <c r="C246" s="854">
        <v>84.563389999999998</v>
      </c>
      <c r="D246" s="854">
        <v>0</v>
      </c>
      <c r="E246" s="855">
        <v>-1</v>
      </c>
      <c r="F246" s="854">
        <v>801.48865999999998</v>
      </c>
      <c r="G246" s="854">
        <v>435.54759000000001</v>
      </c>
      <c r="H246" s="855">
        <v>-0.45657672810991479</v>
      </c>
      <c r="I246" s="854">
        <v>381.49921999999998</v>
      </c>
      <c r="J246" s="855">
        <v>0.14167360551877417</v>
      </c>
      <c r="K246" s="854">
        <v>35763.284879999999</v>
      </c>
      <c r="L246" s="854">
        <v>4514.9639699999998</v>
      </c>
      <c r="M246" s="855">
        <v>-0.87375421510777063</v>
      </c>
      <c r="O246" t="s">
        <v>440</v>
      </c>
      <c r="P246">
        <v>84.563389999999998</v>
      </c>
      <c r="Q246">
        <v>0</v>
      </c>
      <c r="R246">
        <v>-1</v>
      </c>
      <c r="S246">
        <v>801.48865999999998</v>
      </c>
      <c r="T246">
        <v>435.54759000000001</v>
      </c>
      <c r="U246">
        <v>-0.45657672810991479</v>
      </c>
      <c r="V246">
        <v>381.49921999999998</v>
      </c>
      <c r="W246">
        <v>0.14167360551877417</v>
      </c>
      <c r="X246">
        <v>35763.284879999999</v>
      </c>
      <c r="Y246">
        <v>4514.9639699999998</v>
      </c>
      <c r="Z246">
        <v>-0.87375421510777063</v>
      </c>
      <c r="AC246" t="s">
        <v>440</v>
      </c>
      <c r="AD246">
        <v>4514.9639699999998</v>
      </c>
      <c r="AF246" t="s">
        <v>440</v>
      </c>
      <c r="AG246">
        <v>-0.87375421510777063</v>
      </c>
    </row>
    <row r="247" spans="1:33" hidden="1">
      <c r="A247" s="851" t="s">
        <v>5121</v>
      </c>
      <c r="B247" s="851" t="s">
        <v>440</v>
      </c>
      <c r="C247" s="854">
        <v>39.922550000000001</v>
      </c>
      <c r="D247" s="854">
        <v>0</v>
      </c>
      <c r="E247" s="855">
        <v>-1</v>
      </c>
      <c r="F247" s="854">
        <v>1306.0972899999999</v>
      </c>
      <c r="G247" s="854">
        <v>666.84528999999998</v>
      </c>
      <c r="H247" s="855">
        <v>-0.48943674019873362</v>
      </c>
      <c r="I247" s="854">
        <v>871.54074000000003</v>
      </c>
      <c r="J247" s="855">
        <v>-0.23486618651929003</v>
      </c>
      <c r="K247" s="854">
        <v>11608.76309</v>
      </c>
      <c r="L247" s="854">
        <v>13080.12545</v>
      </c>
      <c r="M247" s="855">
        <v>0.12674583403872353</v>
      </c>
      <c r="O247" t="s">
        <v>440</v>
      </c>
      <c r="P247">
        <v>39.922550000000001</v>
      </c>
      <c r="Q247">
        <v>0</v>
      </c>
      <c r="R247">
        <v>-1</v>
      </c>
      <c r="S247">
        <v>1306.0972899999999</v>
      </c>
      <c r="T247">
        <v>666.84528999999998</v>
      </c>
      <c r="U247">
        <v>-0.48943674019873362</v>
      </c>
      <c r="V247">
        <v>871.54074000000003</v>
      </c>
      <c r="W247">
        <v>-0.23486618651929003</v>
      </c>
      <c r="X247">
        <v>11608.76309</v>
      </c>
      <c r="Y247">
        <v>13080.12545</v>
      </c>
      <c r="Z247">
        <v>0.12674583403872353</v>
      </c>
      <c r="AC247" t="s">
        <v>440</v>
      </c>
      <c r="AD247">
        <v>13080.12545</v>
      </c>
      <c r="AF247" t="s">
        <v>440</v>
      </c>
      <c r="AG247">
        <v>0.12674583403872353</v>
      </c>
    </row>
    <row r="248" spans="1:33" hidden="1">
      <c r="A248" s="851" t="s">
        <v>5122</v>
      </c>
      <c r="B248" s="851" t="s">
        <v>440</v>
      </c>
      <c r="C248" s="854">
        <v>0</v>
      </c>
      <c r="D248" s="854">
        <v>0</v>
      </c>
      <c r="E248" s="855" t="s">
        <v>1082</v>
      </c>
      <c r="F248" s="854">
        <v>25.311769999999999</v>
      </c>
      <c r="G248" s="854">
        <v>21.077249999999999</v>
      </c>
      <c r="H248" s="855">
        <v>-0.16729450370321786</v>
      </c>
      <c r="I248" s="854">
        <v>1.7999999999999999E-2</v>
      </c>
      <c r="J248" s="855">
        <v>1169.9583333333335</v>
      </c>
      <c r="K248" s="854">
        <v>314.37434000000002</v>
      </c>
      <c r="L248" s="854">
        <v>152.94924</v>
      </c>
      <c r="M248" s="855">
        <v>-0.5134805213428042</v>
      </c>
      <c r="O248" t="s">
        <v>440</v>
      </c>
      <c r="P248">
        <v>0</v>
      </c>
      <c r="Q248">
        <v>0</v>
      </c>
      <c r="R248" t="s">
        <v>1082</v>
      </c>
      <c r="S248">
        <v>25.311769999999999</v>
      </c>
      <c r="T248">
        <v>21.077249999999999</v>
      </c>
      <c r="U248">
        <v>-0.16729450370321786</v>
      </c>
      <c r="V248">
        <v>1.7999999999999999E-2</v>
      </c>
      <c r="W248">
        <v>1169.9583333333335</v>
      </c>
      <c r="X248">
        <v>314.37434000000002</v>
      </c>
      <c r="Y248">
        <v>152.94924</v>
      </c>
      <c r="Z248">
        <v>-0.5134805213428042</v>
      </c>
      <c r="AC248" t="s">
        <v>440</v>
      </c>
      <c r="AD248">
        <v>152.94924</v>
      </c>
      <c r="AF248" t="s">
        <v>440</v>
      </c>
      <c r="AG248">
        <v>-0.5134805213428042</v>
      </c>
    </row>
    <row r="249" spans="1:33" hidden="1">
      <c r="A249" s="851" t="s">
        <v>5123</v>
      </c>
      <c r="B249" s="851" t="s">
        <v>440</v>
      </c>
      <c r="C249" s="854">
        <v>0</v>
      </c>
      <c r="D249" s="854">
        <v>0</v>
      </c>
      <c r="E249" s="855" t="s">
        <v>1082</v>
      </c>
      <c r="F249" s="854">
        <v>0.66217999999999999</v>
      </c>
      <c r="G249" s="854">
        <v>14.100720000000001</v>
      </c>
      <c r="H249" s="855">
        <v>20.29439125313359</v>
      </c>
      <c r="I249" s="854">
        <v>6.5000000000000002E-2</v>
      </c>
      <c r="J249" s="855">
        <v>215.93415384615386</v>
      </c>
      <c r="K249" s="854">
        <v>5.8642399999999997</v>
      </c>
      <c r="L249" s="854">
        <v>37.51</v>
      </c>
      <c r="M249" s="855">
        <v>5.3963957818916004</v>
      </c>
      <c r="O249" t="s">
        <v>440</v>
      </c>
      <c r="P249">
        <v>0</v>
      </c>
      <c r="Q249">
        <v>0</v>
      </c>
      <c r="R249" t="s">
        <v>1082</v>
      </c>
      <c r="S249">
        <v>0.66217999999999999</v>
      </c>
      <c r="T249">
        <v>14.100720000000001</v>
      </c>
      <c r="U249">
        <v>20.29439125313359</v>
      </c>
      <c r="V249">
        <v>6.5000000000000002E-2</v>
      </c>
      <c r="W249">
        <v>215.93415384615386</v>
      </c>
      <c r="X249">
        <v>5.8642399999999997</v>
      </c>
      <c r="Y249">
        <v>37.51</v>
      </c>
      <c r="Z249">
        <v>5.3963957818916004</v>
      </c>
      <c r="AC249" t="s">
        <v>440</v>
      </c>
      <c r="AD249">
        <v>37.51</v>
      </c>
      <c r="AF249" t="s">
        <v>440</v>
      </c>
      <c r="AG249">
        <v>5.3963957818916004</v>
      </c>
    </row>
    <row r="250" spans="1:33">
      <c r="A250" s="851" t="s">
        <v>5124</v>
      </c>
      <c r="B250" s="851" t="s">
        <v>440</v>
      </c>
      <c r="C250" s="854">
        <v>20.646339999999999</v>
      </c>
      <c r="D250" s="854">
        <v>0.94221999999999995</v>
      </c>
      <c r="E250" s="855">
        <v>-0.95436382429040689</v>
      </c>
      <c r="F250" s="854">
        <v>164.07696000000001</v>
      </c>
      <c r="G250" s="854">
        <v>238.32449</v>
      </c>
      <c r="H250" s="855">
        <v>0.45251648982282444</v>
      </c>
      <c r="I250" s="854">
        <v>214.66452000000001</v>
      </c>
      <c r="J250" s="855">
        <v>0.11021835373633238</v>
      </c>
      <c r="K250" s="854">
        <v>3001.4949499999998</v>
      </c>
      <c r="L250" s="854">
        <v>4109.5673500000003</v>
      </c>
      <c r="M250" s="855">
        <v>0.36917350135804838</v>
      </c>
      <c r="O250" t="s">
        <v>440</v>
      </c>
      <c r="P250">
        <v>20.646339999999999</v>
      </c>
      <c r="Q250">
        <v>0.94221999999999995</v>
      </c>
      <c r="R250">
        <v>-0.95436382429040689</v>
      </c>
      <c r="S250">
        <v>164.07696000000001</v>
      </c>
      <c r="T250">
        <v>238.32449</v>
      </c>
      <c r="U250">
        <v>0.45251648982282444</v>
      </c>
      <c r="V250">
        <v>214.66452000000001</v>
      </c>
      <c r="W250">
        <v>0.11021835373633238</v>
      </c>
      <c r="X250">
        <v>3001.4949499999998</v>
      </c>
      <c r="Y250">
        <v>4109.5673500000003</v>
      </c>
      <c r="Z250">
        <v>0.36917350135804838</v>
      </c>
      <c r="AC250" t="s">
        <v>440</v>
      </c>
      <c r="AD250">
        <v>4109.5673500000003</v>
      </c>
      <c r="AF250" t="s">
        <v>440</v>
      </c>
      <c r="AG250">
        <v>0.36917350135804838</v>
      </c>
    </row>
    <row r="251" spans="1:33" hidden="1">
      <c r="A251" s="851" t="s">
        <v>5125</v>
      </c>
      <c r="B251" s="851" t="s">
        <v>440</v>
      </c>
      <c r="C251" s="854">
        <v>12.07723</v>
      </c>
      <c r="D251" s="854">
        <v>0</v>
      </c>
      <c r="E251" s="855">
        <v>-1</v>
      </c>
      <c r="F251" s="854">
        <v>581.20034999999996</v>
      </c>
      <c r="G251" s="854">
        <v>1013.73352</v>
      </c>
      <c r="H251" s="855">
        <v>0.74420665782462114</v>
      </c>
      <c r="I251" s="854">
        <v>712.64841000000001</v>
      </c>
      <c r="J251" s="855">
        <v>0.4224875910408612</v>
      </c>
      <c r="K251" s="854">
        <v>2477.2514799999999</v>
      </c>
      <c r="L251" s="854">
        <v>3276.9791500000001</v>
      </c>
      <c r="M251" s="855">
        <v>0.32282861730291512</v>
      </c>
      <c r="O251" t="s">
        <v>440</v>
      </c>
      <c r="P251">
        <v>12.07723</v>
      </c>
      <c r="Q251">
        <v>0</v>
      </c>
      <c r="R251">
        <v>-1</v>
      </c>
      <c r="S251">
        <v>581.20034999999996</v>
      </c>
      <c r="T251">
        <v>1013.73352</v>
      </c>
      <c r="U251">
        <v>0.74420665782462114</v>
      </c>
      <c r="V251">
        <v>712.64841000000001</v>
      </c>
      <c r="W251">
        <v>0.4224875910408612</v>
      </c>
      <c r="X251">
        <v>2477.2514799999999</v>
      </c>
      <c r="Y251">
        <v>3276.9791500000001</v>
      </c>
      <c r="Z251">
        <v>0.32282861730291512</v>
      </c>
      <c r="AC251" t="s">
        <v>440</v>
      </c>
      <c r="AD251">
        <v>3276.9791500000001</v>
      </c>
      <c r="AF251" t="s">
        <v>440</v>
      </c>
      <c r="AG251">
        <v>0.32282861730291512</v>
      </c>
    </row>
    <row r="252" spans="1:33" hidden="1">
      <c r="A252" s="851" t="s">
        <v>5126</v>
      </c>
      <c r="B252" s="851" t="s">
        <v>440</v>
      </c>
      <c r="C252" s="854">
        <v>40.15</v>
      </c>
      <c r="D252" s="854">
        <v>0</v>
      </c>
      <c r="E252" s="855">
        <v>-1</v>
      </c>
      <c r="F252" s="854">
        <v>40.15</v>
      </c>
      <c r="G252" s="854">
        <v>0</v>
      </c>
      <c r="H252" s="855">
        <v>-1</v>
      </c>
      <c r="I252" s="854">
        <v>0</v>
      </c>
      <c r="J252" s="855" t="s">
        <v>1082</v>
      </c>
      <c r="K252" s="854">
        <v>40.15</v>
      </c>
      <c r="L252" s="854">
        <v>0</v>
      </c>
      <c r="M252" s="855">
        <v>-1</v>
      </c>
      <c r="O252" t="s">
        <v>440</v>
      </c>
      <c r="P252">
        <v>40.15</v>
      </c>
      <c r="Q252">
        <v>0</v>
      </c>
      <c r="R252">
        <v>-1</v>
      </c>
      <c r="S252">
        <v>40.15</v>
      </c>
      <c r="T252">
        <v>0</v>
      </c>
      <c r="U252">
        <v>-1</v>
      </c>
      <c r="V252">
        <v>0</v>
      </c>
      <c r="W252" t="s">
        <v>1082</v>
      </c>
      <c r="X252">
        <v>40.15</v>
      </c>
      <c r="Y252">
        <v>0</v>
      </c>
      <c r="Z252">
        <v>-1</v>
      </c>
      <c r="AC252" t="s">
        <v>440</v>
      </c>
      <c r="AD252">
        <v>0</v>
      </c>
      <c r="AF252" t="s">
        <v>440</v>
      </c>
      <c r="AG252">
        <v>-1</v>
      </c>
    </row>
    <row r="253" spans="1:33" hidden="1">
      <c r="A253" s="851" t="s">
        <v>5127</v>
      </c>
      <c r="B253" s="851" t="s">
        <v>440</v>
      </c>
      <c r="C253" s="854">
        <v>0</v>
      </c>
      <c r="D253" s="854">
        <v>0</v>
      </c>
      <c r="E253" s="855" t="s">
        <v>1082</v>
      </c>
      <c r="F253" s="854">
        <v>200.02184</v>
      </c>
      <c r="G253" s="854">
        <v>151.04915</v>
      </c>
      <c r="H253" s="855">
        <v>-0.24483671383084971</v>
      </c>
      <c r="I253" s="854">
        <v>248.85140999999999</v>
      </c>
      <c r="J253" s="855">
        <v>-0.3930146909756308</v>
      </c>
      <c r="K253" s="854">
        <v>1106.70399</v>
      </c>
      <c r="L253" s="854">
        <v>1488.5128999999999</v>
      </c>
      <c r="M253" s="855">
        <v>0.34499641588894958</v>
      </c>
      <c r="O253" t="s">
        <v>440</v>
      </c>
      <c r="P253">
        <v>0</v>
      </c>
      <c r="Q253">
        <v>0</v>
      </c>
      <c r="R253" t="s">
        <v>1082</v>
      </c>
      <c r="S253">
        <v>200.02184</v>
      </c>
      <c r="T253">
        <v>151.04915</v>
      </c>
      <c r="U253">
        <v>-0.24483671383084971</v>
      </c>
      <c r="V253">
        <v>248.85140999999999</v>
      </c>
      <c r="W253">
        <v>-0.3930146909756308</v>
      </c>
      <c r="X253">
        <v>1106.70399</v>
      </c>
      <c r="Y253">
        <v>1488.5128999999999</v>
      </c>
      <c r="Z253">
        <v>0.34499641588894958</v>
      </c>
      <c r="AC253" t="s">
        <v>440</v>
      </c>
      <c r="AD253">
        <v>1488.5128999999999</v>
      </c>
      <c r="AF253" t="s">
        <v>440</v>
      </c>
      <c r="AG253">
        <v>0.34499641588894958</v>
      </c>
    </row>
    <row r="254" spans="1:33" hidden="1">
      <c r="A254" s="851" t="s">
        <v>5128</v>
      </c>
      <c r="B254" s="851" t="s">
        <v>440</v>
      </c>
      <c r="C254" s="854">
        <v>81.044139999999999</v>
      </c>
      <c r="D254" s="854">
        <v>5.1530399999999998</v>
      </c>
      <c r="E254" s="855">
        <v>-0.93641687110258687</v>
      </c>
      <c r="F254" s="854">
        <v>425.73201</v>
      </c>
      <c r="G254" s="854">
        <v>271.25569999999999</v>
      </c>
      <c r="H254" s="855">
        <v>-0.36284870851031381</v>
      </c>
      <c r="I254" s="854">
        <v>101.84504</v>
      </c>
      <c r="J254" s="855">
        <v>1.6634159110743143</v>
      </c>
      <c r="K254" s="854">
        <v>4607.1209600000002</v>
      </c>
      <c r="L254" s="854">
        <v>3271.85887</v>
      </c>
      <c r="M254" s="855">
        <v>-0.28982570711579492</v>
      </c>
      <c r="O254" t="s">
        <v>440</v>
      </c>
      <c r="P254">
        <v>81.044139999999999</v>
      </c>
      <c r="Q254">
        <v>5.1530399999999998</v>
      </c>
      <c r="R254">
        <v>-0.93641687110258687</v>
      </c>
      <c r="S254">
        <v>425.73201</v>
      </c>
      <c r="T254">
        <v>271.25569999999999</v>
      </c>
      <c r="U254">
        <v>-0.36284870851031381</v>
      </c>
      <c r="V254">
        <v>101.84504</v>
      </c>
      <c r="W254">
        <v>1.6634159110743143</v>
      </c>
      <c r="X254">
        <v>4607.1209600000002</v>
      </c>
      <c r="Y254">
        <v>3271.85887</v>
      </c>
      <c r="Z254">
        <v>-0.28982570711579492</v>
      </c>
      <c r="AC254" t="s">
        <v>440</v>
      </c>
      <c r="AD254">
        <v>3271.85887</v>
      </c>
      <c r="AF254" t="s">
        <v>440</v>
      </c>
      <c r="AG254">
        <v>-0.28982570711579492</v>
      </c>
    </row>
    <row r="255" spans="1:33" hidden="1">
      <c r="A255" s="851" t="s">
        <v>5129</v>
      </c>
      <c r="B255" s="851" t="s">
        <v>440</v>
      </c>
      <c r="C255" s="854">
        <v>0</v>
      </c>
      <c r="D255" s="854">
        <v>0</v>
      </c>
      <c r="E255" s="855" t="s">
        <v>1082</v>
      </c>
      <c r="F255" s="854">
        <v>211.80829</v>
      </c>
      <c r="G255" s="854">
        <v>140.43275</v>
      </c>
      <c r="H255" s="855">
        <v>-0.33698180557522084</v>
      </c>
      <c r="I255" s="854">
        <v>153.49503999999999</v>
      </c>
      <c r="J255" s="855">
        <v>-8.5099101573575253E-2</v>
      </c>
      <c r="K255" s="854">
        <v>1881.4485500000001</v>
      </c>
      <c r="L255" s="854">
        <v>1378.3397</v>
      </c>
      <c r="M255" s="855">
        <v>-0.26740505340951259</v>
      </c>
      <c r="O255" t="s">
        <v>440</v>
      </c>
      <c r="P255">
        <v>0</v>
      </c>
      <c r="Q255">
        <v>0</v>
      </c>
      <c r="R255" t="s">
        <v>1082</v>
      </c>
      <c r="S255">
        <v>211.80829</v>
      </c>
      <c r="T255">
        <v>140.43275</v>
      </c>
      <c r="U255">
        <v>-0.33698180557522084</v>
      </c>
      <c r="V255">
        <v>153.49503999999999</v>
      </c>
      <c r="W255">
        <v>-8.5099101573575253E-2</v>
      </c>
      <c r="X255">
        <v>1881.4485500000001</v>
      </c>
      <c r="Y255">
        <v>1378.3397</v>
      </c>
      <c r="Z255">
        <v>-0.26740505340951259</v>
      </c>
      <c r="AC255" t="s">
        <v>440</v>
      </c>
      <c r="AD255">
        <v>1378.3397</v>
      </c>
      <c r="AF255" t="s">
        <v>440</v>
      </c>
      <c r="AG255">
        <v>-0.26740505340951259</v>
      </c>
    </row>
    <row r="256" spans="1:33" hidden="1">
      <c r="A256" s="851" t="s">
        <v>5130</v>
      </c>
      <c r="B256" s="851" t="s">
        <v>440</v>
      </c>
      <c r="C256" s="854">
        <v>43.201450000000001</v>
      </c>
      <c r="D256" s="854">
        <v>20.775490000000001</v>
      </c>
      <c r="E256" s="855">
        <v>-0.51910202088124358</v>
      </c>
      <c r="F256" s="854">
        <v>1722.0001400000001</v>
      </c>
      <c r="G256" s="854">
        <v>2532.1070599999998</v>
      </c>
      <c r="H256" s="855">
        <v>0.47044532760607072</v>
      </c>
      <c r="I256" s="854">
        <v>3467.55537</v>
      </c>
      <c r="J256" s="855">
        <v>-0.26977170086255908</v>
      </c>
      <c r="K256" s="854">
        <v>19276.182509999999</v>
      </c>
      <c r="L256" s="854">
        <v>25392.311549999999</v>
      </c>
      <c r="M256" s="855">
        <v>0.31728943408930199</v>
      </c>
      <c r="O256" t="s">
        <v>440</v>
      </c>
      <c r="P256">
        <v>43.201450000000001</v>
      </c>
      <c r="Q256">
        <v>20.775490000000001</v>
      </c>
      <c r="R256">
        <v>-0.51910202088124358</v>
      </c>
      <c r="S256">
        <v>1722.0001400000001</v>
      </c>
      <c r="T256">
        <v>2532.1070599999998</v>
      </c>
      <c r="U256">
        <v>0.47044532760607072</v>
      </c>
      <c r="V256">
        <v>3467.55537</v>
      </c>
      <c r="W256">
        <v>-0.26977170086255908</v>
      </c>
      <c r="X256">
        <v>19276.182509999999</v>
      </c>
      <c r="Y256">
        <v>25392.311549999999</v>
      </c>
      <c r="Z256">
        <v>0.31728943408930199</v>
      </c>
      <c r="AC256" t="s">
        <v>440</v>
      </c>
      <c r="AD256">
        <v>25392.311549999999</v>
      </c>
      <c r="AF256" t="s">
        <v>440</v>
      </c>
      <c r="AG256">
        <v>0.31728943408930199</v>
      </c>
    </row>
    <row r="257" spans="1:33" hidden="1">
      <c r="A257" s="851" t="s">
        <v>5131</v>
      </c>
      <c r="B257" s="851" t="s">
        <v>440</v>
      </c>
      <c r="C257" s="854">
        <v>176.02861999999999</v>
      </c>
      <c r="D257" s="854">
        <v>0</v>
      </c>
      <c r="E257" s="855">
        <v>-1</v>
      </c>
      <c r="F257" s="854">
        <v>4151.56203</v>
      </c>
      <c r="G257" s="854">
        <v>3534.37599</v>
      </c>
      <c r="H257" s="855">
        <v>-0.14866357181708789</v>
      </c>
      <c r="I257" s="854">
        <v>3654.41885</v>
      </c>
      <c r="J257" s="855">
        <v>-3.2848686734417432E-2</v>
      </c>
      <c r="K257" s="854">
        <v>38866.186800000003</v>
      </c>
      <c r="L257" s="854">
        <v>39475.539779999999</v>
      </c>
      <c r="M257" s="855">
        <v>1.5678229077003225E-2</v>
      </c>
      <c r="O257" t="s">
        <v>440</v>
      </c>
      <c r="P257">
        <v>176.02861999999999</v>
      </c>
      <c r="Q257">
        <v>0</v>
      </c>
      <c r="R257">
        <v>-1</v>
      </c>
      <c r="S257">
        <v>4151.56203</v>
      </c>
      <c r="T257">
        <v>3534.37599</v>
      </c>
      <c r="U257">
        <v>-0.14866357181708789</v>
      </c>
      <c r="V257">
        <v>3654.41885</v>
      </c>
      <c r="W257">
        <v>-3.2848686734417432E-2</v>
      </c>
      <c r="X257">
        <v>38866.186800000003</v>
      </c>
      <c r="Y257">
        <v>39475.539779999999</v>
      </c>
      <c r="Z257">
        <v>1.5678229077003225E-2</v>
      </c>
      <c r="AC257" t="s">
        <v>440</v>
      </c>
      <c r="AD257">
        <v>39475.539779999999</v>
      </c>
      <c r="AF257" t="s">
        <v>440</v>
      </c>
      <c r="AG257">
        <v>1.5678229077003225E-2</v>
      </c>
    </row>
    <row r="258" spans="1:33" hidden="1">
      <c r="A258" s="851" t="s">
        <v>5132</v>
      </c>
      <c r="B258" s="851" t="s">
        <v>440</v>
      </c>
      <c r="C258" s="854">
        <v>492.64388000000002</v>
      </c>
      <c r="D258" s="854">
        <v>0</v>
      </c>
      <c r="E258" s="855">
        <v>-1</v>
      </c>
      <c r="F258" s="854">
        <v>18372.371879999999</v>
      </c>
      <c r="G258" s="854">
        <v>19217.091410000001</v>
      </c>
      <c r="H258" s="855">
        <v>4.5977706935028673E-2</v>
      </c>
      <c r="I258" s="854">
        <v>25741.420849999999</v>
      </c>
      <c r="J258" s="855">
        <v>-0.25345646139808942</v>
      </c>
      <c r="K258" s="854">
        <v>119608.65689</v>
      </c>
      <c r="L258" s="854">
        <v>115801.71691</v>
      </c>
      <c r="M258" s="855">
        <v>-3.1828298042850811E-2</v>
      </c>
      <c r="O258" t="s">
        <v>440</v>
      </c>
      <c r="P258">
        <v>492.64388000000002</v>
      </c>
      <c r="Q258">
        <v>0</v>
      </c>
      <c r="R258">
        <v>-1</v>
      </c>
      <c r="S258">
        <v>18372.371879999999</v>
      </c>
      <c r="T258">
        <v>19217.091410000001</v>
      </c>
      <c r="U258">
        <v>4.5977706935028673E-2</v>
      </c>
      <c r="V258">
        <v>25741.420849999999</v>
      </c>
      <c r="W258">
        <v>-0.25345646139808942</v>
      </c>
      <c r="X258">
        <v>119608.65689</v>
      </c>
      <c r="Y258">
        <v>115801.71691</v>
      </c>
      <c r="Z258">
        <v>-3.1828298042850811E-2</v>
      </c>
      <c r="AC258" t="s">
        <v>440</v>
      </c>
      <c r="AD258">
        <v>115801.71691</v>
      </c>
      <c r="AF258" t="s">
        <v>440</v>
      </c>
      <c r="AG258">
        <v>-3.1828298042850811E-2</v>
      </c>
    </row>
    <row r="259" spans="1:33" hidden="1">
      <c r="A259" s="851" t="s">
        <v>5133</v>
      </c>
      <c r="B259" s="851" t="s">
        <v>440</v>
      </c>
      <c r="C259" s="854">
        <v>157.27314999999999</v>
      </c>
      <c r="D259" s="854">
        <v>0</v>
      </c>
      <c r="E259" s="855">
        <v>-1</v>
      </c>
      <c r="F259" s="854">
        <v>15645.101710000001</v>
      </c>
      <c r="G259" s="854">
        <v>16125.05732</v>
      </c>
      <c r="H259" s="855">
        <v>3.067769189977354E-2</v>
      </c>
      <c r="I259" s="854">
        <v>15157.45866</v>
      </c>
      <c r="J259" s="855">
        <v>6.3836470328199502E-2</v>
      </c>
      <c r="K259" s="854">
        <v>142787.73568000001</v>
      </c>
      <c r="L259" s="854">
        <v>153545.87810999999</v>
      </c>
      <c r="M259" s="855">
        <v>7.5343602717462543E-2</v>
      </c>
      <c r="O259" t="s">
        <v>440</v>
      </c>
      <c r="P259">
        <v>157.27314999999999</v>
      </c>
      <c r="Q259">
        <v>0</v>
      </c>
      <c r="R259">
        <v>-1</v>
      </c>
      <c r="S259">
        <v>15645.101710000001</v>
      </c>
      <c r="T259">
        <v>16125.05732</v>
      </c>
      <c r="U259">
        <v>3.067769189977354E-2</v>
      </c>
      <c r="V259">
        <v>15157.45866</v>
      </c>
      <c r="W259">
        <v>6.3836470328199502E-2</v>
      </c>
      <c r="X259">
        <v>142787.73568000001</v>
      </c>
      <c r="Y259">
        <v>153545.87810999999</v>
      </c>
      <c r="Z259">
        <v>7.5343602717462543E-2</v>
      </c>
      <c r="AC259" t="s">
        <v>440</v>
      </c>
      <c r="AD259">
        <v>153545.87810999999</v>
      </c>
      <c r="AF259" t="s">
        <v>440</v>
      </c>
      <c r="AG259">
        <v>7.5343602717462543E-2</v>
      </c>
    </row>
    <row r="260" spans="1:33" hidden="1">
      <c r="A260" s="851" t="s">
        <v>5134</v>
      </c>
      <c r="B260" s="851" t="s">
        <v>440</v>
      </c>
      <c r="C260" s="854">
        <v>332.88947999999999</v>
      </c>
      <c r="D260" s="854">
        <v>75.166679999999999</v>
      </c>
      <c r="E260" s="855">
        <v>-0.77419929281033451</v>
      </c>
      <c r="F260" s="854">
        <v>7864.9550099999997</v>
      </c>
      <c r="G260" s="854">
        <v>4786.2645400000001</v>
      </c>
      <c r="H260" s="855">
        <v>-0.39144412982471721</v>
      </c>
      <c r="I260" s="854">
        <v>9375.7983299999996</v>
      </c>
      <c r="J260" s="855">
        <v>-0.48950858673172848</v>
      </c>
      <c r="K260" s="854">
        <v>55004.032209999998</v>
      </c>
      <c r="L260" s="854">
        <v>57178.684370000003</v>
      </c>
      <c r="M260" s="855">
        <v>3.9536231665660448E-2</v>
      </c>
      <c r="O260" t="s">
        <v>440</v>
      </c>
      <c r="P260">
        <v>332.88947999999999</v>
      </c>
      <c r="Q260">
        <v>75.166679999999999</v>
      </c>
      <c r="R260">
        <v>-0.77419929281033451</v>
      </c>
      <c r="S260">
        <v>7864.9550099999997</v>
      </c>
      <c r="T260">
        <v>4786.2645400000001</v>
      </c>
      <c r="U260">
        <v>-0.39144412982471721</v>
      </c>
      <c r="V260">
        <v>9375.7983299999996</v>
      </c>
      <c r="W260">
        <v>-0.48950858673172848</v>
      </c>
      <c r="X260">
        <v>55004.032209999998</v>
      </c>
      <c r="Y260">
        <v>57178.684370000003</v>
      </c>
      <c r="Z260">
        <v>3.9536231665660448E-2</v>
      </c>
      <c r="AC260" t="s">
        <v>440</v>
      </c>
      <c r="AD260">
        <v>57178.684370000003</v>
      </c>
      <c r="AF260" t="s">
        <v>440</v>
      </c>
      <c r="AG260">
        <v>3.9536231665660448E-2</v>
      </c>
    </row>
    <row r="261" spans="1:33" hidden="1">
      <c r="A261" s="851" t="s">
        <v>5135</v>
      </c>
      <c r="B261" s="851" t="s">
        <v>440</v>
      </c>
      <c r="C261" s="854">
        <v>64.284670000000006</v>
      </c>
      <c r="D261" s="854">
        <v>26.913599999999999</v>
      </c>
      <c r="E261" s="855">
        <v>-0.58133719905538916</v>
      </c>
      <c r="F261" s="854">
        <v>4230.3653899999999</v>
      </c>
      <c r="G261" s="854">
        <v>3169.74665</v>
      </c>
      <c r="H261" s="855">
        <v>-0.25071563380958917</v>
      </c>
      <c r="I261" s="854">
        <v>3999.2685999999999</v>
      </c>
      <c r="J261" s="855">
        <v>-0.20741841395699201</v>
      </c>
      <c r="K261" s="854">
        <v>31232.276300000001</v>
      </c>
      <c r="L261" s="854">
        <v>30977.25274</v>
      </c>
      <c r="M261" s="855">
        <v>-8.1653849866845096E-3</v>
      </c>
      <c r="O261" t="s">
        <v>440</v>
      </c>
      <c r="P261">
        <v>64.284670000000006</v>
      </c>
      <c r="Q261">
        <v>26.913599999999999</v>
      </c>
      <c r="R261">
        <v>-0.58133719905538916</v>
      </c>
      <c r="S261">
        <v>4230.3653899999999</v>
      </c>
      <c r="T261">
        <v>3169.74665</v>
      </c>
      <c r="U261">
        <v>-0.25071563380958917</v>
      </c>
      <c r="V261">
        <v>3999.2685999999999</v>
      </c>
      <c r="W261">
        <v>-0.20741841395699201</v>
      </c>
      <c r="X261">
        <v>31232.276300000001</v>
      </c>
      <c r="Y261">
        <v>30977.25274</v>
      </c>
      <c r="Z261">
        <v>-8.1653849866845096E-3</v>
      </c>
      <c r="AC261" t="s">
        <v>440</v>
      </c>
      <c r="AD261">
        <v>30977.25274</v>
      </c>
      <c r="AF261" t="s">
        <v>440</v>
      </c>
      <c r="AG261">
        <v>-8.1653849866845096E-3</v>
      </c>
    </row>
    <row r="262" spans="1:33" hidden="1">
      <c r="A262" s="851" t="s">
        <v>5136</v>
      </c>
      <c r="B262" s="851" t="s">
        <v>440</v>
      </c>
      <c r="C262" s="854">
        <v>0</v>
      </c>
      <c r="D262" s="854">
        <v>0</v>
      </c>
      <c r="E262" s="855" t="s">
        <v>1082</v>
      </c>
      <c r="F262" s="854">
        <v>199.98911000000001</v>
      </c>
      <c r="G262" s="854">
        <v>157.26638</v>
      </c>
      <c r="H262" s="855">
        <v>-0.21362528189659935</v>
      </c>
      <c r="I262" s="854">
        <v>52.619909999999997</v>
      </c>
      <c r="J262" s="855">
        <v>1.9887238499647757</v>
      </c>
      <c r="K262" s="854">
        <v>4678.8513999999996</v>
      </c>
      <c r="L262" s="854">
        <v>1638.6179299999999</v>
      </c>
      <c r="M262" s="855">
        <v>-0.6497820106020038</v>
      </c>
      <c r="O262" t="s">
        <v>440</v>
      </c>
      <c r="P262">
        <v>0</v>
      </c>
      <c r="Q262">
        <v>0</v>
      </c>
      <c r="R262" t="s">
        <v>1082</v>
      </c>
      <c r="S262">
        <v>199.98911000000001</v>
      </c>
      <c r="T262">
        <v>157.26638</v>
      </c>
      <c r="U262">
        <v>-0.21362528189659935</v>
      </c>
      <c r="V262">
        <v>52.619909999999997</v>
      </c>
      <c r="W262">
        <v>1.9887238499647757</v>
      </c>
      <c r="X262">
        <v>4678.8513999999996</v>
      </c>
      <c r="Y262">
        <v>1638.6179299999999</v>
      </c>
      <c r="Z262">
        <v>-0.6497820106020038</v>
      </c>
      <c r="AC262" t="s">
        <v>440</v>
      </c>
      <c r="AD262">
        <v>1638.6179299999999</v>
      </c>
      <c r="AF262" t="s">
        <v>440</v>
      </c>
      <c r="AG262">
        <v>-0.6497820106020038</v>
      </c>
    </row>
    <row r="263" spans="1:33" hidden="1">
      <c r="A263" s="851" t="s">
        <v>5137</v>
      </c>
      <c r="B263" s="851" t="s">
        <v>440</v>
      </c>
      <c r="C263" s="854">
        <v>0</v>
      </c>
      <c r="D263" s="854">
        <v>0</v>
      </c>
      <c r="E263" s="855" t="s">
        <v>1082</v>
      </c>
      <c r="F263" s="854">
        <v>6.087E-2</v>
      </c>
      <c r="G263" s="854">
        <v>0</v>
      </c>
      <c r="H263" s="855">
        <v>-1</v>
      </c>
      <c r="I263" s="854">
        <v>0</v>
      </c>
      <c r="J263" s="855" t="s">
        <v>1082</v>
      </c>
      <c r="K263" s="854">
        <v>723.65895</v>
      </c>
      <c r="L263" s="854">
        <v>2.52976</v>
      </c>
      <c r="M263" s="855">
        <v>-0.99650420961421127</v>
      </c>
      <c r="O263" t="s">
        <v>440</v>
      </c>
      <c r="P263">
        <v>0</v>
      </c>
      <c r="Q263">
        <v>0</v>
      </c>
      <c r="R263" t="s">
        <v>1082</v>
      </c>
      <c r="S263">
        <v>6.087E-2</v>
      </c>
      <c r="T263">
        <v>0</v>
      </c>
      <c r="U263">
        <v>-1</v>
      </c>
      <c r="V263">
        <v>0</v>
      </c>
      <c r="W263" t="s">
        <v>1082</v>
      </c>
      <c r="X263">
        <v>723.65895</v>
      </c>
      <c r="Y263">
        <v>2.52976</v>
      </c>
      <c r="Z263">
        <v>-0.99650420961421127</v>
      </c>
      <c r="AC263" t="s">
        <v>440</v>
      </c>
      <c r="AD263">
        <v>2.52976</v>
      </c>
      <c r="AF263" t="s">
        <v>440</v>
      </c>
      <c r="AG263">
        <v>-0.99650420961421127</v>
      </c>
    </row>
    <row r="264" spans="1:33" hidden="1">
      <c r="A264" s="851" t="s">
        <v>5138</v>
      </c>
      <c r="B264" s="851" t="s">
        <v>440</v>
      </c>
      <c r="C264" s="854">
        <v>480.24023999999997</v>
      </c>
      <c r="D264" s="854">
        <v>0</v>
      </c>
      <c r="E264" s="855">
        <v>-1</v>
      </c>
      <c r="F264" s="854">
        <v>7367.5782300000001</v>
      </c>
      <c r="G264" s="854">
        <v>5598.6730900000002</v>
      </c>
      <c r="H264" s="855">
        <v>-0.24009316016451721</v>
      </c>
      <c r="I264" s="854">
        <v>7312.70514</v>
      </c>
      <c r="J264" s="855">
        <v>-0.23439096985113772</v>
      </c>
      <c r="K264" s="854">
        <v>69345.939700000003</v>
      </c>
      <c r="L264" s="854">
        <v>71173.487779999996</v>
      </c>
      <c r="M264" s="855">
        <v>2.6354074772167113E-2</v>
      </c>
      <c r="O264" t="s">
        <v>440</v>
      </c>
      <c r="P264">
        <v>480.24023999999997</v>
      </c>
      <c r="Q264">
        <v>0</v>
      </c>
      <c r="R264">
        <v>-1</v>
      </c>
      <c r="S264">
        <v>7367.5782300000001</v>
      </c>
      <c r="T264">
        <v>5598.6730900000002</v>
      </c>
      <c r="U264">
        <v>-0.24009316016451721</v>
      </c>
      <c r="V264">
        <v>7312.70514</v>
      </c>
      <c r="W264">
        <v>-0.23439096985113772</v>
      </c>
      <c r="X264">
        <v>69345.939700000003</v>
      </c>
      <c r="Y264">
        <v>71173.487779999996</v>
      </c>
      <c r="Z264">
        <v>2.6354074772167113E-2</v>
      </c>
      <c r="AC264" t="s">
        <v>440</v>
      </c>
      <c r="AD264">
        <v>71173.487779999996</v>
      </c>
      <c r="AF264" t="s">
        <v>440</v>
      </c>
      <c r="AG264">
        <v>2.6354074772167113E-2</v>
      </c>
    </row>
    <row r="265" spans="1:33" hidden="1">
      <c r="A265" s="851" t="s">
        <v>5139</v>
      </c>
      <c r="B265" s="851" t="s">
        <v>440</v>
      </c>
      <c r="C265" s="854">
        <v>0</v>
      </c>
      <c r="D265" s="854">
        <v>0</v>
      </c>
      <c r="E265" s="855" t="s">
        <v>1082</v>
      </c>
      <c r="F265" s="854">
        <v>0</v>
      </c>
      <c r="G265" s="854">
        <v>0.11042</v>
      </c>
      <c r="H265" s="855" t="s">
        <v>1082</v>
      </c>
      <c r="I265" s="854">
        <v>0</v>
      </c>
      <c r="J265" s="855" t="s">
        <v>1082</v>
      </c>
      <c r="K265" s="854">
        <v>420</v>
      </c>
      <c r="L265" s="854">
        <v>155.91704999999999</v>
      </c>
      <c r="M265" s="855">
        <v>-0.62876892857142863</v>
      </c>
      <c r="O265" t="s">
        <v>440</v>
      </c>
      <c r="P265">
        <v>0</v>
      </c>
      <c r="Q265">
        <v>0</v>
      </c>
      <c r="R265" t="s">
        <v>1082</v>
      </c>
      <c r="S265">
        <v>0</v>
      </c>
      <c r="T265">
        <v>0.11042</v>
      </c>
      <c r="U265" t="s">
        <v>1082</v>
      </c>
      <c r="V265">
        <v>0</v>
      </c>
      <c r="W265" t="s">
        <v>1082</v>
      </c>
      <c r="X265">
        <v>420</v>
      </c>
      <c r="Y265">
        <v>155.91704999999999</v>
      </c>
      <c r="Z265">
        <v>-0.62876892857142863</v>
      </c>
      <c r="AC265" t="s">
        <v>440</v>
      </c>
      <c r="AD265">
        <v>155.91704999999999</v>
      </c>
      <c r="AF265" t="s">
        <v>440</v>
      </c>
      <c r="AG265">
        <v>-0.62876892857142863</v>
      </c>
    </row>
    <row r="266" spans="1:33" hidden="1">
      <c r="A266" s="851" t="s">
        <v>5140</v>
      </c>
      <c r="B266" s="851" t="s">
        <v>440</v>
      </c>
      <c r="C266" s="854">
        <v>0</v>
      </c>
      <c r="D266" s="854">
        <v>0</v>
      </c>
      <c r="E266" s="855" t="s">
        <v>1082</v>
      </c>
      <c r="F266" s="854">
        <v>370.40487000000002</v>
      </c>
      <c r="G266" s="854">
        <v>31.58</v>
      </c>
      <c r="H266" s="855">
        <v>-0.91474194170287237</v>
      </c>
      <c r="I266" s="854">
        <v>32.679560000000002</v>
      </c>
      <c r="J266" s="855">
        <v>-3.3646719845677353E-2</v>
      </c>
      <c r="K266" s="854">
        <v>2215.9854700000001</v>
      </c>
      <c r="L266" s="854">
        <v>1030.60268</v>
      </c>
      <c r="M266" s="855">
        <v>-0.5349235390067788</v>
      </c>
      <c r="O266" t="s">
        <v>440</v>
      </c>
      <c r="P266">
        <v>0</v>
      </c>
      <c r="Q266">
        <v>0</v>
      </c>
      <c r="R266" t="s">
        <v>1082</v>
      </c>
      <c r="S266">
        <v>370.40487000000002</v>
      </c>
      <c r="T266">
        <v>31.58</v>
      </c>
      <c r="U266">
        <v>-0.91474194170287237</v>
      </c>
      <c r="V266">
        <v>32.679560000000002</v>
      </c>
      <c r="W266">
        <v>-3.3646719845677353E-2</v>
      </c>
      <c r="X266">
        <v>2215.9854700000001</v>
      </c>
      <c r="Y266">
        <v>1030.60268</v>
      </c>
      <c r="Z266">
        <v>-0.5349235390067788</v>
      </c>
      <c r="AC266" t="s">
        <v>440</v>
      </c>
      <c r="AD266">
        <v>1030.60268</v>
      </c>
      <c r="AF266" t="s">
        <v>440</v>
      </c>
      <c r="AG266">
        <v>-0.5349235390067788</v>
      </c>
    </row>
    <row r="267" spans="1:33" hidden="1">
      <c r="A267" s="851" t="s">
        <v>5141</v>
      </c>
      <c r="B267" s="851" t="s">
        <v>440</v>
      </c>
      <c r="C267" s="854">
        <v>0</v>
      </c>
      <c r="D267" s="854">
        <v>0</v>
      </c>
      <c r="E267" s="855" t="s">
        <v>1082</v>
      </c>
      <c r="F267" s="854">
        <v>0</v>
      </c>
      <c r="G267" s="854">
        <v>18.6173</v>
      </c>
      <c r="H267" s="855" t="s">
        <v>1082</v>
      </c>
      <c r="I267" s="854">
        <v>17.278199999999998</v>
      </c>
      <c r="J267" s="855">
        <v>7.7502286117766994E-2</v>
      </c>
      <c r="K267" s="854">
        <v>39.621099999999998</v>
      </c>
      <c r="L267" s="854">
        <v>35.895499999999998</v>
      </c>
      <c r="M267" s="855">
        <v>-9.4030705861270936E-2</v>
      </c>
      <c r="O267" t="s">
        <v>440</v>
      </c>
      <c r="P267">
        <v>0</v>
      </c>
      <c r="Q267">
        <v>0</v>
      </c>
      <c r="R267" t="s">
        <v>1082</v>
      </c>
      <c r="S267">
        <v>0</v>
      </c>
      <c r="T267">
        <v>18.6173</v>
      </c>
      <c r="U267" t="s">
        <v>1082</v>
      </c>
      <c r="V267">
        <v>17.278199999999998</v>
      </c>
      <c r="W267">
        <v>7.7502286117766994E-2</v>
      </c>
      <c r="X267">
        <v>39.621099999999998</v>
      </c>
      <c r="Y267">
        <v>35.895499999999998</v>
      </c>
      <c r="Z267">
        <v>-9.4030705861270936E-2</v>
      </c>
      <c r="AC267" t="s">
        <v>440</v>
      </c>
      <c r="AD267">
        <v>35.895499999999998</v>
      </c>
      <c r="AF267" t="s">
        <v>440</v>
      </c>
      <c r="AG267">
        <v>-9.4030705861270936E-2</v>
      </c>
    </row>
    <row r="268" spans="1:33" hidden="1">
      <c r="A268" s="851" t="s">
        <v>5142</v>
      </c>
      <c r="B268" s="851" t="s">
        <v>440</v>
      </c>
      <c r="C268" s="854">
        <v>108.37379</v>
      </c>
      <c r="D268" s="854">
        <v>28.104959999999998</v>
      </c>
      <c r="E268" s="855">
        <v>-0.74066644711788709</v>
      </c>
      <c r="F268" s="854">
        <v>4903.4176900000002</v>
      </c>
      <c r="G268" s="854">
        <v>2446.3805200000002</v>
      </c>
      <c r="H268" s="855">
        <v>-0.50108665533651486</v>
      </c>
      <c r="I268" s="854">
        <v>2276.8035599999998</v>
      </c>
      <c r="J268" s="855">
        <v>7.4480277077571211E-2</v>
      </c>
      <c r="K268" s="854">
        <v>22245.52577</v>
      </c>
      <c r="L268" s="854">
        <v>24057.704829999999</v>
      </c>
      <c r="M268" s="855">
        <v>8.146263112575558E-2</v>
      </c>
      <c r="O268" t="s">
        <v>440</v>
      </c>
      <c r="P268">
        <v>108.37379</v>
      </c>
      <c r="Q268">
        <v>28.104959999999998</v>
      </c>
      <c r="R268">
        <v>-0.74066644711788709</v>
      </c>
      <c r="S268">
        <v>4903.4176900000002</v>
      </c>
      <c r="T268">
        <v>2446.3805200000002</v>
      </c>
      <c r="U268">
        <v>-0.50108665533651486</v>
      </c>
      <c r="V268">
        <v>2276.8035599999998</v>
      </c>
      <c r="W268">
        <v>7.4480277077571211E-2</v>
      </c>
      <c r="X268">
        <v>22245.52577</v>
      </c>
      <c r="Y268">
        <v>24057.704829999999</v>
      </c>
      <c r="Z268">
        <v>8.146263112575558E-2</v>
      </c>
      <c r="AC268" t="s">
        <v>440</v>
      </c>
      <c r="AD268">
        <v>24057.704829999999</v>
      </c>
      <c r="AF268" t="s">
        <v>440</v>
      </c>
      <c r="AG268">
        <v>8.146263112575558E-2</v>
      </c>
    </row>
    <row r="269" spans="1:33" hidden="1">
      <c r="A269" s="851" t="s">
        <v>5144</v>
      </c>
      <c r="B269" s="851" t="s">
        <v>440</v>
      </c>
      <c r="C269" s="854">
        <v>230.00743</v>
      </c>
      <c r="D269" s="854">
        <v>120.9837</v>
      </c>
      <c r="E269" s="855">
        <v>-0.47400090510119608</v>
      </c>
      <c r="F269" s="854">
        <v>6786.8118000000004</v>
      </c>
      <c r="G269" s="854">
        <v>7542.1302800000003</v>
      </c>
      <c r="H269" s="855">
        <v>0.11129209152374009</v>
      </c>
      <c r="I269" s="854">
        <v>2190.18696</v>
      </c>
      <c r="J269" s="855">
        <v>2.4436011252664933</v>
      </c>
      <c r="K269" s="854">
        <v>18995.26613</v>
      </c>
      <c r="L269" s="854">
        <v>15836.932559999999</v>
      </c>
      <c r="M269" s="855">
        <v>-0.16626950885473069</v>
      </c>
      <c r="O269" t="s">
        <v>440</v>
      </c>
      <c r="P269">
        <v>230.00743</v>
      </c>
      <c r="Q269">
        <v>120.9837</v>
      </c>
      <c r="R269">
        <v>-0.47400090510119608</v>
      </c>
      <c r="S269">
        <v>6786.8118000000004</v>
      </c>
      <c r="T269">
        <v>7542.1302800000003</v>
      </c>
      <c r="U269">
        <v>0.11129209152374009</v>
      </c>
      <c r="V269">
        <v>2190.18696</v>
      </c>
      <c r="W269">
        <v>2.4436011252664933</v>
      </c>
      <c r="X269">
        <v>18995.26613</v>
      </c>
      <c r="Y269">
        <v>15836.932559999999</v>
      </c>
      <c r="Z269">
        <v>-0.16626950885473069</v>
      </c>
      <c r="AC269" t="s">
        <v>440</v>
      </c>
      <c r="AD269">
        <v>15836.932559999999</v>
      </c>
      <c r="AF269" t="s">
        <v>440</v>
      </c>
      <c r="AG269">
        <v>-0.16626950885473069</v>
      </c>
    </row>
    <row r="270" spans="1:33" hidden="1">
      <c r="A270" s="851" t="s">
        <v>5145</v>
      </c>
      <c r="B270" s="851" t="s">
        <v>440</v>
      </c>
      <c r="C270" s="854">
        <v>198.77097000000001</v>
      </c>
      <c r="D270" s="854">
        <v>24.102</v>
      </c>
      <c r="E270" s="855">
        <v>-0.87874486903193161</v>
      </c>
      <c r="F270" s="854">
        <v>2466.4761400000002</v>
      </c>
      <c r="G270" s="854">
        <v>3031.7728299999999</v>
      </c>
      <c r="H270" s="855">
        <v>0.22919203670058597</v>
      </c>
      <c r="I270" s="854">
        <v>2146.7386299999998</v>
      </c>
      <c r="J270" s="855">
        <v>0.4122691918018917</v>
      </c>
      <c r="K270" s="854">
        <v>24115.68318</v>
      </c>
      <c r="L270" s="854">
        <v>25089.186570000002</v>
      </c>
      <c r="M270" s="855">
        <v>4.0368061843147895E-2</v>
      </c>
      <c r="O270" t="s">
        <v>440</v>
      </c>
      <c r="P270">
        <v>198.77097000000001</v>
      </c>
      <c r="Q270">
        <v>24.102</v>
      </c>
      <c r="R270">
        <v>-0.87874486903193161</v>
      </c>
      <c r="S270">
        <v>2466.4761400000002</v>
      </c>
      <c r="T270">
        <v>3031.7728299999999</v>
      </c>
      <c r="U270">
        <v>0.22919203670058597</v>
      </c>
      <c r="V270">
        <v>2146.7386299999998</v>
      </c>
      <c r="W270">
        <v>0.4122691918018917</v>
      </c>
      <c r="X270">
        <v>24115.68318</v>
      </c>
      <c r="Y270">
        <v>25089.186570000002</v>
      </c>
      <c r="Z270">
        <v>4.0368061843147895E-2</v>
      </c>
      <c r="AC270" t="s">
        <v>440</v>
      </c>
      <c r="AD270">
        <v>25089.186570000002</v>
      </c>
      <c r="AF270" t="s">
        <v>440</v>
      </c>
      <c r="AG270">
        <v>4.0368061843147895E-2</v>
      </c>
    </row>
    <row r="271" spans="1:33" hidden="1">
      <c r="A271" s="852" t="s">
        <v>735</v>
      </c>
      <c r="B271" s="852" t="s">
        <v>440</v>
      </c>
      <c r="C271" s="856">
        <v>2606.56131</v>
      </c>
      <c r="D271" s="856">
        <v>302.14168999999998</v>
      </c>
      <c r="E271" s="857">
        <v>-0.88408418062493221</v>
      </c>
      <c r="F271" s="856">
        <v>78346.696039999995</v>
      </c>
      <c r="G271" s="856">
        <v>71414.526140000002</v>
      </c>
      <c r="H271" s="857">
        <v>-8.8480692235710423E-2</v>
      </c>
      <c r="I271" s="856">
        <v>78422.006500000003</v>
      </c>
      <c r="J271" s="857">
        <v>-8.9356045232023007E-2</v>
      </c>
      <c r="K271" s="856">
        <v>615076.04914000002</v>
      </c>
      <c r="L271" s="856">
        <v>597547.29370000004</v>
      </c>
      <c r="M271" s="857">
        <v>-2.8498517320758476E-2</v>
      </c>
      <c r="O271" t="s">
        <v>440</v>
      </c>
      <c r="P271">
        <v>2606.56131</v>
      </c>
      <c r="Q271">
        <v>302.14168999999998</v>
      </c>
      <c r="R271">
        <v>-0.88408418062493221</v>
      </c>
      <c r="S271">
        <v>78346.696039999995</v>
      </c>
      <c r="T271">
        <v>71414.526140000002</v>
      </c>
      <c r="U271">
        <v>-8.8480692235710423E-2</v>
      </c>
      <c r="V271">
        <v>78422.006500000003</v>
      </c>
      <c r="W271">
        <v>-8.9356045232023007E-2</v>
      </c>
      <c r="X271">
        <v>615076.04914000002</v>
      </c>
      <c r="Y271">
        <v>597547.29370000004</v>
      </c>
      <c r="Z271">
        <v>-2.8498517320758476E-2</v>
      </c>
      <c r="AC271" t="s">
        <v>440</v>
      </c>
      <c r="AD271">
        <v>597547.29370000004</v>
      </c>
      <c r="AF271" t="s">
        <v>440</v>
      </c>
      <c r="AG271">
        <v>-2.8498517320758476E-2</v>
      </c>
    </row>
    <row r="272" spans="1:33" hidden="1">
      <c r="A272" s="851" t="s">
        <v>5119</v>
      </c>
      <c r="B272" s="851" t="s">
        <v>442</v>
      </c>
      <c r="C272" s="854">
        <v>126.04478</v>
      </c>
      <c r="D272" s="854">
        <v>49.833179999999999</v>
      </c>
      <c r="E272" s="855">
        <v>-0.60463908144391221</v>
      </c>
      <c r="F272" s="854">
        <v>2373.1228900000001</v>
      </c>
      <c r="G272" s="854">
        <v>2651.9785299999999</v>
      </c>
      <c r="H272" s="855">
        <v>0.11750577316288902</v>
      </c>
      <c r="I272" s="854">
        <v>2244.6332200000002</v>
      </c>
      <c r="J272" s="855">
        <v>0.18147522114993908</v>
      </c>
      <c r="K272" s="854">
        <v>21449.02822</v>
      </c>
      <c r="L272" s="854">
        <v>21359.346239999999</v>
      </c>
      <c r="M272" s="855">
        <v>-4.1811675139845628E-3</v>
      </c>
      <c r="O272" t="s">
        <v>442</v>
      </c>
      <c r="P272">
        <v>126.04478</v>
      </c>
      <c r="Q272">
        <v>49.833179999999999</v>
      </c>
      <c r="R272">
        <v>-0.60463908144391221</v>
      </c>
      <c r="S272">
        <v>2373.1228900000001</v>
      </c>
      <c r="T272">
        <v>2651.9785299999999</v>
      </c>
      <c r="U272">
        <v>0.11750577316288902</v>
      </c>
      <c r="V272">
        <v>2244.6332200000002</v>
      </c>
      <c r="W272">
        <v>0.18147522114993908</v>
      </c>
      <c r="X272">
        <v>21449.02822</v>
      </c>
      <c r="Y272">
        <v>21359.346239999999</v>
      </c>
      <c r="Z272">
        <v>-4.1811675139845628E-3</v>
      </c>
      <c r="AC272" t="s">
        <v>442</v>
      </c>
      <c r="AD272">
        <v>21359.346239999999</v>
      </c>
      <c r="AF272" t="s">
        <v>442</v>
      </c>
      <c r="AG272">
        <v>-4.1811675139845628E-3</v>
      </c>
    </row>
    <row r="273" spans="1:33" hidden="1">
      <c r="A273" s="851" t="s">
        <v>5120</v>
      </c>
      <c r="B273" s="851" t="s">
        <v>442</v>
      </c>
      <c r="C273" s="854">
        <v>35.943820000000002</v>
      </c>
      <c r="D273" s="854">
        <v>31.378340000000001</v>
      </c>
      <c r="E273" s="855">
        <v>-0.12701710613952555</v>
      </c>
      <c r="F273" s="854">
        <v>530.60635000000002</v>
      </c>
      <c r="G273" s="854">
        <v>715.67965000000004</v>
      </c>
      <c r="H273" s="855">
        <v>0.34879586344942926</v>
      </c>
      <c r="I273" s="854">
        <v>731.09036000000003</v>
      </c>
      <c r="J273" s="855">
        <v>-2.1079077010398573E-2</v>
      </c>
      <c r="K273" s="854">
        <v>3075.2841800000001</v>
      </c>
      <c r="L273" s="854">
        <v>4875.1885700000003</v>
      </c>
      <c r="M273" s="855">
        <v>0.58528067152480201</v>
      </c>
      <c r="O273" t="s">
        <v>442</v>
      </c>
      <c r="P273">
        <v>35.943820000000002</v>
      </c>
      <c r="Q273">
        <v>31.378340000000001</v>
      </c>
      <c r="R273">
        <v>-0.12701710613952555</v>
      </c>
      <c r="S273">
        <v>530.60635000000002</v>
      </c>
      <c r="T273">
        <v>715.67965000000004</v>
      </c>
      <c r="U273">
        <v>0.34879586344942926</v>
      </c>
      <c r="V273">
        <v>731.09036000000003</v>
      </c>
      <c r="W273">
        <v>-2.1079077010398573E-2</v>
      </c>
      <c r="X273">
        <v>3075.2841800000001</v>
      </c>
      <c r="Y273">
        <v>4875.1885700000003</v>
      </c>
      <c r="Z273">
        <v>0.58528067152480201</v>
      </c>
      <c r="AC273" t="s">
        <v>442</v>
      </c>
      <c r="AD273">
        <v>4875.1885700000003</v>
      </c>
      <c r="AF273" t="s">
        <v>442</v>
      </c>
      <c r="AG273">
        <v>0.58528067152480201</v>
      </c>
    </row>
    <row r="274" spans="1:33" hidden="1">
      <c r="A274" s="851" t="s">
        <v>5121</v>
      </c>
      <c r="B274" s="851" t="s">
        <v>442</v>
      </c>
      <c r="C274" s="854">
        <v>125.85890999999999</v>
      </c>
      <c r="D274" s="854">
        <v>0</v>
      </c>
      <c r="E274" s="855">
        <v>-1</v>
      </c>
      <c r="F274" s="854">
        <v>2799.7406599999999</v>
      </c>
      <c r="G274" s="854">
        <v>2371.2453099999998</v>
      </c>
      <c r="H274" s="855">
        <v>-0.15304822911704974</v>
      </c>
      <c r="I274" s="854">
        <v>2709.38922</v>
      </c>
      <c r="J274" s="855">
        <v>-0.1248044789961924</v>
      </c>
      <c r="K274" s="854">
        <v>26995.891769999998</v>
      </c>
      <c r="L274" s="854">
        <v>25690.014920000001</v>
      </c>
      <c r="M274" s="855">
        <v>-4.8373169559495444E-2</v>
      </c>
      <c r="O274" t="s">
        <v>442</v>
      </c>
      <c r="P274">
        <v>125.85890999999999</v>
      </c>
      <c r="Q274">
        <v>0</v>
      </c>
      <c r="R274">
        <v>-1</v>
      </c>
      <c r="S274">
        <v>2799.7406599999999</v>
      </c>
      <c r="T274">
        <v>2371.2453099999998</v>
      </c>
      <c r="U274">
        <v>-0.15304822911704974</v>
      </c>
      <c r="V274">
        <v>2709.38922</v>
      </c>
      <c r="W274">
        <v>-0.1248044789961924</v>
      </c>
      <c r="X274">
        <v>26995.891769999998</v>
      </c>
      <c r="Y274">
        <v>25690.014920000001</v>
      </c>
      <c r="Z274">
        <v>-4.8373169559495444E-2</v>
      </c>
      <c r="AC274" t="s">
        <v>442</v>
      </c>
      <c r="AD274">
        <v>25690.014920000001</v>
      </c>
      <c r="AF274" t="s">
        <v>442</v>
      </c>
      <c r="AG274">
        <v>-4.8373169559495444E-2</v>
      </c>
    </row>
    <row r="275" spans="1:33" hidden="1">
      <c r="A275" s="851" t="s">
        <v>5122</v>
      </c>
      <c r="B275" s="851" t="s">
        <v>442</v>
      </c>
      <c r="C275" s="854">
        <v>0</v>
      </c>
      <c r="D275" s="854">
        <v>0</v>
      </c>
      <c r="E275" s="855" t="s">
        <v>1082</v>
      </c>
      <c r="F275" s="854">
        <v>268.68993999999998</v>
      </c>
      <c r="G275" s="854">
        <v>51.415260000000004</v>
      </c>
      <c r="H275" s="855">
        <v>-0.80864464073347886</v>
      </c>
      <c r="I275" s="854">
        <v>157.10278</v>
      </c>
      <c r="J275" s="855">
        <v>-0.67272851568890113</v>
      </c>
      <c r="K275" s="854">
        <v>2869.5582599999998</v>
      </c>
      <c r="L275" s="854">
        <v>3363.2494799999999</v>
      </c>
      <c r="M275" s="855">
        <v>0.1720443271292913</v>
      </c>
      <c r="O275" t="s">
        <v>442</v>
      </c>
      <c r="P275">
        <v>0</v>
      </c>
      <c r="Q275">
        <v>0</v>
      </c>
      <c r="R275" t="s">
        <v>1082</v>
      </c>
      <c r="S275">
        <v>268.68993999999998</v>
      </c>
      <c r="T275">
        <v>51.415260000000004</v>
      </c>
      <c r="U275">
        <v>-0.80864464073347886</v>
      </c>
      <c r="V275">
        <v>157.10278</v>
      </c>
      <c r="W275">
        <v>-0.67272851568890113</v>
      </c>
      <c r="X275">
        <v>2869.5582599999998</v>
      </c>
      <c r="Y275">
        <v>3363.2494799999999</v>
      </c>
      <c r="Z275">
        <v>0.1720443271292913</v>
      </c>
      <c r="AC275" t="s">
        <v>442</v>
      </c>
      <c r="AD275">
        <v>3363.2494799999999</v>
      </c>
      <c r="AF275" t="s">
        <v>442</v>
      </c>
      <c r="AG275">
        <v>0.1720443271292913</v>
      </c>
    </row>
    <row r="276" spans="1:33" hidden="1">
      <c r="A276" s="851" t="s">
        <v>5123</v>
      </c>
      <c r="B276" s="851" t="s">
        <v>442</v>
      </c>
      <c r="C276" s="854">
        <v>0</v>
      </c>
      <c r="D276" s="854">
        <v>0</v>
      </c>
      <c r="E276" s="855" t="s">
        <v>1082</v>
      </c>
      <c r="F276" s="854">
        <v>10.33328</v>
      </c>
      <c r="G276" s="854">
        <v>21.935690000000001</v>
      </c>
      <c r="H276" s="855">
        <v>1.122819666166019</v>
      </c>
      <c r="I276" s="854">
        <v>0</v>
      </c>
      <c r="J276" s="855" t="s">
        <v>1082</v>
      </c>
      <c r="K276" s="854">
        <v>69.434449999999998</v>
      </c>
      <c r="L276" s="854">
        <v>185.99770000000001</v>
      </c>
      <c r="M276" s="855">
        <v>1.6787524060462782</v>
      </c>
      <c r="O276" t="s">
        <v>442</v>
      </c>
      <c r="P276">
        <v>0</v>
      </c>
      <c r="Q276">
        <v>0</v>
      </c>
      <c r="R276" t="s">
        <v>1082</v>
      </c>
      <c r="S276">
        <v>10.33328</v>
      </c>
      <c r="T276">
        <v>21.935690000000001</v>
      </c>
      <c r="U276">
        <v>1.122819666166019</v>
      </c>
      <c r="V276">
        <v>0</v>
      </c>
      <c r="W276" t="s">
        <v>1082</v>
      </c>
      <c r="X276">
        <v>69.434449999999998</v>
      </c>
      <c r="Y276">
        <v>185.99770000000001</v>
      </c>
      <c r="Z276">
        <v>1.6787524060462782</v>
      </c>
      <c r="AC276" t="s">
        <v>442</v>
      </c>
      <c r="AD276">
        <v>185.99770000000001</v>
      </c>
      <c r="AF276" t="s">
        <v>442</v>
      </c>
      <c r="AG276">
        <v>1.6787524060462782</v>
      </c>
    </row>
    <row r="277" spans="1:33">
      <c r="A277" s="851" t="s">
        <v>5124</v>
      </c>
      <c r="B277" s="851" t="s">
        <v>442</v>
      </c>
      <c r="C277" s="854">
        <v>0</v>
      </c>
      <c r="D277" s="854">
        <v>0</v>
      </c>
      <c r="E277" s="855" t="s">
        <v>1082</v>
      </c>
      <c r="F277" s="854">
        <v>7847.8794099999996</v>
      </c>
      <c r="G277" s="854">
        <v>13336.23437</v>
      </c>
      <c r="H277" s="855">
        <v>0.69934241764808158</v>
      </c>
      <c r="I277" s="854">
        <v>10587.874980000001</v>
      </c>
      <c r="J277" s="855">
        <v>0.25957610901068651</v>
      </c>
      <c r="K277" s="854">
        <v>63560.302459999999</v>
      </c>
      <c r="L277" s="854">
        <v>80600.442049999998</v>
      </c>
      <c r="M277" s="855">
        <v>0.26809406076573916</v>
      </c>
      <c r="O277" t="s">
        <v>442</v>
      </c>
      <c r="P277">
        <v>0</v>
      </c>
      <c r="Q277">
        <v>0</v>
      </c>
      <c r="R277" t="s">
        <v>1082</v>
      </c>
      <c r="S277">
        <v>7847.8794099999996</v>
      </c>
      <c r="T277">
        <v>13336.23437</v>
      </c>
      <c r="U277">
        <v>0.69934241764808158</v>
      </c>
      <c r="V277">
        <v>10587.874980000001</v>
      </c>
      <c r="W277">
        <v>0.25957610901068651</v>
      </c>
      <c r="X277">
        <v>63560.302459999999</v>
      </c>
      <c r="Y277">
        <v>80600.442049999998</v>
      </c>
      <c r="Z277">
        <v>0.26809406076573916</v>
      </c>
      <c r="AC277" t="s">
        <v>442</v>
      </c>
      <c r="AD277">
        <v>80600.442049999998</v>
      </c>
      <c r="AF277" t="s">
        <v>442</v>
      </c>
      <c r="AG277">
        <v>0.26809406076573916</v>
      </c>
    </row>
    <row r="278" spans="1:33" hidden="1">
      <c r="A278" s="851" t="s">
        <v>5125</v>
      </c>
      <c r="B278" s="851" t="s">
        <v>442</v>
      </c>
      <c r="C278" s="854">
        <v>0</v>
      </c>
      <c r="D278" s="854">
        <v>0</v>
      </c>
      <c r="E278" s="855" t="s">
        <v>1082</v>
      </c>
      <c r="F278" s="854">
        <v>0</v>
      </c>
      <c r="G278" s="854">
        <v>0</v>
      </c>
      <c r="H278" s="855" t="s">
        <v>1082</v>
      </c>
      <c r="I278" s="854">
        <v>0</v>
      </c>
      <c r="J278" s="855" t="s">
        <v>1082</v>
      </c>
      <c r="K278" s="854">
        <v>4.5458100000000004</v>
      </c>
      <c r="L278" s="854">
        <v>0</v>
      </c>
      <c r="M278" s="855">
        <v>-1</v>
      </c>
      <c r="O278" t="s">
        <v>442</v>
      </c>
      <c r="P278">
        <v>0</v>
      </c>
      <c r="Q278">
        <v>0</v>
      </c>
      <c r="R278" t="s">
        <v>1082</v>
      </c>
      <c r="S278">
        <v>0</v>
      </c>
      <c r="T278">
        <v>0</v>
      </c>
      <c r="U278" t="s">
        <v>1082</v>
      </c>
      <c r="V278">
        <v>0</v>
      </c>
      <c r="W278" t="s">
        <v>1082</v>
      </c>
      <c r="X278">
        <v>4.5458100000000004</v>
      </c>
      <c r="Y278">
        <v>0</v>
      </c>
      <c r="Z278">
        <v>-1</v>
      </c>
      <c r="AC278" t="s">
        <v>442</v>
      </c>
      <c r="AD278">
        <v>0</v>
      </c>
      <c r="AF278" t="s">
        <v>442</v>
      </c>
      <c r="AG278">
        <v>-1</v>
      </c>
    </row>
    <row r="279" spans="1:33" hidden="1">
      <c r="A279" s="851" t="s">
        <v>5126</v>
      </c>
      <c r="B279" s="851" t="s">
        <v>442</v>
      </c>
      <c r="C279" s="854">
        <v>0</v>
      </c>
      <c r="D279" s="854">
        <v>0</v>
      </c>
      <c r="E279" s="855" t="s">
        <v>1082</v>
      </c>
      <c r="F279" s="854">
        <v>0</v>
      </c>
      <c r="G279" s="854">
        <v>0</v>
      </c>
      <c r="H279" s="855" t="s">
        <v>1082</v>
      </c>
      <c r="I279" s="854">
        <v>0</v>
      </c>
      <c r="J279" s="855" t="s">
        <v>1082</v>
      </c>
      <c r="K279" s="854">
        <v>405.31608</v>
      </c>
      <c r="L279" s="854">
        <v>35.039270000000002</v>
      </c>
      <c r="M279" s="855">
        <v>-0.91355075278533238</v>
      </c>
      <c r="O279" t="s">
        <v>442</v>
      </c>
      <c r="P279">
        <v>0</v>
      </c>
      <c r="Q279">
        <v>0</v>
      </c>
      <c r="R279" t="s">
        <v>1082</v>
      </c>
      <c r="S279">
        <v>0</v>
      </c>
      <c r="T279">
        <v>0</v>
      </c>
      <c r="U279" t="s">
        <v>1082</v>
      </c>
      <c r="V279">
        <v>0</v>
      </c>
      <c r="W279" t="s">
        <v>1082</v>
      </c>
      <c r="X279">
        <v>405.31608</v>
      </c>
      <c r="Y279">
        <v>35.039270000000002</v>
      </c>
      <c r="Z279">
        <v>-0.91355075278533238</v>
      </c>
      <c r="AC279" t="s">
        <v>442</v>
      </c>
      <c r="AD279">
        <v>35.039270000000002</v>
      </c>
      <c r="AF279" t="s">
        <v>442</v>
      </c>
      <c r="AG279">
        <v>-0.91355075278533238</v>
      </c>
    </row>
    <row r="280" spans="1:33" hidden="1">
      <c r="A280" s="851" t="s">
        <v>5127</v>
      </c>
      <c r="B280" s="851" t="s">
        <v>442</v>
      </c>
      <c r="C280" s="854">
        <v>0.49349999999999999</v>
      </c>
      <c r="D280" s="854">
        <v>0</v>
      </c>
      <c r="E280" s="855">
        <v>-1</v>
      </c>
      <c r="F280" s="854">
        <v>43.315939999999998</v>
      </c>
      <c r="G280" s="854">
        <v>72.994919999999993</v>
      </c>
      <c r="H280" s="855">
        <v>0.68517455698756624</v>
      </c>
      <c r="I280" s="854">
        <v>57.81409</v>
      </c>
      <c r="J280" s="855">
        <v>0.26258010806708176</v>
      </c>
      <c r="K280" s="854">
        <v>95.502600000000001</v>
      </c>
      <c r="L280" s="854">
        <v>212.84857</v>
      </c>
      <c r="M280" s="855">
        <v>1.2287201604982481</v>
      </c>
      <c r="O280" t="s">
        <v>442</v>
      </c>
      <c r="P280">
        <v>0.49349999999999999</v>
      </c>
      <c r="Q280">
        <v>0</v>
      </c>
      <c r="R280">
        <v>-1</v>
      </c>
      <c r="S280">
        <v>43.315939999999998</v>
      </c>
      <c r="T280">
        <v>72.994919999999993</v>
      </c>
      <c r="U280">
        <v>0.68517455698756624</v>
      </c>
      <c r="V280">
        <v>57.81409</v>
      </c>
      <c r="W280">
        <v>0.26258010806708176</v>
      </c>
      <c r="X280">
        <v>95.502600000000001</v>
      </c>
      <c r="Y280">
        <v>212.84857</v>
      </c>
      <c r="Z280">
        <v>1.2287201604982481</v>
      </c>
      <c r="AC280" t="s">
        <v>442</v>
      </c>
      <c r="AD280">
        <v>212.84857</v>
      </c>
      <c r="AF280" t="s">
        <v>442</v>
      </c>
      <c r="AG280">
        <v>1.2287201604982481</v>
      </c>
    </row>
    <row r="281" spans="1:33" hidden="1">
      <c r="A281" s="851" t="s">
        <v>5128</v>
      </c>
      <c r="B281" s="851" t="s">
        <v>442</v>
      </c>
      <c r="C281" s="854">
        <v>651.03337999999997</v>
      </c>
      <c r="D281" s="854">
        <v>0.126</v>
      </c>
      <c r="E281" s="855">
        <v>-0.99980646153658048</v>
      </c>
      <c r="F281" s="854">
        <v>5763.8517099999999</v>
      </c>
      <c r="G281" s="854">
        <v>4448.8905400000003</v>
      </c>
      <c r="H281" s="855">
        <v>-0.22813931311220348</v>
      </c>
      <c r="I281" s="854">
        <v>4337.0103499999996</v>
      </c>
      <c r="J281" s="855">
        <v>2.57966158646592E-2</v>
      </c>
      <c r="K281" s="854">
        <v>56425.970699999998</v>
      </c>
      <c r="L281" s="854">
        <v>44946.87055</v>
      </c>
      <c r="M281" s="855">
        <v>-0.20343646742084309</v>
      </c>
      <c r="O281" t="s">
        <v>442</v>
      </c>
      <c r="P281">
        <v>651.03337999999997</v>
      </c>
      <c r="Q281">
        <v>0.126</v>
      </c>
      <c r="R281">
        <v>-0.99980646153658048</v>
      </c>
      <c r="S281">
        <v>5763.8517099999999</v>
      </c>
      <c r="T281">
        <v>4448.8905400000003</v>
      </c>
      <c r="U281">
        <v>-0.22813931311220348</v>
      </c>
      <c r="V281">
        <v>4337.0103499999996</v>
      </c>
      <c r="W281">
        <v>2.57966158646592E-2</v>
      </c>
      <c r="X281">
        <v>56425.970699999998</v>
      </c>
      <c r="Y281">
        <v>44946.87055</v>
      </c>
      <c r="Z281">
        <v>-0.20343646742084309</v>
      </c>
      <c r="AC281" t="s">
        <v>442</v>
      </c>
      <c r="AD281">
        <v>44946.87055</v>
      </c>
      <c r="AF281" t="s">
        <v>442</v>
      </c>
      <c r="AG281">
        <v>-0.20343646742084309</v>
      </c>
    </row>
    <row r="282" spans="1:33" hidden="1">
      <c r="A282" s="851" t="s">
        <v>5129</v>
      </c>
      <c r="B282" s="851" t="s">
        <v>442</v>
      </c>
      <c r="C282" s="854">
        <v>27.89273</v>
      </c>
      <c r="D282" s="854">
        <v>0</v>
      </c>
      <c r="E282" s="855">
        <v>-1</v>
      </c>
      <c r="F282" s="854">
        <v>1054.8314</v>
      </c>
      <c r="G282" s="854">
        <v>1099.6599699999999</v>
      </c>
      <c r="H282" s="855">
        <v>4.2498327220823917E-2</v>
      </c>
      <c r="I282" s="854">
        <v>910.93002999999999</v>
      </c>
      <c r="J282" s="855">
        <v>0.20718379434697076</v>
      </c>
      <c r="K282" s="854">
        <v>6997.5631999999996</v>
      </c>
      <c r="L282" s="854">
        <v>9899.1734799999995</v>
      </c>
      <c r="M282" s="855">
        <v>0.41466010339142056</v>
      </c>
      <c r="O282" t="s">
        <v>442</v>
      </c>
      <c r="P282">
        <v>27.89273</v>
      </c>
      <c r="Q282">
        <v>0</v>
      </c>
      <c r="R282">
        <v>-1</v>
      </c>
      <c r="S282">
        <v>1054.8314</v>
      </c>
      <c r="T282">
        <v>1099.6599699999999</v>
      </c>
      <c r="U282">
        <v>4.2498327220823917E-2</v>
      </c>
      <c r="V282">
        <v>910.93002999999999</v>
      </c>
      <c r="W282">
        <v>0.20718379434697076</v>
      </c>
      <c r="X282">
        <v>6997.5631999999996</v>
      </c>
      <c r="Y282">
        <v>9899.1734799999995</v>
      </c>
      <c r="Z282">
        <v>0.41466010339142056</v>
      </c>
      <c r="AC282" t="s">
        <v>442</v>
      </c>
      <c r="AD282">
        <v>9899.1734799999995</v>
      </c>
      <c r="AF282" t="s">
        <v>442</v>
      </c>
      <c r="AG282">
        <v>0.41466010339142056</v>
      </c>
    </row>
    <row r="283" spans="1:33" hidden="1">
      <c r="A283" s="851" t="s">
        <v>5130</v>
      </c>
      <c r="B283" s="851" t="s">
        <v>442</v>
      </c>
      <c r="C283" s="854">
        <v>6.3066500000000003</v>
      </c>
      <c r="D283" s="854">
        <v>0</v>
      </c>
      <c r="E283" s="855">
        <v>-1</v>
      </c>
      <c r="F283" s="854">
        <v>627.68435999999997</v>
      </c>
      <c r="G283" s="854">
        <v>605.88469999999995</v>
      </c>
      <c r="H283" s="855">
        <v>-3.4730290236959283E-2</v>
      </c>
      <c r="I283" s="854">
        <v>307.56123000000002</v>
      </c>
      <c r="J283" s="855">
        <v>0.96996448479543385</v>
      </c>
      <c r="K283" s="854">
        <v>2725.8647999999998</v>
      </c>
      <c r="L283" s="854">
        <v>2935.50585</v>
      </c>
      <c r="M283" s="855">
        <v>7.6908088031365285E-2</v>
      </c>
      <c r="O283" t="s">
        <v>442</v>
      </c>
      <c r="P283">
        <v>6.3066500000000003</v>
      </c>
      <c r="Q283">
        <v>0</v>
      </c>
      <c r="R283">
        <v>-1</v>
      </c>
      <c r="S283">
        <v>627.68435999999997</v>
      </c>
      <c r="T283">
        <v>605.88469999999995</v>
      </c>
      <c r="U283">
        <v>-3.4730290236959283E-2</v>
      </c>
      <c r="V283">
        <v>307.56123000000002</v>
      </c>
      <c r="W283">
        <v>0.96996448479543385</v>
      </c>
      <c r="X283">
        <v>2725.8647999999998</v>
      </c>
      <c r="Y283">
        <v>2935.50585</v>
      </c>
      <c r="Z283">
        <v>7.6908088031365285E-2</v>
      </c>
      <c r="AC283" t="s">
        <v>442</v>
      </c>
      <c r="AD283">
        <v>2935.50585</v>
      </c>
      <c r="AF283" t="s">
        <v>442</v>
      </c>
      <c r="AG283">
        <v>7.6908088031365285E-2</v>
      </c>
    </row>
    <row r="284" spans="1:33" hidden="1">
      <c r="A284" s="851" t="s">
        <v>5131</v>
      </c>
      <c r="B284" s="851" t="s">
        <v>442</v>
      </c>
      <c r="C284" s="854">
        <v>182.83842999999999</v>
      </c>
      <c r="D284" s="854">
        <v>21.43366</v>
      </c>
      <c r="E284" s="855">
        <v>-0.8827726753068269</v>
      </c>
      <c r="F284" s="854">
        <v>4219.0795799999996</v>
      </c>
      <c r="G284" s="854">
        <v>3929.5260400000002</v>
      </c>
      <c r="H284" s="855">
        <v>-6.8629551661597121E-2</v>
      </c>
      <c r="I284" s="854">
        <v>3382.6714999999999</v>
      </c>
      <c r="J284" s="855">
        <v>0.1616635076743338</v>
      </c>
      <c r="K284" s="854">
        <v>33070.223259999999</v>
      </c>
      <c r="L284" s="854">
        <v>28528.270420000001</v>
      </c>
      <c r="M284" s="855">
        <v>-0.13734267241835363</v>
      </c>
      <c r="O284" t="s">
        <v>442</v>
      </c>
      <c r="P284">
        <v>182.83842999999999</v>
      </c>
      <c r="Q284">
        <v>21.43366</v>
      </c>
      <c r="R284">
        <v>-0.8827726753068269</v>
      </c>
      <c r="S284">
        <v>4219.0795799999996</v>
      </c>
      <c r="T284">
        <v>3929.5260400000002</v>
      </c>
      <c r="U284">
        <v>-6.8629551661597121E-2</v>
      </c>
      <c r="V284">
        <v>3382.6714999999999</v>
      </c>
      <c r="W284">
        <v>0.1616635076743338</v>
      </c>
      <c r="X284">
        <v>33070.223259999999</v>
      </c>
      <c r="Y284">
        <v>28528.270420000001</v>
      </c>
      <c r="Z284">
        <v>-0.13734267241835363</v>
      </c>
      <c r="AC284" t="s">
        <v>442</v>
      </c>
      <c r="AD284">
        <v>28528.270420000001</v>
      </c>
      <c r="AF284" t="s">
        <v>442</v>
      </c>
      <c r="AG284">
        <v>-0.13734267241835363</v>
      </c>
    </row>
    <row r="285" spans="1:33" hidden="1">
      <c r="A285" s="851" t="s">
        <v>5132</v>
      </c>
      <c r="B285" s="851" t="s">
        <v>442</v>
      </c>
      <c r="C285" s="854">
        <v>0</v>
      </c>
      <c r="D285" s="854">
        <v>0</v>
      </c>
      <c r="E285" s="855" t="s">
        <v>1082</v>
      </c>
      <c r="F285" s="854">
        <v>0.38447999999999999</v>
      </c>
      <c r="G285" s="854">
        <v>5.7960500000000001</v>
      </c>
      <c r="H285" s="855">
        <v>14.075036412817312</v>
      </c>
      <c r="I285" s="854">
        <v>1.1396900000000001</v>
      </c>
      <c r="J285" s="855">
        <v>4.0856373224297835</v>
      </c>
      <c r="K285" s="854">
        <v>34.36551</v>
      </c>
      <c r="L285" s="854">
        <v>24.34526</v>
      </c>
      <c r="M285" s="855">
        <v>-0.29157867873923593</v>
      </c>
      <c r="O285" t="s">
        <v>442</v>
      </c>
      <c r="P285">
        <v>0</v>
      </c>
      <c r="Q285">
        <v>0</v>
      </c>
      <c r="R285" t="s">
        <v>1082</v>
      </c>
      <c r="S285">
        <v>0.38447999999999999</v>
      </c>
      <c r="T285">
        <v>5.7960500000000001</v>
      </c>
      <c r="U285">
        <v>14.075036412817312</v>
      </c>
      <c r="V285">
        <v>1.1396900000000001</v>
      </c>
      <c r="W285">
        <v>4.0856373224297835</v>
      </c>
      <c r="X285">
        <v>34.36551</v>
      </c>
      <c r="Y285">
        <v>24.34526</v>
      </c>
      <c r="Z285">
        <v>-0.29157867873923593</v>
      </c>
      <c r="AC285" t="s">
        <v>442</v>
      </c>
      <c r="AD285">
        <v>24.34526</v>
      </c>
      <c r="AF285" t="s">
        <v>442</v>
      </c>
      <c r="AG285">
        <v>-0.29157867873923593</v>
      </c>
    </row>
    <row r="286" spans="1:33" hidden="1">
      <c r="A286" s="851" t="s">
        <v>5133</v>
      </c>
      <c r="B286" s="851" t="s">
        <v>442</v>
      </c>
      <c r="C286" s="854">
        <v>60.266680000000001</v>
      </c>
      <c r="D286" s="854">
        <v>45.927750000000003</v>
      </c>
      <c r="E286" s="855">
        <v>-0.23792467081312585</v>
      </c>
      <c r="F286" s="854">
        <v>11537.54772</v>
      </c>
      <c r="G286" s="854">
        <v>2054.95892</v>
      </c>
      <c r="H286" s="855">
        <v>-0.82188945433891558</v>
      </c>
      <c r="I286" s="854">
        <v>1951.64985</v>
      </c>
      <c r="J286" s="855">
        <v>5.2934223831185623E-2</v>
      </c>
      <c r="K286" s="854">
        <v>40307.465700000001</v>
      </c>
      <c r="L286" s="854">
        <v>25574.689310000002</v>
      </c>
      <c r="M286" s="855">
        <v>-0.36550986607922609</v>
      </c>
      <c r="O286" t="s">
        <v>442</v>
      </c>
      <c r="P286">
        <v>60.266680000000001</v>
      </c>
      <c r="Q286">
        <v>45.927750000000003</v>
      </c>
      <c r="R286">
        <v>-0.23792467081312585</v>
      </c>
      <c r="S286">
        <v>11537.54772</v>
      </c>
      <c r="T286">
        <v>2054.95892</v>
      </c>
      <c r="U286">
        <v>-0.82188945433891558</v>
      </c>
      <c r="V286">
        <v>1951.64985</v>
      </c>
      <c r="W286">
        <v>5.2934223831185623E-2</v>
      </c>
      <c r="X286">
        <v>40307.465700000001</v>
      </c>
      <c r="Y286">
        <v>25574.689310000002</v>
      </c>
      <c r="Z286">
        <v>-0.36550986607922609</v>
      </c>
      <c r="AC286" t="s">
        <v>442</v>
      </c>
      <c r="AD286">
        <v>25574.689310000002</v>
      </c>
      <c r="AF286" t="s">
        <v>442</v>
      </c>
      <c r="AG286">
        <v>-0.36550986607922609</v>
      </c>
    </row>
    <row r="287" spans="1:33" hidden="1">
      <c r="A287" s="851" t="s">
        <v>5134</v>
      </c>
      <c r="B287" s="851" t="s">
        <v>442</v>
      </c>
      <c r="C287" s="854">
        <v>174.07443000000001</v>
      </c>
      <c r="D287" s="854">
        <v>0</v>
      </c>
      <c r="E287" s="855">
        <v>-1</v>
      </c>
      <c r="F287" s="854">
        <v>1600.3338100000001</v>
      </c>
      <c r="G287" s="854">
        <v>2541.2197200000001</v>
      </c>
      <c r="H287" s="855">
        <v>0.58793103296367888</v>
      </c>
      <c r="I287" s="854">
        <v>2931.46605</v>
      </c>
      <c r="J287" s="855">
        <v>-0.13312326438165634</v>
      </c>
      <c r="K287" s="854">
        <v>24898.89702</v>
      </c>
      <c r="L287" s="854">
        <v>26631.631450000001</v>
      </c>
      <c r="M287" s="855">
        <v>6.9590810733832331E-2</v>
      </c>
      <c r="O287" t="s">
        <v>442</v>
      </c>
      <c r="P287">
        <v>174.07443000000001</v>
      </c>
      <c r="Q287">
        <v>0</v>
      </c>
      <c r="R287">
        <v>-1</v>
      </c>
      <c r="S287">
        <v>1600.3338100000001</v>
      </c>
      <c r="T287">
        <v>2541.2197200000001</v>
      </c>
      <c r="U287">
        <v>0.58793103296367888</v>
      </c>
      <c r="V287">
        <v>2931.46605</v>
      </c>
      <c r="W287">
        <v>-0.13312326438165634</v>
      </c>
      <c r="X287">
        <v>24898.89702</v>
      </c>
      <c r="Y287">
        <v>26631.631450000001</v>
      </c>
      <c r="Z287">
        <v>6.9590810733832331E-2</v>
      </c>
      <c r="AC287" t="s">
        <v>442</v>
      </c>
      <c r="AD287">
        <v>26631.631450000001</v>
      </c>
      <c r="AF287" t="s">
        <v>442</v>
      </c>
      <c r="AG287">
        <v>6.9590810733832331E-2</v>
      </c>
    </row>
    <row r="288" spans="1:33" hidden="1">
      <c r="A288" s="851" t="s">
        <v>5135</v>
      </c>
      <c r="B288" s="851" t="s">
        <v>442</v>
      </c>
      <c r="C288" s="854">
        <v>20.487279999999998</v>
      </c>
      <c r="D288" s="854">
        <v>0</v>
      </c>
      <c r="E288" s="855">
        <v>-1</v>
      </c>
      <c r="F288" s="854">
        <v>1051.23351</v>
      </c>
      <c r="G288" s="854">
        <v>2287.98882</v>
      </c>
      <c r="H288" s="855">
        <v>1.1764801047866138</v>
      </c>
      <c r="I288" s="854">
        <v>2038.81467</v>
      </c>
      <c r="J288" s="855">
        <v>0.12221520360161042</v>
      </c>
      <c r="K288" s="854">
        <v>14059.46524</v>
      </c>
      <c r="L288" s="854">
        <v>16288.079729999999</v>
      </c>
      <c r="M288" s="855">
        <v>0.1585134606442542</v>
      </c>
      <c r="O288" t="s">
        <v>442</v>
      </c>
      <c r="P288">
        <v>20.487279999999998</v>
      </c>
      <c r="Q288">
        <v>0</v>
      </c>
      <c r="R288">
        <v>-1</v>
      </c>
      <c r="S288">
        <v>1051.23351</v>
      </c>
      <c r="T288">
        <v>2287.98882</v>
      </c>
      <c r="U288">
        <v>1.1764801047866138</v>
      </c>
      <c r="V288">
        <v>2038.81467</v>
      </c>
      <c r="W288">
        <v>0.12221520360161042</v>
      </c>
      <c r="X288">
        <v>14059.46524</v>
      </c>
      <c r="Y288">
        <v>16288.079729999999</v>
      </c>
      <c r="Z288">
        <v>0.1585134606442542</v>
      </c>
      <c r="AC288" t="s">
        <v>442</v>
      </c>
      <c r="AD288">
        <v>16288.079729999999</v>
      </c>
      <c r="AF288" t="s">
        <v>442</v>
      </c>
      <c r="AG288">
        <v>0.1585134606442542</v>
      </c>
    </row>
    <row r="289" spans="1:33" hidden="1">
      <c r="A289" s="851" t="s">
        <v>5136</v>
      </c>
      <c r="B289" s="851" t="s">
        <v>442</v>
      </c>
      <c r="C289" s="854">
        <v>18.486039999999999</v>
      </c>
      <c r="D289" s="854">
        <v>68.476669999999999</v>
      </c>
      <c r="E289" s="855">
        <v>2.7042368187021126</v>
      </c>
      <c r="F289" s="854">
        <v>1668.5808199999999</v>
      </c>
      <c r="G289" s="854">
        <v>1742.1305600000001</v>
      </c>
      <c r="H289" s="855">
        <v>4.4079219369188349E-2</v>
      </c>
      <c r="I289" s="854">
        <v>1406.96559</v>
      </c>
      <c r="J289" s="855">
        <v>0.23821831349834222</v>
      </c>
      <c r="K289" s="854">
        <v>14807.08353</v>
      </c>
      <c r="L289" s="854">
        <v>15132.0432</v>
      </c>
      <c r="M289" s="855">
        <v>2.1946230622770013E-2</v>
      </c>
      <c r="O289" t="s">
        <v>442</v>
      </c>
      <c r="P289">
        <v>18.486039999999999</v>
      </c>
      <c r="Q289">
        <v>68.476669999999999</v>
      </c>
      <c r="R289">
        <v>2.7042368187021126</v>
      </c>
      <c r="S289">
        <v>1668.5808199999999</v>
      </c>
      <c r="T289">
        <v>1742.1305600000001</v>
      </c>
      <c r="U289">
        <v>4.4079219369188349E-2</v>
      </c>
      <c r="V289">
        <v>1406.96559</v>
      </c>
      <c r="W289">
        <v>0.23821831349834222</v>
      </c>
      <c r="X289">
        <v>14807.08353</v>
      </c>
      <c r="Y289">
        <v>15132.0432</v>
      </c>
      <c r="Z289">
        <v>2.1946230622770013E-2</v>
      </c>
      <c r="AC289" t="s">
        <v>442</v>
      </c>
      <c r="AD289">
        <v>15132.0432</v>
      </c>
      <c r="AF289" t="s">
        <v>442</v>
      </c>
      <c r="AG289">
        <v>2.1946230622770013E-2</v>
      </c>
    </row>
    <row r="290" spans="1:33" hidden="1">
      <c r="A290" s="851" t="s">
        <v>5137</v>
      </c>
      <c r="B290" s="851" t="s">
        <v>442</v>
      </c>
      <c r="C290" s="854">
        <v>0</v>
      </c>
      <c r="D290" s="854">
        <v>0</v>
      </c>
      <c r="E290" s="855" t="s">
        <v>1082</v>
      </c>
      <c r="F290" s="854">
        <v>0</v>
      </c>
      <c r="G290" s="854">
        <v>0</v>
      </c>
      <c r="H290" s="855" t="s">
        <v>1082</v>
      </c>
      <c r="I290" s="854">
        <v>0</v>
      </c>
      <c r="J290" s="855" t="s">
        <v>1082</v>
      </c>
      <c r="K290" s="854">
        <v>194.65543</v>
      </c>
      <c r="L290" s="854">
        <v>139.95299</v>
      </c>
      <c r="M290" s="855">
        <v>-0.28102190624736234</v>
      </c>
      <c r="O290" t="s">
        <v>442</v>
      </c>
      <c r="P290">
        <v>0</v>
      </c>
      <c r="Q290">
        <v>0</v>
      </c>
      <c r="R290" t="s">
        <v>1082</v>
      </c>
      <c r="S290">
        <v>0</v>
      </c>
      <c r="T290">
        <v>0</v>
      </c>
      <c r="U290" t="s">
        <v>1082</v>
      </c>
      <c r="V290">
        <v>0</v>
      </c>
      <c r="W290" t="s">
        <v>1082</v>
      </c>
      <c r="X290">
        <v>194.65543</v>
      </c>
      <c r="Y290">
        <v>139.95299</v>
      </c>
      <c r="Z290">
        <v>-0.28102190624736234</v>
      </c>
      <c r="AC290" t="s">
        <v>442</v>
      </c>
      <c r="AD290">
        <v>139.95299</v>
      </c>
      <c r="AF290" t="s">
        <v>442</v>
      </c>
      <c r="AG290">
        <v>-0.28102190624736234</v>
      </c>
    </row>
    <row r="291" spans="1:33" hidden="1">
      <c r="A291" s="851" t="s">
        <v>5138</v>
      </c>
      <c r="B291" s="851" t="s">
        <v>442</v>
      </c>
      <c r="C291" s="854">
        <v>272.67624000000001</v>
      </c>
      <c r="D291" s="854">
        <v>0</v>
      </c>
      <c r="E291" s="855">
        <v>-1</v>
      </c>
      <c r="F291" s="854">
        <v>3683.9525199999998</v>
      </c>
      <c r="G291" s="854">
        <v>4487.8021900000003</v>
      </c>
      <c r="H291" s="855">
        <v>0.21820304839325133</v>
      </c>
      <c r="I291" s="854">
        <v>2313.0206199999998</v>
      </c>
      <c r="J291" s="855">
        <v>0.9402344065570849</v>
      </c>
      <c r="K291" s="854">
        <v>46306.773500000003</v>
      </c>
      <c r="L291" s="854">
        <v>48462.104549999996</v>
      </c>
      <c r="M291" s="855">
        <v>4.6544617279370426E-2</v>
      </c>
      <c r="O291" t="s">
        <v>442</v>
      </c>
      <c r="P291">
        <v>272.67624000000001</v>
      </c>
      <c r="Q291">
        <v>0</v>
      </c>
      <c r="R291">
        <v>-1</v>
      </c>
      <c r="S291">
        <v>3683.9525199999998</v>
      </c>
      <c r="T291">
        <v>4487.8021900000003</v>
      </c>
      <c r="U291">
        <v>0.21820304839325133</v>
      </c>
      <c r="V291">
        <v>2313.0206199999998</v>
      </c>
      <c r="W291">
        <v>0.9402344065570849</v>
      </c>
      <c r="X291">
        <v>46306.773500000003</v>
      </c>
      <c r="Y291">
        <v>48462.104549999996</v>
      </c>
      <c r="Z291">
        <v>4.6544617279370426E-2</v>
      </c>
      <c r="AC291" t="s">
        <v>442</v>
      </c>
      <c r="AD291">
        <v>48462.104549999996</v>
      </c>
      <c r="AF291" t="s">
        <v>442</v>
      </c>
      <c r="AG291">
        <v>4.6544617279370426E-2</v>
      </c>
    </row>
    <row r="292" spans="1:33" hidden="1">
      <c r="A292" s="851" t="s">
        <v>5139</v>
      </c>
      <c r="B292" s="851" t="s">
        <v>442</v>
      </c>
      <c r="C292" s="854">
        <v>325.50105000000002</v>
      </c>
      <c r="D292" s="854">
        <v>0</v>
      </c>
      <c r="E292" s="855">
        <v>-1</v>
      </c>
      <c r="F292" s="854">
        <v>1085.2004899999999</v>
      </c>
      <c r="G292" s="854">
        <v>993.52814000000001</v>
      </c>
      <c r="H292" s="855">
        <v>-8.4475035576144997E-2</v>
      </c>
      <c r="I292" s="854">
        <v>1136.92797</v>
      </c>
      <c r="J292" s="855">
        <v>-0.12612921291750778</v>
      </c>
      <c r="K292" s="854">
        <v>6269.2810900000004</v>
      </c>
      <c r="L292" s="854">
        <v>7917.4054400000005</v>
      </c>
      <c r="M292" s="855">
        <v>0.26288889050275466</v>
      </c>
      <c r="O292" t="s">
        <v>442</v>
      </c>
      <c r="P292">
        <v>325.50105000000002</v>
      </c>
      <c r="Q292">
        <v>0</v>
      </c>
      <c r="R292">
        <v>-1</v>
      </c>
      <c r="S292">
        <v>1085.2004899999999</v>
      </c>
      <c r="T292">
        <v>993.52814000000001</v>
      </c>
      <c r="U292">
        <v>-8.4475035576144997E-2</v>
      </c>
      <c r="V292">
        <v>1136.92797</v>
      </c>
      <c r="W292">
        <v>-0.12612921291750778</v>
      </c>
      <c r="X292">
        <v>6269.2810900000004</v>
      </c>
      <c r="Y292">
        <v>7917.4054400000005</v>
      </c>
      <c r="Z292">
        <v>0.26288889050275466</v>
      </c>
      <c r="AC292" t="s">
        <v>442</v>
      </c>
      <c r="AD292">
        <v>7917.4054400000005</v>
      </c>
      <c r="AF292" t="s">
        <v>442</v>
      </c>
      <c r="AG292">
        <v>0.26288889050275466</v>
      </c>
    </row>
    <row r="293" spans="1:33" hidden="1">
      <c r="A293" s="851" t="s">
        <v>5140</v>
      </c>
      <c r="B293" s="851" t="s">
        <v>442</v>
      </c>
      <c r="C293" s="854">
        <v>926.35798</v>
      </c>
      <c r="D293" s="854">
        <v>10</v>
      </c>
      <c r="E293" s="855">
        <v>-0.98920503712830321</v>
      </c>
      <c r="F293" s="854">
        <v>18202.49192</v>
      </c>
      <c r="G293" s="854">
        <v>13117.760179999999</v>
      </c>
      <c r="H293" s="855">
        <v>-0.27934261761232526</v>
      </c>
      <c r="I293" s="854">
        <v>15257.51043</v>
      </c>
      <c r="J293" s="855">
        <v>-0.14024242420262278</v>
      </c>
      <c r="K293" s="854">
        <v>173278.63299000001</v>
      </c>
      <c r="L293" s="854">
        <v>162642.54913</v>
      </c>
      <c r="M293" s="855">
        <v>-6.1381392941932011E-2</v>
      </c>
      <c r="O293" t="s">
        <v>442</v>
      </c>
      <c r="P293">
        <v>926.35798</v>
      </c>
      <c r="Q293">
        <v>10</v>
      </c>
      <c r="R293">
        <v>-0.98920503712830321</v>
      </c>
      <c r="S293">
        <v>18202.49192</v>
      </c>
      <c r="T293">
        <v>13117.760179999999</v>
      </c>
      <c r="U293">
        <v>-0.27934261761232526</v>
      </c>
      <c r="V293">
        <v>15257.51043</v>
      </c>
      <c r="W293">
        <v>-0.14024242420262278</v>
      </c>
      <c r="X293">
        <v>173278.63299000001</v>
      </c>
      <c r="Y293">
        <v>162642.54913</v>
      </c>
      <c r="Z293">
        <v>-6.1381392941932011E-2</v>
      </c>
      <c r="AC293" t="s">
        <v>442</v>
      </c>
      <c r="AD293">
        <v>162642.54913</v>
      </c>
      <c r="AF293" t="s">
        <v>442</v>
      </c>
      <c r="AG293">
        <v>-6.1381392941932011E-2</v>
      </c>
    </row>
    <row r="294" spans="1:33" hidden="1">
      <c r="A294" s="851" t="s">
        <v>5141</v>
      </c>
      <c r="B294" s="851" t="s">
        <v>442</v>
      </c>
      <c r="C294" s="854">
        <v>26.781860000000002</v>
      </c>
      <c r="D294" s="854">
        <v>8.2541399999999996</v>
      </c>
      <c r="E294" s="855">
        <v>-0.69180109223183162</v>
      </c>
      <c r="F294" s="854">
        <v>890.41417999999999</v>
      </c>
      <c r="G294" s="854">
        <v>1887.0523700000001</v>
      </c>
      <c r="H294" s="855">
        <v>1.1192973027451116</v>
      </c>
      <c r="I294" s="854">
        <v>2.8904899999999998</v>
      </c>
      <c r="J294" s="855">
        <v>651.84860698359114</v>
      </c>
      <c r="K294" s="854">
        <v>4778.4366200000004</v>
      </c>
      <c r="L294" s="854">
        <v>5886.9744300000002</v>
      </c>
      <c r="M294" s="855">
        <v>0.23198755119200465</v>
      </c>
      <c r="O294" t="s">
        <v>442</v>
      </c>
      <c r="P294">
        <v>26.781860000000002</v>
      </c>
      <c r="Q294">
        <v>8.2541399999999996</v>
      </c>
      <c r="R294">
        <v>-0.69180109223183162</v>
      </c>
      <c r="S294">
        <v>890.41417999999999</v>
      </c>
      <c r="T294">
        <v>1887.0523700000001</v>
      </c>
      <c r="U294">
        <v>1.1192973027451116</v>
      </c>
      <c r="V294">
        <v>2.8904899999999998</v>
      </c>
      <c r="W294">
        <v>651.84860698359114</v>
      </c>
      <c r="X294">
        <v>4778.4366200000004</v>
      </c>
      <c r="Y294">
        <v>5886.9744300000002</v>
      </c>
      <c r="Z294">
        <v>0.23198755119200465</v>
      </c>
      <c r="AC294" t="s">
        <v>442</v>
      </c>
      <c r="AD294">
        <v>5886.9744300000002</v>
      </c>
      <c r="AF294" t="s">
        <v>442</v>
      </c>
      <c r="AG294">
        <v>0.23198755119200465</v>
      </c>
    </row>
    <row r="295" spans="1:33" hidden="1">
      <c r="A295" s="851" t="s">
        <v>5142</v>
      </c>
      <c r="B295" s="851" t="s">
        <v>442</v>
      </c>
      <c r="C295" s="854">
        <v>0</v>
      </c>
      <c r="D295" s="854">
        <v>0</v>
      </c>
      <c r="E295" s="855" t="s">
        <v>1082</v>
      </c>
      <c r="F295" s="854">
        <v>345.96656999999999</v>
      </c>
      <c r="G295" s="854">
        <v>126.12925</v>
      </c>
      <c r="H295" s="855">
        <v>-0.63542937110946873</v>
      </c>
      <c r="I295" s="854">
        <v>150.97548</v>
      </c>
      <c r="J295" s="855">
        <v>-0.16457129329875286</v>
      </c>
      <c r="K295" s="854">
        <v>1516.13346</v>
      </c>
      <c r="L295" s="854">
        <v>2540.5201299999999</v>
      </c>
      <c r="M295" s="855">
        <v>0.67565731977183585</v>
      </c>
      <c r="O295" t="s">
        <v>442</v>
      </c>
      <c r="P295">
        <v>0</v>
      </c>
      <c r="Q295">
        <v>0</v>
      </c>
      <c r="R295" t="s">
        <v>1082</v>
      </c>
      <c r="S295">
        <v>345.96656999999999</v>
      </c>
      <c r="T295">
        <v>126.12925</v>
      </c>
      <c r="U295">
        <v>-0.63542937110946873</v>
      </c>
      <c r="V295">
        <v>150.97548</v>
      </c>
      <c r="W295">
        <v>-0.16457129329875286</v>
      </c>
      <c r="X295">
        <v>1516.13346</v>
      </c>
      <c r="Y295">
        <v>2540.5201299999999</v>
      </c>
      <c r="Z295">
        <v>0.67565731977183585</v>
      </c>
      <c r="AC295" t="s">
        <v>442</v>
      </c>
      <c r="AD295">
        <v>2540.5201299999999</v>
      </c>
      <c r="AF295" t="s">
        <v>442</v>
      </c>
      <c r="AG295">
        <v>0.67565731977183585</v>
      </c>
    </row>
    <row r="296" spans="1:33" hidden="1">
      <c r="A296" s="851" t="s">
        <v>5144</v>
      </c>
      <c r="B296" s="851" t="s">
        <v>442</v>
      </c>
      <c r="C296" s="854">
        <v>0</v>
      </c>
      <c r="D296" s="854">
        <v>0</v>
      </c>
      <c r="E296" s="855" t="s">
        <v>1082</v>
      </c>
      <c r="F296" s="854">
        <v>12.27364</v>
      </c>
      <c r="G296" s="854">
        <v>0</v>
      </c>
      <c r="H296" s="855">
        <v>-1</v>
      </c>
      <c r="I296" s="854">
        <v>21.86111</v>
      </c>
      <c r="J296" s="855">
        <v>-1</v>
      </c>
      <c r="K296" s="854">
        <v>210.88949</v>
      </c>
      <c r="L296" s="854">
        <v>32.934959999999997</v>
      </c>
      <c r="M296" s="855">
        <v>-0.8438283482026534</v>
      </c>
      <c r="O296" t="s">
        <v>442</v>
      </c>
      <c r="P296">
        <v>0</v>
      </c>
      <c r="Q296">
        <v>0</v>
      </c>
      <c r="R296" t="s">
        <v>1082</v>
      </c>
      <c r="S296">
        <v>12.27364</v>
      </c>
      <c r="T296">
        <v>0</v>
      </c>
      <c r="U296">
        <v>-1</v>
      </c>
      <c r="V296">
        <v>21.86111</v>
      </c>
      <c r="W296">
        <v>-1</v>
      </c>
      <c r="X296">
        <v>210.88949</v>
      </c>
      <c r="Y296">
        <v>32.934959999999997</v>
      </c>
      <c r="Z296">
        <v>-0.8438283482026534</v>
      </c>
      <c r="AC296" t="s">
        <v>442</v>
      </c>
      <c r="AD296">
        <v>32.934959999999997</v>
      </c>
      <c r="AF296" t="s">
        <v>442</v>
      </c>
      <c r="AG296">
        <v>-0.8438283482026534</v>
      </c>
    </row>
    <row r="297" spans="1:33" hidden="1">
      <c r="A297" s="851" t="s">
        <v>5145</v>
      </c>
      <c r="B297" s="851" t="s">
        <v>442</v>
      </c>
      <c r="C297" s="854">
        <v>0</v>
      </c>
      <c r="D297" s="854">
        <v>0</v>
      </c>
      <c r="E297" s="855" t="s">
        <v>1082</v>
      </c>
      <c r="F297" s="854">
        <v>212.8485</v>
      </c>
      <c r="G297" s="854">
        <v>226.60856999999999</v>
      </c>
      <c r="H297" s="855">
        <v>6.4647249099711646E-2</v>
      </c>
      <c r="I297" s="854">
        <v>369.25866000000002</v>
      </c>
      <c r="J297" s="855">
        <v>-0.38631481249485122</v>
      </c>
      <c r="K297" s="854">
        <v>11437.751319999999</v>
      </c>
      <c r="L297" s="854">
        <v>1424.56186</v>
      </c>
      <c r="M297" s="855">
        <v>-0.87545088014730499</v>
      </c>
      <c r="O297" t="s">
        <v>442</v>
      </c>
      <c r="P297">
        <v>0</v>
      </c>
      <c r="Q297">
        <v>0</v>
      </c>
      <c r="R297" t="s">
        <v>1082</v>
      </c>
      <c r="S297">
        <v>212.8485</v>
      </c>
      <c r="T297">
        <v>226.60856999999999</v>
      </c>
      <c r="U297">
        <v>6.4647249099711646E-2</v>
      </c>
      <c r="V297">
        <v>369.25866000000002</v>
      </c>
      <c r="W297">
        <v>-0.38631481249485122</v>
      </c>
      <c r="X297">
        <v>11437.751319999999</v>
      </c>
      <c r="Y297">
        <v>1424.56186</v>
      </c>
      <c r="Z297">
        <v>-0.87545088014730499</v>
      </c>
      <c r="AC297" t="s">
        <v>442</v>
      </c>
      <c r="AD297">
        <v>1424.56186</v>
      </c>
      <c r="AF297" t="s">
        <v>442</v>
      </c>
      <c r="AG297">
        <v>-0.87545088014730499</v>
      </c>
    </row>
    <row r="298" spans="1:33" hidden="1">
      <c r="A298" s="852" t="s">
        <v>735</v>
      </c>
      <c r="B298" s="852" t="s">
        <v>442</v>
      </c>
      <c r="C298" s="856">
        <v>2981.04376</v>
      </c>
      <c r="D298" s="856">
        <v>235.42974000000001</v>
      </c>
      <c r="E298" s="857">
        <v>-0.92102439314745244</v>
      </c>
      <c r="F298" s="856">
        <v>65830.363679999995</v>
      </c>
      <c r="G298" s="856">
        <v>58776.419750000001</v>
      </c>
      <c r="H298" s="857">
        <v>-0.1071533489362001</v>
      </c>
      <c r="I298" s="856">
        <v>53008.558369999999</v>
      </c>
      <c r="J298" s="857">
        <v>0.10881000271202068</v>
      </c>
      <c r="K298" s="856">
        <v>555844.31669000001</v>
      </c>
      <c r="L298" s="856">
        <v>535329.73953999998</v>
      </c>
      <c r="M298" s="857">
        <v>-3.690705568811492E-2</v>
      </c>
      <c r="O298" t="s">
        <v>442</v>
      </c>
      <c r="P298">
        <v>2981.04376</v>
      </c>
      <c r="Q298">
        <v>235.42974000000001</v>
      </c>
      <c r="R298">
        <v>-0.92102439314745244</v>
      </c>
      <c r="S298">
        <v>65830.363679999995</v>
      </c>
      <c r="T298">
        <v>58776.419750000001</v>
      </c>
      <c r="U298">
        <v>-0.1071533489362001</v>
      </c>
      <c r="V298">
        <v>53008.558369999999</v>
      </c>
      <c r="W298">
        <v>0.10881000271202068</v>
      </c>
      <c r="X298">
        <v>555844.31669000001</v>
      </c>
      <c r="Y298">
        <v>535329.73953999998</v>
      </c>
      <c r="Z298">
        <v>-3.690705568811492E-2</v>
      </c>
      <c r="AC298" t="s">
        <v>442</v>
      </c>
      <c r="AD298">
        <v>535329.73953999998</v>
      </c>
      <c r="AF298" t="s">
        <v>442</v>
      </c>
      <c r="AG298">
        <v>-3.690705568811492E-2</v>
      </c>
    </row>
    <row r="299" spans="1:33" hidden="1">
      <c r="A299" s="851" t="s">
        <v>5119</v>
      </c>
      <c r="B299" s="851" t="s">
        <v>444</v>
      </c>
      <c r="C299" s="854">
        <v>0</v>
      </c>
      <c r="D299" s="854">
        <v>0</v>
      </c>
      <c r="E299" s="855" t="s">
        <v>1082</v>
      </c>
      <c r="F299" s="854">
        <v>0</v>
      </c>
      <c r="G299" s="854">
        <v>0.10051</v>
      </c>
      <c r="H299" s="855" t="s">
        <v>1082</v>
      </c>
      <c r="I299" s="854">
        <v>1.0400400000000001</v>
      </c>
      <c r="J299" s="855">
        <v>-0.90335948617360873</v>
      </c>
      <c r="K299" s="854">
        <v>43.399769999999997</v>
      </c>
      <c r="L299" s="854">
        <v>210.81121999999999</v>
      </c>
      <c r="M299" s="855">
        <v>3.8574271246137943</v>
      </c>
      <c r="O299" t="s">
        <v>444</v>
      </c>
      <c r="P299">
        <v>0</v>
      </c>
      <c r="Q299">
        <v>0</v>
      </c>
      <c r="R299" t="s">
        <v>1082</v>
      </c>
      <c r="S299">
        <v>0</v>
      </c>
      <c r="T299">
        <v>0.10051</v>
      </c>
      <c r="U299" t="s">
        <v>1082</v>
      </c>
      <c r="V299">
        <v>1.0400400000000001</v>
      </c>
      <c r="W299">
        <v>-0.90335948617360873</v>
      </c>
      <c r="X299">
        <v>43.399769999999997</v>
      </c>
      <c r="Y299">
        <v>210.81121999999999</v>
      </c>
      <c r="Z299">
        <v>3.8574271246137943</v>
      </c>
      <c r="AC299" t="s">
        <v>444</v>
      </c>
      <c r="AD299">
        <v>210.81121999999999</v>
      </c>
      <c r="AF299" t="s">
        <v>444</v>
      </c>
      <c r="AG299">
        <v>3.8574271246137943</v>
      </c>
    </row>
    <row r="300" spans="1:33" hidden="1">
      <c r="A300" s="851" t="s">
        <v>5120</v>
      </c>
      <c r="B300" s="851" t="s">
        <v>444</v>
      </c>
      <c r="C300" s="854">
        <v>0</v>
      </c>
      <c r="D300" s="854">
        <v>0</v>
      </c>
      <c r="E300" s="855" t="s">
        <v>1082</v>
      </c>
      <c r="F300" s="854">
        <v>56.572119999999998</v>
      </c>
      <c r="G300" s="854">
        <v>245.91587999999999</v>
      </c>
      <c r="H300" s="855">
        <v>3.3469447494631632</v>
      </c>
      <c r="I300" s="854">
        <v>136.91829000000001</v>
      </c>
      <c r="J300" s="855">
        <v>0.79607764601792774</v>
      </c>
      <c r="K300" s="854">
        <v>956.33067000000005</v>
      </c>
      <c r="L300" s="854">
        <v>2068.1957900000002</v>
      </c>
      <c r="M300" s="855">
        <v>1.1626366850704475</v>
      </c>
      <c r="O300" t="s">
        <v>444</v>
      </c>
      <c r="P300">
        <v>0</v>
      </c>
      <c r="Q300">
        <v>0</v>
      </c>
      <c r="R300" t="s">
        <v>1082</v>
      </c>
      <c r="S300">
        <v>56.572119999999998</v>
      </c>
      <c r="T300">
        <v>245.91587999999999</v>
      </c>
      <c r="U300">
        <v>3.3469447494631632</v>
      </c>
      <c r="V300">
        <v>136.91829000000001</v>
      </c>
      <c r="W300">
        <v>0.79607764601792774</v>
      </c>
      <c r="X300">
        <v>956.33067000000005</v>
      </c>
      <c r="Y300">
        <v>2068.1957900000002</v>
      </c>
      <c r="Z300">
        <v>1.1626366850704475</v>
      </c>
      <c r="AC300" t="s">
        <v>444</v>
      </c>
      <c r="AD300">
        <v>2068.1957900000002</v>
      </c>
      <c r="AF300" t="s">
        <v>444</v>
      </c>
      <c r="AG300">
        <v>1.1626366850704475</v>
      </c>
    </row>
    <row r="301" spans="1:33" hidden="1">
      <c r="A301" s="851" t="s">
        <v>5121</v>
      </c>
      <c r="B301" s="851" t="s">
        <v>444</v>
      </c>
      <c r="C301" s="854">
        <v>51.832830000000001</v>
      </c>
      <c r="D301" s="854">
        <v>0.76576999999999995</v>
      </c>
      <c r="E301" s="855">
        <v>-0.98522615878777986</v>
      </c>
      <c r="F301" s="854">
        <v>551.63059999999996</v>
      </c>
      <c r="G301" s="854">
        <v>357.14134000000001</v>
      </c>
      <c r="H301" s="855">
        <v>-0.35257155785048899</v>
      </c>
      <c r="I301" s="854">
        <v>373.57603</v>
      </c>
      <c r="J301" s="855">
        <v>-4.39928921563838E-2</v>
      </c>
      <c r="K301" s="854">
        <v>5052.5186000000003</v>
      </c>
      <c r="L301" s="854">
        <v>5156.7525900000001</v>
      </c>
      <c r="M301" s="855">
        <v>2.0630105151913769E-2</v>
      </c>
      <c r="O301" t="s">
        <v>444</v>
      </c>
      <c r="P301">
        <v>51.832830000000001</v>
      </c>
      <c r="Q301">
        <v>0.76576999999999995</v>
      </c>
      <c r="R301">
        <v>-0.98522615878777986</v>
      </c>
      <c r="S301">
        <v>551.63059999999996</v>
      </c>
      <c r="T301">
        <v>357.14134000000001</v>
      </c>
      <c r="U301">
        <v>-0.35257155785048899</v>
      </c>
      <c r="V301">
        <v>373.57603</v>
      </c>
      <c r="W301">
        <v>-4.39928921563838E-2</v>
      </c>
      <c r="X301">
        <v>5052.5186000000003</v>
      </c>
      <c r="Y301">
        <v>5156.7525900000001</v>
      </c>
      <c r="Z301">
        <v>2.0630105151913769E-2</v>
      </c>
      <c r="AC301" t="s">
        <v>444</v>
      </c>
      <c r="AD301">
        <v>5156.7525900000001</v>
      </c>
      <c r="AF301" t="s">
        <v>444</v>
      </c>
      <c r="AG301">
        <v>2.0630105151913769E-2</v>
      </c>
    </row>
    <row r="302" spans="1:33" hidden="1">
      <c r="A302" s="851" t="s">
        <v>5122</v>
      </c>
      <c r="B302" s="851" t="s">
        <v>444</v>
      </c>
      <c r="C302" s="854">
        <v>95.295199999999994</v>
      </c>
      <c r="D302" s="854">
        <v>0</v>
      </c>
      <c r="E302" s="855">
        <v>-1</v>
      </c>
      <c r="F302" s="854">
        <v>677.43478000000005</v>
      </c>
      <c r="G302" s="854">
        <v>3.8173499999999998</v>
      </c>
      <c r="H302" s="855">
        <v>-0.99436499259751621</v>
      </c>
      <c r="I302" s="854">
        <v>543.68487000000005</v>
      </c>
      <c r="J302" s="855">
        <v>-0.99297874520583951</v>
      </c>
      <c r="K302" s="854">
        <v>10484.142620000001</v>
      </c>
      <c r="L302" s="854">
        <v>6466.0435200000002</v>
      </c>
      <c r="M302" s="855">
        <v>-0.3832549065418952</v>
      </c>
      <c r="O302" t="s">
        <v>444</v>
      </c>
      <c r="P302">
        <v>95.295199999999994</v>
      </c>
      <c r="Q302">
        <v>0</v>
      </c>
      <c r="R302">
        <v>-1</v>
      </c>
      <c r="S302">
        <v>677.43478000000005</v>
      </c>
      <c r="T302">
        <v>3.8173499999999998</v>
      </c>
      <c r="U302">
        <v>-0.99436499259751621</v>
      </c>
      <c r="V302">
        <v>543.68487000000005</v>
      </c>
      <c r="W302">
        <v>-0.99297874520583951</v>
      </c>
      <c r="X302">
        <v>10484.142620000001</v>
      </c>
      <c r="Y302">
        <v>6466.0435200000002</v>
      </c>
      <c r="Z302">
        <v>-0.3832549065418952</v>
      </c>
      <c r="AC302" t="s">
        <v>444</v>
      </c>
      <c r="AD302">
        <v>6466.0435200000002</v>
      </c>
      <c r="AF302" t="s">
        <v>444</v>
      </c>
      <c r="AG302">
        <v>-0.3832549065418952</v>
      </c>
    </row>
    <row r="303" spans="1:33" hidden="1">
      <c r="A303" s="851" t="s">
        <v>5123</v>
      </c>
      <c r="B303" s="851" t="s">
        <v>444</v>
      </c>
      <c r="C303" s="854">
        <v>0</v>
      </c>
      <c r="D303" s="854">
        <v>0</v>
      </c>
      <c r="E303" s="855" t="s">
        <v>1082</v>
      </c>
      <c r="F303" s="854">
        <v>0</v>
      </c>
      <c r="G303" s="854">
        <v>0</v>
      </c>
      <c r="H303" s="855" t="s">
        <v>1082</v>
      </c>
      <c r="I303" s="854">
        <v>0</v>
      </c>
      <c r="J303" s="855" t="s">
        <v>1082</v>
      </c>
      <c r="K303" s="854">
        <v>0</v>
      </c>
      <c r="L303" s="854">
        <v>43.295000000000002</v>
      </c>
      <c r="M303" s="855" t="s">
        <v>1082</v>
      </c>
      <c r="O303" t="s">
        <v>444</v>
      </c>
      <c r="P303">
        <v>0</v>
      </c>
      <c r="Q303">
        <v>0</v>
      </c>
      <c r="R303" t="s">
        <v>1082</v>
      </c>
      <c r="S303">
        <v>0</v>
      </c>
      <c r="T303">
        <v>0</v>
      </c>
      <c r="U303" t="s">
        <v>1082</v>
      </c>
      <c r="V303">
        <v>0</v>
      </c>
      <c r="W303" t="s">
        <v>1082</v>
      </c>
      <c r="X303">
        <v>0</v>
      </c>
      <c r="Y303">
        <v>43.295000000000002</v>
      </c>
      <c r="Z303" t="s">
        <v>1082</v>
      </c>
      <c r="AC303" t="s">
        <v>444</v>
      </c>
      <c r="AD303">
        <v>43.295000000000002</v>
      </c>
      <c r="AF303" t="s">
        <v>444</v>
      </c>
      <c r="AG303" t="s">
        <v>1082</v>
      </c>
    </row>
    <row r="304" spans="1:33">
      <c r="A304" s="851" t="s">
        <v>5124</v>
      </c>
      <c r="B304" s="851" t="s">
        <v>444</v>
      </c>
      <c r="C304" s="854">
        <v>0</v>
      </c>
      <c r="D304" s="854">
        <v>0</v>
      </c>
      <c r="E304" s="855" t="s">
        <v>1082</v>
      </c>
      <c r="F304" s="854">
        <v>0.23055999999999999</v>
      </c>
      <c r="G304" s="854">
        <v>0.90651999999999999</v>
      </c>
      <c r="H304" s="855">
        <v>2.9318181818181821</v>
      </c>
      <c r="I304" s="854">
        <v>1.4850399999999999</v>
      </c>
      <c r="J304" s="855">
        <v>-0.3895652642353068</v>
      </c>
      <c r="K304" s="854">
        <v>37.21772</v>
      </c>
      <c r="L304" s="854">
        <v>4.8564999999999996</v>
      </c>
      <c r="M304" s="855">
        <v>-0.8695110823553942</v>
      </c>
      <c r="O304" t="s">
        <v>444</v>
      </c>
      <c r="P304">
        <v>0</v>
      </c>
      <c r="Q304">
        <v>0</v>
      </c>
      <c r="R304" t="s">
        <v>1082</v>
      </c>
      <c r="S304">
        <v>0.23055999999999999</v>
      </c>
      <c r="T304">
        <v>0.90651999999999999</v>
      </c>
      <c r="U304">
        <v>2.9318181818181821</v>
      </c>
      <c r="V304">
        <v>1.4850399999999999</v>
      </c>
      <c r="W304">
        <v>-0.3895652642353068</v>
      </c>
      <c r="X304">
        <v>37.21772</v>
      </c>
      <c r="Y304">
        <v>4.8564999999999996</v>
      </c>
      <c r="Z304">
        <v>-0.8695110823553942</v>
      </c>
      <c r="AC304" t="s">
        <v>444</v>
      </c>
      <c r="AD304">
        <v>4.8564999999999996</v>
      </c>
      <c r="AF304" t="s">
        <v>444</v>
      </c>
      <c r="AG304">
        <v>-0.8695110823553942</v>
      </c>
    </row>
    <row r="305" spans="1:33" hidden="1">
      <c r="A305" s="851" t="s">
        <v>5126</v>
      </c>
      <c r="B305" s="851" t="s">
        <v>444</v>
      </c>
      <c r="C305" s="854">
        <v>0</v>
      </c>
      <c r="D305" s="854">
        <v>0</v>
      </c>
      <c r="E305" s="855" t="s">
        <v>1082</v>
      </c>
      <c r="F305" s="854">
        <v>0</v>
      </c>
      <c r="G305" s="854">
        <v>0</v>
      </c>
      <c r="H305" s="855" t="s">
        <v>1082</v>
      </c>
      <c r="I305" s="854">
        <v>3.7850100000000002</v>
      </c>
      <c r="J305" s="855">
        <v>-1</v>
      </c>
      <c r="K305" s="854">
        <v>0</v>
      </c>
      <c r="L305" s="854">
        <v>656.47068999999999</v>
      </c>
      <c r="M305" s="855" t="s">
        <v>1082</v>
      </c>
      <c r="O305" t="s">
        <v>444</v>
      </c>
      <c r="P305">
        <v>0</v>
      </c>
      <c r="Q305">
        <v>0</v>
      </c>
      <c r="R305" t="s">
        <v>1082</v>
      </c>
      <c r="S305">
        <v>0</v>
      </c>
      <c r="T305">
        <v>0</v>
      </c>
      <c r="U305" t="s">
        <v>1082</v>
      </c>
      <c r="V305">
        <v>3.7850100000000002</v>
      </c>
      <c r="W305">
        <v>-1</v>
      </c>
      <c r="X305">
        <v>0</v>
      </c>
      <c r="Y305">
        <v>656.47068999999999</v>
      </c>
      <c r="Z305" t="s">
        <v>1082</v>
      </c>
      <c r="AC305" t="s">
        <v>444</v>
      </c>
      <c r="AD305">
        <v>656.47068999999999</v>
      </c>
      <c r="AF305" t="s">
        <v>444</v>
      </c>
      <c r="AG305" t="s">
        <v>1082</v>
      </c>
    </row>
    <row r="306" spans="1:33" hidden="1">
      <c r="A306" s="851" t="s">
        <v>5127</v>
      </c>
      <c r="B306" s="851" t="s">
        <v>444</v>
      </c>
      <c r="C306" s="854">
        <v>0</v>
      </c>
      <c r="D306" s="854">
        <v>0</v>
      </c>
      <c r="E306" s="855" t="s">
        <v>1082</v>
      </c>
      <c r="F306" s="854">
        <v>0</v>
      </c>
      <c r="G306" s="854">
        <v>0.44041000000000002</v>
      </c>
      <c r="H306" s="855" t="s">
        <v>1082</v>
      </c>
      <c r="I306" s="854">
        <v>0.35443999999999998</v>
      </c>
      <c r="J306" s="855">
        <v>0.24255163074145147</v>
      </c>
      <c r="K306" s="854">
        <v>7.6707000000000001</v>
      </c>
      <c r="L306" s="854">
        <v>5.7293799999999999</v>
      </c>
      <c r="M306" s="855">
        <v>-0.2530825087671269</v>
      </c>
      <c r="O306" t="s">
        <v>444</v>
      </c>
      <c r="P306">
        <v>0</v>
      </c>
      <c r="Q306">
        <v>0</v>
      </c>
      <c r="R306" t="s">
        <v>1082</v>
      </c>
      <c r="S306">
        <v>0</v>
      </c>
      <c r="T306">
        <v>0.44041000000000002</v>
      </c>
      <c r="U306" t="s">
        <v>1082</v>
      </c>
      <c r="V306">
        <v>0.35443999999999998</v>
      </c>
      <c r="W306">
        <v>0.24255163074145147</v>
      </c>
      <c r="X306">
        <v>7.6707000000000001</v>
      </c>
      <c r="Y306">
        <v>5.7293799999999999</v>
      </c>
      <c r="Z306">
        <v>-0.2530825087671269</v>
      </c>
      <c r="AC306" t="s">
        <v>444</v>
      </c>
      <c r="AD306">
        <v>5.7293799999999999</v>
      </c>
      <c r="AF306" t="s">
        <v>444</v>
      </c>
      <c r="AG306">
        <v>-0.2530825087671269</v>
      </c>
    </row>
    <row r="307" spans="1:33" hidden="1">
      <c r="A307" s="851" t="s">
        <v>5128</v>
      </c>
      <c r="B307" s="851" t="s">
        <v>444</v>
      </c>
      <c r="C307" s="854">
        <v>0</v>
      </c>
      <c r="D307" s="854">
        <v>0</v>
      </c>
      <c r="E307" s="855" t="s">
        <v>1082</v>
      </c>
      <c r="F307" s="854">
        <v>0</v>
      </c>
      <c r="G307" s="854">
        <v>2.4804400000000002</v>
      </c>
      <c r="H307" s="855" t="s">
        <v>1082</v>
      </c>
      <c r="I307" s="854">
        <v>2.09491</v>
      </c>
      <c r="J307" s="855">
        <v>0.18403177224797251</v>
      </c>
      <c r="K307" s="854">
        <v>43.47157</v>
      </c>
      <c r="L307" s="854">
        <v>14.01431</v>
      </c>
      <c r="M307" s="855">
        <v>-0.67762125913556837</v>
      </c>
      <c r="O307" t="s">
        <v>444</v>
      </c>
      <c r="P307">
        <v>0</v>
      </c>
      <c r="Q307">
        <v>0</v>
      </c>
      <c r="R307" t="s">
        <v>1082</v>
      </c>
      <c r="S307">
        <v>0</v>
      </c>
      <c r="T307">
        <v>2.4804400000000002</v>
      </c>
      <c r="U307" t="s">
        <v>1082</v>
      </c>
      <c r="V307">
        <v>2.09491</v>
      </c>
      <c r="W307">
        <v>0.18403177224797251</v>
      </c>
      <c r="X307">
        <v>43.47157</v>
      </c>
      <c r="Y307">
        <v>14.01431</v>
      </c>
      <c r="Z307">
        <v>-0.67762125913556837</v>
      </c>
      <c r="AC307" t="s">
        <v>444</v>
      </c>
      <c r="AD307">
        <v>14.01431</v>
      </c>
      <c r="AF307" t="s">
        <v>444</v>
      </c>
      <c r="AG307">
        <v>-0.67762125913556837</v>
      </c>
    </row>
    <row r="308" spans="1:33" hidden="1">
      <c r="A308" s="851" t="s">
        <v>5129</v>
      </c>
      <c r="B308" s="851" t="s">
        <v>444</v>
      </c>
      <c r="C308" s="854">
        <v>0</v>
      </c>
      <c r="D308" s="854">
        <v>0</v>
      </c>
      <c r="E308" s="855" t="s">
        <v>1082</v>
      </c>
      <c r="F308" s="854">
        <v>1.30091</v>
      </c>
      <c r="G308" s="854">
        <v>2.13653</v>
      </c>
      <c r="H308" s="855">
        <v>0.6423349808979868</v>
      </c>
      <c r="I308" s="854">
        <v>0.93388000000000004</v>
      </c>
      <c r="J308" s="855">
        <v>1.2877992889878787</v>
      </c>
      <c r="K308" s="854">
        <v>36.090040000000002</v>
      </c>
      <c r="L308" s="854">
        <v>109.46568000000001</v>
      </c>
      <c r="M308" s="855">
        <v>2.0331271453287387</v>
      </c>
      <c r="O308" t="s">
        <v>444</v>
      </c>
      <c r="P308">
        <v>0</v>
      </c>
      <c r="Q308">
        <v>0</v>
      </c>
      <c r="R308" t="s">
        <v>1082</v>
      </c>
      <c r="S308">
        <v>1.30091</v>
      </c>
      <c r="T308">
        <v>2.13653</v>
      </c>
      <c r="U308">
        <v>0.6423349808979868</v>
      </c>
      <c r="V308">
        <v>0.93388000000000004</v>
      </c>
      <c r="W308">
        <v>1.2877992889878787</v>
      </c>
      <c r="X308">
        <v>36.090040000000002</v>
      </c>
      <c r="Y308">
        <v>109.46568000000001</v>
      </c>
      <c r="Z308">
        <v>2.0331271453287387</v>
      </c>
      <c r="AC308" t="s">
        <v>444</v>
      </c>
      <c r="AD308">
        <v>109.46568000000001</v>
      </c>
      <c r="AF308" t="s">
        <v>444</v>
      </c>
      <c r="AG308">
        <v>2.0331271453287387</v>
      </c>
    </row>
    <row r="309" spans="1:33" hidden="1">
      <c r="A309" s="851" t="s">
        <v>5130</v>
      </c>
      <c r="B309" s="851" t="s">
        <v>444</v>
      </c>
      <c r="C309" s="854">
        <v>0</v>
      </c>
      <c r="D309" s="854">
        <v>0</v>
      </c>
      <c r="E309" s="855" t="s">
        <v>1082</v>
      </c>
      <c r="F309" s="854">
        <v>17.945920000000001</v>
      </c>
      <c r="G309" s="854">
        <v>17.482050000000001</v>
      </c>
      <c r="H309" s="855">
        <v>-2.584821508175672E-2</v>
      </c>
      <c r="I309" s="854">
        <v>3.1642899999999998</v>
      </c>
      <c r="J309" s="855">
        <v>4.5247938716110099</v>
      </c>
      <c r="K309" s="854">
        <v>123.73823</v>
      </c>
      <c r="L309" s="854">
        <v>90.535439999999994</v>
      </c>
      <c r="M309" s="855">
        <v>-0.2683308949869414</v>
      </c>
      <c r="O309" t="s">
        <v>444</v>
      </c>
      <c r="P309">
        <v>0</v>
      </c>
      <c r="Q309">
        <v>0</v>
      </c>
      <c r="R309" t="s">
        <v>1082</v>
      </c>
      <c r="S309">
        <v>17.945920000000001</v>
      </c>
      <c r="T309">
        <v>17.482050000000001</v>
      </c>
      <c r="U309">
        <v>-2.584821508175672E-2</v>
      </c>
      <c r="V309">
        <v>3.1642899999999998</v>
      </c>
      <c r="W309">
        <v>4.5247938716110099</v>
      </c>
      <c r="X309">
        <v>123.73823</v>
      </c>
      <c r="Y309">
        <v>90.535439999999994</v>
      </c>
      <c r="Z309">
        <v>-0.2683308949869414</v>
      </c>
      <c r="AC309" t="s">
        <v>444</v>
      </c>
      <c r="AD309">
        <v>90.535439999999994</v>
      </c>
      <c r="AF309" t="s">
        <v>444</v>
      </c>
      <c r="AG309">
        <v>-0.2683308949869414</v>
      </c>
    </row>
    <row r="310" spans="1:33" hidden="1">
      <c r="A310" s="851" t="s">
        <v>5131</v>
      </c>
      <c r="B310" s="851" t="s">
        <v>444</v>
      </c>
      <c r="C310" s="854">
        <v>9.2815999999999992</v>
      </c>
      <c r="D310" s="854">
        <v>0</v>
      </c>
      <c r="E310" s="855">
        <v>-1</v>
      </c>
      <c r="F310" s="854">
        <v>45.222880000000004</v>
      </c>
      <c r="G310" s="854">
        <v>66.398589999999999</v>
      </c>
      <c r="H310" s="855">
        <v>0.46825213254883358</v>
      </c>
      <c r="I310" s="854">
        <v>54.130569999999999</v>
      </c>
      <c r="J310" s="855">
        <v>0.22663755434313737</v>
      </c>
      <c r="K310" s="854">
        <v>779.06570999999997</v>
      </c>
      <c r="L310" s="854">
        <v>891.43393000000003</v>
      </c>
      <c r="M310" s="855">
        <v>0.14423458580919957</v>
      </c>
      <c r="O310" t="s">
        <v>444</v>
      </c>
      <c r="P310">
        <v>9.2815999999999992</v>
      </c>
      <c r="Q310">
        <v>0</v>
      </c>
      <c r="R310">
        <v>-1</v>
      </c>
      <c r="S310">
        <v>45.222880000000004</v>
      </c>
      <c r="T310">
        <v>66.398589999999999</v>
      </c>
      <c r="U310">
        <v>0.46825213254883358</v>
      </c>
      <c r="V310">
        <v>54.130569999999999</v>
      </c>
      <c r="W310">
        <v>0.22663755434313737</v>
      </c>
      <c r="X310">
        <v>779.06570999999997</v>
      </c>
      <c r="Y310">
        <v>891.43393000000003</v>
      </c>
      <c r="Z310">
        <v>0.14423458580919957</v>
      </c>
      <c r="AC310" t="s">
        <v>444</v>
      </c>
      <c r="AD310">
        <v>891.43393000000003</v>
      </c>
      <c r="AF310" t="s">
        <v>444</v>
      </c>
      <c r="AG310">
        <v>0.14423458580919957</v>
      </c>
    </row>
    <row r="311" spans="1:33" hidden="1">
      <c r="A311" s="851" t="s">
        <v>5132</v>
      </c>
      <c r="B311" s="851" t="s">
        <v>444</v>
      </c>
      <c r="C311" s="854">
        <v>0</v>
      </c>
      <c r="D311" s="854">
        <v>0</v>
      </c>
      <c r="E311" s="855" t="s">
        <v>1082</v>
      </c>
      <c r="F311" s="854">
        <v>0</v>
      </c>
      <c r="G311" s="854">
        <v>0</v>
      </c>
      <c r="H311" s="855" t="s">
        <v>1082</v>
      </c>
      <c r="I311" s="854">
        <v>0</v>
      </c>
      <c r="J311" s="855" t="s">
        <v>1082</v>
      </c>
      <c r="K311" s="854">
        <v>0.60794000000000004</v>
      </c>
      <c r="L311" s="854">
        <v>0</v>
      </c>
      <c r="M311" s="855">
        <v>-1</v>
      </c>
      <c r="O311" t="s">
        <v>444</v>
      </c>
      <c r="P311">
        <v>0</v>
      </c>
      <c r="Q311">
        <v>0</v>
      </c>
      <c r="R311" t="s">
        <v>1082</v>
      </c>
      <c r="S311">
        <v>0</v>
      </c>
      <c r="T311">
        <v>0</v>
      </c>
      <c r="U311" t="s">
        <v>1082</v>
      </c>
      <c r="V311">
        <v>0</v>
      </c>
      <c r="W311" t="s">
        <v>1082</v>
      </c>
      <c r="X311">
        <v>0.60794000000000004</v>
      </c>
      <c r="Y311">
        <v>0</v>
      </c>
      <c r="Z311">
        <v>-1</v>
      </c>
      <c r="AC311" t="s">
        <v>444</v>
      </c>
      <c r="AD311">
        <v>0</v>
      </c>
      <c r="AF311" t="s">
        <v>444</v>
      </c>
      <c r="AG311">
        <v>-1</v>
      </c>
    </row>
    <row r="312" spans="1:33" hidden="1">
      <c r="A312" s="851" t="s">
        <v>5133</v>
      </c>
      <c r="B312" s="851" t="s">
        <v>444</v>
      </c>
      <c r="C312" s="854">
        <v>0</v>
      </c>
      <c r="D312" s="854">
        <v>0</v>
      </c>
      <c r="E312" s="855" t="s">
        <v>1082</v>
      </c>
      <c r="F312" s="854">
        <v>0</v>
      </c>
      <c r="G312" s="854">
        <v>0</v>
      </c>
      <c r="H312" s="855" t="s">
        <v>1082</v>
      </c>
      <c r="I312" s="854">
        <v>0</v>
      </c>
      <c r="J312" s="855" t="s">
        <v>1082</v>
      </c>
      <c r="K312" s="854">
        <v>1.5580799999999999</v>
      </c>
      <c r="L312" s="854">
        <v>0</v>
      </c>
      <c r="M312" s="855">
        <v>-1</v>
      </c>
      <c r="O312" t="s">
        <v>444</v>
      </c>
      <c r="P312">
        <v>0</v>
      </c>
      <c r="Q312">
        <v>0</v>
      </c>
      <c r="R312" t="s">
        <v>1082</v>
      </c>
      <c r="S312">
        <v>0</v>
      </c>
      <c r="T312">
        <v>0</v>
      </c>
      <c r="U312" t="s">
        <v>1082</v>
      </c>
      <c r="V312">
        <v>0</v>
      </c>
      <c r="W312" t="s">
        <v>1082</v>
      </c>
      <c r="X312">
        <v>1.5580799999999999</v>
      </c>
      <c r="Y312">
        <v>0</v>
      </c>
      <c r="Z312">
        <v>-1</v>
      </c>
      <c r="AC312" t="s">
        <v>444</v>
      </c>
      <c r="AD312">
        <v>0</v>
      </c>
      <c r="AF312" t="s">
        <v>444</v>
      </c>
      <c r="AG312">
        <v>-1</v>
      </c>
    </row>
    <row r="313" spans="1:33" hidden="1">
      <c r="A313" s="851" t="s">
        <v>5134</v>
      </c>
      <c r="B313" s="851" t="s">
        <v>444</v>
      </c>
      <c r="C313" s="854">
        <v>0</v>
      </c>
      <c r="D313" s="854">
        <v>0</v>
      </c>
      <c r="E313" s="855" t="s">
        <v>1082</v>
      </c>
      <c r="F313" s="854">
        <v>4.4420900000000003</v>
      </c>
      <c r="G313" s="854">
        <v>3.1189999999999999E-2</v>
      </c>
      <c r="H313" s="855">
        <v>-0.99297853037646688</v>
      </c>
      <c r="I313" s="854">
        <v>0</v>
      </c>
      <c r="J313" s="855" t="s">
        <v>1082</v>
      </c>
      <c r="K313" s="854">
        <v>85.283749999999998</v>
      </c>
      <c r="L313" s="854">
        <v>75.59066</v>
      </c>
      <c r="M313" s="855">
        <v>-0.11365693933486742</v>
      </c>
      <c r="O313" t="s">
        <v>444</v>
      </c>
      <c r="P313">
        <v>0</v>
      </c>
      <c r="Q313">
        <v>0</v>
      </c>
      <c r="R313" t="s">
        <v>1082</v>
      </c>
      <c r="S313">
        <v>4.4420900000000003</v>
      </c>
      <c r="T313">
        <v>3.1189999999999999E-2</v>
      </c>
      <c r="U313">
        <v>-0.99297853037646688</v>
      </c>
      <c r="V313">
        <v>0</v>
      </c>
      <c r="W313" t="s">
        <v>1082</v>
      </c>
      <c r="X313">
        <v>85.283749999999998</v>
      </c>
      <c r="Y313">
        <v>75.59066</v>
      </c>
      <c r="Z313">
        <v>-0.11365693933486742</v>
      </c>
      <c r="AC313" t="s">
        <v>444</v>
      </c>
      <c r="AD313">
        <v>75.59066</v>
      </c>
      <c r="AF313" t="s">
        <v>444</v>
      </c>
      <c r="AG313">
        <v>-0.11365693933486742</v>
      </c>
    </row>
    <row r="314" spans="1:33" hidden="1">
      <c r="A314" s="851" t="s">
        <v>5135</v>
      </c>
      <c r="B314" s="851" t="s">
        <v>444</v>
      </c>
      <c r="C314" s="854">
        <v>0</v>
      </c>
      <c r="D314" s="854">
        <v>0</v>
      </c>
      <c r="E314" s="855" t="s">
        <v>1082</v>
      </c>
      <c r="F314" s="854">
        <v>0</v>
      </c>
      <c r="G314" s="854">
        <v>0</v>
      </c>
      <c r="H314" s="855" t="s">
        <v>1082</v>
      </c>
      <c r="I314" s="854">
        <v>0</v>
      </c>
      <c r="J314" s="855" t="s">
        <v>1082</v>
      </c>
      <c r="K314" s="854">
        <v>1.36578</v>
      </c>
      <c r="L314" s="854">
        <v>9.2040400000000009</v>
      </c>
      <c r="M314" s="855">
        <v>5.7390355694182089</v>
      </c>
      <c r="O314" t="s">
        <v>444</v>
      </c>
      <c r="P314">
        <v>0</v>
      </c>
      <c r="Q314">
        <v>0</v>
      </c>
      <c r="R314" t="s">
        <v>1082</v>
      </c>
      <c r="S314">
        <v>0</v>
      </c>
      <c r="T314">
        <v>0</v>
      </c>
      <c r="U314" t="s">
        <v>1082</v>
      </c>
      <c r="V314">
        <v>0</v>
      </c>
      <c r="W314" t="s">
        <v>1082</v>
      </c>
      <c r="X314">
        <v>1.36578</v>
      </c>
      <c r="Y314">
        <v>9.2040400000000009</v>
      </c>
      <c r="Z314">
        <v>5.7390355694182089</v>
      </c>
      <c r="AC314" t="s">
        <v>444</v>
      </c>
      <c r="AD314">
        <v>9.2040400000000009</v>
      </c>
      <c r="AF314" t="s">
        <v>444</v>
      </c>
      <c r="AG314">
        <v>5.7390355694182089</v>
      </c>
    </row>
    <row r="315" spans="1:33" hidden="1">
      <c r="A315" s="851" t="s">
        <v>5136</v>
      </c>
      <c r="B315" s="851" t="s">
        <v>444</v>
      </c>
      <c r="C315" s="854">
        <v>4.7479500000000003</v>
      </c>
      <c r="D315" s="854">
        <v>21.72513</v>
      </c>
      <c r="E315" s="855">
        <v>3.5756863488452906</v>
      </c>
      <c r="F315" s="854">
        <v>938.54106000000002</v>
      </c>
      <c r="G315" s="854">
        <v>1359.22513</v>
      </c>
      <c r="H315" s="855">
        <v>0.44823192924558897</v>
      </c>
      <c r="I315" s="854">
        <v>768.85485000000006</v>
      </c>
      <c r="J315" s="855">
        <v>0.76785661168684816</v>
      </c>
      <c r="K315" s="854">
        <v>6992.0406700000003</v>
      </c>
      <c r="L315" s="854">
        <v>8153.5013399999998</v>
      </c>
      <c r="M315" s="855">
        <v>0.16611182983865569</v>
      </c>
      <c r="O315" t="s">
        <v>444</v>
      </c>
      <c r="P315">
        <v>4.7479500000000003</v>
      </c>
      <c r="Q315">
        <v>21.72513</v>
      </c>
      <c r="R315">
        <v>3.5756863488452906</v>
      </c>
      <c r="S315">
        <v>938.54106000000002</v>
      </c>
      <c r="T315">
        <v>1359.22513</v>
      </c>
      <c r="U315">
        <v>0.44823192924558897</v>
      </c>
      <c r="V315">
        <v>768.85485000000006</v>
      </c>
      <c r="W315">
        <v>0.76785661168684816</v>
      </c>
      <c r="X315">
        <v>6992.0406700000003</v>
      </c>
      <c r="Y315">
        <v>8153.5013399999998</v>
      </c>
      <c r="Z315">
        <v>0.16611182983865569</v>
      </c>
      <c r="AC315" t="s">
        <v>444</v>
      </c>
      <c r="AD315">
        <v>8153.5013399999998</v>
      </c>
      <c r="AF315" t="s">
        <v>444</v>
      </c>
      <c r="AG315">
        <v>0.16611182983865569</v>
      </c>
    </row>
    <row r="316" spans="1:33" hidden="1">
      <c r="A316" s="851" t="s">
        <v>5138</v>
      </c>
      <c r="B316" s="851" t="s">
        <v>444</v>
      </c>
      <c r="C316" s="854">
        <v>15.31836</v>
      </c>
      <c r="D316" s="854">
        <v>0</v>
      </c>
      <c r="E316" s="855">
        <v>-1</v>
      </c>
      <c r="F316" s="854">
        <v>38.511479999999999</v>
      </c>
      <c r="G316" s="854">
        <v>4.8328100000000003</v>
      </c>
      <c r="H316" s="855">
        <v>-0.87450988640270377</v>
      </c>
      <c r="I316" s="854">
        <v>17.151060000000001</v>
      </c>
      <c r="J316" s="855">
        <v>-0.71822091462568494</v>
      </c>
      <c r="K316" s="854">
        <v>282.63504999999998</v>
      </c>
      <c r="L316" s="854">
        <v>164.19833</v>
      </c>
      <c r="M316" s="855">
        <v>-0.41904470093146617</v>
      </c>
      <c r="O316" t="s">
        <v>444</v>
      </c>
      <c r="P316">
        <v>15.31836</v>
      </c>
      <c r="Q316">
        <v>0</v>
      </c>
      <c r="R316">
        <v>-1</v>
      </c>
      <c r="S316">
        <v>38.511479999999999</v>
      </c>
      <c r="T316">
        <v>4.8328100000000003</v>
      </c>
      <c r="U316">
        <v>-0.87450988640270377</v>
      </c>
      <c r="V316">
        <v>17.151060000000001</v>
      </c>
      <c r="W316">
        <v>-0.71822091462568494</v>
      </c>
      <c r="X316">
        <v>282.63504999999998</v>
      </c>
      <c r="Y316">
        <v>164.19833</v>
      </c>
      <c r="Z316">
        <v>-0.41904470093146617</v>
      </c>
      <c r="AC316" t="s">
        <v>444</v>
      </c>
      <c r="AD316">
        <v>164.19833</v>
      </c>
      <c r="AF316" t="s">
        <v>444</v>
      </c>
      <c r="AG316">
        <v>-0.41904470093146617</v>
      </c>
    </row>
    <row r="317" spans="1:33" hidden="1">
      <c r="A317" s="851" t="s">
        <v>5140</v>
      </c>
      <c r="B317" s="851" t="s">
        <v>444</v>
      </c>
      <c r="C317" s="854">
        <v>0</v>
      </c>
      <c r="D317" s="854">
        <v>0</v>
      </c>
      <c r="E317" s="855" t="s">
        <v>1082</v>
      </c>
      <c r="F317" s="854">
        <v>0</v>
      </c>
      <c r="G317" s="854">
        <v>0</v>
      </c>
      <c r="H317" s="855" t="s">
        <v>1082</v>
      </c>
      <c r="I317" s="854">
        <v>0</v>
      </c>
      <c r="J317" s="855" t="s">
        <v>1082</v>
      </c>
      <c r="K317" s="854">
        <v>0.34705000000000003</v>
      </c>
      <c r="L317" s="854">
        <v>2.5765500000000001</v>
      </c>
      <c r="M317" s="855">
        <v>6.4241463766027946</v>
      </c>
      <c r="O317" t="s">
        <v>444</v>
      </c>
      <c r="P317">
        <v>0</v>
      </c>
      <c r="Q317">
        <v>0</v>
      </c>
      <c r="R317" t="s">
        <v>1082</v>
      </c>
      <c r="S317">
        <v>0</v>
      </c>
      <c r="T317">
        <v>0</v>
      </c>
      <c r="U317" t="s">
        <v>1082</v>
      </c>
      <c r="V317">
        <v>0</v>
      </c>
      <c r="W317" t="s">
        <v>1082</v>
      </c>
      <c r="X317">
        <v>0.34705000000000003</v>
      </c>
      <c r="Y317">
        <v>2.5765500000000001</v>
      </c>
      <c r="Z317">
        <v>6.4241463766027946</v>
      </c>
      <c r="AC317" t="s">
        <v>444</v>
      </c>
      <c r="AD317">
        <v>2.5765500000000001</v>
      </c>
      <c r="AF317" t="s">
        <v>444</v>
      </c>
      <c r="AG317">
        <v>6.4241463766027946</v>
      </c>
    </row>
    <row r="318" spans="1:33" hidden="1">
      <c r="A318" s="851" t="s">
        <v>5141</v>
      </c>
      <c r="B318" s="851" t="s">
        <v>444</v>
      </c>
      <c r="C318" s="854">
        <v>0</v>
      </c>
      <c r="D318" s="854">
        <v>0</v>
      </c>
      <c r="E318" s="855" t="s">
        <v>1082</v>
      </c>
      <c r="F318" s="854">
        <v>0</v>
      </c>
      <c r="G318" s="854">
        <v>1.0498099999999999</v>
      </c>
      <c r="H318" s="855" t="s">
        <v>1082</v>
      </c>
      <c r="I318" s="854">
        <v>0</v>
      </c>
      <c r="J318" s="855" t="s">
        <v>1082</v>
      </c>
      <c r="K318" s="854">
        <v>0.76751000000000003</v>
      </c>
      <c r="L318" s="854">
        <v>1.8388100000000001</v>
      </c>
      <c r="M318" s="855">
        <v>1.3958124324113039</v>
      </c>
      <c r="O318" t="s">
        <v>444</v>
      </c>
      <c r="P318">
        <v>0</v>
      </c>
      <c r="Q318">
        <v>0</v>
      </c>
      <c r="R318" t="s">
        <v>1082</v>
      </c>
      <c r="S318">
        <v>0</v>
      </c>
      <c r="T318">
        <v>1.0498099999999999</v>
      </c>
      <c r="U318" t="s">
        <v>1082</v>
      </c>
      <c r="V318">
        <v>0</v>
      </c>
      <c r="W318" t="s">
        <v>1082</v>
      </c>
      <c r="X318">
        <v>0.76751000000000003</v>
      </c>
      <c r="Y318">
        <v>1.8388100000000001</v>
      </c>
      <c r="Z318">
        <v>1.3958124324113039</v>
      </c>
      <c r="AC318" t="s">
        <v>444</v>
      </c>
      <c r="AD318">
        <v>1.8388100000000001</v>
      </c>
      <c r="AF318" t="s">
        <v>444</v>
      </c>
      <c r="AG318">
        <v>1.3958124324113039</v>
      </c>
    </row>
    <row r="319" spans="1:33" hidden="1">
      <c r="A319" s="851" t="s">
        <v>5142</v>
      </c>
      <c r="B319" s="851" t="s">
        <v>444</v>
      </c>
      <c r="C319" s="854">
        <v>0</v>
      </c>
      <c r="D319" s="854">
        <v>0</v>
      </c>
      <c r="E319" s="855" t="s">
        <v>1082</v>
      </c>
      <c r="F319" s="854">
        <v>2.75753</v>
      </c>
      <c r="G319" s="854">
        <v>5.5495799999999997</v>
      </c>
      <c r="H319" s="855">
        <v>1.0125184494819637</v>
      </c>
      <c r="I319" s="854">
        <v>0.80012000000000005</v>
      </c>
      <c r="J319" s="855">
        <v>5.9359346098085277</v>
      </c>
      <c r="K319" s="854">
        <v>14.01432</v>
      </c>
      <c r="L319" s="854">
        <v>24.953869999999998</v>
      </c>
      <c r="M319" s="855">
        <v>0.78059798834335159</v>
      </c>
      <c r="O319" t="s">
        <v>444</v>
      </c>
      <c r="P319">
        <v>0</v>
      </c>
      <c r="Q319">
        <v>0</v>
      </c>
      <c r="R319" t="s">
        <v>1082</v>
      </c>
      <c r="S319">
        <v>2.75753</v>
      </c>
      <c r="T319">
        <v>5.5495799999999997</v>
      </c>
      <c r="U319">
        <v>1.0125184494819637</v>
      </c>
      <c r="V319">
        <v>0.80012000000000005</v>
      </c>
      <c r="W319">
        <v>5.9359346098085277</v>
      </c>
      <c r="X319">
        <v>14.01432</v>
      </c>
      <c r="Y319">
        <v>24.953869999999998</v>
      </c>
      <c r="Z319">
        <v>0.78059798834335159</v>
      </c>
      <c r="AC319" t="s">
        <v>444</v>
      </c>
      <c r="AD319">
        <v>24.953869999999998</v>
      </c>
      <c r="AF319" t="s">
        <v>444</v>
      </c>
      <c r="AG319">
        <v>0.78059798834335159</v>
      </c>
    </row>
    <row r="320" spans="1:33" hidden="1">
      <c r="A320" s="851" t="s">
        <v>5145</v>
      </c>
      <c r="B320" s="851" t="s">
        <v>444</v>
      </c>
      <c r="C320" s="854">
        <v>0</v>
      </c>
      <c r="D320" s="854">
        <v>0</v>
      </c>
      <c r="E320" s="855" t="s">
        <v>1082</v>
      </c>
      <c r="F320" s="854">
        <v>0</v>
      </c>
      <c r="G320" s="854">
        <v>0</v>
      </c>
      <c r="H320" s="855" t="s">
        <v>1082</v>
      </c>
      <c r="I320" s="854">
        <v>0</v>
      </c>
      <c r="J320" s="855" t="s">
        <v>1082</v>
      </c>
      <c r="K320" s="854">
        <v>0</v>
      </c>
      <c r="L320" s="854">
        <v>11.46589</v>
      </c>
      <c r="M320" s="855" t="s">
        <v>1082</v>
      </c>
      <c r="O320" t="s">
        <v>444</v>
      </c>
      <c r="P320">
        <v>0</v>
      </c>
      <c r="Q320">
        <v>0</v>
      </c>
      <c r="R320" t="s">
        <v>1082</v>
      </c>
      <c r="S320">
        <v>0</v>
      </c>
      <c r="T320">
        <v>0</v>
      </c>
      <c r="U320" t="s">
        <v>1082</v>
      </c>
      <c r="V320">
        <v>0</v>
      </c>
      <c r="W320" t="s">
        <v>1082</v>
      </c>
      <c r="X320">
        <v>0</v>
      </c>
      <c r="Y320">
        <v>11.46589</v>
      </c>
      <c r="Z320" t="s">
        <v>1082</v>
      </c>
      <c r="AC320" t="s">
        <v>444</v>
      </c>
      <c r="AD320">
        <v>11.46589</v>
      </c>
      <c r="AF320" t="s">
        <v>444</v>
      </c>
      <c r="AG320" t="s">
        <v>1082</v>
      </c>
    </row>
    <row r="321" spans="1:33" hidden="1">
      <c r="A321" s="852" t="s">
        <v>735</v>
      </c>
      <c r="B321" s="852" t="s">
        <v>444</v>
      </c>
      <c r="C321" s="856">
        <v>176.47594000000001</v>
      </c>
      <c r="D321" s="856">
        <v>22.4909</v>
      </c>
      <c r="E321" s="857">
        <v>-0.87255543163560989</v>
      </c>
      <c r="F321" s="856">
        <v>2334.5899300000001</v>
      </c>
      <c r="G321" s="856">
        <v>2067.5081399999999</v>
      </c>
      <c r="H321" s="857">
        <v>-0.1144020140616302</v>
      </c>
      <c r="I321" s="856">
        <v>1907.9734000000001</v>
      </c>
      <c r="J321" s="857">
        <v>8.3614761086291844E-2</v>
      </c>
      <c r="K321" s="856">
        <v>24942.265780000002</v>
      </c>
      <c r="L321" s="856">
        <v>24160.933540000002</v>
      </c>
      <c r="M321" s="857">
        <v>-3.1325632037267126E-2</v>
      </c>
      <c r="O321" t="s">
        <v>444</v>
      </c>
      <c r="P321">
        <v>176.47594000000001</v>
      </c>
      <c r="Q321">
        <v>22.4909</v>
      </c>
      <c r="R321">
        <v>-0.87255543163560989</v>
      </c>
      <c r="S321">
        <v>2334.5899300000001</v>
      </c>
      <c r="T321">
        <v>2067.5081399999999</v>
      </c>
      <c r="U321">
        <v>-0.1144020140616302</v>
      </c>
      <c r="V321">
        <v>1907.9734000000001</v>
      </c>
      <c r="W321">
        <v>8.3614761086291844E-2</v>
      </c>
      <c r="X321">
        <v>24942.265780000002</v>
      </c>
      <c r="Y321">
        <v>24160.933540000002</v>
      </c>
      <c r="Z321">
        <v>-3.1325632037267126E-2</v>
      </c>
      <c r="AC321" t="s">
        <v>444</v>
      </c>
      <c r="AD321">
        <v>24160.933540000002</v>
      </c>
      <c r="AF321" t="s">
        <v>444</v>
      </c>
      <c r="AG321">
        <v>-3.1325632037267126E-2</v>
      </c>
    </row>
    <row r="322" spans="1:33" hidden="1">
      <c r="A322" s="851" t="s">
        <v>5119</v>
      </c>
      <c r="B322" s="851" t="s">
        <v>445</v>
      </c>
      <c r="C322" s="854">
        <v>0</v>
      </c>
      <c r="D322" s="854">
        <v>0</v>
      </c>
      <c r="E322" s="855" t="s">
        <v>1082</v>
      </c>
      <c r="F322" s="854">
        <v>7.1452600000000004</v>
      </c>
      <c r="G322" s="854">
        <v>0</v>
      </c>
      <c r="H322" s="855">
        <v>-1</v>
      </c>
      <c r="I322" s="854">
        <v>2.306</v>
      </c>
      <c r="J322" s="855">
        <v>-1</v>
      </c>
      <c r="K322" s="854">
        <v>490.08062999999999</v>
      </c>
      <c r="L322" s="854">
        <v>26.034649999999999</v>
      </c>
      <c r="M322" s="855">
        <v>-0.94687680270081276</v>
      </c>
      <c r="O322" t="s">
        <v>445</v>
      </c>
      <c r="P322">
        <v>0</v>
      </c>
      <c r="Q322">
        <v>0</v>
      </c>
      <c r="R322" t="s">
        <v>1082</v>
      </c>
      <c r="S322">
        <v>7.1452600000000004</v>
      </c>
      <c r="T322">
        <v>0</v>
      </c>
      <c r="U322">
        <v>-1</v>
      </c>
      <c r="V322">
        <v>2.306</v>
      </c>
      <c r="W322">
        <v>-1</v>
      </c>
      <c r="X322">
        <v>490.08062999999999</v>
      </c>
      <c r="Y322">
        <v>26.034649999999999</v>
      </c>
      <c r="Z322">
        <v>-0.94687680270081276</v>
      </c>
      <c r="AC322" t="s">
        <v>445</v>
      </c>
      <c r="AD322">
        <v>26.034649999999999</v>
      </c>
      <c r="AF322" t="s">
        <v>445</v>
      </c>
      <c r="AG322">
        <v>-0.94687680270081276</v>
      </c>
    </row>
    <row r="323" spans="1:33" hidden="1">
      <c r="A323" s="851" t="s">
        <v>5120</v>
      </c>
      <c r="B323" s="851" t="s">
        <v>445</v>
      </c>
      <c r="C323" s="854">
        <v>0</v>
      </c>
      <c r="D323" s="854">
        <v>0</v>
      </c>
      <c r="E323" s="855" t="s">
        <v>1082</v>
      </c>
      <c r="F323" s="854">
        <v>13.216240000000001</v>
      </c>
      <c r="G323" s="854">
        <v>35</v>
      </c>
      <c r="H323" s="855">
        <v>1.648256992911751</v>
      </c>
      <c r="I323" s="854">
        <v>28.85</v>
      </c>
      <c r="J323" s="855">
        <v>0.21317157712305024</v>
      </c>
      <c r="K323" s="854">
        <v>163.95912999999999</v>
      </c>
      <c r="L323" s="854">
        <v>281.33476000000002</v>
      </c>
      <c r="M323" s="855">
        <v>0.71588346437310335</v>
      </c>
      <c r="O323" t="s">
        <v>445</v>
      </c>
      <c r="P323">
        <v>0</v>
      </c>
      <c r="Q323">
        <v>0</v>
      </c>
      <c r="R323" t="s">
        <v>1082</v>
      </c>
      <c r="S323">
        <v>13.216240000000001</v>
      </c>
      <c r="T323">
        <v>35</v>
      </c>
      <c r="U323">
        <v>1.648256992911751</v>
      </c>
      <c r="V323">
        <v>28.85</v>
      </c>
      <c r="W323">
        <v>0.21317157712305024</v>
      </c>
      <c r="X323">
        <v>163.95912999999999</v>
      </c>
      <c r="Y323">
        <v>281.33476000000002</v>
      </c>
      <c r="Z323">
        <v>0.71588346437310335</v>
      </c>
      <c r="AC323" t="s">
        <v>445</v>
      </c>
      <c r="AD323">
        <v>281.33476000000002</v>
      </c>
      <c r="AF323" t="s">
        <v>445</v>
      </c>
      <c r="AG323">
        <v>0.71588346437310335</v>
      </c>
    </row>
    <row r="324" spans="1:33" hidden="1">
      <c r="A324" s="851" t="s">
        <v>5121</v>
      </c>
      <c r="B324" s="851" t="s">
        <v>445</v>
      </c>
      <c r="C324" s="854">
        <v>0.53197000000000005</v>
      </c>
      <c r="D324" s="854">
        <v>0</v>
      </c>
      <c r="E324" s="855">
        <v>-1</v>
      </c>
      <c r="F324" s="854">
        <v>192.94801000000001</v>
      </c>
      <c r="G324" s="854">
        <v>70.557289999999995</v>
      </c>
      <c r="H324" s="855">
        <v>-0.63431968020815566</v>
      </c>
      <c r="I324" s="854">
        <v>27.344619999999999</v>
      </c>
      <c r="J324" s="855">
        <v>1.5802987936932382</v>
      </c>
      <c r="K324" s="854">
        <v>1024.98056</v>
      </c>
      <c r="L324" s="854">
        <v>566.07506999999998</v>
      </c>
      <c r="M324" s="855">
        <v>-0.44772116458481903</v>
      </c>
      <c r="O324" t="s">
        <v>445</v>
      </c>
      <c r="P324">
        <v>0.53197000000000005</v>
      </c>
      <c r="Q324">
        <v>0</v>
      </c>
      <c r="R324">
        <v>-1</v>
      </c>
      <c r="S324">
        <v>192.94801000000001</v>
      </c>
      <c r="T324">
        <v>70.557289999999995</v>
      </c>
      <c r="U324">
        <v>-0.63431968020815566</v>
      </c>
      <c r="V324">
        <v>27.344619999999999</v>
      </c>
      <c r="W324">
        <v>1.5802987936932382</v>
      </c>
      <c r="X324">
        <v>1024.98056</v>
      </c>
      <c r="Y324">
        <v>566.07506999999998</v>
      </c>
      <c r="Z324">
        <v>-0.44772116458481903</v>
      </c>
      <c r="AC324" t="s">
        <v>445</v>
      </c>
      <c r="AD324">
        <v>566.07506999999998</v>
      </c>
      <c r="AF324" t="s">
        <v>445</v>
      </c>
      <c r="AG324">
        <v>-0.44772116458481903</v>
      </c>
    </row>
    <row r="325" spans="1:33" hidden="1">
      <c r="A325" s="851" t="s">
        <v>5122</v>
      </c>
      <c r="B325" s="851" t="s">
        <v>445</v>
      </c>
      <c r="C325" s="854">
        <v>0</v>
      </c>
      <c r="D325" s="854">
        <v>0</v>
      </c>
      <c r="E325" s="855" t="s">
        <v>1082</v>
      </c>
      <c r="F325" s="854">
        <v>4.4565000000000001</v>
      </c>
      <c r="G325" s="854">
        <v>12.6028</v>
      </c>
      <c r="H325" s="855">
        <v>1.8279591607763939</v>
      </c>
      <c r="I325" s="854">
        <v>0.80281000000000002</v>
      </c>
      <c r="J325" s="855">
        <v>14.698359512213351</v>
      </c>
      <c r="K325" s="854">
        <v>42.599629999999998</v>
      </c>
      <c r="L325" s="854">
        <v>17.919250000000002</v>
      </c>
      <c r="M325" s="855">
        <v>-0.57935667516361056</v>
      </c>
      <c r="O325" t="s">
        <v>445</v>
      </c>
      <c r="P325">
        <v>0</v>
      </c>
      <c r="Q325">
        <v>0</v>
      </c>
      <c r="R325" t="s">
        <v>1082</v>
      </c>
      <c r="S325">
        <v>4.4565000000000001</v>
      </c>
      <c r="T325">
        <v>12.6028</v>
      </c>
      <c r="U325">
        <v>1.8279591607763939</v>
      </c>
      <c r="V325">
        <v>0.80281000000000002</v>
      </c>
      <c r="W325">
        <v>14.698359512213351</v>
      </c>
      <c r="X325">
        <v>42.599629999999998</v>
      </c>
      <c r="Y325">
        <v>17.919250000000002</v>
      </c>
      <c r="Z325">
        <v>-0.57935667516361056</v>
      </c>
      <c r="AC325" t="s">
        <v>445</v>
      </c>
      <c r="AD325">
        <v>17.919250000000002</v>
      </c>
      <c r="AF325" t="s">
        <v>445</v>
      </c>
      <c r="AG325">
        <v>-0.57935667516361056</v>
      </c>
    </row>
    <row r="326" spans="1:33" hidden="1">
      <c r="A326" s="851" t="s">
        <v>5123</v>
      </c>
      <c r="B326" s="851" t="s">
        <v>445</v>
      </c>
      <c r="C326" s="854">
        <v>0</v>
      </c>
      <c r="D326" s="854">
        <v>0</v>
      </c>
      <c r="E326" s="855" t="s">
        <v>1082</v>
      </c>
      <c r="F326" s="854">
        <v>0</v>
      </c>
      <c r="G326" s="854">
        <v>0</v>
      </c>
      <c r="H326" s="855" t="s">
        <v>1082</v>
      </c>
      <c r="I326" s="854">
        <v>0</v>
      </c>
      <c r="J326" s="855" t="s">
        <v>1082</v>
      </c>
      <c r="K326" s="854">
        <v>1.034E-2</v>
      </c>
      <c r="L326" s="854">
        <v>0</v>
      </c>
      <c r="M326" s="855">
        <v>-1</v>
      </c>
      <c r="O326" t="s">
        <v>445</v>
      </c>
      <c r="P326">
        <v>0</v>
      </c>
      <c r="Q326">
        <v>0</v>
      </c>
      <c r="R326" t="s">
        <v>1082</v>
      </c>
      <c r="S326">
        <v>0</v>
      </c>
      <c r="T326">
        <v>0</v>
      </c>
      <c r="U326" t="s">
        <v>1082</v>
      </c>
      <c r="V326">
        <v>0</v>
      </c>
      <c r="W326" t="s">
        <v>1082</v>
      </c>
      <c r="X326">
        <v>1.034E-2</v>
      </c>
      <c r="Y326">
        <v>0</v>
      </c>
      <c r="Z326">
        <v>-1</v>
      </c>
      <c r="AC326" t="s">
        <v>445</v>
      </c>
      <c r="AD326">
        <v>0</v>
      </c>
      <c r="AF326" t="s">
        <v>445</v>
      </c>
      <c r="AG326">
        <v>-1</v>
      </c>
    </row>
    <row r="327" spans="1:33">
      <c r="A327" s="851" t="s">
        <v>5124</v>
      </c>
      <c r="B327" s="851" t="s">
        <v>445</v>
      </c>
      <c r="C327" s="854">
        <v>3.76851</v>
      </c>
      <c r="D327" s="854">
        <v>0</v>
      </c>
      <c r="E327" s="855">
        <v>-1</v>
      </c>
      <c r="F327" s="854">
        <v>22.303550000000001</v>
      </c>
      <c r="G327" s="854">
        <v>0</v>
      </c>
      <c r="H327" s="855">
        <v>-1</v>
      </c>
      <c r="I327" s="854">
        <v>0</v>
      </c>
      <c r="J327" s="855" t="s">
        <v>1082</v>
      </c>
      <c r="K327" s="854">
        <v>129.09110000000001</v>
      </c>
      <c r="L327" s="854">
        <v>210.64153999999999</v>
      </c>
      <c r="M327" s="855">
        <v>0.63172782631800306</v>
      </c>
      <c r="O327" t="s">
        <v>445</v>
      </c>
      <c r="P327">
        <v>3.76851</v>
      </c>
      <c r="Q327">
        <v>0</v>
      </c>
      <c r="R327">
        <v>-1</v>
      </c>
      <c r="S327">
        <v>22.303550000000001</v>
      </c>
      <c r="T327">
        <v>0</v>
      </c>
      <c r="U327">
        <v>-1</v>
      </c>
      <c r="V327">
        <v>0</v>
      </c>
      <c r="W327" t="s">
        <v>1082</v>
      </c>
      <c r="X327">
        <v>129.09110000000001</v>
      </c>
      <c r="Y327">
        <v>210.64153999999999</v>
      </c>
      <c r="Z327">
        <v>0.63172782631800306</v>
      </c>
      <c r="AC327" t="s">
        <v>445</v>
      </c>
      <c r="AD327">
        <v>210.64153999999999</v>
      </c>
      <c r="AF327" t="s">
        <v>445</v>
      </c>
      <c r="AG327">
        <v>0.63172782631800306</v>
      </c>
    </row>
    <row r="328" spans="1:33" hidden="1">
      <c r="A328" s="851" t="s">
        <v>5126</v>
      </c>
      <c r="B328" s="851" t="s">
        <v>445</v>
      </c>
      <c r="C328" s="854">
        <v>8.5500000000000007E-2</v>
      </c>
      <c r="D328" s="854">
        <v>0</v>
      </c>
      <c r="E328" s="855">
        <v>-1</v>
      </c>
      <c r="F328" s="854">
        <v>8.5500000000000007E-2</v>
      </c>
      <c r="G328" s="854">
        <v>0</v>
      </c>
      <c r="H328" s="855">
        <v>-1</v>
      </c>
      <c r="I328" s="854">
        <v>0</v>
      </c>
      <c r="J328" s="855" t="s">
        <v>1082</v>
      </c>
      <c r="K328" s="854">
        <v>8.5500000000000007E-2</v>
      </c>
      <c r="L328" s="854">
        <v>0</v>
      </c>
      <c r="M328" s="855">
        <v>-1</v>
      </c>
      <c r="O328" t="s">
        <v>445</v>
      </c>
      <c r="P328">
        <v>8.5500000000000007E-2</v>
      </c>
      <c r="Q328">
        <v>0</v>
      </c>
      <c r="R328">
        <v>-1</v>
      </c>
      <c r="S328">
        <v>8.5500000000000007E-2</v>
      </c>
      <c r="T328">
        <v>0</v>
      </c>
      <c r="U328">
        <v>-1</v>
      </c>
      <c r="V328">
        <v>0</v>
      </c>
      <c r="W328" t="s">
        <v>1082</v>
      </c>
      <c r="X328">
        <v>8.5500000000000007E-2</v>
      </c>
      <c r="Y328">
        <v>0</v>
      </c>
      <c r="Z328">
        <v>-1</v>
      </c>
      <c r="AC328" t="s">
        <v>445</v>
      </c>
      <c r="AD328">
        <v>0</v>
      </c>
      <c r="AF328" t="s">
        <v>445</v>
      </c>
      <c r="AG328">
        <v>-1</v>
      </c>
    </row>
    <row r="329" spans="1:33" hidden="1">
      <c r="A329" s="851" t="s">
        <v>5127</v>
      </c>
      <c r="B329" s="851" t="s">
        <v>445</v>
      </c>
      <c r="C329" s="854">
        <v>0</v>
      </c>
      <c r="D329" s="854">
        <v>0</v>
      </c>
      <c r="E329" s="855" t="s">
        <v>1082</v>
      </c>
      <c r="F329" s="854">
        <v>5.7548199999999996</v>
      </c>
      <c r="G329" s="854">
        <v>19.603010000000001</v>
      </c>
      <c r="H329" s="855">
        <v>2.4063637090299963</v>
      </c>
      <c r="I329" s="854">
        <v>8.6279999999999996E-2</v>
      </c>
      <c r="J329" s="855">
        <v>226.20224849327772</v>
      </c>
      <c r="K329" s="854">
        <v>13.94904</v>
      </c>
      <c r="L329" s="854">
        <v>20.738440000000001</v>
      </c>
      <c r="M329" s="855">
        <v>0.48672883581952586</v>
      </c>
      <c r="O329" t="s">
        <v>445</v>
      </c>
      <c r="P329">
        <v>0</v>
      </c>
      <c r="Q329">
        <v>0</v>
      </c>
      <c r="R329" t="s">
        <v>1082</v>
      </c>
      <c r="S329">
        <v>5.7548199999999996</v>
      </c>
      <c r="T329">
        <v>19.603010000000001</v>
      </c>
      <c r="U329">
        <v>2.4063637090299963</v>
      </c>
      <c r="V329">
        <v>8.6279999999999996E-2</v>
      </c>
      <c r="W329">
        <v>226.20224849327772</v>
      </c>
      <c r="X329">
        <v>13.94904</v>
      </c>
      <c r="Y329">
        <v>20.738440000000001</v>
      </c>
      <c r="Z329">
        <v>0.48672883581952586</v>
      </c>
      <c r="AC329" t="s">
        <v>445</v>
      </c>
      <c r="AD329">
        <v>20.738440000000001</v>
      </c>
      <c r="AF329" t="s">
        <v>445</v>
      </c>
      <c r="AG329">
        <v>0.48672883581952586</v>
      </c>
    </row>
    <row r="330" spans="1:33" hidden="1">
      <c r="A330" s="851" t="s">
        <v>5128</v>
      </c>
      <c r="B330" s="851" t="s">
        <v>445</v>
      </c>
      <c r="C330" s="854">
        <v>3.7999999999999999E-2</v>
      </c>
      <c r="D330" s="854">
        <v>0</v>
      </c>
      <c r="E330" s="855">
        <v>-1</v>
      </c>
      <c r="F330" s="854">
        <v>37.39611</v>
      </c>
      <c r="G330" s="854">
        <v>348.27294999999998</v>
      </c>
      <c r="H330" s="855">
        <v>8.3130796224527099</v>
      </c>
      <c r="I330" s="854">
        <v>60.149810000000002</v>
      </c>
      <c r="J330" s="855">
        <v>4.7900922712806571</v>
      </c>
      <c r="K330" s="854">
        <v>1136.14877</v>
      </c>
      <c r="L330" s="854">
        <v>2756.7813999999998</v>
      </c>
      <c r="M330" s="855">
        <v>1.426426426532152</v>
      </c>
      <c r="O330" t="s">
        <v>445</v>
      </c>
      <c r="P330">
        <v>3.7999999999999999E-2</v>
      </c>
      <c r="Q330">
        <v>0</v>
      </c>
      <c r="R330">
        <v>-1</v>
      </c>
      <c r="S330">
        <v>37.39611</v>
      </c>
      <c r="T330">
        <v>348.27294999999998</v>
      </c>
      <c r="U330">
        <v>8.3130796224527099</v>
      </c>
      <c r="V330">
        <v>60.149810000000002</v>
      </c>
      <c r="W330">
        <v>4.7900922712806571</v>
      </c>
      <c r="X330">
        <v>1136.14877</v>
      </c>
      <c r="Y330">
        <v>2756.7813999999998</v>
      </c>
      <c r="Z330">
        <v>1.426426426532152</v>
      </c>
      <c r="AC330" t="s">
        <v>445</v>
      </c>
      <c r="AD330">
        <v>2756.7813999999998</v>
      </c>
      <c r="AF330" t="s">
        <v>445</v>
      </c>
      <c r="AG330">
        <v>1.426426426532152</v>
      </c>
    </row>
    <row r="331" spans="1:33" hidden="1">
      <c r="A331" s="851" t="s">
        <v>5129</v>
      </c>
      <c r="B331" s="851" t="s">
        <v>445</v>
      </c>
      <c r="C331" s="854">
        <v>51.534999999999997</v>
      </c>
      <c r="D331" s="854">
        <v>0</v>
      </c>
      <c r="E331" s="855">
        <v>-1</v>
      </c>
      <c r="F331" s="854">
        <v>277.76981999999998</v>
      </c>
      <c r="G331" s="854">
        <v>38.108640000000001</v>
      </c>
      <c r="H331" s="855">
        <v>-0.86280496563665554</v>
      </c>
      <c r="I331" s="854">
        <v>79.232669999999999</v>
      </c>
      <c r="J331" s="855">
        <v>-0.51902870369003085</v>
      </c>
      <c r="K331" s="854">
        <v>4630.1031800000001</v>
      </c>
      <c r="L331" s="854">
        <v>1628.0033900000001</v>
      </c>
      <c r="M331" s="855">
        <v>-0.64838723313289104</v>
      </c>
      <c r="O331" t="s">
        <v>445</v>
      </c>
      <c r="P331">
        <v>51.534999999999997</v>
      </c>
      <c r="Q331">
        <v>0</v>
      </c>
      <c r="R331">
        <v>-1</v>
      </c>
      <c r="S331">
        <v>277.76981999999998</v>
      </c>
      <c r="T331">
        <v>38.108640000000001</v>
      </c>
      <c r="U331">
        <v>-0.86280496563665554</v>
      </c>
      <c r="V331">
        <v>79.232669999999999</v>
      </c>
      <c r="W331">
        <v>-0.51902870369003085</v>
      </c>
      <c r="X331">
        <v>4630.1031800000001</v>
      </c>
      <c r="Y331">
        <v>1628.0033900000001</v>
      </c>
      <c r="Z331">
        <v>-0.64838723313289104</v>
      </c>
      <c r="AC331" t="s">
        <v>445</v>
      </c>
      <c r="AD331">
        <v>1628.0033900000001</v>
      </c>
      <c r="AF331" t="s">
        <v>445</v>
      </c>
      <c r="AG331">
        <v>-0.64838723313289104</v>
      </c>
    </row>
    <row r="332" spans="1:33" hidden="1">
      <c r="A332" s="851" t="s">
        <v>5130</v>
      </c>
      <c r="B332" s="851" t="s">
        <v>445</v>
      </c>
      <c r="C332" s="854">
        <v>23.137589999999999</v>
      </c>
      <c r="D332" s="854">
        <v>0</v>
      </c>
      <c r="E332" s="855">
        <v>-1</v>
      </c>
      <c r="F332" s="854">
        <v>72.951920000000001</v>
      </c>
      <c r="G332" s="854">
        <v>63.300699999999999</v>
      </c>
      <c r="H332" s="855">
        <v>-0.13229562703764342</v>
      </c>
      <c r="I332" s="854">
        <v>87.68</v>
      </c>
      <c r="J332" s="855">
        <v>-0.27804858576642344</v>
      </c>
      <c r="K332" s="854">
        <v>475.40352999999999</v>
      </c>
      <c r="L332" s="854">
        <v>471.17536000000001</v>
      </c>
      <c r="M332" s="855">
        <v>-8.8938548689362351E-3</v>
      </c>
      <c r="O332" t="s">
        <v>445</v>
      </c>
      <c r="P332">
        <v>23.137589999999999</v>
      </c>
      <c r="Q332">
        <v>0</v>
      </c>
      <c r="R332">
        <v>-1</v>
      </c>
      <c r="S332">
        <v>72.951920000000001</v>
      </c>
      <c r="T332">
        <v>63.300699999999999</v>
      </c>
      <c r="U332">
        <v>-0.13229562703764342</v>
      </c>
      <c r="V332">
        <v>87.68</v>
      </c>
      <c r="W332">
        <v>-0.27804858576642344</v>
      </c>
      <c r="X332">
        <v>475.40352999999999</v>
      </c>
      <c r="Y332">
        <v>471.17536000000001</v>
      </c>
      <c r="Z332">
        <v>-8.8938548689362351E-3</v>
      </c>
      <c r="AC332" t="s">
        <v>445</v>
      </c>
      <c r="AD332">
        <v>471.17536000000001</v>
      </c>
      <c r="AF332" t="s">
        <v>445</v>
      </c>
      <c r="AG332">
        <v>-8.8938548689362351E-3</v>
      </c>
    </row>
    <row r="333" spans="1:33" hidden="1">
      <c r="A333" s="851" t="s">
        <v>5131</v>
      </c>
      <c r="B333" s="851" t="s">
        <v>445</v>
      </c>
      <c r="C333" s="854">
        <v>0.53061999999999998</v>
      </c>
      <c r="D333" s="854">
        <v>0</v>
      </c>
      <c r="E333" s="855">
        <v>-1</v>
      </c>
      <c r="F333" s="854">
        <v>431.82850000000002</v>
      </c>
      <c r="G333" s="854">
        <v>748.42265999999995</v>
      </c>
      <c r="H333" s="855">
        <v>0.73314790478164338</v>
      </c>
      <c r="I333" s="854">
        <v>666.41215999999997</v>
      </c>
      <c r="J333" s="855">
        <v>0.12306273042796811</v>
      </c>
      <c r="K333" s="854">
        <v>4426.8119200000001</v>
      </c>
      <c r="L333" s="854">
        <v>5236.3570499999996</v>
      </c>
      <c r="M333" s="855">
        <v>0.18287317027012961</v>
      </c>
      <c r="O333" t="s">
        <v>445</v>
      </c>
      <c r="P333">
        <v>0.53061999999999998</v>
      </c>
      <c r="Q333">
        <v>0</v>
      </c>
      <c r="R333">
        <v>-1</v>
      </c>
      <c r="S333">
        <v>431.82850000000002</v>
      </c>
      <c r="T333">
        <v>748.42265999999995</v>
      </c>
      <c r="U333">
        <v>0.73314790478164338</v>
      </c>
      <c r="V333">
        <v>666.41215999999997</v>
      </c>
      <c r="W333">
        <v>0.12306273042796811</v>
      </c>
      <c r="X333">
        <v>4426.8119200000001</v>
      </c>
      <c r="Y333">
        <v>5236.3570499999996</v>
      </c>
      <c r="Z333">
        <v>0.18287317027012961</v>
      </c>
      <c r="AC333" t="s">
        <v>445</v>
      </c>
      <c r="AD333">
        <v>5236.3570499999996</v>
      </c>
      <c r="AF333" t="s">
        <v>445</v>
      </c>
      <c r="AG333">
        <v>0.18287317027012961</v>
      </c>
    </row>
    <row r="334" spans="1:33" hidden="1">
      <c r="A334" s="851" t="s">
        <v>5132</v>
      </c>
      <c r="B334" s="851" t="s">
        <v>445</v>
      </c>
      <c r="C334" s="854">
        <v>0</v>
      </c>
      <c r="D334" s="854">
        <v>0</v>
      </c>
      <c r="E334" s="855" t="s">
        <v>1082</v>
      </c>
      <c r="F334" s="854">
        <v>0</v>
      </c>
      <c r="G334" s="854">
        <v>0</v>
      </c>
      <c r="H334" s="855" t="s">
        <v>1082</v>
      </c>
      <c r="I334" s="854">
        <v>0</v>
      </c>
      <c r="J334" s="855" t="s">
        <v>1082</v>
      </c>
      <c r="K334" s="854">
        <v>31.95065</v>
      </c>
      <c r="L334" s="854">
        <v>50.35031</v>
      </c>
      <c r="M334" s="855">
        <v>0.57587748606053402</v>
      </c>
      <c r="O334" t="s">
        <v>445</v>
      </c>
      <c r="P334">
        <v>0</v>
      </c>
      <c r="Q334">
        <v>0</v>
      </c>
      <c r="R334" t="s">
        <v>1082</v>
      </c>
      <c r="S334">
        <v>0</v>
      </c>
      <c r="T334">
        <v>0</v>
      </c>
      <c r="U334" t="s">
        <v>1082</v>
      </c>
      <c r="V334">
        <v>0</v>
      </c>
      <c r="W334" t="s">
        <v>1082</v>
      </c>
      <c r="X334">
        <v>31.95065</v>
      </c>
      <c r="Y334">
        <v>50.35031</v>
      </c>
      <c r="Z334">
        <v>0.57587748606053402</v>
      </c>
      <c r="AC334" t="s">
        <v>445</v>
      </c>
      <c r="AD334">
        <v>50.35031</v>
      </c>
      <c r="AF334" t="s">
        <v>445</v>
      </c>
      <c r="AG334">
        <v>0.57587748606053402</v>
      </c>
    </row>
    <row r="335" spans="1:33" hidden="1">
      <c r="A335" s="851" t="s">
        <v>5133</v>
      </c>
      <c r="B335" s="851" t="s">
        <v>445</v>
      </c>
      <c r="C335" s="854">
        <v>0</v>
      </c>
      <c r="D335" s="854">
        <v>0</v>
      </c>
      <c r="E335" s="855" t="s">
        <v>1082</v>
      </c>
      <c r="F335" s="854">
        <v>370.53773000000001</v>
      </c>
      <c r="G335" s="854">
        <v>490.43777</v>
      </c>
      <c r="H335" s="855">
        <v>0.32358388982412123</v>
      </c>
      <c r="I335" s="854">
        <v>466.33981</v>
      </c>
      <c r="J335" s="855">
        <v>5.1674679028582249E-2</v>
      </c>
      <c r="K335" s="854">
        <v>3869.19362</v>
      </c>
      <c r="L335" s="854">
        <v>3845.1537400000002</v>
      </c>
      <c r="M335" s="855">
        <v>-6.213149912099758E-3</v>
      </c>
      <c r="O335" t="s">
        <v>445</v>
      </c>
      <c r="P335">
        <v>0</v>
      </c>
      <c r="Q335">
        <v>0</v>
      </c>
      <c r="R335" t="s">
        <v>1082</v>
      </c>
      <c r="S335">
        <v>370.53773000000001</v>
      </c>
      <c r="T335">
        <v>490.43777</v>
      </c>
      <c r="U335">
        <v>0.32358388982412123</v>
      </c>
      <c r="V335">
        <v>466.33981</v>
      </c>
      <c r="W335">
        <v>5.1674679028582249E-2</v>
      </c>
      <c r="X335">
        <v>3869.19362</v>
      </c>
      <c r="Y335">
        <v>3845.1537400000002</v>
      </c>
      <c r="Z335">
        <v>-6.213149912099758E-3</v>
      </c>
      <c r="AC335" t="s">
        <v>445</v>
      </c>
      <c r="AD335">
        <v>3845.1537400000002</v>
      </c>
      <c r="AF335" t="s">
        <v>445</v>
      </c>
      <c r="AG335">
        <v>-6.213149912099758E-3</v>
      </c>
    </row>
    <row r="336" spans="1:33" hidden="1">
      <c r="A336" s="851" t="s">
        <v>5134</v>
      </c>
      <c r="B336" s="851" t="s">
        <v>445</v>
      </c>
      <c r="C336" s="854">
        <v>12.733739999999999</v>
      </c>
      <c r="D336" s="854">
        <v>0</v>
      </c>
      <c r="E336" s="855">
        <v>-1</v>
      </c>
      <c r="F336" s="854">
        <v>13.64315</v>
      </c>
      <c r="G336" s="854">
        <v>0</v>
      </c>
      <c r="H336" s="855">
        <v>-1</v>
      </c>
      <c r="I336" s="854">
        <v>125.38834</v>
      </c>
      <c r="J336" s="855">
        <v>-1</v>
      </c>
      <c r="K336" s="854">
        <v>1215.9998800000001</v>
      </c>
      <c r="L336" s="854">
        <v>1672.63678</v>
      </c>
      <c r="M336" s="855">
        <v>0.37552380350563852</v>
      </c>
      <c r="O336" t="s">
        <v>445</v>
      </c>
      <c r="P336">
        <v>12.733739999999999</v>
      </c>
      <c r="Q336">
        <v>0</v>
      </c>
      <c r="R336">
        <v>-1</v>
      </c>
      <c r="S336">
        <v>13.64315</v>
      </c>
      <c r="T336">
        <v>0</v>
      </c>
      <c r="U336">
        <v>-1</v>
      </c>
      <c r="V336">
        <v>125.38834</v>
      </c>
      <c r="W336">
        <v>-1</v>
      </c>
      <c r="X336">
        <v>1215.9998800000001</v>
      </c>
      <c r="Y336">
        <v>1672.63678</v>
      </c>
      <c r="Z336">
        <v>0.37552380350563852</v>
      </c>
      <c r="AC336" t="s">
        <v>445</v>
      </c>
      <c r="AD336">
        <v>1672.63678</v>
      </c>
      <c r="AF336" t="s">
        <v>445</v>
      </c>
      <c r="AG336">
        <v>0.37552380350563852</v>
      </c>
    </row>
    <row r="337" spans="1:33" hidden="1">
      <c r="A337" s="851" t="s">
        <v>5135</v>
      </c>
      <c r="B337" s="851" t="s">
        <v>445</v>
      </c>
      <c r="C337" s="854">
        <v>0</v>
      </c>
      <c r="D337" s="854">
        <v>0</v>
      </c>
      <c r="E337" s="855" t="s">
        <v>1082</v>
      </c>
      <c r="F337" s="854">
        <v>107.42488</v>
      </c>
      <c r="G337" s="854">
        <v>39.472580000000001</v>
      </c>
      <c r="H337" s="855">
        <v>-0.63255644316288739</v>
      </c>
      <c r="I337" s="854">
        <v>0</v>
      </c>
      <c r="J337" s="855" t="s">
        <v>1082</v>
      </c>
      <c r="K337" s="854">
        <v>1193.6816699999999</v>
      </c>
      <c r="L337" s="854">
        <v>757.12883999999997</v>
      </c>
      <c r="M337" s="855">
        <v>-0.36571963947473529</v>
      </c>
      <c r="O337" t="s">
        <v>445</v>
      </c>
      <c r="P337">
        <v>0</v>
      </c>
      <c r="Q337">
        <v>0</v>
      </c>
      <c r="R337" t="s">
        <v>1082</v>
      </c>
      <c r="S337">
        <v>107.42488</v>
      </c>
      <c r="T337">
        <v>39.472580000000001</v>
      </c>
      <c r="U337">
        <v>-0.63255644316288739</v>
      </c>
      <c r="V337">
        <v>0</v>
      </c>
      <c r="W337" t="s">
        <v>1082</v>
      </c>
      <c r="X337">
        <v>1193.6816699999999</v>
      </c>
      <c r="Y337">
        <v>757.12883999999997</v>
      </c>
      <c r="Z337">
        <v>-0.36571963947473529</v>
      </c>
      <c r="AC337" t="s">
        <v>445</v>
      </c>
      <c r="AD337">
        <v>757.12883999999997</v>
      </c>
      <c r="AF337" t="s">
        <v>445</v>
      </c>
      <c r="AG337">
        <v>-0.36571963947473529</v>
      </c>
    </row>
    <row r="338" spans="1:33" hidden="1">
      <c r="A338" s="851" t="s">
        <v>5136</v>
      </c>
      <c r="B338" s="851" t="s">
        <v>445</v>
      </c>
      <c r="C338" s="854">
        <v>0.59036999999999995</v>
      </c>
      <c r="D338" s="854">
        <v>0</v>
      </c>
      <c r="E338" s="855">
        <v>-1</v>
      </c>
      <c r="F338" s="854">
        <v>253.75585000000001</v>
      </c>
      <c r="G338" s="854">
        <v>1169.41678</v>
      </c>
      <c r="H338" s="855">
        <v>3.6084327908105367</v>
      </c>
      <c r="I338" s="854">
        <v>1221.15779</v>
      </c>
      <c r="J338" s="855">
        <v>-4.2370454026256499E-2</v>
      </c>
      <c r="K338" s="854">
        <v>2794.4337399999999</v>
      </c>
      <c r="L338" s="854">
        <v>7451.8910400000004</v>
      </c>
      <c r="M338" s="855">
        <v>1.6666909053281045</v>
      </c>
      <c r="O338" t="s">
        <v>445</v>
      </c>
      <c r="P338">
        <v>0.59036999999999995</v>
      </c>
      <c r="Q338">
        <v>0</v>
      </c>
      <c r="R338">
        <v>-1</v>
      </c>
      <c r="S338">
        <v>253.75585000000001</v>
      </c>
      <c r="T338">
        <v>1169.41678</v>
      </c>
      <c r="U338">
        <v>3.6084327908105367</v>
      </c>
      <c r="V338">
        <v>1221.15779</v>
      </c>
      <c r="W338">
        <v>-4.2370454026256499E-2</v>
      </c>
      <c r="X338">
        <v>2794.4337399999999</v>
      </c>
      <c r="Y338">
        <v>7451.8910400000004</v>
      </c>
      <c r="Z338">
        <v>1.6666909053281045</v>
      </c>
      <c r="AC338" t="s">
        <v>445</v>
      </c>
      <c r="AD338">
        <v>7451.8910400000004</v>
      </c>
      <c r="AF338" t="s">
        <v>445</v>
      </c>
      <c r="AG338">
        <v>1.6666909053281045</v>
      </c>
    </row>
    <row r="339" spans="1:33" hidden="1">
      <c r="A339" s="851" t="s">
        <v>5137</v>
      </c>
      <c r="B339" s="851" t="s">
        <v>445</v>
      </c>
      <c r="C339" s="854">
        <v>0</v>
      </c>
      <c r="D339" s="854">
        <v>0</v>
      </c>
      <c r="E339" s="855" t="s">
        <v>1082</v>
      </c>
      <c r="F339" s="854">
        <v>72.057000000000002</v>
      </c>
      <c r="G339" s="854">
        <v>487.02228000000002</v>
      </c>
      <c r="H339" s="855">
        <v>5.7588475789999585</v>
      </c>
      <c r="I339" s="854">
        <v>0</v>
      </c>
      <c r="J339" s="855" t="s">
        <v>1082</v>
      </c>
      <c r="K339" s="854">
        <v>1755.83772</v>
      </c>
      <c r="L339" s="854">
        <v>1343.3443</v>
      </c>
      <c r="M339" s="855">
        <v>-0.23492684733985558</v>
      </c>
      <c r="O339" t="s">
        <v>445</v>
      </c>
      <c r="P339">
        <v>0</v>
      </c>
      <c r="Q339">
        <v>0</v>
      </c>
      <c r="R339" t="s">
        <v>1082</v>
      </c>
      <c r="S339">
        <v>72.057000000000002</v>
      </c>
      <c r="T339">
        <v>487.02228000000002</v>
      </c>
      <c r="U339">
        <v>5.7588475789999585</v>
      </c>
      <c r="V339">
        <v>0</v>
      </c>
      <c r="W339" t="s">
        <v>1082</v>
      </c>
      <c r="X339">
        <v>1755.83772</v>
      </c>
      <c r="Y339">
        <v>1343.3443</v>
      </c>
      <c r="Z339">
        <v>-0.23492684733985558</v>
      </c>
      <c r="AC339" t="s">
        <v>445</v>
      </c>
      <c r="AD339">
        <v>1343.3443</v>
      </c>
      <c r="AF339" t="s">
        <v>445</v>
      </c>
      <c r="AG339">
        <v>-0.23492684733985558</v>
      </c>
    </row>
    <row r="340" spans="1:33" hidden="1">
      <c r="A340" s="851" t="s">
        <v>5138</v>
      </c>
      <c r="B340" s="851" t="s">
        <v>445</v>
      </c>
      <c r="C340" s="854">
        <v>0</v>
      </c>
      <c r="D340" s="854">
        <v>0</v>
      </c>
      <c r="E340" s="855" t="s">
        <v>1082</v>
      </c>
      <c r="F340" s="854">
        <v>70.991690000000006</v>
      </c>
      <c r="G340" s="854">
        <v>42.686799999999998</v>
      </c>
      <c r="H340" s="855">
        <v>-0.39870708811129874</v>
      </c>
      <c r="I340" s="854">
        <v>0</v>
      </c>
      <c r="J340" s="855" t="s">
        <v>1082</v>
      </c>
      <c r="K340" s="854">
        <v>82.010120000000001</v>
      </c>
      <c r="L340" s="854">
        <v>46.394770000000001</v>
      </c>
      <c r="M340" s="855">
        <v>-0.43427994008544313</v>
      </c>
      <c r="O340" t="s">
        <v>445</v>
      </c>
      <c r="P340">
        <v>0</v>
      </c>
      <c r="Q340">
        <v>0</v>
      </c>
      <c r="R340" t="s">
        <v>1082</v>
      </c>
      <c r="S340">
        <v>70.991690000000006</v>
      </c>
      <c r="T340">
        <v>42.686799999999998</v>
      </c>
      <c r="U340">
        <v>-0.39870708811129874</v>
      </c>
      <c r="V340">
        <v>0</v>
      </c>
      <c r="W340" t="s">
        <v>1082</v>
      </c>
      <c r="X340">
        <v>82.010120000000001</v>
      </c>
      <c r="Y340">
        <v>46.394770000000001</v>
      </c>
      <c r="Z340">
        <v>-0.43427994008544313</v>
      </c>
      <c r="AC340" t="s">
        <v>445</v>
      </c>
      <c r="AD340">
        <v>46.394770000000001</v>
      </c>
      <c r="AF340" t="s">
        <v>445</v>
      </c>
      <c r="AG340">
        <v>-0.43427994008544313</v>
      </c>
    </row>
    <row r="341" spans="1:33" hidden="1">
      <c r="A341" s="851" t="s">
        <v>5139</v>
      </c>
      <c r="B341" s="851" t="s">
        <v>445</v>
      </c>
      <c r="C341" s="854">
        <v>0</v>
      </c>
      <c r="D341" s="854">
        <v>0</v>
      </c>
      <c r="E341" s="855" t="s">
        <v>1082</v>
      </c>
      <c r="F341" s="854">
        <v>0</v>
      </c>
      <c r="G341" s="854">
        <v>0</v>
      </c>
      <c r="H341" s="855" t="s">
        <v>1082</v>
      </c>
      <c r="I341" s="854">
        <v>0</v>
      </c>
      <c r="J341" s="855" t="s">
        <v>1082</v>
      </c>
      <c r="K341" s="854">
        <v>1.3359300000000001</v>
      </c>
      <c r="L341" s="854">
        <v>0</v>
      </c>
      <c r="M341" s="855">
        <v>-1</v>
      </c>
      <c r="O341" t="s">
        <v>445</v>
      </c>
      <c r="P341">
        <v>0</v>
      </c>
      <c r="Q341">
        <v>0</v>
      </c>
      <c r="R341" t="s">
        <v>1082</v>
      </c>
      <c r="S341">
        <v>0</v>
      </c>
      <c r="T341">
        <v>0</v>
      </c>
      <c r="U341" t="s">
        <v>1082</v>
      </c>
      <c r="V341">
        <v>0</v>
      </c>
      <c r="W341" t="s">
        <v>1082</v>
      </c>
      <c r="X341">
        <v>1.3359300000000001</v>
      </c>
      <c r="Y341">
        <v>0</v>
      </c>
      <c r="Z341">
        <v>-1</v>
      </c>
      <c r="AC341" t="s">
        <v>445</v>
      </c>
      <c r="AD341">
        <v>0</v>
      </c>
      <c r="AF341" t="s">
        <v>445</v>
      </c>
      <c r="AG341">
        <v>-1</v>
      </c>
    </row>
    <row r="342" spans="1:33" hidden="1">
      <c r="A342" s="851" t="s">
        <v>5140</v>
      </c>
      <c r="B342" s="851" t="s">
        <v>445</v>
      </c>
      <c r="C342" s="854">
        <v>6.1424200000000004</v>
      </c>
      <c r="D342" s="854">
        <v>0</v>
      </c>
      <c r="E342" s="855">
        <v>-1</v>
      </c>
      <c r="F342" s="854">
        <v>21.97241</v>
      </c>
      <c r="G342" s="854">
        <v>0</v>
      </c>
      <c r="H342" s="855">
        <v>-1</v>
      </c>
      <c r="I342" s="854">
        <v>0</v>
      </c>
      <c r="J342" s="855" t="s">
        <v>1082</v>
      </c>
      <c r="K342" s="854">
        <v>21.97241</v>
      </c>
      <c r="L342" s="854">
        <v>23.829370000000001</v>
      </c>
      <c r="M342" s="855">
        <v>8.4513260038384441E-2</v>
      </c>
      <c r="O342" t="s">
        <v>445</v>
      </c>
      <c r="P342">
        <v>6.1424200000000004</v>
      </c>
      <c r="Q342">
        <v>0</v>
      </c>
      <c r="R342">
        <v>-1</v>
      </c>
      <c r="S342">
        <v>21.97241</v>
      </c>
      <c r="T342">
        <v>0</v>
      </c>
      <c r="U342">
        <v>-1</v>
      </c>
      <c r="V342">
        <v>0</v>
      </c>
      <c r="W342" t="s">
        <v>1082</v>
      </c>
      <c r="X342">
        <v>21.97241</v>
      </c>
      <c r="Y342">
        <v>23.829370000000001</v>
      </c>
      <c r="Z342">
        <v>8.4513260038384441E-2</v>
      </c>
      <c r="AC342" t="s">
        <v>445</v>
      </c>
      <c r="AD342">
        <v>23.829370000000001</v>
      </c>
      <c r="AF342" t="s">
        <v>445</v>
      </c>
      <c r="AG342">
        <v>8.4513260038384441E-2</v>
      </c>
    </row>
    <row r="343" spans="1:33" hidden="1">
      <c r="A343" s="851" t="s">
        <v>5142</v>
      </c>
      <c r="B343" s="851" t="s">
        <v>445</v>
      </c>
      <c r="C343" s="854">
        <v>0</v>
      </c>
      <c r="D343" s="854">
        <v>0</v>
      </c>
      <c r="E343" s="855" t="s">
        <v>1082</v>
      </c>
      <c r="F343" s="854">
        <v>16.219259999999998</v>
      </c>
      <c r="G343" s="854">
        <v>4.9000000000000002E-2</v>
      </c>
      <c r="H343" s="855">
        <v>-0.99697890039372938</v>
      </c>
      <c r="I343" s="854">
        <v>20.20553</v>
      </c>
      <c r="J343" s="855">
        <v>-0.99757492132104431</v>
      </c>
      <c r="K343" s="854">
        <v>22.256309999999999</v>
      </c>
      <c r="L343" s="854">
        <v>273.38619</v>
      </c>
      <c r="M343" s="855">
        <v>11.28353621961592</v>
      </c>
      <c r="O343" t="s">
        <v>445</v>
      </c>
      <c r="P343">
        <v>0</v>
      </c>
      <c r="Q343">
        <v>0</v>
      </c>
      <c r="R343" t="s">
        <v>1082</v>
      </c>
      <c r="S343">
        <v>16.219259999999998</v>
      </c>
      <c r="T343">
        <v>4.9000000000000002E-2</v>
      </c>
      <c r="U343">
        <v>-0.99697890039372938</v>
      </c>
      <c r="V343">
        <v>20.20553</v>
      </c>
      <c r="W343">
        <v>-0.99757492132104431</v>
      </c>
      <c r="X343">
        <v>22.256309999999999</v>
      </c>
      <c r="Y343">
        <v>273.38619</v>
      </c>
      <c r="Z343">
        <v>11.28353621961592</v>
      </c>
      <c r="AC343" t="s">
        <v>445</v>
      </c>
      <c r="AD343">
        <v>273.38619</v>
      </c>
      <c r="AF343" t="s">
        <v>445</v>
      </c>
      <c r="AG343">
        <v>11.28353621961592</v>
      </c>
    </row>
    <row r="344" spans="1:33" hidden="1">
      <c r="A344" s="851" t="s">
        <v>5144</v>
      </c>
      <c r="B344" s="851" t="s">
        <v>445</v>
      </c>
      <c r="C344" s="854">
        <v>0</v>
      </c>
      <c r="D344" s="854">
        <v>0</v>
      </c>
      <c r="E344" s="855" t="s">
        <v>1082</v>
      </c>
      <c r="F344" s="854">
        <v>0</v>
      </c>
      <c r="G344" s="854">
        <v>0</v>
      </c>
      <c r="H344" s="855" t="s">
        <v>1082</v>
      </c>
      <c r="I344" s="854">
        <v>0</v>
      </c>
      <c r="J344" s="855" t="s">
        <v>1082</v>
      </c>
      <c r="K344" s="854">
        <v>35.15</v>
      </c>
      <c r="L344" s="854">
        <v>13.7</v>
      </c>
      <c r="M344" s="855">
        <v>-0.6102418207681366</v>
      </c>
      <c r="O344" t="s">
        <v>445</v>
      </c>
      <c r="P344">
        <v>0</v>
      </c>
      <c r="Q344">
        <v>0</v>
      </c>
      <c r="R344" t="s">
        <v>1082</v>
      </c>
      <c r="S344">
        <v>0</v>
      </c>
      <c r="T344">
        <v>0</v>
      </c>
      <c r="U344" t="s">
        <v>1082</v>
      </c>
      <c r="V344">
        <v>0</v>
      </c>
      <c r="W344" t="s">
        <v>1082</v>
      </c>
      <c r="X344">
        <v>35.15</v>
      </c>
      <c r="Y344">
        <v>13.7</v>
      </c>
      <c r="Z344">
        <v>-0.6102418207681366</v>
      </c>
      <c r="AC344" t="s">
        <v>445</v>
      </c>
      <c r="AD344">
        <v>13.7</v>
      </c>
      <c r="AF344" t="s">
        <v>445</v>
      </c>
      <c r="AG344">
        <v>-0.6102418207681366</v>
      </c>
    </row>
    <row r="345" spans="1:33" hidden="1">
      <c r="A345" s="851" t="s">
        <v>5145</v>
      </c>
      <c r="B345" s="851" t="s">
        <v>445</v>
      </c>
      <c r="C345" s="854">
        <v>33.65</v>
      </c>
      <c r="D345" s="854">
        <v>0</v>
      </c>
      <c r="E345" s="855">
        <v>-1</v>
      </c>
      <c r="F345" s="854">
        <v>194.37656000000001</v>
      </c>
      <c r="G345" s="854">
        <v>142.14469</v>
      </c>
      <c r="H345" s="855">
        <v>-0.26871485944601559</v>
      </c>
      <c r="I345" s="854">
        <v>211.39699999999999</v>
      </c>
      <c r="J345" s="855">
        <v>-0.32759362715648754</v>
      </c>
      <c r="K345" s="854">
        <v>1913.2545399999999</v>
      </c>
      <c r="L345" s="854">
        <v>1775.6001000000001</v>
      </c>
      <c r="M345" s="855">
        <v>-7.1947792163608248E-2</v>
      </c>
      <c r="O345" t="s">
        <v>445</v>
      </c>
      <c r="P345">
        <v>33.65</v>
      </c>
      <c r="Q345">
        <v>0</v>
      </c>
      <c r="R345">
        <v>-1</v>
      </c>
      <c r="S345">
        <v>194.37656000000001</v>
      </c>
      <c r="T345">
        <v>142.14469</v>
      </c>
      <c r="U345">
        <v>-0.26871485944601559</v>
      </c>
      <c r="V345">
        <v>211.39699999999999</v>
      </c>
      <c r="W345">
        <v>-0.32759362715648754</v>
      </c>
      <c r="X345">
        <v>1913.2545399999999</v>
      </c>
      <c r="Y345">
        <v>1775.6001000000001</v>
      </c>
      <c r="Z345">
        <v>-7.1947792163608248E-2</v>
      </c>
      <c r="AC345" t="s">
        <v>445</v>
      </c>
      <c r="AD345">
        <v>1775.6001000000001</v>
      </c>
      <c r="AF345" t="s">
        <v>445</v>
      </c>
      <c r="AG345">
        <v>-7.1947792163608248E-2</v>
      </c>
    </row>
    <row r="346" spans="1:33" hidden="1">
      <c r="A346" s="852" t="s">
        <v>735</v>
      </c>
      <c r="B346" s="852" t="s">
        <v>445</v>
      </c>
      <c r="C346" s="856">
        <v>132.74372</v>
      </c>
      <c r="D346" s="856">
        <v>0</v>
      </c>
      <c r="E346" s="857">
        <v>-1</v>
      </c>
      <c r="F346" s="856">
        <v>2186.8347600000002</v>
      </c>
      <c r="G346" s="856">
        <v>3707.0979499999999</v>
      </c>
      <c r="H346" s="857">
        <v>0.69518887197494506</v>
      </c>
      <c r="I346" s="856">
        <v>2997.3528200000001</v>
      </c>
      <c r="J346" s="857">
        <v>0.23679065249315556</v>
      </c>
      <c r="K346" s="856">
        <v>25470.299920000001</v>
      </c>
      <c r="L346" s="856">
        <v>28468.476350000001</v>
      </c>
      <c r="M346" s="857">
        <v>0.11771264725649133</v>
      </c>
      <c r="O346" t="s">
        <v>445</v>
      </c>
      <c r="P346">
        <v>132.74372</v>
      </c>
      <c r="Q346">
        <v>0</v>
      </c>
      <c r="R346">
        <v>-1</v>
      </c>
      <c r="S346">
        <v>2186.8347600000002</v>
      </c>
      <c r="T346">
        <v>3707.0979499999999</v>
      </c>
      <c r="U346">
        <v>0.69518887197494506</v>
      </c>
      <c r="V346">
        <v>2997.3528200000001</v>
      </c>
      <c r="W346">
        <v>0.23679065249315556</v>
      </c>
      <c r="X346">
        <v>25470.299920000001</v>
      </c>
      <c r="Y346">
        <v>28468.476350000001</v>
      </c>
      <c r="Z346">
        <v>0.11771264725649133</v>
      </c>
      <c r="AC346" t="s">
        <v>445</v>
      </c>
      <c r="AD346">
        <v>28468.476350000001</v>
      </c>
      <c r="AF346" t="s">
        <v>445</v>
      </c>
      <c r="AG346">
        <v>0.11771264725649133</v>
      </c>
    </row>
    <row r="347" spans="1:33" hidden="1">
      <c r="A347" s="851" t="s">
        <v>5133</v>
      </c>
      <c r="B347" s="851" t="s">
        <v>447</v>
      </c>
      <c r="C347" s="854">
        <v>0</v>
      </c>
      <c r="D347" s="854">
        <v>0</v>
      </c>
      <c r="E347" s="855" t="s">
        <v>1082</v>
      </c>
      <c r="F347" s="854">
        <v>0</v>
      </c>
      <c r="G347" s="854">
        <v>0</v>
      </c>
      <c r="H347" s="855" t="s">
        <v>1082</v>
      </c>
      <c r="I347" s="854">
        <v>26.774480000000001</v>
      </c>
      <c r="J347" s="855">
        <v>-1</v>
      </c>
      <c r="K347" s="854">
        <v>48.367660000000001</v>
      </c>
      <c r="L347" s="854">
        <v>36.346220000000002</v>
      </c>
      <c r="M347" s="855">
        <v>-0.24854293137191252</v>
      </c>
      <c r="O347" t="s">
        <v>447</v>
      </c>
      <c r="P347">
        <v>0</v>
      </c>
      <c r="Q347">
        <v>0</v>
      </c>
      <c r="R347" t="s">
        <v>1082</v>
      </c>
      <c r="S347">
        <v>0</v>
      </c>
      <c r="T347">
        <v>0</v>
      </c>
      <c r="U347" t="s">
        <v>1082</v>
      </c>
      <c r="V347">
        <v>26.774480000000001</v>
      </c>
      <c r="W347">
        <v>-1</v>
      </c>
      <c r="X347">
        <v>48.367660000000001</v>
      </c>
      <c r="Y347">
        <v>36.346220000000002</v>
      </c>
      <c r="Z347">
        <v>-0.24854293137191252</v>
      </c>
      <c r="AC347" t="s">
        <v>447</v>
      </c>
      <c r="AD347">
        <v>36.346220000000002</v>
      </c>
      <c r="AF347" t="s">
        <v>447</v>
      </c>
      <c r="AG347">
        <v>-0.24854293137191252</v>
      </c>
    </row>
    <row r="348" spans="1:33" hidden="1">
      <c r="A348" s="851" t="s">
        <v>5138</v>
      </c>
      <c r="B348" s="851" t="s">
        <v>447</v>
      </c>
      <c r="C348" s="854">
        <v>0</v>
      </c>
      <c r="D348" s="854">
        <v>0</v>
      </c>
      <c r="E348" s="855" t="s">
        <v>1082</v>
      </c>
      <c r="F348" s="854">
        <v>117.27856</v>
      </c>
      <c r="G348" s="854">
        <v>0</v>
      </c>
      <c r="H348" s="855">
        <v>-1</v>
      </c>
      <c r="I348" s="854">
        <v>73.110389999999995</v>
      </c>
      <c r="J348" s="855">
        <v>-1</v>
      </c>
      <c r="K348" s="854">
        <v>1073.8414600000001</v>
      </c>
      <c r="L348" s="854">
        <v>363.89519000000001</v>
      </c>
      <c r="M348" s="855">
        <v>-0.66112763982869505</v>
      </c>
      <c r="O348" t="s">
        <v>447</v>
      </c>
      <c r="P348">
        <v>0</v>
      </c>
      <c r="Q348">
        <v>0</v>
      </c>
      <c r="R348" t="s">
        <v>1082</v>
      </c>
      <c r="S348">
        <v>117.27856</v>
      </c>
      <c r="T348">
        <v>0</v>
      </c>
      <c r="U348">
        <v>-1</v>
      </c>
      <c r="V348">
        <v>73.110389999999995</v>
      </c>
      <c r="W348">
        <v>-1</v>
      </c>
      <c r="X348">
        <v>1073.8414600000001</v>
      </c>
      <c r="Y348">
        <v>363.89519000000001</v>
      </c>
      <c r="Z348">
        <v>-0.66112763982869505</v>
      </c>
      <c r="AC348" t="s">
        <v>447</v>
      </c>
      <c r="AD348">
        <v>363.89519000000001</v>
      </c>
      <c r="AF348" t="s">
        <v>447</v>
      </c>
      <c r="AG348">
        <v>-0.66112763982869505</v>
      </c>
    </row>
    <row r="349" spans="1:33" hidden="1">
      <c r="A349" s="852" t="s">
        <v>735</v>
      </c>
      <c r="B349" s="852" t="s">
        <v>447</v>
      </c>
      <c r="C349" s="856">
        <v>0</v>
      </c>
      <c r="D349" s="856">
        <v>0</v>
      </c>
      <c r="E349" s="857" t="s">
        <v>1082</v>
      </c>
      <c r="F349" s="856">
        <v>117.27856</v>
      </c>
      <c r="G349" s="856">
        <v>0</v>
      </c>
      <c r="H349" s="857">
        <v>-1</v>
      </c>
      <c r="I349" s="856">
        <v>99.884870000000006</v>
      </c>
      <c r="J349" s="857">
        <v>-1</v>
      </c>
      <c r="K349" s="856">
        <v>1122.20912</v>
      </c>
      <c r="L349" s="856">
        <v>400.24140999999997</v>
      </c>
      <c r="M349" s="857">
        <v>-0.64334507457932621</v>
      </c>
      <c r="O349" t="s">
        <v>447</v>
      </c>
      <c r="P349">
        <v>0</v>
      </c>
      <c r="Q349">
        <v>0</v>
      </c>
      <c r="R349" t="s">
        <v>1082</v>
      </c>
      <c r="S349">
        <v>117.27856</v>
      </c>
      <c r="T349">
        <v>0</v>
      </c>
      <c r="U349">
        <v>-1</v>
      </c>
      <c r="V349">
        <v>99.884870000000006</v>
      </c>
      <c r="W349">
        <v>-1</v>
      </c>
      <c r="X349">
        <v>1122.20912</v>
      </c>
      <c r="Y349">
        <v>400.24140999999997</v>
      </c>
      <c r="Z349">
        <v>-0.64334507457932621</v>
      </c>
      <c r="AC349" t="s">
        <v>447</v>
      </c>
      <c r="AD349">
        <v>400.24140999999997</v>
      </c>
      <c r="AF349" t="s">
        <v>447</v>
      </c>
      <c r="AG349">
        <v>-0.64334507457932621</v>
      </c>
    </row>
    <row r="350" spans="1:33" hidden="1">
      <c r="A350" s="851" t="s">
        <v>5119</v>
      </c>
      <c r="B350" s="851" t="s">
        <v>450</v>
      </c>
      <c r="C350" s="854">
        <v>0</v>
      </c>
      <c r="D350" s="854">
        <v>0</v>
      </c>
      <c r="E350" s="855" t="s">
        <v>1082</v>
      </c>
      <c r="F350" s="854">
        <v>0</v>
      </c>
      <c r="G350" s="854">
        <v>14.670070000000001</v>
      </c>
      <c r="H350" s="855" t="s">
        <v>1082</v>
      </c>
      <c r="I350" s="854">
        <v>0.70494999999999997</v>
      </c>
      <c r="J350" s="855">
        <v>19.810085821689484</v>
      </c>
      <c r="K350" s="854">
        <v>101.73865000000001</v>
      </c>
      <c r="L350" s="854">
        <v>19.000160000000001</v>
      </c>
      <c r="M350" s="855">
        <v>-0.81324540870160944</v>
      </c>
      <c r="O350" t="s">
        <v>450</v>
      </c>
      <c r="P350">
        <v>0</v>
      </c>
      <c r="Q350">
        <v>0</v>
      </c>
      <c r="R350" t="s">
        <v>1082</v>
      </c>
      <c r="S350">
        <v>0</v>
      </c>
      <c r="T350">
        <v>14.670070000000001</v>
      </c>
      <c r="U350" t="s">
        <v>1082</v>
      </c>
      <c r="V350">
        <v>0.70494999999999997</v>
      </c>
      <c r="W350">
        <v>19.810085821689484</v>
      </c>
      <c r="X350">
        <v>101.73865000000001</v>
      </c>
      <c r="Y350">
        <v>19.000160000000001</v>
      </c>
      <c r="Z350">
        <v>-0.81324540870160944</v>
      </c>
      <c r="AC350" t="s">
        <v>450</v>
      </c>
      <c r="AD350">
        <v>19.000160000000001</v>
      </c>
      <c r="AF350" t="s">
        <v>450</v>
      </c>
      <c r="AG350">
        <v>-0.81324540870160944</v>
      </c>
    </row>
    <row r="351" spans="1:33" hidden="1">
      <c r="A351" s="851" t="s">
        <v>5120</v>
      </c>
      <c r="B351" s="851" t="s">
        <v>450</v>
      </c>
      <c r="C351" s="854">
        <v>106.77168</v>
      </c>
      <c r="D351" s="854">
        <v>33.848199999999999</v>
      </c>
      <c r="E351" s="855">
        <v>-0.6829852260449587</v>
      </c>
      <c r="F351" s="854">
        <v>2510.8488299999999</v>
      </c>
      <c r="G351" s="854">
        <v>3028.0575899999999</v>
      </c>
      <c r="H351" s="855">
        <v>0.20598960551519951</v>
      </c>
      <c r="I351" s="854">
        <v>2704.6627800000001</v>
      </c>
      <c r="J351" s="855">
        <v>0.11956936457712475</v>
      </c>
      <c r="K351" s="854">
        <v>29170.617200000001</v>
      </c>
      <c r="L351" s="854">
        <v>30804.28601</v>
      </c>
      <c r="M351" s="855">
        <v>5.6003916502664897E-2</v>
      </c>
      <c r="O351" t="s">
        <v>450</v>
      </c>
      <c r="P351">
        <v>106.77168</v>
      </c>
      <c r="Q351">
        <v>33.848199999999999</v>
      </c>
      <c r="R351">
        <v>-0.6829852260449587</v>
      </c>
      <c r="S351">
        <v>2510.8488299999999</v>
      </c>
      <c r="T351">
        <v>3028.0575899999999</v>
      </c>
      <c r="U351">
        <v>0.20598960551519951</v>
      </c>
      <c r="V351">
        <v>2704.6627800000001</v>
      </c>
      <c r="W351">
        <v>0.11956936457712475</v>
      </c>
      <c r="X351">
        <v>29170.617200000001</v>
      </c>
      <c r="Y351">
        <v>30804.28601</v>
      </c>
      <c r="Z351">
        <v>5.6003916502664897E-2</v>
      </c>
      <c r="AC351" t="s">
        <v>450</v>
      </c>
      <c r="AD351">
        <v>30804.28601</v>
      </c>
      <c r="AF351" t="s">
        <v>450</v>
      </c>
      <c r="AG351">
        <v>5.6003916502664897E-2</v>
      </c>
    </row>
    <row r="352" spans="1:33" hidden="1">
      <c r="A352" s="851" t="s">
        <v>5121</v>
      </c>
      <c r="B352" s="851" t="s">
        <v>450</v>
      </c>
      <c r="C352" s="854">
        <v>0</v>
      </c>
      <c r="D352" s="854">
        <v>0</v>
      </c>
      <c r="E352" s="855" t="s">
        <v>1082</v>
      </c>
      <c r="F352" s="854">
        <v>547.95852000000002</v>
      </c>
      <c r="G352" s="854">
        <v>579.76828999999998</v>
      </c>
      <c r="H352" s="855">
        <v>5.8051419658553538E-2</v>
      </c>
      <c r="I352" s="854">
        <v>723.11675000000002</v>
      </c>
      <c r="J352" s="855">
        <v>-0.19823695136366293</v>
      </c>
      <c r="K352" s="854">
        <v>31604.27162</v>
      </c>
      <c r="L352" s="854">
        <v>10412.94866</v>
      </c>
      <c r="M352" s="855">
        <v>-0.67052084651081101</v>
      </c>
      <c r="O352" t="s">
        <v>450</v>
      </c>
      <c r="P352">
        <v>0</v>
      </c>
      <c r="Q352">
        <v>0</v>
      </c>
      <c r="R352" t="s">
        <v>1082</v>
      </c>
      <c r="S352">
        <v>547.95852000000002</v>
      </c>
      <c r="T352">
        <v>579.76828999999998</v>
      </c>
      <c r="U352">
        <v>5.8051419658553538E-2</v>
      </c>
      <c r="V352">
        <v>723.11675000000002</v>
      </c>
      <c r="W352">
        <v>-0.19823695136366293</v>
      </c>
      <c r="X352">
        <v>31604.27162</v>
      </c>
      <c r="Y352">
        <v>10412.94866</v>
      </c>
      <c r="Z352">
        <v>-0.67052084651081101</v>
      </c>
      <c r="AC352" t="s">
        <v>450</v>
      </c>
      <c r="AD352">
        <v>10412.94866</v>
      </c>
      <c r="AF352" t="s">
        <v>450</v>
      </c>
      <c r="AG352">
        <v>-0.67052084651081101</v>
      </c>
    </row>
    <row r="353" spans="1:33" hidden="1">
      <c r="A353" s="851" t="s">
        <v>5122</v>
      </c>
      <c r="B353" s="851" t="s">
        <v>450</v>
      </c>
      <c r="C353" s="854">
        <v>0</v>
      </c>
      <c r="D353" s="854">
        <v>0</v>
      </c>
      <c r="E353" s="855" t="s">
        <v>1082</v>
      </c>
      <c r="F353" s="854">
        <v>0</v>
      </c>
      <c r="G353" s="854">
        <v>0.23522999999999999</v>
      </c>
      <c r="H353" s="855" t="s">
        <v>1082</v>
      </c>
      <c r="I353" s="854">
        <v>2.4733700000000001</v>
      </c>
      <c r="J353" s="855">
        <v>-0.90489494091057954</v>
      </c>
      <c r="K353" s="854">
        <v>8.9880000000000002E-2</v>
      </c>
      <c r="L353" s="854">
        <v>3.0985999999999998</v>
      </c>
      <c r="M353" s="855">
        <v>33.474855362705824</v>
      </c>
      <c r="O353" t="s">
        <v>450</v>
      </c>
      <c r="P353">
        <v>0</v>
      </c>
      <c r="Q353">
        <v>0</v>
      </c>
      <c r="R353" t="s">
        <v>1082</v>
      </c>
      <c r="S353">
        <v>0</v>
      </c>
      <c r="T353">
        <v>0.23522999999999999</v>
      </c>
      <c r="U353" t="s">
        <v>1082</v>
      </c>
      <c r="V353">
        <v>2.4733700000000001</v>
      </c>
      <c r="W353">
        <v>-0.90489494091057954</v>
      </c>
      <c r="X353">
        <v>8.9880000000000002E-2</v>
      </c>
      <c r="Y353">
        <v>3.0985999999999998</v>
      </c>
      <c r="Z353">
        <v>33.474855362705824</v>
      </c>
      <c r="AC353" t="s">
        <v>450</v>
      </c>
      <c r="AD353">
        <v>3.0985999999999998</v>
      </c>
      <c r="AF353" t="s">
        <v>450</v>
      </c>
      <c r="AG353">
        <v>33.474855362705824</v>
      </c>
    </row>
    <row r="354" spans="1:33" hidden="1">
      <c r="A354" s="851" t="s">
        <v>5123</v>
      </c>
      <c r="B354" s="851" t="s">
        <v>450</v>
      </c>
      <c r="C354" s="854">
        <v>0</v>
      </c>
      <c r="D354" s="854">
        <v>0</v>
      </c>
      <c r="E354" s="855" t="s">
        <v>1082</v>
      </c>
      <c r="F354" s="854">
        <v>0</v>
      </c>
      <c r="G354" s="854">
        <v>0</v>
      </c>
      <c r="H354" s="855" t="s">
        <v>1082</v>
      </c>
      <c r="I354" s="854">
        <v>0</v>
      </c>
      <c r="J354" s="855" t="s">
        <v>1082</v>
      </c>
      <c r="K354" s="854">
        <v>0</v>
      </c>
      <c r="L354" s="854">
        <v>0.96860999999999997</v>
      </c>
      <c r="M354" s="855" t="s">
        <v>1082</v>
      </c>
      <c r="O354" t="s">
        <v>450</v>
      </c>
      <c r="P354">
        <v>0</v>
      </c>
      <c r="Q354">
        <v>0</v>
      </c>
      <c r="R354" t="s">
        <v>1082</v>
      </c>
      <c r="S354">
        <v>0</v>
      </c>
      <c r="T354">
        <v>0</v>
      </c>
      <c r="U354" t="s">
        <v>1082</v>
      </c>
      <c r="V354">
        <v>0</v>
      </c>
      <c r="W354" t="s">
        <v>1082</v>
      </c>
      <c r="X354">
        <v>0</v>
      </c>
      <c r="Y354">
        <v>0.96860999999999997</v>
      </c>
      <c r="Z354" t="s">
        <v>1082</v>
      </c>
      <c r="AC354" t="s">
        <v>450</v>
      </c>
      <c r="AD354">
        <v>0.96860999999999997</v>
      </c>
      <c r="AF354" t="s">
        <v>450</v>
      </c>
      <c r="AG354" t="s">
        <v>1082</v>
      </c>
    </row>
    <row r="355" spans="1:33">
      <c r="A355" s="851" t="s">
        <v>5124</v>
      </c>
      <c r="B355" s="851" t="s">
        <v>450</v>
      </c>
      <c r="C355" s="854">
        <v>0</v>
      </c>
      <c r="D355" s="854">
        <v>0</v>
      </c>
      <c r="E355" s="855" t="s">
        <v>1082</v>
      </c>
      <c r="F355" s="854">
        <v>5.4161200000000003</v>
      </c>
      <c r="G355" s="854">
        <v>0</v>
      </c>
      <c r="H355" s="855">
        <v>-1</v>
      </c>
      <c r="I355" s="854">
        <v>1.9534800000000001</v>
      </c>
      <c r="J355" s="855">
        <v>-1</v>
      </c>
      <c r="K355" s="854">
        <v>42.49004</v>
      </c>
      <c r="L355" s="854">
        <v>18.32329</v>
      </c>
      <c r="M355" s="855">
        <v>-0.56876270297697995</v>
      </c>
      <c r="O355" t="s">
        <v>450</v>
      </c>
      <c r="P355">
        <v>0</v>
      </c>
      <c r="Q355">
        <v>0</v>
      </c>
      <c r="R355" t="s">
        <v>1082</v>
      </c>
      <c r="S355">
        <v>5.4161200000000003</v>
      </c>
      <c r="T355">
        <v>0</v>
      </c>
      <c r="U355">
        <v>-1</v>
      </c>
      <c r="V355">
        <v>1.9534800000000001</v>
      </c>
      <c r="W355">
        <v>-1</v>
      </c>
      <c r="X355">
        <v>42.49004</v>
      </c>
      <c r="Y355">
        <v>18.32329</v>
      </c>
      <c r="Z355">
        <v>-0.56876270297697995</v>
      </c>
      <c r="AC355" t="s">
        <v>450</v>
      </c>
      <c r="AD355">
        <v>18.32329</v>
      </c>
      <c r="AF355" t="s">
        <v>450</v>
      </c>
      <c r="AG355">
        <v>-0.56876270297697995</v>
      </c>
    </row>
    <row r="356" spans="1:33" hidden="1">
      <c r="A356" s="851" t="s">
        <v>5127</v>
      </c>
      <c r="B356" s="851" t="s">
        <v>450</v>
      </c>
      <c r="C356" s="854">
        <v>0</v>
      </c>
      <c r="D356" s="854">
        <v>0</v>
      </c>
      <c r="E356" s="855" t="s">
        <v>1082</v>
      </c>
      <c r="F356" s="854">
        <v>0.26701999999999998</v>
      </c>
      <c r="G356" s="854">
        <v>0</v>
      </c>
      <c r="H356" s="855">
        <v>-1</v>
      </c>
      <c r="I356" s="854">
        <v>0</v>
      </c>
      <c r="J356" s="855" t="s">
        <v>1082</v>
      </c>
      <c r="K356" s="854">
        <v>0.26701999999999998</v>
      </c>
      <c r="L356" s="854">
        <v>73.957220000000007</v>
      </c>
      <c r="M356" s="855">
        <v>275.9725863231219</v>
      </c>
      <c r="O356" t="s">
        <v>450</v>
      </c>
      <c r="P356">
        <v>0</v>
      </c>
      <c r="Q356">
        <v>0</v>
      </c>
      <c r="R356" t="s">
        <v>1082</v>
      </c>
      <c r="S356">
        <v>0.26701999999999998</v>
      </c>
      <c r="T356">
        <v>0</v>
      </c>
      <c r="U356">
        <v>-1</v>
      </c>
      <c r="V356">
        <v>0</v>
      </c>
      <c r="W356" t="s">
        <v>1082</v>
      </c>
      <c r="X356">
        <v>0.26701999999999998</v>
      </c>
      <c r="Y356">
        <v>73.957220000000007</v>
      </c>
      <c r="Z356">
        <v>275.9725863231219</v>
      </c>
      <c r="AC356" t="s">
        <v>450</v>
      </c>
      <c r="AD356">
        <v>73.957220000000007</v>
      </c>
      <c r="AF356" t="s">
        <v>450</v>
      </c>
      <c r="AG356">
        <v>275.9725863231219</v>
      </c>
    </row>
    <row r="357" spans="1:33" hidden="1">
      <c r="A357" s="851" t="s">
        <v>5128</v>
      </c>
      <c r="B357" s="851" t="s">
        <v>450</v>
      </c>
      <c r="C357" s="854">
        <v>0</v>
      </c>
      <c r="D357" s="854">
        <v>42.096119999999999</v>
      </c>
      <c r="E357" s="855" t="s">
        <v>1082</v>
      </c>
      <c r="F357" s="854">
        <v>1.7010000000000001E-2</v>
      </c>
      <c r="G357" s="854">
        <v>177.15827999999999</v>
      </c>
      <c r="H357" s="855">
        <v>10413.948853615519</v>
      </c>
      <c r="I357" s="854">
        <v>59.739310000000003</v>
      </c>
      <c r="J357" s="855">
        <v>1.9655227018859103</v>
      </c>
      <c r="K357" s="854">
        <v>0.23849000000000001</v>
      </c>
      <c r="L357" s="854">
        <v>1137.7618500000001</v>
      </c>
      <c r="M357" s="855">
        <v>4769.6899660363124</v>
      </c>
      <c r="O357" t="s">
        <v>450</v>
      </c>
      <c r="P357">
        <v>0</v>
      </c>
      <c r="Q357">
        <v>42.096119999999999</v>
      </c>
      <c r="R357" t="s">
        <v>1082</v>
      </c>
      <c r="S357">
        <v>1.7010000000000001E-2</v>
      </c>
      <c r="T357">
        <v>177.15827999999999</v>
      </c>
      <c r="U357">
        <v>10413.948853615519</v>
      </c>
      <c r="V357">
        <v>59.739310000000003</v>
      </c>
      <c r="W357">
        <v>1.9655227018859103</v>
      </c>
      <c r="X357">
        <v>0.23849000000000001</v>
      </c>
      <c r="Y357">
        <v>1137.7618500000001</v>
      </c>
      <c r="Z357">
        <v>4769.6899660363124</v>
      </c>
      <c r="AC357" t="s">
        <v>450</v>
      </c>
      <c r="AD357">
        <v>1137.7618500000001</v>
      </c>
      <c r="AF357" t="s">
        <v>450</v>
      </c>
      <c r="AG357">
        <v>4769.6899660363124</v>
      </c>
    </row>
    <row r="358" spans="1:33" hidden="1">
      <c r="A358" s="851" t="s">
        <v>5129</v>
      </c>
      <c r="B358" s="851" t="s">
        <v>450</v>
      </c>
      <c r="C358" s="854">
        <v>0</v>
      </c>
      <c r="D358" s="854">
        <v>0</v>
      </c>
      <c r="E358" s="855" t="s">
        <v>1082</v>
      </c>
      <c r="F358" s="854">
        <v>247.91995</v>
      </c>
      <c r="G358" s="854">
        <v>0</v>
      </c>
      <c r="H358" s="855">
        <v>-1</v>
      </c>
      <c r="I358" s="854">
        <v>0</v>
      </c>
      <c r="J358" s="855" t="s">
        <v>1082</v>
      </c>
      <c r="K358" s="854">
        <v>6562.7682199999999</v>
      </c>
      <c r="L358" s="854">
        <v>2985.9770899999999</v>
      </c>
      <c r="M358" s="855">
        <v>-0.54501256331127901</v>
      </c>
      <c r="O358" t="s">
        <v>450</v>
      </c>
      <c r="P358">
        <v>0</v>
      </c>
      <c r="Q358">
        <v>0</v>
      </c>
      <c r="R358" t="s">
        <v>1082</v>
      </c>
      <c r="S358">
        <v>247.91995</v>
      </c>
      <c r="T358">
        <v>0</v>
      </c>
      <c r="U358">
        <v>-1</v>
      </c>
      <c r="V358">
        <v>0</v>
      </c>
      <c r="W358" t="s">
        <v>1082</v>
      </c>
      <c r="X358">
        <v>6562.7682199999999</v>
      </c>
      <c r="Y358">
        <v>2985.9770899999999</v>
      </c>
      <c r="Z358">
        <v>-0.54501256331127901</v>
      </c>
      <c r="AC358" t="s">
        <v>450</v>
      </c>
      <c r="AD358">
        <v>2985.9770899999999</v>
      </c>
      <c r="AF358" t="s">
        <v>450</v>
      </c>
      <c r="AG358">
        <v>-0.54501256331127901</v>
      </c>
    </row>
    <row r="359" spans="1:33" hidden="1">
      <c r="A359" s="851" t="s">
        <v>5130</v>
      </c>
      <c r="B359" s="851" t="s">
        <v>450</v>
      </c>
      <c r="C359" s="854">
        <v>4.2157299999999998</v>
      </c>
      <c r="D359" s="854">
        <v>0</v>
      </c>
      <c r="E359" s="855">
        <v>-1</v>
      </c>
      <c r="F359" s="854">
        <v>20.443580000000001</v>
      </c>
      <c r="G359" s="854">
        <v>3.13157</v>
      </c>
      <c r="H359" s="855">
        <v>-0.84681890353842137</v>
      </c>
      <c r="I359" s="854">
        <v>21.812909999999999</v>
      </c>
      <c r="J359" s="855">
        <v>-0.85643501944490674</v>
      </c>
      <c r="K359" s="854">
        <v>59.425420000000003</v>
      </c>
      <c r="L359" s="854">
        <v>200.94129000000001</v>
      </c>
      <c r="M359" s="855">
        <v>2.3814029417040721</v>
      </c>
      <c r="O359" t="s">
        <v>450</v>
      </c>
      <c r="P359">
        <v>4.2157299999999998</v>
      </c>
      <c r="Q359">
        <v>0</v>
      </c>
      <c r="R359">
        <v>-1</v>
      </c>
      <c r="S359">
        <v>20.443580000000001</v>
      </c>
      <c r="T359">
        <v>3.13157</v>
      </c>
      <c r="U359">
        <v>-0.84681890353842137</v>
      </c>
      <c r="V359">
        <v>21.812909999999999</v>
      </c>
      <c r="W359">
        <v>-0.85643501944490674</v>
      </c>
      <c r="X359">
        <v>59.425420000000003</v>
      </c>
      <c r="Y359">
        <v>200.94129000000001</v>
      </c>
      <c r="Z359">
        <v>2.3814029417040721</v>
      </c>
      <c r="AC359" t="s">
        <v>450</v>
      </c>
      <c r="AD359">
        <v>200.94129000000001</v>
      </c>
      <c r="AF359" t="s">
        <v>450</v>
      </c>
      <c r="AG359">
        <v>2.3814029417040721</v>
      </c>
    </row>
    <row r="360" spans="1:33" hidden="1">
      <c r="A360" s="851" t="s">
        <v>5131</v>
      </c>
      <c r="B360" s="851" t="s">
        <v>450</v>
      </c>
      <c r="C360" s="854">
        <v>0</v>
      </c>
      <c r="D360" s="854">
        <v>0</v>
      </c>
      <c r="E360" s="855" t="s">
        <v>1082</v>
      </c>
      <c r="F360" s="854">
        <v>24.187529999999999</v>
      </c>
      <c r="G360" s="854">
        <v>83.465559999999996</v>
      </c>
      <c r="H360" s="855">
        <v>2.4507682264373418</v>
      </c>
      <c r="I360" s="854">
        <v>26.035209999999999</v>
      </c>
      <c r="J360" s="855">
        <v>2.2058723551682511</v>
      </c>
      <c r="K360" s="854">
        <v>172.36852999999999</v>
      </c>
      <c r="L360" s="854">
        <v>520.59541999999999</v>
      </c>
      <c r="M360" s="855">
        <v>2.0202463291878163</v>
      </c>
      <c r="O360" t="s">
        <v>450</v>
      </c>
      <c r="P360">
        <v>0</v>
      </c>
      <c r="Q360">
        <v>0</v>
      </c>
      <c r="R360" t="s">
        <v>1082</v>
      </c>
      <c r="S360">
        <v>24.187529999999999</v>
      </c>
      <c r="T360">
        <v>83.465559999999996</v>
      </c>
      <c r="U360">
        <v>2.4507682264373418</v>
      </c>
      <c r="V360">
        <v>26.035209999999999</v>
      </c>
      <c r="W360">
        <v>2.2058723551682511</v>
      </c>
      <c r="X360">
        <v>172.36852999999999</v>
      </c>
      <c r="Y360">
        <v>520.59541999999999</v>
      </c>
      <c r="Z360">
        <v>2.0202463291878163</v>
      </c>
      <c r="AC360" t="s">
        <v>450</v>
      </c>
      <c r="AD360">
        <v>520.59541999999999</v>
      </c>
      <c r="AF360" t="s">
        <v>450</v>
      </c>
      <c r="AG360">
        <v>2.0202463291878163</v>
      </c>
    </row>
    <row r="361" spans="1:33" hidden="1">
      <c r="A361" s="851" t="s">
        <v>5132</v>
      </c>
      <c r="B361" s="851" t="s">
        <v>450</v>
      </c>
      <c r="C361" s="854">
        <v>0</v>
      </c>
      <c r="D361" s="854">
        <v>0</v>
      </c>
      <c r="E361" s="855" t="s">
        <v>1082</v>
      </c>
      <c r="F361" s="854">
        <v>0</v>
      </c>
      <c r="G361" s="854">
        <v>0</v>
      </c>
      <c r="H361" s="855" t="s">
        <v>1082</v>
      </c>
      <c r="I361" s="854">
        <v>0</v>
      </c>
      <c r="J361" s="855" t="s">
        <v>1082</v>
      </c>
      <c r="K361" s="854">
        <v>0</v>
      </c>
      <c r="L361" s="854">
        <v>9.7500000000000003E-2</v>
      </c>
      <c r="M361" s="855" t="s">
        <v>1082</v>
      </c>
      <c r="O361" t="s">
        <v>450</v>
      </c>
      <c r="P361">
        <v>0</v>
      </c>
      <c r="Q361">
        <v>0</v>
      </c>
      <c r="R361" t="s">
        <v>1082</v>
      </c>
      <c r="S361">
        <v>0</v>
      </c>
      <c r="T361">
        <v>0</v>
      </c>
      <c r="U361" t="s">
        <v>1082</v>
      </c>
      <c r="V361">
        <v>0</v>
      </c>
      <c r="W361" t="s">
        <v>1082</v>
      </c>
      <c r="X361">
        <v>0</v>
      </c>
      <c r="Y361">
        <v>9.7500000000000003E-2</v>
      </c>
      <c r="Z361" t="s">
        <v>1082</v>
      </c>
      <c r="AC361" t="s">
        <v>450</v>
      </c>
      <c r="AD361">
        <v>9.7500000000000003E-2</v>
      </c>
      <c r="AF361" t="s">
        <v>450</v>
      </c>
      <c r="AG361" t="s">
        <v>1082</v>
      </c>
    </row>
    <row r="362" spans="1:33" hidden="1">
      <c r="A362" s="851" t="s">
        <v>5133</v>
      </c>
      <c r="B362" s="851" t="s">
        <v>450</v>
      </c>
      <c r="C362" s="854">
        <v>32.157980000000002</v>
      </c>
      <c r="D362" s="854">
        <v>0</v>
      </c>
      <c r="E362" s="855">
        <v>-1</v>
      </c>
      <c r="F362" s="854">
        <v>1076.3568499999999</v>
      </c>
      <c r="G362" s="854">
        <v>1080.6865</v>
      </c>
      <c r="H362" s="855">
        <v>4.0225042466168759E-3</v>
      </c>
      <c r="I362" s="854">
        <v>1307.90789</v>
      </c>
      <c r="J362" s="855">
        <v>-0.17372889309506334</v>
      </c>
      <c r="K362" s="854">
        <v>17133.249299999999</v>
      </c>
      <c r="L362" s="854">
        <v>13630.525250000001</v>
      </c>
      <c r="M362" s="855">
        <v>-0.20444014959847689</v>
      </c>
      <c r="O362" t="s">
        <v>450</v>
      </c>
      <c r="P362">
        <v>32.157980000000002</v>
      </c>
      <c r="Q362">
        <v>0</v>
      </c>
      <c r="R362">
        <v>-1</v>
      </c>
      <c r="S362">
        <v>1076.3568499999999</v>
      </c>
      <c r="T362">
        <v>1080.6865</v>
      </c>
      <c r="U362">
        <v>4.0225042466168759E-3</v>
      </c>
      <c r="V362">
        <v>1307.90789</v>
      </c>
      <c r="W362">
        <v>-0.17372889309506334</v>
      </c>
      <c r="X362">
        <v>17133.249299999999</v>
      </c>
      <c r="Y362">
        <v>13630.525250000001</v>
      </c>
      <c r="Z362">
        <v>-0.20444014959847689</v>
      </c>
      <c r="AC362" t="s">
        <v>450</v>
      </c>
      <c r="AD362">
        <v>13630.525250000001</v>
      </c>
      <c r="AF362" t="s">
        <v>450</v>
      </c>
      <c r="AG362">
        <v>-0.20444014959847689</v>
      </c>
    </row>
    <row r="363" spans="1:33" hidden="1">
      <c r="A363" s="851" t="s">
        <v>5134</v>
      </c>
      <c r="B363" s="851" t="s">
        <v>450</v>
      </c>
      <c r="C363" s="854">
        <v>0</v>
      </c>
      <c r="D363" s="854">
        <v>0</v>
      </c>
      <c r="E363" s="855" t="s">
        <v>1082</v>
      </c>
      <c r="F363" s="854">
        <v>8.7140599999999999</v>
      </c>
      <c r="G363" s="854">
        <v>149.6437</v>
      </c>
      <c r="H363" s="855">
        <v>16.172672669226515</v>
      </c>
      <c r="I363" s="854">
        <v>68.563659999999999</v>
      </c>
      <c r="J363" s="855">
        <v>1.182551223198995</v>
      </c>
      <c r="K363" s="854">
        <v>226.43362999999999</v>
      </c>
      <c r="L363" s="854">
        <v>770.78327000000002</v>
      </c>
      <c r="M363" s="855">
        <v>2.4040141033820817</v>
      </c>
      <c r="O363" t="s">
        <v>450</v>
      </c>
      <c r="P363">
        <v>0</v>
      </c>
      <c r="Q363">
        <v>0</v>
      </c>
      <c r="R363" t="s">
        <v>1082</v>
      </c>
      <c r="S363">
        <v>8.7140599999999999</v>
      </c>
      <c r="T363">
        <v>149.6437</v>
      </c>
      <c r="U363">
        <v>16.172672669226515</v>
      </c>
      <c r="V363">
        <v>68.563659999999999</v>
      </c>
      <c r="W363">
        <v>1.182551223198995</v>
      </c>
      <c r="X363">
        <v>226.43362999999999</v>
      </c>
      <c r="Y363">
        <v>770.78327000000002</v>
      </c>
      <c r="Z363">
        <v>2.4040141033820817</v>
      </c>
      <c r="AC363" t="s">
        <v>450</v>
      </c>
      <c r="AD363">
        <v>770.78327000000002</v>
      </c>
      <c r="AF363" t="s">
        <v>450</v>
      </c>
      <c r="AG363">
        <v>2.4040141033820817</v>
      </c>
    </row>
    <row r="364" spans="1:33" hidden="1">
      <c r="A364" s="851" t="s">
        <v>5136</v>
      </c>
      <c r="B364" s="851" t="s">
        <v>450</v>
      </c>
      <c r="C364" s="854">
        <v>0</v>
      </c>
      <c r="D364" s="854">
        <v>0</v>
      </c>
      <c r="E364" s="855" t="s">
        <v>1082</v>
      </c>
      <c r="F364" s="854">
        <v>574.19037000000003</v>
      </c>
      <c r="G364" s="854">
        <v>102.59518</v>
      </c>
      <c r="H364" s="855">
        <v>-0.82132201207066569</v>
      </c>
      <c r="I364" s="854">
        <v>251.51639</v>
      </c>
      <c r="J364" s="855">
        <v>-0.59209346158315967</v>
      </c>
      <c r="K364" s="854">
        <v>4019.62662</v>
      </c>
      <c r="L364" s="854">
        <v>4903.8003399999998</v>
      </c>
      <c r="M364" s="855">
        <v>0.21996414184360225</v>
      </c>
      <c r="O364" t="s">
        <v>450</v>
      </c>
      <c r="P364">
        <v>0</v>
      </c>
      <c r="Q364">
        <v>0</v>
      </c>
      <c r="R364" t="s">
        <v>1082</v>
      </c>
      <c r="S364">
        <v>574.19037000000003</v>
      </c>
      <c r="T364">
        <v>102.59518</v>
      </c>
      <c r="U364">
        <v>-0.82132201207066569</v>
      </c>
      <c r="V364">
        <v>251.51639</v>
      </c>
      <c r="W364">
        <v>-0.59209346158315967</v>
      </c>
      <c r="X364">
        <v>4019.62662</v>
      </c>
      <c r="Y364">
        <v>4903.8003399999998</v>
      </c>
      <c r="Z364">
        <v>0.21996414184360225</v>
      </c>
      <c r="AC364" t="s">
        <v>450</v>
      </c>
      <c r="AD364">
        <v>4903.8003399999998</v>
      </c>
      <c r="AF364" t="s">
        <v>450</v>
      </c>
      <c r="AG364">
        <v>0.21996414184360225</v>
      </c>
    </row>
    <row r="365" spans="1:33" hidden="1">
      <c r="A365" s="851" t="s">
        <v>5137</v>
      </c>
      <c r="B365" s="851" t="s">
        <v>450</v>
      </c>
      <c r="C365" s="854">
        <v>0</v>
      </c>
      <c r="D365" s="854">
        <v>0</v>
      </c>
      <c r="E365" s="855" t="s">
        <v>1082</v>
      </c>
      <c r="F365" s="854">
        <v>0</v>
      </c>
      <c r="G365" s="854">
        <v>0</v>
      </c>
      <c r="H365" s="855" t="s">
        <v>1082</v>
      </c>
      <c r="I365" s="854">
        <v>0.13339999999999999</v>
      </c>
      <c r="J365" s="855">
        <v>-1</v>
      </c>
      <c r="K365" s="854">
        <v>0</v>
      </c>
      <c r="L365" s="854">
        <v>0.13339999999999999</v>
      </c>
      <c r="M365" s="855" t="s">
        <v>1082</v>
      </c>
      <c r="O365" t="s">
        <v>450</v>
      </c>
      <c r="P365">
        <v>0</v>
      </c>
      <c r="Q365">
        <v>0</v>
      </c>
      <c r="R365" t="s">
        <v>1082</v>
      </c>
      <c r="S365">
        <v>0</v>
      </c>
      <c r="T365">
        <v>0</v>
      </c>
      <c r="U365" t="s">
        <v>1082</v>
      </c>
      <c r="V365">
        <v>0.13339999999999999</v>
      </c>
      <c r="W365">
        <v>-1</v>
      </c>
      <c r="X365">
        <v>0</v>
      </c>
      <c r="Y365">
        <v>0.13339999999999999</v>
      </c>
      <c r="Z365" t="s">
        <v>1082</v>
      </c>
      <c r="AC365" t="s">
        <v>450</v>
      </c>
      <c r="AD365">
        <v>0.13339999999999999</v>
      </c>
      <c r="AF365" t="s">
        <v>450</v>
      </c>
      <c r="AG365" t="s">
        <v>1082</v>
      </c>
    </row>
    <row r="366" spans="1:33" hidden="1">
      <c r="A366" s="851" t="s">
        <v>5138</v>
      </c>
      <c r="B366" s="851" t="s">
        <v>450</v>
      </c>
      <c r="C366" s="854">
        <v>0</v>
      </c>
      <c r="D366" s="854">
        <v>0</v>
      </c>
      <c r="E366" s="855" t="s">
        <v>1082</v>
      </c>
      <c r="F366" s="854">
        <v>0</v>
      </c>
      <c r="G366" s="854">
        <v>230.92815999999999</v>
      </c>
      <c r="H366" s="855" t="s">
        <v>1082</v>
      </c>
      <c r="I366" s="854">
        <v>3.4470200000000002</v>
      </c>
      <c r="J366" s="855">
        <v>65.993565456539258</v>
      </c>
      <c r="K366" s="854">
        <v>28.14546</v>
      </c>
      <c r="L366" s="854">
        <v>273.74347999999998</v>
      </c>
      <c r="M366" s="855">
        <v>8.7260261512869199</v>
      </c>
      <c r="O366" t="s">
        <v>450</v>
      </c>
      <c r="P366">
        <v>0</v>
      </c>
      <c r="Q366">
        <v>0</v>
      </c>
      <c r="R366" t="s">
        <v>1082</v>
      </c>
      <c r="S366">
        <v>0</v>
      </c>
      <c r="T366">
        <v>230.92815999999999</v>
      </c>
      <c r="U366" t="s">
        <v>1082</v>
      </c>
      <c r="V366">
        <v>3.4470200000000002</v>
      </c>
      <c r="W366">
        <v>65.993565456539258</v>
      </c>
      <c r="X366">
        <v>28.14546</v>
      </c>
      <c r="Y366">
        <v>273.74347999999998</v>
      </c>
      <c r="Z366">
        <v>8.7260261512869199</v>
      </c>
      <c r="AC366" t="s">
        <v>450</v>
      </c>
      <c r="AD366">
        <v>273.74347999999998</v>
      </c>
      <c r="AF366" t="s">
        <v>450</v>
      </c>
      <c r="AG366">
        <v>8.7260261512869199</v>
      </c>
    </row>
    <row r="367" spans="1:33" hidden="1">
      <c r="A367" s="851" t="s">
        <v>5140</v>
      </c>
      <c r="B367" s="851" t="s">
        <v>450</v>
      </c>
      <c r="C367" s="854">
        <v>43.61</v>
      </c>
      <c r="D367" s="854">
        <v>0</v>
      </c>
      <c r="E367" s="855">
        <v>-1</v>
      </c>
      <c r="F367" s="854">
        <v>86.61</v>
      </c>
      <c r="G367" s="854">
        <v>0</v>
      </c>
      <c r="H367" s="855">
        <v>-1</v>
      </c>
      <c r="I367" s="854">
        <v>0</v>
      </c>
      <c r="J367" s="855" t="s">
        <v>1082</v>
      </c>
      <c r="K367" s="854">
        <v>985.20500000000004</v>
      </c>
      <c r="L367" s="854">
        <v>268.41399999999999</v>
      </c>
      <c r="M367" s="855">
        <v>-0.72755517887140242</v>
      </c>
      <c r="O367" t="s">
        <v>450</v>
      </c>
      <c r="P367">
        <v>43.61</v>
      </c>
      <c r="Q367">
        <v>0</v>
      </c>
      <c r="R367">
        <v>-1</v>
      </c>
      <c r="S367">
        <v>86.61</v>
      </c>
      <c r="T367">
        <v>0</v>
      </c>
      <c r="U367">
        <v>-1</v>
      </c>
      <c r="V367">
        <v>0</v>
      </c>
      <c r="W367" t="s">
        <v>1082</v>
      </c>
      <c r="X367">
        <v>985.20500000000004</v>
      </c>
      <c r="Y367">
        <v>268.41399999999999</v>
      </c>
      <c r="Z367">
        <v>-0.72755517887140242</v>
      </c>
      <c r="AC367" t="s">
        <v>450</v>
      </c>
      <c r="AD367">
        <v>268.41399999999999</v>
      </c>
      <c r="AF367" t="s">
        <v>450</v>
      </c>
      <c r="AG367">
        <v>-0.72755517887140242</v>
      </c>
    </row>
    <row r="368" spans="1:33" hidden="1">
      <c r="A368" s="851" t="s">
        <v>5142</v>
      </c>
      <c r="B368" s="851" t="s">
        <v>450</v>
      </c>
      <c r="C368" s="854">
        <v>0</v>
      </c>
      <c r="D368" s="854">
        <v>0</v>
      </c>
      <c r="E368" s="855" t="s">
        <v>1082</v>
      </c>
      <c r="F368" s="854">
        <v>0</v>
      </c>
      <c r="G368" s="854">
        <v>0.30763000000000001</v>
      </c>
      <c r="H368" s="855" t="s">
        <v>1082</v>
      </c>
      <c r="I368" s="854">
        <v>35.653210000000001</v>
      </c>
      <c r="J368" s="855">
        <v>-0.99137160440813044</v>
      </c>
      <c r="K368" s="854">
        <v>47.348500000000001</v>
      </c>
      <c r="L368" s="854">
        <v>135.63627</v>
      </c>
      <c r="M368" s="855">
        <v>1.8646371057161262</v>
      </c>
      <c r="O368" t="s">
        <v>450</v>
      </c>
      <c r="P368">
        <v>0</v>
      </c>
      <c r="Q368">
        <v>0</v>
      </c>
      <c r="R368" t="s">
        <v>1082</v>
      </c>
      <c r="S368">
        <v>0</v>
      </c>
      <c r="T368">
        <v>0.30763000000000001</v>
      </c>
      <c r="U368" t="s">
        <v>1082</v>
      </c>
      <c r="V368">
        <v>35.653210000000001</v>
      </c>
      <c r="W368">
        <v>-0.99137160440813044</v>
      </c>
      <c r="X368">
        <v>47.348500000000001</v>
      </c>
      <c r="Y368">
        <v>135.63627</v>
      </c>
      <c r="Z368">
        <v>1.8646371057161262</v>
      </c>
      <c r="AC368" t="s">
        <v>450</v>
      </c>
      <c r="AD368">
        <v>135.63627</v>
      </c>
      <c r="AF368" t="s">
        <v>450</v>
      </c>
      <c r="AG368">
        <v>1.8646371057161262</v>
      </c>
    </row>
    <row r="369" spans="1:33" hidden="1">
      <c r="A369" s="852" t="s">
        <v>735</v>
      </c>
      <c r="B369" s="852" t="s">
        <v>450</v>
      </c>
      <c r="C369" s="856">
        <v>186.75539000000001</v>
      </c>
      <c r="D369" s="856">
        <v>75.944320000000005</v>
      </c>
      <c r="E369" s="857">
        <v>-0.59334871138123502</v>
      </c>
      <c r="F369" s="856">
        <v>5102.9298399999998</v>
      </c>
      <c r="G369" s="856">
        <v>5450.6477599999998</v>
      </c>
      <c r="H369" s="857">
        <v>6.8140838871498133E-2</v>
      </c>
      <c r="I369" s="856">
        <v>5207.7203300000001</v>
      </c>
      <c r="J369" s="857">
        <v>4.6647556820701874E-2</v>
      </c>
      <c r="K369" s="856">
        <v>90154.283580000003</v>
      </c>
      <c r="L369" s="856">
        <v>66160.991710000002</v>
      </c>
      <c r="M369" s="857">
        <v>-0.26613590521973507</v>
      </c>
      <c r="O369" t="s">
        <v>450</v>
      </c>
      <c r="P369">
        <v>186.75539000000001</v>
      </c>
      <c r="Q369">
        <v>75.944320000000005</v>
      </c>
      <c r="R369">
        <v>-0.59334871138123502</v>
      </c>
      <c r="S369">
        <v>5102.9298399999998</v>
      </c>
      <c r="T369">
        <v>5450.6477599999998</v>
      </c>
      <c r="U369">
        <v>6.8140838871498133E-2</v>
      </c>
      <c r="V369">
        <v>5207.7203300000001</v>
      </c>
      <c r="W369">
        <v>4.6647556820701874E-2</v>
      </c>
      <c r="X369">
        <v>90154.283580000003</v>
      </c>
      <c r="Y369">
        <v>66160.991710000002</v>
      </c>
      <c r="Z369">
        <v>-0.26613590521973507</v>
      </c>
      <c r="AC369" t="s">
        <v>450</v>
      </c>
      <c r="AD369">
        <v>66160.991710000002</v>
      </c>
      <c r="AF369" t="s">
        <v>450</v>
      </c>
      <c r="AG369">
        <v>-0.26613590521973507</v>
      </c>
    </row>
    <row r="370" spans="1:33" hidden="1">
      <c r="A370" s="851" t="s">
        <v>5119</v>
      </c>
      <c r="B370" s="851" t="s">
        <v>5110</v>
      </c>
      <c r="C370" s="854">
        <v>0</v>
      </c>
      <c r="D370" s="854">
        <v>0</v>
      </c>
      <c r="E370" s="855" t="s">
        <v>1082</v>
      </c>
      <c r="F370" s="854">
        <v>0</v>
      </c>
      <c r="G370" s="854">
        <v>0</v>
      </c>
      <c r="H370" s="855" t="s">
        <v>1082</v>
      </c>
      <c r="I370" s="854">
        <v>0</v>
      </c>
      <c r="J370" s="855" t="s">
        <v>1082</v>
      </c>
      <c r="K370" s="854">
        <v>0</v>
      </c>
      <c r="L370" s="854">
        <v>1.58E-3</v>
      </c>
      <c r="M370" s="855" t="s">
        <v>1082</v>
      </c>
      <c r="O370" t="s">
        <v>5110</v>
      </c>
      <c r="P370">
        <v>0</v>
      </c>
      <c r="Q370">
        <v>0</v>
      </c>
      <c r="R370" t="s">
        <v>1082</v>
      </c>
      <c r="S370">
        <v>0</v>
      </c>
      <c r="T370">
        <v>0</v>
      </c>
      <c r="U370" t="s">
        <v>1082</v>
      </c>
      <c r="V370">
        <v>0</v>
      </c>
      <c r="W370" t="s">
        <v>1082</v>
      </c>
      <c r="X370">
        <v>0</v>
      </c>
      <c r="Y370">
        <v>1.58E-3</v>
      </c>
      <c r="Z370" t="s">
        <v>1082</v>
      </c>
      <c r="AC370" t="s">
        <v>5110</v>
      </c>
      <c r="AD370">
        <v>1.58E-3</v>
      </c>
      <c r="AF370" t="s">
        <v>5110</v>
      </c>
      <c r="AG370" t="s">
        <v>1082</v>
      </c>
    </row>
    <row r="371" spans="1:33" hidden="1">
      <c r="A371" s="851" t="s">
        <v>5120</v>
      </c>
      <c r="B371" s="851" t="s">
        <v>5110</v>
      </c>
      <c r="C371" s="854">
        <v>0</v>
      </c>
      <c r="D371" s="854">
        <v>0</v>
      </c>
      <c r="E371" s="855" t="s">
        <v>1082</v>
      </c>
      <c r="F371" s="854">
        <v>0</v>
      </c>
      <c r="G371" s="854">
        <v>1.498E-2</v>
      </c>
      <c r="H371" s="855" t="s">
        <v>1082</v>
      </c>
      <c r="I371" s="854">
        <v>2.9302700000000002</v>
      </c>
      <c r="J371" s="855">
        <v>-0.99488784309978262</v>
      </c>
      <c r="K371" s="854">
        <v>16.078130000000002</v>
      </c>
      <c r="L371" s="854">
        <v>5.2232000000000003</v>
      </c>
      <c r="M371" s="855">
        <v>-0.67513634981182513</v>
      </c>
      <c r="O371" t="s">
        <v>5110</v>
      </c>
      <c r="P371">
        <v>0</v>
      </c>
      <c r="Q371">
        <v>0</v>
      </c>
      <c r="R371" t="s">
        <v>1082</v>
      </c>
      <c r="S371">
        <v>0</v>
      </c>
      <c r="T371">
        <v>1.498E-2</v>
      </c>
      <c r="U371" t="s">
        <v>1082</v>
      </c>
      <c r="V371">
        <v>2.9302700000000002</v>
      </c>
      <c r="W371">
        <v>-0.99488784309978262</v>
      </c>
      <c r="X371">
        <v>16.078130000000002</v>
      </c>
      <c r="Y371">
        <v>5.2232000000000003</v>
      </c>
      <c r="Z371">
        <v>-0.67513634981182513</v>
      </c>
      <c r="AC371" t="s">
        <v>5110</v>
      </c>
      <c r="AD371">
        <v>5.2232000000000003</v>
      </c>
      <c r="AF371" t="s">
        <v>5110</v>
      </c>
      <c r="AG371">
        <v>-0.67513634981182513</v>
      </c>
    </row>
    <row r="372" spans="1:33" hidden="1">
      <c r="A372" s="851" t="s">
        <v>5121</v>
      </c>
      <c r="B372" s="851" t="s">
        <v>5110</v>
      </c>
      <c r="C372" s="854">
        <v>0</v>
      </c>
      <c r="D372" s="854">
        <v>0</v>
      </c>
      <c r="E372" s="855" t="s">
        <v>1082</v>
      </c>
      <c r="F372" s="854">
        <v>0.17748</v>
      </c>
      <c r="G372" s="854">
        <v>0.65098</v>
      </c>
      <c r="H372" s="855">
        <v>2.6679062429569531</v>
      </c>
      <c r="I372" s="854">
        <v>4.07233</v>
      </c>
      <c r="J372" s="855">
        <v>-0.84014556777078475</v>
      </c>
      <c r="K372" s="854">
        <v>3.3374899999999998</v>
      </c>
      <c r="L372" s="854">
        <v>18.85286</v>
      </c>
      <c r="M372" s="855">
        <v>4.6488139290304993</v>
      </c>
      <c r="O372" t="s">
        <v>5110</v>
      </c>
      <c r="P372">
        <v>0</v>
      </c>
      <c r="Q372">
        <v>0</v>
      </c>
      <c r="R372" t="s">
        <v>1082</v>
      </c>
      <c r="S372">
        <v>0.17748</v>
      </c>
      <c r="T372">
        <v>0.65098</v>
      </c>
      <c r="U372">
        <v>2.6679062429569531</v>
      </c>
      <c r="V372">
        <v>4.07233</v>
      </c>
      <c r="W372">
        <v>-0.84014556777078475</v>
      </c>
      <c r="X372">
        <v>3.3374899999999998</v>
      </c>
      <c r="Y372">
        <v>18.85286</v>
      </c>
      <c r="Z372">
        <v>4.6488139290304993</v>
      </c>
      <c r="AC372" t="s">
        <v>5110</v>
      </c>
      <c r="AD372">
        <v>18.85286</v>
      </c>
      <c r="AF372" t="s">
        <v>5110</v>
      </c>
      <c r="AG372">
        <v>4.6488139290304993</v>
      </c>
    </row>
    <row r="373" spans="1:33">
      <c r="A373" s="851" t="s">
        <v>5124</v>
      </c>
      <c r="B373" s="851" t="s">
        <v>5110</v>
      </c>
      <c r="C373" s="854">
        <v>0</v>
      </c>
      <c r="D373" s="854">
        <v>0</v>
      </c>
      <c r="E373" s="855" t="s">
        <v>1082</v>
      </c>
      <c r="F373" s="854">
        <v>0</v>
      </c>
      <c r="G373" s="854">
        <v>0</v>
      </c>
      <c r="H373" s="855" t="s">
        <v>1082</v>
      </c>
      <c r="I373" s="854">
        <v>0</v>
      </c>
      <c r="J373" s="855" t="s">
        <v>1082</v>
      </c>
      <c r="K373" s="854">
        <v>0.37191000000000002</v>
      </c>
      <c r="L373" s="854">
        <v>0.39723000000000003</v>
      </c>
      <c r="M373" s="855">
        <v>6.8080987335645826E-2</v>
      </c>
      <c r="O373" t="s">
        <v>5110</v>
      </c>
      <c r="P373">
        <v>0</v>
      </c>
      <c r="Q373">
        <v>0</v>
      </c>
      <c r="R373" t="s">
        <v>1082</v>
      </c>
      <c r="S373">
        <v>0</v>
      </c>
      <c r="T373">
        <v>0</v>
      </c>
      <c r="U373" t="s">
        <v>1082</v>
      </c>
      <c r="V373">
        <v>0</v>
      </c>
      <c r="W373" t="s">
        <v>1082</v>
      </c>
      <c r="X373">
        <v>0.37191000000000002</v>
      </c>
      <c r="Y373">
        <v>0.39723000000000003</v>
      </c>
      <c r="Z373">
        <v>6.8080987335645826E-2</v>
      </c>
      <c r="AC373" t="s">
        <v>5110</v>
      </c>
      <c r="AD373">
        <v>0.39723000000000003</v>
      </c>
      <c r="AF373" t="s">
        <v>5110</v>
      </c>
      <c r="AG373">
        <v>6.8080987335645826E-2</v>
      </c>
    </row>
    <row r="374" spans="1:33" hidden="1">
      <c r="A374" s="851" t="s">
        <v>5127</v>
      </c>
      <c r="B374" s="851" t="s">
        <v>5110</v>
      </c>
      <c r="C374" s="854">
        <v>0</v>
      </c>
      <c r="D374" s="854">
        <v>0</v>
      </c>
      <c r="E374" s="855" t="s">
        <v>1082</v>
      </c>
      <c r="F374" s="854">
        <v>0</v>
      </c>
      <c r="G374" s="854">
        <v>9.7670000000000007E-2</v>
      </c>
      <c r="H374" s="855" t="s">
        <v>1082</v>
      </c>
      <c r="I374" s="854">
        <v>0</v>
      </c>
      <c r="J374" s="855" t="s">
        <v>1082</v>
      </c>
      <c r="K374" s="854">
        <v>15.233930000000001</v>
      </c>
      <c r="L374" s="854">
        <v>0.91432999999999998</v>
      </c>
      <c r="M374" s="855">
        <v>-0.93998068784614341</v>
      </c>
      <c r="O374" t="s">
        <v>5110</v>
      </c>
      <c r="P374">
        <v>0</v>
      </c>
      <c r="Q374">
        <v>0</v>
      </c>
      <c r="R374" t="s">
        <v>1082</v>
      </c>
      <c r="S374">
        <v>0</v>
      </c>
      <c r="T374">
        <v>9.7670000000000007E-2</v>
      </c>
      <c r="U374" t="s">
        <v>1082</v>
      </c>
      <c r="V374">
        <v>0</v>
      </c>
      <c r="W374" t="s">
        <v>1082</v>
      </c>
      <c r="X374">
        <v>15.233930000000001</v>
      </c>
      <c r="Y374">
        <v>0.91432999999999998</v>
      </c>
      <c r="Z374">
        <v>-0.93998068784614341</v>
      </c>
      <c r="AC374" t="s">
        <v>5110</v>
      </c>
      <c r="AD374">
        <v>0.91432999999999998</v>
      </c>
      <c r="AF374" t="s">
        <v>5110</v>
      </c>
      <c r="AG374">
        <v>-0.93998068784614341</v>
      </c>
    </row>
    <row r="375" spans="1:33" hidden="1">
      <c r="A375" s="851" t="s">
        <v>5128</v>
      </c>
      <c r="B375" s="851" t="s">
        <v>5110</v>
      </c>
      <c r="C375" s="854">
        <v>0</v>
      </c>
      <c r="D375" s="854">
        <v>0</v>
      </c>
      <c r="E375" s="855" t="s">
        <v>1082</v>
      </c>
      <c r="F375" s="854">
        <v>7.9719999999999999E-2</v>
      </c>
      <c r="G375" s="854">
        <v>0</v>
      </c>
      <c r="H375" s="855">
        <v>-1</v>
      </c>
      <c r="I375" s="854">
        <v>0.12545000000000001</v>
      </c>
      <c r="J375" s="855">
        <v>-1</v>
      </c>
      <c r="K375" s="854">
        <v>1.28928</v>
      </c>
      <c r="L375" s="854">
        <v>1.7807999999999999</v>
      </c>
      <c r="M375" s="855">
        <v>0.38123603871928524</v>
      </c>
      <c r="O375" t="s">
        <v>5110</v>
      </c>
      <c r="P375">
        <v>0</v>
      </c>
      <c r="Q375">
        <v>0</v>
      </c>
      <c r="R375" t="s">
        <v>1082</v>
      </c>
      <c r="S375">
        <v>7.9719999999999999E-2</v>
      </c>
      <c r="T375">
        <v>0</v>
      </c>
      <c r="U375">
        <v>-1</v>
      </c>
      <c r="V375">
        <v>0.12545000000000001</v>
      </c>
      <c r="W375">
        <v>-1</v>
      </c>
      <c r="X375">
        <v>1.28928</v>
      </c>
      <c r="Y375">
        <v>1.7807999999999999</v>
      </c>
      <c r="Z375">
        <v>0.38123603871928524</v>
      </c>
      <c r="AC375" t="s">
        <v>5110</v>
      </c>
      <c r="AD375">
        <v>1.7807999999999999</v>
      </c>
      <c r="AF375" t="s">
        <v>5110</v>
      </c>
      <c r="AG375">
        <v>0.38123603871928524</v>
      </c>
    </row>
    <row r="376" spans="1:33" hidden="1">
      <c r="A376" s="851" t="s">
        <v>5129</v>
      </c>
      <c r="B376" s="851" t="s">
        <v>5110</v>
      </c>
      <c r="C376" s="854">
        <v>6.6727499999999997</v>
      </c>
      <c r="D376" s="854">
        <v>0</v>
      </c>
      <c r="E376" s="855">
        <v>-1</v>
      </c>
      <c r="F376" s="854">
        <v>6.6727499999999997</v>
      </c>
      <c r="G376" s="854">
        <v>0</v>
      </c>
      <c r="H376" s="855">
        <v>-1</v>
      </c>
      <c r="I376" s="854">
        <v>0</v>
      </c>
      <c r="J376" s="855" t="s">
        <v>1082</v>
      </c>
      <c r="K376" s="854">
        <v>10.80095</v>
      </c>
      <c r="L376" s="854">
        <v>17.148060000000001</v>
      </c>
      <c r="M376" s="855">
        <v>0.58764367949115592</v>
      </c>
      <c r="O376" t="s">
        <v>5110</v>
      </c>
      <c r="P376">
        <v>6.6727499999999997</v>
      </c>
      <c r="Q376">
        <v>0</v>
      </c>
      <c r="R376">
        <v>-1</v>
      </c>
      <c r="S376">
        <v>6.6727499999999997</v>
      </c>
      <c r="T376">
        <v>0</v>
      </c>
      <c r="U376">
        <v>-1</v>
      </c>
      <c r="V376">
        <v>0</v>
      </c>
      <c r="W376" t="s">
        <v>1082</v>
      </c>
      <c r="X376">
        <v>10.80095</v>
      </c>
      <c r="Y376">
        <v>17.148060000000001</v>
      </c>
      <c r="Z376">
        <v>0.58764367949115592</v>
      </c>
      <c r="AC376" t="s">
        <v>5110</v>
      </c>
      <c r="AD376">
        <v>17.148060000000001</v>
      </c>
      <c r="AF376" t="s">
        <v>5110</v>
      </c>
      <c r="AG376">
        <v>0.58764367949115592</v>
      </c>
    </row>
    <row r="377" spans="1:33" hidden="1">
      <c r="A377" s="851" t="s">
        <v>5130</v>
      </c>
      <c r="B377" s="851" t="s">
        <v>5110</v>
      </c>
      <c r="C377" s="854">
        <v>0</v>
      </c>
      <c r="D377" s="854">
        <v>0</v>
      </c>
      <c r="E377" s="855" t="s">
        <v>1082</v>
      </c>
      <c r="F377" s="854">
        <v>0</v>
      </c>
      <c r="G377" s="854">
        <v>0</v>
      </c>
      <c r="H377" s="855" t="s">
        <v>1082</v>
      </c>
      <c r="I377" s="854">
        <v>5.8272599999999999</v>
      </c>
      <c r="J377" s="855">
        <v>-1</v>
      </c>
      <c r="K377" s="854">
        <v>0</v>
      </c>
      <c r="L377" s="854">
        <v>5.8300099999999997</v>
      </c>
      <c r="M377" s="855" t="s">
        <v>1082</v>
      </c>
      <c r="O377" t="s">
        <v>5110</v>
      </c>
      <c r="P377">
        <v>0</v>
      </c>
      <c r="Q377">
        <v>0</v>
      </c>
      <c r="R377" t="s">
        <v>1082</v>
      </c>
      <c r="S377">
        <v>0</v>
      </c>
      <c r="T377">
        <v>0</v>
      </c>
      <c r="U377" t="s">
        <v>1082</v>
      </c>
      <c r="V377">
        <v>5.8272599999999999</v>
      </c>
      <c r="W377">
        <v>-1</v>
      </c>
      <c r="X377">
        <v>0</v>
      </c>
      <c r="Y377">
        <v>5.8300099999999997</v>
      </c>
      <c r="Z377" t="s">
        <v>1082</v>
      </c>
      <c r="AC377" t="s">
        <v>5110</v>
      </c>
      <c r="AD377">
        <v>5.8300099999999997</v>
      </c>
      <c r="AF377" t="s">
        <v>5110</v>
      </c>
      <c r="AG377" t="s">
        <v>1082</v>
      </c>
    </row>
    <row r="378" spans="1:33" hidden="1">
      <c r="A378" s="851" t="s">
        <v>5131</v>
      </c>
      <c r="B378" s="851" t="s">
        <v>5110</v>
      </c>
      <c r="C378" s="854">
        <v>0</v>
      </c>
      <c r="D378" s="854">
        <v>0</v>
      </c>
      <c r="E378" s="855" t="s">
        <v>1082</v>
      </c>
      <c r="F378" s="854">
        <v>0</v>
      </c>
      <c r="G378" s="854">
        <v>0.70087999999999995</v>
      </c>
      <c r="H378" s="855" t="s">
        <v>1082</v>
      </c>
      <c r="I378" s="854">
        <v>18.25562</v>
      </c>
      <c r="J378" s="855">
        <v>-0.96160743924336722</v>
      </c>
      <c r="K378" s="854">
        <v>0.86777000000000004</v>
      </c>
      <c r="L378" s="854">
        <v>49.909329999999997</v>
      </c>
      <c r="M378" s="855">
        <v>56.514468119432564</v>
      </c>
      <c r="O378" t="s">
        <v>5110</v>
      </c>
      <c r="P378">
        <v>0</v>
      </c>
      <c r="Q378">
        <v>0</v>
      </c>
      <c r="R378" t="s">
        <v>1082</v>
      </c>
      <c r="S378">
        <v>0</v>
      </c>
      <c r="T378">
        <v>0.70087999999999995</v>
      </c>
      <c r="U378" t="s">
        <v>1082</v>
      </c>
      <c r="V378">
        <v>18.25562</v>
      </c>
      <c r="W378">
        <v>-0.96160743924336722</v>
      </c>
      <c r="X378">
        <v>0.86777000000000004</v>
      </c>
      <c r="Y378">
        <v>49.909329999999997</v>
      </c>
      <c r="Z378">
        <v>56.514468119432564</v>
      </c>
      <c r="AC378" t="s">
        <v>5110</v>
      </c>
      <c r="AD378">
        <v>49.909329999999997</v>
      </c>
      <c r="AF378" t="s">
        <v>5110</v>
      </c>
      <c r="AG378">
        <v>56.514468119432564</v>
      </c>
    </row>
    <row r="379" spans="1:33" hidden="1">
      <c r="A379" s="851" t="s">
        <v>5132</v>
      </c>
      <c r="B379" s="851" t="s">
        <v>5110</v>
      </c>
      <c r="C379" s="854">
        <v>4.5641499999999997</v>
      </c>
      <c r="D379" s="854">
        <v>0</v>
      </c>
      <c r="E379" s="855">
        <v>-1</v>
      </c>
      <c r="F379" s="854">
        <v>4.5641499999999997</v>
      </c>
      <c r="G379" s="854">
        <v>0</v>
      </c>
      <c r="H379" s="855">
        <v>-1</v>
      </c>
      <c r="I379" s="854">
        <v>0</v>
      </c>
      <c r="J379" s="855" t="s">
        <v>1082</v>
      </c>
      <c r="K379" s="854">
        <v>88.628150000000005</v>
      </c>
      <c r="L379" s="854">
        <v>0</v>
      </c>
      <c r="M379" s="855">
        <v>-1</v>
      </c>
      <c r="O379" t="s">
        <v>5110</v>
      </c>
      <c r="P379">
        <v>4.5641499999999997</v>
      </c>
      <c r="Q379">
        <v>0</v>
      </c>
      <c r="R379">
        <v>-1</v>
      </c>
      <c r="S379">
        <v>4.5641499999999997</v>
      </c>
      <c r="T379">
        <v>0</v>
      </c>
      <c r="U379">
        <v>-1</v>
      </c>
      <c r="V379">
        <v>0</v>
      </c>
      <c r="W379" t="s">
        <v>1082</v>
      </c>
      <c r="X379">
        <v>88.628150000000005</v>
      </c>
      <c r="Y379">
        <v>0</v>
      </c>
      <c r="Z379">
        <v>-1</v>
      </c>
      <c r="AC379" t="s">
        <v>5110</v>
      </c>
      <c r="AD379">
        <v>0</v>
      </c>
      <c r="AF379" t="s">
        <v>5110</v>
      </c>
      <c r="AG379">
        <v>-1</v>
      </c>
    </row>
    <row r="380" spans="1:33" hidden="1">
      <c r="A380" s="851" t="s">
        <v>5133</v>
      </c>
      <c r="B380" s="851" t="s">
        <v>5110</v>
      </c>
      <c r="C380" s="854">
        <v>0</v>
      </c>
      <c r="D380" s="854">
        <v>0</v>
      </c>
      <c r="E380" s="855" t="s">
        <v>1082</v>
      </c>
      <c r="F380" s="854">
        <v>0</v>
      </c>
      <c r="G380" s="854">
        <v>0</v>
      </c>
      <c r="H380" s="855" t="s">
        <v>1082</v>
      </c>
      <c r="I380" s="854">
        <v>5.4900000000000001E-3</v>
      </c>
      <c r="J380" s="855">
        <v>-1</v>
      </c>
      <c r="K380" s="854">
        <v>0</v>
      </c>
      <c r="L380" s="854">
        <v>2.0588500000000001</v>
      </c>
      <c r="M380" s="855" t="s">
        <v>1082</v>
      </c>
      <c r="O380" t="s">
        <v>5110</v>
      </c>
      <c r="P380">
        <v>0</v>
      </c>
      <c r="Q380">
        <v>0</v>
      </c>
      <c r="R380" t="s">
        <v>1082</v>
      </c>
      <c r="S380">
        <v>0</v>
      </c>
      <c r="T380">
        <v>0</v>
      </c>
      <c r="U380" t="s">
        <v>1082</v>
      </c>
      <c r="V380">
        <v>5.4900000000000001E-3</v>
      </c>
      <c r="W380">
        <v>-1</v>
      </c>
      <c r="X380">
        <v>0</v>
      </c>
      <c r="Y380">
        <v>2.0588500000000001</v>
      </c>
      <c r="Z380" t="s">
        <v>1082</v>
      </c>
      <c r="AC380" t="s">
        <v>5110</v>
      </c>
      <c r="AD380">
        <v>2.0588500000000001</v>
      </c>
      <c r="AF380" t="s">
        <v>5110</v>
      </c>
      <c r="AG380" t="s">
        <v>1082</v>
      </c>
    </row>
    <row r="381" spans="1:33" hidden="1">
      <c r="A381" s="851" t="s">
        <v>5134</v>
      </c>
      <c r="B381" s="851" t="s">
        <v>5110</v>
      </c>
      <c r="C381" s="854">
        <v>0</v>
      </c>
      <c r="D381" s="854">
        <v>0</v>
      </c>
      <c r="E381" s="855" t="s">
        <v>1082</v>
      </c>
      <c r="F381" s="854">
        <v>0</v>
      </c>
      <c r="G381" s="854">
        <v>0</v>
      </c>
      <c r="H381" s="855" t="s">
        <v>1082</v>
      </c>
      <c r="I381" s="854">
        <v>0</v>
      </c>
      <c r="J381" s="855" t="s">
        <v>1082</v>
      </c>
      <c r="K381" s="854">
        <v>0</v>
      </c>
      <c r="L381" s="854">
        <v>19.83691</v>
      </c>
      <c r="M381" s="855" t="s">
        <v>1082</v>
      </c>
      <c r="O381" t="s">
        <v>5110</v>
      </c>
      <c r="P381">
        <v>0</v>
      </c>
      <c r="Q381">
        <v>0</v>
      </c>
      <c r="R381" t="s">
        <v>1082</v>
      </c>
      <c r="S381">
        <v>0</v>
      </c>
      <c r="T381">
        <v>0</v>
      </c>
      <c r="U381" t="s">
        <v>1082</v>
      </c>
      <c r="V381">
        <v>0</v>
      </c>
      <c r="W381" t="s">
        <v>1082</v>
      </c>
      <c r="X381">
        <v>0</v>
      </c>
      <c r="Y381">
        <v>19.83691</v>
      </c>
      <c r="Z381" t="s">
        <v>1082</v>
      </c>
      <c r="AC381" t="s">
        <v>5110</v>
      </c>
      <c r="AD381">
        <v>19.83691</v>
      </c>
      <c r="AF381" t="s">
        <v>5110</v>
      </c>
      <c r="AG381" t="s">
        <v>1082</v>
      </c>
    </row>
    <row r="382" spans="1:33" hidden="1">
      <c r="A382" s="851" t="s">
        <v>5135</v>
      </c>
      <c r="B382" s="851" t="s">
        <v>5110</v>
      </c>
      <c r="C382" s="854">
        <v>7.7751999999999999</v>
      </c>
      <c r="D382" s="854">
        <v>0</v>
      </c>
      <c r="E382" s="855">
        <v>-1</v>
      </c>
      <c r="F382" s="854">
        <v>17.875699999999998</v>
      </c>
      <c r="G382" s="854">
        <v>14.400499999999999</v>
      </c>
      <c r="H382" s="855">
        <v>-0.1944091699905458</v>
      </c>
      <c r="I382" s="854">
        <v>0</v>
      </c>
      <c r="J382" s="855" t="s">
        <v>1082</v>
      </c>
      <c r="K382" s="854">
        <v>159.14150000000001</v>
      </c>
      <c r="L382" s="854">
        <v>133.8819</v>
      </c>
      <c r="M382" s="855">
        <v>-0.15872415429036424</v>
      </c>
      <c r="O382" t="s">
        <v>5110</v>
      </c>
      <c r="P382">
        <v>7.7751999999999999</v>
      </c>
      <c r="Q382">
        <v>0</v>
      </c>
      <c r="R382">
        <v>-1</v>
      </c>
      <c r="S382">
        <v>17.875699999999998</v>
      </c>
      <c r="T382">
        <v>14.400499999999999</v>
      </c>
      <c r="U382">
        <v>-0.1944091699905458</v>
      </c>
      <c r="V382">
        <v>0</v>
      </c>
      <c r="W382" t="s">
        <v>1082</v>
      </c>
      <c r="X382">
        <v>159.14150000000001</v>
      </c>
      <c r="Y382">
        <v>133.8819</v>
      </c>
      <c r="Z382">
        <v>-0.15872415429036424</v>
      </c>
      <c r="AC382" t="s">
        <v>5110</v>
      </c>
      <c r="AD382">
        <v>133.8819</v>
      </c>
      <c r="AF382" t="s">
        <v>5110</v>
      </c>
      <c r="AG382">
        <v>-0.15872415429036424</v>
      </c>
    </row>
    <row r="383" spans="1:33" hidden="1">
      <c r="A383" s="851" t="s">
        <v>5136</v>
      </c>
      <c r="B383" s="851" t="s">
        <v>5110</v>
      </c>
      <c r="C383" s="854">
        <v>28.009209999999999</v>
      </c>
      <c r="D383" s="854">
        <v>12.663220000000001</v>
      </c>
      <c r="E383" s="855">
        <v>-0.54789085447251096</v>
      </c>
      <c r="F383" s="854">
        <v>73.863889999999998</v>
      </c>
      <c r="G383" s="854">
        <v>44.323090000000001</v>
      </c>
      <c r="H383" s="855">
        <v>-0.39993561129802391</v>
      </c>
      <c r="I383" s="854">
        <v>56.454129999999999</v>
      </c>
      <c r="J383" s="855">
        <v>-0.21488312723976077</v>
      </c>
      <c r="K383" s="854">
        <v>484.15555000000001</v>
      </c>
      <c r="L383" s="854">
        <v>532.96747000000005</v>
      </c>
      <c r="M383" s="855">
        <v>0.10081867284181723</v>
      </c>
      <c r="O383" t="s">
        <v>5110</v>
      </c>
      <c r="P383">
        <v>28.009209999999999</v>
      </c>
      <c r="Q383">
        <v>12.663220000000001</v>
      </c>
      <c r="R383">
        <v>-0.54789085447251096</v>
      </c>
      <c r="S383">
        <v>73.863889999999998</v>
      </c>
      <c r="T383">
        <v>44.323090000000001</v>
      </c>
      <c r="U383">
        <v>-0.39993561129802391</v>
      </c>
      <c r="V383">
        <v>56.454129999999999</v>
      </c>
      <c r="W383">
        <v>-0.21488312723976077</v>
      </c>
      <c r="X383">
        <v>484.15555000000001</v>
      </c>
      <c r="Y383">
        <v>532.96747000000005</v>
      </c>
      <c r="Z383">
        <v>0.10081867284181723</v>
      </c>
      <c r="AC383" t="s">
        <v>5110</v>
      </c>
      <c r="AD383">
        <v>532.96747000000005</v>
      </c>
      <c r="AF383" t="s">
        <v>5110</v>
      </c>
      <c r="AG383">
        <v>0.10081867284181723</v>
      </c>
    </row>
    <row r="384" spans="1:33" hidden="1">
      <c r="A384" s="851" t="s">
        <v>5140</v>
      </c>
      <c r="B384" s="851" t="s">
        <v>5110</v>
      </c>
      <c r="C384" s="854">
        <v>0</v>
      </c>
      <c r="D384" s="854">
        <v>0</v>
      </c>
      <c r="E384" s="855" t="s">
        <v>1082</v>
      </c>
      <c r="F384" s="854">
        <v>0</v>
      </c>
      <c r="G384" s="854">
        <v>0</v>
      </c>
      <c r="H384" s="855" t="s">
        <v>1082</v>
      </c>
      <c r="I384" s="854">
        <v>17.655639999999998</v>
      </c>
      <c r="J384" s="855">
        <v>-1</v>
      </c>
      <c r="K384" s="854">
        <v>28.24391</v>
      </c>
      <c r="L384" s="854">
        <v>180.28031999999999</v>
      </c>
      <c r="M384" s="855">
        <v>5.3829802601693597</v>
      </c>
      <c r="O384" t="s">
        <v>5110</v>
      </c>
      <c r="P384">
        <v>0</v>
      </c>
      <c r="Q384">
        <v>0</v>
      </c>
      <c r="R384" t="s">
        <v>1082</v>
      </c>
      <c r="S384">
        <v>0</v>
      </c>
      <c r="T384">
        <v>0</v>
      </c>
      <c r="U384" t="s">
        <v>1082</v>
      </c>
      <c r="V384">
        <v>17.655639999999998</v>
      </c>
      <c r="W384">
        <v>-1</v>
      </c>
      <c r="X384">
        <v>28.24391</v>
      </c>
      <c r="Y384">
        <v>180.28031999999999</v>
      </c>
      <c r="Z384">
        <v>5.3829802601693597</v>
      </c>
      <c r="AC384" t="s">
        <v>5110</v>
      </c>
      <c r="AD384">
        <v>180.28031999999999</v>
      </c>
      <c r="AF384" t="s">
        <v>5110</v>
      </c>
      <c r="AG384">
        <v>5.3829802601693597</v>
      </c>
    </row>
    <row r="385" spans="1:33" hidden="1">
      <c r="A385" s="851" t="s">
        <v>5142</v>
      </c>
      <c r="B385" s="851" t="s">
        <v>5110</v>
      </c>
      <c r="C385" s="854">
        <v>0</v>
      </c>
      <c r="D385" s="854">
        <v>0</v>
      </c>
      <c r="E385" s="855" t="s">
        <v>1082</v>
      </c>
      <c r="F385" s="854">
        <v>0</v>
      </c>
      <c r="G385" s="854">
        <v>0</v>
      </c>
      <c r="H385" s="855" t="s">
        <v>1082</v>
      </c>
      <c r="I385" s="854">
        <v>0</v>
      </c>
      <c r="J385" s="855" t="s">
        <v>1082</v>
      </c>
      <c r="K385" s="854">
        <v>3.807E-2</v>
      </c>
      <c r="L385" s="854">
        <v>5.6919999999999998E-2</v>
      </c>
      <c r="M385" s="855">
        <v>0.49514053060152352</v>
      </c>
      <c r="O385" t="s">
        <v>5110</v>
      </c>
      <c r="P385">
        <v>0</v>
      </c>
      <c r="Q385">
        <v>0</v>
      </c>
      <c r="R385" t="s">
        <v>1082</v>
      </c>
      <c r="S385">
        <v>0</v>
      </c>
      <c r="T385">
        <v>0</v>
      </c>
      <c r="U385" t="s">
        <v>1082</v>
      </c>
      <c r="V385">
        <v>0</v>
      </c>
      <c r="W385" t="s">
        <v>1082</v>
      </c>
      <c r="X385">
        <v>3.807E-2</v>
      </c>
      <c r="Y385">
        <v>5.6919999999999998E-2</v>
      </c>
      <c r="Z385">
        <v>0.49514053060152352</v>
      </c>
      <c r="AC385" t="s">
        <v>5110</v>
      </c>
      <c r="AD385">
        <v>5.6919999999999998E-2</v>
      </c>
      <c r="AF385" t="s">
        <v>5110</v>
      </c>
      <c r="AG385">
        <v>0.49514053060152352</v>
      </c>
    </row>
    <row r="386" spans="1:33" hidden="1">
      <c r="A386" s="851" t="s">
        <v>5144</v>
      </c>
      <c r="B386" s="851" t="s">
        <v>5110</v>
      </c>
      <c r="C386" s="854">
        <v>0</v>
      </c>
      <c r="D386" s="854">
        <v>0</v>
      </c>
      <c r="E386" s="855" t="s">
        <v>1082</v>
      </c>
      <c r="F386" s="854">
        <v>0</v>
      </c>
      <c r="G386" s="854">
        <v>0</v>
      </c>
      <c r="H386" s="855" t="s">
        <v>1082</v>
      </c>
      <c r="I386" s="854">
        <v>0</v>
      </c>
      <c r="J386" s="855" t="s">
        <v>1082</v>
      </c>
      <c r="K386" s="854">
        <v>0</v>
      </c>
      <c r="L386" s="854">
        <v>18.328620000000001</v>
      </c>
      <c r="M386" s="855" t="s">
        <v>1082</v>
      </c>
      <c r="O386" t="s">
        <v>5110</v>
      </c>
      <c r="P386">
        <v>0</v>
      </c>
      <c r="Q386">
        <v>0</v>
      </c>
      <c r="R386" t="s">
        <v>1082</v>
      </c>
      <c r="S386">
        <v>0</v>
      </c>
      <c r="T386">
        <v>0</v>
      </c>
      <c r="U386" t="s">
        <v>1082</v>
      </c>
      <c r="V386">
        <v>0</v>
      </c>
      <c r="W386" t="s">
        <v>1082</v>
      </c>
      <c r="X386">
        <v>0</v>
      </c>
      <c r="Y386">
        <v>18.328620000000001</v>
      </c>
      <c r="Z386" t="s">
        <v>1082</v>
      </c>
      <c r="AC386" t="s">
        <v>5110</v>
      </c>
      <c r="AD386">
        <v>18.328620000000001</v>
      </c>
      <c r="AF386" t="s">
        <v>5110</v>
      </c>
      <c r="AG386" t="s">
        <v>1082</v>
      </c>
    </row>
    <row r="387" spans="1:33" hidden="1">
      <c r="A387" s="852" t="s">
        <v>735</v>
      </c>
      <c r="B387" s="852" t="s">
        <v>5110</v>
      </c>
      <c r="C387" s="856">
        <v>47.02131</v>
      </c>
      <c r="D387" s="856">
        <v>12.663220000000001</v>
      </c>
      <c r="E387" s="857">
        <v>-0.73069189267589518</v>
      </c>
      <c r="F387" s="856">
        <v>103.23369</v>
      </c>
      <c r="G387" s="856">
        <v>60.188099999999999</v>
      </c>
      <c r="H387" s="857">
        <v>-0.41697230816800213</v>
      </c>
      <c r="I387" s="856">
        <v>105.32619</v>
      </c>
      <c r="J387" s="857">
        <v>-0.42855523398311479</v>
      </c>
      <c r="K387" s="856">
        <v>808.18664000000001</v>
      </c>
      <c r="L387" s="856">
        <v>987.46839</v>
      </c>
      <c r="M387" s="857">
        <v>0.22183211293866467</v>
      </c>
      <c r="O387" t="s">
        <v>5110</v>
      </c>
      <c r="P387">
        <v>47.02131</v>
      </c>
      <c r="Q387">
        <v>12.663220000000001</v>
      </c>
      <c r="R387">
        <v>-0.73069189267589518</v>
      </c>
      <c r="S387">
        <v>103.23369</v>
      </c>
      <c r="T387">
        <v>60.188099999999999</v>
      </c>
      <c r="U387">
        <v>-0.41697230816800213</v>
      </c>
      <c r="V387">
        <v>105.32619</v>
      </c>
      <c r="W387">
        <v>-0.42855523398311479</v>
      </c>
      <c r="X387">
        <v>808.18664000000001</v>
      </c>
      <c r="Y387">
        <v>987.46839</v>
      </c>
      <c r="Z387">
        <v>0.22183211293866467</v>
      </c>
      <c r="AC387" t="s">
        <v>5110</v>
      </c>
      <c r="AD387">
        <v>987.46839</v>
      </c>
      <c r="AF387" t="s">
        <v>5110</v>
      </c>
      <c r="AG387">
        <v>0.22183211293866467</v>
      </c>
    </row>
    <row r="388" spans="1:33" hidden="1">
      <c r="A388" s="851" t="s">
        <v>5119</v>
      </c>
      <c r="B388" s="851" t="s">
        <v>453</v>
      </c>
      <c r="C388" s="854">
        <v>0</v>
      </c>
      <c r="D388" s="854">
        <v>0</v>
      </c>
      <c r="E388" s="855" t="s">
        <v>1082</v>
      </c>
      <c r="F388" s="854">
        <v>0</v>
      </c>
      <c r="G388" s="854">
        <v>0</v>
      </c>
      <c r="H388" s="855" t="s">
        <v>1082</v>
      </c>
      <c r="I388" s="854">
        <v>0</v>
      </c>
      <c r="J388" s="855" t="s">
        <v>1082</v>
      </c>
      <c r="K388" s="854">
        <v>6.5559999999999993E-2</v>
      </c>
      <c r="L388" s="854">
        <v>0</v>
      </c>
      <c r="M388" s="855">
        <v>-1</v>
      </c>
      <c r="O388" t="s">
        <v>453</v>
      </c>
      <c r="P388">
        <v>0</v>
      </c>
      <c r="Q388">
        <v>0</v>
      </c>
      <c r="R388" t="s">
        <v>1082</v>
      </c>
      <c r="S388">
        <v>0</v>
      </c>
      <c r="T388">
        <v>0</v>
      </c>
      <c r="U388" t="s">
        <v>1082</v>
      </c>
      <c r="V388">
        <v>0</v>
      </c>
      <c r="W388" t="s">
        <v>1082</v>
      </c>
      <c r="X388">
        <v>6.5559999999999993E-2</v>
      </c>
      <c r="Y388">
        <v>0</v>
      </c>
      <c r="Z388">
        <v>-1</v>
      </c>
      <c r="AC388" t="s">
        <v>453</v>
      </c>
      <c r="AD388">
        <v>0</v>
      </c>
      <c r="AF388" t="s">
        <v>453</v>
      </c>
      <c r="AG388">
        <v>-1</v>
      </c>
    </row>
    <row r="389" spans="1:33" hidden="1">
      <c r="A389" s="851" t="s">
        <v>5120</v>
      </c>
      <c r="B389" s="851" t="s">
        <v>453</v>
      </c>
      <c r="C389" s="854">
        <v>0</v>
      </c>
      <c r="D389" s="854">
        <v>0</v>
      </c>
      <c r="E389" s="855" t="s">
        <v>1082</v>
      </c>
      <c r="F389" s="854">
        <v>0</v>
      </c>
      <c r="G389" s="854">
        <v>0</v>
      </c>
      <c r="H389" s="855" t="s">
        <v>1082</v>
      </c>
      <c r="I389" s="854">
        <v>0</v>
      </c>
      <c r="J389" s="855" t="s">
        <v>1082</v>
      </c>
      <c r="K389" s="854">
        <v>1.84256</v>
      </c>
      <c r="L389" s="854">
        <v>0</v>
      </c>
      <c r="M389" s="855">
        <v>-1</v>
      </c>
      <c r="O389" t="s">
        <v>453</v>
      </c>
      <c r="P389">
        <v>0</v>
      </c>
      <c r="Q389">
        <v>0</v>
      </c>
      <c r="R389" t="s">
        <v>1082</v>
      </c>
      <c r="S389">
        <v>0</v>
      </c>
      <c r="T389">
        <v>0</v>
      </c>
      <c r="U389" t="s">
        <v>1082</v>
      </c>
      <c r="V389">
        <v>0</v>
      </c>
      <c r="W389" t="s">
        <v>1082</v>
      </c>
      <c r="X389">
        <v>1.84256</v>
      </c>
      <c r="Y389">
        <v>0</v>
      </c>
      <c r="Z389">
        <v>-1</v>
      </c>
      <c r="AC389" t="s">
        <v>453</v>
      </c>
      <c r="AD389">
        <v>0</v>
      </c>
      <c r="AF389" t="s">
        <v>453</v>
      </c>
      <c r="AG389">
        <v>-1</v>
      </c>
    </row>
    <row r="390" spans="1:33" hidden="1">
      <c r="A390" s="851" t="s">
        <v>5121</v>
      </c>
      <c r="B390" s="851" t="s">
        <v>453</v>
      </c>
      <c r="C390" s="854">
        <v>0</v>
      </c>
      <c r="D390" s="854">
        <v>0</v>
      </c>
      <c r="E390" s="855" t="s">
        <v>1082</v>
      </c>
      <c r="F390" s="854">
        <v>0</v>
      </c>
      <c r="G390" s="854">
        <v>1.2200000000000001E-2</v>
      </c>
      <c r="H390" s="855" t="s">
        <v>1082</v>
      </c>
      <c r="I390" s="854">
        <v>0</v>
      </c>
      <c r="J390" s="855" t="s">
        <v>1082</v>
      </c>
      <c r="K390" s="854">
        <v>2.4247299999999998</v>
      </c>
      <c r="L390" s="854">
        <v>1.2200000000000001E-2</v>
      </c>
      <c r="M390" s="855">
        <v>-0.99496851195803249</v>
      </c>
      <c r="O390" t="s">
        <v>453</v>
      </c>
      <c r="P390">
        <v>0</v>
      </c>
      <c r="Q390">
        <v>0</v>
      </c>
      <c r="R390" t="s">
        <v>1082</v>
      </c>
      <c r="S390">
        <v>0</v>
      </c>
      <c r="T390">
        <v>1.2200000000000001E-2</v>
      </c>
      <c r="U390" t="s">
        <v>1082</v>
      </c>
      <c r="V390">
        <v>0</v>
      </c>
      <c r="W390" t="s">
        <v>1082</v>
      </c>
      <c r="X390">
        <v>2.4247299999999998</v>
      </c>
      <c r="Y390">
        <v>1.2200000000000001E-2</v>
      </c>
      <c r="Z390">
        <v>-0.99496851195803249</v>
      </c>
      <c r="AC390" t="s">
        <v>453</v>
      </c>
      <c r="AD390">
        <v>1.2200000000000001E-2</v>
      </c>
      <c r="AF390" t="s">
        <v>453</v>
      </c>
      <c r="AG390">
        <v>-0.99496851195803249</v>
      </c>
    </row>
    <row r="391" spans="1:33">
      <c r="A391" s="851" t="s">
        <v>5124</v>
      </c>
      <c r="B391" s="851" t="s">
        <v>453</v>
      </c>
      <c r="C391" s="854">
        <v>0</v>
      </c>
      <c r="D391" s="854">
        <v>0</v>
      </c>
      <c r="E391" s="855" t="s">
        <v>1082</v>
      </c>
      <c r="F391" s="854">
        <v>0</v>
      </c>
      <c r="G391" s="854">
        <v>0</v>
      </c>
      <c r="H391" s="855" t="s">
        <v>1082</v>
      </c>
      <c r="I391" s="854">
        <v>0</v>
      </c>
      <c r="J391" s="855" t="s">
        <v>1082</v>
      </c>
      <c r="K391" s="854">
        <v>4.4109299999999996</v>
      </c>
      <c r="L391" s="854">
        <v>0</v>
      </c>
      <c r="M391" s="855">
        <v>-1</v>
      </c>
      <c r="O391" t="s">
        <v>453</v>
      </c>
      <c r="P391">
        <v>0</v>
      </c>
      <c r="Q391">
        <v>0</v>
      </c>
      <c r="R391" t="s">
        <v>1082</v>
      </c>
      <c r="S391">
        <v>0</v>
      </c>
      <c r="T391">
        <v>0</v>
      </c>
      <c r="U391" t="s">
        <v>1082</v>
      </c>
      <c r="V391">
        <v>0</v>
      </c>
      <c r="W391" t="s">
        <v>1082</v>
      </c>
      <c r="X391">
        <v>4.4109299999999996</v>
      </c>
      <c r="Y391">
        <v>0</v>
      </c>
      <c r="Z391">
        <v>-1</v>
      </c>
      <c r="AC391" t="s">
        <v>453</v>
      </c>
      <c r="AD391">
        <v>0</v>
      </c>
      <c r="AF391" t="s">
        <v>453</v>
      </c>
      <c r="AG391">
        <v>-1</v>
      </c>
    </row>
    <row r="392" spans="1:33" hidden="1">
      <c r="A392" s="851" t="s">
        <v>5128</v>
      </c>
      <c r="B392" s="851" t="s">
        <v>453</v>
      </c>
      <c r="C392" s="854">
        <v>0</v>
      </c>
      <c r="D392" s="854">
        <v>0</v>
      </c>
      <c r="E392" s="855" t="s">
        <v>1082</v>
      </c>
      <c r="F392" s="854">
        <v>0</v>
      </c>
      <c r="G392" s="854">
        <v>0</v>
      </c>
      <c r="H392" s="855" t="s">
        <v>1082</v>
      </c>
      <c r="I392" s="854">
        <v>0</v>
      </c>
      <c r="J392" s="855" t="s">
        <v>1082</v>
      </c>
      <c r="K392" s="854">
        <v>524.47378000000003</v>
      </c>
      <c r="L392" s="854">
        <v>1.695E-2</v>
      </c>
      <c r="M392" s="855">
        <v>-0.99996768189250562</v>
      </c>
      <c r="O392" t="s">
        <v>453</v>
      </c>
      <c r="P392">
        <v>0</v>
      </c>
      <c r="Q392">
        <v>0</v>
      </c>
      <c r="R392" t="s">
        <v>1082</v>
      </c>
      <c r="S392">
        <v>0</v>
      </c>
      <c r="T392">
        <v>0</v>
      </c>
      <c r="U392" t="s">
        <v>1082</v>
      </c>
      <c r="V392">
        <v>0</v>
      </c>
      <c r="W392" t="s">
        <v>1082</v>
      </c>
      <c r="X392">
        <v>524.47378000000003</v>
      </c>
      <c r="Y392">
        <v>1.695E-2</v>
      </c>
      <c r="Z392">
        <v>-0.99996768189250562</v>
      </c>
      <c r="AC392" t="s">
        <v>453</v>
      </c>
      <c r="AD392">
        <v>1.695E-2</v>
      </c>
      <c r="AF392" t="s">
        <v>453</v>
      </c>
      <c r="AG392">
        <v>-0.99996768189250562</v>
      </c>
    </row>
    <row r="393" spans="1:33" hidden="1">
      <c r="A393" s="851" t="s">
        <v>5129</v>
      </c>
      <c r="B393" s="851" t="s">
        <v>453</v>
      </c>
      <c r="C393" s="854">
        <v>0</v>
      </c>
      <c r="D393" s="854">
        <v>0</v>
      </c>
      <c r="E393" s="855" t="s">
        <v>1082</v>
      </c>
      <c r="F393" s="854">
        <v>0</v>
      </c>
      <c r="G393" s="854">
        <v>1E-3</v>
      </c>
      <c r="H393" s="855" t="s">
        <v>1082</v>
      </c>
      <c r="I393" s="854">
        <v>9.4999999999999998E-3</v>
      </c>
      <c r="J393" s="855">
        <v>-0.89473684210526316</v>
      </c>
      <c r="K393" s="854">
        <v>0</v>
      </c>
      <c r="L393" s="854">
        <v>1.0500000000000001E-2</v>
      </c>
      <c r="M393" s="855" t="s">
        <v>1082</v>
      </c>
      <c r="O393" t="s">
        <v>453</v>
      </c>
      <c r="P393">
        <v>0</v>
      </c>
      <c r="Q393">
        <v>0</v>
      </c>
      <c r="R393" t="s">
        <v>1082</v>
      </c>
      <c r="S393">
        <v>0</v>
      </c>
      <c r="T393">
        <v>1E-3</v>
      </c>
      <c r="U393" t="s">
        <v>1082</v>
      </c>
      <c r="V393">
        <v>9.4999999999999998E-3</v>
      </c>
      <c r="W393">
        <v>-0.89473684210526316</v>
      </c>
      <c r="X393">
        <v>0</v>
      </c>
      <c r="Y393">
        <v>1.0500000000000001E-2</v>
      </c>
      <c r="Z393" t="s">
        <v>1082</v>
      </c>
      <c r="AC393" t="s">
        <v>453</v>
      </c>
      <c r="AD393">
        <v>1.0500000000000001E-2</v>
      </c>
      <c r="AF393" t="s">
        <v>453</v>
      </c>
      <c r="AG393" t="s">
        <v>1082</v>
      </c>
    </row>
    <row r="394" spans="1:33" hidden="1">
      <c r="A394" s="851" t="s">
        <v>5130</v>
      </c>
      <c r="B394" s="851" t="s">
        <v>453</v>
      </c>
      <c r="C394" s="854">
        <v>0</v>
      </c>
      <c r="D394" s="854">
        <v>0</v>
      </c>
      <c r="E394" s="855" t="s">
        <v>1082</v>
      </c>
      <c r="F394" s="854">
        <v>0</v>
      </c>
      <c r="G394" s="854">
        <v>0</v>
      </c>
      <c r="H394" s="855" t="s">
        <v>1082</v>
      </c>
      <c r="I394" s="854">
        <v>0</v>
      </c>
      <c r="J394" s="855" t="s">
        <v>1082</v>
      </c>
      <c r="K394" s="854">
        <v>0.18773999999999999</v>
      </c>
      <c r="L394" s="854">
        <v>0</v>
      </c>
      <c r="M394" s="855">
        <v>-1</v>
      </c>
      <c r="O394" t="s">
        <v>453</v>
      </c>
      <c r="P394">
        <v>0</v>
      </c>
      <c r="Q394">
        <v>0</v>
      </c>
      <c r="R394" t="s">
        <v>1082</v>
      </c>
      <c r="S394">
        <v>0</v>
      </c>
      <c r="T394">
        <v>0</v>
      </c>
      <c r="U394" t="s">
        <v>1082</v>
      </c>
      <c r="V394">
        <v>0</v>
      </c>
      <c r="W394" t="s">
        <v>1082</v>
      </c>
      <c r="X394">
        <v>0.18773999999999999</v>
      </c>
      <c r="Y394">
        <v>0</v>
      </c>
      <c r="Z394">
        <v>-1</v>
      </c>
      <c r="AC394" t="s">
        <v>453</v>
      </c>
      <c r="AD394">
        <v>0</v>
      </c>
      <c r="AF394" t="s">
        <v>453</v>
      </c>
      <c r="AG394">
        <v>-1</v>
      </c>
    </row>
    <row r="395" spans="1:33" hidden="1">
      <c r="A395" s="851" t="s">
        <v>5131</v>
      </c>
      <c r="B395" s="851" t="s">
        <v>453</v>
      </c>
      <c r="C395" s="854">
        <v>43.544310000000003</v>
      </c>
      <c r="D395" s="854">
        <v>0</v>
      </c>
      <c r="E395" s="855">
        <v>-1</v>
      </c>
      <c r="F395" s="854">
        <v>43.544310000000003</v>
      </c>
      <c r="G395" s="854">
        <v>31.001190000000001</v>
      </c>
      <c r="H395" s="855">
        <v>-0.28805416827135399</v>
      </c>
      <c r="I395" s="854">
        <v>146.946</v>
      </c>
      <c r="J395" s="855">
        <v>-0.78903005185578379</v>
      </c>
      <c r="K395" s="854">
        <v>1848.60626</v>
      </c>
      <c r="L395" s="854">
        <v>1064.08151</v>
      </c>
      <c r="M395" s="855">
        <v>-0.42438715424451723</v>
      </c>
      <c r="O395" t="s">
        <v>453</v>
      </c>
      <c r="P395">
        <v>43.544310000000003</v>
      </c>
      <c r="Q395">
        <v>0</v>
      </c>
      <c r="R395">
        <v>-1</v>
      </c>
      <c r="S395">
        <v>43.544310000000003</v>
      </c>
      <c r="T395">
        <v>31.001190000000001</v>
      </c>
      <c r="U395">
        <v>-0.28805416827135399</v>
      </c>
      <c r="V395">
        <v>146.946</v>
      </c>
      <c r="W395">
        <v>-0.78903005185578379</v>
      </c>
      <c r="X395">
        <v>1848.60626</v>
      </c>
      <c r="Y395">
        <v>1064.08151</v>
      </c>
      <c r="Z395">
        <v>-0.42438715424451723</v>
      </c>
      <c r="AC395" t="s">
        <v>453</v>
      </c>
      <c r="AD395">
        <v>1064.08151</v>
      </c>
      <c r="AF395" t="s">
        <v>453</v>
      </c>
      <c r="AG395">
        <v>-0.42438715424451723</v>
      </c>
    </row>
    <row r="396" spans="1:33" hidden="1">
      <c r="A396" s="851" t="s">
        <v>5133</v>
      </c>
      <c r="B396" s="851" t="s">
        <v>453</v>
      </c>
      <c r="C396" s="854">
        <v>0</v>
      </c>
      <c r="D396" s="854">
        <v>0</v>
      </c>
      <c r="E396" s="855" t="s">
        <v>1082</v>
      </c>
      <c r="F396" s="854">
        <v>22.5243</v>
      </c>
      <c r="G396" s="854">
        <v>26.121860000000002</v>
      </c>
      <c r="H396" s="855">
        <v>0.159719058971866</v>
      </c>
      <c r="I396" s="854">
        <v>27.892900000000001</v>
      </c>
      <c r="J396" s="855">
        <v>-6.3494294246922989E-2</v>
      </c>
      <c r="K396" s="854">
        <v>370.98844000000003</v>
      </c>
      <c r="L396" s="854">
        <v>281.91824000000003</v>
      </c>
      <c r="M396" s="855">
        <v>-0.24008888255386074</v>
      </c>
      <c r="O396" t="s">
        <v>453</v>
      </c>
      <c r="P396">
        <v>0</v>
      </c>
      <c r="Q396">
        <v>0</v>
      </c>
      <c r="R396" t="s">
        <v>1082</v>
      </c>
      <c r="S396">
        <v>22.5243</v>
      </c>
      <c r="T396">
        <v>26.121860000000002</v>
      </c>
      <c r="U396">
        <v>0.159719058971866</v>
      </c>
      <c r="V396">
        <v>27.892900000000001</v>
      </c>
      <c r="W396">
        <v>-6.3494294246922989E-2</v>
      </c>
      <c r="X396">
        <v>370.98844000000003</v>
      </c>
      <c r="Y396">
        <v>281.91824000000003</v>
      </c>
      <c r="Z396">
        <v>-0.24008888255386074</v>
      </c>
      <c r="AC396" t="s">
        <v>453</v>
      </c>
      <c r="AD396">
        <v>281.91824000000003</v>
      </c>
      <c r="AF396" t="s">
        <v>453</v>
      </c>
      <c r="AG396">
        <v>-0.24008888255386074</v>
      </c>
    </row>
    <row r="397" spans="1:33" hidden="1">
      <c r="A397" s="851" t="s">
        <v>5134</v>
      </c>
      <c r="B397" s="851" t="s">
        <v>453</v>
      </c>
      <c r="C397" s="854">
        <v>0</v>
      </c>
      <c r="D397" s="854">
        <v>0</v>
      </c>
      <c r="E397" s="855" t="s">
        <v>1082</v>
      </c>
      <c r="F397" s="854">
        <v>0</v>
      </c>
      <c r="G397" s="854">
        <v>9.9967799999999993</v>
      </c>
      <c r="H397" s="855" t="s">
        <v>1082</v>
      </c>
      <c r="I397" s="854">
        <v>0</v>
      </c>
      <c r="J397" s="855" t="s">
        <v>1082</v>
      </c>
      <c r="K397" s="854">
        <v>1.2313400000000001</v>
      </c>
      <c r="L397" s="854">
        <v>107.85077</v>
      </c>
      <c r="M397" s="855">
        <v>86.588131628957058</v>
      </c>
      <c r="O397" t="s">
        <v>453</v>
      </c>
      <c r="P397">
        <v>0</v>
      </c>
      <c r="Q397">
        <v>0</v>
      </c>
      <c r="R397" t="s">
        <v>1082</v>
      </c>
      <c r="S397">
        <v>0</v>
      </c>
      <c r="T397">
        <v>9.9967799999999993</v>
      </c>
      <c r="U397" t="s">
        <v>1082</v>
      </c>
      <c r="V397">
        <v>0</v>
      </c>
      <c r="W397" t="s">
        <v>1082</v>
      </c>
      <c r="X397">
        <v>1.2313400000000001</v>
      </c>
      <c r="Y397">
        <v>107.85077</v>
      </c>
      <c r="Z397">
        <v>86.588131628957058</v>
      </c>
      <c r="AC397" t="s">
        <v>453</v>
      </c>
      <c r="AD397">
        <v>107.85077</v>
      </c>
      <c r="AF397" t="s">
        <v>453</v>
      </c>
      <c r="AG397">
        <v>86.588131628957058</v>
      </c>
    </row>
    <row r="398" spans="1:33" hidden="1">
      <c r="A398" s="851" t="s">
        <v>5136</v>
      </c>
      <c r="B398" s="851" t="s">
        <v>453</v>
      </c>
      <c r="C398" s="854">
        <v>5.9707699999999999</v>
      </c>
      <c r="D398" s="854">
        <v>0</v>
      </c>
      <c r="E398" s="855">
        <v>-1</v>
      </c>
      <c r="F398" s="854">
        <v>5.9707699999999999</v>
      </c>
      <c r="G398" s="854">
        <v>0</v>
      </c>
      <c r="H398" s="855">
        <v>-1</v>
      </c>
      <c r="I398" s="854">
        <v>0</v>
      </c>
      <c r="J398" s="855" t="s">
        <v>1082</v>
      </c>
      <c r="K398" s="854">
        <v>9.18065</v>
      </c>
      <c r="L398" s="854">
        <v>7.3762600000000003</v>
      </c>
      <c r="M398" s="855">
        <v>-0.19654272845604615</v>
      </c>
      <c r="O398" t="s">
        <v>453</v>
      </c>
      <c r="P398">
        <v>5.9707699999999999</v>
      </c>
      <c r="Q398">
        <v>0</v>
      </c>
      <c r="R398">
        <v>-1</v>
      </c>
      <c r="S398">
        <v>5.9707699999999999</v>
      </c>
      <c r="T398">
        <v>0</v>
      </c>
      <c r="U398">
        <v>-1</v>
      </c>
      <c r="V398">
        <v>0</v>
      </c>
      <c r="W398" t="s">
        <v>1082</v>
      </c>
      <c r="X398">
        <v>9.18065</v>
      </c>
      <c r="Y398">
        <v>7.3762600000000003</v>
      </c>
      <c r="Z398">
        <v>-0.19654272845604615</v>
      </c>
      <c r="AC398" t="s">
        <v>453</v>
      </c>
      <c r="AD398">
        <v>7.3762600000000003</v>
      </c>
      <c r="AF398" t="s">
        <v>453</v>
      </c>
      <c r="AG398">
        <v>-0.19654272845604615</v>
      </c>
    </row>
    <row r="399" spans="1:33" hidden="1">
      <c r="A399" s="851" t="s">
        <v>5138</v>
      </c>
      <c r="B399" s="851" t="s">
        <v>453</v>
      </c>
      <c r="C399" s="854">
        <v>0</v>
      </c>
      <c r="D399" s="854">
        <v>0</v>
      </c>
      <c r="E399" s="855" t="s">
        <v>1082</v>
      </c>
      <c r="F399" s="854">
        <v>0</v>
      </c>
      <c r="G399" s="854">
        <v>0</v>
      </c>
      <c r="H399" s="855" t="s">
        <v>1082</v>
      </c>
      <c r="I399" s="854">
        <v>24.700189999999999</v>
      </c>
      <c r="J399" s="855">
        <v>-1</v>
      </c>
      <c r="K399" s="854">
        <v>2.4</v>
      </c>
      <c r="L399" s="854">
        <v>24.700189999999999</v>
      </c>
      <c r="M399" s="855">
        <v>9.2917458333333336</v>
      </c>
      <c r="O399" t="s">
        <v>453</v>
      </c>
      <c r="P399">
        <v>0</v>
      </c>
      <c r="Q399">
        <v>0</v>
      </c>
      <c r="R399" t="s">
        <v>1082</v>
      </c>
      <c r="S399">
        <v>0</v>
      </c>
      <c r="T399">
        <v>0</v>
      </c>
      <c r="U399" t="s">
        <v>1082</v>
      </c>
      <c r="V399">
        <v>24.700189999999999</v>
      </c>
      <c r="W399">
        <v>-1</v>
      </c>
      <c r="X399">
        <v>2.4</v>
      </c>
      <c r="Y399">
        <v>24.700189999999999</v>
      </c>
      <c r="Z399">
        <v>9.2917458333333336</v>
      </c>
      <c r="AC399" t="s">
        <v>453</v>
      </c>
      <c r="AD399">
        <v>24.700189999999999</v>
      </c>
      <c r="AF399" t="s">
        <v>453</v>
      </c>
      <c r="AG399">
        <v>9.2917458333333336</v>
      </c>
    </row>
    <row r="400" spans="1:33" hidden="1">
      <c r="A400" s="851" t="s">
        <v>5139</v>
      </c>
      <c r="B400" s="851" t="s">
        <v>453</v>
      </c>
      <c r="C400" s="854">
        <v>0</v>
      </c>
      <c r="D400" s="854">
        <v>0</v>
      </c>
      <c r="E400" s="855" t="s">
        <v>1082</v>
      </c>
      <c r="F400" s="854">
        <v>61.74653</v>
      </c>
      <c r="G400" s="854">
        <v>335.95125999999999</v>
      </c>
      <c r="H400" s="855">
        <v>4.4408119776123449</v>
      </c>
      <c r="I400" s="854">
        <v>610.50612999999998</v>
      </c>
      <c r="J400" s="855">
        <v>-0.44971681119729301</v>
      </c>
      <c r="K400" s="854">
        <v>3042.9755100000002</v>
      </c>
      <c r="L400" s="854">
        <v>3444.7335699999999</v>
      </c>
      <c r="M400" s="855">
        <v>0.1320280293678735</v>
      </c>
      <c r="O400" t="s">
        <v>453</v>
      </c>
      <c r="P400">
        <v>0</v>
      </c>
      <c r="Q400">
        <v>0</v>
      </c>
      <c r="R400" t="s">
        <v>1082</v>
      </c>
      <c r="S400">
        <v>61.74653</v>
      </c>
      <c r="T400">
        <v>335.95125999999999</v>
      </c>
      <c r="U400">
        <v>4.4408119776123449</v>
      </c>
      <c r="V400">
        <v>610.50612999999998</v>
      </c>
      <c r="W400">
        <v>-0.44971681119729301</v>
      </c>
      <c r="X400">
        <v>3042.9755100000002</v>
      </c>
      <c r="Y400">
        <v>3444.7335699999999</v>
      </c>
      <c r="Z400">
        <v>0.1320280293678735</v>
      </c>
      <c r="AC400" t="s">
        <v>453</v>
      </c>
      <c r="AD400">
        <v>3444.7335699999999</v>
      </c>
      <c r="AF400" t="s">
        <v>453</v>
      </c>
      <c r="AG400">
        <v>0.1320280293678735</v>
      </c>
    </row>
    <row r="401" spans="1:33" hidden="1">
      <c r="A401" s="851" t="s">
        <v>5140</v>
      </c>
      <c r="B401" s="851" t="s">
        <v>453</v>
      </c>
      <c r="C401" s="854">
        <v>0</v>
      </c>
      <c r="D401" s="854">
        <v>0</v>
      </c>
      <c r="E401" s="855" t="s">
        <v>1082</v>
      </c>
      <c r="F401" s="854">
        <v>0</v>
      </c>
      <c r="G401" s="854">
        <v>0</v>
      </c>
      <c r="H401" s="855" t="s">
        <v>1082</v>
      </c>
      <c r="I401" s="854">
        <v>0</v>
      </c>
      <c r="J401" s="855" t="s">
        <v>1082</v>
      </c>
      <c r="K401" s="854">
        <v>2.1860599999999999</v>
      </c>
      <c r="L401" s="854">
        <v>0</v>
      </c>
      <c r="M401" s="855">
        <v>-1</v>
      </c>
      <c r="O401" t="s">
        <v>453</v>
      </c>
      <c r="P401">
        <v>0</v>
      </c>
      <c r="Q401">
        <v>0</v>
      </c>
      <c r="R401" t="s">
        <v>1082</v>
      </c>
      <c r="S401">
        <v>0</v>
      </c>
      <c r="T401">
        <v>0</v>
      </c>
      <c r="U401" t="s">
        <v>1082</v>
      </c>
      <c r="V401">
        <v>0</v>
      </c>
      <c r="W401" t="s">
        <v>1082</v>
      </c>
      <c r="X401">
        <v>2.1860599999999999</v>
      </c>
      <c r="Y401">
        <v>0</v>
      </c>
      <c r="Z401">
        <v>-1</v>
      </c>
      <c r="AC401" t="s">
        <v>453</v>
      </c>
      <c r="AD401">
        <v>0</v>
      </c>
      <c r="AF401" t="s">
        <v>453</v>
      </c>
      <c r="AG401">
        <v>-1</v>
      </c>
    </row>
    <row r="402" spans="1:33" hidden="1">
      <c r="A402" s="851" t="s">
        <v>5142</v>
      </c>
      <c r="B402" s="851" t="s">
        <v>453</v>
      </c>
      <c r="C402" s="854">
        <v>0</v>
      </c>
      <c r="D402" s="854">
        <v>0</v>
      </c>
      <c r="E402" s="855" t="s">
        <v>1082</v>
      </c>
      <c r="F402" s="854">
        <v>0</v>
      </c>
      <c r="G402" s="854">
        <v>0</v>
      </c>
      <c r="H402" s="855" t="s">
        <v>1082</v>
      </c>
      <c r="I402" s="854">
        <v>0</v>
      </c>
      <c r="J402" s="855" t="s">
        <v>1082</v>
      </c>
      <c r="K402" s="854">
        <v>0</v>
      </c>
      <c r="L402" s="854">
        <v>12</v>
      </c>
      <c r="M402" s="855" t="s">
        <v>1082</v>
      </c>
      <c r="O402" t="s">
        <v>453</v>
      </c>
      <c r="P402">
        <v>0</v>
      </c>
      <c r="Q402">
        <v>0</v>
      </c>
      <c r="R402" t="s">
        <v>1082</v>
      </c>
      <c r="S402">
        <v>0</v>
      </c>
      <c r="T402">
        <v>0</v>
      </c>
      <c r="U402" t="s">
        <v>1082</v>
      </c>
      <c r="V402">
        <v>0</v>
      </c>
      <c r="W402" t="s">
        <v>1082</v>
      </c>
      <c r="X402">
        <v>0</v>
      </c>
      <c r="Y402">
        <v>12</v>
      </c>
      <c r="Z402" t="s">
        <v>1082</v>
      </c>
      <c r="AC402" t="s">
        <v>453</v>
      </c>
      <c r="AD402">
        <v>12</v>
      </c>
      <c r="AF402" t="s">
        <v>453</v>
      </c>
      <c r="AG402" t="s">
        <v>1082</v>
      </c>
    </row>
    <row r="403" spans="1:33" hidden="1">
      <c r="A403" s="851" t="s">
        <v>5144</v>
      </c>
      <c r="B403" s="851" t="s">
        <v>453</v>
      </c>
      <c r="C403" s="854">
        <v>0</v>
      </c>
      <c r="D403" s="854">
        <v>0</v>
      </c>
      <c r="E403" s="855" t="s">
        <v>1082</v>
      </c>
      <c r="F403" s="854">
        <v>24.91</v>
      </c>
      <c r="G403" s="854">
        <v>0</v>
      </c>
      <c r="H403" s="855">
        <v>-1</v>
      </c>
      <c r="I403" s="854">
        <v>0</v>
      </c>
      <c r="J403" s="855" t="s">
        <v>1082</v>
      </c>
      <c r="K403" s="854">
        <v>155.78605999999999</v>
      </c>
      <c r="L403" s="854">
        <v>78.947509999999994</v>
      </c>
      <c r="M403" s="855">
        <v>-0.49323123005999381</v>
      </c>
      <c r="O403" t="s">
        <v>453</v>
      </c>
      <c r="P403">
        <v>0</v>
      </c>
      <c r="Q403">
        <v>0</v>
      </c>
      <c r="R403" t="s">
        <v>1082</v>
      </c>
      <c r="S403">
        <v>24.91</v>
      </c>
      <c r="T403">
        <v>0</v>
      </c>
      <c r="U403">
        <v>-1</v>
      </c>
      <c r="V403">
        <v>0</v>
      </c>
      <c r="W403" t="s">
        <v>1082</v>
      </c>
      <c r="X403">
        <v>155.78605999999999</v>
      </c>
      <c r="Y403">
        <v>78.947509999999994</v>
      </c>
      <c r="Z403">
        <v>-0.49323123005999381</v>
      </c>
      <c r="AC403" t="s">
        <v>453</v>
      </c>
      <c r="AD403">
        <v>78.947509999999994</v>
      </c>
      <c r="AF403" t="s">
        <v>453</v>
      </c>
      <c r="AG403">
        <v>-0.49323123005999381</v>
      </c>
    </row>
    <row r="404" spans="1:33" hidden="1">
      <c r="A404" s="852" t="s">
        <v>735</v>
      </c>
      <c r="B404" s="852" t="s">
        <v>453</v>
      </c>
      <c r="C404" s="856">
        <v>49.515079999999998</v>
      </c>
      <c r="D404" s="856">
        <v>0</v>
      </c>
      <c r="E404" s="857">
        <v>-1</v>
      </c>
      <c r="F404" s="856">
        <v>158.69591</v>
      </c>
      <c r="G404" s="856">
        <v>403.08429000000001</v>
      </c>
      <c r="H404" s="857">
        <v>1.5399790706641401</v>
      </c>
      <c r="I404" s="856">
        <v>810.05471999999997</v>
      </c>
      <c r="J404" s="857">
        <v>-0.50239868980702929</v>
      </c>
      <c r="K404" s="856">
        <v>5966.7596199999998</v>
      </c>
      <c r="L404" s="856">
        <v>5021.6477000000004</v>
      </c>
      <c r="M404" s="857">
        <v>-0.15839617819227636</v>
      </c>
      <c r="O404" t="s">
        <v>453</v>
      </c>
      <c r="P404">
        <v>49.515079999999998</v>
      </c>
      <c r="Q404">
        <v>0</v>
      </c>
      <c r="R404">
        <v>-1</v>
      </c>
      <c r="S404">
        <v>158.69591</v>
      </c>
      <c r="T404">
        <v>403.08429000000001</v>
      </c>
      <c r="U404">
        <v>1.5399790706641401</v>
      </c>
      <c r="V404">
        <v>810.05471999999997</v>
      </c>
      <c r="W404">
        <v>-0.50239868980702929</v>
      </c>
      <c r="X404">
        <v>5966.7596199999998</v>
      </c>
      <c r="Y404">
        <v>5021.6477000000004</v>
      </c>
      <c r="Z404">
        <v>-0.15839617819227636</v>
      </c>
      <c r="AC404" t="s">
        <v>453</v>
      </c>
      <c r="AD404">
        <v>5021.6477000000004</v>
      </c>
      <c r="AF404" t="s">
        <v>453</v>
      </c>
      <c r="AG404">
        <v>-0.15839617819227636</v>
      </c>
    </row>
    <row r="405" spans="1:33" hidden="1">
      <c r="A405" s="851" t="s">
        <v>5119</v>
      </c>
      <c r="B405" s="851" t="s">
        <v>454</v>
      </c>
      <c r="C405" s="854">
        <v>0</v>
      </c>
      <c r="D405" s="854">
        <v>0</v>
      </c>
      <c r="E405" s="855" t="s">
        <v>1082</v>
      </c>
      <c r="F405" s="854">
        <v>0.50639000000000001</v>
      </c>
      <c r="G405" s="854">
        <v>1.7347300000000001</v>
      </c>
      <c r="H405" s="855">
        <v>2.4256798120026066</v>
      </c>
      <c r="I405" s="854">
        <v>13.90793</v>
      </c>
      <c r="J405" s="855">
        <v>-0.87527043923862147</v>
      </c>
      <c r="K405" s="854">
        <v>38.793059999999997</v>
      </c>
      <c r="L405" s="854">
        <v>102.87273999999999</v>
      </c>
      <c r="M405" s="855">
        <v>1.6518336011647445</v>
      </c>
      <c r="O405" t="s">
        <v>454</v>
      </c>
      <c r="P405">
        <v>0</v>
      </c>
      <c r="Q405">
        <v>0</v>
      </c>
      <c r="R405" t="s">
        <v>1082</v>
      </c>
      <c r="S405">
        <v>0.50639000000000001</v>
      </c>
      <c r="T405">
        <v>1.7347300000000001</v>
      </c>
      <c r="U405">
        <v>2.4256798120026066</v>
      </c>
      <c r="V405">
        <v>13.90793</v>
      </c>
      <c r="W405">
        <v>-0.87527043923862147</v>
      </c>
      <c r="X405">
        <v>38.793059999999997</v>
      </c>
      <c r="Y405">
        <v>102.87273999999999</v>
      </c>
      <c r="Z405">
        <v>1.6518336011647445</v>
      </c>
      <c r="AC405" t="s">
        <v>454</v>
      </c>
      <c r="AD405">
        <v>102.87273999999999</v>
      </c>
      <c r="AF405" t="s">
        <v>454</v>
      </c>
      <c r="AG405">
        <v>1.6518336011647445</v>
      </c>
    </row>
    <row r="406" spans="1:33" hidden="1">
      <c r="A406" s="851" t="s">
        <v>5120</v>
      </c>
      <c r="B406" s="851" t="s">
        <v>454</v>
      </c>
      <c r="C406" s="854">
        <v>0</v>
      </c>
      <c r="D406" s="854">
        <v>0</v>
      </c>
      <c r="E406" s="855" t="s">
        <v>1082</v>
      </c>
      <c r="F406" s="854">
        <v>55.416690000000003</v>
      </c>
      <c r="G406" s="854">
        <v>1.40368</v>
      </c>
      <c r="H406" s="855">
        <v>-0.97467044675530057</v>
      </c>
      <c r="I406" s="854">
        <v>8.1011100000000003</v>
      </c>
      <c r="J406" s="855">
        <v>-0.82672991725825229</v>
      </c>
      <c r="K406" s="854">
        <v>100.98505</v>
      </c>
      <c r="L406" s="854">
        <v>141.94334000000001</v>
      </c>
      <c r="M406" s="855">
        <v>0.40558765876731262</v>
      </c>
      <c r="O406" t="s">
        <v>454</v>
      </c>
      <c r="P406">
        <v>0</v>
      </c>
      <c r="Q406">
        <v>0</v>
      </c>
      <c r="R406" t="s">
        <v>1082</v>
      </c>
      <c r="S406">
        <v>55.416690000000003</v>
      </c>
      <c r="T406">
        <v>1.40368</v>
      </c>
      <c r="U406">
        <v>-0.97467044675530057</v>
      </c>
      <c r="V406">
        <v>8.1011100000000003</v>
      </c>
      <c r="W406">
        <v>-0.82672991725825229</v>
      </c>
      <c r="X406">
        <v>100.98505</v>
      </c>
      <c r="Y406">
        <v>141.94334000000001</v>
      </c>
      <c r="Z406">
        <v>0.40558765876731262</v>
      </c>
      <c r="AC406" t="s">
        <v>454</v>
      </c>
      <c r="AD406">
        <v>141.94334000000001</v>
      </c>
      <c r="AF406" t="s">
        <v>454</v>
      </c>
      <c r="AG406">
        <v>0.40558765876731262</v>
      </c>
    </row>
    <row r="407" spans="1:33" hidden="1">
      <c r="A407" s="851" t="s">
        <v>5121</v>
      </c>
      <c r="B407" s="851" t="s">
        <v>454</v>
      </c>
      <c r="C407" s="854">
        <v>38.341549999999998</v>
      </c>
      <c r="D407" s="854">
        <v>0</v>
      </c>
      <c r="E407" s="855">
        <v>-1</v>
      </c>
      <c r="F407" s="854">
        <v>618.76909999999998</v>
      </c>
      <c r="G407" s="854">
        <v>542.63535999999999</v>
      </c>
      <c r="H407" s="855">
        <v>-0.12304063018014311</v>
      </c>
      <c r="I407" s="854">
        <v>461.07087999999999</v>
      </c>
      <c r="J407" s="855">
        <v>0.17690225849873675</v>
      </c>
      <c r="K407" s="854">
        <v>6286.8082700000004</v>
      </c>
      <c r="L407" s="854">
        <v>6265.6926999999996</v>
      </c>
      <c r="M407" s="855">
        <v>-3.358710667344833E-3</v>
      </c>
      <c r="O407" t="s">
        <v>454</v>
      </c>
      <c r="P407">
        <v>38.341549999999998</v>
      </c>
      <c r="Q407">
        <v>0</v>
      </c>
      <c r="R407">
        <v>-1</v>
      </c>
      <c r="S407">
        <v>618.76909999999998</v>
      </c>
      <c r="T407">
        <v>542.63535999999999</v>
      </c>
      <c r="U407">
        <v>-0.12304063018014311</v>
      </c>
      <c r="V407">
        <v>461.07087999999999</v>
      </c>
      <c r="W407">
        <v>0.17690225849873675</v>
      </c>
      <c r="X407">
        <v>6286.8082700000004</v>
      </c>
      <c r="Y407">
        <v>6265.6926999999996</v>
      </c>
      <c r="Z407">
        <v>-3.358710667344833E-3</v>
      </c>
      <c r="AC407" t="s">
        <v>454</v>
      </c>
      <c r="AD407">
        <v>6265.6926999999996</v>
      </c>
      <c r="AF407" t="s">
        <v>454</v>
      </c>
      <c r="AG407">
        <v>-3.358710667344833E-3</v>
      </c>
    </row>
    <row r="408" spans="1:33" hidden="1">
      <c r="A408" s="851" t="s">
        <v>5122</v>
      </c>
      <c r="B408" s="851" t="s">
        <v>454</v>
      </c>
      <c r="C408" s="854">
        <v>89.557789999999997</v>
      </c>
      <c r="D408" s="854">
        <v>0</v>
      </c>
      <c r="E408" s="855">
        <v>-1</v>
      </c>
      <c r="F408" s="854">
        <v>968.42502000000002</v>
      </c>
      <c r="G408" s="854">
        <v>1093.88084</v>
      </c>
      <c r="H408" s="855">
        <v>0.12954623993502357</v>
      </c>
      <c r="I408" s="854">
        <v>766.13079000000005</v>
      </c>
      <c r="J408" s="855">
        <v>0.42779908375696518</v>
      </c>
      <c r="K408" s="854">
        <v>8763.9745800000001</v>
      </c>
      <c r="L408" s="854">
        <v>8614.5063300000002</v>
      </c>
      <c r="M408" s="855">
        <v>-1.7054847505046045E-2</v>
      </c>
      <c r="O408" t="s">
        <v>454</v>
      </c>
      <c r="P408">
        <v>89.557789999999997</v>
      </c>
      <c r="Q408">
        <v>0</v>
      </c>
      <c r="R408">
        <v>-1</v>
      </c>
      <c r="S408">
        <v>968.42502000000002</v>
      </c>
      <c r="T408">
        <v>1093.88084</v>
      </c>
      <c r="U408">
        <v>0.12954623993502357</v>
      </c>
      <c r="V408">
        <v>766.13079000000005</v>
      </c>
      <c r="W408">
        <v>0.42779908375696518</v>
      </c>
      <c r="X408">
        <v>8763.9745800000001</v>
      </c>
      <c r="Y408">
        <v>8614.5063300000002</v>
      </c>
      <c r="Z408">
        <v>-1.7054847505046045E-2</v>
      </c>
      <c r="AC408" t="s">
        <v>454</v>
      </c>
      <c r="AD408">
        <v>8614.5063300000002</v>
      </c>
      <c r="AF408" t="s">
        <v>454</v>
      </c>
      <c r="AG408">
        <v>-1.7054847505046045E-2</v>
      </c>
    </row>
    <row r="409" spans="1:33" hidden="1">
      <c r="A409" s="851" t="s">
        <v>5123</v>
      </c>
      <c r="B409" s="851" t="s">
        <v>454</v>
      </c>
      <c r="C409" s="854">
        <v>0</v>
      </c>
      <c r="D409" s="854">
        <v>0</v>
      </c>
      <c r="E409" s="855" t="s">
        <v>1082</v>
      </c>
      <c r="F409" s="854">
        <v>0</v>
      </c>
      <c r="G409" s="854">
        <v>0</v>
      </c>
      <c r="H409" s="855" t="s">
        <v>1082</v>
      </c>
      <c r="I409" s="854">
        <v>0</v>
      </c>
      <c r="J409" s="855" t="s">
        <v>1082</v>
      </c>
      <c r="K409" s="854">
        <v>4.0699999999999998E-3</v>
      </c>
      <c r="L409" s="854">
        <v>0</v>
      </c>
      <c r="M409" s="855">
        <v>-1</v>
      </c>
      <c r="O409" t="s">
        <v>454</v>
      </c>
      <c r="P409">
        <v>0</v>
      </c>
      <c r="Q409">
        <v>0</v>
      </c>
      <c r="R409" t="s">
        <v>1082</v>
      </c>
      <c r="S409">
        <v>0</v>
      </c>
      <c r="T409">
        <v>0</v>
      </c>
      <c r="U409" t="s">
        <v>1082</v>
      </c>
      <c r="V409">
        <v>0</v>
      </c>
      <c r="W409" t="s">
        <v>1082</v>
      </c>
      <c r="X409">
        <v>4.0699999999999998E-3</v>
      </c>
      <c r="Y409">
        <v>0</v>
      </c>
      <c r="Z409">
        <v>-1</v>
      </c>
      <c r="AC409" t="s">
        <v>454</v>
      </c>
      <c r="AD409">
        <v>0</v>
      </c>
      <c r="AF409" t="s">
        <v>454</v>
      </c>
      <c r="AG409">
        <v>-1</v>
      </c>
    </row>
    <row r="410" spans="1:33">
      <c r="A410" s="851" t="s">
        <v>5124</v>
      </c>
      <c r="B410" s="851" t="s">
        <v>454</v>
      </c>
      <c r="C410" s="854">
        <v>0</v>
      </c>
      <c r="D410" s="854">
        <v>0</v>
      </c>
      <c r="E410" s="855" t="s">
        <v>1082</v>
      </c>
      <c r="F410" s="854">
        <v>58.44941</v>
      </c>
      <c r="G410" s="854">
        <v>138.35604000000001</v>
      </c>
      <c r="H410" s="855">
        <v>1.3671075550634302</v>
      </c>
      <c r="I410" s="854">
        <v>82.462310000000002</v>
      </c>
      <c r="J410" s="855">
        <v>0.6778094137794588</v>
      </c>
      <c r="K410" s="854">
        <v>1605.67832</v>
      </c>
      <c r="L410" s="854">
        <v>890.70074999999997</v>
      </c>
      <c r="M410" s="855">
        <v>-0.44528070230156691</v>
      </c>
      <c r="O410" t="s">
        <v>454</v>
      </c>
      <c r="P410">
        <v>0</v>
      </c>
      <c r="Q410">
        <v>0</v>
      </c>
      <c r="R410" t="s">
        <v>1082</v>
      </c>
      <c r="S410">
        <v>58.44941</v>
      </c>
      <c r="T410">
        <v>138.35604000000001</v>
      </c>
      <c r="U410">
        <v>1.3671075550634302</v>
      </c>
      <c r="V410">
        <v>82.462310000000002</v>
      </c>
      <c r="W410">
        <v>0.6778094137794588</v>
      </c>
      <c r="X410">
        <v>1605.67832</v>
      </c>
      <c r="Y410">
        <v>890.70074999999997</v>
      </c>
      <c r="Z410">
        <v>-0.44528070230156691</v>
      </c>
      <c r="AC410" t="s">
        <v>454</v>
      </c>
      <c r="AD410">
        <v>890.70074999999997</v>
      </c>
      <c r="AF410" t="s">
        <v>454</v>
      </c>
      <c r="AG410">
        <v>-0.44528070230156691</v>
      </c>
    </row>
    <row r="411" spans="1:33" hidden="1">
      <c r="A411" s="851" t="s">
        <v>5127</v>
      </c>
      <c r="B411" s="851" t="s">
        <v>454</v>
      </c>
      <c r="C411" s="854">
        <v>0</v>
      </c>
      <c r="D411" s="854">
        <v>0</v>
      </c>
      <c r="E411" s="855" t="s">
        <v>1082</v>
      </c>
      <c r="F411" s="854">
        <v>0.50668999999999997</v>
      </c>
      <c r="G411" s="854">
        <v>0</v>
      </c>
      <c r="H411" s="855">
        <v>-1</v>
      </c>
      <c r="I411" s="854">
        <v>0</v>
      </c>
      <c r="J411" s="855" t="s">
        <v>1082</v>
      </c>
      <c r="K411" s="854">
        <v>0.50668999999999997</v>
      </c>
      <c r="L411" s="854">
        <v>0</v>
      </c>
      <c r="M411" s="855">
        <v>-1</v>
      </c>
      <c r="O411" t="s">
        <v>454</v>
      </c>
      <c r="P411">
        <v>0</v>
      </c>
      <c r="Q411">
        <v>0</v>
      </c>
      <c r="R411" t="s">
        <v>1082</v>
      </c>
      <c r="S411">
        <v>0.50668999999999997</v>
      </c>
      <c r="T411">
        <v>0</v>
      </c>
      <c r="U411">
        <v>-1</v>
      </c>
      <c r="V411">
        <v>0</v>
      </c>
      <c r="W411" t="s">
        <v>1082</v>
      </c>
      <c r="X411">
        <v>0.50668999999999997</v>
      </c>
      <c r="Y411">
        <v>0</v>
      </c>
      <c r="Z411">
        <v>-1</v>
      </c>
      <c r="AC411" t="s">
        <v>454</v>
      </c>
      <c r="AD411">
        <v>0</v>
      </c>
      <c r="AF411" t="s">
        <v>454</v>
      </c>
      <c r="AG411">
        <v>-1</v>
      </c>
    </row>
    <row r="412" spans="1:33" hidden="1">
      <c r="A412" s="851" t="s">
        <v>5128</v>
      </c>
      <c r="B412" s="851" t="s">
        <v>454</v>
      </c>
      <c r="C412" s="854">
        <v>9.9047499999999999</v>
      </c>
      <c r="D412" s="854">
        <v>0</v>
      </c>
      <c r="E412" s="855">
        <v>-1</v>
      </c>
      <c r="F412" s="854">
        <v>280.11048</v>
      </c>
      <c r="G412" s="854">
        <v>328.93698999999998</v>
      </c>
      <c r="H412" s="855">
        <v>0.17431161447440302</v>
      </c>
      <c r="I412" s="854">
        <v>205.00142</v>
      </c>
      <c r="J412" s="855">
        <v>0.60455956841664804</v>
      </c>
      <c r="K412" s="854">
        <v>2109.5648799999999</v>
      </c>
      <c r="L412" s="854">
        <v>3111.8096099999998</v>
      </c>
      <c r="M412" s="855">
        <v>0.4750954756129615</v>
      </c>
      <c r="O412" t="s">
        <v>454</v>
      </c>
      <c r="P412">
        <v>9.9047499999999999</v>
      </c>
      <c r="Q412">
        <v>0</v>
      </c>
      <c r="R412">
        <v>-1</v>
      </c>
      <c r="S412">
        <v>280.11048</v>
      </c>
      <c r="T412">
        <v>328.93698999999998</v>
      </c>
      <c r="U412">
        <v>0.17431161447440302</v>
      </c>
      <c r="V412">
        <v>205.00142</v>
      </c>
      <c r="W412">
        <v>0.60455956841664804</v>
      </c>
      <c r="X412">
        <v>2109.5648799999999</v>
      </c>
      <c r="Y412">
        <v>3111.8096099999998</v>
      </c>
      <c r="Z412">
        <v>0.4750954756129615</v>
      </c>
      <c r="AC412" t="s">
        <v>454</v>
      </c>
      <c r="AD412">
        <v>3111.8096099999998</v>
      </c>
      <c r="AF412" t="s">
        <v>454</v>
      </c>
      <c r="AG412">
        <v>0.4750954756129615</v>
      </c>
    </row>
    <row r="413" spans="1:33" hidden="1">
      <c r="A413" s="851" t="s">
        <v>5129</v>
      </c>
      <c r="B413" s="851" t="s">
        <v>454</v>
      </c>
      <c r="C413" s="854">
        <v>0</v>
      </c>
      <c r="D413" s="854">
        <v>0</v>
      </c>
      <c r="E413" s="855" t="s">
        <v>1082</v>
      </c>
      <c r="F413" s="854">
        <v>175.57194000000001</v>
      </c>
      <c r="G413" s="854">
        <v>357.19538</v>
      </c>
      <c r="H413" s="855">
        <v>1.0344673528127557</v>
      </c>
      <c r="I413" s="854">
        <v>300.56016</v>
      </c>
      <c r="J413" s="855">
        <v>0.1884322260142528</v>
      </c>
      <c r="K413" s="854">
        <v>1920.33125</v>
      </c>
      <c r="L413" s="854">
        <v>2206.9655299999999</v>
      </c>
      <c r="M413" s="855">
        <v>0.14926293575652627</v>
      </c>
      <c r="O413" t="s">
        <v>454</v>
      </c>
      <c r="P413">
        <v>0</v>
      </c>
      <c r="Q413">
        <v>0</v>
      </c>
      <c r="R413" t="s">
        <v>1082</v>
      </c>
      <c r="S413">
        <v>175.57194000000001</v>
      </c>
      <c r="T413">
        <v>357.19538</v>
      </c>
      <c r="U413">
        <v>1.0344673528127557</v>
      </c>
      <c r="V413">
        <v>300.56016</v>
      </c>
      <c r="W413">
        <v>0.1884322260142528</v>
      </c>
      <c r="X413">
        <v>1920.33125</v>
      </c>
      <c r="Y413">
        <v>2206.9655299999999</v>
      </c>
      <c r="Z413">
        <v>0.14926293575652627</v>
      </c>
      <c r="AC413" t="s">
        <v>454</v>
      </c>
      <c r="AD413">
        <v>2206.9655299999999</v>
      </c>
      <c r="AF413" t="s">
        <v>454</v>
      </c>
      <c r="AG413">
        <v>0.14926293575652627</v>
      </c>
    </row>
    <row r="414" spans="1:33" hidden="1">
      <c r="A414" s="851" t="s">
        <v>5130</v>
      </c>
      <c r="B414" s="851" t="s">
        <v>454</v>
      </c>
      <c r="C414" s="854">
        <v>0</v>
      </c>
      <c r="D414" s="854">
        <v>0</v>
      </c>
      <c r="E414" s="855" t="s">
        <v>1082</v>
      </c>
      <c r="F414" s="854">
        <v>28.893529999999998</v>
      </c>
      <c r="G414" s="854">
        <v>17.606999999999999</v>
      </c>
      <c r="H414" s="855">
        <v>-0.39062482154309286</v>
      </c>
      <c r="I414" s="854">
        <v>41.963439999999999</v>
      </c>
      <c r="J414" s="855">
        <v>-0.58042048030380733</v>
      </c>
      <c r="K414" s="854">
        <v>225.45589000000001</v>
      </c>
      <c r="L414" s="854">
        <v>186.69408999999999</v>
      </c>
      <c r="M414" s="855">
        <v>-0.17192631339105857</v>
      </c>
      <c r="O414" t="s">
        <v>454</v>
      </c>
      <c r="P414">
        <v>0</v>
      </c>
      <c r="Q414">
        <v>0</v>
      </c>
      <c r="R414" t="s">
        <v>1082</v>
      </c>
      <c r="S414">
        <v>28.893529999999998</v>
      </c>
      <c r="T414">
        <v>17.606999999999999</v>
      </c>
      <c r="U414">
        <v>-0.39062482154309286</v>
      </c>
      <c r="V414">
        <v>41.963439999999999</v>
      </c>
      <c r="W414">
        <v>-0.58042048030380733</v>
      </c>
      <c r="X414">
        <v>225.45589000000001</v>
      </c>
      <c r="Y414">
        <v>186.69408999999999</v>
      </c>
      <c r="Z414">
        <v>-0.17192631339105857</v>
      </c>
      <c r="AC414" t="s">
        <v>454</v>
      </c>
      <c r="AD414">
        <v>186.69408999999999</v>
      </c>
      <c r="AF414" t="s">
        <v>454</v>
      </c>
      <c r="AG414">
        <v>-0.17192631339105857</v>
      </c>
    </row>
    <row r="415" spans="1:33" hidden="1">
      <c r="A415" s="851" t="s">
        <v>5131</v>
      </c>
      <c r="B415" s="851" t="s">
        <v>454</v>
      </c>
      <c r="C415" s="854">
        <v>24.93103</v>
      </c>
      <c r="D415" s="854">
        <v>12.81249</v>
      </c>
      <c r="E415" s="855">
        <v>-0.48608260468981823</v>
      </c>
      <c r="F415" s="854">
        <v>1910.2599</v>
      </c>
      <c r="G415" s="854">
        <v>2166.6176999999998</v>
      </c>
      <c r="H415" s="855">
        <v>0.13420048235321258</v>
      </c>
      <c r="I415" s="854">
        <v>2415.0687899999998</v>
      </c>
      <c r="J415" s="855">
        <v>-0.10287536778610773</v>
      </c>
      <c r="K415" s="854">
        <v>31868.599180000001</v>
      </c>
      <c r="L415" s="854">
        <v>24781.043740000001</v>
      </c>
      <c r="M415" s="855">
        <v>-0.22239934049087373</v>
      </c>
      <c r="O415" t="s">
        <v>454</v>
      </c>
      <c r="P415">
        <v>24.93103</v>
      </c>
      <c r="Q415">
        <v>12.81249</v>
      </c>
      <c r="R415">
        <v>-0.48608260468981823</v>
      </c>
      <c r="S415">
        <v>1910.2599</v>
      </c>
      <c r="T415">
        <v>2166.6176999999998</v>
      </c>
      <c r="U415">
        <v>0.13420048235321258</v>
      </c>
      <c r="V415">
        <v>2415.0687899999998</v>
      </c>
      <c r="W415">
        <v>-0.10287536778610773</v>
      </c>
      <c r="X415">
        <v>31868.599180000001</v>
      </c>
      <c r="Y415">
        <v>24781.043740000001</v>
      </c>
      <c r="Z415">
        <v>-0.22239934049087373</v>
      </c>
      <c r="AC415" t="s">
        <v>454</v>
      </c>
      <c r="AD415">
        <v>24781.043740000001</v>
      </c>
      <c r="AF415" t="s">
        <v>454</v>
      </c>
      <c r="AG415">
        <v>-0.22239934049087373</v>
      </c>
    </row>
    <row r="416" spans="1:33" hidden="1">
      <c r="A416" s="851" t="s">
        <v>5132</v>
      </c>
      <c r="B416" s="851" t="s">
        <v>454</v>
      </c>
      <c r="C416" s="854">
        <v>0</v>
      </c>
      <c r="D416" s="854">
        <v>0</v>
      </c>
      <c r="E416" s="855" t="s">
        <v>1082</v>
      </c>
      <c r="F416" s="854">
        <v>1.9907600000000001</v>
      </c>
      <c r="G416" s="854">
        <v>0</v>
      </c>
      <c r="H416" s="855">
        <v>-1</v>
      </c>
      <c r="I416" s="854">
        <v>1.3180400000000001</v>
      </c>
      <c r="J416" s="855">
        <v>-1</v>
      </c>
      <c r="K416" s="854">
        <v>6.6168399999999998</v>
      </c>
      <c r="L416" s="854">
        <v>1.3180400000000001</v>
      </c>
      <c r="M416" s="855">
        <v>-0.80080521820083295</v>
      </c>
      <c r="O416" t="s">
        <v>454</v>
      </c>
      <c r="P416">
        <v>0</v>
      </c>
      <c r="Q416">
        <v>0</v>
      </c>
      <c r="R416" t="s">
        <v>1082</v>
      </c>
      <c r="S416">
        <v>1.9907600000000001</v>
      </c>
      <c r="T416">
        <v>0</v>
      </c>
      <c r="U416">
        <v>-1</v>
      </c>
      <c r="V416">
        <v>1.3180400000000001</v>
      </c>
      <c r="W416">
        <v>-1</v>
      </c>
      <c r="X416">
        <v>6.6168399999999998</v>
      </c>
      <c r="Y416">
        <v>1.3180400000000001</v>
      </c>
      <c r="Z416">
        <v>-0.80080521820083295</v>
      </c>
      <c r="AC416" t="s">
        <v>454</v>
      </c>
      <c r="AD416">
        <v>1.3180400000000001</v>
      </c>
      <c r="AF416" t="s">
        <v>454</v>
      </c>
      <c r="AG416">
        <v>-0.80080521820083295</v>
      </c>
    </row>
    <row r="417" spans="1:33" hidden="1">
      <c r="A417" s="851" t="s">
        <v>5133</v>
      </c>
      <c r="B417" s="851" t="s">
        <v>454</v>
      </c>
      <c r="C417" s="854">
        <v>0</v>
      </c>
      <c r="D417" s="854">
        <v>0</v>
      </c>
      <c r="E417" s="855" t="s">
        <v>1082</v>
      </c>
      <c r="F417" s="854">
        <v>0</v>
      </c>
      <c r="G417" s="854">
        <v>1.2397899999999999</v>
      </c>
      <c r="H417" s="855" t="s">
        <v>1082</v>
      </c>
      <c r="I417" s="854">
        <v>142.32258999999999</v>
      </c>
      <c r="J417" s="855">
        <v>-0.99128887409932609</v>
      </c>
      <c r="K417" s="854">
        <v>14.98415</v>
      </c>
      <c r="L417" s="854">
        <v>903.56726000000003</v>
      </c>
      <c r="M417" s="855">
        <v>59.301535956327193</v>
      </c>
      <c r="O417" t="s">
        <v>454</v>
      </c>
      <c r="P417">
        <v>0</v>
      </c>
      <c r="Q417">
        <v>0</v>
      </c>
      <c r="R417" t="s">
        <v>1082</v>
      </c>
      <c r="S417">
        <v>0</v>
      </c>
      <c r="T417">
        <v>1.2397899999999999</v>
      </c>
      <c r="U417" t="s">
        <v>1082</v>
      </c>
      <c r="V417">
        <v>142.32258999999999</v>
      </c>
      <c r="W417">
        <v>-0.99128887409932609</v>
      </c>
      <c r="X417">
        <v>14.98415</v>
      </c>
      <c r="Y417">
        <v>903.56726000000003</v>
      </c>
      <c r="Z417">
        <v>59.301535956327193</v>
      </c>
      <c r="AC417" t="s">
        <v>454</v>
      </c>
      <c r="AD417">
        <v>903.56726000000003</v>
      </c>
      <c r="AF417" t="s">
        <v>454</v>
      </c>
      <c r="AG417">
        <v>59.301535956327193</v>
      </c>
    </row>
    <row r="418" spans="1:33" hidden="1">
      <c r="A418" s="851" t="s">
        <v>5134</v>
      </c>
      <c r="B418" s="851" t="s">
        <v>454</v>
      </c>
      <c r="C418" s="854">
        <v>0</v>
      </c>
      <c r="D418" s="854">
        <v>0</v>
      </c>
      <c r="E418" s="855" t="s">
        <v>1082</v>
      </c>
      <c r="F418" s="854">
        <v>160.63872000000001</v>
      </c>
      <c r="G418" s="854">
        <v>222.36635000000001</v>
      </c>
      <c r="H418" s="855">
        <v>0.38426370678252408</v>
      </c>
      <c r="I418" s="854">
        <v>109.03270000000001</v>
      </c>
      <c r="J418" s="855">
        <v>1.0394464229538478</v>
      </c>
      <c r="K418" s="854">
        <v>1519.4296200000001</v>
      </c>
      <c r="L418" s="854">
        <v>2081.36618</v>
      </c>
      <c r="M418" s="855">
        <v>0.36983388542866491</v>
      </c>
      <c r="O418" t="s">
        <v>454</v>
      </c>
      <c r="P418">
        <v>0</v>
      </c>
      <c r="Q418">
        <v>0</v>
      </c>
      <c r="R418" t="s">
        <v>1082</v>
      </c>
      <c r="S418">
        <v>160.63872000000001</v>
      </c>
      <c r="T418">
        <v>222.36635000000001</v>
      </c>
      <c r="U418">
        <v>0.38426370678252408</v>
      </c>
      <c r="V418">
        <v>109.03270000000001</v>
      </c>
      <c r="W418">
        <v>1.0394464229538478</v>
      </c>
      <c r="X418">
        <v>1519.4296200000001</v>
      </c>
      <c r="Y418">
        <v>2081.36618</v>
      </c>
      <c r="Z418">
        <v>0.36983388542866491</v>
      </c>
      <c r="AC418" t="s">
        <v>454</v>
      </c>
      <c r="AD418">
        <v>2081.36618</v>
      </c>
      <c r="AF418" t="s">
        <v>454</v>
      </c>
      <c r="AG418">
        <v>0.36983388542866491</v>
      </c>
    </row>
    <row r="419" spans="1:33" hidden="1">
      <c r="A419" s="851" t="s">
        <v>5135</v>
      </c>
      <c r="B419" s="851" t="s">
        <v>454</v>
      </c>
      <c r="C419" s="854">
        <v>0</v>
      </c>
      <c r="D419" s="854">
        <v>0</v>
      </c>
      <c r="E419" s="855" t="s">
        <v>1082</v>
      </c>
      <c r="F419" s="854">
        <v>113.01329</v>
      </c>
      <c r="G419" s="854">
        <v>197.66991999999999</v>
      </c>
      <c r="H419" s="855">
        <v>0.7490856163907802</v>
      </c>
      <c r="I419" s="854">
        <v>78.830960000000005</v>
      </c>
      <c r="J419" s="855">
        <v>1.5075163362212001</v>
      </c>
      <c r="K419" s="854">
        <v>697.79033000000004</v>
      </c>
      <c r="L419" s="854">
        <v>755.98302999999999</v>
      </c>
      <c r="M419" s="855">
        <v>8.3395681335967975E-2</v>
      </c>
      <c r="O419" t="s">
        <v>454</v>
      </c>
      <c r="P419">
        <v>0</v>
      </c>
      <c r="Q419">
        <v>0</v>
      </c>
      <c r="R419" t="s">
        <v>1082</v>
      </c>
      <c r="S419">
        <v>113.01329</v>
      </c>
      <c r="T419">
        <v>197.66991999999999</v>
      </c>
      <c r="U419">
        <v>0.7490856163907802</v>
      </c>
      <c r="V419">
        <v>78.830960000000005</v>
      </c>
      <c r="W419">
        <v>1.5075163362212001</v>
      </c>
      <c r="X419">
        <v>697.79033000000004</v>
      </c>
      <c r="Y419">
        <v>755.98302999999999</v>
      </c>
      <c r="Z419">
        <v>8.3395681335967975E-2</v>
      </c>
      <c r="AC419" t="s">
        <v>454</v>
      </c>
      <c r="AD419">
        <v>755.98302999999999</v>
      </c>
      <c r="AF419" t="s">
        <v>454</v>
      </c>
      <c r="AG419">
        <v>8.3395681335967975E-2</v>
      </c>
    </row>
    <row r="420" spans="1:33" hidden="1">
      <c r="A420" s="851" t="s">
        <v>5136</v>
      </c>
      <c r="B420" s="851" t="s">
        <v>454</v>
      </c>
      <c r="C420" s="854">
        <v>14.700810000000001</v>
      </c>
      <c r="D420" s="854">
        <v>0</v>
      </c>
      <c r="E420" s="855">
        <v>-1</v>
      </c>
      <c r="F420" s="854">
        <v>478.38972000000001</v>
      </c>
      <c r="G420" s="854">
        <v>181.92464000000001</v>
      </c>
      <c r="H420" s="855">
        <v>-0.61971457078969006</v>
      </c>
      <c r="I420" s="854">
        <v>119.38399</v>
      </c>
      <c r="J420" s="855">
        <v>0.52386128156715173</v>
      </c>
      <c r="K420" s="854">
        <v>1927.3874800000001</v>
      </c>
      <c r="L420" s="854">
        <v>1792.85626</v>
      </c>
      <c r="M420" s="855">
        <v>-6.9799778921465272E-2</v>
      </c>
      <c r="O420" t="s">
        <v>454</v>
      </c>
      <c r="P420">
        <v>14.700810000000001</v>
      </c>
      <c r="Q420">
        <v>0</v>
      </c>
      <c r="R420">
        <v>-1</v>
      </c>
      <c r="S420">
        <v>478.38972000000001</v>
      </c>
      <c r="T420">
        <v>181.92464000000001</v>
      </c>
      <c r="U420">
        <v>-0.61971457078969006</v>
      </c>
      <c r="V420">
        <v>119.38399</v>
      </c>
      <c r="W420">
        <v>0.52386128156715173</v>
      </c>
      <c r="X420">
        <v>1927.3874800000001</v>
      </c>
      <c r="Y420">
        <v>1792.85626</v>
      </c>
      <c r="Z420">
        <v>-6.9799778921465272E-2</v>
      </c>
      <c r="AC420" t="s">
        <v>454</v>
      </c>
      <c r="AD420">
        <v>1792.85626</v>
      </c>
      <c r="AF420" t="s">
        <v>454</v>
      </c>
      <c r="AG420">
        <v>-6.9799778921465272E-2</v>
      </c>
    </row>
    <row r="421" spans="1:33" hidden="1">
      <c r="A421" s="851" t="s">
        <v>5138</v>
      </c>
      <c r="B421" s="851" t="s">
        <v>454</v>
      </c>
      <c r="C421" s="854">
        <v>0</v>
      </c>
      <c r="D421" s="854">
        <v>58.3887</v>
      </c>
      <c r="E421" s="855" t="s">
        <v>1082</v>
      </c>
      <c r="F421" s="854">
        <v>1106.46074</v>
      </c>
      <c r="G421" s="854">
        <v>1238.27394</v>
      </c>
      <c r="H421" s="855">
        <v>0.119130480851946</v>
      </c>
      <c r="I421" s="854">
        <v>1748.11724</v>
      </c>
      <c r="J421" s="855">
        <v>-0.29165280699365448</v>
      </c>
      <c r="K421" s="854">
        <v>9996.0604000000003</v>
      </c>
      <c r="L421" s="854">
        <v>10908.11044</v>
      </c>
      <c r="M421" s="855">
        <v>9.124094928437998E-2</v>
      </c>
      <c r="O421" t="s">
        <v>454</v>
      </c>
      <c r="P421">
        <v>0</v>
      </c>
      <c r="Q421">
        <v>58.3887</v>
      </c>
      <c r="R421" t="s">
        <v>1082</v>
      </c>
      <c r="S421">
        <v>1106.46074</v>
      </c>
      <c r="T421">
        <v>1238.27394</v>
      </c>
      <c r="U421">
        <v>0.119130480851946</v>
      </c>
      <c r="V421">
        <v>1748.11724</v>
      </c>
      <c r="W421">
        <v>-0.29165280699365448</v>
      </c>
      <c r="X421">
        <v>9996.0604000000003</v>
      </c>
      <c r="Y421">
        <v>10908.11044</v>
      </c>
      <c r="Z421">
        <v>9.124094928437998E-2</v>
      </c>
      <c r="AC421" t="s">
        <v>454</v>
      </c>
      <c r="AD421">
        <v>10908.11044</v>
      </c>
      <c r="AF421" t="s">
        <v>454</v>
      </c>
      <c r="AG421">
        <v>9.124094928437998E-2</v>
      </c>
    </row>
    <row r="422" spans="1:33" hidden="1">
      <c r="A422" s="851" t="s">
        <v>5140</v>
      </c>
      <c r="B422" s="851" t="s">
        <v>454</v>
      </c>
      <c r="C422" s="854">
        <v>198.41293999999999</v>
      </c>
      <c r="D422" s="854">
        <v>16.97</v>
      </c>
      <c r="E422" s="855">
        <v>-0.91447130413974009</v>
      </c>
      <c r="F422" s="854">
        <v>5315.8053499999996</v>
      </c>
      <c r="G422" s="854">
        <v>5394.9263000000001</v>
      </c>
      <c r="H422" s="855">
        <v>1.4884094655572833E-2</v>
      </c>
      <c r="I422" s="854">
        <v>2996.66624</v>
      </c>
      <c r="J422" s="855">
        <v>0.80030936645116668</v>
      </c>
      <c r="K422" s="854">
        <v>62893.711689999996</v>
      </c>
      <c r="L422" s="854">
        <v>46216.030019999998</v>
      </c>
      <c r="M422" s="855">
        <v>-0.26517248261962134</v>
      </c>
      <c r="O422" t="s">
        <v>454</v>
      </c>
      <c r="P422">
        <v>198.41293999999999</v>
      </c>
      <c r="Q422">
        <v>16.97</v>
      </c>
      <c r="R422">
        <v>-0.91447130413974009</v>
      </c>
      <c r="S422">
        <v>5315.8053499999996</v>
      </c>
      <c r="T422">
        <v>5394.9263000000001</v>
      </c>
      <c r="U422">
        <v>1.4884094655572833E-2</v>
      </c>
      <c r="V422">
        <v>2996.66624</v>
      </c>
      <c r="W422">
        <v>0.80030936645116668</v>
      </c>
      <c r="X422">
        <v>62893.711689999996</v>
      </c>
      <c r="Y422">
        <v>46216.030019999998</v>
      </c>
      <c r="Z422">
        <v>-0.26517248261962134</v>
      </c>
      <c r="AC422" t="s">
        <v>454</v>
      </c>
      <c r="AD422">
        <v>46216.030019999998</v>
      </c>
      <c r="AF422" t="s">
        <v>454</v>
      </c>
      <c r="AG422">
        <v>-0.26517248261962134</v>
      </c>
    </row>
    <row r="423" spans="1:33" hidden="1">
      <c r="A423" s="851" t="s">
        <v>5142</v>
      </c>
      <c r="B423" s="851" t="s">
        <v>454</v>
      </c>
      <c r="C423" s="854">
        <v>0</v>
      </c>
      <c r="D423" s="854">
        <v>0</v>
      </c>
      <c r="E423" s="855" t="s">
        <v>1082</v>
      </c>
      <c r="F423" s="854">
        <v>0</v>
      </c>
      <c r="G423" s="854">
        <v>0.11</v>
      </c>
      <c r="H423" s="855" t="s">
        <v>1082</v>
      </c>
      <c r="I423" s="854">
        <v>0</v>
      </c>
      <c r="J423" s="855" t="s">
        <v>1082</v>
      </c>
      <c r="K423" s="854">
        <v>0.25369999999999998</v>
      </c>
      <c r="L423" s="854">
        <v>0.93840000000000001</v>
      </c>
      <c r="M423" s="855">
        <v>2.6988569176192359</v>
      </c>
      <c r="O423" t="s">
        <v>454</v>
      </c>
      <c r="P423">
        <v>0</v>
      </c>
      <c r="Q423">
        <v>0</v>
      </c>
      <c r="R423" t="s">
        <v>1082</v>
      </c>
      <c r="S423">
        <v>0</v>
      </c>
      <c r="T423">
        <v>0.11</v>
      </c>
      <c r="U423" t="s">
        <v>1082</v>
      </c>
      <c r="V423">
        <v>0</v>
      </c>
      <c r="W423" t="s">
        <v>1082</v>
      </c>
      <c r="X423">
        <v>0.25369999999999998</v>
      </c>
      <c r="Y423">
        <v>0.93840000000000001</v>
      </c>
      <c r="Z423">
        <v>2.6988569176192359</v>
      </c>
      <c r="AC423" t="s">
        <v>454</v>
      </c>
      <c r="AD423">
        <v>0.93840000000000001</v>
      </c>
      <c r="AF423" t="s">
        <v>454</v>
      </c>
      <c r="AG423">
        <v>2.6988569176192359</v>
      </c>
    </row>
    <row r="424" spans="1:33" hidden="1">
      <c r="A424" s="851" t="s">
        <v>5144</v>
      </c>
      <c r="B424" s="851" t="s">
        <v>454</v>
      </c>
      <c r="C424" s="854">
        <v>0</v>
      </c>
      <c r="D424" s="854">
        <v>0</v>
      </c>
      <c r="E424" s="855" t="s">
        <v>1082</v>
      </c>
      <c r="F424" s="854">
        <v>0</v>
      </c>
      <c r="G424" s="854">
        <v>24.8812</v>
      </c>
      <c r="H424" s="855" t="s">
        <v>1082</v>
      </c>
      <c r="I424" s="854">
        <v>1.93655</v>
      </c>
      <c r="J424" s="855">
        <v>11.848209444630916</v>
      </c>
      <c r="K424" s="854">
        <v>0.39802999999999999</v>
      </c>
      <c r="L424" s="854">
        <v>26.81775</v>
      </c>
      <c r="M424" s="855">
        <v>66.376202798784007</v>
      </c>
      <c r="O424" t="s">
        <v>454</v>
      </c>
      <c r="P424">
        <v>0</v>
      </c>
      <c r="Q424">
        <v>0</v>
      </c>
      <c r="R424" t="s">
        <v>1082</v>
      </c>
      <c r="S424">
        <v>0</v>
      </c>
      <c r="T424">
        <v>24.8812</v>
      </c>
      <c r="U424" t="s">
        <v>1082</v>
      </c>
      <c r="V424">
        <v>1.93655</v>
      </c>
      <c r="W424">
        <v>11.848209444630916</v>
      </c>
      <c r="X424">
        <v>0.39802999999999999</v>
      </c>
      <c r="Y424">
        <v>26.81775</v>
      </c>
      <c r="Z424">
        <v>66.376202798784007</v>
      </c>
      <c r="AC424" t="s">
        <v>454</v>
      </c>
      <c r="AD424">
        <v>26.81775</v>
      </c>
      <c r="AF424" t="s">
        <v>454</v>
      </c>
      <c r="AG424">
        <v>66.376202798784007</v>
      </c>
    </row>
    <row r="425" spans="1:33" hidden="1">
      <c r="A425" s="851" t="s">
        <v>5145</v>
      </c>
      <c r="B425" s="851" t="s">
        <v>454</v>
      </c>
      <c r="C425" s="854">
        <v>0</v>
      </c>
      <c r="D425" s="854">
        <v>0</v>
      </c>
      <c r="E425" s="855" t="s">
        <v>1082</v>
      </c>
      <c r="F425" s="854">
        <v>4.5878399999999999</v>
      </c>
      <c r="G425" s="854">
        <v>0</v>
      </c>
      <c r="H425" s="855">
        <v>-1</v>
      </c>
      <c r="I425" s="854">
        <v>0.86921000000000004</v>
      </c>
      <c r="J425" s="855">
        <v>-1</v>
      </c>
      <c r="K425" s="854">
        <v>35.053980000000003</v>
      </c>
      <c r="L425" s="854">
        <v>11.288270000000001</v>
      </c>
      <c r="M425" s="855">
        <v>-0.67797465508909405</v>
      </c>
      <c r="O425" t="s">
        <v>454</v>
      </c>
      <c r="P425">
        <v>0</v>
      </c>
      <c r="Q425">
        <v>0</v>
      </c>
      <c r="R425" t="s">
        <v>1082</v>
      </c>
      <c r="S425">
        <v>4.5878399999999999</v>
      </c>
      <c r="T425">
        <v>0</v>
      </c>
      <c r="U425">
        <v>-1</v>
      </c>
      <c r="V425">
        <v>0.86921000000000004</v>
      </c>
      <c r="W425">
        <v>-1</v>
      </c>
      <c r="X425">
        <v>35.053980000000003</v>
      </c>
      <c r="Y425">
        <v>11.288270000000001</v>
      </c>
      <c r="Z425">
        <v>-0.67797465508909405</v>
      </c>
      <c r="AC425" t="s">
        <v>454</v>
      </c>
      <c r="AD425">
        <v>11.288270000000001</v>
      </c>
      <c r="AF425" t="s">
        <v>454</v>
      </c>
      <c r="AG425">
        <v>-0.67797465508909405</v>
      </c>
    </row>
    <row r="426" spans="1:33" hidden="1">
      <c r="A426" s="852" t="s">
        <v>735</v>
      </c>
      <c r="B426" s="852" t="s">
        <v>454</v>
      </c>
      <c r="C426" s="856">
        <v>375.84886999999998</v>
      </c>
      <c r="D426" s="856">
        <v>88.171189999999996</v>
      </c>
      <c r="E426" s="857">
        <v>-0.76540786194195554</v>
      </c>
      <c r="F426" s="856">
        <v>11277.79557</v>
      </c>
      <c r="G426" s="856">
        <v>11909.75986</v>
      </c>
      <c r="H426" s="857">
        <v>5.6036154058429988E-2</v>
      </c>
      <c r="I426" s="856">
        <v>9492.7443500000008</v>
      </c>
      <c r="J426" s="857">
        <v>0.25461714978134853</v>
      </c>
      <c r="K426" s="856">
        <v>130012.38746</v>
      </c>
      <c r="L426" s="856">
        <v>109000.50448</v>
      </c>
      <c r="M426" s="857">
        <v>-0.16161446913252453</v>
      </c>
      <c r="O426" t="s">
        <v>454</v>
      </c>
      <c r="P426">
        <v>375.84886999999998</v>
      </c>
      <c r="Q426">
        <v>88.171189999999996</v>
      </c>
      <c r="R426">
        <v>-0.76540786194195554</v>
      </c>
      <c r="S426">
        <v>11277.79557</v>
      </c>
      <c r="T426">
        <v>11909.75986</v>
      </c>
      <c r="U426">
        <v>5.6036154058429988E-2</v>
      </c>
      <c r="V426">
        <v>9492.7443500000008</v>
      </c>
      <c r="W426">
        <v>0.25461714978134853</v>
      </c>
      <c r="X426">
        <v>130012.38746</v>
      </c>
      <c r="Y426">
        <v>109000.50448</v>
      </c>
      <c r="Z426">
        <v>-0.16161446913252453</v>
      </c>
      <c r="AC426" t="s">
        <v>454</v>
      </c>
      <c r="AD426">
        <v>109000.50448</v>
      </c>
      <c r="AF426" t="s">
        <v>454</v>
      </c>
      <c r="AG426">
        <v>-0.16161446913252453</v>
      </c>
    </row>
    <row r="427" spans="1:33" hidden="1">
      <c r="A427" s="851" t="s">
        <v>5119</v>
      </c>
      <c r="B427" s="851" t="s">
        <v>455</v>
      </c>
      <c r="C427" s="854">
        <v>0</v>
      </c>
      <c r="D427" s="854">
        <v>0</v>
      </c>
      <c r="E427" s="855" t="s">
        <v>1082</v>
      </c>
      <c r="F427" s="854">
        <v>10.119999999999999</v>
      </c>
      <c r="G427" s="854">
        <v>0</v>
      </c>
      <c r="H427" s="855">
        <v>-1</v>
      </c>
      <c r="I427" s="854">
        <v>29.303439999999998</v>
      </c>
      <c r="J427" s="855">
        <v>-1</v>
      </c>
      <c r="K427" s="854">
        <v>170.62345999999999</v>
      </c>
      <c r="L427" s="854">
        <v>145.78270000000001</v>
      </c>
      <c r="M427" s="855">
        <v>-0.14558818582157451</v>
      </c>
      <c r="O427" t="s">
        <v>455</v>
      </c>
      <c r="P427">
        <v>0</v>
      </c>
      <c r="Q427">
        <v>0</v>
      </c>
      <c r="R427" t="s">
        <v>1082</v>
      </c>
      <c r="S427">
        <v>10.119999999999999</v>
      </c>
      <c r="T427">
        <v>0</v>
      </c>
      <c r="U427">
        <v>-1</v>
      </c>
      <c r="V427">
        <v>29.303439999999998</v>
      </c>
      <c r="W427">
        <v>-1</v>
      </c>
      <c r="X427">
        <v>170.62345999999999</v>
      </c>
      <c r="Y427">
        <v>145.78270000000001</v>
      </c>
      <c r="Z427">
        <v>-0.14558818582157451</v>
      </c>
      <c r="AC427" t="s">
        <v>455</v>
      </c>
      <c r="AD427">
        <v>145.78270000000001</v>
      </c>
      <c r="AF427" t="s">
        <v>455</v>
      </c>
      <c r="AG427">
        <v>-0.14558818582157451</v>
      </c>
    </row>
    <row r="428" spans="1:33" hidden="1">
      <c r="A428" s="851" t="s">
        <v>5120</v>
      </c>
      <c r="B428" s="851" t="s">
        <v>455</v>
      </c>
      <c r="C428" s="854">
        <v>10.09591</v>
      </c>
      <c r="D428" s="854">
        <v>0</v>
      </c>
      <c r="E428" s="855">
        <v>-1</v>
      </c>
      <c r="F428" s="854">
        <v>544.32968000000005</v>
      </c>
      <c r="G428" s="854">
        <v>296.63825000000003</v>
      </c>
      <c r="H428" s="855">
        <v>-0.4550393614399274</v>
      </c>
      <c r="I428" s="854">
        <v>100.19713</v>
      </c>
      <c r="J428" s="855">
        <v>1.9605463749310985</v>
      </c>
      <c r="K428" s="854">
        <v>4138.4432800000004</v>
      </c>
      <c r="L428" s="854">
        <v>4453.0671499999999</v>
      </c>
      <c r="M428" s="855">
        <v>7.6024690617482404E-2</v>
      </c>
      <c r="O428" t="s">
        <v>455</v>
      </c>
      <c r="P428">
        <v>10.09591</v>
      </c>
      <c r="Q428">
        <v>0</v>
      </c>
      <c r="R428">
        <v>-1</v>
      </c>
      <c r="S428">
        <v>544.32968000000005</v>
      </c>
      <c r="T428">
        <v>296.63825000000003</v>
      </c>
      <c r="U428">
        <v>-0.4550393614399274</v>
      </c>
      <c r="V428">
        <v>100.19713</v>
      </c>
      <c r="W428">
        <v>1.9605463749310985</v>
      </c>
      <c r="X428">
        <v>4138.4432800000004</v>
      </c>
      <c r="Y428">
        <v>4453.0671499999999</v>
      </c>
      <c r="Z428">
        <v>7.6024690617482404E-2</v>
      </c>
      <c r="AC428" t="s">
        <v>455</v>
      </c>
      <c r="AD428">
        <v>4453.0671499999999</v>
      </c>
      <c r="AF428" t="s">
        <v>455</v>
      </c>
      <c r="AG428">
        <v>7.6024690617482404E-2</v>
      </c>
    </row>
    <row r="429" spans="1:33" hidden="1">
      <c r="A429" s="851" t="s">
        <v>5121</v>
      </c>
      <c r="B429" s="851" t="s">
        <v>455</v>
      </c>
      <c r="C429" s="854">
        <v>0</v>
      </c>
      <c r="D429" s="854">
        <v>0</v>
      </c>
      <c r="E429" s="855" t="s">
        <v>1082</v>
      </c>
      <c r="F429" s="854">
        <v>361.54065000000003</v>
      </c>
      <c r="G429" s="854">
        <v>172.99831</v>
      </c>
      <c r="H429" s="855">
        <v>-0.5214969326409078</v>
      </c>
      <c r="I429" s="854">
        <v>236.06308999999999</v>
      </c>
      <c r="J429" s="855">
        <v>-0.26715222612734579</v>
      </c>
      <c r="K429" s="854">
        <v>7832.0177199999998</v>
      </c>
      <c r="L429" s="854">
        <v>1944.39894</v>
      </c>
      <c r="M429" s="855">
        <v>-0.75173716282143443</v>
      </c>
      <c r="O429" t="s">
        <v>455</v>
      </c>
      <c r="P429">
        <v>0</v>
      </c>
      <c r="Q429">
        <v>0</v>
      </c>
      <c r="R429" t="s">
        <v>1082</v>
      </c>
      <c r="S429">
        <v>361.54065000000003</v>
      </c>
      <c r="T429">
        <v>172.99831</v>
      </c>
      <c r="U429">
        <v>-0.5214969326409078</v>
      </c>
      <c r="V429">
        <v>236.06308999999999</v>
      </c>
      <c r="W429">
        <v>-0.26715222612734579</v>
      </c>
      <c r="X429">
        <v>7832.0177199999998</v>
      </c>
      <c r="Y429">
        <v>1944.39894</v>
      </c>
      <c r="Z429">
        <v>-0.75173716282143443</v>
      </c>
      <c r="AC429" t="s">
        <v>455</v>
      </c>
      <c r="AD429">
        <v>1944.39894</v>
      </c>
      <c r="AF429" t="s">
        <v>455</v>
      </c>
      <c r="AG429">
        <v>-0.75173716282143443</v>
      </c>
    </row>
    <row r="430" spans="1:33" hidden="1">
      <c r="A430" s="851" t="s">
        <v>5122</v>
      </c>
      <c r="B430" s="851" t="s">
        <v>455</v>
      </c>
      <c r="C430" s="854">
        <v>0</v>
      </c>
      <c r="D430" s="854">
        <v>0</v>
      </c>
      <c r="E430" s="855" t="s">
        <v>1082</v>
      </c>
      <c r="F430" s="854">
        <v>0</v>
      </c>
      <c r="G430" s="854">
        <v>0</v>
      </c>
      <c r="H430" s="855" t="s">
        <v>1082</v>
      </c>
      <c r="I430" s="854">
        <v>0.22</v>
      </c>
      <c r="J430" s="855">
        <v>-1</v>
      </c>
      <c r="K430" s="854">
        <v>0</v>
      </c>
      <c r="L430" s="854">
        <v>0.22</v>
      </c>
      <c r="M430" s="855" t="s">
        <v>1082</v>
      </c>
      <c r="O430" t="s">
        <v>455</v>
      </c>
      <c r="P430">
        <v>0</v>
      </c>
      <c r="Q430">
        <v>0</v>
      </c>
      <c r="R430" t="s">
        <v>1082</v>
      </c>
      <c r="S430">
        <v>0</v>
      </c>
      <c r="T430">
        <v>0</v>
      </c>
      <c r="U430" t="s">
        <v>1082</v>
      </c>
      <c r="V430">
        <v>0.22</v>
      </c>
      <c r="W430">
        <v>-1</v>
      </c>
      <c r="X430">
        <v>0</v>
      </c>
      <c r="Y430">
        <v>0.22</v>
      </c>
      <c r="Z430" t="s">
        <v>1082</v>
      </c>
      <c r="AC430" t="s">
        <v>455</v>
      </c>
      <c r="AD430">
        <v>0.22</v>
      </c>
      <c r="AF430" t="s">
        <v>455</v>
      </c>
      <c r="AG430" t="s">
        <v>1082</v>
      </c>
    </row>
    <row r="431" spans="1:33">
      <c r="A431" s="851" t="s">
        <v>5124</v>
      </c>
      <c r="B431" s="851" t="s">
        <v>455</v>
      </c>
      <c r="C431" s="854">
        <v>0</v>
      </c>
      <c r="D431" s="854">
        <v>0</v>
      </c>
      <c r="E431" s="855" t="s">
        <v>1082</v>
      </c>
      <c r="F431" s="854">
        <v>0.01</v>
      </c>
      <c r="G431" s="854">
        <v>3.5407000000000002</v>
      </c>
      <c r="H431" s="855">
        <v>353.07</v>
      </c>
      <c r="I431" s="854">
        <v>20.021100000000001</v>
      </c>
      <c r="J431" s="855">
        <v>-0.82315157508828185</v>
      </c>
      <c r="K431" s="854">
        <v>0.99317</v>
      </c>
      <c r="L431" s="854">
        <v>26.721019999999999</v>
      </c>
      <c r="M431" s="855">
        <v>25.904779644975179</v>
      </c>
      <c r="O431" t="s">
        <v>455</v>
      </c>
      <c r="P431">
        <v>0</v>
      </c>
      <c r="Q431">
        <v>0</v>
      </c>
      <c r="R431" t="s">
        <v>1082</v>
      </c>
      <c r="S431">
        <v>0.01</v>
      </c>
      <c r="T431">
        <v>3.5407000000000002</v>
      </c>
      <c r="U431">
        <v>353.07</v>
      </c>
      <c r="V431">
        <v>20.021100000000001</v>
      </c>
      <c r="W431">
        <v>-0.82315157508828185</v>
      </c>
      <c r="X431">
        <v>0.99317</v>
      </c>
      <c r="Y431">
        <v>26.721019999999999</v>
      </c>
      <c r="Z431">
        <v>25.904779644975179</v>
      </c>
      <c r="AC431" t="s">
        <v>455</v>
      </c>
      <c r="AD431">
        <v>26.721019999999999</v>
      </c>
      <c r="AF431" t="s">
        <v>455</v>
      </c>
      <c r="AG431">
        <v>25.904779644975179</v>
      </c>
    </row>
    <row r="432" spans="1:33" hidden="1">
      <c r="A432" s="851" t="s">
        <v>5127</v>
      </c>
      <c r="B432" s="851" t="s">
        <v>455</v>
      </c>
      <c r="C432" s="854">
        <v>0</v>
      </c>
      <c r="D432" s="854">
        <v>0</v>
      </c>
      <c r="E432" s="855" t="s">
        <v>1082</v>
      </c>
      <c r="F432" s="854">
        <v>0</v>
      </c>
      <c r="G432" s="854">
        <v>0</v>
      </c>
      <c r="H432" s="855" t="s">
        <v>1082</v>
      </c>
      <c r="I432" s="854">
        <v>0.24382999999999999</v>
      </c>
      <c r="J432" s="855">
        <v>-1</v>
      </c>
      <c r="K432" s="854">
        <v>0</v>
      </c>
      <c r="L432" s="854">
        <v>0.99312</v>
      </c>
      <c r="M432" s="855" t="s">
        <v>1082</v>
      </c>
      <c r="O432" t="s">
        <v>455</v>
      </c>
      <c r="P432">
        <v>0</v>
      </c>
      <c r="Q432">
        <v>0</v>
      </c>
      <c r="R432" t="s">
        <v>1082</v>
      </c>
      <c r="S432">
        <v>0</v>
      </c>
      <c r="T432">
        <v>0</v>
      </c>
      <c r="U432" t="s">
        <v>1082</v>
      </c>
      <c r="V432">
        <v>0.24382999999999999</v>
      </c>
      <c r="W432">
        <v>-1</v>
      </c>
      <c r="X432">
        <v>0</v>
      </c>
      <c r="Y432">
        <v>0.99312</v>
      </c>
      <c r="Z432" t="s">
        <v>1082</v>
      </c>
      <c r="AC432" t="s">
        <v>455</v>
      </c>
      <c r="AD432">
        <v>0.99312</v>
      </c>
      <c r="AF432" t="s">
        <v>455</v>
      </c>
      <c r="AG432" t="s">
        <v>1082</v>
      </c>
    </row>
    <row r="433" spans="1:33" hidden="1">
      <c r="A433" s="851" t="s">
        <v>5128</v>
      </c>
      <c r="B433" s="851" t="s">
        <v>455</v>
      </c>
      <c r="C433" s="854">
        <v>0</v>
      </c>
      <c r="D433" s="854">
        <v>0</v>
      </c>
      <c r="E433" s="855" t="s">
        <v>1082</v>
      </c>
      <c r="F433" s="854">
        <v>0</v>
      </c>
      <c r="G433" s="854">
        <v>0</v>
      </c>
      <c r="H433" s="855" t="s">
        <v>1082</v>
      </c>
      <c r="I433" s="854">
        <v>16.316369999999999</v>
      </c>
      <c r="J433" s="855">
        <v>-1</v>
      </c>
      <c r="K433" s="854">
        <v>28.266829999999999</v>
      </c>
      <c r="L433" s="854">
        <v>35.015700000000002</v>
      </c>
      <c r="M433" s="855">
        <v>0.23875581379305721</v>
      </c>
      <c r="O433" t="s">
        <v>455</v>
      </c>
      <c r="P433">
        <v>0</v>
      </c>
      <c r="Q433">
        <v>0</v>
      </c>
      <c r="R433" t="s">
        <v>1082</v>
      </c>
      <c r="S433">
        <v>0</v>
      </c>
      <c r="T433">
        <v>0</v>
      </c>
      <c r="U433" t="s">
        <v>1082</v>
      </c>
      <c r="V433">
        <v>16.316369999999999</v>
      </c>
      <c r="W433">
        <v>-1</v>
      </c>
      <c r="X433">
        <v>28.266829999999999</v>
      </c>
      <c r="Y433">
        <v>35.015700000000002</v>
      </c>
      <c r="Z433">
        <v>0.23875581379305721</v>
      </c>
      <c r="AC433" t="s">
        <v>455</v>
      </c>
      <c r="AD433">
        <v>35.015700000000002</v>
      </c>
      <c r="AF433" t="s">
        <v>455</v>
      </c>
      <c r="AG433">
        <v>0.23875581379305721</v>
      </c>
    </row>
    <row r="434" spans="1:33" hidden="1">
      <c r="A434" s="851" t="s">
        <v>5129</v>
      </c>
      <c r="B434" s="851" t="s">
        <v>455</v>
      </c>
      <c r="C434" s="854">
        <v>0</v>
      </c>
      <c r="D434" s="854">
        <v>0</v>
      </c>
      <c r="E434" s="855" t="s">
        <v>1082</v>
      </c>
      <c r="F434" s="854">
        <v>39.90063</v>
      </c>
      <c r="G434" s="854">
        <v>27.18291</v>
      </c>
      <c r="H434" s="855">
        <v>-0.31873481696905537</v>
      </c>
      <c r="I434" s="854">
        <v>48.542279999999998</v>
      </c>
      <c r="J434" s="855">
        <v>-0.44001579653860512</v>
      </c>
      <c r="K434" s="854">
        <v>232.72935000000001</v>
      </c>
      <c r="L434" s="854">
        <v>288.21337999999997</v>
      </c>
      <c r="M434" s="855">
        <v>0.23840581344811018</v>
      </c>
      <c r="O434" t="s">
        <v>455</v>
      </c>
      <c r="P434">
        <v>0</v>
      </c>
      <c r="Q434">
        <v>0</v>
      </c>
      <c r="R434" t="s">
        <v>1082</v>
      </c>
      <c r="S434">
        <v>39.90063</v>
      </c>
      <c r="T434">
        <v>27.18291</v>
      </c>
      <c r="U434">
        <v>-0.31873481696905537</v>
      </c>
      <c r="V434">
        <v>48.542279999999998</v>
      </c>
      <c r="W434">
        <v>-0.44001579653860512</v>
      </c>
      <c r="X434">
        <v>232.72935000000001</v>
      </c>
      <c r="Y434">
        <v>288.21337999999997</v>
      </c>
      <c r="Z434">
        <v>0.23840581344811018</v>
      </c>
      <c r="AC434" t="s">
        <v>455</v>
      </c>
      <c r="AD434">
        <v>288.21337999999997</v>
      </c>
      <c r="AF434" t="s">
        <v>455</v>
      </c>
      <c r="AG434">
        <v>0.23840581344811018</v>
      </c>
    </row>
    <row r="435" spans="1:33" hidden="1">
      <c r="A435" s="851" t="s">
        <v>5130</v>
      </c>
      <c r="B435" s="851" t="s">
        <v>455</v>
      </c>
      <c r="C435" s="854">
        <v>0</v>
      </c>
      <c r="D435" s="854">
        <v>0</v>
      </c>
      <c r="E435" s="855" t="s">
        <v>1082</v>
      </c>
      <c r="F435" s="854">
        <v>1.1759999999999999</v>
      </c>
      <c r="G435" s="854">
        <v>1.0732699999999999</v>
      </c>
      <c r="H435" s="855">
        <v>-8.7355442176870746E-2</v>
      </c>
      <c r="I435" s="854">
        <v>36.57734</v>
      </c>
      <c r="J435" s="855">
        <v>-0.97065751637489217</v>
      </c>
      <c r="K435" s="854">
        <v>205.99023</v>
      </c>
      <c r="L435" s="854">
        <v>142.80578</v>
      </c>
      <c r="M435" s="855">
        <v>-0.30673517865386135</v>
      </c>
      <c r="O435" t="s">
        <v>455</v>
      </c>
      <c r="P435">
        <v>0</v>
      </c>
      <c r="Q435">
        <v>0</v>
      </c>
      <c r="R435" t="s">
        <v>1082</v>
      </c>
      <c r="S435">
        <v>1.1759999999999999</v>
      </c>
      <c r="T435">
        <v>1.0732699999999999</v>
      </c>
      <c r="U435">
        <v>-8.7355442176870746E-2</v>
      </c>
      <c r="V435">
        <v>36.57734</v>
      </c>
      <c r="W435">
        <v>-0.97065751637489217</v>
      </c>
      <c r="X435">
        <v>205.99023</v>
      </c>
      <c r="Y435">
        <v>142.80578</v>
      </c>
      <c r="Z435">
        <v>-0.30673517865386135</v>
      </c>
      <c r="AC435" t="s">
        <v>455</v>
      </c>
      <c r="AD435">
        <v>142.80578</v>
      </c>
      <c r="AF435" t="s">
        <v>455</v>
      </c>
      <c r="AG435">
        <v>-0.30673517865386135</v>
      </c>
    </row>
    <row r="436" spans="1:33" hidden="1">
      <c r="A436" s="851" t="s">
        <v>5131</v>
      </c>
      <c r="B436" s="851" t="s">
        <v>455</v>
      </c>
      <c r="C436" s="854">
        <v>0</v>
      </c>
      <c r="D436" s="854">
        <v>0</v>
      </c>
      <c r="E436" s="855" t="s">
        <v>1082</v>
      </c>
      <c r="F436" s="854">
        <v>28.782309999999999</v>
      </c>
      <c r="G436" s="854">
        <v>38.980200000000004</v>
      </c>
      <c r="H436" s="855">
        <v>0.35431103340906289</v>
      </c>
      <c r="I436" s="854">
        <v>87.92295</v>
      </c>
      <c r="J436" s="855">
        <v>-0.55665500304527993</v>
      </c>
      <c r="K436" s="854">
        <v>257.02974</v>
      </c>
      <c r="L436" s="854">
        <v>505.60455000000002</v>
      </c>
      <c r="M436" s="855">
        <v>0.96710524626449845</v>
      </c>
      <c r="O436" t="s">
        <v>455</v>
      </c>
      <c r="P436">
        <v>0</v>
      </c>
      <c r="Q436">
        <v>0</v>
      </c>
      <c r="R436" t="s">
        <v>1082</v>
      </c>
      <c r="S436">
        <v>28.782309999999999</v>
      </c>
      <c r="T436">
        <v>38.980200000000004</v>
      </c>
      <c r="U436">
        <v>0.35431103340906289</v>
      </c>
      <c r="V436">
        <v>87.92295</v>
      </c>
      <c r="W436">
        <v>-0.55665500304527993</v>
      </c>
      <c r="X436">
        <v>257.02974</v>
      </c>
      <c r="Y436">
        <v>505.60455000000002</v>
      </c>
      <c r="Z436">
        <v>0.96710524626449845</v>
      </c>
      <c r="AC436" t="s">
        <v>455</v>
      </c>
      <c r="AD436">
        <v>505.60455000000002</v>
      </c>
      <c r="AF436" t="s">
        <v>455</v>
      </c>
      <c r="AG436">
        <v>0.96710524626449845</v>
      </c>
    </row>
    <row r="437" spans="1:33" hidden="1">
      <c r="A437" s="851" t="s">
        <v>5132</v>
      </c>
      <c r="B437" s="851" t="s">
        <v>455</v>
      </c>
      <c r="C437" s="854">
        <v>0</v>
      </c>
      <c r="D437" s="854">
        <v>0</v>
      </c>
      <c r="E437" s="855" t="s">
        <v>1082</v>
      </c>
      <c r="F437" s="854">
        <v>2.78</v>
      </c>
      <c r="G437" s="854">
        <v>0</v>
      </c>
      <c r="H437" s="855">
        <v>-1</v>
      </c>
      <c r="I437" s="854">
        <v>0</v>
      </c>
      <c r="J437" s="855" t="s">
        <v>1082</v>
      </c>
      <c r="K437" s="854">
        <v>64.167150000000007</v>
      </c>
      <c r="L437" s="854">
        <v>0.40588000000000002</v>
      </c>
      <c r="M437" s="855">
        <v>-0.99367464504812819</v>
      </c>
      <c r="O437" t="s">
        <v>455</v>
      </c>
      <c r="P437">
        <v>0</v>
      </c>
      <c r="Q437">
        <v>0</v>
      </c>
      <c r="R437" t="s">
        <v>1082</v>
      </c>
      <c r="S437">
        <v>2.78</v>
      </c>
      <c r="T437">
        <v>0</v>
      </c>
      <c r="U437">
        <v>-1</v>
      </c>
      <c r="V437">
        <v>0</v>
      </c>
      <c r="W437" t="s">
        <v>1082</v>
      </c>
      <c r="X437">
        <v>64.167150000000007</v>
      </c>
      <c r="Y437">
        <v>0.40588000000000002</v>
      </c>
      <c r="Z437">
        <v>-0.99367464504812819</v>
      </c>
      <c r="AC437" t="s">
        <v>455</v>
      </c>
      <c r="AD437">
        <v>0.40588000000000002</v>
      </c>
      <c r="AF437" t="s">
        <v>455</v>
      </c>
      <c r="AG437">
        <v>-0.99367464504812819</v>
      </c>
    </row>
    <row r="438" spans="1:33" hidden="1">
      <c r="A438" s="851" t="s">
        <v>5133</v>
      </c>
      <c r="B438" s="851" t="s">
        <v>455</v>
      </c>
      <c r="C438" s="854">
        <v>808.14543000000003</v>
      </c>
      <c r="D438" s="854">
        <v>6.6185799999999997</v>
      </c>
      <c r="E438" s="855">
        <v>-0.99181016218825857</v>
      </c>
      <c r="F438" s="854">
        <v>15716.425209999999</v>
      </c>
      <c r="G438" s="854">
        <v>15543.970380000001</v>
      </c>
      <c r="H438" s="855">
        <v>-1.097290431479736E-2</v>
      </c>
      <c r="I438" s="854">
        <v>16971.9185</v>
      </c>
      <c r="J438" s="855">
        <v>-8.4135928416106842E-2</v>
      </c>
      <c r="K438" s="854">
        <v>145220.95374999999</v>
      </c>
      <c r="L438" s="854">
        <v>150490.39105000001</v>
      </c>
      <c r="M438" s="855">
        <v>3.6285654128614508E-2</v>
      </c>
      <c r="O438" t="s">
        <v>455</v>
      </c>
      <c r="P438">
        <v>808.14543000000003</v>
      </c>
      <c r="Q438">
        <v>6.6185799999999997</v>
      </c>
      <c r="R438">
        <v>-0.99181016218825857</v>
      </c>
      <c r="S438">
        <v>15716.425209999999</v>
      </c>
      <c r="T438">
        <v>15543.970380000001</v>
      </c>
      <c r="U438">
        <v>-1.097290431479736E-2</v>
      </c>
      <c r="V438">
        <v>16971.9185</v>
      </c>
      <c r="W438">
        <v>-8.4135928416106842E-2</v>
      </c>
      <c r="X438">
        <v>145220.95374999999</v>
      </c>
      <c r="Y438">
        <v>150490.39105000001</v>
      </c>
      <c r="Z438">
        <v>3.6285654128614508E-2</v>
      </c>
      <c r="AC438" t="s">
        <v>455</v>
      </c>
      <c r="AD438">
        <v>150490.39105000001</v>
      </c>
      <c r="AF438" t="s">
        <v>455</v>
      </c>
      <c r="AG438">
        <v>3.6285654128614508E-2</v>
      </c>
    </row>
    <row r="439" spans="1:33" hidden="1">
      <c r="A439" s="851" t="s">
        <v>5134</v>
      </c>
      <c r="B439" s="851" t="s">
        <v>455</v>
      </c>
      <c r="C439" s="854">
        <v>287.71077000000002</v>
      </c>
      <c r="D439" s="854">
        <v>0</v>
      </c>
      <c r="E439" s="855">
        <v>-1</v>
      </c>
      <c r="F439" s="854">
        <v>641.61353999999994</v>
      </c>
      <c r="G439" s="854">
        <v>614.06784000000005</v>
      </c>
      <c r="H439" s="855">
        <v>-4.2931918176165484E-2</v>
      </c>
      <c r="I439" s="854">
        <v>1162.43481</v>
      </c>
      <c r="J439" s="855">
        <v>-0.47173997654113609</v>
      </c>
      <c r="K439" s="854">
        <v>4299.0012999999999</v>
      </c>
      <c r="L439" s="854">
        <v>7078.5454600000003</v>
      </c>
      <c r="M439" s="855">
        <v>0.64655578494474986</v>
      </c>
      <c r="O439" t="s">
        <v>455</v>
      </c>
      <c r="P439">
        <v>287.71077000000002</v>
      </c>
      <c r="Q439">
        <v>0</v>
      </c>
      <c r="R439">
        <v>-1</v>
      </c>
      <c r="S439">
        <v>641.61353999999994</v>
      </c>
      <c r="T439">
        <v>614.06784000000005</v>
      </c>
      <c r="U439">
        <v>-4.2931918176165484E-2</v>
      </c>
      <c r="V439">
        <v>1162.43481</v>
      </c>
      <c r="W439">
        <v>-0.47173997654113609</v>
      </c>
      <c r="X439">
        <v>4299.0012999999999</v>
      </c>
      <c r="Y439">
        <v>7078.5454600000003</v>
      </c>
      <c r="Z439">
        <v>0.64655578494474986</v>
      </c>
      <c r="AC439" t="s">
        <v>455</v>
      </c>
      <c r="AD439">
        <v>7078.5454600000003</v>
      </c>
      <c r="AF439" t="s">
        <v>455</v>
      </c>
      <c r="AG439">
        <v>0.64655578494474986</v>
      </c>
    </row>
    <row r="440" spans="1:33" hidden="1">
      <c r="A440" s="851" t="s">
        <v>5135</v>
      </c>
      <c r="B440" s="851" t="s">
        <v>455</v>
      </c>
      <c r="C440" s="854">
        <v>0</v>
      </c>
      <c r="D440" s="854">
        <v>0</v>
      </c>
      <c r="E440" s="855" t="s">
        <v>1082</v>
      </c>
      <c r="F440" s="854">
        <v>0.50251000000000001</v>
      </c>
      <c r="G440" s="854">
        <v>0</v>
      </c>
      <c r="H440" s="855">
        <v>-1</v>
      </c>
      <c r="I440" s="854">
        <v>0</v>
      </c>
      <c r="J440" s="855" t="s">
        <v>1082</v>
      </c>
      <c r="K440" s="854">
        <v>25.12875</v>
      </c>
      <c r="L440" s="854">
        <v>3.97017</v>
      </c>
      <c r="M440" s="855">
        <v>-0.84200686464706764</v>
      </c>
      <c r="O440" t="s">
        <v>455</v>
      </c>
      <c r="P440">
        <v>0</v>
      </c>
      <c r="Q440">
        <v>0</v>
      </c>
      <c r="R440" t="s">
        <v>1082</v>
      </c>
      <c r="S440">
        <v>0.50251000000000001</v>
      </c>
      <c r="T440">
        <v>0</v>
      </c>
      <c r="U440">
        <v>-1</v>
      </c>
      <c r="V440">
        <v>0</v>
      </c>
      <c r="W440" t="s">
        <v>1082</v>
      </c>
      <c r="X440">
        <v>25.12875</v>
      </c>
      <c r="Y440">
        <v>3.97017</v>
      </c>
      <c r="Z440">
        <v>-0.84200686464706764</v>
      </c>
      <c r="AC440" t="s">
        <v>455</v>
      </c>
      <c r="AD440">
        <v>3.97017</v>
      </c>
      <c r="AF440" t="s">
        <v>455</v>
      </c>
      <c r="AG440">
        <v>-0.84200686464706764</v>
      </c>
    </row>
    <row r="441" spans="1:33" hidden="1">
      <c r="A441" s="851" t="s">
        <v>5136</v>
      </c>
      <c r="B441" s="851" t="s">
        <v>455</v>
      </c>
      <c r="C441" s="854">
        <v>0</v>
      </c>
      <c r="D441" s="854">
        <v>0</v>
      </c>
      <c r="E441" s="855" t="s">
        <v>1082</v>
      </c>
      <c r="F441" s="854">
        <v>245.31162</v>
      </c>
      <c r="G441" s="854">
        <v>144.32959</v>
      </c>
      <c r="H441" s="855">
        <v>-0.41164796840850837</v>
      </c>
      <c r="I441" s="854">
        <v>150.44448</v>
      </c>
      <c r="J441" s="855">
        <v>-4.0645492609632461E-2</v>
      </c>
      <c r="K441" s="854">
        <v>1957.6664699999999</v>
      </c>
      <c r="L441" s="854">
        <v>1868.9802999999999</v>
      </c>
      <c r="M441" s="855">
        <v>-4.5301981394205493E-2</v>
      </c>
      <c r="O441" t="s">
        <v>455</v>
      </c>
      <c r="P441">
        <v>0</v>
      </c>
      <c r="Q441">
        <v>0</v>
      </c>
      <c r="R441" t="s">
        <v>1082</v>
      </c>
      <c r="S441">
        <v>245.31162</v>
      </c>
      <c r="T441">
        <v>144.32959</v>
      </c>
      <c r="U441">
        <v>-0.41164796840850837</v>
      </c>
      <c r="V441">
        <v>150.44448</v>
      </c>
      <c r="W441">
        <v>-4.0645492609632461E-2</v>
      </c>
      <c r="X441">
        <v>1957.6664699999999</v>
      </c>
      <c r="Y441">
        <v>1868.9802999999999</v>
      </c>
      <c r="Z441">
        <v>-4.5301981394205493E-2</v>
      </c>
      <c r="AC441" t="s">
        <v>455</v>
      </c>
      <c r="AD441">
        <v>1868.9802999999999</v>
      </c>
      <c r="AF441" t="s">
        <v>455</v>
      </c>
      <c r="AG441">
        <v>-4.5301981394205493E-2</v>
      </c>
    </row>
    <row r="442" spans="1:33" hidden="1">
      <c r="A442" s="851" t="s">
        <v>5138</v>
      </c>
      <c r="B442" s="851" t="s">
        <v>455</v>
      </c>
      <c r="C442" s="854">
        <v>0</v>
      </c>
      <c r="D442" s="854">
        <v>0</v>
      </c>
      <c r="E442" s="855" t="s">
        <v>1082</v>
      </c>
      <c r="F442" s="854">
        <v>174.33562000000001</v>
      </c>
      <c r="G442" s="854">
        <v>45.697420000000001</v>
      </c>
      <c r="H442" s="855">
        <v>-0.73787674601438313</v>
      </c>
      <c r="I442" s="854">
        <v>8.5579499999999999</v>
      </c>
      <c r="J442" s="855">
        <v>4.3397624431084552</v>
      </c>
      <c r="K442" s="854">
        <v>241.71062000000001</v>
      </c>
      <c r="L442" s="854">
        <v>258.15962999999999</v>
      </c>
      <c r="M442" s="855">
        <v>6.8052491859894149E-2</v>
      </c>
      <c r="O442" t="s">
        <v>455</v>
      </c>
      <c r="P442">
        <v>0</v>
      </c>
      <c r="Q442">
        <v>0</v>
      </c>
      <c r="R442" t="s">
        <v>1082</v>
      </c>
      <c r="S442">
        <v>174.33562000000001</v>
      </c>
      <c r="T442">
        <v>45.697420000000001</v>
      </c>
      <c r="U442">
        <v>-0.73787674601438313</v>
      </c>
      <c r="V442">
        <v>8.5579499999999999</v>
      </c>
      <c r="W442">
        <v>4.3397624431084552</v>
      </c>
      <c r="X442">
        <v>241.71062000000001</v>
      </c>
      <c r="Y442">
        <v>258.15962999999999</v>
      </c>
      <c r="Z442">
        <v>6.8052491859894149E-2</v>
      </c>
      <c r="AC442" t="s">
        <v>455</v>
      </c>
      <c r="AD442">
        <v>258.15962999999999</v>
      </c>
      <c r="AF442" t="s">
        <v>455</v>
      </c>
      <c r="AG442">
        <v>6.8052491859894149E-2</v>
      </c>
    </row>
    <row r="443" spans="1:33" hidden="1">
      <c r="A443" s="851" t="s">
        <v>5139</v>
      </c>
      <c r="B443" s="851" t="s">
        <v>455</v>
      </c>
      <c r="C443" s="854">
        <v>0</v>
      </c>
      <c r="D443" s="854">
        <v>0</v>
      </c>
      <c r="E443" s="855" t="s">
        <v>1082</v>
      </c>
      <c r="F443" s="854">
        <v>1275.4100000000001</v>
      </c>
      <c r="G443" s="854">
        <v>710.15</v>
      </c>
      <c r="H443" s="855">
        <v>-0.44319865768654787</v>
      </c>
      <c r="I443" s="854">
        <v>665.4502</v>
      </c>
      <c r="J443" s="855">
        <v>6.717226923968167E-2</v>
      </c>
      <c r="K443" s="854">
        <v>12724.45032</v>
      </c>
      <c r="L443" s="854">
        <v>12181.5409</v>
      </c>
      <c r="M443" s="855">
        <v>-4.2666630490644231E-2</v>
      </c>
      <c r="O443" t="s">
        <v>455</v>
      </c>
      <c r="P443">
        <v>0</v>
      </c>
      <c r="Q443">
        <v>0</v>
      </c>
      <c r="R443" t="s">
        <v>1082</v>
      </c>
      <c r="S443">
        <v>1275.4100000000001</v>
      </c>
      <c r="T443">
        <v>710.15</v>
      </c>
      <c r="U443">
        <v>-0.44319865768654787</v>
      </c>
      <c r="V443">
        <v>665.4502</v>
      </c>
      <c r="W443">
        <v>6.717226923968167E-2</v>
      </c>
      <c r="X443">
        <v>12724.45032</v>
      </c>
      <c r="Y443">
        <v>12181.5409</v>
      </c>
      <c r="Z443">
        <v>-4.2666630490644231E-2</v>
      </c>
      <c r="AC443" t="s">
        <v>455</v>
      </c>
      <c r="AD443">
        <v>12181.5409</v>
      </c>
      <c r="AF443" t="s">
        <v>455</v>
      </c>
      <c r="AG443">
        <v>-4.2666630490644231E-2</v>
      </c>
    </row>
    <row r="444" spans="1:33" hidden="1">
      <c r="A444" s="851" t="s">
        <v>5140</v>
      </c>
      <c r="B444" s="851" t="s">
        <v>455</v>
      </c>
      <c r="C444" s="854">
        <v>0</v>
      </c>
      <c r="D444" s="854">
        <v>0</v>
      </c>
      <c r="E444" s="855" t="s">
        <v>1082</v>
      </c>
      <c r="F444" s="854">
        <v>108.91857</v>
      </c>
      <c r="G444" s="854">
        <v>59.247390000000003</v>
      </c>
      <c r="H444" s="855">
        <v>-0.45603958994320248</v>
      </c>
      <c r="I444" s="854">
        <v>43.148739999999997</v>
      </c>
      <c r="J444" s="855">
        <v>0.37309664198769199</v>
      </c>
      <c r="K444" s="854">
        <v>409.79856999999998</v>
      </c>
      <c r="L444" s="854">
        <v>376.12732999999997</v>
      </c>
      <c r="M444" s="855">
        <v>-8.2165342841484357E-2</v>
      </c>
      <c r="O444" t="s">
        <v>455</v>
      </c>
      <c r="P444">
        <v>0</v>
      </c>
      <c r="Q444">
        <v>0</v>
      </c>
      <c r="R444" t="s">
        <v>1082</v>
      </c>
      <c r="S444">
        <v>108.91857</v>
      </c>
      <c r="T444">
        <v>59.247390000000003</v>
      </c>
      <c r="U444">
        <v>-0.45603958994320248</v>
      </c>
      <c r="V444">
        <v>43.148739999999997</v>
      </c>
      <c r="W444">
        <v>0.37309664198769199</v>
      </c>
      <c r="X444">
        <v>409.79856999999998</v>
      </c>
      <c r="Y444">
        <v>376.12732999999997</v>
      </c>
      <c r="Z444">
        <v>-8.2165342841484357E-2</v>
      </c>
      <c r="AC444" t="s">
        <v>455</v>
      </c>
      <c r="AD444">
        <v>376.12732999999997</v>
      </c>
      <c r="AF444" t="s">
        <v>455</v>
      </c>
      <c r="AG444">
        <v>-8.2165342841484357E-2</v>
      </c>
    </row>
    <row r="445" spans="1:33" hidden="1">
      <c r="A445" s="851" t="s">
        <v>5141</v>
      </c>
      <c r="B445" s="851" t="s">
        <v>455</v>
      </c>
      <c r="C445" s="854">
        <v>17.067609999999998</v>
      </c>
      <c r="D445" s="854">
        <v>0</v>
      </c>
      <c r="E445" s="855">
        <v>-1</v>
      </c>
      <c r="F445" s="854">
        <v>89.8977</v>
      </c>
      <c r="G445" s="854">
        <v>99.915239999999997</v>
      </c>
      <c r="H445" s="855">
        <v>0.11143266179223721</v>
      </c>
      <c r="I445" s="854">
        <v>118.61677</v>
      </c>
      <c r="J445" s="855">
        <v>-0.15766345686195982</v>
      </c>
      <c r="K445" s="854">
        <v>370.15262000000001</v>
      </c>
      <c r="L445" s="854">
        <v>479.67750999999998</v>
      </c>
      <c r="M445" s="855">
        <v>0.29589116510913782</v>
      </c>
      <c r="O445" t="s">
        <v>455</v>
      </c>
      <c r="P445">
        <v>17.067609999999998</v>
      </c>
      <c r="Q445">
        <v>0</v>
      </c>
      <c r="R445">
        <v>-1</v>
      </c>
      <c r="S445">
        <v>89.8977</v>
      </c>
      <c r="T445">
        <v>99.915239999999997</v>
      </c>
      <c r="U445">
        <v>0.11143266179223721</v>
      </c>
      <c r="V445">
        <v>118.61677</v>
      </c>
      <c r="W445">
        <v>-0.15766345686195982</v>
      </c>
      <c r="X445">
        <v>370.15262000000001</v>
      </c>
      <c r="Y445">
        <v>479.67750999999998</v>
      </c>
      <c r="Z445">
        <v>0.29589116510913782</v>
      </c>
      <c r="AC445" t="s">
        <v>455</v>
      </c>
      <c r="AD445">
        <v>479.67750999999998</v>
      </c>
      <c r="AF445" t="s">
        <v>455</v>
      </c>
      <c r="AG445">
        <v>0.29589116510913782</v>
      </c>
    </row>
    <row r="446" spans="1:33" hidden="1">
      <c r="A446" s="851" t="s">
        <v>5142</v>
      </c>
      <c r="B446" s="851" t="s">
        <v>455</v>
      </c>
      <c r="C446" s="854">
        <v>0</v>
      </c>
      <c r="D446" s="854">
        <v>0</v>
      </c>
      <c r="E446" s="855" t="s">
        <v>1082</v>
      </c>
      <c r="F446" s="854">
        <v>6.26</v>
      </c>
      <c r="G446" s="854">
        <v>2.4</v>
      </c>
      <c r="H446" s="855">
        <v>-0.61661341853035145</v>
      </c>
      <c r="I446" s="854">
        <v>0.32317000000000001</v>
      </c>
      <c r="J446" s="855">
        <v>6.4264319089024351</v>
      </c>
      <c r="K446" s="854">
        <v>9.4560200000000005</v>
      </c>
      <c r="L446" s="854">
        <v>16.78501</v>
      </c>
      <c r="M446" s="855">
        <v>0.77506075494764159</v>
      </c>
      <c r="O446" t="s">
        <v>455</v>
      </c>
      <c r="P446">
        <v>0</v>
      </c>
      <c r="Q446">
        <v>0</v>
      </c>
      <c r="R446" t="s">
        <v>1082</v>
      </c>
      <c r="S446">
        <v>6.26</v>
      </c>
      <c r="T446">
        <v>2.4</v>
      </c>
      <c r="U446">
        <v>-0.61661341853035145</v>
      </c>
      <c r="V446">
        <v>0.32317000000000001</v>
      </c>
      <c r="W446">
        <v>6.4264319089024351</v>
      </c>
      <c r="X446">
        <v>9.4560200000000005</v>
      </c>
      <c r="Y446">
        <v>16.78501</v>
      </c>
      <c r="Z446">
        <v>0.77506075494764159</v>
      </c>
      <c r="AC446" t="s">
        <v>455</v>
      </c>
      <c r="AD446">
        <v>16.78501</v>
      </c>
      <c r="AF446" t="s">
        <v>455</v>
      </c>
      <c r="AG446">
        <v>0.77506075494764159</v>
      </c>
    </row>
    <row r="447" spans="1:33" hidden="1">
      <c r="A447" s="851" t="s">
        <v>5143</v>
      </c>
      <c r="B447" s="851" t="s">
        <v>455</v>
      </c>
      <c r="C447" s="854">
        <v>0</v>
      </c>
      <c r="D447" s="854">
        <v>0</v>
      </c>
      <c r="E447" s="855" t="s">
        <v>1082</v>
      </c>
      <c r="F447" s="854">
        <v>0</v>
      </c>
      <c r="G447" s="854">
        <v>32.844000000000001</v>
      </c>
      <c r="H447" s="855" t="s">
        <v>1082</v>
      </c>
      <c r="I447" s="854">
        <v>0</v>
      </c>
      <c r="J447" s="855" t="s">
        <v>1082</v>
      </c>
      <c r="K447" s="854">
        <v>0</v>
      </c>
      <c r="L447" s="854">
        <v>32.844000000000001</v>
      </c>
      <c r="M447" s="855" t="s">
        <v>1082</v>
      </c>
      <c r="O447" t="s">
        <v>455</v>
      </c>
      <c r="P447">
        <v>0</v>
      </c>
      <c r="Q447">
        <v>0</v>
      </c>
      <c r="R447" t="s">
        <v>1082</v>
      </c>
      <c r="S447">
        <v>0</v>
      </c>
      <c r="T447">
        <v>32.844000000000001</v>
      </c>
      <c r="U447" t="s">
        <v>1082</v>
      </c>
      <c r="V447">
        <v>0</v>
      </c>
      <c r="W447" t="s">
        <v>1082</v>
      </c>
      <c r="X447">
        <v>0</v>
      </c>
      <c r="Y447">
        <v>32.844000000000001</v>
      </c>
      <c r="Z447" t="s">
        <v>1082</v>
      </c>
      <c r="AC447" t="s">
        <v>455</v>
      </c>
      <c r="AD447">
        <v>32.844000000000001</v>
      </c>
      <c r="AF447" t="s">
        <v>455</v>
      </c>
      <c r="AG447" t="s">
        <v>1082</v>
      </c>
    </row>
    <row r="448" spans="1:33" hidden="1">
      <c r="A448" s="851" t="s">
        <v>5144</v>
      </c>
      <c r="B448" s="851" t="s">
        <v>455</v>
      </c>
      <c r="C448" s="854">
        <v>0</v>
      </c>
      <c r="D448" s="854">
        <v>0</v>
      </c>
      <c r="E448" s="855" t="s">
        <v>1082</v>
      </c>
      <c r="F448" s="854">
        <v>30.910599999999999</v>
      </c>
      <c r="G448" s="854">
        <v>44.1</v>
      </c>
      <c r="H448" s="855">
        <v>0.42669504959463755</v>
      </c>
      <c r="I448" s="854">
        <v>8.5000000000000006E-2</v>
      </c>
      <c r="J448" s="855">
        <v>517.82352941176464</v>
      </c>
      <c r="K448" s="854">
        <v>238.93145000000001</v>
      </c>
      <c r="L448" s="854">
        <v>435.47161</v>
      </c>
      <c r="M448" s="855">
        <v>0.82257969806821141</v>
      </c>
      <c r="O448" t="s">
        <v>455</v>
      </c>
      <c r="P448">
        <v>0</v>
      </c>
      <c r="Q448">
        <v>0</v>
      </c>
      <c r="R448" t="s">
        <v>1082</v>
      </c>
      <c r="S448">
        <v>30.910599999999999</v>
      </c>
      <c r="T448">
        <v>44.1</v>
      </c>
      <c r="U448">
        <v>0.42669504959463755</v>
      </c>
      <c r="V448">
        <v>8.5000000000000006E-2</v>
      </c>
      <c r="W448">
        <v>517.82352941176464</v>
      </c>
      <c r="X448">
        <v>238.93145000000001</v>
      </c>
      <c r="Y448">
        <v>435.47161</v>
      </c>
      <c r="Z448">
        <v>0.82257969806821141</v>
      </c>
      <c r="AC448" t="s">
        <v>455</v>
      </c>
      <c r="AD448">
        <v>435.47161</v>
      </c>
      <c r="AF448" t="s">
        <v>455</v>
      </c>
      <c r="AG448">
        <v>0.82257969806821141</v>
      </c>
    </row>
    <row r="449" spans="1:33" hidden="1">
      <c r="A449" s="851" t="s">
        <v>5145</v>
      </c>
      <c r="B449" s="851" t="s">
        <v>455</v>
      </c>
      <c r="C449" s="854">
        <v>0</v>
      </c>
      <c r="D449" s="854">
        <v>0</v>
      </c>
      <c r="E449" s="855" t="s">
        <v>1082</v>
      </c>
      <c r="F449" s="854">
        <v>0</v>
      </c>
      <c r="G449" s="854">
        <v>0</v>
      </c>
      <c r="H449" s="855" t="s">
        <v>1082</v>
      </c>
      <c r="I449" s="854">
        <v>0</v>
      </c>
      <c r="J449" s="855" t="s">
        <v>1082</v>
      </c>
      <c r="K449" s="854">
        <v>0.72970000000000002</v>
      </c>
      <c r="L449" s="854">
        <v>0</v>
      </c>
      <c r="M449" s="855">
        <v>-1</v>
      </c>
      <c r="O449" t="s">
        <v>455</v>
      </c>
      <c r="P449">
        <v>0</v>
      </c>
      <c r="Q449">
        <v>0</v>
      </c>
      <c r="R449" t="s">
        <v>1082</v>
      </c>
      <c r="S449">
        <v>0</v>
      </c>
      <c r="T449">
        <v>0</v>
      </c>
      <c r="U449" t="s">
        <v>1082</v>
      </c>
      <c r="V449">
        <v>0</v>
      </c>
      <c r="W449" t="s">
        <v>1082</v>
      </c>
      <c r="X449">
        <v>0.72970000000000002</v>
      </c>
      <c r="Y449">
        <v>0</v>
      </c>
      <c r="Z449">
        <v>-1</v>
      </c>
      <c r="AC449" t="s">
        <v>455</v>
      </c>
      <c r="AD449">
        <v>0</v>
      </c>
      <c r="AF449" t="s">
        <v>455</v>
      </c>
      <c r="AG449">
        <v>-1</v>
      </c>
    </row>
    <row r="450" spans="1:33" hidden="1">
      <c r="A450" s="852" t="s">
        <v>735</v>
      </c>
      <c r="B450" s="852" t="s">
        <v>455</v>
      </c>
      <c r="C450" s="856">
        <v>1123.01972</v>
      </c>
      <c r="D450" s="856">
        <v>6.6185799999999997</v>
      </c>
      <c r="E450" s="857">
        <v>-0.99410644365176415</v>
      </c>
      <c r="F450" s="856">
        <v>19278.22464</v>
      </c>
      <c r="G450" s="856">
        <v>17837.1355</v>
      </c>
      <c r="H450" s="857">
        <v>-7.4752170747606761E-2</v>
      </c>
      <c r="I450" s="856">
        <v>19696.387149999999</v>
      </c>
      <c r="J450" s="857">
        <v>-9.4395567869409946E-2</v>
      </c>
      <c r="K450" s="856">
        <v>178428.24050000001</v>
      </c>
      <c r="L450" s="856">
        <v>180765.72119000001</v>
      </c>
      <c r="M450" s="857">
        <v>1.3100396458821661E-2</v>
      </c>
      <c r="O450" t="s">
        <v>455</v>
      </c>
      <c r="P450">
        <v>1123.01972</v>
      </c>
      <c r="Q450">
        <v>6.6185799999999997</v>
      </c>
      <c r="R450">
        <v>-0.99410644365176415</v>
      </c>
      <c r="S450">
        <v>19278.22464</v>
      </c>
      <c r="T450">
        <v>17837.1355</v>
      </c>
      <c r="U450">
        <v>-7.4752170747606761E-2</v>
      </c>
      <c r="V450">
        <v>19696.387149999999</v>
      </c>
      <c r="W450">
        <v>-9.4395567869409946E-2</v>
      </c>
      <c r="X450">
        <v>178428.24050000001</v>
      </c>
      <c r="Y450">
        <v>180765.72119000001</v>
      </c>
      <c r="Z450">
        <v>1.3100396458821661E-2</v>
      </c>
      <c r="AC450" t="s">
        <v>455</v>
      </c>
      <c r="AD450">
        <v>180765.72119000001</v>
      </c>
      <c r="AF450" t="s">
        <v>455</v>
      </c>
      <c r="AG450">
        <v>1.3100396458821661E-2</v>
      </c>
    </row>
    <row r="451" spans="1:33" hidden="1">
      <c r="A451" s="851" t="s">
        <v>5119</v>
      </c>
      <c r="B451" s="851" t="s">
        <v>457</v>
      </c>
      <c r="C451" s="854">
        <v>23702.50578</v>
      </c>
      <c r="D451" s="854">
        <v>259.97618</v>
      </c>
      <c r="E451" s="855">
        <v>-0.9890317005968472</v>
      </c>
      <c r="F451" s="854">
        <v>110438.50930999999</v>
      </c>
      <c r="G451" s="854">
        <v>39935.747210000001</v>
      </c>
      <c r="H451" s="855">
        <v>-0.63838929500668384</v>
      </c>
      <c r="I451" s="854">
        <v>44244.248590000003</v>
      </c>
      <c r="J451" s="855">
        <v>-9.7379919815697824E-2</v>
      </c>
      <c r="K451" s="854">
        <v>841966.61279000004</v>
      </c>
      <c r="L451" s="854">
        <v>501737.84833000001</v>
      </c>
      <c r="M451" s="855">
        <v>-0.40408818983046602</v>
      </c>
      <c r="O451" t="s">
        <v>457</v>
      </c>
      <c r="P451">
        <v>23702.50578</v>
      </c>
      <c r="Q451">
        <v>259.97618</v>
      </c>
      <c r="R451">
        <v>-0.9890317005968472</v>
      </c>
      <c r="S451">
        <v>110438.50930999999</v>
      </c>
      <c r="T451">
        <v>39935.747210000001</v>
      </c>
      <c r="U451">
        <v>-0.63838929500668384</v>
      </c>
      <c r="V451">
        <v>44244.248590000003</v>
      </c>
      <c r="W451">
        <v>-9.7379919815697824E-2</v>
      </c>
      <c r="X451">
        <v>841966.61279000004</v>
      </c>
      <c r="Y451">
        <v>501737.84833000001</v>
      </c>
      <c r="Z451">
        <v>-0.40408818983046602</v>
      </c>
      <c r="AC451" t="s">
        <v>457</v>
      </c>
      <c r="AD451">
        <v>501737.84833000001</v>
      </c>
      <c r="AF451" t="s">
        <v>457</v>
      </c>
      <c r="AG451">
        <v>-0.40408818983046602</v>
      </c>
    </row>
    <row r="452" spans="1:33" hidden="1">
      <c r="A452" s="851" t="s">
        <v>5120</v>
      </c>
      <c r="B452" s="851" t="s">
        <v>457</v>
      </c>
      <c r="C452" s="854">
        <v>124.82295999999999</v>
      </c>
      <c r="D452" s="854">
        <v>19.52018</v>
      </c>
      <c r="E452" s="855">
        <v>-0.84361707173103406</v>
      </c>
      <c r="F452" s="854">
        <v>1468.43921</v>
      </c>
      <c r="G452" s="854">
        <v>3339.4539100000002</v>
      </c>
      <c r="H452" s="855">
        <v>1.274151961660027</v>
      </c>
      <c r="I452" s="854">
        <v>2054.4268000000002</v>
      </c>
      <c r="J452" s="855">
        <v>0.62549179654393128</v>
      </c>
      <c r="K452" s="854">
        <v>13670.24532</v>
      </c>
      <c r="L452" s="854">
        <v>30668.80861</v>
      </c>
      <c r="M452" s="855">
        <v>1.2434717074996868</v>
      </c>
      <c r="O452" t="s">
        <v>457</v>
      </c>
      <c r="P452">
        <v>124.82295999999999</v>
      </c>
      <c r="Q452">
        <v>19.52018</v>
      </c>
      <c r="R452">
        <v>-0.84361707173103406</v>
      </c>
      <c r="S452">
        <v>1468.43921</v>
      </c>
      <c r="T452">
        <v>3339.4539100000002</v>
      </c>
      <c r="U452">
        <v>1.274151961660027</v>
      </c>
      <c r="V452">
        <v>2054.4268000000002</v>
      </c>
      <c r="W452">
        <v>0.62549179654393128</v>
      </c>
      <c r="X452">
        <v>13670.24532</v>
      </c>
      <c r="Y452">
        <v>30668.80861</v>
      </c>
      <c r="Z452">
        <v>1.2434717074996868</v>
      </c>
      <c r="AC452" t="s">
        <v>457</v>
      </c>
      <c r="AD452">
        <v>30668.80861</v>
      </c>
      <c r="AF452" t="s">
        <v>457</v>
      </c>
      <c r="AG452">
        <v>1.2434717074996868</v>
      </c>
    </row>
    <row r="453" spans="1:33" hidden="1">
      <c r="A453" s="851" t="s">
        <v>5121</v>
      </c>
      <c r="B453" s="851" t="s">
        <v>457</v>
      </c>
      <c r="C453" s="854">
        <v>3927.2857100000001</v>
      </c>
      <c r="D453" s="854">
        <v>723.53092000000004</v>
      </c>
      <c r="E453" s="855">
        <v>-0.81576819884591489</v>
      </c>
      <c r="F453" s="854">
        <v>41477.421269999999</v>
      </c>
      <c r="G453" s="854">
        <v>37991.532959999997</v>
      </c>
      <c r="H453" s="855">
        <v>-8.4043033613598661E-2</v>
      </c>
      <c r="I453" s="854">
        <v>41319.82576</v>
      </c>
      <c r="J453" s="855">
        <v>-8.0549536179844838E-2</v>
      </c>
      <c r="K453" s="854">
        <v>390515.94754999998</v>
      </c>
      <c r="L453" s="854">
        <v>398983.35350999999</v>
      </c>
      <c r="M453" s="855">
        <v>2.1682612485155683E-2</v>
      </c>
      <c r="O453" t="s">
        <v>457</v>
      </c>
      <c r="P453">
        <v>3927.2857100000001</v>
      </c>
      <c r="Q453">
        <v>723.53092000000004</v>
      </c>
      <c r="R453">
        <v>-0.81576819884591489</v>
      </c>
      <c r="S453">
        <v>41477.421269999999</v>
      </c>
      <c r="T453">
        <v>37991.532959999997</v>
      </c>
      <c r="U453">
        <v>-8.4043033613598661E-2</v>
      </c>
      <c r="V453">
        <v>41319.82576</v>
      </c>
      <c r="W453">
        <v>-8.0549536179844838E-2</v>
      </c>
      <c r="X453">
        <v>390515.94754999998</v>
      </c>
      <c r="Y453">
        <v>398983.35350999999</v>
      </c>
      <c r="Z453">
        <v>2.1682612485155683E-2</v>
      </c>
      <c r="AC453" t="s">
        <v>457</v>
      </c>
      <c r="AD453">
        <v>398983.35350999999</v>
      </c>
      <c r="AF453" t="s">
        <v>457</v>
      </c>
      <c r="AG453">
        <v>2.1682612485155683E-2</v>
      </c>
    </row>
    <row r="454" spans="1:33" hidden="1">
      <c r="A454" s="851" t="s">
        <v>5122</v>
      </c>
      <c r="B454" s="851" t="s">
        <v>457</v>
      </c>
      <c r="C454" s="854">
        <v>209.10727</v>
      </c>
      <c r="D454" s="854">
        <v>64.499660000000006</v>
      </c>
      <c r="E454" s="855">
        <v>-0.69154750095489259</v>
      </c>
      <c r="F454" s="854">
        <v>7161.3986299999997</v>
      </c>
      <c r="G454" s="854">
        <v>6606.6424699999998</v>
      </c>
      <c r="H454" s="855">
        <v>-7.7464778692259428E-2</v>
      </c>
      <c r="I454" s="854">
        <v>8144.2335700000003</v>
      </c>
      <c r="J454" s="855">
        <v>-0.18879506423586034</v>
      </c>
      <c r="K454" s="854">
        <v>70553.821160000007</v>
      </c>
      <c r="L454" s="854">
        <v>79006.702210000003</v>
      </c>
      <c r="M454" s="855">
        <v>0.11980755841460078</v>
      </c>
      <c r="O454" t="s">
        <v>457</v>
      </c>
      <c r="P454">
        <v>209.10727</v>
      </c>
      <c r="Q454">
        <v>64.499660000000006</v>
      </c>
      <c r="R454">
        <v>-0.69154750095489259</v>
      </c>
      <c r="S454">
        <v>7161.3986299999997</v>
      </c>
      <c r="T454">
        <v>6606.6424699999998</v>
      </c>
      <c r="U454">
        <v>-7.7464778692259428E-2</v>
      </c>
      <c r="V454">
        <v>8144.2335700000003</v>
      </c>
      <c r="W454">
        <v>-0.18879506423586034</v>
      </c>
      <c r="X454">
        <v>70553.821160000007</v>
      </c>
      <c r="Y454">
        <v>79006.702210000003</v>
      </c>
      <c r="Z454">
        <v>0.11980755841460078</v>
      </c>
      <c r="AC454" t="s">
        <v>457</v>
      </c>
      <c r="AD454">
        <v>79006.702210000003</v>
      </c>
      <c r="AF454" t="s">
        <v>457</v>
      </c>
      <c r="AG454">
        <v>0.11980755841460078</v>
      </c>
    </row>
    <row r="455" spans="1:33" hidden="1">
      <c r="A455" s="851" t="s">
        <v>5123</v>
      </c>
      <c r="B455" s="851" t="s">
        <v>457</v>
      </c>
      <c r="C455" s="854">
        <v>4.2930000000000003E-2</v>
      </c>
      <c r="D455" s="854">
        <v>2.2009999999999998E-2</v>
      </c>
      <c r="E455" s="855">
        <v>-0.48730491497787098</v>
      </c>
      <c r="F455" s="854">
        <v>28.987580000000001</v>
      </c>
      <c r="G455" s="854">
        <v>85.986080000000001</v>
      </c>
      <c r="H455" s="855">
        <v>1.9663076393407106</v>
      </c>
      <c r="I455" s="854">
        <v>15.533810000000001</v>
      </c>
      <c r="J455" s="855">
        <v>4.5354146857725182</v>
      </c>
      <c r="K455" s="854">
        <v>879.78150000000005</v>
      </c>
      <c r="L455" s="854">
        <v>713.17696999999998</v>
      </c>
      <c r="M455" s="855">
        <v>-0.18937034934242203</v>
      </c>
      <c r="O455" t="s">
        <v>457</v>
      </c>
      <c r="P455">
        <v>4.2930000000000003E-2</v>
      </c>
      <c r="Q455">
        <v>2.2009999999999998E-2</v>
      </c>
      <c r="R455">
        <v>-0.48730491497787098</v>
      </c>
      <c r="S455">
        <v>28.987580000000001</v>
      </c>
      <c r="T455">
        <v>85.986080000000001</v>
      </c>
      <c r="U455">
        <v>1.9663076393407106</v>
      </c>
      <c r="V455">
        <v>15.533810000000001</v>
      </c>
      <c r="W455">
        <v>4.5354146857725182</v>
      </c>
      <c r="X455">
        <v>879.78150000000005</v>
      </c>
      <c r="Y455">
        <v>713.17696999999998</v>
      </c>
      <c r="Z455">
        <v>-0.18937034934242203</v>
      </c>
      <c r="AC455" t="s">
        <v>457</v>
      </c>
      <c r="AD455">
        <v>713.17696999999998</v>
      </c>
      <c r="AF455" t="s">
        <v>457</v>
      </c>
      <c r="AG455">
        <v>-0.18937034934242203</v>
      </c>
    </row>
    <row r="456" spans="1:33">
      <c r="A456" s="851" t="s">
        <v>5124</v>
      </c>
      <c r="B456" s="851" t="s">
        <v>457</v>
      </c>
      <c r="C456" s="854">
        <v>744.50234</v>
      </c>
      <c r="D456" s="854">
        <v>266.03590000000003</v>
      </c>
      <c r="E456" s="855">
        <v>-0.64266613319173715</v>
      </c>
      <c r="F456" s="854">
        <v>14448.35601</v>
      </c>
      <c r="G456" s="854">
        <v>15210.17784</v>
      </c>
      <c r="H456" s="855">
        <v>5.2727232736563767E-2</v>
      </c>
      <c r="I456" s="854">
        <v>14508.109179999999</v>
      </c>
      <c r="J456" s="855">
        <v>4.8391465165414482E-2</v>
      </c>
      <c r="K456" s="854">
        <v>155924.55384000001</v>
      </c>
      <c r="L456" s="854">
        <v>165838.18883999999</v>
      </c>
      <c r="M456" s="855">
        <v>6.3579691304890495E-2</v>
      </c>
      <c r="O456" t="s">
        <v>457</v>
      </c>
      <c r="P456">
        <v>744.50234</v>
      </c>
      <c r="Q456">
        <v>266.03590000000003</v>
      </c>
      <c r="R456">
        <v>-0.64266613319173715</v>
      </c>
      <c r="S456">
        <v>14448.35601</v>
      </c>
      <c r="T456">
        <v>15210.17784</v>
      </c>
      <c r="U456">
        <v>5.2727232736563767E-2</v>
      </c>
      <c r="V456">
        <v>14508.109179999999</v>
      </c>
      <c r="W456">
        <v>4.8391465165414482E-2</v>
      </c>
      <c r="X456">
        <v>155924.55384000001</v>
      </c>
      <c r="Y456">
        <v>165838.18883999999</v>
      </c>
      <c r="Z456">
        <v>6.3579691304890495E-2</v>
      </c>
      <c r="AC456" t="s">
        <v>457</v>
      </c>
      <c r="AD456">
        <v>165838.18883999999</v>
      </c>
      <c r="AF456" t="s">
        <v>457</v>
      </c>
      <c r="AG456">
        <v>6.3579691304890495E-2</v>
      </c>
    </row>
    <row r="457" spans="1:33" hidden="1">
      <c r="A457" s="851" t="s">
        <v>5125</v>
      </c>
      <c r="B457" s="851" t="s">
        <v>457</v>
      </c>
      <c r="C457" s="854">
        <v>0</v>
      </c>
      <c r="D457" s="854">
        <v>0</v>
      </c>
      <c r="E457" s="855" t="s">
        <v>1082</v>
      </c>
      <c r="F457" s="854">
        <v>6.15787</v>
      </c>
      <c r="G457" s="854">
        <v>0</v>
      </c>
      <c r="H457" s="855">
        <v>-1</v>
      </c>
      <c r="I457" s="854">
        <v>1.74935</v>
      </c>
      <c r="J457" s="855">
        <v>-1</v>
      </c>
      <c r="K457" s="854">
        <v>27.927910000000001</v>
      </c>
      <c r="L457" s="854">
        <v>17.217140000000001</v>
      </c>
      <c r="M457" s="855">
        <v>-0.38351491393376735</v>
      </c>
      <c r="O457" t="s">
        <v>457</v>
      </c>
      <c r="P457">
        <v>0</v>
      </c>
      <c r="Q457">
        <v>0</v>
      </c>
      <c r="R457" t="s">
        <v>1082</v>
      </c>
      <c r="S457">
        <v>6.15787</v>
      </c>
      <c r="T457">
        <v>0</v>
      </c>
      <c r="U457">
        <v>-1</v>
      </c>
      <c r="V457">
        <v>1.74935</v>
      </c>
      <c r="W457">
        <v>-1</v>
      </c>
      <c r="X457">
        <v>27.927910000000001</v>
      </c>
      <c r="Y457">
        <v>17.217140000000001</v>
      </c>
      <c r="Z457">
        <v>-0.38351491393376735</v>
      </c>
      <c r="AC457" t="s">
        <v>457</v>
      </c>
      <c r="AD457">
        <v>17.217140000000001</v>
      </c>
      <c r="AF457" t="s">
        <v>457</v>
      </c>
      <c r="AG457">
        <v>-0.38351491393376735</v>
      </c>
    </row>
    <row r="458" spans="1:33" hidden="1">
      <c r="A458" s="851" t="s">
        <v>5126</v>
      </c>
      <c r="B458" s="851" t="s">
        <v>457</v>
      </c>
      <c r="C458" s="854">
        <v>0</v>
      </c>
      <c r="D458" s="854">
        <v>0</v>
      </c>
      <c r="E458" s="855" t="s">
        <v>1082</v>
      </c>
      <c r="F458" s="854">
        <v>1291.69615</v>
      </c>
      <c r="G458" s="854">
        <v>9413.9482599999992</v>
      </c>
      <c r="H458" s="855">
        <v>6.2880516520855148</v>
      </c>
      <c r="I458" s="854">
        <v>3049.2299899999998</v>
      </c>
      <c r="J458" s="855">
        <v>2.0873198449684667</v>
      </c>
      <c r="K458" s="854">
        <v>22221.29322</v>
      </c>
      <c r="L458" s="854">
        <v>31907.972839999999</v>
      </c>
      <c r="M458" s="855">
        <v>0.43591880652929871</v>
      </c>
      <c r="O458" t="s">
        <v>457</v>
      </c>
      <c r="P458">
        <v>0</v>
      </c>
      <c r="Q458">
        <v>0</v>
      </c>
      <c r="R458" t="s">
        <v>1082</v>
      </c>
      <c r="S458">
        <v>1291.69615</v>
      </c>
      <c r="T458">
        <v>9413.9482599999992</v>
      </c>
      <c r="U458">
        <v>6.2880516520855148</v>
      </c>
      <c r="V458">
        <v>3049.2299899999998</v>
      </c>
      <c r="W458">
        <v>2.0873198449684667</v>
      </c>
      <c r="X458">
        <v>22221.29322</v>
      </c>
      <c r="Y458">
        <v>31907.972839999999</v>
      </c>
      <c r="Z458">
        <v>0.43591880652929871</v>
      </c>
      <c r="AC458" t="s">
        <v>457</v>
      </c>
      <c r="AD458">
        <v>31907.972839999999</v>
      </c>
      <c r="AF458" t="s">
        <v>457</v>
      </c>
      <c r="AG458">
        <v>0.43591880652929871</v>
      </c>
    </row>
    <row r="459" spans="1:33" hidden="1">
      <c r="A459" s="851" t="s">
        <v>5127</v>
      </c>
      <c r="B459" s="851" t="s">
        <v>457</v>
      </c>
      <c r="C459" s="854">
        <v>311.78707000000003</v>
      </c>
      <c r="D459" s="854">
        <v>16.209019999999999</v>
      </c>
      <c r="E459" s="855">
        <v>-0.94801253304057798</v>
      </c>
      <c r="F459" s="854">
        <v>3564.7205899999999</v>
      </c>
      <c r="G459" s="854">
        <v>7339.7394800000002</v>
      </c>
      <c r="H459" s="855">
        <v>1.0589943292021102</v>
      </c>
      <c r="I459" s="854">
        <v>6237.7628199999999</v>
      </c>
      <c r="J459" s="855">
        <v>0.17666216106626509</v>
      </c>
      <c r="K459" s="854">
        <v>30291.072939999998</v>
      </c>
      <c r="L459" s="854">
        <v>46053.437599999997</v>
      </c>
      <c r="M459" s="855">
        <v>0.52036336551107976</v>
      </c>
      <c r="O459" t="s">
        <v>457</v>
      </c>
      <c r="P459">
        <v>311.78707000000003</v>
      </c>
      <c r="Q459">
        <v>16.209019999999999</v>
      </c>
      <c r="R459">
        <v>-0.94801253304057798</v>
      </c>
      <c r="S459">
        <v>3564.7205899999999</v>
      </c>
      <c r="T459">
        <v>7339.7394800000002</v>
      </c>
      <c r="U459">
        <v>1.0589943292021102</v>
      </c>
      <c r="V459">
        <v>6237.7628199999999</v>
      </c>
      <c r="W459">
        <v>0.17666216106626509</v>
      </c>
      <c r="X459">
        <v>30291.072939999998</v>
      </c>
      <c r="Y459">
        <v>46053.437599999997</v>
      </c>
      <c r="Z459">
        <v>0.52036336551107976</v>
      </c>
      <c r="AC459" t="s">
        <v>457</v>
      </c>
      <c r="AD459">
        <v>46053.437599999997</v>
      </c>
      <c r="AF459" t="s">
        <v>457</v>
      </c>
      <c r="AG459">
        <v>0.52036336551107976</v>
      </c>
    </row>
    <row r="460" spans="1:33" hidden="1">
      <c r="A460" s="851" t="s">
        <v>5128</v>
      </c>
      <c r="B460" s="851" t="s">
        <v>457</v>
      </c>
      <c r="C460" s="854">
        <v>10225.876829999999</v>
      </c>
      <c r="D460" s="854">
        <v>4585.11535</v>
      </c>
      <c r="E460" s="855">
        <v>-0.55161641136254524</v>
      </c>
      <c r="F460" s="854">
        <v>129799.28097000001</v>
      </c>
      <c r="G460" s="854">
        <v>121182.18239</v>
      </c>
      <c r="H460" s="855">
        <v>-6.6387876077615871E-2</v>
      </c>
      <c r="I460" s="854">
        <v>141403.29256</v>
      </c>
      <c r="J460" s="855">
        <v>-0.14300310695679042</v>
      </c>
      <c r="K460" s="854">
        <v>1476905.7455</v>
      </c>
      <c r="L460" s="854">
        <v>1463752.4944500001</v>
      </c>
      <c r="M460" s="855">
        <v>-8.9059515748223239E-3</v>
      </c>
      <c r="O460" t="s">
        <v>457</v>
      </c>
      <c r="P460">
        <v>10225.876829999999</v>
      </c>
      <c r="Q460">
        <v>4585.11535</v>
      </c>
      <c r="R460">
        <v>-0.55161641136254524</v>
      </c>
      <c r="S460">
        <v>129799.28097000001</v>
      </c>
      <c r="T460">
        <v>121182.18239</v>
      </c>
      <c r="U460">
        <v>-6.6387876077615871E-2</v>
      </c>
      <c r="V460">
        <v>141403.29256</v>
      </c>
      <c r="W460">
        <v>-0.14300310695679042</v>
      </c>
      <c r="X460">
        <v>1476905.7455</v>
      </c>
      <c r="Y460">
        <v>1463752.4944500001</v>
      </c>
      <c r="Z460">
        <v>-8.9059515748223239E-3</v>
      </c>
      <c r="AC460" t="s">
        <v>457</v>
      </c>
      <c r="AD460">
        <v>1463752.4944500001</v>
      </c>
      <c r="AF460" t="s">
        <v>457</v>
      </c>
      <c r="AG460">
        <v>-8.9059515748223239E-3</v>
      </c>
    </row>
    <row r="461" spans="1:33" hidden="1">
      <c r="A461" s="851" t="s">
        <v>5129</v>
      </c>
      <c r="B461" s="851" t="s">
        <v>457</v>
      </c>
      <c r="C461" s="854">
        <v>5.9799300000000004</v>
      </c>
      <c r="D461" s="854">
        <v>15.99474</v>
      </c>
      <c r="E461" s="855">
        <v>1.6747369952491082</v>
      </c>
      <c r="F461" s="854">
        <v>1411.7261000000001</v>
      </c>
      <c r="G461" s="854">
        <v>3213.7862100000002</v>
      </c>
      <c r="H461" s="855">
        <v>1.2764941513796479</v>
      </c>
      <c r="I461" s="854">
        <v>1207.9741899999999</v>
      </c>
      <c r="J461" s="855">
        <v>1.6604758914592375</v>
      </c>
      <c r="K461" s="854">
        <v>25096.582780000001</v>
      </c>
      <c r="L461" s="854">
        <v>26149.920129999999</v>
      </c>
      <c r="M461" s="855">
        <v>4.1971345630347212E-2</v>
      </c>
      <c r="O461" t="s">
        <v>457</v>
      </c>
      <c r="P461">
        <v>5.9799300000000004</v>
      </c>
      <c r="Q461">
        <v>15.99474</v>
      </c>
      <c r="R461">
        <v>1.6747369952491082</v>
      </c>
      <c r="S461">
        <v>1411.7261000000001</v>
      </c>
      <c r="T461">
        <v>3213.7862100000002</v>
      </c>
      <c r="U461">
        <v>1.2764941513796479</v>
      </c>
      <c r="V461">
        <v>1207.9741899999999</v>
      </c>
      <c r="W461">
        <v>1.6604758914592375</v>
      </c>
      <c r="X461">
        <v>25096.582780000001</v>
      </c>
      <c r="Y461">
        <v>26149.920129999999</v>
      </c>
      <c r="Z461">
        <v>4.1971345630347212E-2</v>
      </c>
      <c r="AC461" t="s">
        <v>457</v>
      </c>
      <c r="AD461">
        <v>26149.920129999999</v>
      </c>
      <c r="AF461" t="s">
        <v>457</v>
      </c>
      <c r="AG461">
        <v>4.1971345630347212E-2</v>
      </c>
    </row>
    <row r="462" spans="1:33" hidden="1">
      <c r="A462" s="851" t="s">
        <v>5130</v>
      </c>
      <c r="B462" s="851" t="s">
        <v>457</v>
      </c>
      <c r="C462" s="854">
        <v>1557.4756600000001</v>
      </c>
      <c r="D462" s="854">
        <v>419.81229000000002</v>
      </c>
      <c r="E462" s="855">
        <v>-0.73045338634698154</v>
      </c>
      <c r="F462" s="854">
        <v>30040.698520000002</v>
      </c>
      <c r="G462" s="854">
        <v>25487.47942</v>
      </c>
      <c r="H462" s="855">
        <v>-0.15156834974954514</v>
      </c>
      <c r="I462" s="854">
        <v>30385.993719999999</v>
      </c>
      <c r="J462" s="855">
        <v>-0.16120961338762496</v>
      </c>
      <c r="K462" s="854">
        <v>307117.85392999998</v>
      </c>
      <c r="L462" s="854">
        <v>268120.53934999998</v>
      </c>
      <c r="M462" s="855">
        <v>-0.12697833773248657</v>
      </c>
      <c r="O462" t="s">
        <v>457</v>
      </c>
      <c r="P462">
        <v>1557.4756600000001</v>
      </c>
      <c r="Q462">
        <v>419.81229000000002</v>
      </c>
      <c r="R462">
        <v>-0.73045338634698154</v>
      </c>
      <c r="S462">
        <v>30040.698520000002</v>
      </c>
      <c r="T462">
        <v>25487.47942</v>
      </c>
      <c r="U462">
        <v>-0.15156834974954514</v>
      </c>
      <c r="V462">
        <v>30385.993719999999</v>
      </c>
      <c r="W462">
        <v>-0.16120961338762496</v>
      </c>
      <c r="X462">
        <v>307117.85392999998</v>
      </c>
      <c r="Y462">
        <v>268120.53934999998</v>
      </c>
      <c r="Z462">
        <v>-0.12697833773248657</v>
      </c>
      <c r="AC462" t="s">
        <v>457</v>
      </c>
      <c r="AD462">
        <v>268120.53934999998</v>
      </c>
      <c r="AF462" t="s">
        <v>457</v>
      </c>
      <c r="AG462">
        <v>-0.12697833773248657</v>
      </c>
    </row>
    <row r="463" spans="1:33" hidden="1">
      <c r="A463" s="851" t="s">
        <v>5131</v>
      </c>
      <c r="B463" s="851" t="s">
        <v>457</v>
      </c>
      <c r="C463" s="854">
        <v>3362.4426800000001</v>
      </c>
      <c r="D463" s="854">
        <v>461.75274999999999</v>
      </c>
      <c r="E463" s="855">
        <v>-0.86267342109754575</v>
      </c>
      <c r="F463" s="854">
        <v>49801.796950000004</v>
      </c>
      <c r="G463" s="854">
        <v>41728.542880000001</v>
      </c>
      <c r="H463" s="855">
        <v>-0.16210768615649329</v>
      </c>
      <c r="I463" s="854">
        <v>36067.732689999997</v>
      </c>
      <c r="J463" s="855">
        <v>0.1569494328533021</v>
      </c>
      <c r="K463" s="854">
        <v>502641.42992999998</v>
      </c>
      <c r="L463" s="854">
        <v>451610.21415000001</v>
      </c>
      <c r="M463" s="855">
        <v>-0.10152608348879399</v>
      </c>
      <c r="O463" t="s">
        <v>457</v>
      </c>
      <c r="P463">
        <v>3362.4426800000001</v>
      </c>
      <c r="Q463">
        <v>461.75274999999999</v>
      </c>
      <c r="R463">
        <v>-0.86267342109754575</v>
      </c>
      <c r="S463">
        <v>49801.796950000004</v>
      </c>
      <c r="T463">
        <v>41728.542880000001</v>
      </c>
      <c r="U463">
        <v>-0.16210768615649329</v>
      </c>
      <c r="V463">
        <v>36067.732689999997</v>
      </c>
      <c r="W463">
        <v>0.1569494328533021</v>
      </c>
      <c r="X463">
        <v>502641.42992999998</v>
      </c>
      <c r="Y463">
        <v>451610.21415000001</v>
      </c>
      <c r="Z463">
        <v>-0.10152608348879399</v>
      </c>
      <c r="AC463" t="s">
        <v>457</v>
      </c>
      <c r="AD463">
        <v>451610.21415000001</v>
      </c>
      <c r="AF463" t="s">
        <v>457</v>
      </c>
      <c r="AG463">
        <v>-0.10152608348879399</v>
      </c>
    </row>
    <row r="464" spans="1:33" hidden="1">
      <c r="A464" s="851" t="s">
        <v>5132</v>
      </c>
      <c r="B464" s="851" t="s">
        <v>457</v>
      </c>
      <c r="C464" s="854">
        <v>7.961E-2</v>
      </c>
      <c r="D464" s="854">
        <v>0</v>
      </c>
      <c r="E464" s="855">
        <v>-1</v>
      </c>
      <c r="F464" s="854">
        <v>39.148690000000002</v>
      </c>
      <c r="G464" s="854">
        <v>58.193089999999998</v>
      </c>
      <c r="H464" s="855">
        <v>0.48646327629353614</v>
      </c>
      <c r="I464" s="854">
        <v>35.816839999999999</v>
      </c>
      <c r="J464" s="855">
        <v>0.62474104359848615</v>
      </c>
      <c r="K464" s="854">
        <v>574.05575999999996</v>
      </c>
      <c r="L464" s="854">
        <v>640.98450000000003</v>
      </c>
      <c r="M464" s="855">
        <v>0.11658926652003299</v>
      </c>
      <c r="O464" t="s">
        <v>457</v>
      </c>
      <c r="P464">
        <v>7.961E-2</v>
      </c>
      <c r="Q464">
        <v>0</v>
      </c>
      <c r="R464">
        <v>-1</v>
      </c>
      <c r="S464">
        <v>39.148690000000002</v>
      </c>
      <c r="T464">
        <v>58.193089999999998</v>
      </c>
      <c r="U464">
        <v>0.48646327629353614</v>
      </c>
      <c r="V464">
        <v>35.816839999999999</v>
      </c>
      <c r="W464">
        <v>0.62474104359848615</v>
      </c>
      <c r="X464">
        <v>574.05575999999996</v>
      </c>
      <c r="Y464">
        <v>640.98450000000003</v>
      </c>
      <c r="Z464">
        <v>0.11658926652003299</v>
      </c>
      <c r="AC464" t="s">
        <v>457</v>
      </c>
      <c r="AD464">
        <v>640.98450000000003</v>
      </c>
      <c r="AF464" t="s">
        <v>457</v>
      </c>
      <c r="AG464">
        <v>0.11658926652003299</v>
      </c>
    </row>
    <row r="465" spans="1:33" hidden="1">
      <c r="A465" s="851" t="s">
        <v>5133</v>
      </c>
      <c r="B465" s="851" t="s">
        <v>457</v>
      </c>
      <c r="C465" s="854">
        <v>327.62018999999998</v>
      </c>
      <c r="D465" s="854">
        <v>2.1334</v>
      </c>
      <c r="E465" s="855">
        <v>-0.99348819131079802</v>
      </c>
      <c r="F465" s="854">
        <v>10716.364729999999</v>
      </c>
      <c r="G465" s="854">
        <v>8403.8258800000003</v>
      </c>
      <c r="H465" s="855">
        <v>-0.21579508613831955</v>
      </c>
      <c r="I465" s="854">
        <v>8502.9519099999998</v>
      </c>
      <c r="J465" s="855">
        <v>-1.1657837307467389E-2</v>
      </c>
      <c r="K465" s="854">
        <v>108561.51045</v>
      </c>
      <c r="L465" s="854">
        <v>91757.502139999997</v>
      </c>
      <c r="M465" s="855">
        <v>-0.15478790079785598</v>
      </c>
      <c r="O465" t="s">
        <v>457</v>
      </c>
      <c r="P465">
        <v>327.62018999999998</v>
      </c>
      <c r="Q465">
        <v>2.1334</v>
      </c>
      <c r="R465">
        <v>-0.99348819131079802</v>
      </c>
      <c r="S465">
        <v>10716.364729999999</v>
      </c>
      <c r="T465">
        <v>8403.8258800000003</v>
      </c>
      <c r="U465">
        <v>-0.21579508613831955</v>
      </c>
      <c r="V465">
        <v>8502.9519099999998</v>
      </c>
      <c r="W465">
        <v>-1.1657837307467389E-2</v>
      </c>
      <c r="X465">
        <v>108561.51045</v>
      </c>
      <c r="Y465">
        <v>91757.502139999997</v>
      </c>
      <c r="Z465">
        <v>-0.15478790079785598</v>
      </c>
      <c r="AC465" t="s">
        <v>457</v>
      </c>
      <c r="AD465">
        <v>91757.502139999997</v>
      </c>
      <c r="AF465" t="s">
        <v>457</v>
      </c>
      <c r="AG465">
        <v>-0.15478790079785598</v>
      </c>
    </row>
    <row r="466" spans="1:33" hidden="1">
      <c r="A466" s="851" t="s">
        <v>5134</v>
      </c>
      <c r="B466" s="851" t="s">
        <v>457</v>
      </c>
      <c r="C466" s="854">
        <v>5805.9893099999999</v>
      </c>
      <c r="D466" s="854">
        <v>1096.26739</v>
      </c>
      <c r="E466" s="855">
        <v>-0.81118336058390028</v>
      </c>
      <c r="F466" s="854">
        <v>75636.762480000005</v>
      </c>
      <c r="G466" s="854">
        <v>71760.093040000007</v>
      </c>
      <c r="H466" s="855">
        <v>-5.1253772806908238E-2</v>
      </c>
      <c r="I466" s="854">
        <v>71080.490489999996</v>
      </c>
      <c r="J466" s="855">
        <v>9.561027861725524E-3</v>
      </c>
      <c r="K466" s="854">
        <v>718775.304</v>
      </c>
      <c r="L466" s="854">
        <v>735012.71018000005</v>
      </c>
      <c r="M466" s="855">
        <v>2.2590378508608344E-2</v>
      </c>
      <c r="O466" t="s">
        <v>457</v>
      </c>
      <c r="P466">
        <v>5805.9893099999999</v>
      </c>
      <c r="Q466">
        <v>1096.26739</v>
      </c>
      <c r="R466">
        <v>-0.81118336058390028</v>
      </c>
      <c r="S466">
        <v>75636.762480000005</v>
      </c>
      <c r="T466">
        <v>71760.093040000007</v>
      </c>
      <c r="U466">
        <v>-5.1253772806908238E-2</v>
      </c>
      <c r="V466">
        <v>71080.490489999996</v>
      </c>
      <c r="W466">
        <v>9.561027861725524E-3</v>
      </c>
      <c r="X466">
        <v>718775.304</v>
      </c>
      <c r="Y466">
        <v>735012.71018000005</v>
      </c>
      <c r="Z466">
        <v>2.2590378508608344E-2</v>
      </c>
      <c r="AC466" t="s">
        <v>457</v>
      </c>
      <c r="AD466">
        <v>735012.71018000005</v>
      </c>
      <c r="AF466" t="s">
        <v>457</v>
      </c>
      <c r="AG466">
        <v>2.2590378508608344E-2</v>
      </c>
    </row>
    <row r="467" spans="1:33" hidden="1">
      <c r="A467" s="851" t="s">
        <v>5135</v>
      </c>
      <c r="B467" s="851" t="s">
        <v>457</v>
      </c>
      <c r="C467" s="854">
        <v>521.15810999999997</v>
      </c>
      <c r="D467" s="854">
        <v>0</v>
      </c>
      <c r="E467" s="855">
        <v>-1</v>
      </c>
      <c r="F467" s="854">
        <v>10057.56379</v>
      </c>
      <c r="G467" s="854">
        <v>7875.1356299999998</v>
      </c>
      <c r="H467" s="855">
        <v>-0.21699371791903899</v>
      </c>
      <c r="I467" s="854">
        <v>7750.53575</v>
      </c>
      <c r="J467" s="855">
        <v>1.6076292532422709E-2</v>
      </c>
      <c r="K467" s="854">
        <v>103251.76996000001</v>
      </c>
      <c r="L467" s="854">
        <v>90633.315069999997</v>
      </c>
      <c r="M467" s="855">
        <v>-0.12221054316926894</v>
      </c>
      <c r="O467" t="s">
        <v>457</v>
      </c>
      <c r="P467">
        <v>521.15810999999997</v>
      </c>
      <c r="Q467">
        <v>0</v>
      </c>
      <c r="R467">
        <v>-1</v>
      </c>
      <c r="S467">
        <v>10057.56379</v>
      </c>
      <c r="T467">
        <v>7875.1356299999998</v>
      </c>
      <c r="U467">
        <v>-0.21699371791903899</v>
      </c>
      <c r="V467">
        <v>7750.53575</v>
      </c>
      <c r="W467">
        <v>1.6076292532422709E-2</v>
      </c>
      <c r="X467">
        <v>103251.76996000001</v>
      </c>
      <c r="Y467">
        <v>90633.315069999997</v>
      </c>
      <c r="Z467">
        <v>-0.12221054316926894</v>
      </c>
      <c r="AC467" t="s">
        <v>457</v>
      </c>
      <c r="AD467">
        <v>90633.315069999997</v>
      </c>
      <c r="AF467" t="s">
        <v>457</v>
      </c>
      <c r="AG467">
        <v>-0.12221054316926894</v>
      </c>
    </row>
    <row r="468" spans="1:33" hidden="1">
      <c r="A468" s="851" t="s">
        <v>5136</v>
      </c>
      <c r="B468" s="851" t="s">
        <v>457</v>
      </c>
      <c r="C468" s="854">
        <v>2942.0439900000001</v>
      </c>
      <c r="D468" s="854">
        <v>940.83250999999996</v>
      </c>
      <c r="E468" s="855">
        <v>-0.68021127039640228</v>
      </c>
      <c r="F468" s="854">
        <v>47705.874770000002</v>
      </c>
      <c r="G468" s="854">
        <v>63290.605759999999</v>
      </c>
      <c r="H468" s="855">
        <v>0.32668368550282834</v>
      </c>
      <c r="I468" s="854">
        <v>52640.966249999998</v>
      </c>
      <c r="J468" s="855">
        <v>0.2023070674543328</v>
      </c>
      <c r="K468" s="854">
        <v>465542.06135999999</v>
      </c>
      <c r="L468" s="854">
        <v>549078.25870999997</v>
      </c>
      <c r="M468" s="855">
        <v>0.17943856051580709</v>
      </c>
      <c r="O468" t="s">
        <v>457</v>
      </c>
      <c r="P468">
        <v>2942.0439900000001</v>
      </c>
      <c r="Q468">
        <v>940.83250999999996</v>
      </c>
      <c r="R468">
        <v>-0.68021127039640228</v>
      </c>
      <c r="S468">
        <v>47705.874770000002</v>
      </c>
      <c r="T468">
        <v>63290.605759999999</v>
      </c>
      <c r="U468">
        <v>0.32668368550282834</v>
      </c>
      <c r="V468">
        <v>52640.966249999998</v>
      </c>
      <c r="W468">
        <v>0.2023070674543328</v>
      </c>
      <c r="X468">
        <v>465542.06135999999</v>
      </c>
      <c r="Y468">
        <v>549078.25870999997</v>
      </c>
      <c r="Z468">
        <v>0.17943856051580709</v>
      </c>
      <c r="AC468" t="s">
        <v>457</v>
      </c>
      <c r="AD468">
        <v>549078.25870999997</v>
      </c>
      <c r="AF468" t="s">
        <v>457</v>
      </c>
      <c r="AG468">
        <v>0.17943856051580709</v>
      </c>
    </row>
    <row r="469" spans="1:33" hidden="1">
      <c r="A469" s="851" t="s">
        <v>5137</v>
      </c>
      <c r="B469" s="851" t="s">
        <v>457</v>
      </c>
      <c r="C469" s="854">
        <v>84.498379999999997</v>
      </c>
      <c r="D469" s="854">
        <v>0</v>
      </c>
      <c r="E469" s="855">
        <v>-1</v>
      </c>
      <c r="F469" s="854">
        <v>252.47076000000001</v>
      </c>
      <c r="G469" s="854">
        <v>4.3419999999999996</v>
      </c>
      <c r="H469" s="855">
        <v>-0.98280196882997461</v>
      </c>
      <c r="I469" s="854">
        <v>1.3149</v>
      </c>
      <c r="J469" s="855">
        <v>2.3021522549243287</v>
      </c>
      <c r="K469" s="854">
        <v>3477.4377800000002</v>
      </c>
      <c r="L469" s="854">
        <v>1908.79198</v>
      </c>
      <c r="M469" s="855">
        <v>-0.45109241321925253</v>
      </c>
      <c r="O469" t="s">
        <v>457</v>
      </c>
      <c r="P469">
        <v>84.498379999999997</v>
      </c>
      <c r="Q469">
        <v>0</v>
      </c>
      <c r="R469">
        <v>-1</v>
      </c>
      <c r="S469">
        <v>252.47076000000001</v>
      </c>
      <c r="T469">
        <v>4.3419999999999996</v>
      </c>
      <c r="U469">
        <v>-0.98280196882997461</v>
      </c>
      <c r="V469">
        <v>1.3149</v>
      </c>
      <c r="W469">
        <v>2.3021522549243287</v>
      </c>
      <c r="X469">
        <v>3477.4377800000002</v>
      </c>
      <c r="Y469">
        <v>1908.79198</v>
      </c>
      <c r="Z469">
        <v>-0.45109241321925253</v>
      </c>
      <c r="AC469" t="s">
        <v>457</v>
      </c>
      <c r="AD469">
        <v>1908.79198</v>
      </c>
      <c r="AF469" t="s">
        <v>457</v>
      </c>
      <c r="AG469">
        <v>-0.45109241321925253</v>
      </c>
    </row>
    <row r="470" spans="1:33" hidden="1">
      <c r="A470" s="851" t="s">
        <v>5138</v>
      </c>
      <c r="B470" s="851" t="s">
        <v>457</v>
      </c>
      <c r="C470" s="854">
        <v>66618.189480000001</v>
      </c>
      <c r="D470" s="854">
        <v>4915.98326</v>
      </c>
      <c r="E470" s="855">
        <v>-0.92620659164752794</v>
      </c>
      <c r="F470" s="854">
        <v>726782.78388</v>
      </c>
      <c r="G470" s="854">
        <v>799722.31082000001</v>
      </c>
      <c r="H470" s="855">
        <v>0.10035945891646647</v>
      </c>
      <c r="I470" s="854">
        <v>846869.20383000001</v>
      </c>
      <c r="J470" s="855">
        <v>-5.5671989011734424E-2</v>
      </c>
      <c r="K470" s="854">
        <v>8354186.1323499996</v>
      </c>
      <c r="L470" s="854">
        <v>7663661.07589</v>
      </c>
      <c r="M470" s="855">
        <v>-8.2656173266965172E-2</v>
      </c>
      <c r="O470" t="s">
        <v>457</v>
      </c>
      <c r="P470">
        <v>66618.189480000001</v>
      </c>
      <c r="Q470">
        <v>4915.98326</v>
      </c>
      <c r="R470">
        <v>-0.92620659164752794</v>
      </c>
      <c r="S470">
        <v>726782.78388</v>
      </c>
      <c r="T470">
        <v>799722.31082000001</v>
      </c>
      <c r="U470">
        <v>0.10035945891646647</v>
      </c>
      <c r="V470">
        <v>846869.20383000001</v>
      </c>
      <c r="W470">
        <v>-5.5671989011734424E-2</v>
      </c>
      <c r="X470">
        <v>8354186.1323499996</v>
      </c>
      <c r="Y470">
        <v>7663661.07589</v>
      </c>
      <c r="Z470">
        <v>-8.2656173266965172E-2</v>
      </c>
      <c r="AC470" t="s">
        <v>457</v>
      </c>
      <c r="AD470">
        <v>7663661.07589</v>
      </c>
      <c r="AF470" t="s">
        <v>457</v>
      </c>
      <c r="AG470">
        <v>-8.2656173266965172E-2</v>
      </c>
    </row>
    <row r="471" spans="1:33" hidden="1">
      <c r="A471" s="851" t="s">
        <v>5139</v>
      </c>
      <c r="B471" s="851" t="s">
        <v>457</v>
      </c>
      <c r="C471" s="854">
        <v>0.14215</v>
      </c>
      <c r="D471" s="854">
        <v>0</v>
      </c>
      <c r="E471" s="855">
        <v>-1</v>
      </c>
      <c r="F471" s="854">
        <v>771.76156000000003</v>
      </c>
      <c r="G471" s="854">
        <v>155.88034999999999</v>
      </c>
      <c r="H471" s="855">
        <v>-0.79802006464276354</v>
      </c>
      <c r="I471" s="854">
        <v>3708.3341300000002</v>
      </c>
      <c r="J471" s="855">
        <v>-0.95796485846867308</v>
      </c>
      <c r="K471" s="854">
        <v>4654.24784</v>
      </c>
      <c r="L471" s="854">
        <v>5649.0812500000002</v>
      </c>
      <c r="M471" s="855">
        <v>0.21374740757251987</v>
      </c>
      <c r="O471" t="s">
        <v>457</v>
      </c>
      <c r="P471">
        <v>0.14215</v>
      </c>
      <c r="Q471">
        <v>0</v>
      </c>
      <c r="R471">
        <v>-1</v>
      </c>
      <c r="S471">
        <v>771.76156000000003</v>
      </c>
      <c r="T471">
        <v>155.88034999999999</v>
      </c>
      <c r="U471">
        <v>-0.79802006464276354</v>
      </c>
      <c r="V471">
        <v>3708.3341300000002</v>
      </c>
      <c r="W471">
        <v>-0.95796485846867308</v>
      </c>
      <c r="X471">
        <v>4654.24784</v>
      </c>
      <c r="Y471">
        <v>5649.0812500000002</v>
      </c>
      <c r="Z471">
        <v>0.21374740757251987</v>
      </c>
      <c r="AC471" t="s">
        <v>457</v>
      </c>
      <c r="AD471">
        <v>5649.0812500000002</v>
      </c>
      <c r="AF471" t="s">
        <v>457</v>
      </c>
      <c r="AG471">
        <v>0.21374740757251987</v>
      </c>
    </row>
    <row r="472" spans="1:33" hidden="1">
      <c r="A472" s="851" t="s">
        <v>5140</v>
      </c>
      <c r="B472" s="851" t="s">
        <v>457</v>
      </c>
      <c r="C472" s="854">
        <v>148.22157000000001</v>
      </c>
      <c r="D472" s="854">
        <v>87.826849999999993</v>
      </c>
      <c r="E472" s="855">
        <v>-0.40746242264199484</v>
      </c>
      <c r="F472" s="854">
        <v>7715.87255</v>
      </c>
      <c r="G472" s="854">
        <v>6506.9215800000002</v>
      </c>
      <c r="H472" s="855">
        <v>-0.15668363651237338</v>
      </c>
      <c r="I472" s="854">
        <v>7068.1743900000001</v>
      </c>
      <c r="J472" s="855">
        <v>-7.9405625700754712E-2</v>
      </c>
      <c r="K472" s="854">
        <v>79952.918390000006</v>
      </c>
      <c r="L472" s="854">
        <v>87694.227729999999</v>
      </c>
      <c r="M472" s="855">
        <v>9.6823349239597345E-2</v>
      </c>
      <c r="O472" t="s">
        <v>457</v>
      </c>
      <c r="P472">
        <v>148.22157000000001</v>
      </c>
      <c r="Q472">
        <v>87.826849999999993</v>
      </c>
      <c r="R472">
        <v>-0.40746242264199484</v>
      </c>
      <c r="S472">
        <v>7715.87255</v>
      </c>
      <c r="T472">
        <v>6506.9215800000002</v>
      </c>
      <c r="U472">
        <v>-0.15668363651237338</v>
      </c>
      <c r="V472">
        <v>7068.1743900000001</v>
      </c>
      <c r="W472">
        <v>-7.9405625700754712E-2</v>
      </c>
      <c r="X472">
        <v>79952.918390000006</v>
      </c>
      <c r="Y472">
        <v>87694.227729999999</v>
      </c>
      <c r="Z472">
        <v>9.6823349239597345E-2</v>
      </c>
      <c r="AC472" t="s">
        <v>457</v>
      </c>
      <c r="AD472">
        <v>87694.227729999999</v>
      </c>
      <c r="AF472" t="s">
        <v>457</v>
      </c>
      <c r="AG472">
        <v>9.6823349239597345E-2</v>
      </c>
    </row>
    <row r="473" spans="1:33" hidden="1">
      <c r="A473" s="851" t="s">
        <v>5141</v>
      </c>
      <c r="B473" s="851" t="s">
        <v>457</v>
      </c>
      <c r="C473" s="854">
        <v>99.532650000000004</v>
      </c>
      <c r="D473" s="854">
        <v>29</v>
      </c>
      <c r="E473" s="855">
        <v>-0.70863832119410064</v>
      </c>
      <c r="F473" s="854">
        <v>537.59514999999999</v>
      </c>
      <c r="G473" s="854">
        <v>658.71618000000001</v>
      </c>
      <c r="H473" s="855">
        <v>0.22530156754576369</v>
      </c>
      <c r="I473" s="854">
        <v>19.382210000000001</v>
      </c>
      <c r="J473" s="855">
        <v>32.98560742041284</v>
      </c>
      <c r="K473" s="854">
        <v>3648.3146700000002</v>
      </c>
      <c r="L473" s="854">
        <v>2583.6543900000001</v>
      </c>
      <c r="M473" s="855">
        <v>-0.29182249238386004</v>
      </c>
      <c r="O473" t="s">
        <v>457</v>
      </c>
      <c r="P473">
        <v>99.532650000000004</v>
      </c>
      <c r="Q473">
        <v>29</v>
      </c>
      <c r="R473">
        <v>-0.70863832119410064</v>
      </c>
      <c r="S473">
        <v>537.59514999999999</v>
      </c>
      <c r="T473">
        <v>658.71618000000001</v>
      </c>
      <c r="U473">
        <v>0.22530156754576369</v>
      </c>
      <c r="V473">
        <v>19.382210000000001</v>
      </c>
      <c r="W473">
        <v>32.98560742041284</v>
      </c>
      <c r="X473">
        <v>3648.3146700000002</v>
      </c>
      <c r="Y473">
        <v>2583.6543900000001</v>
      </c>
      <c r="Z473">
        <v>-0.29182249238386004</v>
      </c>
      <c r="AC473" t="s">
        <v>457</v>
      </c>
      <c r="AD473">
        <v>2583.6543900000001</v>
      </c>
      <c r="AF473" t="s">
        <v>457</v>
      </c>
      <c r="AG473">
        <v>-0.29182249238386004</v>
      </c>
    </row>
    <row r="474" spans="1:33" hidden="1">
      <c r="A474" s="851" t="s">
        <v>5142</v>
      </c>
      <c r="B474" s="851" t="s">
        <v>457</v>
      </c>
      <c r="C474" s="854">
        <v>8106.4911899999997</v>
      </c>
      <c r="D474" s="854">
        <v>3273.97901</v>
      </c>
      <c r="E474" s="855">
        <v>-0.59612871546215795</v>
      </c>
      <c r="F474" s="854">
        <v>100783.77136</v>
      </c>
      <c r="G474" s="854">
        <v>99329.327560000005</v>
      </c>
      <c r="H474" s="855">
        <v>-1.443132937350311E-2</v>
      </c>
      <c r="I474" s="854">
        <v>96946.860950000002</v>
      </c>
      <c r="J474" s="855">
        <v>2.4574974234893077E-2</v>
      </c>
      <c r="K474" s="854">
        <v>1024000.46883</v>
      </c>
      <c r="L474" s="854">
        <v>998598.76577000006</v>
      </c>
      <c r="M474" s="855">
        <v>-2.4806339287152257E-2</v>
      </c>
      <c r="O474" t="s">
        <v>457</v>
      </c>
      <c r="P474">
        <v>8106.4911899999997</v>
      </c>
      <c r="Q474">
        <v>3273.97901</v>
      </c>
      <c r="R474">
        <v>-0.59612871546215795</v>
      </c>
      <c r="S474">
        <v>100783.77136</v>
      </c>
      <c r="T474">
        <v>99329.327560000005</v>
      </c>
      <c r="U474">
        <v>-1.443132937350311E-2</v>
      </c>
      <c r="V474">
        <v>96946.860950000002</v>
      </c>
      <c r="W474">
        <v>2.4574974234893077E-2</v>
      </c>
      <c r="X474">
        <v>1024000.46883</v>
      </c>
      <c r="Y474">
        <v>998598.76577000006</v>
      </c>
      <c r="Z474">
        <v>-2.4806339287152257E-2</v>
      </c>
      <c r="AC474" t="s">
        <v>457</v>
      </c>
      <c r="AD474">
        <v>998598.76577000006</v>
      </c>
      <c r="AF474" t="s">
        <v>457</v>
      </c>
      <c r="AG474">
        <v>-2.4806339287152257E-2</v>
      </c>
    </row>
    <row r="475" spans="1:33" hidden="1">
      <c r="A475" s="851" t="s">
        <v>5144</v>
      </c>
      <c r="B475" s="851" t="s">
        <v>457</v>
      </c>
      <c r="C475" s="854">
        <v>18.013339999999999</v>
      </c>
      <c r="D475" s="854">
        <v>46.914999999999999</v>
      </c>
      <c r="E475" s="855">
        <v>1.6044586956111417</v>
      </c>
      <c r="F475" s="854">
        <v>1742.1062400000001</v>
      </c>
      <c r="G475" s="854">
        <v>1411.03387</v>
      </c>
      <c r="H475" s="855">
        <v>-0.19004143513084493</v>
      </c>
      <c r="I475" s="854">
        <v>2350.87799</v>
      </c>
      <c r="J475" s="855">
        <v>-0.39978430356566486</v>
      </c>
      <c r="K475" s="854">
        <v>45043.323779999999</v>
      </c>
      <c r="L475" s="854">
        <v>46112.727939999997</v>
      </c>
      <c r="M475" s="855">
        <v>2.3741679571054108E-2</v>
      </c>
      <c r="O475" t="s">
        <v>457</v>
      </c>
      <c r="P475">
        <v>18.013339999999999</v>
      </c>
      <c r="Q475">
        <v>46.914999999999999</v>
      </c>
      <c r="R475">
        <v>1.6044586956111417</v>
      </c>
      <c r="S475">
        <v>1742.1062400000001</v>
      </c>
      <c r="T475">
        <v>1411.03387</v>
      </c>
      <c r="U475">
        <v>-0.19004143513084493</v>
      </c>
      <c r="V475">
        <v>2350.87799</v>
      </c>
      <c r="W475">
        <v>-0.39978430356566486</v>
      </c>
      <c r="X475">
        <v>45043.323779999999</v>
      </c>
      <c r="Y475">
        <v>46112.727939999997</v>
      </c>
      <c r="Z475">
        <v>2.3741679571054108E-2</v>
      </c>
      <c r="AC475" t="s">
        <v>457</v>
      </c>
      <c r="AD475">
        <v>46112.727939999997</v>
      </c>
      <c r="AF475" t="s">
        <v>457</v>
      </c>
      <c r="AG475">
        <v>2.3741679571054108E-2</v>
      </c>
    </row>
    <row r="476" spans="1:33" hidden="1">
      <c r="A476" s="851" t="s">
        <v>5145</v>
      </c>
      <c r="B476" s="851" t="s">
        <v>457</v>
      </c>
      <c r="C476" s="854">
        <v>131.11184</v>
      </c>
      <c r="D476" s="854">
        <v>0</v>
      </c>
      <c r="E476" s="855">
        <v>-1</v>
      </c>
      <c r="F476" s="854">
        <v>2354.47037</v>
      </c>
      <c r="G476" s="854">
        <v>2416.46567</v>
      </c>
      <c r="H476" s="855">
        <v>2.6330889863778628E-2</v>
      </c>
      <c r="I476" s="854">
        <v>4160.70939</v>
      </c>
      <c r="J476" s="855">
        <v>-0.41921786803764249</v>
      </c>
      <c r="K476" s="854">
        <v>25827.83311</v>
      </c>
      <c r="L476" s="854">
        <v>26487.823810000002</v>
      </c>
      <c r="M476" s="855">
        <v>2.555346773339906E-2</v>
      </c>
      <c r="O476" t="s">
        <v>457</v>
      </c>
      <c r="P476">
        <v>131.11184</v>
      </c>
      <c r="Q476">
        <v>0</v>
      </c>
      <c r="R476">
        <v>-1</v>
      </c>
      <c r="S476">
        <v>2354.47037</v>
      </c>
      <c r="T476">
        <v>2416.46567</v>
      </c>
      <c r="U476">
        <v>2.6330889863778628E-2</v>
      </c>
      <c r="V476">
        <v>4160.70939</v>
      </c>
      <c r="W476">
        <v>-0.41921786803764249</v>
      </c>
      <c r="X476">
        <v>25827.83311</v>
      </c>
      <c r="Y476">
        <v>26487.823810000002</v>
      </c>
      <c r="Z476">
        <v>2.555346773339906E-2</v>
      </c>
      <c r="AC476" t="s">
        <v>457</v>
      </c>
      <c r="AD476">
        <v>26487.823810000002</v>
      </c>
      <c r="AF476" t="s">
        <v>457</v>
      </c>
      <c r="AG476">
        <v>2.555346773339906E-2</v>
      </c>
    </row>
    <row r="477" spans="1:33" hidden="1">
      <c r="A477" s="852" t="s">
        <v>735</v>
      </c>
      <c r="B477" s="852" t="s">
        <v>457</v>
      </c>
      <c r="C477" s="856">
        <v>128974.92097000001</v>
      </c>
      <c r="D477" s="856">
        <v>17225.406419999999</v>
      </c>
      <c r="E477" s="857">
        <v>-0.86644375285946729</v>
      </c>
      <c r="F477" s="856">
        <v>1376035.7354900001</v>
      </c>
      <c r="G477" s="856">
        <v>1373128.07054</v>
      </c>
      <c r="H477" s="857">
        <v>-2.113073719676839E-3</v>
      </c>
      <c r="I477" s="856">
        <v>1429775.7320600001</v>
      </c>
      <c r="J477" s="857">
        <v>-3.9619962942288089E-2</v>
      </c>
      <c r="K477" s="856">
        <v>14775308.246649999</v>
      </c>
      <c r="L477" s="856">
        <v>13764378.79349</v>
      </c>
      <c r="M477" s="857">
        <v>-6.8420193764093362E-2</v>
      </c>
      <c r="O477" t="s">
        <v>457</v>
      </c>
      <c r="P477">
        <v>128974.92097000001</v>
      </c>
      <c r="Q477">
        <v>17225.406419999999</v>
      </c>
      <c r="R477">
        <v>-0.86644375285946729</v>
      </c>
      <c r="S477">
        <v>1376035.7354900001</v>
      </c>
      <c r="T477">
        <v>1373128.07054</v>
      </c>
      <c r="U477">
        <v>-2.113073719676839E-3</v>
      </c>
      <c r="V477">
        <v>1429775.7320600001</v>
      </c>
      <c r="W477">
        <v>-3.9619962942288089E-2</v>
      </c>
      <c r="X477">
        <v>14775308.246649999</v>
      </c>
      <c r="Y477">
        <v>13764378.79349</v>
      </c>
      <c r="Z477">
        <v>-6.8420193764093362E-2</v>
      </c>
      <c r="AC477" t="s">
        <v>457</v>
      </c>
      <c r="AD477">
        <v>13764378.79349</v>
      </c>
      <c r="AF477" t="s">
        <v>457</v>
      </c>
      <c r="AG477">
        <v>-6.8420193764093362E-2</v>
      </c>
    </row>
    <row r="478" spans="1:33" hidden="1">
      <c r="A478" s="851" t="s">
        <v>5119</v>
      </c>
      <c r="B478" s="851" t="s">
        <v>669</v>
      </c>
      <c r="C478" s="854">
        <v>0</v>
      </c>
      <c r="D478" s="854">
        <v>0</v>
      </c>
      <c r="E478" s="855" t="s">
        <v>1082</v>
      </c>
      <c r="F478" s="854">
        <v>0</v>
      </c>
      <c r="G478" s="854">
        <v>28.75404</v>
      </c>
      <c r="H478" s="855" t="s">
        <v>1082</v>
      </c>
      <c r="I478" s="854">
        <v>20.379290000000001</v>
      </c>
      <c r="J478" s="855">
        <v>0.41094414967351645</v>
      </c>
      <c r="K478" s="854">
        <v>55.100200000000001</v>
      </c>
      <c r="L478" s="854">
        <v>278.64751999999999</v>
      </c>
      <c r="M478" s="855">
        <v>4.0571054188551035</v>
      </c>
      <c r="O478" t="s">
        <v>669</v>
      </c>
      <c r="P478">
        <v>0</v>
      </c>
      <c r="Q478">
        <v>0</v>
      </c>
      <c r="R478" t="s">
        <v>1082</v>
      </c>
      <c r="S478">
        <v>0</v>
      </c>
      <c r="T478">
        <v>28.75404</v>
      </c>
      <c r="U478" t="s">
        <v>1082</v>
      </c>
      <c r="V478">
        <v>20.379290000000001</v>
      </c>
      <c r="W478">
        <v>0.41094414967351645</v>
      </c>
      <c r="X478">
        <v>55.100200000000001</v>
      </c>
      <c r="Y478">
        <v>278.64751999999999</v>
      </c>
      <c r="Z478">
        <v>4.0571054188551035</v>
      </c>
      <c r="AC478" t="s">
        <v>669</v>
      </c>
      <c r="AD478">
        <v>278.64751999999999</v>
      </c>
      <c r="AF478" t="s">
        <v>669</v>
      </c>
      <c r="AG478">
        <v>4.0571054188551035</v>
      </c>
    </row>
    <row r="479" spans="1:33" hidden="1">
      <c r="A479" s="851" t="s">
        <v>5120</v>
      </c>
      <c r="B479" s="851" t="s">
        <v>669</v>
      </c>
      <c r="C479" s="854">
        <v>0</v>
      </c>
      <c r="D479" s="854">
        <v>5.8190600000000003</v>
      </c>
      <c r="E479" s="855" t="s">
        <v>1082</v>
      </c>
      <c r="F479" s="854">
        <v>125.66722</v>
      </c>
      <c r="G479" s="854">
        <v>280.49488000000002</v>
      </c>
      <c r="H479" s="855">
        <v>1.2320449199083106</v>
      </c>
      <c r="I479" s="854">
        <v>369.76776000000001</v>
      </c>
      <c r="J479" s="855">
        <v>-0.24142959353730564</v>
      </c>
      <c r="K479" s="854">
        <v>1836.37465</v>
      </c>
      <c r="L479" s="854">
        <v>2935.5724599999999</v>
      </c>
      <c r="M479" s="855">
        <v>0.59856947491624313</v>
      </c>
      <c r="O479" t="s">
        <v>669</v>
      </c>
      <c r="P479">
        <v>0</v>
      </c>
      <c r="Q479">
        <v>5.8190600000000003</v>
      </c>
      <c r="R479" t="s">
        <v>1082</v>
      </c>
      <c r="S479">
        <v>125.66722</v>
      </c>
      <c r="T479">
        <v>280.49488000000002</v>
      </c>
      <c r="U479">
        <v>1.2320449199083106</v>
      </c>
      <c r="V479">
        <v>369.76776000000001</v>
      </c>
      <c r="W479">
        <v>-0.24142959353730564</v>
      </c>
      <c r="X479">
        <v>1836.37465</v>
      </c>
      <c r="Y479">
        <v>2935.5724599999999</v>
      </c>
      <c r="Z479">
        <v>0.59856947491624313</v>
      </c>
      <c r="AC479" t="s">
        <v>669</v>
      </c>
      <c r="AD479">
        <v>2935.5724599999999</v>
      </c>
      <c r="AF479" t="s">
        <v>669</v>
      </c>
      <c r="AG479">
        <v>0.59856947491624313</v>
      </c>
    </row>
    <row r="480" spans="1:33" hidden="1">
      <c r="A480" s="851" t="s">
        <v>5121</v>
      </c>
      <c r="B480" s="851" t="s">
        <v>669</v>
      </c>
      <c r="C480" s="854">
        <v>0</v>
      </c>
      <c r="D480" s="854">
        <v>0</v>
      </c>
      <c r="E480" s="855" t="s">
        <v>1082</v>
      </c>
      <c r="F480" s="854">
        <v>17.103629999999999</v>
      </c>
      <c r="G480" s="854">
        <v>13.530189999999999</v>
      </c>
      <c r="H480" s="855">
        <v>-0.2089287478739893</v>
      </c>
      <c r="I480" s="854">
        <v>19.083749999999998</v>
      </c>
      <c r="J480" s="855">
        <v>-0.29100989061374205</v>
      </c>
      <c r="K480" s="854">
        <v>114.29324</v>
      </c>
      <c r="L480" s="854">
        <v>317.55878999999999</v>
      </c>
      <c r="M480" s="855">
        <v>1.7784564511426924</v>
      </c>
      <c r="O480" t="s">
        <v>669</v>
      </c>
      <c r="P480">
        <v>0</v>
      </c>
      <c r="Q480">
        <v>0</v>
      </c>
      <c r="R480" t="s">
        <v>1082</v>
      </c>
      <c r="S480">
        <v>17.103629999999999</v>
      </c>
      <c r="T480">
        <v>13.530189999999999</v>
      </c>
      <c r="U480">
        <v>-0.2089287478739893</v>
      </c>
      <c r="V480">
        <v>19.083749999999998</v>
      </c>
      <c r="W480">
        <v>-0.29100989061374205</v>
      </c>
      <c r="X480">
        <v>114.29324</v>
      </c>
      <c r="Y480">
        <v>317.55878999999999</v>
      </c>
      <c r="Z480">
        <v>1.7784564511426924</v>
      </c>
      <c r="AC480" t="s">
        <v>669</v>
      </c>
      <c r="AD480">
        <v>317.55878999999999</v>
      </c>
      <c r="AF480" t="s">
        <v>669</v>
      </c>
      <c r="AG480">
        <v>1.7784564511426924</v>
      </c>
    </row>
    <row r="481" spans="1:33" hidden="1">
      <c r="A481" s="851" t="s">
        <v>5122</v>
      </c>
      <c r="B481" s="851" t="s">
        <v>669</v>
      </c>
      <c r="C481" s="854">
        <v>10.06879</v>
      </c>
      <c r="D481" s="854">
        <v>0</v>
      </c>
      <c r="E481" s="855">
        <v>-1</v>
      </c>
      <c r="F481" s="854">
        <v>139.89746</v>
      </c>
      <c r="G481" s="854">
        <v>74.602540000000005</v>
      </c>
      <c r="H481" s="855">
        <v>-0.46673413513011597</v>
      </c>
      <c r="I481" s="854">
        <v>118.60283</v>
      </c>
      <c r="J481" s="855">
        <v>-0.37098853374746621</v>
      </c>
      <c r="K481" s="854">
        <v>746.3759</v>
      </c>
      <c r="L481" s="854">
        <v>730.28435000000002</v>
      </c>
      <c r="M481" s="855">
        <v>-2.1559578759174802E-2</v>
      </c>
      <c r="O481" t="s">
        <v>669</v>
      </c>
      <c r="P481">
        <v>10.06879</v>
      </c>
      <c r="Q481">
        <v>0</v>
      </c>
      <c r="R481">
        <v>-1</v>
      </c>
      <c r="S481">
        <v>139.89746</v>
      </c>
      <c r="T481">
        <v>74.602540000000005</v>
      </c>
      <c r="U481">
        <v>-0.46673413513011597</v>
      </c>
      <c r="V481">
        <v>118.60283</v>
      </c>
      <c r="W481">
        <v>-0.37098853374746621</v>
      </c>
      <c r="X481">
        <v>746.3759</v>
      </c>
      <c r="Y481">
        <v>730.28435000000002</v>
      </c>
      <c r="Z481">
        <v>-2.1559578759174802E-2</v>
      </c>
      <c r="AC481" t="s">
        <v>669</v>
      </c>
      <c r="AD481">
        <v>730.28435000000002</v>
      </c>
      <c r="AF481" t="s">
        <v>669</v>
      </c>
      <c r="AG481">
        <v>-2.1559578759174802E-2</v>
      </c>
    </row>
    <row r="482" spans="1:33" hidden="1">
      <c r="A482" s="851" t="s">
        <v>5123</v>
      </c>
      <c r="B482" s="851" t="s">
        <v>669</v>
      </c>
      <c r="C482" s="854">
        <v>0</v>
      </c>
      <c r="D482" s="854">
        <v>0</v>
      </c>
      <c r="E482" s="855" t="s">
        <v>1082</v>
      </c>
      <c r="F482" s="854">
        <v>0</v>
      </c>
      <c r="G482" s="854">
        <v>0.45</v>
      </c>
      <c r="H482" s="855" t="s">
        <v>1082</v>
      </c>
      <c r="I482" s="854">
        <v>0</v>
      </c>
      <c r="J482" s="855" t="s">
        <v>1082</v>
      </c>
      <c r="K482" s="854">
        <v>0</v>
      </c>
      <c r="L482" s="854">
        <v>0.55071000000000003</v>
      </c>
      <c r="M482" s="855" t="s">
        <v>1082</v>
      </c>
      <c r="O482" t="s">
        <v>669</v>
      </c>
      <c r="P482">
        <v>0</v>
      </c>
      <c r="Q482">
        <v>0</v>
      </c>
      <c r="R482" t="s">
        <v>1082</v>
      </c>
      <c r="S482">
        <v>0</v>
      </c>
      <c r="T482">
        <v>0.45</v>
      </c>
      <c r="U482" t="s">
        <v>1082</v>
      </c>
      <c r="V482">
        <v>0</v>
      </c>
      <c r="W482" t="s">
        <v>1082</v>
      </c>
      <c r="X482">
        <v>0</v>
      </c>
      <c r="Y482">
        <v>0.55071000000000003</v>
      </c>
      <c r="Z482" t="s">
        <v>1082</v>
      </c>
      <c r="AC482" t="s">
        <v>669</v>
      </c>
      <c r="AD482">
        <v>0.55071000000000003</v>
      </c>
      <c r="AF482" t="s">
        <v>669</v>
      </c>
      <c r="AG482" t="s">
        <v>1082</v>
      </c>
    </row>
    <row r="483" spans="1:33">
      <c r="A483" s="851" t="s">
        <v>5124</v>
      </c>
      <c r="B483" s="851" t="s">
        <v>669</v>
      </c>
      <c r="C483" s="854">
        <v>0</v>
      </c>
      <c r="D483" s="854">
        <v>0</v>
      </c>
      <c r="E483" s="855" t="s">
        <v>1082</v>
      </c>
      <c r="F483" s="854">
        <v>0</v>
      </c>
      <c r="G483" s="854">
        <v>2.6160399999999999</v>
      </c>
      <c r="H483" s="855" t="s">
        <v>1082</v>
      </c>
      <c r="I483" s="854">
        <v>0</v>
      </c>
      <c r="J483" s="855" t="s">
        <v>1082</v>
      </c>
      <c r="K483" s="854">
        <v>4.2839999999999998</v>
      </c>
      <c r="L483" s="854">
        <v>23.758890000000001</v>
      </c>
      <c r="M483" s="855">
        <v>4.5459593837535017</v>
      </c>
      <c r="O483" t="s">
        <v>669</v>
      </c>
      <c r="P483">
        <v>0</v>
      </c>
      <c r="Q483">
        <v>0</v>
      </c>
      <c r="R483" t="s">
        <v>1082</v>
      </c>
      <c r="S483">
        <v>0</v>
      </c>
      <c r="T483">
        <v>2.6160399999999999</v>
      </c>
      <c r="U483" t="s">
        <v>1082</v>
      </c>
      <c r="V483">
        <v>0</v>
      </c>
      <c r="W483" t="s">
        <v>1082</v>
      </c>
      <c r="X483">
        <v>4.2839999999999998</v>
      </c>
      <c r="Y483">
        <v>23.758890000000001</v>
      </c>
      <c r="Z483">
        <v>4.5459593837535017</v>
      </c>
      <c r="AC483" t="s">
        <v>669</v>
      </c>
      <c r="AD483">
        <v>23.758890000000001</v>
      </c>
      <c r="AF483" t="s">
        <v>669</v>
      </c>
      <c r="AG483">
        <v>4.5459593837535017</v>
      </c>
    </row>
    <row r="484" spans="1:33" hidden="1">
      <c r="A484" s="851" t="s">
        <v>5126</v>
      </c>
      <c r="B484" s="851" t="s">
        <v>669</v>
      </c>
      <c r="C484" s="854">
        <v>0</v>
      </c>
      <c r="D484" s="854">
        <v>0</v>
      </c>
      <c r="E484" s="855" t="s">
        <v>1082</v>
      </c>
      <c r="F484" s="854">
        <v>0</v>
      </c>
      <c r="G484" s="854">
        <v>0</v>
      </c>
      <c r="H484" s="855" t="s">
        <v>1082</v>
      </c>
      <c r="I484" s="854">
        <v>0</v>
      </c>
      <c r="J484" s="855" t="s">
        <v>1082</v>
      </c>
      <c r="K484" s="854">
        <v>1849.1724899999999</v>
      </c>
      <c r="L484" s="854">
        <v>1525</v>
      </c>
      <c r="M484" s="855">
        <v>-0.17530678817312495</v>
      </c>
      <c r="O484" t="s">
        <v>669</v>
      </c>
      <c r="P484">
        <v>0</v>
      </c>
      <c r="Q484">
        <v>0</v>
      </c>
      <c r="R484" t="s">
        <v>1082</v>
      </c>
      <c r="S484">
        <v>0</v>
      </c>
      <c r="T484">
        <v>0</v>
      </c>
      <c r="U484" t="s">
        <v>1082</v>
      </c>
      <c r="V484">
        <v>0</v>
      </c>
      <c r="W484" t="s">
        <v>1082</v>
      </c>
      <c r="X484">
        <v>1849.1724899999999</v>
      </c>
      <c r="Y484">
        <v>1525</v>
      </c>
      <c r="Z484">
        <v>-0.17530678817312495</v>
      </c>
      <c r="AC484" t="s">
        <v>669</v>
      </c>
      <c r="AD484">
        <v>1525</v>
      </c>
      <c r="AF484" t="s">
        <v>669</v>
      </c>
      <c r="AG484">
        <v>-0.17530678817312495</v>
      </c>
    </row>
    <row r="485" spans="1:33" hidden="1">
      <c r="A485" s="851" t="s">
        <v>5127</v>
      </c>
      <c r="B485" s="851" t="s">
        <v>669</v>
      </c>
      <c r="C485" s="854">
        <v>2.3407800000000001</v>
      </c>
      <c r="D485" s="854">
        <v>0</v>
      </c>
      <c r="E485" s="855">
        <v>-1</v>
      </c>
      <c r="F485" s="854">
        <v>7.5754400000000004</v>
      </c>
      <c r="G485" s="854">
        <v>1.58466</v>
      </c>
      <c r="H485" s="855">
        <v>-0.79081611101137361</v>
      </c>
      <c r="I485" s="854">
        <v>0</v>
      </c>
      <c r="J485" s="855" t="s">
        <v>1082</v>
      </c>
      <c r="K485" s="854">
        <v>47.796080000000003</v>
      </c>
      <c r="L485" s="854">
        <v>27.372730000000001</v>
      </c>
      <c r="M485" s="855">
        <v>-0.42730177872327613</v>
      </c>
      <c r="O485" t="s">
        <v>669</v>
      </c>
      <c r="P485">
        <v>2.3407800000000001</v>
      </c>
      <c r="Q485">
        <v>0</v>
      </c>
      <c r="R485">
        <v>-1</v>
      </c>
      <c r="S485">
        <v>7.5754400000000004</v>
      </c>
      <c r="T485">
        <v>1.58466</v>
      </c>
      <c r="U485">
        <v>-0.79081611101137361</v>
      </c>
      <c r="V485">
        <v>0</v>
      </c>
      <c r="W485" t="s">
        <v>1082</v>
      </c>
      <c r="X485">
        <v>47.796080000000003</v>
      </c>
      <c r="Y485">
        <v>27.372730000000001</v>
      </c>
      <c r="Z485">
        <v>-0.42730177872327613</v>
      </c>
      <c r="AC485" t="s">
        <v>669</v>
      </c>
      <c r="AD485">
        <v>27.372730000000001</v>
      </c>
      <c r="AF485" t="s">
        <v>669</v>
      </c>
      <c r="AG485">
        <v>-0.42730177872327613</v>
      </c>
    </row>
    <row r="486" spans="1:33" hidden="1">
      <c r="A486" s="851" t="s">
        <v>5128</v>
      </c>
      <c r="B486" s="851" t="s">
        <v>669</v>
      </c>
      <c r="C486" s="854">
        <v>0.58518999999999999</v>
      </c>
      <c r="D486" s="854">
        <v>0</v>
      </c>
      <c r="E486" s="855">
        <v>-1</v>
      </c>
      <c r="F486" s="854">
        <v>66.817959999999999</v>
      </c>
      <c r="G486" s="854">
        <v>111.44898000000001</v>
      </c>
      <c r="H486" s="855">
        <v>0.66794945550567553</v>
      </c>
      <c r="I486" s="854">
        <v>184.40505999999999</v>
      </c>
      <c r="J486" s="855">
        <v>-0.39562949086104249</v>
      </c>
      <c r="K486" s="854">
        <v>1058.8710100000001</v>
      </c>
      <c r="L486" s="854">
        <v>2035.8417899999999</v>
      </c>
      <c r="M486" s="855">
        <v>0.92265325122084496</v>
      </c>
      <c r="O486" t="s">
        <v>669</v>
      </c>
      <c r="P486">
        <v>0.58518999999999999</v>
      </c>
      <c r="Q486">
        <v>0</v>
      </c>
      <c r="R486">
        <v>-1</v>
      </c>
      <c r="S486">
        <v>66.817959999999999</v>
      </c>
      <c r="T486">
        <v>111.44898000000001</v>
      </c>
      <c r="U486">
        <v>0.66794945550567553</v>
      </c>
      <c r="V486">
        <v>184.40505999999999</v>
      </c>
      <c r="W486">
        <v>-0.39562949086104249</v>
      </c>
      <c r="X486">
        <v>1058.8710100000001</v>
      </c>
      <c r="Y486">
        <v>2035.8417899999999</v>
      </c>
      <c r="Z486">
        <v>0.92265325122084496</v>
      </c>
      <c r="AC486" t="s">
        <v>669</v>
      </c>
      <c r="AD486">
        <v>2035.8417899999999</v>
      </c>
      <c r="AF486" t="s">
        <v>669</v>
      </c>
      <c r="AG486">
        <v>0.92265325122084496</v>
      </c>
    </row>
    <row r="487" spans="1:33" hidden="1">
      <c r="A487" s="851" t="s">
        <v>5129</v>
      </c>
      <c r="B487" s="851" t="s">
        <v>669</v>
      </c>
      <c r="C487" s="854">
        <v>0</v>
      </c>
      <c r="D487" s="854">
        <v>0</v>
      </c>
      <c r="E487" s="855" t="s">
        <v>1082</v>
      </c>
      <c r="F487" s="854">
        <v>242.20845</v>
      </c>
      <c r="G487" s="854">
        <v>308.39427000000001</v>
      </c>
      <c r="H487" s="855">
        <v>0.27325974795677022</v>
      </c>
      <c r="I487" s="854">
        <v>453.78512000000001</v>
      </c>
      <c r="J487" s="855">
        <v>-0.32039580760162434</v>
      </c>
      <c r="K487" s="854">
        <v>3909.7295800000002</v>
      </c>
      <c r="L487" s="854">
        <v>3711.0866099999998</v>
      </c>
      <c r="M487" s="855">
        <v>-5.0807342537485756E-2</v>
      </c>
      <c r="O487" t="s">
        <v>669</v>
      </c>
      <c r="P487">
        <v>0</v>
      </c>
      <c r="Q487">
        <v>0</v>
      </c>
      <c r="R487" t="s">
        <v>1082</v>
      </c>
      <c r="S487">
        <v>242.20845</v>
      </c>
      <c r="T487">
        <v>308.39427000000001</v>
      </c>
      <c r="U487">
        <v>0.27325974795677022</v>
      </c>
      <c r="V487">
        <v>453.78512000000001</v>
      </c>
      <c r="W487">
        <v>-0.32039580760162434</v>
      </c>
      <c r="X487">
        <v>3909.7295800000002</v>
      </c>
      <c r="Y487">
        <v>3711.0866099999998</v>
      </c>
      <c r="Z487">
        <v>-5.0807342537485756E-2</v>
      </c>
      <c r="AC487" t="s">
        <v>669</v>
      </c>
      <c r="AD487">
        <v>3711.0866099999998</v>
      </c>
      <c r="AF487" t="s">
        <v>669</v>
      </c>
      <c r="AG487">
        <v>-5.0807342537485756E-2</v>
      </c>
    </row>
    <row r="488" spans="1:33" hidden="1">
      <c r="A488" s="851" t="s">
        <v>5130</v>
      </c>
      <c r="B488" s="851" t="s">
        <v>669</v>
      </c>
      <c r="C488" s="854">
        <v>0</v>
      </c>
      <c r="D488" s="854">
        <v>0</v>
      </c>
      <c r="E488" s="855" t="s">
        <v>1082</v>
      </c>
      <c r="F488" s="854">
        <v>0</v>
      </c>
      <c r="G488" s="854">
        <v>15.868600000000001</v>
      </c>
      <c r="H488" s="855" t="s">
        <v>1082</v>
      </c>
      <c r="I488" s="854">
        <v>0</v>
      </c>
      <c r="J488" s="855" t="s">
        <v>1082</v>
      </c>
      <c r="K488" s="854">
        <v>1.96234</v>
      </c>
      <c r="L488" s="854">
        <v>22.926629999999999</v>
      </c>
      <c r="M488" s="855">
        <v>10.683311760449259</v>
      </c>
      <c r="O488" t="s">
        <v>669</v>
      </c>
      <c r="P488">
        <v>0</v>
      </c>
      <c r="Q488">
        <v>0</v>
      </c>
      <c r="R488" t="s">
        <v>1082</v>
      </c>
      <c r="S488">
        <v>0</v>
      </c>
      <c r="T488">
        <v>15.868600000000001</v>
      </c>
      <c r="U488" t="s">
        <v>1082</v>
      </c>
      <c r="V488">
        <v>0</v>
      </c>
      <c r="W488" t="s">
        <v>1082</v>
      </c>
      <c r="X488">
        <v>1.96234</v>
      </c>
      <c r="Y488">
        <v>22.926629999999999</v>
      </c>
      <c r="Z488">
        <v>10.683311760449259</v>
      </c>
      <c r="AC488" t="s">
        <v>669</v>
      </c>
      <c r="AD488">
        <v>22.926629999999999</v>
      </c>
      <c r="AF488" t="s">
        <v>669</v>
      </c>
      <c r="AG488">
        <v>10.683311760449259</v>
      </c>
    </row>
    <row r="489" spans="1:33" hidden="1">
      <c r="A489" s="851" t="s">
        <v>5131</v>
      </c>
      <c r="B489" s="851" t="s">
        <v>669</v>
      </c>
      <c r="C489" s="854">
        <v>5.1280000000000001</v>
      </c>
      <c r="D489" s="854">
        <v>0</v>
      </c>
      <c r="E489" s="855">
        <v>-1</v>
      </c>
      <c r="F489" s="854">
        <v>89.407020000000003</v>
      </c>
      <c r="G489" s="854">
        <v>65.434669999999997</v>
      </c>
      <c r="H489" s="855">
        <v>-0.26812603753038633</v>
      </c>
      <c r="I489" s="854">
        <v>4.2220199999999997</v>
      </c>
      <c r="J489" s="855">
        <v>14.49842729309667</v>
      </c>
      <c r="K489" s="854">
        <v>1083.9934800000001</v>
      </c>
      <c r="L489" s="854">
        <v>1165.1239700000001</v>
      </c>
      <c r="M489" s="855">
        <v>7.4844075630418061E-2</v>
      </c>
      <c r="O489" t="s">
        <v>669</v>
      </c>
      <c r="P489">
        <v>5.1280000000000001</v>
      </c>
      <c r="Q489">
        <v>0</v>
      </c>
      <c r="R489">
        <v>-1</v>
      </c>
      <c r="S489">
        <v>89.407020000000003</v>
      </c>
      <c r="T489">
        <v>65.434669999999997</v>
      </c>
      <c r="U489">
        <v>-0.26812603753038633</v>
      </c>
      <c r="V489">
        <v>4.2220199999999997</v>
      </c>
      <c r="W489">
        <v>14.49842729309667</v>
      </c>
      <c r="X489">
        <v>1083.9934800000001</v>
      </c>
      <c r="Y489">
        <v>1165.1239700000001</v>
      </c>
      <c r="Z489">
        <v>7.4844075630418061E-2</v>
      </c>
      <c r="AC489" t="s">
        <v>669</v>
      </c>
      <c r="AD489">
        <v>1165.1239700000001</v>
      </c>
      <c r="AF489" t="s">
        <v>669</v>
      </c>
      <c r="AG489">
        <v>7.4844075630418061E-2</v>
      </c>
    </row>
    <row r="490" spans="1:33" hidden="1">
      <c r="A490" s="851" t="s">
        <v>5132</v>
      </c>
      <c r="B490" s="851" t="s">
        <v>669</v>
      </c>
      <c r="C490" s="854">
        <v>0</v>
      </c>
      <c r="D490" s="854">
        <v>0</v>
      </c>
      <c r="E490" s="855" t="s">
        <v>1082</v>
      </c>
      <c r="F490" s="854">
        <v>3.2007500000000002</v>
      </c>
      <c r="G490" s="854">
        <v>2.0024500000000001</v>
      </c>
      <c r="H490" s="855">
        <v>-0.37438100445208156</v>
      </c>
      <c r="I490" s="854">
        <v>0</v>
      </c>
      <c r="J490" s="855" t="s">
        <v>1082</v>
      </c>
      <c r="K490" s="854">
        <v>40.399349999999998</v>
      </c>
      <c r="L490" s="854">
        <v>22.318660000000001</v>
      </c>
      <c r="M490" s="855">
        <v>-0.44754903234829269</v>
      </c>
      <c r="O490" t="s">
        <v>669</v>
      </c>
      <c r="P490">
        <v>0</v>
      </c>
      <c r="Q490">
        <v>0</v>
      </c>
      <c r="R490" t="s">
        <v>1082</v>
      </c>
      <c r="S490">
        <v>3.2007500000000002</v>
      </c>
      <c r="T490">
        <v>2.0024500000000001</v>
      </c>
      <c r="U490">
        <v>-0.37438100445208156</v>
      </c>
      <c r="V490">
        <v>0</v>
      </c>
      <c r="W490" t="s">
        <v>1082</v>
      </c>
      <c r="X490">
        <v>40.399349999999998</v>
      </c>
      <c r="Y490">
        <v>22.318660000000001</v>
      </c>
      <c r="Z490">
        <v>-0.44754903234829269</v>
      </c>
      <c r="AC490" t="s">
        <v>669</v>
      </c>
      <c r="AD490">
        <v>22.318660000000001</v>
      </c>
      <c r="AF490" t="s">
        <v>669</v>
      </c>
      <c r="AG490">
        <v>-0.44754903234829269</v>
      </c>
    </row>
    <row r="491" spans="1:33" hidden="1">
      <c r="A491" s="851" t="s">
        <v>5133</v>
      </c>
      <c r="B491" s="851" t="s">
        <v>669</v>
      </c>
      <c r="C491" s="854">
        <v>0</v>
      </c>
      <c r="D491" s="854">
        <v>0</v>
      </c>
      <c r="E491" s="855" t="s">
        <v>1082</v>
      </c>
      <c r="F491" s="854">
        <v>10.635059999999999</v>
      </c>
      <c r="G491" s="854">
        <v>4.2915400000000004</v>
      </c>
      <c r="H491" s="855">
        <v>-0.59647242234646525</v>
      </c>
      <c r="I491" s="854">
        <v>15.065</v>
      </c>
      <c r="J491" s="855">
        <v>-0.71513176236309328</v>
      </c>
      <c r="K491" s="854">
        <v>282.70508000000001</v>
      </c>
      <c r="L491" s="854">
        <v>256.49637000000001</v>
      </c>
      <c r="M491" s="855">
        <v>-9.2706894407415641E-2</v>
      </c>
      <c r="O491" t="s">
        <v>669</v>
      </c>
      <c r="P491">
        <v>0</v>
      </c>
      <c r="Q491">
        <v>0</v>
      </c>
      <c r="R491" t="s">
        <v>1082</v>
      </c>
      <c r="S491">
        <v>10.635059999999999</v>
      </c>
      <c r="T491">
        <v>4.2915400000000004</v>
      </c>
      <c r="U491">
        <v>-0.59647242234646525</v>
      </c>
      <c r="V491">
        <v>15.065</v>
      </c>
      <c r="W491">
        <v>-0.71513176236309328</v>
      </c>
      <c r="X491">
        <v>282.70508000000001</v>
      </c>
      <c r="Y491">
        <v>256.49637000000001</v>
      </c>
      <c r="Z491">
        <v>-9.2706894407415641E-2</v>
      </c>
      <c r="AC491" t="s">
        <v>669</v>
      </c>
      <c r="AD491">
        <v>256.49637000000001</v>
      </c>
      <c r="AF491" t="s">
        <v>669</v>
      </c>
      <c r="AG491">
        <v>-9.2706894407415641E-2</v>
      </c>
    </row>
    <row r="492" spans="1:33" hidden="1">
      <c r="A492" s="851" t="s">
        <v>5134</v>
      </c>
      <c r="B492" s="851" t="s">
        <v>669</v>
      </c>
      <c r="C492" s="854">
        <v>0</v>
      </c>
      <c r="D492" s="854">
        <v>0</v>
      </c>
      <c r="E492" s="855" t="s">
        <v>1082</v>
      </c>
      <c r="F492" s="854">
        <v>48.760849999999998</v>
      </c>
      <c r="G492" s="854">
        <v>194.43908999999999</v>
      </c>
      <c r="H492" s="855">
        <v>2.9876066557494383</v>
      </c>
      <c r="I492" s="854">
        <v>28.49</v>
      </c>
      <c r="J492" s="855">
        <v>5.8248188838188844</v>
      </c>
      <c r="K492" s="854">
        <v>123.7758</v>
      </c>
      <c r="L492" s="854">
        <v>620.92926999999997</v>
      </c>
      <c r="M492" s="855">
        <v>4.0165643849605495</v>
      </c>
      <c r="O492" t="s">
        <v>669</v>
      </c>
      <c r="P492">
        <v>0</v>
      </c>
      <c r="Q492">
        <v>0</v>
      </c>
      <c r="R492" t="s">
        <v>1082</v>
      </c>
      <c r="S492">
        <v>48.760849999999998</v>
      </c>
      <c r="T492">
        <v>194.43908999999999</v>
      </c>
      <c r="U492">
        <v>2.9876066557494383</v>
      </c>
      <c r="V492">
        <v>28.49</v>
      </c>
      <c r="W492">
        <v>5.8248188838188844</v>
      </c>
      <c r="X492">
        <v>123.7758</v>
      </c>
      <c r="Y492">
        <v>620.92926999999997</v>
      </c>
      <c r="Z492">
        <v>4.0165643849605495</v>
      </c>
      <c r="AC492" t="s">
        <v>669</v>
      </c>
      <c r="AD492">
        <v>620.92926999999997</v>
      </c>
      <c r="AF492" t="s">
        <v>669</v>
      </c>
      <c r="AG492">
        <v>4.0165643849605495</v>
      </c>
    </row>
    <row r="493" spans="1:33" hidden="1">
      <c r="A493" s="851" t="s">
        <v>5135</v>
      </c>
      <c r="B493" s="851" t="s">
        <v>669</v>
      </c>
      <c r="C493" s="854">
        <v>49.687139999999999</v>
      </c>
      <c r="D493" s="854">
        <v>0</v>
      </c>
      <c r="E493" s="855">
        <v>-1</v>
      </c>
      <c r="F493" s="854">
        <v>1239.5788500000001</v>
      </c>
      <c r="G493" s="854">
        <v>696.13298999999995</v>
      </c>
      <c r="H493" s="855">
        <v>-0.43841169119657064</v>
      </c>
      <c r="I493" s="854">
        <v>1053.7597599999999</v>
      </c>
      <c r="J493" s="855">
        <v>-0.33938169170551735</v>
      </c>
      <c r="K493" s="854">
        <v>8979.5256200000003</v>
      </c>
      <c r="L493" s="854">
        <v>4844.2961999999998</v>
      </c>
      <c r="M493" s="855">
        <v>-0.46051758132853349</v>
      </c>
      <c r="O493" t="s">
        <v>669</v>
      </c>
      <c r="P493">
        <v>49.687139999999999</v>
      </c>
      <c r="Q493">
        <v>0</v>
      </c>
      <c r="R493">
        <v>-1</v>
      </c>
      <c r="S493">
        <v>1239.5788500000001</v>
      </c>
      <c r="T493">
        <v>696.13298999999995</v>
      </c>
      <c r="U493">
        <v>-0.43841169119657064</v>
      </c>
      <c r="V493">
        <v>1053.7597599999999</v>
      </c>
      <c r="W493">
        <v>-0.33938169170551735</v>
      </c>
      <c r="X493">
        <v>8979.5256200000003</v>
      </c>
      <c r="Y493">
        <v>4844.2961999999998</v>
      </c>
      <c r="Z493">
        <v>-0.46051758132853349</v>
      </c>
      <c r="AC493" t="s">
        <v>669</v>
      </c>
      <c r="AD493">
        <v>4844.2961999999998</v>
      </c>
      <c r="AF493" t="s">
        <v>669</v>
      </c>
      <c r="AG493">
        <v>-0.46051758132853349</v>
      </c>
    </row>
    <row r="494" spans="1:33" hidden="1">
      <c r="A494" s="851" t="s">
        <v>5136</v>
      </c>
      <c r="B494" s="851" t="s">
        <v>669</v>
      </c>
      <c r="C494" s="854">
        <v>29.743600000000001</v>
      </c>
      <c r="D494" s="854">
        <v>20.850850000000001</v>
      </c>
      <c r="E494" s="855">
        <v>-0.29898028483438455</v>
      </c>
      <c r="F494" s="854">
        <v>669.13027</v>
      </c>
      <c r="G494" s="854">
        <v>595.02378999999996</v>
      </c>
      <c r="H494" s="855">
        <v>-0.11075045222509516</v>
      </c>
      <c r="I494" s="854">
        <v>753.36752999999999</v>
      </c>
      <c r="J494" s="855">
        <v>-0.21018126438233942</v>
      </c>
      <c r="K494" s="854">
        <v>4936.8792100000001</v>
      </c>
      <c r="L494" s="854">
        <v>6740.1437699999997</v>
      </c>
      <c r="M494" s="855">
        <v>0.36526406324614125</v>
      </c>
      <c r="O494" t="s">
        <v>669</v>
      </c>
      <c r="P494">
        <v>29.743600000000001</v>
      </c>
      <c r="Q494">
        <v>20.850850000000001</v>
      </c>
      <c r="R494">
        <v>-0.29898028483438455</v>
      </c>
      <c r="S494">
        <v>669.13027</v>
      </c>
      <c r="T494">
        <v>595.02378999999996</v>
      </c>
      <c r="U494">
        <v>-0.11075045222509516</v>
      </c>
      <c r="V494">
        <v>753.36752999999999</v>
      </c>
      <c r="W494">
        <v>-0.21018126438233942</v>
      </c>
      <c r="X494">
        <v>4936.8792100000001</v>
      </c>
      <c r="Y494">
        <v>6740.1437699999997</v>
      </c>
      <c r="Z494">
        <v>0.36526406324614125</v>
      </c>
      <c r="AC494" t="s">
        <v>669</v>
      </c>
      <c r="AD494">
        <v>6740.1437699999997</v>
      </c>
      <c r="AF494" t="s">
        <v>669</v>
      </c>
      <c r="AG494">
        <v>0.36526406324614125</v>
      </c>
    </row>
    <row r="495" spans="1:33" hidden="1">
      <c r="A495" s="851" t="s">
        <v>5138</v>
      </c>
      <c r="B495" s="851" t="s">
        <v>669</v>
      </c>
      <c r="C495" s="854">
        <v>0</v>
      </c>
      <c r="D495" s="854">
        <v>0</v>
      </c>
      <c r="E495" s="855" t="s">
        <v>1082</v>
      </c>
      <c r="F495" s="854">
        <v>0</v>
      </c>
      <c r="G495" s="854">
        <v>13.81424</v>
      </c>
      <c r="H495" s="855" t="s">
        <v>1082</v>
      </c>
      <c r="I495" s="854">
        <v>0</v>
      </c>
      <c r="J495" s="855" t="s">
        <v>1082</v>
      </c>
      <c r="K495" s="854">
        <v>41.780340000000002</v>
      </c>
      <c r="L495" s="854">
        <v>39.415100000000002</v>
      </c>
      <c r="M495" s="855">
        <v>-5.6611315274121776E-2</v>
      </c>
      <c r="O495" t="s">
        <v>669</v>
      </c>
      <c r="P495">
        <v>0</v>
      </c>
      <c r="Q495">
        <v>0</v>
      </c>
      <c r="R495" t="s">
        <v>1082</v>
      </c>
      <c r="S495">
        <v>0</v>
      </c>
      <c r="T495">
        <v>13.81424</v>
      </c>
      <c r="U495" t="s">
        <v>1082</v>
      </c>
      <c r="V495">
        <v>0</v>
      </c>
      <c r="W495" t="s">
        <v>1082</v>
      </c>
      <c r="X495">
        <v>41.780340000000002</v>
      </c>
      <c r="Y495">
        <v>39.415100000000002</v>
      </c>
      <c r="Z495">
        <v>-5.6611315274121776E-2</v>
      </c>
      <c r="AC495" t="s">
        <v>669</v>
      </c>
      <c r="AD495">
        <v>39.415100000000002</v>
      </c>
      <c r="AF495" t="s">
        <v>669</v>
      </c>
      <c r="AG495">
        <v>-5.6611315274121776E-2</v>
      </c>
    </row>
    <row r="496" spans="1:33" hidden="1">
      <c r="A496" s="851" t="s">
        <v>5140</v>
      </c>
      <c r="B496" s="851" t="s">
        <v>669</v>
      </c>
      <c r="C496" s="854">
        <v>187.98933</v>
      </c>
      <c r="D496" s="854">
        <v>0</v>
      </c>
      <c r="E496" s="855">
        <v>-1</v>
      </c>
      <c r="F496" s="854">
        <v>2577.3409299999998</v>
      </c>
      <c r="G496" s="854">
        <v>2339.5914200000002</v>
      </c>
      <c r="H496" s="855">
        <v>-9.2246046005252214E-2</v>
      </c>
      <c r="I496" s="854">
        <v>1985.29114</v>
      </c>
      <c r="J496" s="855">
        <v>0.17846263092676673</v>
      </c>
      <c r="K496" s="854">
        <v>20770.799910000002</v>
      </c>
      <c r="L496" s="854">
        <v>21073.483469999999</v>
      </c>
      <c r="M496" s="855">
        <v>1.4572551914780796E-2</v>
      </c>
      <c r="O496" t="s">
        <v>669</v>
      </c>
      <c r="P496">
        <v>187.98933</v>
      </c>
      <c r="Q496">
        <v>0</v>
      </c>
      <c r="R496">
        <v>-1</v>
      </c>
      <c r="S496">
        <v>2577.3409299999998</v>
      </c>
      <c r="T496">
        <v>2339.5914200000002</v>
      </c>
      <c r="U496">
        <v>-9.2246046005252214E-2</v>
      </c>
      <c r="V496">
        <v>1985.29114</v>
      </c>
      <c r="W496">
        <v>0.17846263092676673</v>
      </c>
      <c r="X496">
        <v>20770.799910000002</v>
      </c>
      <c r="Y496">
        <v>21073.483469999999</v>
      </c>
      <c r="Z496">
        <v>1.4572551914780796E-2</v>
      </c>
      <c r="AC496" t="s">
        <v>669</v>
      </c>
      <c r="AD496">
        <v>21073.483469999999</v>
      </c>
      <c r="AF496" t="s">
        <v>669</v>
      </c>
      <c r="AG496">
        <v>1.4572551914780796E-2</v>
      </c>
    </row>
    <row r="497" spans="1:33" hidden="1">
      <c r="A497" s="851" t="s">
        <v>5142</v>
      </c>
      <c r="B497" s="851" t="s">
        <v>669</v>
      </c>
      <c r="C497" s="854">
        <v>0</v>
      </c>
      <c r="D497" s="854">
        <v>0</v>
      </c>
      <c r="E497" s="855" t="s">
        <v>1082</v>
      </c>
      <c r="F497" s="854">
        <v>0</v>
      </c>
      <c r="G497" s="854">
        <v>18.188759999999998</v>
      </c>
      <c r="H497" s="855" t="s">
        <v>1082</v>
      </c>
      <c r="I497" s="854">
        <v>0</v>
      </c>
      <c r="J497" s="855" t="s">
        <v>1082</v>
      </c>
      <c r="K497" s="854">
        <v>31.861470000000001</v>
      </c>
      <c r="L497" s="854">
        <v>22.285029999999999</v>
      </c>
      <c r="M497" s="855">
        <v>-0.30056491429930887</v>
      </c>
      <c r="O497" t="s">
        <v>669</v>
      </c>
      <c r="P497">
        <v>0</v>
      </c>
      <c r="Q497">
        <v>0</v>
      </c>
      <c r="R497" t="s">
        <v>1082</v>
      </c>
      <c r="S497">
        <v>0</v>
      </c>
      <c r="T497">
        <v>18.188759999999998</v>
      </c>
      <c r="U497" t="s">
        <v>1082</v>
      </c>
      <c r="V497">
        <v>0</v>
      </c>
      <c r="W497" t="s">
        <v>1082</v>
      </c>
      <c r="X497">
        <v>31.861470000000001</v>
      </c>
      <c r="Y497">
        <v>22.285029999999999</v>
      </c>
      <c r="Z497">
        <v>-0.30056491429930887</v>
      </c>
      <c r="AC497" t="s">
        <v>669</v>
      </c>
      <c r="AD497">
        <v>22.285029999999999</v>
      </c>
      <c r="AF497" t="s">
        <v>669</v>
      </c>
      <c r="AG497">
        <v>-0.30056491429930887</v>
      </c>
    </row>
    <row r="498" spans="1:33" hidden="1">
      <c r="A498" s="851" t="s">
        <v>5143</v>
      </c>
      <c r="B498" s="851" t="s">
        <v>669</v>
      </c>
      <c r="C498" s="854">
        <v>0</v>
      </c>
      <c r="D498" s="854">
        <v>0</v>
      </c>
      <c r="E498" s="855" t="s">
        <v>1082</v>
      </c>
      <c r="F498" s="854">
        <v>0</v>
      </c>
      <c r="G498" s="854">
        <v>0</v>
      </c>
      <c r="H498" s="855" t="s">
        <v>1082</v>
      </c>
      <c r="I498" s="854">
        <v>0</v>
      </c>
      <c r="J498" s="855" t="s">
        <v>1082</v>
      </c>
      <c r="K498" s="854">
        <v>15.630280000000001</v>
      </c>
      <c r="L498" s="854">
        <v>5.28111</v>
      </c>
      <c r="M498" s="855">
        <v>-0.66212313535010248</v>
      </c>
      <c r="O498" t="s">
        <v>669</v>
      </c>
      <c r="P498">
        <v>0</v>
      </c>
      <c r="Q498">
        <v>0</v>
      </c>
      <c r="R498" t="s">
        <v>1082</v>
      </c>
      <c r="S498">
        <v>0</v>
      </c>
      <c r="T498">
        <v>0</v>
      </c>
      <c r="U498" t="s">
        <v>1082</v>
      </c>
      <c r="V498">
        <v>0</v>
      </c>
      <c r="W498" t="s">
        <v>1082</v>
      </c>
      <c r="X498">
        <v>15.630280000000001</v>
      </c>
      <c r="Y498">
        <v>5.28111</v>
      </c>
      <c r="Z498">
        <v>-0.66212313535010248</v>
      </c>
      <c r="AC498" t="s">
        <v>669</v>
      </c>
      <c r="AD498">
        <v>5.28111</v>
      </c>
      <c r="AF498" t="s">
        <v>669</v>
      </c>
      <c r="AG498">
        <v>-0.66212313535010248</v>
      </c>
    </row>
    <row r="499" spans="1:33" hidden="1">
      <c r="A499" s="851" t="s">
        <v>5144</v>
      </c>
      <c r="B499" s="851" t="s">
        <v>669</v>
      </c>
      <c r="C499" s="854">
        <v>0</v>
      </c>
      <c r="D499" s="854">
        <v>0</v>
      </c>
      <c r="E499" s="855" t="s">
        <v>1082</v>
      </c>
      <c r="F499" s="854">
        <v>194.05878000000001</v>
      </c>
      <c r="G499" s="854">
        <v>116.27784</v>
      </c>
      <c r="H499" s="855">
        <v>-0.40081123873910784</v>
      </c>
      <c r="I499" s="854">
        <v>66.492059999999995</v>
      </c>
      <c r="J499" s="855">
        <v>0.7487477452195046</v>
      </c>
      <c r="K499" s="854">
        <v>3723.51604</v>
      </c>
      <c r="L499" s="854">
        <v>2358.9694199999999</v>
      </c>
      <c r="M499" s="855">
        <v>-0.36646723294362393</v>
      </c>
      <c r="O499" t="s">
        <v>669</v>
      </c>
      <c r="P499">
        <v>0</v>
      </c>
      <c r="Q499">
        <v>0</v>
      </c>
      <c r="R499" t="s">
        <v>1082</v>
      </c>
      <c r="S499">
        <v>194.05878000000001</v>
      </c>
      <c r="T499">
        <v>116.27784</v>
      </c>
      <c r="U499">
        <v>-0.40081123873910784</v>
      </c>
      <c r="V499">
        <v>66.492059999999995</v>
      </c>
      <c r="W499">
        <v>0.7487477452195046</v>
      </c>
      <c r="X499">
        <v>3723.51604</v>
      </c>
      <c r="Y499">
        <v>2358.9694199999999</v>
      </c>
      <c r="Z499">
        <v>-0.36646723294362393</v>
      </c>
      <c r="AC499" t="s">
        <v>669</v>
      </c>
      <c r="AD499">
        <v>2358.9694199999999</v>
      </c>
      <c r="AF499" t="s">
        <v>669</v>
      </c>
      <c r="AG499">
        <v>-0.36646723294362393</v>
      </c>
    </row>
    <row r="500" spans="1:33" hidden="1">
      <c r="A500" s="851" t="s">
        <v>5145</v>
      </c>
      <c r="B500" s="851" t="s">
        <v>669</v>
      </c>
      <c r="C500" s="854">
        <v>0</v>
      </c>
      <c r="D500" s="854">
        <v>0</v>
      </c>
      <c r="E500" s="855" t="s">
        <v>1082</v>
      </c>
      <c r="F500" s="854">
        <v>163.55571</v>
      </c>
      <c r="G500" s="854">
        <v>30.57442</v>
      </c>
      <c r="H500" s="855">
        <v>-0.81306418467444519</v>
      </c>
      <c r="I500" s="854">
        <v>0</v>
      </c>
      <c r="J500" s="855" t="s">
        <v>1082</v>
      </c>
      <c r="K500" s="854">
        <v>704.00963000000002</v>
      </c>
      <c r="L500" s="854">
        <v>219.51714000000001</v>
      </c>
      <c r="M500" s="855">
        <v>-0.68819014592172545</v>
      </c>
      <c r="O500" t="s">
        <v>669</v>
      </c>
      <c r="P500">
        <v>0</v>
      </c>
      <c r="Q500">
        <v>0</v>
      </c>
      <c r="R500" t="s">
        <v>1082</v>
      </c>
      <c r="S500">
        <v>163.55571</v>
      </c>
      <c r="T500">
        <v>30.57442</v>
      </c>
      <c r="U500">
        <v>-0.81306418467444519</v>
      </c>
      <c r="V500">
        <v>0</v>
      </c>
      <c r="W500" t="s">
        <v>1082</v>
      </c>
      <c r="X500">
        <v>704.00963000000002</v>
      </c>
      <c r="Y500">
        <v>219.51714000000001</v>
      </c>
      <c r="Z500">
        <v>-0.68819014592172545</v>
      </c>
      <c r="AC500" t="s">
        <v>669</v>
      </c>
      <c r="AD500">
        <v>219.51714000000001</v>
      </c>
      <c r="AF500" t="s">
        <v>669</v>
      </c>
      <c r="AG500">
        <v>-0.68819014592172545</v>
      </c>
    </row>
    <row r="501" spans="1:33" hidden="1">
      <c r="A501" s="852" t="s">
        <v>735</v>
      </c>
      <c r="B501" s="852" t="s">
        <v>669</v>
      </c>
      <c r="C501" s="856">
        <v>285.54282999999998</v>
      </c>
      <c r="D501" s="856">
        <v>26.669910000000002</v>
      </c>
      <c r="E501" s="857">
        <v>-0.90659926568634208</v>
      </c>
      <c r="F501" s="856">
        <v>5594.9383799999996</v>
      </c>
      <c r="G501" s="856">
        <v>4913.51541</v>
      </c>
      <c r="H501" s="857">
        <v>-0.12179275690253444</v>
      </c>
      <c r="I501" s="856">
        <v>5072.7113200000003</v>
      </c>
      <c r="J501" s="857">
        <v>-3.1382804965136568E-2</v>
      </c>
      <c r="K501" s="856">
        <v>50358.835700000003</v>
      </c>
      <c r="L501" s="856">
        <v>48976.859989999997</v>
      </c>
      <c r="M501" s="857">
        <v>-2.7442566747030717E-2</v>
      </c>
      <c r="O501" t="s">
        <v>669</v>
      </c>
      <c r="P501">
        <v>285.54282999999998</v>
      </c>
      <c r="Q501">
        <v>26.669910000000002</v>
      </c>
      <c r="R501">
        <v>-0.90659926568634208</v>
      </c>
      <c r="S501">
        <v>5594.9383799999996</v>
      </c>
      <c r="T501">
        <v>4913.51541</v>
      </c>
      <c r="U501">
        <v>-0.12179275690253444</v>
      </c>
      <c r="V501">
        <v>5072.7113200000003</v>
      </c>
      <c r="W501">
        <v>-3.1382804965136568E-2</v>
      </c>
      <c r="X501">
        <v>50358.835700000003</v>
      </c>
      <c r="Y501">
        <v>48976.859989999997</v>
      </c>
      <c r="Z501">
        <v>-2.7442566747030717E-2</v>
      </c>
      <c r="AC501" t="s">
        <v>669</v>
      </c>
      <c r="AD501">
        <v>48976.859989999997</v>
      </c>
      <c r="AF501" t="s">
        <v>669</v>
      </c>
      <c r="AG501">
        <v>-2.7442566747030717E-2</v>
      </c>
    </row>
    <row r="502" spans="1:33" hidden="1">
      <c r="A502" s="851" t="s">
        <v>5119</v>
      </c>
      <c r="B502" s="851" t="s">
        <v>670</v>
      </c>
      <c r="C502" s="854">
        <v>0.42305999999999999</v>
      </c>
      <c r="D502" s="854">
        <v>0</v>
      </c>
      <c r="E502" s="855">
        <v>-1</v>
      </c>
      <c r="F502" s="854">
        <v>566.11860999999999</v>
      </c>
      <c r="G502" s="854">
        <v>424.0478</v>
      </c>
      <c r="H502" s="855">
        <v>-0.25095590833871373</v>
      </c>
      <c r="I502" s="854">
        <v>295.08895999999999</v>
      </c>
      <c r="J502" s="855">
        <v>0.43701682367242745</v>
      </c>
      <c r="K502" s="854">
        <v>3747.1104300000002</v>
      </c>
      <c r="L502" s="854">
        <v>5268.3337300000003</v>
      </c>
      <c r="M502" s="855">
        <v>0.40597236948792026</v>
      </c>
      <c r="O502" t="s">
        <v>670</v>
      </c>
      <c r="P502">
        <v>0.42305999999999999</v>
      </c>
      <c r="Q502">
        <v>0</v>
      </c>
      <c r="R502">
        <v>-1</v>
      </c>
      <c r="S502">
        <v>566.11860999999999</v>
      </c>
      <c r="T502">
        <v>424.0478</v>
      </c>
      <c r="U502">
        <v>-0.25095590833871373</v>
      </c>
      <c r="V502">
        <v>295.08895999999999</v>
      </c>
      <c r="W502">
        <v>0.43701682367242745</v>
      </c>
      <c r="X502">
        <v>3747.1104300000002</v>
      </c>
      <c r="Y502">
        <v>5268.3337300000003</v>
      </c>
      <c r="Z502">
        <v>0.40597236948792026</v>
      </c>
      <c r="AC502" t="s">
        <v>670</v>
      </c>
      <c r="AD502">
        <v>5268.3337300000003</v>
      </c>
      <c r="AF502" t="s">
        <v>670</v>
      </c>
      <c r="AG502">
        <v>0.40597236948792026</v>
      </c>
    </row>
    <row r="503" spans="1:33" hidden="1">
      <c r="A503" s="851" t="s">
        <v>5120</v>
      </c>
      <c r="B503" s="851" t="s">
        <v>670</v>
      </c>
      <c r="C503" s="854">
        <v>0</v>
      </c>
      <c r="D503" s="854">
        <v>0</v>
      </c>
      <c r="E503" s="855" t="s">
        <v>1082</v>
      </c>
      <c r="F503" s="854">
        <v>0</v>
      </c>
      <c r="G503" s="854">
        <v>0</v>
      </c>
      <c r="H503" s="855" t="s">
        <v>1082</v>
      </c>
      <c r="I503" s="854">
        <v>0</v>
      </c>
      <c r="J503" s="855" t="s">
        <v>1082</v>
      </c>
      <c r="K503" s="854">
        <v>5.7417199999999999</v>
      </c>
      <c r="L503" s="854">
        <v>15.058400000000001</v>
      </c>
      <c r="M503" s="855">
        <v>1.6226287593264739</v>
      </c>
      <c r="O503" t="s">
        <v>670</v>
      </c>
      <c r="P503">
        <v>0</v>
      </c>
      <c r="Q503">
        <v>0</v>
      </c>
      <c r="R503" t="s">
        <v>1082</v>
      </c>
      <c r="S503">
        <v>0</v>
      </c>
      <c r="T503">
        <v>0</v>
      </c>
      <c r="U503" t="s">
        <v>1082</v>
      </c>
      <c r="V503">
        <v>0</v>
      </c>
      <c r="W503" t="s">
        <v>1082</v>
      </c>
      <c r="X503">
        <v>5.7417199999999999</v>
      </c>
      <c r="Y503">
        <v>15.058400000000001</v>
      </c>
      <c r="Z503">
        <v>1.6226287593264739</v>
      </c>
      <c r="AC503" t="s">
        <v>670</v>
      </c>
      <c r="AD503">
        <v>15.058400000000001</v>
      </c>
      <c r="AF503" t="s">
        <v>670</v>
      </c>
      <c r="AG503">
        <v>1.6226287593264739</v>
      </c>
    </row>
    <row r="504" spans="1:33" hidden="1">
      <c r="A504" s="851" t="s">
        <v>5121</v>
      </c>
      <c r="B504" s="851" t="s">
        <v>670</v>
      </c>
      <c r="C504" s="854">
        <v>0</v>
      </c>
      <c r="D504" s="854">
        <v>0</v>
      </c>
      <c r="E504" s="855" t="s">
        <v>1082</v>
      </c>
      <c r="F504" s="854">
        <v>0.9</v>
      </c>
      <c r="G504" s="854">
        <v>15.85825</v>
      </c>
      <c r="H504" s="855">
        <v>16.620277777777776</v>
      </c>
      <c r="I504" s="854">
        <v>6.3691000000000004</v>
      </c>
      <c r="J504" s="855">
        <v>1.4898729804838986</v>
      </c>
      <c r="K504" s="854">
        <v>54.947960000000002</v>
      </c>
      <c r="L504" s="854">
        <v>100.7187</v>
      </c>
      <c r="M504" s="855">
        <v>0.83298342650027402</v>
      </c>
      <c r="O504" t="s">
        <v>670</v>
      </c>
      <c r="P504">
        <v>0</v>
      </c>
      <c r="Q504">
        <v>0</v>
      </c>
      <c r="R504" t="s">
        <v>1082</v>
      </c>
      <c r="S504">
        <v>0.9</v>
      </c>
      <c r="T504">
        <v>15.85825</v>
      </c>
      <c r="U504">
        <v>16.620277777777776</v>
      </c>
      <c r="V504">
        <v>6.3691000000000004</v>
      </c>
      <c r="W504">
        <v>1.4898729804838986</v>
      </c>
      <c r="X504">
        <v>54.947960000000002</v>
      </c>
      <c r="Y504">
        <v>100.7187</v>
      </c>
      <c r="Z504">
        <v>0.83298342650027402</v>
      </c>
      <c r="AC504" t="s">
        <v>670</v>
      </c>
      <c r="AD504">
        <v>100.7187</v>
      </c>
      <c r="AF504" t="s">
        <v>670</v>
      </c>
      <c r="AG504">
        <v>0.83298342650027402</v>
      </c>
    </row>
    <row r="505" spans="1:33" hidden="1">
      <c r="A505" s="851" t="s">
        <v>5122</v>
      </c>
      <c r="B505" s="851" t="s">
        <v>670</v>
      </c>
      <c r="C505" s="854">
        <v>0</v>
      </c>
      <c r="D505" s="854">
        <v>0</v>
      </c>
      <c r="E505" s="855" t="s">
        <v>1082</v>
      </c>
      <c r="F505" s="854">
        <v>0</v>
      </c>
      <c r="G505" s="854">
        <v>0</v>
      </c>
      <c r="H505" s="855" t="s">
        <v>1082</v>
      </c>
      <c r="I505" s="854">
        <v>0</v>
      </c>
      <c r="J505" s="855" t="s">
        <v>1082</v>
      </c>
      <c r="K505" s="854">
        <v>31.134689999999999</v>
      </c>
      <c r="L505" s="854">
        <v>8.5055999999999994</v>
      </c>
      <c r="M505" s="855">
        <v>-0.72681276094285829</v>
      </c>
      <c r="O505" t="s">
        <v>670</v>
      </c>
      <c r="P505">
        <v>0</v>
      </c>
      <c r="Q505">
        <v>0</v>
      </c>
      <c r="R505" t="s">
        <v>1082</v>
      </c>
      <c r="S505">
        <v>0</v>
      </c>
      <c r="T505">
        <v>0</v>
      </c>
      <c r="U505" t="s">
        <v>1082</v>
      </c>
      <c r="V505">
        <v>0</v>
      </c>
      <c r="W505" t="s">
        <v>1082</v>
      </c>
      <c r="X505">
        <v>31.134689999999999</v>
      </c>
      <c r="Y505">
        <v>8.5055999999999994</v>
      </c>
      <c r="Z505">
        <v>-0.72681276094285829</v>
      </c>
      <c r="AC505" t="s">
        <v>670</v>
      </c>
      <c r="AD505">
        <v>8.5055999999999994</v>
      </c>
      <c r="AF505" t="s">
        <v>670</v>
      </c>
      <c r="AG505">
        <v>-0.72681276094285829</v>
      </c>
    </row>
    <row r="506" spans="1:33">
      <c r="A506" s="851" t="s">
        <v>5124</v>
      </c>
      <c r="B506" s="851" t="s">
        <v>670</v>
      </c>
      <c r="C506" s="854">
        <v>0</v>
      </c>
      <c r="D506" s="854">
        <v>0</v>
      </c>
      <c r="E506" s="855" t="s">
        <v>1082</v>
      </c>
      <c r="F506" s="854">
        <v>42.425420000000003</v>
      </c>
      <c r="G506" s="854">
        <v>255.78596999999999</v>
      </c>
      <c r="H506" s="855">
        <v>5.0290733715776996</v>
      </c>
      <c r="I506" s="854">
        <v>24.762239999999998</v>
      </c>
      <c r="J506" s="855">
        <v>9.3296781712801433</v>
      </c>
      <c r="K506" s="854">
        <v>1097.8555100000001</v>
      </c>
      <c r="L506" s="854">
        <v>1207.09069</v>
      </c>
      <c r="M506" s="855">
        <v>9.9498685396222974E-2</v>
      </c>
      <c r="O506" t="s">
        <v>670</v>
      </c>
      <c r="P506">
        <v>0</v>
      </c>
      <c r="Q506">
        <v>0</v>
      </c>
      <c r="R506" t="s">
        <v>1082</v>
      </c>
      <c r="S506">
        <v>42.425420000000003</v>
      </c>
      <c r="T506">
        <v>255.78596999999999</v>
      </c>
      <c r="U506">
        <v>5.0290733715776996</v>
      </c>
      <c r="V506">
        <v>24.762239999999998</v>
      </c>
      <c r="W506">
        <v>9.3296781712801433</v>
      </c>
      <c r="X506">
        <v>1097.8555100000001</v>
      </c>
      <c r="Y506">
        <v>1207.09069</v>
      </c>
      <c r="Z506">
        <v>9.9498685396222974E-2</v>
      </c>
      <c r="AC506" t="s">
        <v>670</v>
      </c>
      <c r="AD506">
        <v>1207.09069</v>
      </c>
      <c r="AF506" t="s">
        <v>670</v>
      </c>
      <c r="AG506">
        <v>9.9498685396222974E-2</v>
      </c>
    </row>
    <row r="507" spans="1:33" hidden="1">
      <c r="A507" s="851" t="s">
        <v>5127</v>
      </c>
      <c r="B507" s="851" t="s">
        <v>670</v>
      </c>
      <c r="C507" s="854">
        <v>0</v>
      </c>
      <c r="D507" s="854">
        <v>0</v>
      </c>
      <c r="E507" s="855" t="s">
        <v>1082</v>
      </c>
      <c r="F507" s="854">
        <v>0</v>
      </c>
      <c r="G507" s="854">
        <v>0</v>
      </c>
      <c r="H507" s="855" t="s">
        <v>1082</v>
      </c>
      <c r="I507" s="854">
        <v>0</v>
      </c>
      <c r="J507" s="855" t="s">
        <v>1082</v>
      </c>
      <c r="K507" s="854">
        <v>20.913460000000001</v>
      </c>
      <c r="L507" s="854">
        <v>0</v>
      </c>
      <c r="M507" s="855">
        <v>-1</v>
      </c>
      <c r="O507" t="s">
        <v>670</v>
      </c>
      <c r="P507">
        <v>0</v>
      </c>
      <c r="Q507">
        <v>0</v>
      </c>
      <c r="R507" t="s">
        <v>1082</v>
      </c>
      <c r="S507">
        <v>0</v>
      </c>
      <c r="T507">
        <v>0</v>
      </c>
      <c r="U507" t="s">
        <v>1082</v>
      </c>
      <c r="V507">
        <v>0</v>
      </c>
      <c r="W507" t="s">
        <v>1082</v>
      </c>
      <c r="X507">
        <v>20.913460000000001</v>
      </c>
      <c r="Y507">
        <v>0</v>
      </c>
      <c r="Z507">
        <v>-1</v>
      </c>
      <c r="AC507" t="s">
        <v>670</v>
      </c>
      <c r="AD507">
        <v>0</v>
      </c>
      <c r="AF507" t="s">
        <v>670</v>
      </c>
      <c r="AG507">
        <v>-1</v>
      </c>
    </row>
    <row r="508" spans="1:33" hidden="1">
      <c r="A508" s="851" t="s">
        <v>5128</v>
      </c>
      <c r="B508" s="851" t="s">
        <v>670</v>
      </c>
      <c r="C508" s="854">
        <v>35.814210000000003</v>
      </c>
      <c r="D508" s="854">
        <v>0</v>
      </c>
      <c r="E508" s="855">
        <v>-1</v>
      </c>
      <c r="F508" s="854">
        <v>224.46947</v>
      </c>
      <c r="G508" s="854">
        <v>144.67902000000001</v>
      </c>
      <c r="H508" s="855">
        <v>-0.35546237089614008</v>
      </c>
      <c r="I508" s="854">
        <v>44.459359999999997</v>
      </c>
      <c r="J508" s="855">
        <v>2.2541858452303409</v>
      </c>
      <c r="K508" s="854">
        <v>1044.9378099999999</v>
      </c>
      <c r="L508" s="854">
        <v>814.35054000000002</v>
      </c>
      <c r="M508" s="855">
        <v>-0.22067080719377918</v>
      </c>
      <c r="O508" t="s">
        <v>670</v>
      </c>
      <c r="P508">
        <v>35.814210000000003</v>
      </c>
      <c r="Q508">
        <v>0</v>
      </c>
      <c r="R508">
        <v>-1</v>
      </c>
      <c r="S508">
        <v>224.46947</v>
      </c>
      <c r="T508">
        <v>144.67902000000001</v>
      </c>
      <c r="U508">
        <v>-0.35546237089614008</v>
      </c>
      <c r="V508">
        <v>44.459359999999997</v>
      </c>
      <c r="W508">
        <v>2.2541858452303409</v>
      </c>
      <c r="X508">
        <v>1044.9378099999999</v>
      </c>
      <c r="Y508">
        <v>814.35054000000002</v>
      </c>
      <c r="Z508">
        <v>-0.22067080719377918</v>
      </c>
      <c r="AC508" t="s">
        <v>670</v>
      </c>
      <c r="AD508">
        <v>814.35054000000002</v>
      </c>
      <c r="AF508" t="s">
        <v>670</v>
      </c>
      <c r="AG508">
        <v>-0.22067080719377918</v>
      </c>
    </row>
    <row r="509" spans="1:33" hidden="1">
      <c r="A509" s="851" t="s">
        <v>5129</v>
      </c>
      <c r="B509" s="851" t="s">
        <v>670</v>
      </c>
      <c r="C509" s="854">
        <v>492.35700000000003</v>
      </c>
      <c r="D509" s="854">
        <v>10.92</v>
      </c>
      <c r="E509" s="855">
        <v>-0.97782097136833634</v>
      </c>
      <c r="F509" s="854">
        <v>3745.3093899999999</v>
      </c>
      <c r="G509" s="854">
        <v>3466.5933199999999</v>
      </c>
      <c r="H509" s="855">
        <v>-7.4417368761089175E-2</v>
      </c>
      <c r="I509" s="854">
        <v>4157.9184699999996</v>
      </c>
      <c r="J509" s="855">
        <v>-0.16626712500209262</v>
      </c>
      <c r="K509" s="854">
        <v>39561.345860000001</v>
      </c>
      <c r="L509" s="854">
        <v>40476.004439999997</v>
      </c>
      <c r="M509" s="855">
        <v>2.3120006666021764E-2</v>
      </c>
      <c r="O509" t="s">
        <v>670</v>
      </c>
      <c r="P509">
        <v>492.35700000000003</v>
      </c>
      <c r="Q509">
        <v>10.92</v>
      </c>
      <c r="R509">
        <v>-0.97782097136833634</v>
      </c>
      <c r="S509">
        <v>3745.3093899999999</v>
      </c>
      <c r="T509">
        <v>3466.5933199999999</v>
      </c>
      <c r="U509">
        <v>-7.4417368761089175E-2</v>
      </c>
      <c r="V509">
        <v>4157.9184699999996</v>
      </c>
      <c r="W509">
        <v>-0.16626712500209262</v>
      </c>
      <c r="X509">
        <v>39561.345860000001</v>
      </c>
      <c r="Y509">
        <v>40476.004439999997</v>
      </c>
      <c r="Z509">
        <v>2.3120006666021764E-2</v>
      </c>
      <c r="AC509" t="s">
        <v>670</v>
      </c>
      <c r="AD509">
        <v>40476.004439999997</v>
      </c>
      <c r="AF509" t="s">
        <v>670</v>
      </c>
      <c r="AG509">
        <v>2.3120006666021764E-2</v>
      </c>
    </row>
    <row r="510" spans="1:33" hidden="1">
      <c r="A510" s="851" t="s">
        <v>5130</v>
      </c>
      <c r="B510" s="851" t="s">
        <v>670</v>
      </c>
      <c r="C510" s="854">
        <v>0</v>
      </c>
      <c r="D510" s="854">
        <v>0</v>
      </c>
      <c r="E510" s="855" t="s">
        <v>1082</v>
      </c>
      <c r="F510" s="854">
        <v>12.709289999999999</v>
      </c>
      <c r="G510" s="854">
        <v>83.398200000000003</v>
      </c>
      <c r="H510" s="855">
        <v>5.561987333674816</v>
      </c>
      <c r="I510" s="854">
        <v>7.8464299999999998</v>
      </c>
      <c r="J510" s="855">
        <v>9.628808260572006</v>
      </c>
      <c r="K510" s="854">
        <v>216.04937000000001</v>
      </c>
      <c r="L510" s="854">
        <v>255.79991999999999</v>
      </c>
      <c r="M510" s="855">
        <v>0.18398827082902391</v>
      </c>
      <c r="O510" t="s">
        <v>670</v>
      </c>
      <c r="P510">
        <v>0</v>
      </c>
      <c r="Q510">
        <v>0</v>
      </c>
      <c r="R510" t="s">
        <v>1082</v>
      </c>
      <c r="S510">
        <v>12.709289999999999</v>
      </c>
      <c r="T510">
        <v>83.398200000000003</v>
      </c>
      <c r="U510">
        <v>5.561987333674816</v>
      </c>
      <c r="V510">
        <v>7.8464299999999998</v>
      </c>
      <c r="W510">
        <v>9.628808260572006</v>
      </c>
      <c r="X510">
        <v>216.04937000000001</v>
      </c>
      <c r="Y510">
        <v>255.79991999999999</v>
      </c>
      <c r="Z510">
        <v>0.18398827082902391</v>
      </c>
      <c r="AC510" t="s">
        <v>670</v>
      </c>
      <c r="AD510">
        <v>255.79991999999999</v>
      </c>
      <c r="AF510" t="s">
        <v>670</v>
      </c>
      <c r="AG510">
        <v>0.18398827082902391</v>
      </c>
    </row>
    <row r="511" spans="1:33" hidden="1">
      <c r="A511" s="851" t="s">
        <v>5131</v>
      </c>
      <c r="B511" s="851" t="s">
        <v>670</v>
      </c>
      <c r="C511" s="854">
        <v>0</v>
      </c>
      <c r="D511" s="854">
        <v>40.44</v>
      </c>
      <c r="E511" s="855" t="s">
        <v>1082</v>
      </c>
      <c r="F511" s="854">
        <v>49.39134</v>
      </c>
      <c r="G511" s="854">
        <v>476.46562999999998</v>
      </c>
      <c r="H511" s="855">
        <v>8.646744348300734</v>
      </c>
      <c r="I511" s="854">
        <v>143.10150999999999</v>
      </c>
      <c r="J511" s="855">
        <v>2.329563957780739</v>
      </c>
      <c r="K511" s="854">
        <v>1162.80863</v>
      </c>
      <c r="L511" s="854">
        <v>2058.4751900000001</v>
      </c>
      <c r="M511" s="855">
        <v>0.77026136278331547</v>
      </c>
      <c r="O511" t="s">
        <v>670</v>
      </c>
      <c r="P511">
        <v>0</v>
      </c>
      <c r="Q511">
        <v>40.44</v>
      </c>
      <c r="R511" t="s">
        <v>1082</v>
      </c>
      <c r="S511">
        <v>49.39134</v>
      </c>
      <c r="T511">
        <v>476.46562999999998</v>
      </c>
      <c r="U511">
        <v>8.646744348300734</v>
      </c>
      <c r="V511">
        <v>143.10150999999999</v>
      </c>
      <c r="W511">
        <v>2.329563957780739</v>
      </c>
      <c r="X511">
        <v>1162.80863</v>
      </c>
      <c r="Y511">
        <v>2058.4751900000001</v>
      </c>
      <c r="Z511">
        <v>0.77026136278331547</v>
      </c>
      <c r="AC511" t="s">
        <v>670</v>
      </c>
      <c r="AD511">
        <v>2058.4751900000001</v>
      </c>
      <c r="AF511" t="s">
        <v>670</v>
      </c>
      <c r="AG511">
        <v>0.77026136278331547</v>
      </c>
    </row>
    <row r="512" spans="1:33" hidden="1">
      <c r="A512" s="851" t="s">
        <v>5133</v>
      </c>
      <c r="B512" s="851" t="s">
        <v>670</v>
      </c>
      <c r="C512" s="854">
        <v>0</v>
      </c>
      <c r="D512" s="854">
        <v>0</v>
      </c>
      <c r="E512" s="855" t="s">
        <v>1082</v>
      </c>
      <c r="F512" s="854">
        <v>18.98462</v>
      </c>
      <c r="G512" s="854">
        <v>23.594860000000001</v>
      </c>
      <c r="H512" s="855">
        <v>0.24284078375021467</v>
      </c>
      <c r="I512" s="854">
        <v>120.00839999999999</v>
      </c>
      <c r="J512" s="855">
        <v>-0.80338992937161069</v>
      </c>
      <c r="K512" s="854">
        <v>33.001930000000002</v>
      </c>
      <c r="L512" s="854">
        <v>349.95702999999997</v>
      </c>
      <c r="M512" s="855">
        <v>9.6041383034264953</v>
      </c>
      <c r="O512" t="s">
        <v>670</v>
      </c>
      <c r="P512">
        <v>0</v>
      </c>
      <c r="Q512">
        <v>0</v>
      </c>
      <c r="R512" t="s">
        <v>1082</v>
      </c>
      <c r="S512">
        <v>18.98462</v>
      </c>
      <c r="T512">
        <v>23.594860000000001</v>
      </c>
      <c r="U512">
        <v>0.24284078375021467</v>
      </c>
      <c r="V512">
        <v>120.00839999999999</v>
      </c>
      <c r="W512">
        <v>-0.80338992937161069</v>
      </c>
      <c r="X512">
        <v>33.001930000000002</v>
      </c>
      <c r="Y512">
        <v>349.95702999999997</v>
      </c>
      <c r="Z512">
        <v>9.6041383034264953</v>
      </c>
      <c r="AC512" t="s">
        <v>670</v>
      </c>
      <c r="AD512">
        <v>349.95702999999997</v>
      </c>
      <c r="AF512" t="s">
        <v>670</v>
      </c>
      <c r="AG512">
        <v>9.6041383034264953</v>
      </c>
    </row>
    <row r="513" spans="1:33" hidden="1">
      <c r="A513" s="851" t="s">
        <v>5134</v>
      </c>
      <c r="B513" s="851" t="s">
        <v>670</v>
      </c>
      <c r="C513" s="854">
        <v>82.715680000000006</v>
      </c>
      <c r="D513" s="854">
        <v>0</v>
      </c>
      <c r="E513" s="855">
        <v>-1</v>
      </c>
      <c r="F513" s="854">
        <v>1025.01117</v>
      </c>
      <c r="G513" s="854">
        <v>1371.7445499999999</v>
      </c>
      <c r="H513" s="855">
        <v>0.33827278194441512</v>
      </c>
      <c r="I513" s="854">
        <v>1325.38067</v>
      </c>
      <c r="J513" s="855">
        <v>3.4981557411728259E-2</v>
      </c>
      <c r="K513" s="854">
        <v>10546.519270000001</v>
      </c>
      <c r="L513" s="854">
        <v>13064.063630000001</v>
      </c>
      <c r="M513" s="855">
        <v>0.23870855355674125</v>
      </c>
      <c r="O513" t="s">
        <v>670</v>
      </c>
      <c r="P513">
        <v>82.715680000000006</v>
      </c>
      <c r="Q513">
        <v>0</v>
      </c>
      <c r="R513">
        <v>-1</v>
      </c>
      <c r="S513">
        <v>1025.01117</v>
      </c>
      <c r="T513">
        <v>1371.7445499999999</v>
      </c>
      <c r="U513">
        <v>0.33827278194441512</v>
      </c>
      <c r="V513">
        <v>1325.38067</v>
      </c>
      <c r="W513">
        <v>3.4981557411728259E-2</v>
      </c>
      <c r="X513">
        <v>10546.519270000001</v>
      </c>
      <c r="Y513">
        <v>13064.063630000001</v>
      </c>
      <c r="Z513">
        <v>0.23870855355674125</v>
      </c>
      <c r="AC513" t="s">
        <v>670</v>
      </c>
      <c r="AD513">
        <v>13064.063630000001</v>
      </c>
      <c r="AF513" t="s">
        <v>670</v>
      </c>
      <c r="AG513">
        <v>0.23870855355674125</v>
      </c>
    </row>
    <row r="514" spans="1:33" hidden="1">
      <c r="A514" s="851" t="s">
        <v>5135</v>
      </c>
      <c r="B514" s="851" t="s">
        <v>670</v>
      </c>
      <c r="C514" s="854">
        <v>0</v>
      </c>
      <c r="D514" s="854">
        <v>0</v>
      </c>
      <c r="E514" s="855" t="s">
        <v>1082</v>
      </c>
      <c r="F514" s="854">
        <v>0</v>
      </c>
      <c r="G514" s="854">
        <v>15.96401</v>
      </c>
      <c r="H514" s="855" t="s">
        <v>1082</v>
      </c>
      <c r="I514" s="854">
        <v>0</v>
      </c>
      <c r="J514" s="855" t="s">
        <v>1082</v>
      </c>
      <c r="K514" s="854">
        <v>341.32094000000001</v>
      </c>
      <c r="L514" s="854">
        <v>120.3396</v>
      </c>
      <c r="M514" s="855">
        <v>-0.64742977679599734</v>
      </c>
      <c r="O514" t="s">
        <v>670</v>
      </c>
      <c r="P514">
        <v>0</v>
      </c>
      <c r="Q514">
        <v>0</v>
      </c>
      <c r="R514" t="s">
        <v>1082</v>
      </c>
      <c r="S514">
        <v>0</v>
      </c>
      <c r="T514">
        <v>15.96401</v>
      </c>
      <c r="U514" t="s">
        <v>1082</v>
      </c>
      <c r="V514">
        <v>0</v>
      </c>
      <c r="W514" t="s">
        <v>1082</v>
      </c>
      <c r="X514">
        <v>341.32094000000001</v>
      </c>
      <c r="Y514">
        <v>120.3396</v>
      </c>
      <c r="Z514">
        <v>-0.64742977679599734</v>
      </c>
      <c r="AC514" t="s">
        <v>670</v>
      </c>
      <c r="AD514">
        <v>120.3396</v>
      </c>
      <c r="AF514" t="s">
        <v>670</v>
      </c>
      <c r="AG514">
        <v>-0.64742977679599734</v>
      </c>
    </row>
    <row r="515" spans="1:33" hidden="1">
      <c r="A515" s="851" t="s">
        <v>5136</v>
      </c>
      <c r="B515" s="851" t="s">
        <v>670</v>
      </c>
      <c r="C515" s="854">
        <v>0</v>
      </c>
      <c r="D515" s="854">
        <v>0</v>
      </c>
      <c r="E515" s="855" t="s">
        <v>1082</v>
      </c>
      <c r="F515" s="854">
        <v>25.89873</v>
      </c>
      <c r="G515" s="854">
        <v>0</v>
      </c>
      <c r="H515" s="855">
        <v>-1</v>
      </c>
      <c r="I515" s="854">
        <v>30.565989999999999</v>
      </c>
      <c r="J515" s="855">
        <v>-1</v>
      </c>
      <c r="K515" s="854">
        <v>1353.8671999999999</v>
      </c>
      <c r="L515" s="854">
        <v>339.98473999999999</v>
      </c>
      <c r="M515" s="855">
        <v>-0.74887881174756288</v>
      </c>
      <c r="O515" t="s">
        <v>670</v>
      </c>
      <c r="P515">
        <v>0</v>
      </c>
      <c r="Q515">
        <v>0</v>
      </c>
      <c r="R515" t="s">
        <v>1082</v>
      </c>
      <c r="S515">
        <v>25.89873</v>
      </c>
      <c r="T515">
        <v>0</v>
      </c>
      <c r="U515">
        <v>-1</v>
      </c>
      <c r="V515">
        <v>30.565989999999999</v>
      </c>
      <c r="W515">
        <v>-1</v>
      </c>
      <c r="X515">
        <v>1353.8671999999999</v>
      </c>
      <c r="Y515">
        <v>339.98473999999999</v>
      </c>
      <c r="Z515">
        <v>-0.74887881174756288</v>
      </c>
      <c r="AC515" t="s">
        <v>670</v>
      </c>
      <c r="AD515">
        <v>339.98473999999999</v>
      </c>
      <c r="AF515" t="s">
        <v>670</v>
      </c>
      <c r="AG515">
        <v>-0.74887881174756288</v>
      </c>
    </row>
    <row r="516" spans="1:33" hidden="1">
      <c r="A516" s="851" t="s">
        <v>5138</v>
      </c>
      <c r="B516" s="851" t="s">
        <v>670</v>
      </c>
      <c r="C516" s="854">
        <v>16.742190000000001</v>
      </c>
      <c r="D516" s="854">
        <v>0</v>
      </c>
      <c r="E516" s="855">
        <v>-1</v>
      </c>
      <c r="F516" s="854">
        <v>5043.4873399999997</v>
      </c>
      <c r="G516" s="854">
        <v>8926.6473000000005</v>
      </c>
      <c r="H516" s="855">
        <v>0.76993550260403776</v>
      </c>
      <c r="I516" s="854">
        <v>18113.42988</v>
      </c>
      <c r="J516" s="855">
        <v>-0.50718072948423831</v>
      </c>
      <c r="K516" s="854">
        <v>119609.11259999999</v>
      </c>
      <c r="L516" s="854">
        <v>175924.99726999999</v>
      </c>
      <c r="M516" s="855">
        <v>0.47083272708771862</v>
      </c>
      <c r="O516" t="s">
        <v>670</v>
      </c>
      <c r="P516">
        <v>16.742190000000001</v>
      </c>
      <c r="Q516">
        <v>0</v>
      </c>
      <c r="R516">
        <v>-1</v>
      </c>
      <c r="S516">
        <v>5043.4873399999997</v>
      </c>
      <c r="T516">
        <v>8926.6473000000005</v>
      </c>
      <c r="U516">
        <v>0.76993550260403776</v>
      </c>
      <c r="V516">
        <v>18113.42988</v>
      </c>
      <c r="W516">
        <v>-0.50718072948423831</v>
      </c>
      <c r="X516">
        <v>119609.11259999999</v>
      </c>
      <c r="Y516">
        <v>175924.99726999999</v>
      </c>
      <c r="Z516">
        <v>0.47083272708771862</v>
      </c>
      <c r="AC516" t="s">
        <v>670</v>
      </c>
      <c r="AD516">
        <v>175924.99726999999</v>
      </c>
      <c r="AF516" t="s">
        <v>670</v>
      </c>
      <c r="AG516">
        <v>0.47083272708771862</v>
      </c>
    </row>
    <row r="517" spans="1:33" hidden="1">
      <c r="A517" s="851" t="s">
        <v>5139</v>
      </c>
      <c r="B517" s="851" t="s">
        <v>670</v>
      </c>
      <c r="C517" s="854">
        <v>111.66615</v>
      </c>
      <c r="D517" s="854">
        <v>0</v>
      </c>
      <c r="E517" s="855">
        <v>-1</v>
      </c>
      <c r="F517" s="854">
        <v>212.94154</v>
      </c>
      <c r="G517" s="854">
        <v>288.29065000000003</v>
      </c>
      <c r="H517" s="855">
        <v>0.35384880751778169</v>
      </c>
      <c r="I517" s="854">
        <v>211.08588</v>
      </c>
      <c r="J517" s="855">
        <v>0.36575051822509419</v>
      </c>
      <c r="K517" s="854">
        <v>1439.6675499999999</v>
      </c>
      <c r="L517" s="854">
        <v>1332.03215</v>
      </c>
      <c r="M517" s="855">
        <v>-7.4764066190142198E-2</v>
      </c>
      <c r="O517" t="s">
        <v>670</v>
      </c>
      <c r="P517">
        <v>111.66615</v>
      </c>
      <c r="Q517">
        <v>0</v>
      </c>
      <c r="R517">
        <v>-1</v>
      </c>
      <c r="S517">
        <v>212.94154</v>
      </c>
      <c r="T517">
        <v>288.29065000000003</v>
      </c>
      <c r="U517">
        <v>0.35384880751778169</v>
      </c>
      <c r="V517">
        <v>211.08588</v>
      </c>
      <c r="W517">
        <v>0.36575051822509419</v>
      </c>
      <c r="X517">
        <v>1439.6675499999999</v>
      </c>
      <c r="Y517">
        <v>1332.03215</v>
      </c>
      <c r="Z517">
        <v>-7.4764066190142198E-2</v>
      </c>
      <c r="AC517" t="s">
        <v>670</v>
      </c>
      <c r="AD517">
        <v>1332.03215</v>
      </c>
      <c r="AF517" t="s">
        <v>670</v>
      </c>
      <c r="AG517">
        <v>-7.4764066190142198E-2</v>
      </c>
    </row>
    <row r="518" spans="1:33" hidden="1">
      <c r="A518" s="851" t="s">
        <v>5140</v>
      </c>
      <c r="B518" s="851" t="s">
        <v>670</v>
      </c>
      <c r="C518" s="854">
        <v>30.406649999999999</v>
      </c>
      <c r="D518" s="854">
        <v>0</v>
      </c>
      <c r="E518" s="855">
        <v>-1</v>
      </c>
      <c r="F518" s="854">
        <v>50.228540000000002</v>
      </c>
      <c r="G518" s="854">
        <v>52.362479999999998</v>
      </c>
      <c r="H518" s="855">
        <v>4.2484611338494016E-2</v>
      </c>
      <c r="I518" s="854">
        <v>0</v>
      </c>
      <c r="J518" s="855" t="s">
        <v>1082</v>
      </c>
      <c r="K518" s="854">
        <v>173.78948</v>
      </c>
      <c r="L518" s="854">
        <v>204.90035</v>
      </c>
      <c r="M518" s="855">
        <v>0.17901469064755826</v>
      </c>
      <c r="O518" t="s">
        <v>670</v>
      </c>
      <c r="P518">
        <v>30.406649999999999</v>
      </c>
      <c r="Q518">
        <v>0</v>
      </c>
      <c r="R518">
        <v>-1</v>
      </c>
      <c r="S518">
        <v>50.228540000000002</v>
      </c>
      <c r="T518">
        <v>52.362479999999998</v>
      </c>
      <c r="U518">
        <v>4.2484611338494016E-2</v>
      </c>
      <c r="V518">
        <v>0</v>
      </c>
      <c r="W518" t="s">
        <v>1082</v>
      </c>
      <c r="X518">
        <v>173.78948</v>
      </c>
      <c r="Y518">
        <v>204.90035</v>
      </c>
      <c r="Z518">
        <v>0.17901469064755826</v>
      </c>
      <c r="AC518" t="s">
        <v>670</v>
      </c>
      <c r="AD518">
        <v>204.90035</v>
      </c>
      <c r="AF518" t="s">
        <v>670</v>
      </c>
      <c r="AG518">
        <v>0.17901469064755826</v>
      </c>
    </row>
    <row r="519" spans="1:33" hidden="1">
      <c r="A519" s="851" t="s">
        <v>5142</v>
      </c>
      <c r="B519" s="851" t="s">
        <v>670</v>
      </c>
      <c r="C519" s="854">
        <v>0</v>
      </c>
      <c r="D519" s="854">
        <v>0</v>
      </c>
      <c r="E519" s="855" t="s">
        <v>1082</v>
      </c>
      <c r="F519" s="854">
        <v>0</v>
      </c>
      <c r="G519" s="854">
        <v>0</v>
      </c>
      <c r="H519" s="855" t="s">
        <v>1082</v>
      </c>
      <c r="I519" s="854">
        <v>0</v>
      </c>
      <c r="J519" s="855" t="s">
        <v>1082</v>
      </c>
      <c r="K519" s="854">
        <v>1469.2939100000001</v>
      </c>
      <c r="L519" s="854">
        <v>0</v>
      </c>
      <c r="M519" s="855">
        <v>-1</v>
      </c>
      <c r="O519" t="s">
        <v>670</v>
      </c>
      <c r="P519">
        <v>0</v>
      </c>
      <c r="Q519">
        <v>0</v>
      </c>
      <c r="R519" t="s">
        <v>1082</v>
      </c>
      <c r="S519">
        <v>0</v>
      </c>
      <c r="T519">
        <v>0</v>
      </c>
      <c r="U519" t="s">
        <v>1082</v>
      </c>
      <c r="V519">
        <v>0</v>
      </c>
      <c r="W519" t="s">
        <v>1082</v>
      </c>
      <c r="X519">
        <v>1469.2939100000001</v>
      </c>
      <c r="Y519">
        <v>0</v>
      </c>
      <c r="Z519">
        <v>-1</v>
      </c>
      <c r="AC519" t="s">
        <v>670</v>
      </c>
      <c r="AD519">
        <v>0</v>
      </c>
      <c r="AF519" t="s">
        <v>670</v>
      </c>
      <c r="AG519">
        <v>-1</v>
      </c>
    </row>
    <row r="520" spans="1:33" hidden="1">
      <c r="A520" s="851" t="s">
        <v>5145</v>
      </c>
      <c r="B520" s="851" t="s">
        <v>670</v>
      </c>
      <c r="C520" s="854">
        <v>34.390439999999998</v>
      </c>
      <c r="D520" s="854">
        <v>0</v>
      </c>
      <c r="E520" s="855">
        <v>-1</v>
      </c>
      <c r="F520" s="854">
        <v>34.390439999999998</v>
      </c>
      <c r="G520" s="854">
        <v>0</v>
      </c>
      <c r="H520" s="855">
        <v>-1</v>
      </c>
      <c r="I520" s="854">
        <v>0</v>
      </c>
      <c r="J520" s="855" t="s">
        <v>1082</v>
      </c>
      <c r="K520" s="854">
        <v>34.390439999999998</v>
      </c>
      <c r="L520" s="854">
        <v>0</v>
      </c>
      <c r="M520" s="855">
        <v>-1</v>
      </c>
      <c r="O520" t="s">
        <v>670</v>
      </c>
      <c r="P520">
        <v>34.390439999999998</v>
      </c>
      <c r="Q520">
        <v>0</v>
      </c>
      <c r="R520">
        <v>-1</v>
      </c>
      <c r="S520">
        <v>34.390439999999998</v>
      </c>
      <c r="T520">
        <v>0</v>
      </c>
      <c r="U520">
        <v>-1</v>
      </c>
      <c r="V520">
        <v>0</v>
      </c>
      <c r="W520" t="s">
        <v>1082</v>
      </c>
      <c r="X520">
        <v>34.390439999999998</v>
      </c>
      <c r="Y520">
        <v>0</v>
      </c>
      <c r="Z520">
        <v>-1</v>
      </c>
      <c r="AC520" t="s">
        <v>670</v>
      </c>
      <c r="AD520">
        <v>0</v>
      </c>
      <c r="AF520" t="s">
        <v>670</v>
      </c>
      <c r="AG520">
        <v>-1</v>
      </c>
    </row>
    <row r="521" spans="1:33" hidden="1">
      <c r="A521" s="852" t="s">
        <v>735</v>
      </c>
      <c r="B521" s="852" t="s">
        <v>670</v>
      </c>
      <c r="C521" s="856">
        <v>804.51538000000005</v>
      </c>
      <c r="D521" s="856">
        <v>51.36</v>
      </c>
      <c r="E521" s="857">
        <v>-0.93616032548687889</v>
      </c>
      <c r="F521" s="856">
        <v>11052.2659</v>
      </c>
      <c r="G521" s="856">
        <v>15545.43204</v>
      </c>
      <c r="H521" s="857">
        <v>0.40653800593053036</v>
      </c>
      <c r="I521" s="856">
        <v>24480.016889999999</v>
      </c>
      <c r="J521" s="857">
        <v>-0.36497461950893284</v>
      </c>
      <c r="K521" s="856">
        <v>181943.80876000001</v>
      </c>
      <c r="L521" s="856">
        <v>241540.61197999999</v>
      </c>
      <c r="M521" s="857">
        <v>0.32755609342340097</v>
      </c>
      <c r="O521" t="s">
        <v>670</v>
      </c>
      <c r="P521">
        <v>804.51538000000005</v>
      </c>
      <c r="Q521">
        <v>51.36</v>
      </c>
      <c r="R521">
        <v>-0.93616032548687889</v>
      </c>
      <c r="S521">
        <v>11052.2659</v>
      </c>
      <c r="T521">
        <v>15545.43204</v>
      </c>
      <c r="U521">
        <v>0.40653800593053036</v>
      </c>
      <c r="V521">
        <v>24480.016889999999</v>
      </c>
      <c r="W521">
        <v>-0.36497461950893284</v>
      </c>
      <c r="X521">
        <v>181943.80876000001</v>
      </c>
      <c r="Y521">
        <v>241540.61197999999</v>
      </c>
      <c r="Z521">
        <v>0.32755609342340097</v>
      </c>
      <c r="AC521" t="s">
        <v>670</v>
      </c>
      <c r="AD521">
        <v>241540.61197999999</v>
      </c>
      <c r="AF521" t="s">
        <v>670</v>
      </c>
      <c r="AG521">
        <v>0.32755609342340097</v>
      </c>
    </row>
    <row r="522" spans="1:33" hidden="1">
      <c r="A522" s="851" t="s">
        <v>5119</v>
      </c>
      <c r="B522" s="851" t="s">
        <v>671</v>
      </c>
      <c r="C522" s="854">
        <v>0</v>
      </c>
      <c r="D522" s="854">
        <v>0</v>
      </c>
      <c r="E522" s="855" t="s">
        <v>1082</v>
      </c>
      <c r="F522" s="854">
        <v>254.21512000000001</v>
      </c>
      <c r="G522" s="854">
        <v>751.32964000000004</v>
      </c>
      <c r="H522" s="855">
        <v>1.9554876200912048</v>
      </c>
      <c r="I522" s="854">
        <v>447.37846999999999</v>
      </c>
      <c r="J522" s="855">
        <v>0.67940500131801174</v>
      </c>
      <c r="K522" s="854">
        <v>10093.497079999999</v>
      </c>
      <c r="L522" s="854">
        <v>9977.9432799999995</v>
      </c>
      <c r="M522" s="855">
        <v>-1.1448341351281144E-2</v>
      </c>
      <c r="O522" t="s">
        <v>671</v>
      </c>
      <c r="P522">
        <v>0</v>
      </c>
      <c r="Q522">
        <v>0</v>
      </c>
      <c r="R522" t="s">
        <v>1082</v>
      </c>
      <c r="S522">
        <v>254.21512000000001</v>
      </c>
      <c r="T522">
        <v>751.32964000000004</v>
      </c>
      <c r="U522">
        <v>1.9554876200912048</v>
      </c>
      <c r="V522">
        <v>447.37846999999999</v>
      </c>
      <c r="W522">
        <v>0.67940500131801174</v>
      </c>
      <c r="X522">
        <v>10093.497079999999</v>
      </c>
      <c r="Y522">
        <v>9977.9432799999995</v>
      </c>
      <c r="Z522">
        <v>-1.1448341351281144E-2</v>
      </c>
      <c r="AC522" t="s">
        <v>671</v>
      </c>
      <c r="AD522">
        <v>9977.9432799999995</v>
      </c>
      <c r="AF522" t="s">
        <v>671</v>
      </c>
      <c r="AG522">
        <v>-1.1448341351281144E-2</v>
      </c>
    </row>
    <row r="523" spans="1:33" hidden="1">
      <c r="A523" s="851" t="s">
        <v>5120</v>
      </c>
      <c r="B523" s="851" t="s">
        <v>671</v>
      </c>
      <c r="C523" s="854">
        <v>132.00274999999999</v>
      </c>
      <c r="D523" s="854">
        <v>85.099699999999999</v>
      </c>
      <c r="E523" s="855">
        <v>-0.35531873389001367</v>
      </c>
      <c r="F523" s="854">
        <v>1858.4009100000001</v>
      </c>
      <c r="G523" s="854">
        <v>1493.16</v>
      </c>
      <c r="H523" s="855">
        <v>-0.19653504689685064</v>
      </c>
      <c r="I523" s="854">
        <v>1474.1173699999999</v>
      </c>
      <c r="J523" s="855">
        <v>1.2917987663356945E-2</v>
      </c>
      <c r="K523" s="854">
        <v>17673.870749999998</v>
      </c>
      <c r="L523" s="854">
        <v>17329.290349999999</v>
      </c>
      <c r="M523" s="855">
        <v>-1.9496600652689433E-2</v>
      </c>
      <c r="O523" t="s">
        <v>671</v>
      </c>
      <c r="P523">
        <v>132.00274999999999</v>
      </c>
      <c r="Q523">
        <v>85.099699999999999</v>
      </c>
      <c r="R523">
        <v>-0.35531873389001367</v>
      </c>
      <c r="S523">
        <v>1858.4009100000001</v>
      </c>
      <c r="T523">
        <v>1493.16</v>
      </c>
      <c r="U523">
        <v>-0.19653504689685064</v>
      </c>
      <c r="V523">
        <v>1474.1173699999999</v>
      </c>
      <c r="W523">
        <v>1.2917987663356945E-2</v>
      </c>
      <c r="X523">
        <v>17673.870749999998</v>
      </c>
      <c r="Y523">
        <v>17329.290349999999</v>
      </c>
      <c r="Z523">
        <v>-1.9496600652689433E-2</v>
      </c>
      <c r="AC523" t="s">
        <v>671</v>
      </c>
      <c r="AD523">
        <v>17329.290349999999</v>
      </c>
      <c r="AF523" t="s">
        <v>671</v>
      </c>
      <c r="AG523">
        <v>-1.9496600652689433E-2</v>
      </c>
    </row>
    <row r="524" spans="1:33" hidden="1">
      <c r="A524" s="851" t="s">
        <v>5121</v>
      </c>
      <c r="B524" s="851" t="s">
        <v>671</v>
      </c>
      <c r="C524" s="854">
        <v>4.9813400000000003</v>
      </c>
      <c r="D524" s="854">
        <v>0</v>
      </c>
      <c r="E524" s="855">
        <v>-1</v>
      </c>
      <c r="F524" s="854">
        <v>778.23058000000003</v>
      </c>
      <c r="G524" s="854">
        <v>669.54128000000003</v>
      </c>
      <c r="H524" s="855">
        <v>-0.13966207804375919</v>
      </c>
      <c r="I524" s="854">
        <v>760.66681000000005</v>
      </c>
      <c r="J524" s="855">
        <v>-0.11979690555974176</v>
      </c>
      <c r="K524" s="854">
        <v>5936.6343800000004</v>
      </c>
      <c r="L524" s="854">
        <v>7620.3861800000004</v>
      </c>
      <c r="M524" s="855">
        <v>0.28362059918535865</v>
      </c>
      <c r="O524" t="s">
        <v>671</v>
      </c>
      <c r="P524">
        <v>4.9813400000000003</v>
      </c>
      <c r="Q524">
        <v>0</v>
      </c>
      <c r="R524">
        <v>-1</v>
      </c>
      <c r="S524">
        <v>778.23058000000003</v>
      </c>
      <c r="T524">
        <v>669.54128000000003</v>
      </c>
      <c r="U524">
        <v>-0.13966207804375919</v>
      </c>
      <c r="V524">
        <v>760.66681000000005</v>
      </c>
      <c r="W524">
        <v>-0.11979690555974176</v>
      </c>
      <c r="X524">
        <v>5936.6343800000004</v>
      </c>
      <c r="Y524">
        <v>7620.3861800000004</v>
      </c>
      <c r="Z524">
        <v>0.28362059918535865</v>
      </c>
      <c r="AC524" t="s">
        <v>671</v>
      </c>
      <c r="AD524">
        <v>7620.3861800000004</v>
      </c>
      <c r="AF524" t="s">
        <v>671</v>
      </c>
      <c r="AG524">
        <v>0.28362059918535865</v>
      </c>
    </row>
    <row r="525" spans="1:33" hidden="1">
      <c r="A525" s="851" t="s">
        <v>5122</v>
      </c>
      <c r="B525" s="851" t="s">
        <v>671</v>
      </c>
      <c r="C525" s="854">
        <v>0</v>
      </c>
      <c r="D525" s="854">
        <v>0</v>
      </c>
      <c r="E525" s="855" t="s">
        <v>1082</v>
      </c>
      <c r="F525" s="854">
        <v>587.12678000000005</v>
      </c>
      <c r="G525" s="854">
        <v>1258.6261199999999</v>
      </c>
      <c r="H525" s="855">
        <v>1.1437041587508574</v>
      </c>
      <c r="I525" s="854">
        <v>775.72721000000001</v>
      </c>
      <c r="J525" s="855">
        <v>0.6225112433531883</v>
      </c>
      <c r="K525" s="854">
        <v>4545.1824999999999</v>
      </c>
      <c r="L525" s="854">
        <v>8982.9404500000001</v>
      </c>
      <c r="M525" s="855">
        <v>0.97636518445628973</v>
      </c>
      <c r="O525" t="s">
        <v>671</v>
      </c>
      <c r="P525">
        <v>0</v>
      </c>
      <c r="Q525">
        <v>0</v>
      </c>
      <c r="R525" t="s">
        <v>1082</v>
      </c>
      <c r="S525">
        <v>587.12678000000005</v>
      </c>
      <c r="T525">
        <v>1258.6261199999999</v>
      </c>
      <c r="U525">
        <v>1.1437041587508574</v>
      </c>
      <c r="V525">
        <v>775.72721000000001</v>
      </c>
      <c r="W525">
        <v>0.6225112433531883</v>
      </c>
      <c r="X525">
        <v>4545.1824999999999</v>
      </c>
      <c r="Y525">
        <v>8982.9404500000001</v>
      </c>
      <c r="Z525">
        <v>0.97636518445628973</v>
      </c>
      <c r="AC525" t="s">
        <v>671</v>
      </c>
      <c r="AD525">
        <v>8982.9404500000001</v>
      </c>
      <c r="AF525" t="s">
        <v>671</v>
      </c>
      <c r="AG525">
        <v>0.97636518445628973</v>
      </c>
    </row>
    <row r="526" spans="1:33" hidden="1">
      <c r="A526" s="851" t="s">
        <v>5123</v>
      </c>
      <c r="B526" s="851" t="s">
        <v>671</v>
      </c>
      <c r="C526" s="854">
        <v>0</v>
      </c>
      <c r="D526" s="854">
        <v>0</v>
      </c>
      <c r="E526" s="855" t="s">
        <v>1082</v>
      </c>
      <c r="F526" s="854">
        <v>4.2</v>
      </c>
      <c r="G526" s="854">
        <v>0</v>
      </c>
      <c r="H526" s="855">
        <v>-1</v>
      </c>
      <c r="I526" s="854">
        <v>1.2968299999999999</v>
      </c>
      <c r="J526" s="855">
        <v>-1</v>
      </c>
      <c r="K526" s="854">
        <v>4.2</v>
      </c>
      <c r="L526" s="854">
        <v>18.113900000000001</v>
      </c>
      <c r="M526" s="855">
        <v>3.3128333333333337</v>
      </c>
      <c r="O526" t="s">
        <v>671</v>
      </c>
      <c r="P526">
        <v>0</v>
      </c>
      <c r="Q526">
        <v>0</v>
      </c>
      <c r="R526" t="s">
        <v>1082</v>
      </c>
      <c r="S526">
        <v>4.2</v>
      </c>
      <c r="T526">
        <v>0</v>
      </c>
      <c r="U526">
        <v>-1</v>
      </c>
      <c r="V526">
        <v>1.2968299999999999</v>
      </c>
      <c r="W526">
        <v>-1</v>
      </c>
      <c r="X526">
        <v>4.2</v>
      </c>
      <c r="Y526">
        <v>18.113900000000001</v>
      </c>
      <c r="Z526">
        <v>3.3128333333333337</v>
      </c>
      <c r="AC526" t="s">
        <v>671</v>
      </c>
      <c r="AD526">
        <v>18.113900000000001</v>
      </c>
      <c r="AF526" t="s">
        <v>671</v>
      </c>
      <c r="AG526">
        <v>3.3128333333333337</v>
      </c>
    </row>
    <row r="527" spans="1:33">
      <c r="A527" s="851" t="s">
        <v>5124</v>
      </c>
      <c r="B527" s="851" t="s">
        <v>671</v>
      </c>
      <c r="C527" s="854">
        <v>141.32839000000001</v>
      </c>
      <c r="D527" s="854">
        <v>0</v>
      </c>
      <c r="E527" s="855">
        <v>-1</v>
      </c>
      <c r="F527" s="854">
        <v>900.70299999999997</v>
      </c>
      <c r="G527" s="854">
        <v>250.13862</v>
      </c>
      <c r="H527" s="855">
        <v>-0.72228512617366658</v>
      </c>
      <c r="I527" s="854">
        <v>224.08271999999999</v>
      </c>
      <c r="J527" s="855">
        <v>0.11627804232294214</v>
      </c>
      <c r="K527" s="854">
        <v>8335.8957300000002</v>
      </c>
      <c r="L527" s="854">
        <v>5282.6616100000001</v>
      </c>
      <c r="M527" s="855">
        <v>-0.36627546923502607</v>
      </c>
      <c r="O527" t="s">
        <v>671</v>
      </c>
      <c r="P527">
        <v>141.32839000000001</v>
      </c>
      <c r="Q527">
        <v>0</v>
      </c>
      <c r="R527">
        <v>-1</v>
      </c>
      <c r="S527">
        <v>900.70299999999997</v>
      </c>
      <c r="T527">
        <v>250.13862</v>
      </c>
      <c r="U527">
        <v>-0.72228512617366658</v>
      </c>
      <c r="V527">
        <v>224.08271999999999</v>
      </c>
      <c r="W527">
        <v>0.11627804232294214</v>
      </c>
      <c r="X527">
        <v>8335.8957300000002</v>
      </c>
      <c r="Y527">
        <v>5282.6616100000001</v>
      </c>
      <c r="Z527">
        <v>-0.36627546923502607</v>
      </c>
      <c r="AC527" t="s">
        <v>671</v>
      </c>
      <c r="AD527">
        <v>5282.6616100000001</v>
      </c>
      <c r="AF527" t="s">
        <v>671</v>
      </c>
      <c r="AG527">
        <v>-0.36627546923502607</v>
      </c>
    </row>
    <row r="528" spans="1:33" hidden="1">
      <c r="A528" s="851" t="s">
        <v>5125</v>
      </c>
      <c r="B528" s="851" t="s">
        <v>671</v>
      </c>
      <c r="C528" s="854">
        <v>0</v>
      </c>
      <c r="D528" s="854">
        <v>0</v>
      </c>
      <c r="E528" s="855" t="s">
        <v>1082</v>
      </c>
      <c r="F528" s="854">
        <v>0</v>
      </c>
      <c r="G528" s="854">
        <v>0</v>
      </c>
      <c r="H528" s="855" t="s">
        <v>1082</v>
      </c>
      <c r="I528" s="854">
        <v>4.2883300000000002</v>
      </c>
      <c r="J528" s="855">
        <v>-1</v>
      </c>
      <c r="K528" s="854">
        <v>62.790080000000003</v>
      </c>
      <c r="L528" s="854">
        <v>36.030880000000003</v>
      </c>
      <c r="M528" s="855">
        <v>-0.42616922927952949</v>
      </c>
      <c r="O528" t="s">
        <v>671</v>
      </c>
      <c r="P528">
        <v>0</v>
      </c>
      <c r="Q528">
        <v>0</v>
      </c>
      <c r="R528" t="s">
        <v>1082</v>
      </c>
      <c r="S528">
        <v>0</v>
      </c>
      <c r="T528">
        <v>0</v>
      </c>
      <c r="U528" t="s">
        <v>1082</v>
      </c>
      <c r="V528">
        <v>4.2883300000000002</v>
      </c>
      <c r="W528">
        <v>-1</v>
      </c>
      <c r="X528">
        <v>62.790080000000003</v>
      </c>
      <c r="Y528">
        <v>36.030880000000003</v>
      </c>
      <c r="Z528">
        <v>-0.42616922927952949</v>
      </c>
      <c r="AC528" t="s">
        <v>671</v>
      </c>
      <c r="AD528">
        <v>36.030880000000003</v>
      </c>
      <c r="AF528" t="s">
        <v>671</v>
      </c>
      <c r="AG528">
        <v>-0.42616922927952949</v>
      </c>
    </row>
    <row r="529" spans="1:33" hidden="1">
      <c r="A529" s="851" t="s">
        <v>5127</v>
      </c>
      <c r="B529" s="851" t="s">
        <v>671</v>
      </c>
      <c r="C529" s="854">
        <v>0</v>
      </c>
      <c r="D529" s="854">
        <v>0</v>
      </c>
      <c r="E529" s="855" t="s">
        <v>1082</v>
      </c>
      <c r="F529" s="854">
        <v>8.9191900000000004</v>
      </c>
      <c r="G529" s="854">
        <v>8.0119999999999997E-2</v>
      </c>
      <c r="H529" s="855">
        <v>-0.99101712150991295</v>
      </c>
      <c r="I529" s="854">
        <v>0</v>
      </c>
      <c r="J529" s="855" t="s">
        <v>1082</v>
      </c>
      <c r="K529" s="854">
        <v>20.308879999999998</v>
      </c>
      <c r="L529" s="854">
        <v>12.66581</v>
      </c>
      <c r="M529" s="855">
        <v>-0.37634128519150234</v>
      </c>
      <c r="O529" t="s">
        <v>671</v>
      </c>
      <c r="P529">
        <v>0</v>
      </c>
      <c r="Q529">
        <v>0</v>
      </c>
      <c r="R529" t="s">
        <v>1082</v>
      </c>
      <c r="S529">
        <v>8.9191900000000004</v>
      </c>
      <c r="T529">
        <v>8.0119999999999997E-2</v>
      </c>
      <c r="U529">
        <v>-0.99101712150991295</v>
      </c>
      <c r="V529">
        <v>0</v>
      </c>
      <c r="W529" t="s">
        <v>1082</v>
      </c>
      <c r="X529">
        <v>20.308879999999998</v>
      </c>
      <c r="Y529">
        <v>12.66581</v>
      </c>
      <c r="Z529">
        <v>-0.37634128519150234</v>
      </c>
      <c r="AC529" t="s">
        <v>671</v>
      </c>
      <c r="AD529">
        <v>12.66581</v>
      </c>
      <c r="AF529" t="s">
        <v>671</v>
      </c>
      <c r="AG529">
        <v>-0.37634128519150234</v>
      </c>
    </row>
    <row r="530" spans="1:33" hidden="1">
      <c r="A530" s="851" t="s">
        <v>5128</v>
      </c>
      <c r="B530" s="851" t="s">
        <v>671</v>
      </c>
      <c r="C530" s="854">
        <v>0</v>
      </c>
      <c r="D530" s="854">
        <v>3.2752400000000002</v>
      </c>
      <c r="E530" s="855" t="s">
        <v>1082</v>
      </c>
      <c r="F530" s="854">
        <v>6.8631000000000002</v>
      </c>
      <c r="G530" s="854">
        <v>107.22094</v>
      </c>
      <c r="H530" s="855">
        <v>14.62281476300797</v>
      </c>
      <c r="I530" s="854">
        <v>33.94847</v>
      </c>
      <c r="J530" s="855">
        <v>2.1583438075412529</v>
      </c>
      <c r="K530" s="854">
        <v>162.86385999999999</v>
      </c>
      <c r="L530" s="854">
        <v>188.67194000000001</v>
      </c>
      <c r="M530" s="855">
        <v>0.15846413071629284</v>
      </c>
      <c r="O530" t="s">
        <v>671</v>
      </c>
      <c r="P530">
        <v>0</v>
      </c>
      <c r="Q530">
        <v>3.2752400000000002</v>
      </c>
      <c r="R530" t="s">
        <v>1082</v>
      </c>
      <c r="S530">
        <v>6.8631000000000002</v>
      </c>
      <c r="T530">
        <v>107.22094</v>
      </c>
      <c r="U530">
        <v>14.62281476300797</v>
      </c>
      <c r="V530">
        <v>33.94847</v>
      </c>
      <c r="W530">
        <v>2.1583438075412529</v>
      </c>
      <c r="X530">
        <v>162.86385999999999</v>
      </c>
      <c r="Y530">
        <v>188.67194000000001</v>
      </c>
      <c r="Z530">
        <v>0.15846413071629284</v>
      </c>
      <c r="AC530" t="s">
        <v>671</v>
      </c>
      <c r="AD530">
        <v>188.67194000000001</v>
      </c>
      <c r="AF530" t="s">
        <v>671</v>
      </c>
      <c r="AG530">
        <v>0.15846413071629284</v>
      </c>
    </row>
    <row r="531" spans="1:33" hidden="1">
      <c r="A531" s="851" t="s">
        <v>5129</v>
      </c>
      <c r="B531" s="851" t="s">
        <v>671</v>
      </c>
      <c r="C531" s="854">
        <v>94.956739999999996</v>
      </c>
      <c r="D531" s="854">
        <v>0</v>
      </c>
      <c r="E531" s="855">
        <v>-1</v>
      </c>
      <c r="F531" s="854">
        <v>2492.6941099999999</v>
      </c>
      <c r="G531" s="854">
        <v>2363.17364</v>
      </c>
      <c r="H531" s="855">
        <v>-5.1960033716290988E-2</v>
      </c>
      <c r="I531" s="854">
        <v>4876.4539400000003</v>
      </c>
      <c r="J531" s="855">
        <v>-0.515390964607368</v>
      </c>
      <c r="K531" s="854">
        <v>20050.252820000002</v>
      </c>
      <c r="L531" s="854">
        <v>27470.647110000002</v>
      </c>
      <c r="M531" s="855">
        <v>0.3700898116655269</v>
      </c>
      <c r="O531" t="s">
        <v>671</v>
      </c>
      <c r="P531">
        <v>94.956739999999996</v>
      </c>
      <c r="Q531">
        <v>0</v>
      </c>
      <c r="R531">
        <v>-1</v>
      </c>
      <c r="S531">
        <v>2492.6941099999999</v>
      </c>
      <c r="T531">
        <v>2363.17364</v>
      </c>
      <c r="U531">
        <v>-5.1960033716290988E-2</v>
      </c>
      <c r="V531">
        <v>4876.4539400000003</v>
      </c>
      <c r="W531">
        <v>-0.515390964607368</v>
      </c>
      <c r="X531">
        <v>20050.252820000002</v>
      </c>
      <c r="Y531">
        <v>27470.647110000002</v>
      </c>
      <c r="Z531">
        <v>0.3700898116655269</v>
      </c>
      <c r="AC531" t="s">
        <v>671</v>
      </c>
      <c r="AD531">
        <v>27470.647110000002</v>
      </c>
      <c r="AF531" t="s">
        <v>671</v>
      </c>
      <c r="AG531">
        <v>0.3700898116655269</v>
      </c>
    </row>
    <row r="532" spans="1:33" hidden="1">
      <c r="A532" s="851" t="s">
        <v>5130</v>
      </c>
      <c r="B532" s="851" t="s">
        <v>671</v>
      </c>
      <c r="C532" s="854">
        <v>0.80413999999999997</v>
      </c>
      <c r="D532" s="854">
        <v>0</v>
      </c>
      <c r="E532" s="855">
        <v>-1</v>
      </c>
      <c r="F532" s="854">
        <v>21.127220000000001</v>
      </c>
      <c r="G532" s="854">
        <v>108.22288</v>
      </c>
      <c r="H532" s="855">
        <v>4.1224382573760296</v>
      </c>
      <c r="I532" s="854">
        <v>88.649439999999998</v>
      </c>
      <c r="J532" s="855">
        <v>0.22079598021149383</v>
      </c>
      <c r="K532" s="854">
        <v>481.37261999999998</v>
      </c>
      <c r="L532" s="854">
        <v>758.76067999999998</v>
      </c>
      <c r="M532" s="855">
        <v>0.57624395006097351</v>
      </c>
      <c r="O532" t="s">
        <v>671</v>
      </c>
      <c r="P532">
        <v>0.80413999999999997</v>
      </c>
      <c r="Q532">
        <v>0</v>
      </c>
      <c r="R532">
        <v>-1</v>
      </c>
      <c r="S532">
        <v>21.127220000000001</v>
      </c>
      <c r="T532">
        <v>108.22288</v>
      </c>
      <c r="U532">
        <v>4.1224382573760296</v>
      </c>
      <c r="V532">
        <v>88.649439999999998</v>
      </c>
      <c r="W532">
        <v>0.22079598021149383</v>
      </c>
      <c r="X532">
        <v>481.37261999999998</v>
      </c>
      <c r="Y532">
        <v>758.76067999999998</v>
      </c>
      <c r="Z532">
        <v>0.57624395006097351</v>
      </c>
      <c r="AC532" t="s">
        <v>671</v>
      </c>
      <c r="AD532">
        <v>758.76067999999998</v>
      </c>
      <c r="AF532" t="s">
        <v>671</v>
      </c>
      <c r="AG532">
        <v>0.57624395006097351</v>
      </c>
    </row>
    <row r="533" spans="1:33" hidden="1">
      <c r="A533" s="851" t="s">
        <v>5131</v>
      </c>
      <c r="B533" s="851" t="s">
        <v>671</v>
      </c>
      <c r="C533" s="854">
        <v>93.082130000000006</v>
      </c>
      <c r="D533" s="854">
        <v>0</v>
      </c>
      <c r="E533" s="855">
        <v>-1</v>
      </c>
      <c r="F533" s="854">
        <v>1378.4378099999999</v>
      </c>
      <c r="G533" s="854">
        <v>1736.89932</v>
      </c>
      <c r="H533" s="855">
        <v>0.26004909862418835</v>
      </c>
      <c r="I533" s="854">
        <v>1218.18487</v>
      </c>
      <c r="J533" s="855">
        <v>0.42580930265535133</v>
      </c>
      <c r="K533" s="854">
        <v>19241.798719999999</v>
      </c>
      <c r="L533" s="854">
        <v>17742.698609999999</v>
      </c>
      <c r="M533" s="855">
        <v>-7.7908522577041062E-2</v>
      </c>
      <c r="O533" t="s">
        <v>671</v>
      </c>
      <c r="P533">
        <v>93.082130000000006</v>
      </c>
      <c r="Q533">
        <v>0</v>
      </c>
      <c r="R533">
        <v>-1</v>
      </c>
      <c r="S533">
        <v>1378.4378099999999</v>
      </c>
      <c r="T533">
        <v>1736.89932</v>
      </c>
      <c r="U533">
        <v>0.26004909862418835</v>
      </c>
      <c r="V533">
        <v>1218.18487</v>
      </c>
      <c r="W533">
        <v>0.42580930265535133</v>
      </c>
      <c r="X533">
        <v>19241.798719999999</v>
      </c>
      <c r="Y533">
        <v>17742.698609999999</v>
      </c>
      <c r="Z533">
        <v>-7.7908522577041062E-2</v>
      </c>
      <c r="AC533" t="s">
        <v>671</v>
      </c>
      <c r="AD533">
        <v>17742.698609999999</v>
      </c>
      <c r="AF533" t="s">
        <v>671</v>
      </c>
      <c r="AG533">
        <v>-7.7908522577041062E-2</v>
      </c>
    </row>
    <row r="534" spans="1:33" hidden="1">
      <c r="A534" s="851" t="s">
        <v>5132</v>
      </c>
      <c r="B534" s="851" t="s">
        <v>671</v>
      </c>
      <c r="C534" s="854">
        <v>15.28933</v>
      </c>
      <c r="D534" s="854">
        <v>0</v>
      </c>
      <c r="E534" s="855">
        <v>-1</v>
      </c>
      <c r="F534" s="854">
        <v>237.60760999999999</v>
      </c>
      <c r="G534" s="854">
        <v>176.99211</v>
      </c>
      <c r="H534" s="855">
        <v>-0.25510756999744244</v>
      </c>
      <c r="I534" s="854">
        <v>322.51776000000001</v>
      </c>
      <c r="J534" s="855">
        <v>-0.4512174771398636</v>
      </c>
      <c r="K534" s="854">
        <v>1883.29423</v>
      </c>
      <c r="L534" s="854">
        <v>2471.0187099999998</v>
      </c>
      <c r="M534" s="855">
        <v>0.31207257508562525</v>
      </c>
      <c r="O534" t="s">
        <v>671</v>
      </c>
      <c r="P534">
        <v>15.28933</v>
      </c>
      <c r="Q534">
        <v>0</v>
      </c>
      <c r="R534">
        <v>-1</v>
      </c>
      <c r="S534">
        <v>237.60760999999999</v>
      </c>
      <c r="T534">
        <v>176.99211</v>
      </c>
      <c r="U534">
        <v>-0.25510756999744244</v>
      </c>
      <c r="V534">
        <v>322.51776000000001</v>
      </c>
      <c r="W534">
        <v>-0.4512174771398636</v>
      </c>
      <c r="X534">
        <v>1883.29423</v>
      </c>
      <c r="Y534">
        <v>2471.0187099999998</v>
      </c>
      <c r="Z534">
        <v>0.31207257508562525</v>
      </c>
      <c r="AC534" t="s">
        <v>671</v>
      </c>
      <c r="AD534">
        <v>2471.0187099999998</v>
      </c>
      <c r="AF534" t="s">
        <v>671</v>
      </c>
      <c r="AG534">
        <v>0.31207257508562525</v>
      </c>
    </row>
    <row r="535" spans="1:33" hidden="1">
      <c r="A535" s="851" t="s">
        <v>5133</v>
      </c>
      <c r="B535" s="851" t="s">
        <v>671</v>
      </c>
      <c r="C535" s="854">
        <v>0</v>
      </c>
      <c r="D535" s="854">
        <v>0</v>
      </c>
      <c r="E535" s="855" t="s">
        <v>1082</v>
      </c>
      <c r="F535" s="854">
        <v>12.1195</v>
      </c>
      <c r="G535" s="854">
        <v>4.4782599999999997</v>
      </c>
      <c r="H535" s="855">
        <v>-0.6304913569041628</v>
      </c>
      <c r="I535" s="854">
        <v>893.20624999999995</v>
      </c>
      <c r="J535" s="855">
        <v>-0.99498630915312114</v>
      </c>
      <c r="K535" s="854">
        <v>96.515479999999997</v>
      </c>
      <c r="L535" s="854">
        <v>963.96168999999998</v>
      </c>
      <c r="M535" s="855">
        <v>8.9876381488233807</v>
      </c>
      <c r="O535" t="s">
        <v>671</v>
      </c>
      <c r="P535">
        <v>0</v>
      </c>
      <c r="Q535">
        <v>0</v>
      </c>
      <c r="R535" t="s">
        <v>1082</v>
      </c>
      <c r="S535">
        <v>12.1195</v>
      </c>
      <c r="T535">
        <v>4.4782599999999997</v>
      </c>
      <c r="U535">
        <v>-0.6304913569041628</v>
      </c>
      <c r="V535">
        <v>893.20624999999995</v>
      </c>
      <c r="W535">
        <v>-0.99498630915312114</v>
      </c>
      <c r="X535">
        <v>96.515479999999997</v>
      </c>
      <c r="Y535">
        <v>963.96168999999998</v>
      </c>
      <c r="Z535">
        <v>8.9876381488233807</v>
      </c>
      <c r="AC535" t="s">
        <v>671</v>
      </c>
      <c r="AD535">
        <v>963.96168999999998</v>
      </c>
      <c r="AF535" t="s">
        <v>671</v>
      </c>
      <c r="AG535">
        <v>8.9876381488233807</v>
      </c>
    </row>
    <row r="536" spans="1:33" hidden="1">
      <c r="A536" s="851" t="s">
        <v>5134</v>
      </c>
      <c r="B536" s="851" t="s">
        <v>671</v>
      </c>
      <c r="C536" s="854">
        <v>34.939729999999997</v>
      </c>
      <c r="D536" s="854">
        <v>71.43329</v>
      </c>
      <c r="E536" s="855">
        <v>1.044471723164432</v>
      </c>
      <c r="F536" s="854">
        <v>2708.6286799999998</v>
      </c>
      <c r="G536" s="854">
        <v>4755.0766999999996</v>
      </c>
      <c r="H536" s="855">
        <v>0.75552918534407598</v>
      </c>
      <c r="I536" s="854">
        <v>5759.7823699999999</v>
      </c>
      <c r="J536" s="855">
        <v>-0.1744346583706079</v>
      </c>
      <c r="K536" s="854">
        <v>46453.552689999997</v>
      </c>
      <c r="L536" s="854">
        <v>69225.923750000002</v>
      </c>
      <c r="M536" s="855">
        <v>0.49021807248990434</v>
      </c>
      <c r="O536" t="s">
        <v>671</v>
      </c>
      <c r="P536">
        <v>34.939729999999997</v>
      </c>
      <c r="Q536">
        <v>71.43329</v>
      </c>
      <c r="R536">
        <v>1.044471723164432</v>
      </c>
      <c r="S536">
        <v>2708.6286799999998</v>
      </c>
      <c r="T536">
        <v>4755.0766999999996</v>
      </c>
      <c r="U536">
        <v>0.75552918534407598</v>
      </c>
      <c r="V536">
        <v>5759.7823699999999</v>
      </c>
      <c r="W536">
        <v>-0.1744346583706079</v>
      </c>
      <c r="X536">
        <v>46453.552689999997</v>
      </c>
      <c r="Y536">
        <v>69225.923750000002</v>
      </c>
      <c r="Z536">
        <v>0.49021807248990434</v>
      </c>
      <c r="AC536" t="s">
        <v>671</v>
      </c>
      <c r="AD536">
        <v>69225.923750000002</v>
      </c>
      <c r="AF536" t="s">
        <v>671</v>
      </c>
      <c r="AG536">
        <v>0.49021807248990434</v>
      </c>
    </row>
    <row r="537" spans="1:33" hidden="1">
      <c r="A537" s="851" t="s">
        <v>5135</v>
      </c>
      <c r="B537" s="851" t="s">
        <v>671</v>
      </c>
      <c r="C537" s="854">
        <v>26.96313</v>
      </c>
      <c r="D537" s="854">
        <v>0</v>
      </c>
      <c r="E537" s="855">
        <v>-1</v>
      </c>
      <c r="F537" s="854">
        <v>262.98048</v>
      </c>
      <c r="G537" s="854">
        <v>288.63481000000002</v>
      </c>
      <c r="H537" s="855">
        <v>9.7552221366391967E-2</v>
      </c>
      <c r="I537" s="854">
        <v>328.32691</v>
      </c>
      <c r="J537" s="855">
        <v>-0.12089200973505332</v>
      </c>
      <c r="K537" s="854">
        <v>2799.8847300000002</v>
      </c>
      <c r="L537" s="854">
        <v>1987.0341000000001</v>
      </c>
      <c r="M537" s="855">
        <v>-0.29031574810581584</v>
      </c>
      <c r="O537" t="s">
        <v>671</v>
      </c>
      <c r="P537">
        <v>26.96313</v>
      </c>
      <c r="Q537">
        <v>0</v>
      </c>
      <c r="R537">
        <v>-1</v>
      </c>
      <c r="S537">
        <v>262.98048</v>
      </c>
      <c r="T537">
        <v>288.63481000000002</v>
      </c>
      <c r="U537">
        <v>9.7552221366391967E-2</v>
      </c>
      <c r="V537">
        <v>328.32691</v>
      </c>
      <c r="W537">
        <v>-0.12089200973505332</v>
      </c>
      <c r="X537">
        <v>2799.8847300000002</v>
      </c>
      <c r="Y537">
        <v>1987.0341000000001</v>
      </c>
      <c r="Z537">
        <v>-0.29031574810581584</v>
      </c>
      <c r="AC537" t="s">
        <v>671</v>
      </c>
      <c r="AD537">
        <v>1987.0341000000001</v>
      </c>
      <c r="AF537" t="s">
        <v>671</v>
      </c>
      <c r="AG537">
        <v>-0.29031574810581584</v>
      </c>
    </row>
    <row r="538" spans="1:33" hidden="1">
      <c r="A538" s="851" t="s">
        <v>5136</v>
      </c>
      <c r="B538" s="851" t="s">
        <v>671</v>
      </c>
      <c r="C538" s="854">
        <v>41.36647</v>
      </c>
      <c r="D538" s="854">
        <v>41.663829999999997</v>
      </c>
      <c r="E538" s="855">
        <v>7.188430629927911E-3</v>
      </c>
      <c r="F538" s="854">
        <v>435.99092999999999</v>
      </c>
      <c r="G538" s="854">
        <v>465.00646</v>
      </c>
      <c r="H538" s="855">
        <v>6.6550765173027937E-2</v>
      </c>
      <c r="I538" s="854">
        <v>712.85045000000002</v>
      </c>
      <c r="J538" s="855">
        <v>-0.34768020417185685</v>
      </c>
      <c r="K538" s="854">
        <v>3763.9334600000002</v>
      </c>
      <c r="L538" s="854">
        <v>5962.4674299999997</v>
      </c>
      <c r="M538" s="855">
        <v>0.58410542943020016</v>
      </c>
      <c r="O538" t="s">
        <v>671</v>
      </c>
      <c r="P538">
        <v>41.36647</v>
      </c>
      <c r="Q538">
        <v>41.663829999999997</v>
      </c>
      <c r="R538">
        <v>7.188430629927911E-3</v>
      </c>
      <c r="S538">
        <v>435.99092999999999</v>
      </c>
      <c r="T538">
        <v>465.00646</v>
      </c>
      <c r="U538">
        <v>6.6550765173027937E-2</v>
      </c>
      <c r="V538">
        <v>712.85045000000002</v>
      </c>
      <c r="W538">
        <v>-0.34768020417185685</v>
      </c>
      <c r="X538">
        <v>3763.9334600000002</v>
      </c>
      <c r="Y538">
        <v>5962.4674299999997</v>
      </c>
      <c r="Z538">
        <v>0.58410542943020016</v>
      </c>
      <c r="AC538" t="s">
        <v>671</v>
      </c>
      <c r="AD538">
        <v>5962.4674299999997</v>
      </c>
      <c r="AF538" t="s">
        <v>671</v>
      </c>
      <c r="AG538">
        <v>0.58410542943020016</v>
      </c>
    </row>
    <row r="539" spans="1:33" hidden="1">
      <c r="A539" s="851" t="s">
        <v>5137</v>
      </c>
      <c r="B539" s="851" t="s">
        <v>671</v>
      </c>
      <c r="C539" s="854">
        <v>214.18776</v>
      </c>
      <c r="D539" s="854">
        <v>9706.0270199999995</v>
      </c>
      <c r="E539" s="855">
        <v>44.31550738473571</v>
      </c>
      <c r="F539" s="854">
        <v>2306.5173599999998</v>
      </c>
      <c r="G539" s="854">
        <v>80467.552360000001</v>
      </c>
      <c r="H539" s="855">
        <v>33.88703521399033</v>
      </c>
      <c r="I539" s="854">
        <v>1993.87914</v>
      </c>
      <c r="J539" s="855">
        <v>39.357286831337227</v>
      </c>
      <c r="K539" s="854">
        <v>168875.06659</v>
      </c>
      <c r="L539" s="854">
        <v>202506.51235999999</v>
      </c>
      <c r="M539" s="855">
        <v>0.19914985941442409</v>
      </c>
      <c r="O539" t="s">
        <v>671</v>
      </c>
      <c r="P539">
        <v>214.18776</v>
      </c>
      <c r="Q539">
        <v>9706.0270199999995</v>
      </c>
      <c r="R539">
        <v>44.31550738473571</v>
      </c>
      <c r="S539">
        <v>2306.5173599999998</v>
      </c>
      <c r="T539">
        <v>80467.552360000001</v>
      </c>
      <c r="U539">
        <v>33.88703521399033</v>
      </c>
      <c r="V539">
        <v>1993.87914</v>
      </c>
      <c r="W539">
        <v>39.357286831337227</v>
      </c>
      <c r="X539">
        <v>168875.06659</v>
      </c>
      <c r="Y539">
        <v>202506.51235999999</v>
      </c>
      <c r="Z539">
        <v>0.19914985941442409</v>
      </c>
      <c r="AC539" t="s">
        <v>671</v>
      </c>
      <c r="AD539">
        <v>202506.51235999999</v>
      </c>
      <c r="AF539" t="s">
        <v>671</v>
      </c>
      <c r="AG539">
        <v>0.19914985941442409</v>
      </c>
    </row>
    <row r="540" spans="1:33" hidden="1">
      <c r="A540" s="851" t="s">
        <v>5138</v>
      </c>
      <c r="B540" s="851" t="s">
        <v>671</v>
      </c>
      <c r="C540" s="854">
        <v>140.87071</v>
      </c>
      <c r="D540" s="854">
        <v>0</v>
      </c>
      <c r="E540" s="855">
        <v>-1</v>
      </c>
      <c r="F540" s="854">
        <v>1016.04635</v>
      </c>
      <c r="G540" s="854">
        <v>522.01828999999998</v>
      </c>
      <c r="H540" s="855">
        <v>-0.48622590888693218</v>
      </c>
      <c r="I540" s="854">
        <v>1667.43011</v>
      </c>
      <c r="J540" s="855">
        <v>-0.6869324316087827</v>
      </c>
      <c r="K540" s="854">
        <v>10517.066140000001</v>
      </c>
      <c r="L540" s="854">
        <v>11092.67986</v>
      </c>
      <c r="M540" s="855">
        <v>5.4731396792375708E-2</v>
      </c>
      <c r="O540" t="s">
        <v>671</v>
      </c>
      <c r="P540">
        <v>140.87071</v>
      </c>
      <c r="Q540">
        <v>0</v>
      </c>
      <c r="R540">
        <v>-1</v>
      </c>
      <c r="S540">
        <v>1016.04635</v>
      </c>
      <c r="T540">
        <v>522.01828999999998</v>
      </c>
      <c r="U540">
        <v>-0.48622590888693218</v>
      </c>
      <c r="V540">
        <v>1667.43011</v>
      </c>
      <c r="W540">
        <v>-0.6869324316087827</v>
      </c>
      <c r="X540">
        <v>10517.066140000001</v>
      </c>
      <c r="Y540">
        <v>11092.67986</v>
      </c>
      <c r="Z540">
        <v>5.4731396792375708E-2</v>
      </c>
      <c r="AC540" t="s">
        <v>671</v>
      </c>
      <c r="AD540">
        <v>11092.67986</v>
      </c>
      <c r="AF540" t="s">
        <v>671</v>
      </c>
      <c r="AG540">
        <v>5.4731396792375708E-2</v>
      </c>
    </row>
    <row r="541" spans="1:33" hidden="1">
      <c r="A541" s="851" t="s">
        <v>5139</v>
      </c>
      <c r="B541" s="851" t="s">
        <v>671</v>
      </c>
      <c r="C541" s="854">
        <v>0</v>
      </c>
      <c r="D541" s="854">
        <v>0</v>
      </c>
      <c r="E541" s="855" t="s">
        <v>1082</v>
      </c>
      <c r="F541" s="854">
        <v>9.8642099999999999</v>
      </c>
      <c r="G541" s="854">
        <v>10.07602</v>
      </c>
      <c r="H541" s="855">
        <v>2.1472576111011499E-2</v>
      </c>
      <c r="I541" s="854">
        <v>24.93798</v>
      </c>
      <c r="J541" s="855">
        <v>-0.59595684975286689</v>
      </c>
      <c r="K541" s="854">
        <v>117.17641999999999</v>
      </c>
      <c r="L541" s="854">
        <v>168.71299999999999</v>
      </c>
      <c r="M541" s="855">
        <v>0.43982040072567496</v>
      </c>
      <c r="O541" t="s">
        <v>671</v>
      </c>
      <c r="P541">
        <v>0</v>
      </c>
      <c r="Q541">
        <v>0</v>
      </c>
      <c r="R541" t="s">
        <v>1082</v>
      </c>
      <c r="S541">
        <v>9.8642099999999999</v>
      </c>
      <c r="T541">
        <v>10.07602</v>
      </c>
      <c r="U541">
        <v>2.1472576111011499E-2</v>
      </c>
      <c r="V541">
        <v>24.93798</v>
      </c>
      <c r="W541">
        <v>-0.59595684975286689</v>
      </c>
      <c r="X541">
        <v>117.17641999999999</v>
      </c>
      <c r="Y541">
        <v>168.71299999999999</v>
      </c>
      <c r="Z541">
        <v>0.43982040072567496</v>
      </c>
      <c r="AC541" t="s">
        <v>671</v>
      </c>
      <c r="AD541">
        <v>168.71299999999999</v>
      </c>
      <c r="AF541" t="s">
        <v>671</v>
      </c>
      <c r="AG541">
        <v>0.43982040072567496</v>
      </c>
    </row>
    <row r="542" spans="1:33" hidden="1">
      <c r="A542" s="851" t="s">
        <v>5140</v>
      </c>
      <c r="B542" s="851" t="s">
        <v>671</v>
      </c>
      <c r="C542" s="854">
        <v>0</v>
      </c>
      <c r="D542" s="854">
        <v>0</v>
      </c>
      <c r="E542" s="855" t="s">
        <v>1082</v>
      </c>
      <c r="F542" s="854">
        <v>351.81459999999998</v>
      </c>
      <c r="G542" s="854">
        <v>247.4743</v>
      </c>
      <c r="H542" s="855">
        <v>-0.29657751554369827</v>
      </c>
      <c r="I542" s="854">
        <v>161.20277999999999</v>
      </c>
      <c r="J542" s="855">
        <v>0.53517389712509922</v>
      </c>
      <c r="K542" s="854">
        <v>1898.6765499999999</v>
      </c>
      <c r="L542" s="854">
        <v>1627.2083700000001</v>
      </c>
      <c r="M542" s="855">
        <v>-0.14297758088390566</v>
      </c>
      <c r="O542" t="s">
        <v>671</v>
      </c>
      <c r="P542">
        <v>0</v>
      </c>
      <c r="Q542">
        <v>0</v>
      </c>
      <c r="R542" t="s">
        <v>1082</v>
      </c>
      <c r="S542">
        <v>351.81459999999998</v>
      </c>
      <c r="T542">
        <v>247.4743</v>
      </c>
      <c r="U542">
        <v>-0.29657751554369827</v>
      </c>
      <c r="V542">
        <v>161.20277999999999</v>
      </c>
      <c r="W542">
        <v>0.53517389712509922</v>
      </c>
      <c r="X542">
        <v>1898.6765499999999</v>
      </c>
      <c r="Y542">
        <v>1627.2083700000001</v>
      </c>
      <c r="Z542">
        <v>-0.14297758088390566</v>
      </c>
      <c r="AC542" t="s">
        <v>671</v>
      </c>
      <c r="AD542">
        <v>1627.2083700000001</v>
      </c>
      <c r="AF542" t="s">
        <v>671</v>
      </c>
      <c r="AG542">
        <v>-0.14297758088390566</v>
      </c>
    </row>
    <row r="543" spans="1:33" hidden="1">
      <c r="A543" s="851" t="s">
        <v>5141</v>
      </c>
      <c r="B543" s="851" t="s">
        <v>671</v>
      </c>
      <c r="C543" s="854">
        <v>0</v>
      </c>
      <c r="D543" s="854">
        <v>0</v>
      </c>
      <c r="E543" s="855" t="s">
        <v>1082</v>
      </c>
      <c r="F543" s="854">
        <v>0</v>
      </c>
      <c r="G543" s="854">
        <v>0</v>
      </c>
      <c r="H543" s="855" t="s">
        <v>1082</v>
      </c>
      <c r="I543" s="854">
        <v>0</v>
      </c>
      <c r="J543" s="855" t="s">
        <v>1082</v>
      </c>
      <c r="K543" s="854">
        <v>12.5</v>
      </c>
      <c r="L543" s="854">
        <v>33.038960000000003</v>
      </c>
      <c r="M543" s="855">
        <v>1.6431168</v>
      </c>
      <c r="O543" t="s">
        <v>671</v>
      </c>
      <c r="P543">
        <v>0</v>
      </c>
      <c r="Q543">
        <v>0</v>
      </c>
      <c r="R543" t="s">
        <v>1082</v>
      </c>
      <c r="S543">
        <v>0</v>
      </c>
      <c r="T543">
        <v>0</v>
      </c>
      <c r="U543" t="s">
        <v>1082</v>
      </c>
      <c r="V543">
        <v>0</v>
      </c>
      <c r="W543" t="s">
        <v>1082</v>
      </c>
      <c r="X543">
        <v>12.5</v>
      </c>
      <c r="Y543">
        <v>33.038960000000003</v>
      </c>
      <c r="Z543">
        <v>1.6431168</v>
      </c>
      <c r="AC543" t="s">
        <v>671</v>
      </c>
      <c r="AD543">
        <v>33.038960000000003</v>
      </c>
      <c r="AF543" t="s">
        <v>671</v>
      </c>
      <c r="AG543">
        <v>1.6431168</v>
      </c>
    </row>
    <row r="544" spans="1:33" hidden="1">
      <c r="A544" s="851" t="s">
        <v>5142</v>
      </c>
      <c r="B544" s="851" t="s">
        <v>671</v>
      </c>
      <c r="C544" s="854">
        <v>0.44921</v>
      </c>
      <c r="D544" s="854">
        <v>0</v>
      </c>
      <c r="E544" s="855">
        <v>-1</v>
      </c>
      <c r="F544" s="854">
        <v>3.56569</v>
      </c>
      <c r="G544" s="854">
        <v>1.07786</v>
      </c>
      <c r="H544" s="855">
        <v>-0.6977134860293519</v>
      </c>
      <c r="I544" s="854">
        <v>9.1309199999999997</v>
      </c>
      <c r="J544" s="855">
        <v>-0.88195493991843099</v>
      </c>
      <c r="K544" s="854">
        <v>65.292590000000004</v>
      </c>
      <c r="L544" s="854">
        <v>16.250800000000002</v>
      </c>
      <c r="M544" s="855">
        <v>-0.75110805069916808</v>
      </c>
      <c r="O544" t="s">
        <v>671</v>
      </c>
      <c r="P544">
        <v>0.44921</v>
      </c>
      <c r="Q544">
        <v>0</v>
      </c>
      <c r="R544">
        <v>-1</v>
      </c>
      <c r="S544">
        <v>3.56569</v>
      </c>
      <c r="T544">
        <v>1.07786</v>
      </c>
      <c r="U544">
        <v>-0.6977134860293519</v>
      </c>
      <c r="V544">
        <v>9.1309199999999997</v>
      </c>
      <c r="W544">
        <v>-0.88195493991843099</v>
      </c>
      <c r="X544">
        <v>65.292590000000004</v>
      </c>
      <c r="Y544">
        <v>16.250800000000002</v>
      </c>
      <c r="Z544">
        <v>-0.75110805069916808</v>
      </c>
      <c r="AC544" t="s">
        <v>671</v>
      </c>
      <c r="AD544">
        <v>16.250800000000002</v>
      </c>
      <c r="AF544" t="s">
        <v>671</v>
      </c>
      <c r="AG544">
        <v>-0.75110805069916808</v>
      </c>
    </row>
    <row r="545" spans="1:33" hidden="1">
      <c r="A545" s="851" t="s">
        <v>5144</v>
      </c>
      <c r="B545" s="851" t="s">
        <v>671</v>
      </c>
      <c r="C545" s="854">
        <v>24.875219999999999</v>
      </c>
      <c r="D545" s="854">
        <v>0</v>
      </c>
      <c r="E545" s="855">
        <v>-1</v>
      </c>
      <c r="F545" s="854">
        <v>203.78301999999999</v>
      </c>
      <c r="G545" s="854">
        <v>16.960999999999999</v>
      </c>
      <c r="H545" s="855">
        <v>-0.91676931669773076</v>
      </c>
      <c r="I545" s="854">
        <v>21.960519999999999</v>
      </c>
      <c r="J545" s="855">
        <v>-0.22765945432986112</v>
      </c>
      <c r="K545" s="854">
        <v>1785.30323</v>
      </c>
      <c r="L545" s="854">
        <v>1207.14365</v>
      </c>
      <c r="M545" s="855">
        <v>-0.32384391081844399</v>
      </c>
      <c r="O545" t="s">
        <v>671</v>
      </c>
      <c r="P545">
        <v>24.875219999999999</v>
      </c>
      <c r="Q545">
        <v>0</v>
      </c>
      <c r="R545">
        <v>-1</v>
      </c>
      <c r="S545">
        <v>203.78301999999999</v>
      </c>
      <c r="T545">
        <v>16.960999999999999</v>
      </c>
      <c r="U545">
        <v>-0.91676931669773076</v>
      </c>
      <c r="V545">
        <v>21.960519999999999</v>
      </c>
      <c r="W545">
        <v>-0.22765945432986112</v>
      </c>
      <c r="X545">
        <v>1785.30323</v>
      </c>
      <c r="Y545">
        <v>1207.14365</v>
      </c>
      <c r="Z545">
        <v>-0.32384391081844399</v>
      </c>
      <c r="AC545" t="s">
        <v>671</v>
      </c>
      <c r="AD545">
        <v>1207.14365</v>
      </c>
      <c r="AF545" t="s">
        <v>671</v>
      </c>
      <c r="AG545">
        <v>-0.32384391081844399</v>
      </c>
    </row>
    <row r="546" spans="1:33" hidden="1">
      <c r="A546" s="851" t="s">
        <v>5145</v>
      </c>
      <c r="B546" s="851" t="s">
        <v>671</v>
      </c>
      <c r="C546" s="854">
        <v>0</v>
      </c>
      <c r="D546" s="854">
        <v>0</v>
      </c>
      <c r="E546" s="855" t="s">
        <v>1082</v>
      </c>
      <c r="F546" s="854">
        <v>0</v>
      </c>
      <c r="G546" s="854">
        <v>0</v>
      </c>
      <c r="H546" s="855" t="s">
        <v>1082</v>
      </c>
      <c r="I546" s="854">
        <v>0</v>
      </c>
      <c r="J546" s="855" t="s">
        <v>1082</v>
      </c>
      <c r="K546" s="854">
        <v>3.0429599999999999</v>
      </c>
      <c r="L546" s="854">
        <v>2.6519499999999998</v>
      </c>
      <c r="M546" s="855">
        <v>-0.12849659542024872</v>
      </c>
      <c r="O546" t="s">
        <v>671</v>
      </c>
      <c r="P546">
        <v>0</v>
      </c>
      <c r="Q546">
        <v>0</v>
      </c>
      <c r="R546" t="s">
        <v>1082</v>
      </c>
      <c r="S546">
        <v>0</v>
      </c>
      <c r="T546">
        <v>0</v>
      </c>
      <c r="U546" t="s">
        <v>1082</v>
      </c>
      <c r="V546">
        <v>0</v>
      </c>
      <c r="W546" t="s">
        <v>1082</v>
      </c>
      <c r="X546">
        <v>3.0429599999999999</v>
      </c>
      <c r="Y546">
        <v>2.6519499999999998</v>
      </c>
      <c r="Z546">
        <v>-0.12849659542024872</v>
      </c>
      <c r="AC546" t="s">
        <v>671</v>
      </c>
      <c r="AD546">
        <v>2.6519499999999998</v>
      </c>
      <c r="AF546" t="s">
        <v>671</v>
      </c>
      <c r="AG546">
        <v>-0.12849659542024872</v>
      </c>
    </row>
    <row r="547" spans="1:33" hidden="1">
      <c r="A547" s="852" t="s">
        <v>735</v>
      </c>
      <c r="B547" s="852" t="s">
        <v>671</v>
      </c>
      <c r="C547" s="856">
        <v>966.09704999999997</v>
      </c>
      <c r="D547" s="856">
        <v>9907.4990799999996</v>
      </c>
      <c r="E547" s="857">
        <v>9.2551799324922897</v>
      </c>
      <c r="F547" s="856">
        <v>15839.83625</v>
      </c>
      <c r="G547" s="856">
        <v>95693.740730000005</v>
      </c>
      <c r="H547" s="857">
        <v>5.0413339645477713</v>
      </c>
      <c r="I547" s="856">
        <v>21800.019649999998</v>
      </c>
      <c r="J547" s="857">
        <v>3.3896171777074526</v>
      </c>
      <c r="K547" s="856">
        <v>324879.97249000001</v>
      </c>
      <c r="L547" s="856">
        <v>392685.41542999999</v>
      </c>
      <c r="M547" s="857">
        <v>0.20870921165227285</v>
      </c>
      <c r="O547" t="s">
        <v>671</v>
      </c>
      <c r="P547">
        <v>966.09704999999997</v>
      </c>
      <c r="Q547">
        <v>9907.4990799999996</v>
      </c>
      <c r="R547">
        <v>9.2551799324922897</v>
      </c>
      <c r="S547">
        <v>15839.83625</v>
      </c>
      <c r="T547">
        <v>95693.740730000005</v>
      </c>
      <c r="U547">
        <v>5.0413339645477713</v>
      </c>
      <c r="V547">
        <v>21800.019649999998</v>
      </c>
      <c r="W547">
        <v>3.3896171777074526</v>
      </c>
      <c r="X547">
        <v>324879.97249000001</v>
      </c>
      <c r="Y547">
        <v>392685.41542999999</v>
      </c>
      <c r="Z547">
        <v>0.20870921165227285</v>
      </c>
      <c r="AC547" t="s">
        <v>671</v>
      </c>
      <c r="AD547">
        <v>392685.41542999999</v>
      </c>
      <c r="AF547" t="s">
        <v>671</v>
      </c>
      <c r="AG547">
        <v>0.20870921165227285</v>
      </c>
    </row>
    <row r="548" spans="1:33" hidden="1">
      <c r="A548" s="851" t="s">
        <v>5119</v>
      </c>
      <c r="B548" s="851" t="s">
        <v>462</v>
      </c>
      <c r="C548" s="854">
        <v>722.94915000000003</v>
      </c>
      <c r="D548" s="854">
        <v>2.3440300000000001</v>
      </c>
      <c r="E548" s="855">
        <v>-0.99675768344149795</v>
      </c>
      <c r="F548" s="854">
        <v>34318.695059999998</v>
      </c>
      <c r="G548" s="854">
        <v>26619.021690000001</v>
      </c>
      <c r="H548" s="855">
        <v>-0.22435798787041639</v>
      </c>
      <c r="I548" s="854">
        <v>30342.45003</v>
      </c>
      <c r="J548" s="855">
        <v>-0.1227135032378267</v>
      </c>
      <c r="K548" s="854">
        <v>420989.50686999998</v>
      </c>
      <c r="L548" s="854">
        <v>341982.60657</v>
      </c>
      <c r="M548" s="855">
        <v>-0.18766952384966928</v>
      </c>
      <c r="O548" t="s">
        <v>462</v>
      </c>
      <c r="P548">
        <v>722.94915000000003</v>
      </c>
      <c r="Q548">
        <v>2.3440300000000001</v>
      </c>
      <c r="R548">
        <v>-0.99675768344149795</v>
      </c>
      <c r="S548">
        <v>34318.695059999998</v>
      </c>
      <c r="T548">
        <v>26619.021690000001</v>
      </c>
      <c r="U548">
        <v>-0.22435798787041639</v>
      </c>
      <c r="V548">
        <v>30342.45003</v>
      </c>
      <c r="W548">
        <v>-0.1227135032378267</v>
      </c>
      <c r="X548">
        <v>420989.50686999998</v>
      </c>
      <c r="Y548">
        <v>341982.60657</v>
      </c>
      <c r="Z548">
        <v>-0.18766952384966928</v>
      </c>
      <c r="AC548" t="s">
        <v>462</v>
      </c>
      <c r="AD548">
        <v>341982.60657</v>
      </c>
      <c r="AF548" t="s">
        <v>462</v>
      </c>
      <c r="AG548">
        <v>-0.18766952384966928</v>
      </c>
    </row>
    <row r="549" spans="1:33" hidden="1">
      <c r="A549" s="851" t="s">
        <v>5120</v>
      </c>
      <c r="B549" s="851" t="s">
        <v>462</v>
      </c>
      <c r="C549" s="854">
        <v>227.08956000000001</v>
      </c>
      <c r="D549" s="854">
        <v>8.5062899999999999</v>
      </c>
      <c r="E549" s="855">
        <v>-0.96254213535840216</v>
      </c>
      <c r="F549" s="854">
        <v>1364.9094</v>
      </c>
      <c r="G549" s="854">
        <v>1870.3491899999999</v>
      </c>
      <c r="H549" s="855">
        <v>0.37031013926638634</v>
      </c>
      <c r="I549" s="854">
        <v>1312.3346100000001</v>
      </c>
      <c r="J549" s="855">
        <v>0.42520754672468764</v>
      </c>
      <c r="K549" s="854">
        <v>14053.890429999999</v>
      </c>
      <c r="L549" s="854">
        <v>16725.06912</v>
      </c>
      <c r="M549" s="855">
        <v>0.19006685040734306</v>
      </c>
      <c r="O549" t="s">
        <v>462</v>
      </c>
      <c r="P549">
        <v>227.08956000000001</v>
      </c>
      <c r="Q549">
        <v>8.5062899999999999</v>
      </c>
      <c r="R549">
        <v>-0.96254213535840216</v>
      </c>
      <c r="S549">
        <v>1364.9094</v>
      </c>
      <c r="T549">
        <v>1870.3491899999999</v>
      </c>
      <c r="U549">
        <v>0.37031013926638634</v>
      </c>
      <c r="V549">
        <v>1312.3346100000001</v>
      </c>
      <c r="W549">
        <v>0.42520754672468764</v>
      </c>
      <c r="X549">
        <v>14053.890429999999</v>
      </c>
      <c r="Y549">
        <v>16725.06912</v>
      </c>
      <c r="Z549">
        <v>0.19006685040734306</v>
      </c>
      <c r="AC549" t="s">
        <v>462</v>
      </c>
      <c r="AD549">
        <v>16725.06912</v>
      </c>
      <c r="AF549" t="s">
        <v>462</v>
      </c>
      <c r="AG549">
        <v>0.19006685040734306</v>
      </c>
    </row>
    <row r="550" spans="1:33" hidden="1">
      <c r="A550" s="851" t="s">
        <v>5121</v>
      </c>
      <c r="B550" s="851" t="s">
        <v>462</v>
      </c>
      <c r="C550" s="854">
        <v>1565.7233000000001</v>
      </c>
      <c r="D550" s="854">
        <v>167.36903000000001</v>
      </c>
      <c r="E550" s="855">
        <v>-0.89310433714565018</v>
      </c>
      <c r="F550" s="854">
        <v>37235.30588</v>
      </c>
      <c r="G550" s="854">
        <v>27463.624100000001</v>
      </c>
      <c r="H550" s="855">
        <v>-0.26243054942241284</v>
      </c>
      <c r="I550" s="854">
        <v>28932.36405</v>
      </c>
      <c r="J550" s="855">
        <v>-5.0764602141109783E-2</v>
      </c>
      <c r="K550" s="854">
        <v>403263.76637999999</v>
      </c>
      <c r="L550" s="854">
        <v>370252.21454999998</v>
      </c>
      <c r="M550" s="855">
        <v>-8.186094209836059E-2</v>
      </c>
      <c r="O550" t="s">
        <v>462</v>
      </c>
      <c r="P550">
        <v>1565.7233000000001</v>
      </c>
      <c r="Q550">
        <v>167.36903000000001</v>
      </c>
      <c r="R550">
        <v>-0.89310433714565018</v>
      </c>
      <c r="S550">
        <v>37235.30588</v>
      </c>
      <c r="T550">
        <v>27463.624100000001</v>
      </c>
      <c r="U550">
        <v>-0.26243054942241284</v>
      </c>
      <c r="V550">
        <v>28932.36405</v>
      </c>
      <c r="W550">
        <v>-5.0764602141109783E-2</v>
      </c>
      <c r="X550">
        <v>403263.76637999999</v>
      </c>
      <c r="Y550">
        <v>370252.21454999998</v>
      </c>
      <c r="Z550">
        <v>-8.186094209836059E-2</v>
      </c>
      <c r="AC550" t="s">
        <v>462</v>
      </c>
      <c r="AD550">
        <v>370252.21454999998</v>
      </c>
      <c r="AF550" t="s">
        <v>462</v>
      </c>
      <c r="AG550">
        <v>-8.186094209836059E-2</v>
      </c>
    </row>
    <row r="551" spans="1:33" hidden="1">
      <c r="A551" s="851" t="s">
        <v>5122</v>
      </c>
      <c r="B551" s="851" t="s">
        <v>462</v>
      </c>
      <c r="C551" s="854">
        <v>12.08883</v>
      </c>
      <c r="D551" s="854">
        <v>7.3569100000000001</v>
      </c>
      <c r="E551" s="855">
        <v>-0.39142911266019953</v>
      </c>
      <c r="F551" s="854">
        <v>369.97016000000002</v>
      </c>
      <c r="G551" s="854">
        <v>505.54172</v>
      </c>
      <c r="H551" s="855">
        <v>0.36643917444585261</v>
      </c>
      <c r="I551" s="854">
        <v>351.16496000000001</v>
      </c>
      <c r="J551" s="855">
        <v>0.43961322336943875</v>
      </c>
      <c r="K551" s="854">
        <v>3205.7029000000002</v>
      </c>
      <c r="L551" s="854">
        <v>3544.53226</v>
      </c>
      <c r="M551" s="855">
        <v>0.10569580855418637</v>
      </c>
      <c r="O551" t="s">
        <v>462</v>
      </c>
      <c r="P551">
        <v>12.08883</v>
      </c>
      <c r="Q551">
        <v>7.3569100000000001</v>
      </c>
      <c r="R551">
        <v>-0.39142911266019953</v>
      </c>
      <c r="S551">
        <v>369.97016000000002</v>
      </c>
      <c r="T551">
        <v>505.54172</v>
      </c>
      <c r="U551">
        <v>0.36643917444585261</v>
      </c>
      <c r="V551">
        <v>351.16496000000001</v>
      </c>
      <c r="W551">
        <v>0.43961322336943875</v>
      </c>
      <c r="X551">
        <v>3205.7029000000002</v>
      </c>
      <c r="Y551">
        <v>3544.53226</v>
      </c>
      <c r="Z551">
        <v>0.10569580855418637</v>
      </c>
      <c r="AC551" t="s">
        <v>462</v>
      </c>
      <c r="AD551">
        <v>3544.53226</v>
      </c>
      <c r="AF551" t="s">
        <v>462</v>
      </c>
      <c r="AG551">
        <v>0.10569580855418637</v>
      </c>
    </row>
    <row r="552" spans="1:33" hidden="1">
      <c r="A552" s="851" t="s">
        <v>5123</v>
      </c>
      <c r="B552" s="851" t="s">
        <v>462</v>
      </c>
      <c r="C552" s="854">
        <v>0</v>
      </c>
      <c r="D552" s="854">
        <v>0</v>
      </c>
      <c r="E552" s="855" t="s">
        <v>1082</v>
      </c>
      <c r="F552" s="854">
        <v>1.281E-2</v>
      </c>
      <c r="G552" s="854">
        <v>0.27254</v>
      </c>
      <c r="H552" s="855">
        <v>20.275565964090553</v>
      </c>
      <c r="I552" s="854">
        <v>0.78210000000000002</v>
      </c>
      <c r="J552" s="855">
        <v>-0.65152793760388694</v>
      </c>
      <c r="K552" s="854">
        <v>122.53766</v>
      </c>
      <c r="L552" s="854">
        <v>87.199830000000006</v>
      </c>
      <c r="M552" s="855">
        <v>-0.28838342432848807</v>
      </c>
      <c r="O552" t="s">
        <v>462</v>
      </c>
      <c r="P552">
        <v>0</v>
      </c>
      <c r="Q552">
        <v>0</v>
      </c>
      <c r="R552" t="s">
        <v>1082</v>
      </c>
      <c r="S552">
        <v>1.281E-2</v>
      </c>
      <c r="T552">
        <v>0.27254</v>
      </c>
      <c r="U552">
        <v>20.275565964090553</v>
      </c>
      <c r="V552">
        <v>0.78210000000000002</v>
      </c>
      <c r="W552">
        <v>-0.65152793760388694</v>
      </c>
      <c r="X552">
        <v>122.53766</v>
      </c>
      <c r="Y552">
        <v>87.199830000000006</v>
      </c>
      <c r="Z552">
        <v>-0.28838342432848807</v>
      </c>
      <c r="AC552" t="s">
        <v>462</v>
      </c>
      <c r="AD552">
        <v>87.199830000000006</v>
      </c>
      <c r="AF552" t="s">
        <v>462</v>
      </c>
      <c r="AG552">
        <v>-0.28838342432848807</v>
      </c>
    </row>
    <row r="553" spans="1:33">
      <c r="A553" s="851" t="s">
        <v>5124</v>
      </c>
      <c r="B553" s="851" t="s">
        <v>462</v>
      </c>
      <c r="C553" s="854">
        <v>3298.6418100000001</v>
      </c>
      <c r="D553" s="854">
        <v>0.3579</v>
      </c>
      <c r="E553" s="855">
        <v>-0.9998915007992335</v>
      </c>
      <c r="F553" s="854">
        <v>53184.722229999999</v>
      </c>
      <c r="G553" s="854">
        <v>40417.576200000003</v>
      </c>
      <c r="H553" s="855">
        <v>-0.24005288539042913</v>
      </c>
      <c r="I553" s="854">
        <v>44337.413619999999</v>
      </c>
      <c r="J553" s="855">
        <v>-8.8409248532075213E-2</v>
      </c>
      <c r="K553" s="854">
        <v>483753.59963999997</v>
      </c>
      <c r="L553" s="854">
        <v>446786.20373000001</v>
      </c>
      <c r="M553" s="855">
        <v>-7.641782084414539E-2</v>
      </c>
      <c r="O553" t="s">
        <v>462</v>
      </c>
      <c r="P553">
        <v>3298.6418100000001</v>
      </c>
      <c r="Q553">
        <v>0.3579</v>
      </c>
      <c r="R553">
        <v>-0.9998915007992335</v>
      </c>
      <c r="S553">
        <v>53184.722229999999</v>
      </c>
      <c r="T553">
        <v>40417.576200000003</v>
      </c>
      <c r="U553">
        <v>-0.24005288539042913</v>
      </c>
      <c r="V553">
        <v>44337.413619999999</v>
      </c>
      <c r="W553">
        <v>-8.8409248532075213E-2</v>
      </c>
      <c r="X553">
        <v>483753.59963999997</v>
      </c>
      <c r="Y553">
        <v>446786.20373000001</v>
      </c>
      <c r="Z553">
        <v>-7.641782084414539E-2</v>
      </c>
      <c r="AC553" t="s">
        <v>462</v>
      </c>
      <c r="AD553">
        <v>446786.20373000001</v>
      </c>
      <c r="AF553" t="s">
        <v>462</v>
      </c>
      <c r="AG553">
        <v>-7.641782084414539E-2</v>
      </c>
    </row>
    <row r="554" spans="1:33" hidden="1">
      <c r="A554" s="851" t="s">
        <v>5125</v>
      </c>
      <c r="B554" s="851" t="s">
        <v>462</v>
      </c>
      <c r="C554" s="854">
        <v>46.217190000000002</v>
      </c>
      <c r="D554" s="854">
        <v>0</v>
      </c>
      <c r="E554" s="855">
        <v>-1</v>
      </c>
      <c r="F554" s="854">
        <v>973.23476000000005</v>
      </c>
      <c r="G554" s="854">
        <v>896.95434</v>
      </c>
      <c r="H554" s="855">
        <v>-7.8378232195488007E-2</v>
      </c>
      <c r="I554" s="854">
        <v>1889.2601199999999</v>
      </c>
      <c r="J554" s="855">
        <v>-0.52523512749530754</v>
      </c>
      <c r="K554" s="854">
        <v>8390.7417399999995</v>
      </c>
      <c r="L554" s="854">
        <v>7565.1263200000003</v>
      </c>
      <c r="M554" s="855">
        <v>-9.839599949360367E-2</v>
      </c>
      <c r="O554" t="s">
        <v>462</v>
      </c>
      <c r="P554">
        <v>46.217190000000002</v>
      </c>
      <c r="Q554">
        <v>0</v>
      </c>
      <c r="R554">
        <v>-1</v>
      </c>
      <c r="S554">
        <v>973.23476000000005</v>
      </c>
      <c r="T554">
        <v>896.95434</v>
      </c>
      <c r="U554">
        <v>-7.8378232195488007E-2</v>
      </c>
      <c r="V554">
        <v>1889.2601199999999</v>
      </c>
      <c r="W554">
        <v>-0.52523512749530754</v>
      </c>
      <c r="X554">
        <v>8390.7417399999995</v>
      </c>
      <c r="Y554">
        <v>7565.1263200000003</v>
      </c>
      <c r="Z554">
        <v>-9.839599949360367E-2</v>
      </c>
      <c r="AC554" t="s">
        <v>462</v>
      </c>
      <c r="AD554">
        <v>7565.1263200000003</v>
      </c>
      <c r="AF554" t="s">
        <v>462</v>
      </c>
      <c r="AG554">
        <v>-9.839599949360367E-2</v>
      </c>
    </row>
    <row r="555" spans="1:33" hidden="1">
      <c r="A555" s="851" t="s">
        <v>5126</v>
      </c>
      <c r="B555" s="851" t="s">
        <v>462</v>
      </c>
      <c r="C555" s="854">
        <v>0</v>
      </c>
      <c r="D555" s="854">
        <v>0</v>
      </c>
      <c r="E555" s="855" t="s">
        <v>1082</v>
      </c>
      <c r="F555" s="854">
        <v>0</v>
      </c>
      <c r="G555" s="854">
        <v>0</v>
      </c>
      <c r="H555" s="855" t="s">
        <v>1082</v>
      </c>
      <c r="I555" s="854">
        <v>0</v>
      </c>
      <c r="J555" s="855" t="s">
        <v>1082</v>
      </c>
      <c r="K555" s="854">
        <v>0</v>
      </c>
      <c r="L555" s="854">
        <v>0.26700000000000002</v>
      </c>
      <c r="M555" s="855" t="s">
        <v>1082</v>
      </c>
      <c r="O555" t="s">
        <v>462</v>
      </c>
      <c r="P555">
        <v>0</v>
      </c>
      <c r="Q555">
        <v>0</v>
      </c>
      <c r="R555" t="s">
        <v>1082</v>
      </c>
      <c r="S555">
        <v>0</v>
      </c>
      <c r="T555">
        <v>0</v>
      </c>
      <c r="U555" t="s">
        <v>1082</v>
      </c>
      <c r="V555">
        <v>0</v>
      </c>
      <c r="W555" t="s">
        <v>1082</v>
      </c>
      <c r="X555">
        <v>0</v>
      </c>
      <c r="Y555">
        <v>0.26700000000000002</v>
      </c>
      <c r="Z555" t="s">
        <v>1082</v>
      </c>
      <c r="AC555" t="s">
        <v>462</v>
      </c>
      <c r="AD555">
        <v>0.26700000000000002</v>
      </c>
      <c r="AF555" t="s">
        <v>462</v>
      </c>
      <c r="AG555" t="s">
        <v>1082</v>
      </c>
    </row>
    <row r="556" spans="1:33" hidden="1">
      <c r="A556" s="851" t="s">
        <v>5127</v>
      </c>
      <c r="B556" s="851" t="s">
        <v>462</v>
      </c>
      <c r="C556" s="854">
        <v>81.421199999999999</v>
      </c>
      <c r="D556" s="854">
        <v>29.239719999999998</v>
      </c>
      <c r="E556" s="855">
        <v>-0.64088320977828872</v>
      </c>
      <c r="F556" s="854">
        <v>1409.29503</v>
      </c>
      <c r="G556" s="854">
        <v>1575.30845</v>
      </c>
      <c r="H556" s="855">
        <v>0.11779891113360419</v>
      </c>
      <c r="I556" s="854">
        <v>1458.30737</v>
      </c>
      <c r="J556" s="855">
        <v>8.0230740382255528E-2</v>
      </c>
      <c r="K556" s="854">
        <v>19481.852289999999</v>
      </c>
      <c r="L556" s="854">
        <v>15171.41646</v>
      </c>
      <c r="M556" s="855">
        <v>-0.22125390162271874</v>
      </c>
      <c r="O556" t="s">
        <v>462</v>
      </c>
      <c r="P556">
        <v>81.421199999999999</v>
      </c>
      <c r="Q556">
        <v>29.239719999999998</v>
      </c>
      <c r="R556">
        <v>-0.64088320977828872</v>
      </c>
      <c r="S556">
        <v>1409.29503</v>
      </c>
      <c r="T556">
        <v>1575.30845</v>
      </c>
      <c r="U556">
        <v>0.11779891113360419</v>
      </c>
      <c r="V556">
        <v>1458.30737</v>
      </c>
      <c r="W556">
        <v>8.0230740382255528E-2</v>
      </c>
      <c r="X556">
        <v>19481.852289999999</v>
      </c>
      <c r="Y556">
        <v>15171.41646</v>
      </c>
      <c r="Z556">
        <v>-0.22125390162271874</v>
      </c>
      <c r="AC556" t="s">
        <v>462</v>
      </c>
      <c r="AD556">
        <v>15171.41646</v>
      </c>
      <c r="AF556" t="s">
        <v>462</v>
      </c>
      <c r="AG556">
        <v>-0.22125390162271874</v>
      </c>
    </row>
    <row r="557" spans="1:33" hidden="1">
      <c r="A557" s="851" t="s">
        <v>5128</v>
      </c>
      <c r="B557" s="851" t="s">
        <v>462</v>
      </c>
      <c r="C557" s="854">
        <v>7030.4424600000002</v>
      </c>
      <c r="D557" s="854">
        <v>3329.1245600000002</v>
      </c>
      <c r="E557" s="855">
        <v>-0.52647012205260268</v>
      </c>
      <c r="F557" s="854">
        <v>103152.64035</v>
      </c>
      <c r="G557" s="854">
        <v>104459.46997999999</v>
      </c>
      <c r="H557" s="855">
        <v>1.266889170811214E-2</v>
      </c>
      <c r="I557" s="854">
        <v>95968.715299999996</v>
      </c>
      <c r="J557" s="855">
        <v>8.8474193422906078E-2</v>
      </c>
      <c r="K557" s="854">
        <v>1010559.72857</v>
      </c>
      <c r="L557" s="854">
        <v>1004866.70644</v>
      </c>
      <c r="M557" s="855">
        <v>-5.6335335448761681E-3</v>
      </c>
      <c r="O557" t="s">
        <v>462</v>
      </c>
      <c r="P557">
        <v>7030.4424600000002</v>
      </c>
      <c r="Q557">
        <v>3329.1245600000002</v>
      </c>
      <c r="R557">
        <v>-0.52647012205260268</v>
      </c>
      <c r="S557">
        <v>103152.64035</v>
      </c>
      <c r="T557">
        <v>104459.46997999999</v>
      </c>
      <c r="U557">
        <v>1.266889170811214E-2</v>
      </c>
      <c r="V557">
        <v>95968.715299999996</v>
      </c>
      <c r="W557">
        <v>8.8474193422906078E-2</v>
      </c>
      <c r="X557">
        <v>1010559.72857</v>
      </c>
      <c r="Y557">
        <v>1004866.70644</v>
      </c>
      <c r="Z557">
        <v>-5.6335335448761681E-3</v>
      </c>
      <c r="AC557" t="s">
        <v>462</v>
      </c>
      <c r="AD557">
        <v>1004866.70644</v>
      </c>
      <c r="AF557" t="s">
        <v>462</v>
      </c>
      <c r="AG557">
        <v>-5.6335335448761681E-3</v>
      </c>
    </row>
    <row r="558" spans="1:33" hidden="1">
      <c r="A558" s="851" t="s">
        <v>5129</v>
      </c>
      <c r="B558" s="851" t="s">
        <v>462</v>
      </c>
      <c r="C558" s="854">
        <v>35.701059999999998</v>
      </c>
      <c r="D558" s="854">
        <v>50.993650000000002</v>
      </c>
      <c r="E558" s="855">
        <v>0.42835114699675603</v>
      </c>
      <c r="F558" s="854">
        <v>1676.0918300000001</v>
      </c>
      <c r="G558" s="854">
        <v>3883.6801300000002</v>
      </c>
      <c r="H558" s="855">
        <v>1.3171046242734805</v>
      </c>
      <c r="I558" s="854">
        <v>5565.1268899999995</v>
      </c>
      <c r="J558" s="855">
        <v>-0.30213987807203435</v>
      </c>
      <c r="K558" s="854">
        <v>20261.001339999999</v>
      </c>
      <c r="L558" s="854">
        <v>29818.258239999999</v>
      </c>
      <c r="M558" s="855">
        <v>0.47170703656841084</v>
      </c>
      <c r="O558" t="s">
        <v>462</v>
      </c>
      <c r="P558">
        <v>35.701059999999998</v>
      </c>
      <c r="Q558">
        <v>50.993650000000002</v>
      </c>
      <c r="R558">
        <v>0.42835114699675603</v>
      </c>
      <c r="S558">
        <v>1676.0918300000001</v>
      </c>
      <c r="T558">
        <v>3883.6801300000002</v>
      </c>
      <c r="U558">
        <v>1.3171046242734805</v>
      </c>
      <c r="V558">
        <v>5565.1268899999995</v>
      </c>
      <c r="W558">
        <v>-0.30213987807203435</v>
      </c>
      <c r="X558">
        <v>20261.001339999999</v>
      </c>
      <c r="Y558">
        <v>29818.258239999999</v>
      </c>
      <c r="Z558">
        <v>0.47170703656841084</v>
      </c>
      <c r="AC558" t="s">
        <v>462</v>
      </c>
      <c r="AD558">
        <v>29818.258239999999</v>
      </c>
      <c r="AF558" t="s">
        <v>462</v>
      </c>
      <c r="AG558">
        <v>0.47170703656841084</v>
      </c>
    </row>
    <row r="559" spans="1:33" hidden="1">
      <c r="A559" s="851" t="s">
        <v>5130</v>
      </c>
      <c r="B559" s="851" t="s">
        <v>462</v>
      </c>
      <c r="C559" s="854">
        <v>6.8624700000000001</v>
      </c>
      <c r="D559" s="854">
        <v>0</v>
      </c>
      <c r="E559" s="855">
        <v>-1</v>
      </c>
      <c r="F559" s="854">
        <v>350.96771999999999</v>
      </c>
      <c r="G559" s="854">
        <v>265.72913999999997</v>
      </c>
      <c r="H559" s="855">
        <v>-0.24286729275273522</v>
      </c>
      <c r="I559" s="854">
        <v>272.27607999999998</v>
      </c>
      <c r="J559" s="855">
        <v>-2.4045226448096368E-2</v>
      </c>
      <c r="K559" s="854">
        <v>4240.4000299999998</v>
      </c>
      <c r="L559" s="854">
        <v>4851.9963100000004</v>
      </c>
      <c r="M559" s="855">
        <v>0.14423079796082372</v>
      </c>
      <c r="O559" t="s">
        <v>462</v>
      </c>
      <c r="P559">
        <v>6.8624700000000001</v>
      </c>
      <c r="Q559">
        <v>0</v>
      </c>
      <c r="R559">
        <v>-1</v>
      </c>
      <c r="S559">
        <v>350.96771999999999</v>
      </c>
      <c r="T559">
        <v>265.72913999999997</v>
      </c>
      <c r="U559">
        <v>-0.24286729275273522</v>
      </c>
      <c r="V559">
        <v>272.27607999999998</v>
      </c>
      <c r="W559">
        <v>-2.4045226448096368E-2</v>
      </c>
      <c r="X559">
        <v>4240.4000299999998</v>
      </c>
      <c r="Y559">
        <v>4851.9963100000004</v>
      </c>
      <c r="Z559">
        <v>0.14423079796082372</v>
      </c>
      <c r="AC559" t="s">
        <v>462</v>
      </c>
      <c r="AD559">
        <v>4851.9963100000004</v>
      </c>
      <c r="AF559" t="s">
        <v>462</v>
      </c>
      <c r="AG559">
        <v>0.14423079796082372</v>
      </c>
    </row>
    <row r="560" spans="1:33" hidden="1">
      <c r="A560" s="851" t="s">
        <v>5131</v>
      </c>
      <c r="B560" s="851" t="s">
        <v>462</v>
      </c>
      <c r="C560" s="854">
        <v>302.91591</v>
      </c>
      <c r="D560" s="854">
        <v>32.801169999999999</v>
      </c>
      <c r="E560" s="855">
        <v>-0.89171526183619743</v>
      </c>
      <c r="F560" s="854">
        <v>3795.3102699999999</v>
      </c>
      <c r="G560" s="854">
        <v>4050.3395999999998</v>
      </c>
      <c r="H560" s="855">
        <v>6.719591070481834E-2</v>
      </c>
      <c r="I560" s="854">
        <v>4388.8328300000003</v>
      </c>
      <c r="J560" s="855">
        <v>-7.7126024870717291E-2</v>
      </c>
      <c r="K560" s="854">
        <v>38808.781260000003</v>
      </c>
      <c r="L560" s="854">
        <v>45935.335879999999</v>
      </c>
      <c r="M560" s="855">
        <v>0.18363252822229947</v>
      </c>
      <c r="O560" t="s">
        <v>462</v>
      </c>
      <c r="P560">
        <v>302.91591</v>
      </c>
      <c r="Q560">
        <v>32.801169999999999</v>
      </c>
      <c r="R560">
        <v>-0.89171526183619743</v>
      </c>
      <c r="S560">
        <v>3795.3102699999999</v>
      </c>
      <c r="T560">
        <v>4050.3395999999998</v>
      </c>
      <c r="U560">
        <v>6.719591070481834E-2</v>
      </c>
      <c r="V560">
        <v>4388.8328300000003</v>
      </c>
      <c r="W560">
        <v>-7.7126024870717291E-2</v>
      </c>
      <c r="X560">
        <v>38808.781260000003</v>
      </c>
      <c r="Y560">
        <v>45935.335879999999</v>
      </c>
      <c r="Z560">
        <v>0.18363252822229947</v>
      </c>
      <c r="AC560" t="s">
        <v>462</v>
      </c>
      <c r="AD560">
        <v>45935.335879999999</v>
      </c>
      <c r="AF560" t="s">
        <v>462</v>
      </c>
      <c r="AG560">
        <v>0.18363252822229947</v>
      </c>
    </row>
    <row r="561" spans="1:33" hidden="1">
      <c r="A561" s="851" t="s">
        <v>5132</v>
      </c>
      <c r="B561" s="851" t="s">
        <v>462</v>
      </c>
      <c r="C561" s="854">
        <v>31.35</v>
      </c>
      <c r="D561" s="854">
        <v>1.7712000000000001</v>
      </c>
      <c r="E561" s="855">
        <v>-0.94350239234449762</v>
      </c>
      <c r="F561" s="854">
        <v>1202.2045800000001</v>
      </c>
      <c r="G561" s="854">
        <v>1255.86402</v>
      </c>
      <c r="H561" s="855">
        <v>4.4634200278957481E-2</v>
      </c>
      <c r="I561" s="854">
        <v>1172.7796499999999</v>
      </c>
      <c r="J561" s="855">
        <v>7.0843973119758763E-2</v>
      </c>
      <c r="K561" s="854">
        <v>14262.38522</v>
      </c>
      <c r="L561" s="854">
        <v>11048.982540000001</v>
      </c>
      <c r="M561" s="855">
        <v>-0.22530612029002528</v>
      </c>
      <c r="O561" t="s">
        <v>462</v>
      </c>
      <c r="P561">
        <v>31.35</v>
      </c>
      <c r="Q561">
        <v>1.7712000000000001</v>
      </c>
      <c r="R561">
        <v>-0.94350239234449762</v>
      </c>
      <c r="S561">
        <v>1202.2045800000001</v>
      </c>
      <c r="T561">
        <v>1255.86402</v>
      </c>
      <c r="U561">
        <v>4.4634200278957481E-2</v>
      </c>
      <c r="V561">
        <v>1172.7796499999999</v>
      </c>
      <c r="W561">
        <v>7.0843973119758763E-2</v>
      </c>
      <c r="X561">
        <v>14262.38522</v>
      </c>
      <c r="Y561">
        <v>11048.982540000001</v>
      </c>
      <c r="Z561">
        <v>-0.22530612029002528</v>
      </c>
      <c r="AC561" t="s">
        <v>462</v>
      </c>
      <c r="AD561">
        <v>11048.982540000001</v>
      </c>
      <c r="AF561" t="s">
        <v>462</v>
      </c>
      <c r="AG561">
        <v>-0.22530612029002528</v>
      </c>
    </row>
    <row r="562" spans="1:33" hidden="1">
      <c r="A562" s="851" t="s">
        <v>5133</v>
      </c>
      <c r="B562" s="851" t="s">
        <v>462</v>
      </c>
      <c r="C562" s="854">
        <v>752.98032000000001</v>
      </c>
      <c r="D562" s="854">
        <v>9.9438300000000002</v>
      </c>
      <c r="E562" s="855">
        <v>-0.9867940373262345</v>
      </c>
      <c r="F562" s="854">
        <v>15460.716060000001</v>
      </c>
      <c r="G562" s="854">
        <v>14990.626689999999</v>
      </c>
      <c r="H562" s="855">
        <v>-3.0405407367658621E-2</v>
      </c>
      <c r="I562" s="854">
        <v>16432.81194</v>
      </c>
      <c r="J562" s="855">
        <v>-8.7762536032527594E-2</v>
      </c>
      <c r="K562" s="854">
        <v>182087.24694000001</v>
      </c>
      <c r="L562" s="854">
        <v>175517.92876000001</v>
      </c>
      <c r="M562" s="855">
        <v>-3.6077859874308893E-2</v>
      </c>
      <c r="O562" t="s">
        <v>462</v>
      </c>
      <c r="P562">
        <v>752.98032000000001</v>
      </c>
      <c r="Q562">
        <v>9.9438300000000002</v>
      </c>
      <c r="R562">
        <v>-0.9867940373262345</v>
      </c>
      <c r="S562">
        <v>15460.716060000001</v>
      </c>
      <c r="T562">
        <v>14990.626689999999</v>
      </c>
      <c r="U562">
        <v>-3.0405407367658621E-2</v>
      </c>
      <c r="V562">
        <v>16432.81194</v>
      </c>
      <c r="W562">
        <v>-8.7762536032527594E-2</v>
      </c>
      <c r="X562">
        <v>182087.24694000001</v>
      </c>
      <c r="Y562">
        <v>175517.92876000001</v>
      </c>
      <c r="Z562">
        <v>-3.6077859874308893E-2</v>
      </c>
      <c r="AC562" t="s">
        <v>462</v>
      </c>
      <c r="AD562">
        <v>175517.92876000001</v>
      </c>
      <c r="AF562" t="s">
        <v>462</v>
      </c>
      <c r="AG562">
        <v>-3.6077859874308893E-2</v>
      </c>
    </row>
    <row r="563" spans="1:33" hidden="1">
      <c r="A563" s="851" t="s">
        <v>5134</v>
      </c>
      <c r="B563" s="851" t="s">
        <v>462</v>
      </c>
      <c r="C563" s="854">
        <v>832.19349999999997</v>
      </c>
      <c r="D563" s="854">
        <v>113.33025000000001</v>
      </c>
      <c r="E563" s="855">
        <v>-0.86381742948004281</v>
      </c>
      <c r="F563" s="854">
        <v>4648.44452</v>
      </c>
      <c r="G563" s="854">
        <v>4702.5001000000002</v>
      </c>
      <c r="H563" s="855">
        <v>1.1628745867015455E-2</v>
      </c>
      <c r="I563" s="854">
        <v>6147.4070400000001</v>
      </c>
      <c r="J563" s="855">
        <v>-0.23504331673472523</v>
      </c>
      <c r="K563" s="854">
        <v>45880.242480000001</v>
      </c>
      <c r="L563" s="854">
        <v>56533.074139999997</v>
      </c>
      <c r="M563" s="855">
        <v>0.2321877802769623</v>
      </c>
      <c r="O563" t="s">
        <v>462</v>
      </c>
      <c r="P563">
        <v>832.19349999999997</v>
      </c>
      <c r="Q563">
        <v>113.33025000000001</v>
      </c>
      <c r="R563">
        <v>-0.86381742948004281</v>
      </c>
      <c r="S563">
        <v>4648.44452</v>
      </c>
      <c r="T563">
        <v>4702.5001000000002</v>
      </c>
      <c r="U563">
        <v>1.1628745867015455E-2</v>
      </c>
      <c r="V563">
        <v>6147.4070400000001</v>
      </c>
      <c r="W563">
        <v>-0.23504331673472523</v>
      </c>
      <c r="X563">
        <v>45880.242480000001</v>
      </c>
      <c r="Y563">
        <v>56533.074139999997</v>
      </c>
      <c r="Z563">
        <v>0.2321877802769623</v>
      </c>
      <c r="AC563" t="s">
        <v>462</v>
      </c>
      <c r="AD563">
        <v>56533.074139999997</v>
      </c>
      <c r="AF563" t="s">
        <v>462</v>
      </c>
      <c r="AG563">
        <v>0.2321877802769623</v>
      </c>
    </row>
    <row r="564" spans="1:33" hidden="1">
      <c r="A564" s="851" t="s">
        <v>5135</v>
      </c>
      <c r="B564" s="851" t="s">
        <v>462</v>
      </c>
      <c r="C564" s="854">
        <v>54.84</v>
      </c>
      <c r="D564" s="854">
        <v>0</v>
      </c>
      <c r="E564" s="855">
        <v>-1</v>
      </c>
      <c r="F564" s="854">
        <v>700.94678999999996</v>
      </c>
      <c r="G564" s="854">
        <v>885.34582999999998</v>
      </c>
      <c r="H564" s="855">
        <v>0.26307138092464921</v>
      </c>
      <c r="I564" s="854">
        <v>2248.9962</v>
      </c>
      <c r="J564" s="855">
        <v>-0.60633733840902004</v>
      </c>
      <c r="K564" s="854">
        <v>13724.877899999999</v>
      </c>
      <c r="L564" s="854">
        <v>14013.55298</v>
      </c>
      <c r="M564" s="855">
        <v>2.1032979827092069E-2</v>
      </c>
      <c r="O564" t="s">
        <v>462</v>
      </c>
      <c r="P564">
        <v>54.84</v>
      </c>
      <c r="Q564">
        <v>0</v>
      </c>
      <c r="R564">
        <v>-1</v>
      </c>
      <c r="S564">
        <v>700.94678999999996</v>
      </c>
      <c r="T564">
        <v>885.34582999999998</v>
      </c>
      <c r="U564">
        <v>0.26307138092464921</v>
      </c>
      <c r="V564">
        <v>2248.9962</v>
      </c>
      <c r="W564">
        <v>-0.60633733840902004</v>
      </c>
      <c r="X564">
        <v>13724.877899999999</v>
      </c>
      <c r="Y564">
        <v>14013.55298</v>
      </c>
      <c r="Z564">
        <v>2.1032979827092069E-2</v>
      </c>
      <c r="AC564" t="s">
        <v>462</v>
      </c>
      <c r="AD564">
        <v>14013.55298</v>
      </c>
      <c r="AF564" t="s">
        <v>462</v>
      </c>
      <c r="AG564">
        <v>2.1032979827092069E-2</v>
      </c>
    </row>
    <row r="565" spans="1:33" hidden="1">
      <c r="A565" s="851" t="s">
        <v>5136</v>
      </c>
      <c r="B565" s="851" t="s">
        <v>462</v>
      </c>
      <c r="C565" s="854">
        <v>137.26936000000001</v>
      </c>
      <c r="D565" s="854">
        <v>43.707790000000003</v>
      </c>
      <c r="E565" s="855">
        <v>-0.68159107028691612</v>
      </c>
      <c r="F565" s="854">
        <v>2810.2528499999999</v>
      </c>
      <c r="G565" s="854">
        <v>3050.0055400000001</v>
      </c>
      <c r="H565" s="855">
        <v>8.5313565290041415E-2</v>
      </c>
      <c r="I565" s="854">
        <v>2909.67245</v>
      </c>
      <c r="J565" s="855">
        <v>4.8229858312745844E-2</v>
      </c>
      <c r="K565" s="854">
        <v>33525.255369999999</v>
      </c>
      <c r="L565" s="854">
        <v>29039.81971</v>
      </c>
      <c r="M565" s="855">
        <v>-0.13379273656521584</v>
      </c>
      <c r="O565" t="s">
        <v>462</v>
      </c>
      <c r="P565">
        <v>137.26936000000001</v>
      </c>
      <c r="Q565">
        <v>43.707790000000003</v>
      </c>
      <c r="R565">
        <v>-0.68159107028691612</v>
      </c>
      <c r="S565">
        <v>2810.2528499999999</v>
      </c>
      <c r="T565">
        <v>3050.0055400000001</v>
      </c>
      <c r="U565">
        <v>8.5313565290041415E-2</v>
      </c>
      <c r="V565">
        <v>2909.67245</v>
      </c>
      <c r="W565">
        <v>4.8229858312745844E-2</v>
      </c>
      <c r="X565">
        <v>33525.255369999999</v>
      </c>
      <c r="Y565">
        <v>29039.81971</v>
      </c>
      <c r="Z565">
        <v>-0.13379273656521584</v>
      </c>
      <c r="AC565" t="s">
        <v>462</v>
      </c>
      <c r="AD565">
        <v>29039.81971</v>
      </c>
      <c r="AF565" t="s">
        <v>462</v>
      </c>
      <c r="AG565">
        <v>-0.13379273656521584</v>
      </c>
    </row>
    <row r="566" spans="1:33" hidden="1">
      <c r="A566" s="851" t="s">
        <v>5137</v>
      </c>
      <c r="B566" s="851" t="s">
        <v>462</v>
      </c>
      <c r="C566" s="854">
        <v>0</v>
      </c>
      <c r="D566" s="854">
        <v>0</v>
      </c>
      <c r="E566" s="855" t="s">
        <v>1082</v>
      </c>
      <c r="F566" s="854">
        <v>0</v>
      </c>
      <c r="G566" s="854">
        <v>0.752</v>
      </c>
      <c r="H566" s="855" t="s">
        <v>1082</v>
      </c>
      <c r="I566" s="854">
        <v>0</v>
      </c>
      <c r="J566" s="855" t="s">
        <v>1082</v>
      </c>
      <c r="K566" s="854">
        <v>25.570979999999999</v>
      </c>
      <c r="L566" s="854">
        <v>0.77083999999999997</v>
      </c>
      <c r="M566" s="855">
        <v>-0.9698548901919285</v>
      </c>
      <c r="O566" t="s">
        <v>462</v>
      </c>
      <c r="P566">
        <v>0</v>
      </c>
      <c r="Q566">
        <v>0</v>
      </c>
      <c r="R566" t="s">
        <v>1082</v>
      </c>
      <c r="S566">
        <v>0</v>
      </c>
      <c r="T566">
        <v>0.752</v>
      </c>
      <c r="U566" t="s">
        <v>1082</v>
      </c>
      <c r="V566">
        <v>0</v>
      </c>
      <c r="W566" t="s">
        <v>1082</v>
      </c>
      <c r="X566">
        <v>25.570979999999999</v>
      </c>
      <c r="Y566">
        <v>0.77083999999999997</v>
      </c>
      <c r="Z566">
        <v>-0.9698548901919285</v>
      </c>
      <c r="AC566" t="s">
        <v>462</v>
      </c>
      <c r="AD566">
        <v>0.77083999999999997</v>
      </c>
      <c r="AF566" t="s">
        <v>462</v>
      </c>
      <c r="AG566">
        <v>-0.9698548901919285</v>
      </c>
    </row>
    <row r="567" spans="1:33" hidden="1">
      <c r="A567" s="851" t="s">
        <v>5138</v>
      </c>
      <c r="B567" s="851" t="s">
        <v>462</v>
      </c>
      <c r="C567" s="854">
        <v>89.358699999999999</v>
      </c>
      <c r="D567" s="854">
        <v>0</v>
      </c>
      <c r="E567" s="855">
        <v>-1</v>
      </c>
      <c r="F567" s="854">
        <v>903.16762000000006</v>
      </c>
      <c r="G567" s="854">
        <v>981.49928</v>
      </c>
      <c r="H567" s="855">
        <v>8.6729925060865076E-2</v>
      </c>
      <c r="I567" s="854">
        <v>1330.5591999999999</v>
      </c>
      <c r="J567" s="855">
        <v>-0.26234076619815183</v>
      </c>
      <c r="K567" s="854">
        <v>9004.34944</v>
      </c>
      <c r="L567" s="854">
        <v>11581.88625</v>
      </c>
      <c r="M567" s="855">
        <v>0.28625464029081482</v>
      </c>
      <c r="O567" t="s">
        <v>462</v>
      </c>
      <c r="P567">
        <v>89.358699999999999</v>
      </c>
      <c r="Q567">
        <v>0</v>
      </c>
      <c r="R567">
        <v>-1</v>
      </c>
      <c r="S567">
        <v>903.16762000000006</v>
      </c>
      <c r="T567">
        <v>981.49928</v>
      </c>
      <c r="U567">
        <v>8.6729925060865076E-2</v>
      </c>
      <c r="V567">
        <v>1330.5591999999999</v>
      </c>
      <c r="W567">
        <v>-0.26234076619815183</v>
      </c>
      <c r="X567">
        <v>9004.34944</v>
      </c>
      <c r="Y567">
        <v>11581.88625</v>
      </c>
      <c r="Z567">
        <v>0.28625464029081482</v>
      </c>
      <c r="AC567" t="s">
        <v>462</v>
      </c>
      <c r="AD567">
        <v>11581.88625</v>
      </c>
      <c r="AF567" t="s">
        <v>462</v>
      </c>
      <c r="AG567">
        <v>0.28625464029081482</v>
      </c>
    </row>
    <row r="568" spans="1:33" hidden="1">
      <c r="A568" s="851" t="s">
        <v>5139</v>
      </c>
      <c r="B568" s="851" t="s">
        <v>462</v>
      </c>
      <c r="C568" s="854">
        <v>0</v>
      </c>
      <c r="D568" s="854">
        <v>0</v>
      </c>
      <c r="E568" s="855" t="s">
        <v>1082</v>
      </c>
      <c r="F568" s="854">
        <v>0</v>
      </c>
      <c r="G568" s="854">
        <v>0</v>
      </c>
      <c r="H568" s="855" t="s">
        <v>1082</v>
      </c>
      <c r="I568" s="854">
        <v>6.87758</v>
      </c>
      <c r="J568" s="855">
        <v>-1</v>
      </c>
      <c r="K568" s="854">
        <v>1.53992</v>
      </c>
      <c r="L568" s="854">
        <v>53.773359999999997</v>
      </c>
      <c r="M568" s="855">
        <v>33.91958023793444</v>
      </c>
      <c r="O568" t="s">
        <v>462</v>
      </c>
      <c r="P568">
        <v>0</v>
      </c>
      <c r="Q568">
        <v>0</v>
      </c>
      <c r="R568" t="s">
        <v>1082</v>
      </c>
      <c r="S568">
        <v>0</v>
      </c>
      <c r="T568">
        <v>0</v>
      </c>
      <c r="U568" t="s">
        <v>1082</v>
      </c>
      <c r="V568">
        <v>6.87758</v>
      </c>
      <c r="W568">
        <v>-1</v>
      </c>
      <c r="X568">
        <v>1.53992</v>
      </c>
      <c r="Y568">
        <v>53.773359999999997</v>
      </c>
      <c r="Z568">
        <v>33.91958023793444</v>
      </c>
      <c r="AC568" t="s">
        <v>462</v>
      </c>
      <c r="AD568">
        <v>53.773359999999997</v>
      </c>
      <c r="AF568" t="s">
        <v>462</v>
      </c>
      <c r="AG568">
        <v>33.91958023793444</v>
      </c>
    </row>
    <row r="569" spans="1:33" hidden="1">
      <c r="A569" s="851" t="s">
        <v>5140</v>
      </c>
      <c r="B569" s="851" t="s">
        <v>462</v>
      </c>
      <c r="C569" s="854">
        <v>662.16201000000001</v>
      </c>
      <c r="D569" s="854">
        <v>0</v>
      </c>
      <c r="E569" s="855">
        <v>-1</v>
      </c>
      <c r="F569" s="854">
        <v>8215.9574499999999</v>
      </c>
      <c r="G569" s="854">
        <v>7204.81718</v>
      </c>
      <c r="H569" s="855">
        <v>-0.12307029048695961</v>
      </c>
      <c r="I569" s="854">
        <v>6537.1955399999997</v>
      </c>
      <c r="J569" s="855">
        <v>0.10212661315007887</v>
      </c>
      <c r="K569" s="854">
        <v>77890.403309999994</v>
      </c>
      <c r="L569" s="854">
        <v>83685.287410000004</v>
      </c>
      <c r="M569" s="855">
        <v>7.439792135799661E-2</v>
      </c>
      <c r="O569" t="s">
        <v>462</v>
      </c>
      <c r="P569">
        <v>662.16201000000001</v>
      </c>
      <c r="Q569">
        <v>0</v>
      </c>
      <c r="R569">
        <v>-1</v>
      </c>
      <c r="S569">
        <v>8215.9574499999999</v>
      </c>
      <c r="T569">
        <v>7204.81718</v>
      </c>
      <c r="U569">
        <v>-0.12307029048695961</v>
      </c>
      <c r="V569">
        <v>6537.1955399999997</v>
      </c>
      <c r="W569">
        <v>0.10212661315007887</v>
      </c>
      <c r="X569">
        <v>77890.403309999994</v>
      </c>
      <c r="Y569">
        <v>83685.287410000004</v>
      </c>
      <c r="Z569">
        <v>7.439792135799661E-2</v>
      </c>
      <c r="AC569" t="s">
        <v>462</v>
      </c>
      <c r="AD569">
        <v>83685.287410000004</v>
      </c>
      <c r="AF569" t="s">
        <v>462</v>
      </c>
      <c r="AG569">
        <v>7.439792135799661E-2</v>
      </c>
    </row>
    <row r="570" spans="1:33" hidden="1">
      <c r="A570" s="851" t="s">
        <v>5141</v>
      </c>
      <c r="B570" s="851" t="s">
        <v>462</v>
      </c>
      <c r="C570" s="854">
        <v>0.99131000000000002</v>
      </c>
      <c r="D570" s="854">
        <v>0</v>
      </c>
      <c r="E570" s="855">
        <v>-1</v>
      </c>
      <c r="F570" s="854">
        <v>2.2862200000000001</v>
      </c>
      <c r="G570" s="854">
        <v>0</v>
      </c>
      <c r="H570" s="855">
        <v>-1</v>
      </c>
      <c r="I570" s="854">
        <v>0</v>
      </c>
      <c r="J570" s="855" t="s">
        <v>1082</v>
      </c>
      <c r="K570" s="854">
        <v>214.34276</v>
      </c>
      <c r="L570" s="854">
        <v>24.835450000000002</v>
      </c>
      <c r="M570" s="855">
        <v>-0.88413207891883072</v>
      </c>
      <c r="O570" t="s">
        <v>462</v>
      </c>
      <c r="P570">
        <v>0.99131000000000002</v>
      </c>
      <c r="Q570">
        <v>0</v>
      </c>
      <c r="R570">
        <v>-1</v>
      </c>
      <c r="S570">
        <v>2.2862200000000001</v>
      </c>
      <c r="T570">
        <v>0</v>
      </c>
      <c r="U570">
        <v>-1</v>
      </c>
      <c r="V570">
        <v>0</v>
      </c>
      <c r="W570" t="s">
        <v>1082</v>
      </c>
      <c r="X570">
        <v>214.34276</v>
      </c>
      <c r="Y570">
        <v>24.835450000000002</v>
      </c>
      <c r="Z570">
        <v>-0.88413207891883072</v>
      </c>
      <c r="AC570" t="s">
        <v>462</v>
      </c>
      <c r="AD570">
        <v>24.835450000000002</v>
      </c>
      <c r="AF570" t="s">
        <v>462</v>
      </c>
      <c r="AG570">
        <v>-0.88413207891883072</v>
      </c>
    </row>
    <row r="571" spans="1:33" hidden="1">
      <c r="A571" s="851" t="s">
        <v>5142</v>
      </c>
      <c r="B571" s="851" t="s">
        <v>462</v>
      </c>
      <c r="C571" s="854">
        <v>2307.8280500000001</v>
      </c>
      <c r="D571" s="854">
        <v>792.41124000000002</v>
      </c>
      <c r="E571" s="855">
        <v>-0.65664199289024161</v>
      </c>
      <c r="F571" s="854">
        <v>27178.730350000002</v>
      </c>
      <c r="G571" s="854">
        <v>23249.091499999999</v>
      </c>
      <c r="H571" s="855">
        <v>-0.14458507808846199</v>
      </c>
      <c r="I571" s="854">
        <v>22211.158169999999</v>
      </c>
      <c r="J571" s="855">
        <v>4.6730266024664457E-2</v>
      </c>
      <c r="K571" s="854">
        <v>288287.27059999999</v>
      </c>
      <c r="L571" s="854">
        <v>256391.29569</v>
      </c>
      <c r="M571" s="855">
        <v>-0.1106395535384419</v>
      </c>
      <c r="O571" t="s">
        <v>462</v>
      </c>
      <c r="P571">
        <v>2307.8280500000001</v>
      </c>
      <c r="Q571">
        <v>792.41124000000002</v>
      </c>
      <c r="R571">
        <v>-0.65664199289024161</v>
      </c>
      <c r="S571">
        <v>27178.730350000002</v>
      </c>
      <c r="T571">
        <v>23249.091499999999</v>
      </c>
      <c r="U571">
        <v>-0.14458507808846199</v>
      </c>
      <c r="V571">
        <v>22211.158169999999</v>
      </c>
      <c r="W571">
        <v>4.6730266024664457E-2</v>
      </c>
      <c r="X571">
        <v>288287.27059999999</v>
      </c>
      <c r="Y571">
        <v>256391.29569</v>
      </c>
      <c r="Z571">
        <v>-0.1106395535384419</v>
      </c>
      <c r="AC571" t="s">
        <v>462</v>
      </c>
      <c r="AD571">
        <v>256391.29569</v>
      </c>
      <c r="AF571" t="s">
        <v>462</v>
      </c>
      <c r="AG571">
        <v>-0.1106395535384419</v>
      </c>
    </row>
    <row r="572" spans="1:33" hidden="1">
      <c r="A572" s="851" t="s">
        <v>5144</v>
      </c>
      <c r="B572" s="851" t="s">
        <v>462</v>
      </c>
      <c r="C572" s="854">
        <v>72.208979999999997</v>
      </c>
      <c r="D572" s="854">
        <v>49.856189999999998</v>
      </c>
      <c r="E572" s="855">
        <v>-0.30955692768406362</v>
      </c>
      <c r="F572" s="854">
        <v>1410.59106</v>
      </c>
      <c r="G572" s="854">
        <v>1739.3049599999999</v>
      </c>
      <c r="H572" s="855">
        <v>0.23303274019048437</v>
      </c>
      <c r="I572" s="854">
        <v>951.86787000000004</v>
      </c>
      <c r="J572" s="855">
        <v>0.8272546167568402</v>
      </c>
      <c r="K572" s="854">
        <v>13127.284949999999</v>
      </c>
      <c r="L572" s="854">
        <v>8661.5244199999997</v>
      </c>
      <c r="M572" s="855">
        <v>-0.34018919730998909</v>
      </c>
      <c r="O572" t="s">
        <v>462</v>
      </c>
      <c r="P572">
        <v>72.208979999999997</v>
      </c>
      <c r="Q572">
        <v>49.856189999999998</v>
      </c>
      <c r="R572">
        <v>-0.30955692768406362</v>
      </c>
      <c r="S572">
        <v>1410.59106</v>
      </c>
      <c r="T572">
        <v>1739.3049599999999</v>
      </c>
      <c r="U572">
        <v>0.23303274019048437</v>
      </c>
      <c r="V572">
        <v>951.86787000000004</v>
      </c>
      <c r="W572">
        <v>0.8272546167568402</v>
      </c>
      <c r="X572">
        <v>13127.284949999999</v>
      </c>
      <c r="Y572">
        <v>8661.5244199999997</v>
      </c>
      <c r="Z572">
        <v>-0.34018919730998909</v>
      </c>
      <c r="AC572" t="s">
        <v>462</v>
      </c>
      <c r="AD572">
        <v>8661.5244199999997</v>
      </c>
      <c r="AF572" t="s">
        <v>462</v>
      </c>
      <c r="AG572">
        <v>-0.34018919730998909</v>
      </c>
    </row>
    <row r="573" spans="1:33" hidden="1">
      <c r="A573" s="851" t="s">
        <v>5145</v>
      </c>
      <c r="B573" s="851" t="s">
        <v>462</v>
      </c>
      <c r="C573" s="854">
        <v>0</v>
      </c>
      <c r="D573" s="854">
        <v>0</v>
      </c>
      <c r="E573" s="855" t="s">
        <v>1082</v>
      </c>
      <c r="F573" s="854">
        <v>0</v>
      </c>
      <c r="G573" s="854">
        <v>0</v>
      </c>
      <c r="H573" s="855" t="s">
        <v>1082</v>
      </c>
      <c r="I573" s="854">
        <v>41.996679999999998</v>
      </c>
      <c r="J573" s="855">
        <v>-1</v>
      </c>
      <c r="K573" s="854">
        <v>35.725389999999997</v>
      </c>
      <c r="L573" s="854">
        <v>52.754429999999999</v>
      </c>
      <c r="M573" s="855">
        <v>0.47666491534452127</v>
      </c>
      <c r="O573" t="s">
        <v>462</v>
      </c>
      <c r="P573">
        <v>0</v>
      </c>
      <c r="Q573">
        <v>0</v>
      </c>
      <c r="R573" t="s">
        <v>1082</v>
      </c>
      <c r="S573">
        <v>0</v>
      </c>
      <c r="T573">
        <v>0</v>
      </c>
      <c r="U573" t="s">
        <v>1082</v>
      </c>
      <c r="V573">
        <v>41.996679999999998</v>
      </c>
      <c r="W573">
        <v>-1</v>
      </c>
      <c r="X573">
        <v>35.725389999999997</v>
      </c>
      <c r="Y573">
        <v>52.754429999999999</v>
      </c>
      <c r="Z573">
        <v>0.47666491534452127</v>
      </c>
      <c r="AC573" t="s">
        <v>462</v>
      </c>
      <c r="AD573">
        <v>52.754429999999999</v>
      </c>
      <c r="AF573" t="s">
        <v>462</v>
      </c>
      <c r="AG573">
        <v>0.47666491534452127</v>
      </c>
    </row>
    <row r="574" spans="1:33" hidden="1">
      <c r="A574" s="852" t="s">
        <v>735</v>
      </c>
      <c r="B574" s="852" t="s">
        <v>462</v>
      </c>
      <c r="C574" s="856">
        <v>18271.23517</v>
      </c>
      <c r="D574" s="856">
        <v>4639.1137600000002</v>
      </c>
      <c r="E574" s="857">
        <v>-0.74609741942257535</v>
      </c>
      <c r="F574" s="856">
        <v>300364.45299999998</v>
      </c>
      <c r="G574" s="856">
        <v>270067.67417999997</v>
      </c>
      <c r="H574" s="857">
        <v>-0.10086672546434783</v>
      </c>
      <c r="I574" s="856">
        <v>274810.35028000001</v>
      </c>
      <c r="J574" s="857">
        <v>-1.7257996633561312E-2</v>
      </c>
      <c r="K574" s="856">
        <v>3105198.0043700002</v>
      </c>
      <c r="L574" s="856">
        <v>2934192.4186900002</v>
      </c>
      <c r="M574" s="857">
        <v>-5.507075086333979E-2</v>
      </c>
      <c r="O574" t="s">
        <v>462</v>
      </c>
      <c r="P574">
        <v>18271.23517</v>
      </c>
      <c r="Q574">
        <v>4639.1137600000002</v>
      </c>
      <c r="R574">
        <v>-0.74609741942257535</v>
      </c>
      <c r="S574">
        <v>300364.45299999998</v>
      </c>
      <c r="T574">
        <v>270067.67417999997</v>
      </c>
      <c r="U574">
        <v>-0.10086672546434783</v>
      </c>
      <c r="V574">
        <v>274810.35028000001</v>
      </c>
      <c r="W574">
        <v>-1.7257996633561312E-2</v>
      </c>
      <c r="X574">
        <v>3105198.0043700002</v>
      </c>
      <c r="Y574">
        <v>2934192.4186900002</v>
      </c>
      <c r="Z574">
        <v>-5.507075086333979E-2</v>
      </c>
      <c r="AC574" t="s">
        <v>462</v>
      </c>
      <c r="AD574">
        <v>2934192.4186900002</v>
      </c>
      <c r="AF574" t="s">
        <v>462</v>
      </c>
      <c r="AG574">
        <v>-5.507075086333979E-2</v>
      </c>
    </row>
    <row r="575" spans="1:33" hidden="1">
      <c r="A575" s="851" t="s">
        <v>5119</v>
      </c>
      <c r="B575" s="851" t="s">
        <v>464</v>
      </c>
      <c r="C575" s="854">
        <v>9</v>
      </c>
      <c r="D575" s="854">
        <v>0</v>
      </c>
      <c r="E575" s="855">
        <v>-1</v>
      </c>
      <c r="F575" s="854">
        <v>825.44519000000003</v>
      </c>
      <c r="G575" s="854">
        <v>685.68356000000006</v>
      </c>
      <c r="H575" s="855">
        <v>-0.16931666898440578</v>
      </c>
      <c r="I575" s="854">
        <v>416.33551</v>
      </c>
      <c r="J575" s="855">
        <v>0.64694949993576101</v>
      </c>
      <c r="K575" s="854">
        <v>11958.20506</v>
      </c>
      <c r="L575" s="854">
        <v>4997.3338100000001</v>
      </c>
      <c r="M575" s="855">
        <v>-0.58210000707246612</v>
      </c>
      <c r="O575" t="s">
        <v>464</v>
      </c>
      <c r="P575">
        <v>9</v>
      </c>
      <c r="Q575">
        <v>0</v>
      </c>
      <c r="R575">
        <v>-1</v>
      </c>
      <c r="S575">
        <v>825.44519000000003</v>
      </c>
      <c r="T575">
        <v>685.68356000000006</v>
      </c>
      <c r="U575">
        <v>-0.16931666898440578</v>
      </c>
      <c r="V575">
        <v>416.33551</v>
      </c>
      <c r="W575">
        <v>0.64694949993576101</v>
      </c>
      <c r="X575">
        <v>11958.20506</v>
      </c>
      <c r="Y575">
        <v>4997.3338100000001</v>
      </c>
      <c r="Z575">
        <v>-0.58210000707246612</v>
      </c>
      <c r="AC575" t="s">
        <v>464</v>
      </c>
      <c r="AD575">
        <v>4997.3338100000001</v>
      </c>
      <c r="AF575" t="s">
        <v>464</v>
      </c>
      <c r="AG575">
        <v>-0.58210000707246612</v>
      </c>
    </row>
    <row r="576" spans="1:33" hidden="1">
      <c r="A576" s="851" t="s">
        <v>5120</v>
      </c>
      <c r="B576" s="851" t="s">
        <v>464</v>
      </c>
      <c r="C576" s="854">
        <v>20.075700000000001</v>
      </c>
      <c r="D576" s="854">
        <v>0</v>
      </c>
      <c r="E576" s="855">
        <v>-1</v>
      </c>
      <c r="F576" s="854">
        <v>299.99405999999999</v>
      </c>
      <c r="G576" s="854">
        <v>600.15338999999994</v>
      </c>
      <c r="H576" s="855">
        <v>1.0005509109080357</v>
      </c>
      <c r="I576" s="854">
        <v>414.19326000000001</v>
      </c>
      <c r="J576" s="855">
        <v>0.44896947381519414</v>
      </c>
      <c r="K576" s="854">
        <v>2950.0182599999998</v>
      </c>
      <c r="L576" s="854">
        <v>4592.1642000000002</v>
      </c>
      <c r="M576" s="855">
        <v>0.55665619507046737</v>
      </c>
      <c r="O576" t="s">
        <v>464</v>
      </c>
      <c r="P576">
        <v>20.075700000000001</v>
      </c>
      <c r="Q576">
        <v>0</v>
      </c>
      <c r="R576">
        <v>-1</v>
      </c>
      <c r="S576">
        <v>299.99405999999999</v>
      </c>
      <c r="T576">
        <v>600.15338999999994</v>
      </c>
      <c r="U576">
        <v>1.0005509109080357</v>
      </c>
      <c r="V576">
        <v>414.19326000000001</v>
      </c>
      <c r="W576">
        <v>0.44896947381519414</v>
      </c>
      <c r="X576">
        <v>2950.0182599999998</v>
      </c>
      <c r="Y576">
        <v>4592.1642000000002</v>
      </c>
      <c r="Z576">
        <v>0.55665619507046737</v>
      </c>
      <c r="AC576" t="s">
        <v>464</v>
      </c>
      <c r="AD576">
        <v>4592.1642000000002</v>
      </c>
      <c r="AF576" t="s">
        <v>464</v>
      </c>
      <c r="AG576">
        <v>0.55665619507046737</v>
      </c>
    </row>
    <row r="577" spans="1:33" hidden="1">
      <c r="A577" s="851" t="s">
        <v>5121</v>
      </c>
      <c r="B577" s="851" t="s">
        <v>464</v>
      </c>
      <c r="C577" s="854">
        <v>84.243440000000007</v>
      </c>
      <c r="D577" s="854">
        <v>0</v>
      </c>
      <c r="E577" s="855">
        <v>-1</v>
      </c>
      <c r="F577" s="854">
        <v>1320.66183</v>
      </c>
      <c r="G577" s="854">
        <v>1173.5200600000001</v>
      </c>
      <c r="H577" s="855">
        <v>-0.11141517582892502</v>
      </c>
      <c r="I577" s="854">
        <v>1401.1043400000001</v>
      </c>
      <c r="J577" s="855">
        <v>-0.16243207126173065</v>
      </c>
      <c r="K577" s="854">
        <v>10797.186400000001</v>
      </c>
      <c r="L577" s="854">
        <v>10414.93053</v>
      </c>
      <c r="M577" s="855">
        <v>-3.5403285248460703E-2</v>
      </c>
      <c r="O577" t="s">
        <v>464</v>
      </c>
      <c r="P577">
        <v>84.243440000000007</v>
      </c>
      <c r="Q577">
        <v>0</v>
      </c>
      <c r="R577">
        <v>-1</v>
      </c>
      <c r="S577">
        <v>1320.66183</v>
      </c>
      <c r="T577">
        <v>1173.5200600000001</v>
      </c>
      <c r="U577">
        <v>-0.11141517582892502</v>
      </c>
      <c r="V577">
        <v>1401.1043400000001</v>
      </c>
      <c r="W577">
        <v>-0.16243207126173065</v>
      </c>
      <c r="X577">
        <v>10797.186400000001</v>
      </c>
      <c r="Y577">
        <v>10414.93053</v>
      </c>
      <c r="Z577">
        <v>-3.5403285248460703E-2</v>
      </c>
      <c r="AC577" t="s">
        <v>464</v>
      </c>
      <c r="AD577">
        <v>10414.93053</v>
      </c>
      <c r="AF577" t="s">
        <v>464</v>
      </c>
      <c r="AG577">
        <v>-3.5403285248460703E-2</v>
      </c>
    </row>
    <row r="578" spans="1:33" hidden="1">
      <c r="A578" s="851" t="s">
        <v>5122</v>
      </c>
      <c r="B578" s="851" t="s">
        <v>464</v>
      </c>
      <c r="C578" s="854">
        <v>0</v>
      </c>
      <c r="D578" s="854">
        <v>0</v>
      </c>
      <c r="E578" s="855" t="s">
        <v>1082</v>
      </c>
      <c r="F578" s="854">
        <v>0</v>
      </c>
      <c r="G578" s="854">
        <v>0.52490999999999999</v>
      </c>
      <c r="H578" s="855" t="s">
        <v>1082</v>
      </c>
      <c r="I578" s="854">
        <v>2.7614700000000001</v>
      </c>
      <c r="J578" s="855">
        <v>-0.8099164575389195</v>
      </c>
      <c r="K578" s="854">
        <v>7.5083000000000002</v>
      </c>
      <c r="L578" s="854">
        <v>15.14542</v>
      </c>
      <c r="M578" s="855">
        <v>1.0171570129057175</v>
      </c>
      <c r="O578" t="s">
        <v>464</v>
      </c>
      <c r="P578">
        <v>0</v>
      </c>
      <c r="Q578">
        <v>0</v>
      </c>
      <c r="R578" t="s">
        <v>1082</v>
      </c>
      <c r="S578">
        <v>0</v>
      </c>
      <c r="T578">
        <v>0.52490999999999999</v>
      </c>
      <c r="U578" t="s">
        <v>1082</v>
      </c>
      <c r="V578">
        <v>2.7614700000000001</v>
      </c>
      <c r="W578">
        <v>-0.8099164575389195</v>
      </c>
      <c r="X578">
        <v>7.5083000000000002</v>
      </c>
      <c r="Y578">
        <v>15.14542</v>
      </c>
      <c r="Z578">
        <v>1.0171570129057175</v>
      </c>
      <c r="AC578" t="s">
        <v>464</v>
      </c>
      <c r="AD578">
        <v>15.14542</v>
      </c>
      <c r="AF578" t="s">
        <v>464</v>
      </c>
      <c r="AG578">
        <v>1.0171570129057175</v>
      </c>
    </row>
    <row r="579" spans="1:33" hidden="1">
      <c r="A579" s="851" t="s">
        <v>5123</v>
      </c>
      <c r="B579" s="851" t="s">
        <v>464</v>
      </c>
      <c r="C579" s="854">
        <v>0</v>
      </c>
      <c r="D579" s="854">
        <v>0</v>
      </c>
      <c r="E579" s="855" t="s">
        <v>1082</v>
      </c>
      <c r="F579" s="854">
        <v>5.0000000000000001E-4</v>
      </c>
      <c r="G579" s="854">
        <v>2.9510000000000002E-2</v>
      </c>
      <c r="H579" s="855">
        <v>58.02</v>
      </c>
      <c r="I579" s="854">
        <v>1.5972</v>
      </c>
      <c r="J579" s="855">
        <v>-0.98152391685449536</v>
      </c>
      <c r="K579" s="854">
        <v>4.4029999999999996</v>
      </c>
      <c r="L579" s="854">
        <v>7.88774</v>
      </c>
      <c r="M579" s="855">
        <v>0.79144674085850575</v>
      </c>
      <c r="O579" t="s">
        <v>464</v>
      </c>
      <c r="P579">
        <v>0</v>
      </c>
      <c r="Q579">
        <v>0</v>
      </c>
      <c r="R579" t="s">
        <v>1082</v>
      </c>
      <c r="S579">
        <v>5.0000000000000001E-4</v>
      </c>
      <c r="T579">
        <v>2.9510000000000002E-2</v>
      </c>
      <c r="U579">
        <v>58.02</v>
      </c>
      <c r="V579">
        <v>1.5972</v>
      </c>
      <c r="W579">
        <v>-0.98152391685449536</v>
      </c>
      <c r="X579">
        <v>4.4029999999999996</v>
      </c>
      <c r="Y579">
        <v>7.88774</v>
      </c>
      <c r="Z579">
        <v>0.79144674085850575</v>
      </c>
      <c r="AC579" t="s">
        <v>464</v>
      </c>
      <c r="AD579">
        <v>7.88774</v>
      </c>
      <c r="AF579" t="s">
        <v>464</v>
      </c>
      <c r="AG579">
        <v>0.79144674085850575</v>
      </c>
    </row>
    <row r="580" spans="1:33">
      <c r="A580" s="851" t="s">
        <v>5124</v>
      </c>
      <c r="B580" s="851" t="s">
        <v>464</v>
      </c>
      <c r="C580" s="854">
        <v>5.0000000000000002E-5</v>
      </c>
      <c r="D580" s="854">
        <v>0</v>
      </c>
      <c r="E580" s="855">
        <v>-1</v>
      </c>
      <c r="F580" s="854">
        <v>640.99653000000001</v>
      </c>
      <c r="G580" s="854">
        <v>859.82438999999999</v>
      </c>
      <c r="H580" s="855">
        <v>0.34138696507452226</v>
      </c>
      <c r="I580" s="854">
        <v>750.17373999999995</v>
      </c>
      <c r="J580" s="855">
        <v>0.14616700659236614</v>
      </c>
      <c r="K580" s="854">
        <v>7505.9472400000004</v>
      </c>
      <c r="L580" s="854">
        <v>7537.4225500000002</v>
      </c>
      <c r="M580" s="855">
        <v>4.1933827928157807E-3</v>
      </c>
      <c r="O580" t="s">
        <v>464</v>
      </c>
      <c r="P580">
        <v>5.0000000000000002E-5</v>
      </c>
      <c r="Q580">
        <v>0</v>
      </c>
      <c r="R580">
        <v>-1</v>
      </c>
      <c r="S580">
        <v>640.99653000000001</v>
      </c>
      <c r="T580">
        <v>859.82438999999999</v>
      </c>
      <c r="U580">
        <v>0.34138696507452226</v>
      </c>
      <c r="V580">
        <v>750.17373999999995</v>
      </c>
      <c r="W580">
        <v>0.14616700659236614</v>
      </c>
      <c r="X580">
        <v>7505.9472400000004</v>
      </c>
      <c r="Y580">
        <v>7537.4225500000002</v>
      </c>
      <c r="Z580">
        <v>4.1933827928157807E-3</v>
      </c>
      <c r="AC580" t="s">
        <v>464</v>
      </c>
      <c r="AD580">
        <v>7537.4225500000002</v>
      </c>
      <c r="AF580" t="s">
        <v>464</v>
      </c>
      <c r="AG580">
        <v>4.1933827928157807E-3</v>
      </c>
    </row>
    <row r="581" spans="1:33" hidden="1">
      <c r="A581" s="851" t="s">
        <v>5125</v>
      </c>
      <c r="B581" s="851" t="s">
        <v>464</v>
      </c>
      <c r="C581" s="854">
        <v>0</v>
      </c>
      <c r="D581" s="854">
        <v>0</v>
      </c>
      <c r="E581" s="855" t="s">
        <v>1082</v>
      </c>
      <c r="F581" s="854">
        <v>0</v>
      </c>
      <c r="G581" s="854">
        <v>0</v>
      </c>
      <c r="H581" s="855" t="s">
        <v>1082</v>
      </c>
      <c r="I581" s="854">
        <v>0</v>
      </c>
      <c r="J581" s="855" t="s">
        <v>1082</v>
      </c>
      <c r="K581" s="854">
        <v>18.06054</v>
      </c>
      <c r="L581" s="854">
        <v>0</v>
      </c>
      <c r="M581" s="855">
        <v>-1</v>
      </c>
      <c r="O581" t="s">
        <v>464</v>
      </c>
      <c r="P581">
        <v>0</v>
      </c>
      <c r="Q581">
        <v>0</v>
      </c>
      <c r="R581" t="s">
        <v>1082</v>
      </c>
      <c r="S581">
        <v>0</v>
      </c>
      <c r="T581">
        <v>0</v>
      </c>
      <c r="U581" t="s">
        <v>1082</v>
      </c>
      <c r="V581">
        <v>0</v>
      </c>
      <c r="W581" t="s">
        <v>1082</v>
      </c>
      <c r="X581">
        <v>18.06054</v>
      </c>
      <c r="Y581">
        <v>0</v>
      </c>
      <c r="Z581">
        <v>-1</v>
      </c>
      <c r="AC581" t="s">
        <v>464</v>
      </c>
      <c r="AD581">
        <v>0</v>
      </c>
      <c r="AF581" t="s">
        <v>464</v>
      </c>
      <c r="AG581">
        <v>-1</v>
      </c>
    </row>
    <row r="582" spans="1:33" hidden="1">
      <c r="A582" s="851" t="s">
        <v>5126</v>
      </c>
      <c r="B582" s="851" t="s">
        <v>464</v>
      </c>
      <c r="C582" s="854">
        <v>0</v>
      </c>
      <c r="D582" s="854">
        <v>0</v>
      </c>
      <c r="E582" s="855" t="s">
        <v>1082</v>
      </c>
      <c r="F582" s="854">
        <v>0</v>
      </c>
      <c r="G582" s="854">
        <v>0</v>
      </c>
      <c r="H582" s="855" t="s">
        <v>1082</v>
      </c>
      <c r="I582" s="854">
        <v>0</v>
      </c>
      <c r="J582" s="855" t="s">
        <v>1082</v>
      </c>
      <c r="K582" s="854">
        <v>0.82157000000000002</v>
      </c>
      <c r="L582" s="854">
        <v>1.95499</v>
      </c>
      <c r="M582" s="855">
        <v>1.3795781248098153</v>
      </c>
      <c r="O582" t="s">
        <v>464</v>
      </c>
      <c r="P582">
        <v>0</v>
      </c>
      <c r="Q582">
        <v>0</v>
      </c>
      <c r="R582" t="s">
        <v>1082</v>
      </c>
      <c r="S582">
        <v>0</v>
      </c>
      <c r="T582">
        <v>0</v>
      </c>
      <c r="U582" t="s">
        <v>1082</v>
      </c>
      <c r="V582">
        <v>0</v>
      </c>
      <c r="W582" t="s">
        <v>1082</v>
      </c>
      <c r="X582">
        <v>0.82157000000000002</v>
      </c>
      <c r="Y582">
        <v>1.95499</v>
      </c>
      <c r="Z582">
        <v>1.3795781248098153</v>
      </c>
      <c r="AC582" t="s">
        <v>464</v>
      </c>
      <c r="AD582">
        <v>1.95499</v>
      </c>
      <c r="AF582" t="s">
        <v>464</v>
      </c>
      <c r="AG582">
        <v>1.3795781248098153</v>
      </c>
    </row>
    <row r="583" spans="1:33" hidden="1">
      <c r="A583" s="851" t="s">
        <v>5127</v>
      </c>
      <c r="B583" s="851" t="s">
        <v>464</v>
      </c>
      <c r="C583" s="854">
        <v>0</v>
      </c>
      <c r="D583" s="854">
        <v>0</v>
      </c>
      <c r="E583" s="855" t="s">
        <v>1082</v>
      </c>
      <c r="F583" s="854">
        <v>0</v>
      </c>
      <c r="G583" s="854">
        <v>17.104859999999999</v>
      </c>
      <c r="H583" s="855" t="s">
        <v>1082</v>
      </c>
      <c r="I583" s="854">
        <v>0</v>
      </c>
      <c r="J583" s="855" t="s">
        <v>1082</v>
      </c>
      <c r="K583" s="854">
        <v>14.753130000000001</v>
      </c>
      <c r="L583" s="854">
        <v>19.673549999999999</v>
      </c>
      <c r="M583" s="855">
        <v>0.33351702316728704</v>
      </c>
      <c r="O583" t="s">
        <v>464</v>
      </c>
      <c r="P583">
        <v>0</v>
      </c>
      <c r="Q583">
        <v>0</v>
      </c>
      <c r="R583" t="s">
        <v>1082</v>
      </c>
      <c r="S583">
        <v>0</v>
      </c>
      <c r="T583">
        <v>17.104859999999999</v>
      </c>
      <c r="U583" t="s">
        <v>1082</v>
      </c>
      <c r="V583">
        <v>0</v>
      </c>
      <c r="W583" t="s">
        <v>1082</v>
      </c>
      <c r="X583">
        <v>14.753130000000001</v>
      </c>
      <c r="Y583">
        <v>19.673549999999999</v>
      </c>
      <c r="Z583">
        <v>0.33351702316728704</v>
      </c>
      <c r="AC583" t="s">
        <v>464</v>
      </c>
      <c r="AD583">
        <v>19.673549999999999</v>
      </c>
      <c r="AF583" t="s">
        <v>464</v>
      </c>
      <c r="AG583">
        <v>0.33351702316728704</v>
      </c>
    </row>
    <row r="584" spans="1:33" hidden="1">
      <c r="A584" s="851" t="s">
        <v>5128</v>
      </c>
      <c r="B584" s="851" t="s">
        <v>464</v>
      </c>
      <c r="C584" s="854">
        <v>1.24E-3</v>
      </c>
      <c r="D584" s="854">
        <v>0</v>
      </c>
      <c r="E584" s="855">
        <v>-1</v>
      </c>
      <c r="F584" s="854">
        <v>11.83938</v>
      </c>
      <c r="G584" s="854">
        <v>347.26603999999998</v>
      </c>
      <c r="H584" s="855">
        <v>28.331437963812292</v>
      </c>
      <c r="I584" s="854">
        <v>75.779600000000002</v>
      </c>
      <c r="J584" s="855">
        <v>3.5825794804934308</v>
      </c>
      <c r="K584" s="854">
        <v>1402.7939699999999</v>
      </c>
      <c r="L584" s="854">
        <v>1366.78745</v>
      </c>
      <c r="M584" s="855">
        <v>-2.566771797571954E-2</v>
      </c>
      <c r="O584" t="s">
        <v>464</v>
      </c>
      <c r="P584">
        <v>1.24E-3</v>
      </c>
      <c r="Q584">
        <v>0</v>
      </c>
      <c r="R584">
        <v>-1</v>
      </c>
      <c r="S584">
        <v>11.83938</v>
      </c>
      <c r="T584">
        <v>347.26603999999998</v>
      </c>
      <c r="U584">
        <v>28.331437963812292</v>
      </c>
      <c r="V584">
        <v>75.779600000000002</v>
      </c>
      <c r="W584">
        <v>3.5825794804934308</v>
      </c>
      <c r="X584">
        <v>1402.7939699999999</v>
      </c>
      <c r="Y584">
        <v>1366.78745</v>
      </c>
      <c r="Z584">
        <v>-2.566771797571954E-2</v>
      </c>
      <c r="AC584" t="s">
        <v>464</v>
      </c>
      <c r="AD584">
        <v>1366.78745</v>
      </c>
      <c r="AF584" t="s">
        <v>464</v>
      </c>
      <c r="AG584">
        <v>-2.566771797571954E-2</v>
      </c>
    </row>
    <row r="585" spans="1:33" hidden="1">
      <c r="A585" s="851" t="s">
        <v>5129</v>
      </c>
      <c r="B585" s="851" t="s">
        <v>464</v>
      </c>
      <c r="C585" s="854">
        <v>172.738</v>
      </c>
      <c r="D585" s="854">
        <v>54.389000000000003</v>
      </c>
      <c r="E585" s="855">
        <v>-0.68513587050909464</v>
      </c>
      <c r="F585" s="854">
        <v>2334.56205</v>
      </c>
      <c r="G585" s="854">
        <v>2871.6703000000002</v>
      </c>
      <c r="H585" s="855">
        <v>0.23006809778305115</v>
      </c>
      <c r="I585" s="854">
        <v>2933.2997</v>
      </c>
      <c r="J585" s="855">
        <v>-2.1010263629045456E-2</v>
      </c>
      <c r="K585" s="854">
        <v>44380.190549999999</v>
      </c>
      <c r="L585" s="854">
        <v>22036.59071</v>
      </c>
      <c r="M585" s="855">
        <v>-0.50345885322026862</v>
      </c>
      <c r="O585" t="s">
        <v>464</v>
      </c>
      <c r="P585">
        <v>172.738</v>
      </c>
      <c r="Q585">
        <v>54.389000000000003</v>
      </c>
      <c r="R585">
        <v>-0.68513587050909464</v>
      </c>
      <c r="S585">
        <v>2334.56205</v>
      </c>
      <c r="T585">
        <v>2871.6703000000002</v>
      </c>
      <c r="U585">
        <v>0.23006809778305115</v>
      </c>
      <c r="V585">
        <v>2933.2997</v>
      </c>
      <c r="W585">
        <v>-2.1010263629045456E-2</v>
      </c>
      <c r="X585">
        <v>44380.190549999999</v>
      </c>
      <c r="Y585">
        <v>22036.59071</v>
      </c>
      <c r="Z585">
        <v>-0.50345885322026862</v>
      </c>
      <c r="AC585" t="s">
        <v>464</v>
      </c>
      <c r="AD585">
        <v>22036.59071</v>
      </c>
      <c r="AF585" t="s">
        <v>464</v>
      </c>
      <c r="AG585">
        <v>-0.50345885322026862</v>
      </c>
    </row>
    <row r="586" spans="1:33" hidden="1">
      <c r="A586" s="851" t="s">
        <v>5130</v>
      </c>
      <c r="B586" s="851" t="s">
        <v>464</v>
      </c>
      <c r="C586" s="854">
        <v>2.0895000000000001</v>
      </c>
      <c r="D586" s="854">
        <v>0</v>
      </c>
      <c r="E586" s="855">
        <v>-1</v>
      </c>
      <c r="F586" s="854">
        <v>227.27516</v>
      </c>
      <c r="G586" s="854">
        <v>850.75918000000001</v>
      </c>
      <c r="H586" s="855">
        <v>2.7433003237133349</v>
      </c>
      <c r="I586" s="854">
        <v>995.33609000000001</v>
      </c>
      <c r="J586" s="855">
        <v>-0.14525436327743324</v>
      </c>
      <c r="K586" s="854">
        <v>3861.5050299999998</v>
      </c>
      <c r="L586" s="854">
        <v>5724.6086599999999</v>
      </c>
      <c r="M586" s="855">
        <v>0.4824812127721092</v>
      </c>
      <c r="O586" t="s">
        <v>464</v>
      </c>
      <c r="P586">
        <v>2.0895000000000001</v>
      </c>
      <c r="Q586">
        <v>0</v>
      </c>
      <c r="R586">
        <v>-1</v>
      </c>
      <c r="S586">
        <v>227.27516</v>
      </c>
      <c r="T586">
        <v>850.75918000000001</v>
      </c>
      <c r="U586">
        <v>2.7433003237133349</v>
      </c>
      <c r="V586">
        <v>995.33609000000001</v>
      </c>
      <c r="W586">
        <v>-0.14525436327743324</v>
      </c>
      <c r="X586">
        <v>3861.5050299999998</v>
      </c>
      <c r="Y586">
        <v>5724.6086599999999</v>
      </c>
      <c r="Z586">
        <v>0.4824812127721092</v>
      </c>
      <c r="AC586" t="s">
        <v>464</v>
      </c>
      <c r="AD586">
        <v>5724.6086599999999</v>
      </c>
      <c r="AF586" t="s">
        <v>464</v>
      </c>
      <c r="AG586">
        <v>0.4824812127721092</v>
      </c>
    </row>
    <row r="587" spans="1:33" hidden="1">
      <c r="A587" s="851" t="s">
        <v>5131</v>
      </c>
      <c r="B587" s="851" t="s">
        <v>464</v>
      </c>
      <c r="C587" s="854">
        <v>208.12566000000001</v>
      </c>
      <c r="D587" s="854">
        <v>0.52261999999999997</v>
      </c>
      <c r="E587" s="855">
        <v>-0.99748892087597463</v>
      </c>
      <c r="F587" s="854">
        <v>3334.9852900000001</v>
      </c>
      <c r="G587" s="854">
        <v>1514.2413899999999</v>
      </c>
      <c r="H587" s="855">
        <v>-0.54595260298734338</v>
      </c>
      <c r="I587" s="854">
        <v>1482.10256</v>
      </c>
      <c r="J587" s="855">
        <v>2.1684619450357046E-2</v>
      </c>
      <c r="K587" s="854">
        <v>17597.381259999998</v>
      </c>
      <c r="L587" s="854">
        <v>13512.06242</v>
      </c>
      <c r="M587" s="855">
        <v>-0.23215493144347543</v>
      </c>
      <c r="O587" t="s">
        <v>464</v>
      </c>
      <c r="P587">
        <v>208.12566000000001</v>
      </c>
      <c r="Q587">
        <v>0.52261999999999997</v>
      </c>
      <c r="R587">
        <v>-0.99748892087597463</v>
      </c>
      <c r="S587">
        <v>3334.9852900000001</v>
      </c>
      <c r="T587">
        <v>1514.2413899999999</v>
      </c>
      <c r="U587">
        <v>-0.54595260298734338</v>
      </c>
      <c r="V587">
        <v>1482.10256</v>
      </c>
      <c r="W587">
        <v>2.1684619450357046E-2</v>
      </c>
      <c r="X587">
        <v>17597.381259999998</v>
      </c>
      <c r="Y587">
        <v>13512.06242</v>
      </c>
      <c r="Z587">
        <v>-0.23215493144347543</v>
      </c>
      <c r="AC587" t="s">
        <v>464</v>
      </c>
      <c r="AD587">
        <v>13512.06242</v>
      </c>
      <c r="AF587" t="s">
        <v>464</v>
      </c>
      <c r="AG587">
        <v>-0.23215493144347543</v>
      </c>
    </row>
    <row r="588" spans="1:33" hidden="1">
      <c r="A588" s="851" t="s">
        <v>5133</v>
      </c>
      <c r="B588" s="851" t="s">
        <v>464</v>
      </c>
      <c r="C588" s="854">
        <v>210.51889</v>
      </c>
      <c r="D588" s="854">
        <v>5.2851800000000004</v>
      </c>
      <c r="E588" s="855">
        <v>-0.97489450946658518</v>
      </c>
      <c r="F588" s="854">
        <v>5719.4324100000003</v>
      </c>
      <c r="G588" s="854">
        <v>5417.0568999999996</v>
      </c>
      <c r="H588" s="855">
        <v>-5.2868097448152351E-2</v>
      </c>
      <c r="I588" s="854">
        <v>5669.8395499999997</v>
      </c>
      <c r="J588" s="855">
        <v>-4.4583739587480964E-2</v>
      </c>
      <c r="K588" s="854">
        <v>45413.782330000002</v>
      </c>
      <c r="L588" s="854">
        <v>42609.365389999999</v>
      </c>
      <c r="M588" s="855">
        <v>-6.1752551673006639E-2</v>
      </c>
      <c r="O588" t="s">
        <v>464</v>
      </c>
      <c r="P588">
        <v>210.51889</v>
      </c>
      <c r="Q588">
        <v>5.2851800000000004</v>
      </c>
      <c r="R588">
        <v>-0.97489450946658518</v>
      </c>
      <c r="S588">
        <v>5719.4324100000003</v>
      </c>
      <c r="T588">
        <v>5417.0568999999996</v>
      </c>
      <c r="U588">
        <v>-5.2868097448152351E-2</v>
      </c>
      <c r="V588">
        <v>5669.8395499999997</v>
      </c>
      <c r="W588">
        <v>-4.4583739587480964E-2</v>
      </c>
      <c r="X588">
        <v>45413.782330000002</v>
      </c>
      <c r="Y588">
        <v>42609.365389999999</v>
      </c>
      <c r="Z588">
        <v>-6.1752551673006639E-2</v>
      </c>
      <c r="AC588" t="s">
        <v>464</v>
      </c>
      <c r="AD588">
        <v>42609.365389999999</v>
      </c>
      <c r="AF588" t="s">
        <v>464</v>
      </c>
      <c r="AG588">
        <v>-6.1752551673006639E-2</v>
      </c>
    </row>
    <row r="589" spans="1:33" hidden="1">
      <c r="A589" s="851" t="s">
        <v>5134</v>
      </c>
      <c r="B589" s="851" t="s">
        <v>464</v>
      </c>
      <c r="C589" s="854">
        <v>0</v>
      </c>
      <c r="D589" s="854">
        <v>0</v>
      </c>
      <c r="E589" s="855" t="s">
        <v>1082</v>
      </c>
      <c r="F589" s="854">
        <v>37.654600000000002</v>
      </c>
      <c r="G589" s="854">
        <v>191.3117</v>
      </c>
      <c r="H589" s="855">
        <v>4.0806993036707331</v>
      </c>
      <c r="I589" s="854">
        <v>472.26767000000001</v>
      </c>
      <c r="J589" s="855">
        <v>-0.59490832815212613</v>
      </c>
      <c r="K589" s="854">
        <v>772.94447000000002</v>
      </c>
      <c r="L589" s="854">
        <v>4855.0285400000002</v>
      </c>
      <c r="M589" s="855">
        <v>5.281212594741767</v>
      </c>
      <c r="O589" t="s">
        <v>464</v>
      </c>
      <c r="P589">
        <v>0</v>
      </c>
      <c r="Q589">
        <v>0</v>
      </c>
      <c r="R589" t="s">
        <v>1082</v>
      </c>
      <c r="S589">
        <v>37.654600000000002</v>
      </c>
      <c r="T589">
        <v>191.3117</v>
      </c>
      <c r="U589">
        <v>4.0806993036707331</v>
      </c>
      <c r="V589">
        <v>472.26767000000001</v>
      </c>
      <c r="W589">
        <v>-0.59490832815212613</v>
      </c>
      <c r="X589">
        <v>772.94447000000002</v>
      </c>
      <c r="Y589">
        <v>4855.0285400000002</v>
      </c>
      <c r="Z589">
        <v>5.281212594741767</v>
      </c>
      <c r="AC589" t="s">
        <v>464</v>
      </c>
      <c r="AD589">
        <v>4855.0285400000002</v>
      </c>
      <c r="AF589" t="s">
        <v>464</v>
      </c>
      <c r="AG589">
        <v>5.281212594741767</v>
      </c>
    </row>
    <row r="590" spans="1:33" hidden="1">
      <c r="A590" s="851" t="s">
        <v>5135</v>
      </c>
      <c r="B590" s="851" t="s">
        <v>464</v>
      </c>
      <c r="C590" s="854">
        <v>0</v>
      </c>
      <c r="D590" s="854">
        <v>0</v>
      </c>
      <c r="E590" s="855" t="s">
        <v>1082</v>
      </c>
      <c r="F590" s="854">
        <v>30.76305</v>
      </c>
      <c r="G590" s="854">
        <v>0</v>
      </c>
      <c r="H590" s="855">
        <v>-1</v>
      </c>
      <c r="I590" s="854">
        <v>0</v>
      </c>
      <c r="J590" s="855" t="s">
        <v>1082</v>
      </c>
      <c r="K590" s="854">
        <v>381.15683999999999</v>
      </c>
      <c r="L590" s="854">
        <v>89.284520000000001</v>
      </c>
      <c r="M590" s="855">
        <v>-0.76575385607667434</v>
      </c>
      <c r="O590" t="s">
        <v>464</v>
      </c>
      <c r="P590">
        <v>0</v>
      </c>
      <c r="Q590">
        <v>0</v>
      </c>
      <c r="R590" t="s">
        <v>1082</v>
      </c>
      <c r="S590">
        <v>30.76305</v>
      </c>
      <c r="T590">
        <v>0</v>
      </c>
      <c r="U590">
        <v>-1</v>
      </c>
      <c r="V590">
        <v>0</v>
      </c>
      <c r="W590" t="s">
        <v>1082</v>
      </c>
      <c r="X590">
        <v>381.15683999999999</v>
      </c>
      <c r="Y590">
        <v>89.284520000000001</v>
      </c>
      <c r="Z590">
        <v>-0.76575385607667434</v>
      </c>
      <c r="AC590" t="s">
        <v>464</v>
      </c>
      <c r="AD590">
        <v>89.284520000000001</v>
      </c>
      <c r="AF590" t="s">
        <v>464</v>
      </c>
      <c r="AG590">
        <v>-0.76575385607667434</v>
      </c>
    </row>
    <row r="591" spans="1:33" hidden="1">
      <c r="A591" s="851" t="s">
        <v>5136</v>
      </c>
      <c r="B591" s="851" t="s">
        <v>464</v>
      </c>
      <c r="C591" s="854">
        <v>27.005929999999999</v>
      </c>
      <c r="D591" s="854">
        <v>8.0584399999999992</v>
      </c>
      <c r="E591" s="855">
        <v>-0.7016047956874657</v>
      </c>
      <c r="F591" s="854">
        <v>908.33714999999995</v>
      </c>
      <c r="G591" s="854">
        <v>1401.98966</v>
      </c>
      <c r="H591" s="855">
        <v>0.54346836964666712</v>
      </c>
      <c r="I591" s="854">
        <v>1868.76801</v>
      </c>
      <c r="J591" s="855">
        <v>-0.24977864962489382</v>
      </c>
      <c r="K591" s="854">
        <v>8977.0238800000006</v>
      </c>
      <c r="L591" s="854">
        <v>13599.630870000001</v>
      </c>
      <c r="M591" s="855">
        <v>0.51493758419187796</v>
      </c>
      <c r="O591" t="s">
        <v>464</v>
      </c>
      <c r="P591">
        <v>27.005929999999999</v>
      </c>
      <c r="Q591">
        <v>8.0584399999999992</v>
      </c>
      <c r="R591">
        <v>-0.7016047956874657</v>
      </c>
      <c r="S591">
        <v>908.33714999999995</v>
      </c>
      <c r="T591">
        <v>1401.98966</v>
      </c>
      <c r="U591">
        <v>0.54346836964666712</v>
      </c>
      <c r="V591">
        <v>1868.76801</v>
      </c>
      <c r="W591">
        <v>-0.24977864962489382</v>
      </c>
      <c r="X591">
        <v>8977.0238800000006</v>
      </c>
      <c r="Y591">
        <v>13599.630870000001</v>
      </c>
      <c r="Z591">
        <v>0.51493758419187796</v>
      </c>
      <c r="AC591" t="s">
        <v>464</v>
      </c>
      <c r="AD591">
        <v>13599.630870000001</v>
      </c>
      <c r="AF591" t="s">
        <v>464</v>
      </c>
      <c r="AG591">
        <v>0.51493758419187796</v>
      </c>
    </row>
    <row r="592" spans="1:33" hidden="1">
      <c r="A592" s="851" t="s">
        <v>5137</v>
      </c>
      <c r="B592" s="851" t="s">
        <v>464</v>
      </c>
      <c r="C592" s="854">
        <v>0</v>
      </c>
      <c r="D592" s="854">
        <v>0</v>
      </c>
      <c r="E592" s="855" t="s">
        <v>1082</v>
      </c>
      <c r="F592" s="854">
        <v>0</v>
      </c>
      <c r="G592" s="854">
        <v>29.789650000000002</v>
      </c>
      <c r="H592" s="855" t="s">
        <v>1082</v>
      </c>
      <c r="I592" s="854">
        <v>0</v>
      </c>
      <c r="J592" s="855" t="s">
        <v>1082</v>
      </c>
      <c r="K592" s="854">
        <v>26.32151</v>
      </c>
      <c r="L592" s="854">
        <v>29.789650000000002</v>
      </c>
      <c r="M592" s="855">
        <v>0.13176067786384604</v>
      </c>
      <c r="O592" t="s">
        <v>464</v>
      </c>
      <c r="P592">
        <v>0</v>
      </c>
      <c r="Q592">
        <v>0</v>
      </c>
      <c r="R592" t="s">
        <v>1082</v>
      </c>
      <c r="S592">
        <v>0</v>
      </c>
      <c r="T592">
        <v>29.789650000000002</v>
      </c>
      <c r="U592" t="s">
        <v>1082</v>
      </c>
      <c r="V592">
        <v>0</v>
      </c>
      <c r="W592" t="s">
        <v>1082</v>
      </c>
      <c r="X592">
        <v>26.32151</v>
      </c>
      <c r="Y592">
        <v>29.789650000000002</v>
      </c>
      <c r="Z592">
        <v>0.13176067786384604</v>
      </c>
      <c r="AC592" t="s">
        <v>464</v>
      </c>
      <c r="AD592">
        <v>29.789650000000002</v>
      </c>
      <c r="AF592" t="s">
        <v>464</v>
      </c>
      <c r="AG592">
        <v>0.13176067786384604</v>
      </c>
    </row>
    <row r="593" spans="1:33" hidden="1">
      <c r="A593" s="851" t="s">
        <v>5138</v>
      </c>
      <c r="B593" s="851" t="s">
        <v>464</v>
      </c>
      <c r="C593" s="854">
        <v>0</v>
      </c>
      <c r="D593" s="854">
        <v>0</v>
      </c>
      <c r="E593" s="855" t="s">
        <v>1082</v>
      </c>
      <c r="F593" s="854">
        <v>566.13054</v>
      </c>
      <c r="G593" s="854">
        <v>530.64921000000004</v>
      </c>
      <c r="H593" s="855">
        <v>-6.2673407444155838E-2</v>
      </c>
      <c r="I593" s="854">
        <v>3271.3671399999998</v>
      </c>
      <c r="J593" s="855">
        <v>-0.8377897718933498</v>
      </c>
      <c r="K593" s="854">
        <v>8107.4931100000003</v>
      </c>
      <c r="L593" s="854">
        <v>17225.424559999999</v>
      </c>
      <c r="M593" s="855">
        <v>1.1246301817702067</v>
      </c>
      <c r="O593" t="s">
        <v>464</v>
      </c>
      <c r="P593">
        <v>0</v>
      </c>
      <c r="Q593">
        <v>0</v>
      </c>
      <c r="R593" t="s">
        <v>1082</v>
      </c>
      <c r="S593">
        <v>566.13054</v>
      </c>
      <c r="T593">
        <v>530.64921000000004</v>
      </c>
      <c r="U593">
        <v>-6.2673407444155838E-2</v>
      </c>
      <c r="V593">
        <v>3271.3671399999998</v>
      </c>
      <c r="W593">
        <v>-0.8377897718933498</v>
      </c>
      <c r="X593">
        <v>8107.4931100000003</v>
      </c>
      <c r="Y593">
        <v>17225.424559999999</v>
      </c>
      <c r="Z593">
        <v>1.1246301817702067</v>
      </c>
      <c r="AC593" t="s">
        <v>464</v>
      </c>
      <c r="AD593">
        <v>17225.424559999999</v>
      </c>
      <c r="AF593" t="s">
        <v>464</v>
      </c>
      <c r="AG593">
        <v>1.1246301817702067</v>
      </c>
    </row>
    <row r="594" spans="1:33" hidden="1">
      <c r="A594" s="851" t="s">
        <v>5139</v>
      </c>
      <c r="B594" s="851" t="s">
        <v>464</v>
      </c>
      <c r="C594" s="854">
        <v>0</v>
      </c>
      <c r="D594" s="854">
        <v>0</v>
      </c>
      <c r="E594" s="855" t="s">
        <v>1082</v>
      </c>
      <c r="F594" s="854">
        <v>0</v>
      </c>
      <c r="G594" s="854">
        <v>13.53464</v>
      </c>
      <c r="H594" s="855" t="s">
        <v>1082</v>
      </c>
      <c r="I594" s="854">
        <v>0</v>
      </c>
      <c r="J594" s="855" t="s">
        <v>1082</v>
      </c>
      <c r="K594" s="854">
        <v>0</v>
      </c>
      <c r="L594" s="854">
        <v>13.53464</v>
      </c>
      <c r="M594" s="855" t="s">
        <v>1082</v>
      </c>
      <c r="O594" t="s">
        <v>464</v>
      </c>
      <c r="P594">
        <v>0</v>
      </c>
      <c r="Q594">
        <v>0</v>
      </c>
      <c r="R594" t="s">
        <v>1082</v>
      </c>
      <c r="S594">
        <v>0</v>
      </c>
      <c r="T594">
        <v>13.53464</v>
      </c>
      <c r="U594" t="s">
        <v>1082</v>
      </c>
      <c r="V594">
        <v>0</v>
      </c>
      <c r="W594" t="s">
        <v>1082</v>
      </c>
      <c r="X594">
        <v>0</v>
      </c>
      <c r="Y594">
        <v>13.53464</v>
      </c>
      <c r="Z594" t="s">
        <v>1082</v>
      </c>
      <c r="AC594" t="s">
        <v>464</v>
      </c>
      <c r="AD594">
        <v>13.53464</v>
      </c>
      <c r="AF594" t="s">
        <v>464</v>
      </c>
      <c r="AG594" t="s">
        <v>1082</v>
      </c>
    </row>
    <row r="595" spans="1:33" hidden="1">
      <c r="A595" s="851" t="s">
        <v>5140</v>
      </c>
      <c r="B595" s="851" t="s">
        <v>464</v>
      </c>
      <c r="C595" s="854">
        <v>0</v>
      </c>
      <c r="D595" s="854">
        <v>0</v>
      </c>
      <c r="E595" s="855" t="s">
        <v>1082</v>
      </c>
      <c r="F595" s="854">
        <v>0</v>
      </c>
      <c r="G595" s="854">
        <v>36.33963</v>
      </c>
      <c r="H595" s="855" t="s">
        <v>1082</v>
      </c>
      <c r="I595" s="854">
        <v>0</v>
      </c>
      <c r="J595" s="855" t="s">
        <v>1082</v>
      </c>
      <c r="K595" s="854">
        <v>1459.0345299999999</v>
      </c>
      <c r="L595" s="854">
        <v>653.14625999999998</v>
      </c>
      <c r="M595" s="855">
        <v>-0.55234352130103459</v>
      </c>
      <c r="O595" t="s">
        <v>464</v>
      </c>
      <c r="P595">
        <v>0</v>
      </c>
      <c r="Q595">
        <v>0</v>
      </c>
      <c r="R595" t="s">
        <v>1082</v>
      </c>
      <c r="S595">
        <v>0</v>
      </c>
      <c r="T595">
        <v>36.33963</v>
      </c>
      <c r="U595" t="s">
        <v>1082</v>
      </c>
      <c r="V595">
        <v>0</v>
      </c>
      <c r="W595" t="s">
        <v>1082</v>
      </c>
      <c r="X595">
        <v>1459.0345299999999</v>
      </c>
      <c r="Y595">
        <v>653.14625999999998</v>
      </c>
      <c r="Z595">
        <v>-0.55234352130103459</v>
      </c>
      <c r="AC595" t="s">
        <v>464</v>
      </c>
      <c r="AD595">
        <v>653.14625999999998</v>
      </c>
      <c r="AF595" t="s">
        <v>464</v>
      </c>
      <c r="AG595">
        <v>-0.55234352130103459</v>
      </c>
    </row>
    <row r="596" spans="1:33" hidden="1">
      <c r="A596" s="851" t="s">
        <v>5142</v>
      </c>
      <c r="B596" s="851" t="s">
        <v>464</v>
      </c>
      <c r="C596" s="854">
        <v>0</v>
      </c>
      <c r="D596" s="854">
        <v>0</v>
      </c>
      <c r="E596" s="855" t="s">
        <v>1082</v>
      </c>
      <c r="F596" s="854">
        <v>273.14269999999999</v>
      </c>
      <c r="G596" s="854">
        <v>330.68439999999998</v>
      </c>
      <c r="H596" s="855">
        <v>0.21066534086395139</v>
      </c>
      <c r="I596" s="854">
        <v>328.59201000000002</v>
      </c>
      <c r="J596" s="855">
        <v>6.3677446082757161E-3</v>
      </c>
      <c r="K596" s="854">
        <v>1569.3889999999999</v>
      </c>
      <c r="L596" s="854">
        <v>3036.4218900000001</v>
      </c>
      <c r="M596" s="855">
        <v>0.93477964354280574</v>
      </c>
      <c r="O596" t="s">
        <v>464</v>
      </c>
      <c r="P596">
        <v>0</v>
      </c>
      <c r="Q596">
        <v>0</v>
      </c>
      <c r="R596" t="s">
        <v>1082</v>
      </c>
      <c r="S596">
        <v>273.14269999999999</v>
      </c>
      <c r="T596">
        <v>330.68439999999998</v>
      </c>
      <c r="U596">
        <v>0.21066534086395139</v>
      </c>
      <c r="V596">
        <v>328.59201000000002</v>
      </c>
      <c r="W596">
        <v>6.3677446082757161E-3</v>
      </c>
      <c r="X596">
        <v>1569.3889999999999</v>
      </c>
      <c r="Y596">
        <v>3036.4218900000001</v>
      </c>
      <c r="Z596">
        <v>0.93477964354280574</v>
      </c>
      <c r="AC596" t="s">
        <v>464</v>
      </c>
      <c r="AD596">
        <v>3036.4218900000001</v>
      </c>
      <c r="AF596" t="s">
        <v>464</v>
      </c>
      <c r="AG596">
        <v>0.93477964354280574</v>
      </c>
    </row>
    <row r="597" spans="1:33" hidden="1">
      <c r="A597" s="851" t="s">
        <v>5143</v>
      </c>
      <c r="B597" s="851" t="s">
        <v>464</v>
      </c>
      <c r="C597" s="854">
        <v>0</v>
      </c>
      <c r="D597" s="854">
        <v>0</v>
      </c>
      <c r="E597" s="855" t="s">
        <v>1082</v>
      </c>
      <c r="F597" s="854">
        <v>0</v>
      </c>
      <c r="G597" s="854">
        <v>0</v>
      </c>
      <c r="H597" s="855" t="s">
        <v>1082</v>
      </c>
      <c r="I597" s="854">
        <v>0</v>
      </c>
      <c r="J597" s="855" t="s">
        <v>1082</v>
      </c>
      <c r="K597" s="854">
        <v>0</v>
      </c>
      <c r="L597" s="854">
        <v>65.031999999999996</v>
      </c>
      <c r="M597" s="855" t="s">
        <v>1082</v>
      </c>
      <c r="O597" t="s">
        <v>464</v>
      </c>
      <c r="P597">
        <v>0</v>
      </c>
      <c r="Q597">
        <v>0</v>
      </c>
      <c r="R597" t="s">
        <v>1082</v>
      </c>
      <c r="S597">
        <v>0</v>
      </c>
      <c r="T597">
        <v>0</v>
      </c>
      <c r="U597" t="s">
        <v>1082</v>
      </c>
      <c r="V597">
        <v>0</v>
      </c>
      <c r="W597" t="s">
        <v>1082</v>
      </c>
      <c r="X597">
        <v>0</v>
      </c>
      <c r="Y597">
        <v>65.031999999999996</v>
      </c>
      <c r="Z597" t="s">
        <v>1082</v>
      </c>
      <c r="AC597" t="s">
        <v>464</v>
      </c>
      <c r="AD597">
        <v>65.031999999999996</v>
      </c>
      <c r="AF597" t="s">
        <v>464</v>
      </c>
      <c r="AG597" t="s">
        <v>1082</v>
      </c>
    </row>
    <row r="598" spans="1:33" hidden="1">
      <c r="A598" s="851" t="s">
        <v>5144</v>
      </c>
      <c r="B598" s="851" t="s">
        <v>464</v>
      </c>
      <c r="C598" s="854">
        <v>0</v>
      </c>
      <c r="D598" s="854">
        <v>6.0549999999999997</v>
      </c>
      <c r="E598" s="855" t="s">
        <v>1082</v>
      </c>
      <c r="F598" s="854">
        <v>32.234670000000001</v>
      </c>
      <c r="G598" s="854">
        <v>60.092799999999997</v>
      </c>
      <c r="H598" s="855">
        <v>0.86422879464874303</v>
      </c>
      <c r="I598" s="854">
        <v>54.271999999999998</v>
      </c>
      <c r="J598" s="855">
        <v>0.10725235849056602</v>
      </c>
      <c r="K598" s="854">
        <v>783.97316999999998</v>
      </c>
      <c r="L598" s="854">
        <v>159.33761999999999</v>
      </c>
      <c r="M598" s="855">
        <v>-0.7967562844019267</v>
      </c>
      <c r="O598" t="s">
        <v>464</v>
      </c>
      <c r="P598">
        <v>0</v>
      </c>
      <c r="Q598">
        <v>6.0549999999999997</v>
      </c>
      <c r="R598" t="s">
        <v>1082</v>
      </c>
      <c r="S598">
        <v>32.234670000000001</v>
      </c>
      <c r="T598">
        <v>60.092799999999997</v>
      </c>
      <c r="U598">
        <v>0.86422879464874303</v>
      </c>
      <c r="V598">
        <v>54.271999999999998</v>
      </c>
      <c r="W598">
        <v>0.10725235849056602</v>
      </c>
      <c r="X598">
        <v>783.97316999999998</v>
      </c>
      <c r="Y598">
        <v>159.33761999999999</v>
      </c>
      <c r="Z598">
        <v>-0.7967562844019267</v>
      </c>
      <c r="AC598" t="s">
        <v>464</v>
      </c>
      <c r="AD598">
        <v>159.33761999999999</v>
      </c>
      <c r="AF598" t="s">
        <v>464</v>
      </c>
      <c r="AG598">
        <v>-0.7967562844019267</v>
      </c>
    </row>
    <row r="599" spans="1:33" hidden="1">
      <c r="A599" s="851" t="s">
        <v>5145</v>
      </c>
      <c r="B599" s="851" t="s">
        <v>464</v>
      </c>
      <c r="C599" s="854">
        <v>0</v>
      </c>
      <c r="D599" s="854">
        <v>0</v>
      </c>
      <c r="E599" s="855" t="s">
        <v>1082</v>
      </c>
      <c r="F599" s="854">
        <v>183.8143</v>
      </c>
      <c r="G599" s="854">
        <v>34.569000000000003</v>
      </c>
      <c r="H599" s="855">
        <v>-0.81193519764240318</v>
      </c>
      <c r="I599" s="854">
        <v>0</v>
      </c>
      <c r="J599" s="855" t="s">
        <v>1082</v>
      </c>
      <c r="K599" s="854">
        <v>2053.9119900000001</v>
      </c>
      <c r="L599" s="854">
        <v>953.84495000000004</v>
      </c>
      <c r="M599" s="855">
        <v>-0.53559599698329818</v>
      </c>
      <c r="O599" t="s">
        <v>464</v>
      </c>
      <c r="P599">
        <v>0</v>
      </c>
      <c r="Q599">
        <v>0</v>
      </c>
      <c r="R599" t="s">
        <v>1082</v>
      </c>
      <c r="S599">
        <v>183.8143</v>
      </c>
      <c r="T599">
        <v>34.569000000000003</v>
      </c>
      <c r="U599">
        <v>-0.81193519764240318</v>
      </c>
      <c r="V599">
        <v>0</v>
      </c>
      <c r="W599" t="s">
        <v>1082</v>
      </c>
      <c r="X599">
        <v>2053.9119900000001</v>
      </c>
      <c r="Y599">
        <v>953.84495000000004</v>
      </c>
      <c r="Z599">
        <v>-0.53559599698329818</v>
      </c>
      <c r="AC599" t="s">
        <v>464</v>
      </c>
      <c r="AD599">
        <v>953.84495000000004</v>
      </c>
      <c r="AF599" t="s">
        <v>464</v>
      </c>
      <c r="AG599">
        <v>-0.53559599698329818</v>
      </c>
    </row>
    <row r="600" spans="1:33" hidden="1">
      <c r="A600" s="852" t="s">
        <v>735</v>
      </c>
      <c r="B600" s="852" t="s">
        <v>464</v>
      </c>
      <c r="C600" s="856">
        <v>733.79840999999999</v>
      </c>
      <c r="D600" s="856">
        <v>74.310239999999993</v>
      </c>
      <c r="E600" s="857">
        <v>-0.89873207820115064</v>
      </c>
      <c r="F600" s="856">
        <v>16747.269410000001</v>
      </c>
      <c r="G600" s="856">
        <v>16966.795180000001</v>
      </c>
      <c r="H600" s="857">
        <v>1.3108153014420365E-2</v>
      </c>
      <c r="I600" s="856">
        <v>20137.789850000001</v>
      </c>
      <c r="J600" s="857">
        <v>-0.15746488038755657</v>
      </c>
      <c r="K600" s="856">
        <v>170043.80514000001</v>
      </c>
      <c r="L600" s="856">
        <v>153516.40291999999</v>
      </c>
      <c r="M600" s="857">
        <v>-9.7194968122435998E-2</v>
      </c>
      <c r="O600" t="s">
        <v>464</v>
      </c>
      <c r="P600">
        <v>733.79840999999999</v>
      </c>
      <c r="Q600">
        <v>74.310239999999993</v>
      </c>
      <c r="R600">
        <v>-0.89873207820115064</v>
      </c>
      <c r="S600">
        <v>16747.269410000001</v>
      </c>
      <c r="T600">
        <v>16966.795180000001</v>
      </c>
      <c r="U600">
        <v>1.3108153014420365E-2</v>
      </c>
      <c r="V600">
        <v>20137.789850000001</v>
      </c>
      <c r="W600">
        <v>-0.15746488038755657</v>
      </c>
      <c r="X600">
        <v>170043.80514000001</v>
      </c>
      <c r="Y600">
        <v>153516.40291999999</v>
      </c>
      <c r="Z600">
        <v>-9.7194968122435998E-2</v>
      </c>
      <c r="AC600" t="s">
        <v>464</v>
      </c>
      <c r="AD600">
        <v>153516.40291999999</v>
      </c>
      <c r="AF600" t="s">
        <v>464</v>
      </c>
      <c r="AG600">
        <v>-9.7194968122435998E-2</v>
      </c>
    </row>
    <row r="601" spans="1:33" hidden="1">
      <c r="A601" s="851" t="s">
        <v>5119</v>
      </c>
      <c r="B601" s="851" t="s">
        <v>674</v>
      </c>
      <c r="C601" s="854">
        <v>15.94858</v>
      </c>
      <c r="D601" s="854">
        <v>0</v>
      </c>
      <c r="E601" s="855">
        <v>-1</v>
      </c>
      <c r="F601" s="854">
        <v>338.80788000000001</v>
      </c>
      <c r="G601" s="854">
        <v>298.60838999999999</v>
      </c>
      <c r="H601" s="855">
        <v>-0.11864980826301919</v>
      </c>
      <c r="I601" s="854">
        <v>336.83195999999998</v>
      </c>
      <c r="J601" s="855">
        <v>-0.11347964130244648</v>
      </c>
      <c r="K601" s="854">
        <v>2221.58853</v>
      </c>
      <c r="L601" s="854">
        <v>4404.08068</v>
      </c>
      <c r="M601" s="855">
        <v>0.98240161061688602</v>
      </c>
      <c r="O601" t="s">
        <v>674</v>
      </c>
      <c r="P601">
        <v>15.94858</v>
      </c>
      <c r="Q601">
        <v>0</v>
      </c>
      <c r="R601">
        <v>-1</v>
      </c>
      <c r="S601">
        <v>338.80788000000001</v>
      </c>
      <c r="T601">
        <v>298.60838999999999</v>
      </c>
      <c r="U601">
        <v>-0.11864980826301919</v>
      </c>
      <c r="V601">
        <v>336.83195999999998</v>
      </c>
      <c r="W601">
        <v>-0.11347964130244648</v>
      </c>
      <c r="X601">
        <v>2221.58853</v>
      </c>
      <c r="Y601">
        <v>4404.08068</v>
      </c>
      <c r="Z601">
        <v>0.98240161061688602</v>
      </c>
      <c r="AC601" t="s">
        <v>674</v>
      </c>
      <c r="AD601">
        <v>4404.08068</v>
      </c>
      <c r="AF601" t="s">
        <v>674</v>
      </c>
      <c r="AG601">
        <v>0.98240161061688602</v>
      </c>
    </row>
    <row r="602" spans="1:33" hidden="1">
      <c r="A602" s="851" t="s">
        <v>5120</v>
      </c>
      <c r="B602" s="851" t="s">
        <v>674</v>
      </c>
      <c r="C602" s="854">
        <v>8.6110000000000006E-2</v>
      </c>
      <c r="D602" s="854">
        <v>0</v>
      </c>
      <c r="E602" s="855">
        <v>-1</v>
      </c>
      <c r="F602" s="854">
        <v>38.146129999999999</v>
      </c>
      <c r="G602" s="854">
        <v>41.007620000000003</v>
      </c>
      <c r="H602" s="855">
        <v>7.5013900492658214E-2</v>
      </c>
      <c r="I602" s="854">
        <v>40.347059999999999</v>
      </c>
      <c r="J602" s="855">
        <v>1.6371948786355395E-2</v>
      </c>
      <c r="K602" s="854">
        <v>145.99359999999999</v>
      </c>
      <c r="L602" s="854">
        <v>292.51834000000002</v>
      </c>
      <c r="M602" s="855">
        <v>1.0036381046840415</v>
      </c>
      <c r="O602" t="s">
        <v>674</v>
      </c>
      <c r="P602">
        <v>8.6110000000000006E-2</v>
      </c>
      <c r="Q602">
        <v>0</v>
      </c>
      <c r="R602">
        <v>-1</v>
      </c>
      <c r="S602">
        <v>38.146129999999999</v>
      </c>
      <c r="T602">
        <v>41.007620000000003</v>
      </c>
      <c r="U602">
        <v>7.5013900492658214E-2</v>
      </c>
      <c r="V602">
        <v>40.347059999999999</v>
      </c>
      <c r="W602">
        <v>1.6371948786355395E-2</v>
      </c>
      <c r="X602">
        <v>145.99359999999999</v>
      </c>
      <c r="Y602">
        <v>292.51834000000002</v>
      </c>
      <c r="Z602">
        <v>1.0036381046840415</v>
      </c>
      <c r="AC602" t="s">
        <v>674</v>
      </c>
      <c r="AD602">
        <v>292.51834000000002</v>
      </c>
      <c r="AF602" t="s">
        <v>674</v>
      </c>
      <c r="AG602">
        <v>1.0036381046840415</v>
      </c>
    </row>
    <row r="603" spans="1:33" hidden="1">
      <c r="A603" s="851" t="s">
        <v>5121</v>
      </c>
      <c r="B603" s="851" t="s">
        <v>674</v>
      </c>
      <c r="C603" s="854">
        <v>245.91027</v>
      </c>
      <c r="D603" s="854">
        <v>0</v>
      </c>
      <c r="E603" s="855">
        <v>-1</v>
      </c>
      <c r="F603" s="854">
        <v>1120.7246700000001</v>
      </c>
      <c r="G603" s="854">
        <v>1082.36364</v>
      </c>
      <c r="H603" s="855">
        <v>-3.4228772710071631E-2</v>
      </c>
      <c r="I603" s="854">
        <v>850.46181000000001</v>
      </c>
      <c r="J603" s="855">
        <v>0.27267753504416614</v>
      </c>
      <c r="K603" s="854">
        <v>10173.037270000001</v>
      </c>
      <c r="L603" s="854">
        <v>9642.9073399999997</v>
      </c>
      <c r="M603" s="855">
        <v>-5.2111273745485964E-2</v>
      </c>
      <c r="O603" t="s">
        <v>674</v>
      </c>
      <c r="P603">
        <v>245.91027</v>
      </c>
      <c r="Q603">
        <v>0</v>
      </c>
      <c r="R603">
        <v>-1</v>
      </c>
      <c r="S603">
        <v>1120.7246700000001</v>
      </c>
      <c r="T603">
        <v>1082.36364</v>
      </c>
      <c r="U603">
        <v>-3.4228772710071631E-2</v>
      </c>
      <c r="V603">
        <v>850.46181000000001</v>
      </c>
      <c r="W603">
        <v>0.27267753504416614</v>
      </c>
      <c r="X603">
        <v>10173.037270000001</v>
      </c>
      <c r="Y603">
        <v>9642.9073399999997</v>
      </c>
      <c r="Z603">
        <v>-5.2111273745485964E-2</v>
      </c>
      <c r="AC603" t="s">
        <v>674</v>
      </c>
      <c r="AD603">
        <v>9642.9073399999997</v>
      </c>
      <c r="AF603" t="s">
        <v>674</v>
      </c>
      <c r="AG603">
        <v>-5.2111273745485964E-2</v>
      </c>
    </row>
    <row r="604" spans="1:33" hidden="1">
      <c r="A604" s="851" t="s">
        <v>5122</v>
      </c>
      <c r="B604" s="851" t="s">
        <v>674</v>
      </c>
      <c r="C604" s="854">
        <v>0</v>
      </c>
      <c r="D604" s="854">
        <v>0</v>
      </c>
      <c r="E604" s="855" t="s">
        <v>1082</v>
      </c>
      <c r="F604" s="854">
        <v>11.405609999999999</v>
      </c>
      <c r="G604" s="854">
        <v>0.46911999999999998</v>
      </c>
      <c r="H604" s="855">
        <v>-0.95886936340976059</v>
      </c>
      <c r="I604" s="854">
        <v>0.58035000000000003</v>
      </c>
      <c r="J604" s="855">
        <v>-0.19166020504867765</v>
      </c>
      <c r="K604" s="854">
        <v>80.582740000000001</v>
      </c>
      <c r="L604" s="854">
        <v>26.672830000000001</v>
      </c>
      <c r="M604" s="855">
        <v>-0.66900070660292754</v>
      </c>
      <c r="O604" t="s">
        <v>674</v>
      </c>
      <c r="P604">
        <v>0</v>
      </c>
      <c r="Q604">
        <v>0</v>
      </c>
      <c r="R604" t="s">
        <v>1082</v>
      </c>
      <c r="S604">
        <v>11.405609999999999</v>
      </c>
      <c r="T604">
        <v>0.46911999999999998</v>
      </c>
      <c r="U604">
        <v>-0.95886936340976059</v>
      </c>
      <c r="V604">
        <v>0.58035000000000003</v>
      </c>
      <c r="W604">
        <v>-0.19166020504867765</v>
      </c>
      <c r="X604">
        <v>80.582740000000001</v>
      </c>
      <c r="Y604">
        <v>26.672830000000001</v>
      </c>
      <c r="Z604">
        <v>-0.66900070660292754</v>
      </c>
      <c r="AC604" t="s">
        <v>674</v>
      </c>
      <c r="AD604">
        <v>26.672830000000001</v>
      </c>
      <c r="AF604" t="s">
        <v>674</v>
      </c>
      <c r="AG604">
        <v>-0.66900070660292754</v>
      </c>
    </row>
    <row r="605" spans="1:33" hidden="1">
      <c r="A605" s="851" t="s">
        <v>5123</v>
      </c>
      <c r="B605" s="851" t="s">
        <v>674</v>
      </c>
      <c r="C605" s="854">
        <v>0</v>
      </c>
      <c r="D605" s="854">
        <v>0</v>
      </c>
      <c r="E605" s="855" t="s">
        <v>1082</v>
      </c>
      <c r="F605" s="854">
        <v>0</v>
      </c>
      <c r="G605" s="854">
        <v>0.23158000000000001</v>
      </c>
      <c r="H605" s="855" t="s">
        <v>1082</v>
      </c>
      <c r="I605" s="854">
        <v>0.51719999999999999</v>
      </c>
      <c r="J605" s="855">
        <v>-0.55224284609435426</v>
      </c>
      <c r="K605" s="854">
        <v>0.86124000000000001</v>
      </c>
      <c r="L605" s="854">
        <v>80.986159999999998</v>
      </c>
      <c r="M605" s="855">
        <v>93.034369049277785</v>
      </c>
      <c r="O605" t="s">
        <v>674</v>
      </c>
      <c r="P605">
        <v>0</v>
      </c>
      <c r="Q605">
        <v>0</v>
      </c>
      <c r="R605" t="s">
        <v>1082</v>
      </c>
      <c r="S605">
        <v>0</v>
      </c>
      <c r="T605">
        <v>0.23158000000000001</v>
      </c>
      <c r="U605" t="s">
        <v>1082</v>
      </c>
      <c r="V605">
        <v>0.51719999999999999</v>
      </c>
      <c r="W605">
        <v>-0.55224284609435426</v>
      </c>
      <c r="X605">
        <v>0.86124000000000001</v>
      </c>
      <c r="Y605">
        <v>80.986159999999998</v>
      </c>
      <c r="Z605">
        <v>93.034369049277785</v>
      </c>
      <c r="AC605" t="s">
        <v>674</v>
      </c>
      <c r="AD605">
        <v>80.986159999999998</v>
      </c>
      <c r="AF605" t="s">
        <v>674</v>
      </c>
      <c r="AG605">
        <v>93.034369049277785</v>
      </c>
    </row>
    <row r="606" spans="1:33">
      <c r="A606" s="851" t="s">
        <v>5124</v>
      </c>
      <c r="B606" s="851" t="s">
        <v>674</v>
      </c>
      <c r="C606" s="854">
        <v>4.0237800000000004</v>
      </c>
      <c r="D606" s="854">
        <v>34.273769999999999</v>
      </c>
      <c r="E606" s="855">
        <v>7.5178041543026701</v>
      </c>
      <c r="F606" s="854">
        <v>225.11027000000001</v>
      </c>
      <c r="G606" s="854">
        <v>523.81979999999999</v>
      </c>
      <c r="H606" s="855">
        <v>1.3269475888416817</v>
      </c>
      <c r="I606" s="854">
        <v>285.67594000000003</v>
      </c>
      <c r="J606" s="855">
        <v>0.83361538952142755</v>
      </c>
      <c r="K606" s="854">
        <v>1124.60382</v>
      </c>
      <c r="L606" s="854">
        <v>6600.5098799999996</v>
      </c>
      <c r="M606" s="855">
        <v>4.8691867861519444</v>
      </c>
      <c r="O606" t="s">
        <v>674</v>
      </c>
      <c r="P606">
        <v>4.0237800000000004</v>
      </c>
      <c r="Q606">
        <v>34.273769999999999</v>
      </c>
      <c r="R606">
        <v>7.5178041543026701</v>
      </c>
      <c r="S606">
        <v>225.11027000000001</v>
      </c>
      <c r="T606">
        <v>523.81979999999999</v>
      </c>
      <c r="U606">
        <v>1.3269475888416817</v>
      </c>
      <c r="V606">
        <v>285.67594000000003</v>
      </c>
      <c r="W606">
        <v>0.83361538952142755</v>
      </c>
      <c r="X606">
        <v>1124.60382</v>
      </c>
      <c r="Y606">
        <v>6600.5098799999996</v>
      </c>
      <c r="Z606">
        <v>4.8691867861519444</v>
      </c>
      <c r="AC606" t="s">
        <v>674</v>
      </c>
      <c r="AD606">
        <v>6600.5098799999996</v>
      </c>
      <c r="AF606" t="s">
        <v>674</v>
      </c>
      <c r="AG606">
        <v>4.8691867861519444</v>
      </c>
    </row>
    <row r="607" spans="1:33" hidden="1">
      <c r="A607" s="851" t="s">
        <v>5125</v>
      </c>
      <c r="B607" s="851" t="s">
        <v>674</v>
      </c>
      <c r="C607" s="854">
        <v>0</v>
      </c>
      <c r="D607" s="854">
        <v>0</v>
      </c>
      <c r="E607" s="855" t="s">
        <v>1082</v>
      </c>
      <c r="F607" s="854">
        <v>261.66649000000001</v>
      </c>
      <c r="G607" s="854">
        <v>11731.86752</v>
      </c>
      <c r="H607" s="855">
        <v>43.835192767709763</v>
      </c>
      <c r="I607" s="854">
        <v>11497.702289999999</v>
      </c>
      <c r="J607" s="855">
        <v>2.0366263110122684E-2</v>
      </c>
      <c r="K607" s="854">
        <v>1563.085</v>
      </c>
      <c r="L607" s="854">
        <v>25321.73156</v>
      </c>
      <c r="M607" s="855">
        <v>15.199842977189341</v>
      </c>
      <c r="O607" t="s">
        <v>674</v>
      </c>
      <c r="P607">
        <v>0</v>
      </c>
      <c r="Q607">
        <v>0</v>
      </c>
      <c r="R607" t="s">
        <v>1082</v>
      </c>
      <c r="S607">
        <v>261.66649000000001</v>
      </c>
      <c r="T607">
        <v>11731.86752</v>
      </c>
      <c r="U607">
        <v>43.835192767709763</v>
      </c>
      <c r="V607">
        <v>11497.702289999999</v>
      </c>
      <c r="W607">
        <v>2.0366263110122684E-2</v>
      </c>
      <c r="X607">
        <v>1563.085</v>
      </c>
      <c r="Y607">
        <v>25321.73156</v>
      </c>
      <c r="Z607">
        <v>15.199842977189341</v>
      </c>
      <c r="AC607" t="s">
        <v>674</v>
      </c>
      <c r="AD607">
        <v>25321.73156</v>
      </c>
      <c r="AF607" t="s">
        <v>674</v>
      </c>
      <c r="AG607">
        <v>15.199842977189341</v>
      </c>
    </row>
    <row r="608" spans="1:33" hidden="1">
      <c r="A608" s="851" t="s">
        <v>5126</v>
      </c>
      <c r="B608" s="851" t="s">
        <v>674</v>
      </c>
      <c r="C608" s="854">
        <v>0</v>
      </c>
      <c r="D608" s="854">
        <v>0</v>
      </c>
      <c r="E608" s="855" t="s">
        <v>1082</v>
      </c>
      <c r="F608" s="854">
        <v>0</v>
      </c>
      <c r="G608" s="854">
        <v>0</v>
      </c>
      <c r="H608" s="855" t="s">
        <v>1082</v>
      </c>
      <c r="I608" s="854">
        <v>0</v>
      </c>
      <c r="J608" s="855" t="s">
        <v>1082</v>
      </c>
      <c r="K608" s="854">
        <v>6.6479699999999999</v>
      </c>
      <c r="L608" s="854">
        <v>0</v>
      </c>
      <c r="M608" s="855">
        <v>-1</v>
      </c>
      <c r="O608" t="s">
        <v>674</v>
      </c>
      <c r="P608">
        <v>0</v>
      </c>
      <c r="Q608">
        <v>0</v>
      </c>
      <c r="R608" t="s">
        <v>1082</v>
      </c>
      <c r="S608">
        <v>0</v>
      </c>
      <c r="T608">
        <v>0</v>
      </c>
      <c r="U608" t="s">
        <v>1082</v>
      </c>
      <c r="V608">
        <v>0</v>
      </c>
      <c r="W608" t="s">
        <v>1082</v>
      </c>
      <c r="X608">
        <v>6.6479699999999999</v>
      </c>
      <c r="Y608">
        <v>0</v>
      </c>
      <c r="Z608">
        <v>-1</v>
      </c>
      <c r="AC608" t="s">
        <v>674</v>
      </c>
      <c r="AD608">
        <v>0</v>
      </c>
      <c r="AF608" t="s">
        <v>674</v>
      </c>
      <c r="AG608">
        <v>-1</v>
      </c>
    </row>
    <row r="609" spans="1:33" hidden="1">
      <c r="A609" s="851" t="s">
        <v>5127</v>
      </c>
      <c r="B609" s="851" t="s">
        <v>674</v>
      </c>
      <c r="C609" s="854">
        <v>71.610290000000006</v>
      </c>
      <c r="D609" s="854">
        <v>0</v>
      </c>
      <c r="E609" s="855">
        <v>-1</v>
      </c>
      <c r="F609" s="854">
        <v>582.96547999999996</v>
      </c>
      <c r="G609" s="854">
        <v>1203.51657</v>
      </c>
      <c r="H609" s="855">
        <v>1.0644731314108</v>
      </c>
      <c r="I609" s="854">
        <v>731.10024999999996</v>
      </c>
      <c r="J609" s="855">
        <v>0.64617173910144343</v>
      </c>
      <c r="K609" s="854">
        <v>5741.2494500000003</v>
      </c>
      <c r="L609" s="854">
        <v>8906.0968400000002</v>
      </c>
      <c r="M609" s="855">
        <v>0.5512471488240247</v>
      </c>
      <c r="O609" t="s">
        <v>674</v>
      </c>
      <c r="P609">
        <v>71.610290000000006</v>
      </c>
      <c r="Q609">
        <v>0</v>
      </c>
      <c r="R609">
        <v>-1</v>
      </c>
      <c r="S609">
        <v>582.96547999999996</v>
      </c>
      <c r="T609">
        <v>1203.51657</v>
      </c>
      <c r="U609">
        <v>1.0644731314108</v>
      </c>
      <c r="V609">
        <v>731.10024999999996</v>
      </c>
      <c r="W609">
        <v>0.64617173910144343</v>
      </c>
      <c r="X609">
        <v>5741.2494500000003</v>
      </c>
      <c r="Y609">
        <v>8906.0968400000002</v>
      </c>
      <c r="Z609">
        <v>0.5512471488240247</v>
      </c>
      <c r="AC609" t="s">
        <v>674</v>
      </c>
      <c r="AD609">
        <v>8906.0968400000002</v>
      </c>
      <c r="AF609" t="s">
        <v>674</v>
      </c>
      <c r="AG609">
        <v>0.5512471488240247</v>
      </c>
    </row>
    <row r="610" spans="1:33" hidden="1">
      <c r="A610" s="851" t="s">
        <v>5128</v>
      </c>
      <c r="B610" s="851" t="s">
        <v>674</v>
      </c>
      <c r="C610" s="854">
        <v>111.48990000000001</v>
      </c>
      <c r="D610" s="854">
        <v>889.89829999999995</v>
      </c>
      <c r="E610" s="855">
        <v>6.9818736943884598</v>
      </c>
      <c r="F610" s="854">
        <v>5245.78748</v>
      </c>
      <c r="G610" s="854">
        <v>8112.9919799999998</v>
      </c>
      <c r="H610" s="855">
        <v>0.54657275212376688</v>
      </c>
      <c r="I610" s="854">
        <v>7440.9529400000001</v>
      </c>
      <c r="J610" s="855">
        <v>9.0316259949360767E-2</v>
      </c>
      <c r="K610" s="854">
        <v>69493.893309999999</v>
      </c>
      <c r="L610" s="854">
        <v>81588.938049999997</v>
      </c>
      <c r="M610" s="855">
        <v>0.17404471333971938</v>
      </c>
      <c r="O610" t="s">
        <v>674</v>
      </c>
      <c r="P610">
        <v>111.48990000000001</v>
      </c>
      <c r="Q610">
        <v>889.89829999999995</v>
      </c>
      <c r="R610">
        <v>6.9818736943884598</v>
      </c>
      <c r="S610">
        <v>5245.78748</v>
      </c>
      <c r="T610">
        <v>8112.9919799999998</v>
      </c>
      <c r="U610">
        <v>0.54657275212376688</v>
      </c>
      <c r="V610">
        <v>7440.9529400000001</v>
      </c>
      <c r="W610">
        <v>9.0316259949360767E-2</v>
      </c>
      <c r="X610">
        <v>69493.893309999999</v>
      </c>
      <c r="Y610">
        <v>81588.938049999997</v>
      </c>
      <c r="Z610">
        <v>0.17404471333971938</v>
      </c>
      <c r="AC610" t="s">
        <v>674</v>
      </c>
      <c r="AD610">
        <v>81588.938049999997</v>
      </c>
      <c r="AF610" t="s">
        <v>674</v>
      </c>
      <c r="AG610">
        <v>0.17404471333971938</v>
      </c>
    </row>
    <row r="611" spans="1:33" hidden="1">
      <c r="A611" s="851" t="s">
        <v>5129</v>
      </c>
      <c r="B611" s="851" t="s">
        <v>674</v>
      </c>
      <c r="C611" s="854">
        <v>0</v>
      </c>
      <c r="D611" s="854">
        <v>0</v>
      </c>
      <c r="E611" s="855" t="s">
        <v>1082</v>
      </c>
      <c r="F611" s="854">
        <v>8.4102899999999998</v>
      </c>
      <c r="G611" s="854">
        <v>5.6082000000000001</v>
      </c>
      <c r="H611" s="855">
        <v>-0.33317400470138359</v>
      </c>
      <c r="I611" s="854">
        <v>17.80603</v>
      </c>
      <c r="J611" s="855">
        <v>-0.68503928163661409</v>
      </c>
      <c r="K611" s="854">
        <v>188.02861999999999</v>
      </c>
      <c r="L611" s="854">
        <v>131.0943</v>
      </c>
      <c r="M611" s="855">
        <v>-0.30279603179558512</v>
      </c>
      <c r="O611" t="s">
        <v>674</v>
      </c>
      <c r="P611">
        <v>0</v>
      </c>
      <c r="Q611">
        <v>0</v>
      </c>
      <c r="R611" t="s">
        <v>1082</v>
      </c>
      <c r="S611">
        <v>8.4102899999999998</v>
      </c>
      <c r="T611">
        <v>5.6082000000000001</v>
      </c>
      <c r="U611">
        <v>-0.33317400470138359</v>
      </c>
      <c r="V611">
        <v>17.80603</v>
      </c>
      <c r="W611">
        <v>-0.68503928163661409</v>
      </c>
      <c r="X611">
        <v>188.02861999999999</v>
      </c>
      <c r="Y611">
        <v>131.0943</v>
      </c>
      <c r="Z611">
        <v>-0.30279603179558512</v>
      </c>
      <c r="AC611" t="s">
        <v>674</v>
      </c>
      <c r="AD611">
        <v>131.0943</v>
      </c>
      <c r="AF611" t="s">
        <v>674</v>
      </c>
      <c r="AG611">
        <v>-0.30279603179558512</v>
      </c>
    </row>
    <row r="612" spans="1:33" hidden="1">
      <c r="A612" s="851" t="s">
        <v>5130</v>
      </c>
      <c r="B612" s="851" t="s">
        <v>674</v>
      </c>
      <c r="C612" s="854">
        <v>164.93378999999999</v>
      </c>
      <c r="D612" s="854">
        <v>0</v>
      </c>
      <c r="E612" s="855">
        <v>-1</v>
      </c>
      <c r="F612" s="854">
        <v>2176.6048300000002</v>
      </c>
      <c r="G612" s="854">
        <v>1467.71858</v>
      </c>
      <c r="H612" s="855">
        <v>-0.32568440546922806</v>
      </c>
      <c r="I612" s="854">
        <v>1703.9325100000001</v>
      </c>
      <c r="J612" s="855">
        <v>-0.1386286889966083</v>
      </c>
      <c r="K612" s="854">
        <v>15707.13478</v>
      </c>
      <c r="L612" s="854">
        <v>18216.158380000001</v>
      </c>
      <c r="M612" s="855">
        <v>0.15973782839087614</v>
      </c>
      <c r="O612" t="s">
        <v>674</v>
      </c>
      <c r="P612">
        <v>164.93378999999999</v>
      </c>
      <c r="Q612">
        <v>0</v>
      </c>
      <c r="R612">
        <v>-1</v>
      </c>
      <c r="S612">
        <v>2176.6048300000002</v>
      </c>
      <c r="T612">
        <v>1467.71858</v>
      </c>
      <c r="U612">
        <v>-0.32568440546922806</v>
      </c>
      <c r="V612">
        <v>1703.9325100000001</v>
      </c>
      <c r="W612">
        <v>-0.1386286889966083</v>
      </c>
      <c r="X612">
        <v>15707.13478</v>
      </c>
      <c r="Y612">
        <v>18216.158380000001</v>
      </c>
      <c r="Z612">
        <v>0.15973782839087614</v>
      </c>
      <c r="AC612" t="s">
        <v>674</v>
      </c>
      <c r="AD612">
        <v>18216.158380000001</v>
      </c>
      <c r="AF612" t="s">
        <v>674</v>
      </c>
      <c r="AG612">
        <v>0.15973782839087614</v>
      </c>
    </row>
    <row r="613" spans="1:33" hidden="1">
      <c r="A613" s="851" t="s">
        <v>5131</v>
      </c>
      <c r="B613" s="851" t="s">
        <v>674</v>
      </c>
      <c r="C613" s="854">
        <v>56.593940000000003</v>
      </c>
      <c r="D613" s="854">
        <v>0</v>
      </c>
      <c r="E613" s="855">
        <v>-1</v>
      </c>
      <c r="F613" s="854">
        <v>1111.80663</v>
      </c>
      <c r="G613" s="854">
        <v>780.08312000000001</v>
      </c>
      <c r="H613" s="855">
        <v>-0.2983643927361721</v>
      </c>
      <c r="I613" s="854">
        <v>610.83870999999999</v>
      </c>
      <c r="J613" s="855">
        <v>0.27706890088874681</v>
      </c>
      <c r="K613" s="854">
        <v>7417.4444899999999</v>
      </c>
      <c r="L613" s="854">
        <v>7960.7702200000003</v>
      </c>
      <c r="M613" s="855">
        <v>7.3249719729281182E-2</v>
      </c>
      <c r="O613" t="s">
        <v>674</v>
      </c>
      <c r="P613">
        <v>56.593940000000003</v>
      </c>
      <c r="Q613">
        <v>0</v>
      </c>
      <c r="R613">
        <v>-1</v>
      </c>
      <c r="S613">
        <v>1111.80663</v>
      </c>
      <c r="T613">
        <v>780.08312000000001</v>
      </c>
      <c r="U613">
        <v>-0.2983643927361721</v>
      </c>
      <c r="V613">
        <v>610.83870999999999</v>
      </c>
      <c r="W613">
        <v>0.27706890088874681</v>
      </c>
      <c r="X613">
        <v>7417.4444899999999</v>
      </c>
      <c r="Y613">
        <v>7960.7702200000003</v>
      </c>
      <c r="Z613">
        <v>7.3249719729281182E-2</v>
      </c>
      <c r="AC613" t="s">
        <v>674</v>
      </c>
      <c r="AD613">
        <v>7960.7702200000003</v>
      </c>
      <c r="AF613" t="s">
        <v>674</v>
      </c>
      <c r="AG613">
        <v>7.3249719729281182E-2</v>
      </c>
    </row>
    <row r="614" spans="1:33" hidden="1">
      <c r="A614" s="851" t="s">
        <v>5132</v>
      </c>
      <c r="B614" s="851" t="s">
        <v>674</v>
      </c>
      <c r="C614" s="854">
        <v>0</v>
      </c>
      <c r="D614" s="854">
        <v>0</v>
      </c>
      <c r="E614" s="855" t="s">
        <v>1082</v>
      </c>
      <c r="F614" s="854">
        <v>0</v>
      </c>
      <c r="G614" s="854">
        <v>0</v>
      </c>
      <c r="H614" s="855" t="s">
        <v>1082</v>
      </c>
      <c r="I614" s="854">
        <v>0.34599999999999997</v>
      </c>
      <c r="J614" s="855">
        <v>-1</v>
      </c>
      <c r="K614" s="854">
        <v>5.2295699999999998</v>
      </c>
      <c r="L614" s="854">
        <v>7.9932400000000001</v>
      </c>
      <c r="M614" s="855">
        <v>0.52846983595209562</v>
      </c>
      <c r="O614" t="s">
        <v>674</v>
      </c>
      <c r="P614">
        <v>0</v>
      </c>
      <c r="Q614">
        <v>0</v>
      </c>
      <c r="R614" t="s">
        <v>1082</v>
      </c>
      <c r="S614">
        <v>0</v>
      </c>
      <c r="T614">
        <v>0</v>
      </c>
      <c r="U614" t="s">
        <v>1082</v>
      </c>
      <c r="V614">
        <v>0.34599999999999997</v>
      </c>
      <c r="W614">
        <v>-1</v>
      </c>
      <c r="X614">
        <v>5.2295699999999998</v>
      </c>
      <c r="Y614">
        <v>7.9932400000000001</v>
      </c>
      <c r="Z614">
        <v>0.52846983595209562</v>
      </c>
      <c r="AC614" t="s">
        <v>674</v>
      </c>
      <c r="AD614">
        <v>7.9932400000000001</v>
      </c>
      <c r="AF614" t="s">
        <v>674</v>
      </c>
      <c r="AG614">
        <v>0.52846983595209562</v>
      </c>
    </row>
    <row r="615" spans="1:33" hidden="1">
      <c r="A615" s="851" t="s">
        <v>5133</v>
      </c>
      <c r="B615" s="851" t="s">
        <v>674</v>
      </c>
      <c r="C615" s="854">
        <v>3.9719600000000002</v>
      </c>
      <c r="D615" s="854">
        <v>0</v>
      </c>
      <c r="E615" s="855">
        <v>-1</v>
      </c>
      <c r="F615" s="854">
        <v>12.302379999999999</v>
      </c>
      <c r="G615" s="854">
        <v>11.679819999999999</v>
      </c>
      <c r="H615" s="855">
        <v>-5.0604842315064236E-2</v>
      </c>
      <c r="I615" s="854">
        <v>3.7307000000000001</v>
      </c>
      <c r="J615" s="855">
        <v>2.1307314981102738</v>
      </c>
      <c r="K615" s="854">
        <v>72.432109999999994</v>
      </c>
      <c r="L615" s="854">
        <v>201.94962000000001</v>
      </c>
      <c r="M615" s="855">
        <v>1.7881228366811355</v>
      </c>
      <c r="O615" t="s">
        <v>674</v>
      </c>
      <c r="P615">
        <v>3.9719600000000002</v>
      </c>
      <c r="Q615">
        <v>0</v>
      </c>
      <c r="R615">
        <v>-1</v>
      </c>
      <c r="S615">
        <v>12.302379999999999</v>
      </c>
      <c r="T615">
        <v>11.679819999999999</v>
      </c>
      <c r="U615">
        <v>-5.0604842315064236E-2</v>
      </c>
      <c r="V615">
        <v>3.7307000000000001</v>
      </c>
      <c r="W615">
        <v>2.1307314981102738</v>
      </c>
      <c r="X615">
        <v>72.432109999999994</v>
      </c>
      <c r="Y615">
        <v>201.94962000000001</v>
      </c>
      <c r="Z615">
        <v>1.7881228366811355</v>
      </c>
      <c r="AC615" t="s">
        <v>674</v>
      </c>
      <c r="AD615">
        <v>201.94962000000001</v>
      </c>
      <c r="AF615" t="s">
        <v>674</v>
      </c>
      <c r="AG615">
        <v>1.7881228366811355</v>
      </c>
    </row>
    <row r="616" spans="1:33" hidden="1">
      <c r="A616" s="851" t="s">
        <v>5134</v>
      </c>
      <c r="B616" s="851" t="s">
        <v>674</v>
      </c>
      <c r="C616" s="854">
        <v>21.779399999999999</v>
      </c>
      <c r="D616" s="854">
        <v>0</v>
      </c>
      <c r="E616" s="855">
        <v>-1</v>
      </c>
      <c r="F616" s="854">
        <v>593.59280999999999</v>
      </c>
      <c r="G616" s="854">
        <v>672.89016000000004</v>
      </c>
      <c r="H616" s="855">
        <v>0.13358879801795442</v>
      </c>
      <c r="I616" s="854">
        <v>723.83392000000003</v>
      </c>
      <c r="J616" s="855">
        <v>-7.038045412406202E-2</v>
      </c>
      <c r="K616" s="854">
        <v>6031.0688899999996</v>
      </c>
      <c r="L616" s="854">
        <v>6981.4849899999999</v>
      </c>
      <c r="M616" s="855">
        <v>0.15758667614887756</v>
      </c>
      <c r="O616" t="s">
        <v>674</v>
      </c>
      <c r="P616">
        <v>21.779399999999999</v>
      </c>
      <c r="Q616">
        <v>0</v>
      </c>
      <c r="R616">
        <v>-1</v>
      </c>
      <c r="S616">
        <v>593.59280999999999</v>
      </c>
      <c r="T616">
        <v>672.89016000000004</v>
      </c>
      <c r="U616">
        <v>0.13358879801795442</v>
      </c>
      <c r="V616">
        <v>723.83392000000003</v>
      </c>
      <c r="W616">
        <v>-7.038045412406202E-2</v>
      </c>
      <c r="X616">
        <v>6031.0688899999996</v>
      </c>
      <c r="Y616">
        <v>6981.4849899999999</v>
      </c>
      <c r="Z616">
        <v>0.15758667614887756</v>
      </c>
      <c r="AC616" t="s">
        <v>674</v>
      </c>
      <c r="AD616">
        <v>6981.4849899999999</v>
      </c>
      <c r="AF616" t="s">
        <v>674</v>
      </c>
      <c r="AG616">
        <v>0.15758667614887756</v>
      </c>
    </row>
    <row r="617" spans="1:33" hidden="1">
      <c r="A617" s="851" t="s">
        <v>5135</v>
      </c>
      <c r="B617" s="851" t="s">
        <v>674</v>
      </c>
      <c r="C617" s="854">
        <v>1.75261</v>
      </c>
      <c r="D617" s="854">
        <v>0</v>
      </c>
      <c r="E617" s="855">
        <v>-1</v>
      </c>
      <c r="F617" s="854">
        <v>11.3001</v>
      </c>
      <c r="G617" s="854">
        <v>15.42118</v>
      </c>
      <c r="H617" s="855">
        <v>0.36469411775117022</v>
      </c>
      <c r="I617" s="854">
        <v>13.197039999999999</v>
      </c>
      <c r="J617" s="855">
        <v>0.16853324684929349</v>
      </c>
      <c r="K617" s="854">
        <v>175.72546</v>
      </c>
      <c r="L617" s="854">
        <v>144.45509999999999</v>
      </c>
      <c r="M617" s="855">
        <v>-0.17795008190617345</v>
      </c>
      <c r="O617" t="s">
        <v>674</v>
      </c>
      <c r="P617">
        <v>1.75261</v>
      </c>
      <c r="Q617">
        <v>0</v>
      </c>
      <c r="R617">
        <v>-1</v>
      </c>
      <c r="S617">
        <v>11.3001</v>
      </c>
      <c r="T617">
        <v>15.42118</v>
      </c>
      <c r="U617">
        <v>0.36469411775117022</v>
      </c>
      <c r="V617">
        <v>13.197039999999999</v>
      </c>
      <c r="W617">
        <v>0.16853324684929349</v>
      </c>
      <c r="X617">
        <v>175.72546</v>
      </c>
      <c r="Y617">
        <v>144.45509999999999</v>
      </c>
      <c r="Z617">
        <v>-0.17795008190617345</v>
      </c>
      <c r="AC617" t="s">
        <v>674</v>
      </c>
      <c r="AD617">
        <v>144.45509999999999</v>
      </c>
      <c r="AF617" t="s">
        <v>674</v>
      </c>
      <c r="AG617">
        <v>-0.17795008190617345</v>
      </c>
    </row>
    <row r="618" spans="1:33" hidden="1">
      <c r="A618" s="851" t="s">
        <v>5136</v>
      </c>
      <c r="B618" s="851" t="s">
        <v>674</v>
      </c>
      <c r="C618" s="854">
        <v>196.45507000000001</v>
      </c>
      <c r="D618" s="854">
        <v>0</v>
      </c>
      <c r="E618" s="855">
        <v>-1</v>
      </c>
      <c r="F618" s="854">
        <v>2414.4023200000001</v>
      </c>
      <c r="G618" s="854">
        <v>2058.9941399999998</v>
      </c>
      <c r="H618" s="855">
        <v>-0.14720337909549408</v>
      </c>
      <c r="I618" s="854">
        <v>2415.2068399999998</v>
      </c>
      <c r="J618" s="855">
        <v>-0.14748745080566272</v>
      </c>
      <c r="K618" s="854">
        <v>24611.4938</v>
      </c>
      <c r="L618" s="854">
        <v>24436.024949999999</v>
      </c>
      <c r="M618" s="855">
        <v>-7.1295489589502381E-3</v>
      </c>
      <c r="O618" t="s">
        <v>674</v>
      </c>
      <c r="P618">
        <v>196.45507000000001</v>
      </c>
      <c r="Q618">
        <v>0</v>
      </c>
      <c r="R618">
        <v>-1</v>
      </c>
      <c r="S618">
        <v>2414.4023200000001</v>
      </c>
      <c r="T618">
        <v>2058.9941399999998</v>
      </c>
      <c r="U618">
        <v>-0.14720337909549408</v>
      </c>
      <c r="V618">
        <v>2415.2068399999998</v>
      </c>
      <c r="W618">
        <v>-0.14748745080566272</v>
      </c>
      <c r="X618">
        <v>24611.4938</v>
      </c>
      <c r="Y618">
        <v>24436.024949999999</v>
      </c>
      <c r="Z618">
        <v>-7.1295489589502381E-3</v>
      </c>
      <c r="AC618" t="s">
        <v>674</v>
      </c>
      <c r="AD618">
        <v>24436.024949999999</v>
      </c>
      <c r="AF618" t="s">
        <v>674</v>
      </c>
      <c r="AG618">
        <v>-7.1295489589502381E-3</v>
      </c>
    </row>
    <row r="619" spans="1:33" hidden="1">
      <c r="A619" s="851" t="s">
        <v>5138</v>
      </c>
      <c r="B619" s="851" t="s">
        <v>674</v>
      </c>
      <c r="C619" s="854">
        <v>91.903919999999999</v>
      </c>
      <c r="D619" s="854">
        <v>0</v>
      </c>
      <c r="E619" s="855">
        <v>-1</v>
      </c>
      <c r="F619" s="854">
        <v>1832.1631299999999</v>
      </c>
      <c r="G619" s="854">
        <v>1011.52151</v>
      </c>
      <c r="H619" s="855">
        <v>-0.44790859861916332</v>
      </c>
      <c r="I619" s="854">
        <v>1618.6006299999999</v>
      </c>
      <c r="J619" s="855">
        <v>-0.37506418121189034</v>
      </c>
      <c r="K619" s="854">
        <v>8921.7307099999998</v>
      </c>
      <c r="L619" s="854">
        <v>14621.41135</v>
      </c>
      <c r="M619" s="855">
        <v>0.63885369613448018</v>
      </c>
      <c r="O619" t="s">
        <v>674</v>
      </c>
      <c r="P619">
        <v>91.903919999999999</v>
      </c>
      <c r="Q619">
        <v>0</v>
      </c>
      <c r="R619">
        <v>-1</v>
      </c>
      <c r="S619">
        <v>1832.1631299999999</v>
      </c>
      <c r="T619">
        <v>1011.52151</v>
      </c>
      <c r="U619">
        <v>-0.44790859861916332</v>
      </c>
      <c r="V619">
        <v>1618.6006299999999</v>
      </c>
      <c r="W619">
        <v>-0.37506418121189034</v>
      </c>
      <c r="X619">
        <v>8921.7307099999998</v>
      </c>
      <c r="Y619">
        <v>14621.41135</v>
      </c>
      <c r="Z619">
        <v>0.63885369613448018</v>
      </c>
      <c r="AC619" t="s">
        <v>674</v>
      </c>
      <c r="AD619">
        <v>14621.41135</v>
      </c>
      <c r="AF619" t="s">
        <v>674</v>
      </c>
      <c r="AG619">
        <v>0.63885369613448018</v>
      </c>
    </row>
    <row r="620" spans="1:33" hidden="1">
      <c r="A620" s="851" t="s">
        <v>5139</v>
      </c>
      <c r="B620" s="851" t="s">
        <v>674</v>
      </c>
      <c r="C620" s="854">
        <v>0</v>
      </c>
      <c r="D620" s="854">
        <v>0</v>
      </c>
      <c r="E620" s="855" t="s">
        <v>1082</v>
      </c>
      <c r="F620" s="854">
        <v>53.686239999999998</v>
      </c>
      <c r="G620" s="854">
        <v>26.155940000000001</v>
      </c>
      <c r="H620" s="855">
        <v>-0.51279992787723627</v>
      </c>
      <c r="I620" s="854">
        <v>369.69754</v>
      </c>
      <c r="J620" s="855">
        <v>-0.92925043536941032</v>
      </c>
      <c r="K620" s="854">
        <v>5233.11265</v>
      </c>
      <c r="L620" s="854">
        <v>2471.67272</v>
      </c>
      <c r="M620" s="855">
        <v>-0.52768593276890385</v>
      </c>
      <c r="O620" t="s">
        <v>674</v>
      </c>
      <c r="P620">
        <v>0</v>
      </c>
      <c r="Q620">
        <v>0</v>
      </c>
      <c r="R620" t="s">
        <v>1082</v>
      </c>
      <c r="S620">
        <v>53.686239999999998</v>
      </c>
      <c r="T620">
        <v>26.155940000000001</v>
      </c>
      <c r="U620">
        <v>-0.51279992787723627</v>
      </c>
      <c r="V620">
        <v>369.69754</v>
      </c>
      <c r="W620">
        <v>-0.92925043536941032</v>
      </c>
      <c r="X620">
        <v>5233.11265</v>
      </c>
      <c r="Y620">
        <v>2471.67272</v>
      </c>
      <c r="Z620">
        <v>-0.52768593276890385</v>
      </c>
      <c r="AC620" t="s">
        <v>674</v>
      </c>
      <c r="AD620">
        <v>2471.67272</v>
      </c>
      <c r="AF620" t="s">
        <v>674</v>
      </c>
      <c r="AG620">
        <v>-0.52768593276890385</v>
      </c>
    </row>
    <row r="621" spans="1:33" hidden="1">
      <c r="A621" s="851" t="s">
        <v>5140</v>
      </c>
      <c r="B621" s="851" t="s">
        <v>674</v>
      </c>
      <c r="C621" s="854">
        <v>0</v>
      </c>
      <c r="D621" s="854">
        <v>0</v>
      </c>
      <c r="E621" s="855" t="s">
        <v>1082</v>
      </c>
      <c r="F621" s="854">
        <v>52.630200000000002</v>
      </c>
      <c r="G621" s="854">
        <v>1.7532099999999999</v>
      </c>
      <c r="H621" s="855">
        <v>-0.96668813722919544</v>
      </c>
      <c r="I621" s="854">
        <v>12.07626</v>
      </c>
      <c r="J621" s="855">
        <v>-0.85482177429104711</v>
      </c>
      <c r="K621" s="854">
        <v>183.48417000000001</v>
      </c>
      <c r="L621" s="854">
        <v>382.67216999999999</v>
      </c>
      <c r="M621" s="855">
        <v>1.0855868383632221</v>
      </c>
      <c r="O621" t="s">
        <v>674</v>
      </c>
      <c r="P621">
        <v>0</v>
      </c>
      <c r="Q621">
        <v>0</v>
      </c>
      <c r="R621" t="s">
        <v>1082</v>
      </c>
      <c r="S621">
        <v>52.630200000000002</v>
      </c>
      <c r="T621">
        <v>1.7532099999999999</v>
      </c>
      <c r="U621">
        <v>-0.96668813722919544</v>
      </c>
      <c r="V621">
        <v>12.07626</v>
      </c>
      <c r="W621">
        <v>-0.85482177429104711</v>
      </c>
      <c r="X621">
        <v>183.48417000000001</v>
      </c>
      <c r="Y621">
        <v>382.67216999999999</v>
      </c>
      <c r="Z621">
        <v>1.0855868383632221</v>
      </c>
      <c r="AC621" t="s">
        <v>674</v>
      </c>
      <c r="AD621">
        <v>382.67216999999999</v>
      </c>
      <c r="AF621" t="s">
        <v>674</v>
      </c>
      <c r="AG621">
        <v>1.0855868383632221</v>
      </c>
    </row>
    <row r="622" spans="1:33" hidden="1">
      <c r="A622" s="851" t="s">
        <v>5142</v>
      </c>
      <c r="B622" s="851" t="s">
        <v>674</v>
      </c>
      <c r="C622" s="854">
        <v>167.21620999999999</v>
      </c>
      <c r="D622" s="854">
        <v>0</v>
      </c>
      <c r="E622" s="855">
        <v>-1</v>
      </c>
      <c r="F622" s="854">
        <v>1507.46414</v>
      </c>
      <c r="G622" s="854">
        <v>1475.9137700000001</v>
      </c>
      <c r="H622" s="855">
        <v>-2.092943318704743E-2</v>
      </c>
      <c r="I622" s="854">
        <v>1070.8735899999999</v>
      </c>
      <c r="J622" s="855">
        <v>0.37823341968868629</v>
      </c>
      <c r="K622" s="854">
        <v>11781.416579999999</v>
      </c>
      <c r="L622" s="854">
        <v>11598.606900000001</v>
      </c>
      <c r="M622" s="855">
        <v>-1.5516782617663649E-2</v>
      </c>
      <c r="O622" t="s">
        <v>674</v>
      </c>
      <c r="P622">
        <v>167.21620999999999</v>
      </c>
      <c r="Q622">
        <v>0</v>
      </c>
      <c r="R622">
        <v>-1</v>
      </c>
      <c r="S622">
        <v>1507.46414</v>
      </c>
      <c r="T622">
        <v>1475.9137700000001</v>
      </c>
      <c r="U622">
        <v>-2.092943318704743E-2</v>
      </c>
      <c r="V622">
        <v>1070.8735899999999</v>
      </c>
      <c r="W622">
        <v>0.37823341968868629</v>
      </c>
      <c r="X622">
        <v>11781.416579999999</v>
      </c>
      <c r="Y622">
        <v>11598.606900000001</v>
      </c>
      <c r="Z622">
        <v>-1.5516782617663649E-2</v>
      </c>
      <c r="AC622" t="s">
        <v>674</v>
      </c>
      <c r="AD622">
        <v>11598.606900000001</v>
      </c>
      <c r="AF622" t="s">
        <v>674</v>
      </c>
      <c r="AG622">
        <v>-1.5516782617663649E-2</v>
      </c>
    </row>
    <row r="623" spans="1:33" hidden="1">
      <c r="A623" s="851" t="s">
        <v>5144</v>
      </c>
      <c r="B623" s="851" t="s">
        <v>674</v>
      </c>
      <c r="C623" s="854">
        <v>0</v>
      </c>
      <c r="D623" s="854">
        <v>0</v>
      </c>
      <c r="E623" s="855" t="s">
        <v>1082</v>
      </c>
      <c r="F623" s="854">
        <v>0</v>
      </c>
      <c r="G623" s="854">
        <v>0</v>
      </c>
      <c r="H623" s="855" t="s">
        <v>1082</v>
      </c>
      <c r="I623" s="854">
        <v>0</v>
      </c>
      <c r="J623" s="855" t="s">
        <v>1082</v>
      </c>
      <c r="K623" s="854">
        <v>0</v>
      </c>
      <c r="L623" s="854">
        <v>0.16370999999999999</v>
      </c>
      <c r="M623" s="855" t="s">
        <v>1082</v>
      </c>
      <c r="O623" t="s">
        <v>674</v>
      </c>
      <c r="P623">
        <v>0</v>
      </c>
      <c r="Q623">
        <v>0</v>
      </c>
      <c r="R623" t="s">
        <v>1082</v>
      </c>
      <c r="S623">
        <v>0</v>
      </c>
      <c r="T623">
        <v>0</v>
      </c>
      <c r="U623" t="s">
        <v>1082</v>
      </c>
      <c r="V623">
        <v>0</v>
      </c>
      <c r="W623" t="s">
        <v>1082</v>
      </c>
      <c r="X623">
        <v>0</v>
      </c>
      <c r="Y623">
        <v>0.16370999999999999</v>
      </c>
      <c r="Z623" t="s">
        <v>1082</v>
      </c>
      <c r="AC623" t="s">
        <v>674</v>
      </c>
      <c r="AD623">
        <v>0.16370999999999999</v>
      </c>
      <c r="AF623" t="s">
        <v>674</v>
      </c>
      <c r="AG623" t="s">
        <v>1082</v>
      </c>
    </row>
    <row r="624" spans="1:33" hidden="1">
      <c r="A624" s="851" t="s">
        <v>5145</v>
      </c>
      <c r="B624" s="851" t="s">
        <v>674</v>
      </c>
      <c r="C624" s="854">
        <v>0</v>
      </c>
      <c r="D624" s="854">
        <v>0</v>
      </c>
      <c r="E624" s="855" t="s">
        <v>1082</v>
      </c>
      <c r="F624" s="854">
        <v>0</v>
      </c>
      <c r="G624" s="854">
        <v>5.6800800000000002</v>
      </c>
      <c r="H624" s="855" t="s">
        <v>1082</v>
      </c>
      <c r="I624" s="854">
        <v>7.3469800000000003</v>
      </c>
      <c r="J624" s="855">
        <v>-0.22688233804910318</v>
      </c>
      <c r="K624" s="854">
        <v>14.226850000000001</v>
      </c>
      <c r="L624" s="854">
        <v>39.491280000000003</v>
      </c>
      <c r="M624" s="855">
        <v>1.775827396788467</v>
      </c>
      <c r="O624" t="s">
        <v>674</v>
      </c>
      <c r="P624">
        <v>0</v>
      </c>
      <c r="Q624">
        <v>0</v>
      </c>
      <c r="R624" t="s">
        <v>1082</v>
      </c>
      <c r="S624">
        <v>0</v>
      </c>
      <c r="T624">
        <v>5.6800800000000002</v>
      </c>
      <c r="U624" t="s">
        <v>1082</v>
      </c>
      <c r="V624">
        <v>7.3469800000000003</v>
      </c>
      <c r="W624">
        <v>-0.22688233804910318</v>
      </c>
      <c r="X624">
        <v>14.226850000000001</v>
      </c>
      <c r="Y624">
        <v>39.491280000000003</v>
      </c>
      <c r="Z624">
        <v>1.775827396788467</v>
      </c>
      <c r="AC624" t="s">
        <v>674</v>
      </c>
      <c r="AD624">
        <v>39.491280000000003</v>
      </c>
      <c r="AF624" t="s">
        <v>674</v>
      </c>
      <c r="AG624">
        <v>1.775827396788467</v>
      </c>
    </row>
    <row r="625" spans="1:33" hidden="1">
      <c r="A625" s="852" t="s">
        <v>735</v>
      </c>
      <c r="B625" s="852" t="s">
        <v>674</v>
      </c>
      <c r="C625" s="856">
        <v>1153.6758299999999</v>
      </c>
      <c r="D625" s="856">
        <v>924.17206999999996</v>
      </c>
      <c r="E625" s="857">
        <v>-0.19893262390701205</v>
      </c>
      <c r="F625" s="856">
        <v>17598.977080000001</v>
      </c>
      <c r="G625" s="856">
        <v>30528.29593</v>
      </c>
      <c r="H625" s="857">
        <v>0.73466308815716697</v>
      </c>
      <c r="I625" s="856">
        <v>29751.65655</v>
      </c>
      <c r="J625" s="857">
        <v>2.6104071842009802E-2</v>
      </c>
      <c r="K625" s="856">
        <v>170894.07161000001</v>
      </c>
      <c r="L625" s="856">
        <v>224058.39061</v>
      </c>
      <c r="M625" s="857">
        <v>0.31109516262990744</v>
      </c>
      <c r="O625" t="s">
        <v>674</v>
      </c>
      <c r="P625">
        <v>1153.6758299999999</v>
      </c>
      <c r="Q625">
        <v>924.17206999999996</v>
      </c>
      <c r="R625">
        <v>-0.19893262390701205</v>
      </c>
      <c r="S625">
        <v>17598.977080000001</v>
      </c>
      <c r="T625">
        <v>30528.29593</v>
      </c>
      <c r="U625">
        <v>0.73466308815716697</v>
      </c>
      <c r="V625">
        <v>29751.65655</v>
      </c>
      <c r="W625">
        <v>2.6104071842009802E-2</v>
      </c>
      <c r="X625">
        <v>170894.07161000001</v>
      </c>
      <c r="Y625">
        <v>224058.39061</v>
      </c>
      <c r="Z625">
        <v>0.31109516262990744</v>
      </c>
      <c r="AC625" t="s">
        <v>674</v>
      </c>
      <c r="AD625">
        <v>224058.39061</v>
      </c>
      <c r="AF625" t="s">
        <v>674</v>
      </c>
      <c r="AG625">
        <v>0.31109516262990744</v>
      </c>
    </row>
    <row r="626" spans="1:33" hidden="1">
      <c r="A626" s="851" t="s">
        <v>5119</v>
      </c>
      <c r="B626" s="851" t="s">
        <v>466</v>
      </c>
      <c r="C626" s="854">
        <v>5.6100000000000004E-3</v>
      </c>
      <c r="D626" s="854">
        <v>0</v>
      </c>
      <c r="E626" s="855">
        <v>-1</v>
      </c>
      <c r="F626" s="854">
        <v>232.79037</v>
      </c>
      <c r="G626" s="854">
        <v>200.22801000000001</v>
      </c>
      <c r="H626" s="855">
        <v>-0.13987846662213732</v>
      </c>
      <c r="I626" s="854">
        <v>192.53758999999999</v>
      </c>
      <c r="J626" s="855">
        <v>3.9942434098193536E-2</v>
      </c>
      <c r="K626" s="854">
        <v>606.39693999999997</v>
      </c>
      <c r="L626" s="854">
        <v>1871.7942700000001</v>
      </c>
      <c r="M626" s="855">
        <v>2.0867475518593483</v>
      </c>
      <c r="O626" t="s">
        <v>466</v>
      </c>
      <c r="P626">
        <v>5.6100000000000004E-3</v>
      </c>
      <c r="Q626">
        <v>0</v>
      </c>
      <c r="R626">
        <v>-1</v>
      </c>
      <c r="S626">
        <v>232.79037</v>
      </c>
      <c r="T626">
        <v>200.22801000000001</v>
      </c>
      <c r="U626">
        <v>-0.13987846662213732</v>
      </c>
      <c r="V626">
        <v>192.53758999999999</v>
      </c>
      <c r="W626">
        <v>3.9942434098193536E-2</v>
      </c>
      <c r="X626">
        <v>606.39693999999997</v>
      </c>
      <c r="Y626">
        <v>1871.7942700000001</v>
      </c>
      <c r="Z626">
        <v>2.0867475518593483</v>
      </c>
      <c r="AC626" t="s">
        <v>466</v>
      </c>
      <c r="AD626">
        <v>1871.7942700000001</v>
      </c>
      <c r="AF626" t="s">
        <v>466</v>
      </c>
      <c r="AG626">
        <v>2.0867475518593483</v>
      </c>
    </row>
    <row r="627" spans="1:33" hidden="1">
      <c r="A627" s="851" t="s">
        <v>5120</v>
      </c>
      <c r="B627" s="851" t="s">
        <v>466</v>
      </c>
      <c r="C627" s="854">
        <v>3.7275100000000001</v>
      </c>
      <c r="D627" s="854">
        <v>0</v>
      </c>
      <c r="E627" s="855">
        <v>-1</v>
      </c>
      <c r="F627" s="854">
        <v>111.59086000000001</v>
      </c>
      <c r="G627" s="854">
        <v>229.51205999999999</v>
      </c>
      <c r="H627" s="855">
        <v>1.0567281227154264</v>
      </c>
      <c r="I627" s="854">
        <v>186.91851</v>
      </c>
      <c r="J627" s="855">
        <v>0.22787229579349844</v>
      </c>
      <c r="K627" s="854">
        <v>1179.0720699999999</v>
      </c>
      <c r="L627" s="854">
        <v>2148.6782899999998</v>
      </c>
      <c r="M627" s="855">
        <v>0.82234686468317397</v>
      </c>
      <c r="O627" t="s">
        <v>466</v>
      </c>
      <c r="P627">
        <v>3.7275100000000001</v>
      </c>
      <c r="Q627">
        <v>0</v>
      </c>
      <c r="R627">
        <v>-1</v>
      </c>
      <c r="S627">
        <v>111.59086000000001</v>
      </c>
      <c r="T627">
        <v>229.51205999999999</v>
      </c>
      <c r="U627">
        <v>1.0567281227154264</v>
      </c>
      <c r="V627">
        <v>186.91851</v>
      </c>
      <c r="W627">
        <v>0.22787229579349844</v>
      </c>
      <c r="X627">
        <v>1179.0720699999999</v>
      </c>
      <c r="Y627">
        <v>2148.6782899999998</v>
      </c>
      <c r="Z627">
        <v>0.82234686468317397</v>
      </c>
      <c r="AC627" t="s">
        <v>466</v>
      </c>
      <c r="AD627">
        <v>2148.6782899999998</v>
      </c>
      <c r="AF627" t="s">
        <v>466</v>
      </c>
      <c r="AG627">
        <v>0.82234686468317397</v>
      </c>
    </row>
    <row r="628" spans="1:33" hidden="1">
      <c r="A628" s="851" t="s">
        <v>5121</v>
      </c>
      <c r="B628" s="851" t="s">
        <v>466</v>
      </c>
      <c r="C628" s="854">
        <v>0.59241999999999995</v>
      </c>
      <c r="D628" s="854">
        <v>0</v>
      </c>
      <c r="E628" s="855">
        <v>-1</v>
      </c>
      <c r="F628" s="854">
        <v>12.453469999999999</v>
      </c>
      <c r="G628" s="854">
        <v>15.0215</v>
      </c>
      <c r="H628" s="855">
        <v>0.20620999608944346</v>
      </c>
      <c r="I628" s="854">
        <v>8.9349000000000007</v>
      </c>
      <c r="J628" s="855">
        <v>0.68121635384839219</v>
      </c>
      <c r="K628" s="854">
        <v>295.39373000000001</v>
      </c>
      <c r="L628" s="854">
        <v>478.84397000000001</v>
      </c>
      <c r="M628" s="855">
        <v>0.62103633682407544</v>
      </c>
      <c r="O628" t="s">
        <v>466</v>
      </c>
      <c r="P628">
        <v>0.59241999999999995</v>
      </c>
      <c r="Q628">
        <v>0</v>
      </c>
      <c r="R628">
        <v>-1</v>
      </c>
      <c r="S628">
        <v>12.453469999999999</v>
      </c>
      <c r="T628">
        <v>15.0215</v>
      </c>
      <c r="U628">
        <v>0.20620999608944346</v>
      </c>
      <c r="V628">
        <v>8.9349000000000007</v>
      </c>
      <c r="W628">
        <v>0.68121635384839219</v>
      </c>
      <c r="X628">
        <v>295.39373000000001</v>
      </c>
      <c r="Y628">
        <v>478.84397000000001</v>
      </c>
      <c r="Z628">
        <v>0.62103633682407544</v>
      </c>
      <c r="AC628" t="s">
        <v>466</v>
      </c>
      <c r="AD628">
        <v>478.84397000000001</v>
      </c>
      <c r="AF628" t="s">
        <v>466</v>
      </c>
      <c r="AG628">
        <v>0.62103633682407544</v>
      </c>
    </row>
    <row r="629" spans="1:33" hidden="1">
      <c r="A629" s="851" t="s">
        <v>5122</v>
      </c>
      <c r="B629" s="851" t="s">
        <v>466</v>
      </c>
      <c r="C629" s="854">
        <v>0</v>
      </c>
      <c r="D629" s="854">
        <v>0</v>
      </c>
      <c r="E629" s="855" t="s">
        <v>1082</v>
      </c>
      <c r="F629" s="854">
        <v>0</v>
      </c>
      <c r="G629" s="854">
        <v>7.4050000000000005E-2</v>
      </c>
      <c r="H629" s="855" t="s">
        <v>1082</v>
      </c>
      <c r="I629" s="854">
        <v>0.83957000000000004</v>
      </c>
      <c r="J629" s="855">
        <v>-0.91180008814035762</v>
      </c>
      <c r="K629" s="854">
        <v>3.1139700000000001</v>
      </c>
      <c r="L629" s="854">
        <v>4.2096299999999998</v>
      </c>
      <c r="M629" s="855">
        <v>0.35185310070424558</v>
      </c>
      <c r="O629" t="s">
        <v>466</v>
      </c>
      <c r="P629">
        <v>0</v>
      </c>
      <c r="Q629">
        <v>0</v>
      </c>
      <c r="R629" t="s">
        <v>1082</v>
      </c>
      <c r="S629">
        <v>0</v>
      </c>
      <c r="T629">
        <v>7.4050000000000005E-2</v>
      </c>
      <c r="U629" t="s">
        <v>1082</v>
      </c>
      <c r="V629">
        <v>0.83957000000000004</v>
      </c>
      <c r="W629">
        <v>-0.91180008814035762</v>
      </c>
      <c r="X629">
        <v>3.1139700000000001</v>
      </c>
      <c r="Y629">
        <v>4.2096299999999998</v>
      </c>
      <c r="Z629">
        <v>0.35185310070424558</v>
      </c>
      <c r="AC629" t="s">
        <v>466</v>
      </c>
      <c r="AD629">
        <v>4.2096299999999998</v>
      </c>
      <c r="AF629" t="s">
        <v>466</v>
      </c>
      <c r="AG629">
        <v>0.35185310070424558</v>
      </c>
    </row>
    <row r="630" spans="1:33" hidden="1">
      <c r="A630" s="851" t="s">
        <v>5123</v>
      </c>
      <c r="B630" s="851" t="s">
        <v>466</v>
      </c>
      <c r="C630" s="854">
        <v>0</v>
      </c>
      <c r="D630" s="854">
        <v>0</v>
      </c>
      <c r="E630" s="855" t="s">
        <v>1082</v>
      </c>
      <c r="F630" s="854">
        <v>1.3690000000000001E-2</v>
      </c>
      <c r="G630" s="854">
        <v>0</v>
      </c>
      <c r="H630" s="855">
        <v>-1</v>
      </c>
      <c r="I630" s="854">
        <v>0</v>
      </c>
      <c r="J630" s="855" t="s">
        <v>1082</v>
      </c>
      <c r="K630" s="854">
        <v>0.22777</v>
      </c>
      <c r="L630" s="854">
        <v>81.349410000000006</v>
      </c>
      <c r="M630" s="855">
        <v>356.15594678842695</v>
      </c>
      <c r="O630" t="s">
        <v>466</v>
      </c>
      <c r="P630">
        <v>0</v>
      </c>
      <c r="Q630">
        <v>0</v>
      </c>
      <c r="R630" t="s">
        <v>1082</v>
      </c>
      <c r="S630">
        <v>1.3690000000000001E-2</v>
      </c>
      <c r="T630">
        <v>0</v>
      </c>
      <c r="U630">
        <v>-1</v>
      </c>
      <c r="V630">
        <v>0</v>
      </c>
      <c r="W630" t="s">
        <v>1082</v>
      </c>
      <c r="X630">
        <v>0.22777</v>
      </c>
      <c r="Y630">
        <v>81.349410000000006</v>
      </c>
      <c r="Z630">
        <v>356.15594678842695</v>
      </c>
      <c r="AC630" t="s">
        <v>466</v>
      </c>
      <c r="AD630">
        <v>81.349410000000006</v>
      </c>
      <c r="AF630" t="s">
        <v>466</v>
      </c>
      <c r="AG630">
        <v>356.15594678842695</v>
      </c>
    </row>
    <row r="631" spans="1:33">
      <c r="A631" s="851" t="s">
        <v>5124</v>
      </c>
      <c r="B631" s="851" t="s">
        <v>466</v>
      </c>
      <c r="C631" s="854">
        <v>0.24556</v>
      </c>
      <c r="D631" s="854">
        <v>0</v>
      </c>
      <c r="E631" s="855">
        <v>-1</v>
      </c>
      <c r="F631" s="854">
        <v>34.214739999999999</v>
      </c>
      <c r="G631" s="854">
        <v>0.95582</v>
      </c>
      <c r="H631" s="855">
        <v>-0.97206408699876135</v>
      </c>
      <c r="I631" s="854">
        <v>54.505310000000001</v>
      </c>
      <c r="J631" s="855">
        <v>-0.98246372692862405</v>
      </c>
      <c r="K631" s="854">
        <v>500.09246999999999</v>
      </c>
      <c r="L631" s="854">
        <v>324.35108000000002</v>
      </c>
      <c r="M631" s="855">
        <v>-0.35141778879414032</v>
      </c>
      <c r="O631" t="s">
        <v>466</v>
      </c>
      <c r="P631">
        <v>0.24556</v>
      </c>
      <c r="Q631">
        <v>0</v>
      </c>
      <c r="R631">
        <v>-1</v>
      </c>
      <c r="S631">
        <v>34.214739999999999</v>
      </c>
      <c r="T631">
        <v>0.95582</v>
      </c>
      <c r="U631">
        <v>-0.97206408699876135</v>
      </c>
      <c r="V631">
        <v>54.505310000000001</v>
      </c>
      <c r="W631">
        <v>-0.98246372692862405</v>
      </c>
      <c r="X631">
        <v>500.09246999999999</v>
      </c>
      <c r="Y631">
        <v>324.35108000000002</v>
      </c>
      <c r="Z631">
        <v>-0.35141778879414032</v>
      </c>
      <c r="AC631" t="s">
        <v>466</v>
      </c>
      <c r="AD631">
        <v>324.35108000000002</v>
      </c>
      <c r="AF631" t="s">
        <v>466</v>
      </c>
      <c r="AG631">
        <v>-0.35141778879414032</v>
      </c>
    </row>
    <row r="632" spans="1:33" hidden="1">
      <c r="A632" s="851" t="s">
        <v>5125</v>
      </c>
      <c r="B632" s="851" t="s">
        <v>466</v>
      </c>
      <c r="C632" s="854">
        <v>0</v>
      </c>
      <c r="D632" s="854">
        <v>0</v>
      </c>
      <c r="E632" s="855" t="s">
        <v>1082</v>
      </c>
      <c r="F632" s="854">
        <v>12.40916</v>
      </c>
      <c r="G632" s="854">
        <v>0</v>
      </c>
      <c r="H632" s="855">
        <v>-1</v>
      </c>
      <c r="I632" s="854">
        <v>5.0719500000000002</v>
      </c>
      <c r="J632" s="855">
        <v>-1</v>
      </c>
      <c r="K632" s="854">
        <v>50.715809999999998</v>
      </c>
      <c r="L632" s="854">
        <v>40.820970000000003</v>
      </c>
      <c r="M632" s="855">
        <v>-0.19510365702529442</v>
      </c>
      <c r="O632" t="s">
        <v>466</v>
      </c>
      <c r="P632">
        <v>0</v>
      </c>
      <c r="Q632">
        <v>0</v>
      </c>
      <c r="R632" t="s">
        <v>1082</v>
      </c>
      <c r="S632">
        <v>12.40916</v>
      </c>
      <c r="T632">
        <v>0</v>
      </c>
      <c r="U632">
        <v>-1</v>
      </c>
      <c r="V632">
        <v>5.0719500000000002</v>
      </c>
      <c r="W632">
        <v>-1</v>
      </c>
      <c r="X632">
        <v>50.715809999999998</v>
      </c>
      <c r="Y632">
        <v>40.820970000000003</v>
      </c>
      <c r="Z632">
        <v>-0.19510365702529442</v>
      </c>
      <c r="AC632" t="s">
        <v>466</v>
      </c>
      <c r="AD632">
        <v>40.820970000000003</v>
      </c>
      <c r="AF632" t="s">
        <v>466</v>
      </c>
      <c r="AG632">
        <v>-0.19510365702529442</v>
      </c>
    </row>
    <row r="633" spans="1:33" hidden="1">
      <c r="A633" s="851" t="s">
        <v>5127</v>
      </c>
      <c r="B633" s="851" t="s">
        <v>466</v>
      </c>
      <c r="C633" s="854">
        <v>0</v>
      </c>
      <c r="D633" s="854">
        <v>0</v>
      </c>
      <c r="E633" s="855" t="s">
        <v>1082</v>
      </c>
      <c r="F633" s="854">
        <v>0</v>
      </c>
      <c r="G633" s="854">
        <v>0</v>
      </c>
      <c r="H633" s="855" t="s">
        <v>1082</v>
      </c>
      <c r="I633" s="854">
        <v>1.26434</v>
      </c>
      <c r="J633" s="855">
        <v>-1</v>
      </c>
      <c r="K633" s="854">
        <v>4.9953399999999997</v>
      </c>
      <c r="L633" s="854">
        <v>1.3779699999999999</v>
      </c>
      <c r="M633" s="855">
        <v>-0.72414890678111998</v>
      </c>
      <c r="O633" t="s">
        <v>466</v>
      </c>
      <c r="P633">
        <v>0</v>
      </c>
      <c r="Q633">
        <v>0</v>
      </c>
      <c r="R633" t="s">
        <v>1082</v>
      </c>
      <c r="S633">
        <v>0</v>
      </c>
      <c r="T633">
        <v>0</v>
      </c>
      <c r="U633" t="s">
        <v>1082</v>
      </c>
      <c r="V633">
        <v>1.26434</v>
      </c>
      <c r="W633">
        <v>-1</v>
      </c>
      <c r="X633">
        <v>4.9953399999999997</v>
      </c>
      <c r="Y633">
        <v>1.3779699999999999</v>
      </c>
      <c r="Z633">
        <v>-0.72414890678111998</v>
      </c>
      <c r="AC633" t="s">
        <v>466</v>
      </c>
      <c r="AD633">
        <v>1.3779699999999999</v>
      </c>
      <c r="AF633" t="s">
        <v>466</v>
      </c>
      <c r="AG633">
        <v>-0.72414890678111998</v>
      </c>
    </row>
    <row r="634" spans="1:33" hidden="1">
      <c r="A634" s="851" t="s">
        <v>5128</v>
      </c>
      <c r="B634" s="851" t="s">
        <v>466</v>
      </c>
      <c r="C634" s="854">
        <v>0</v>
      </c>
      <c r="D634" s="854">
        <v>1.4140299999999999</v>
      </c>
      <c r="E634" s="855" t="s">
        <v>1082</v>
      </c>
      <c r="F634" s="854">
        <v>23.036010000000001</v>
      </c>
      <c r="G634" s="854">
        <v>22.28492</v>
      </c>
      <c r="H634" s="855">
        <v>-3.2605038806633679E-2</v>
      </c>
      <c r="I634" s="854">
        <v>8.8345000000000002</v>
      </c>
      <c r="J634" s="855">
        <v>1.5224879732865468</v>
      </c>
      <c r="K634" s="854">
        <v>1479.6500100000001</v>
      </c>
      <c r="L634" s="854">
        <v>364.41892999999999</v>
      </c>
      <c r="M634" s="855">
        <v>-0.75371275130123516</v>
      </c>
      <c r="O634" t="s">
        <v>466</v>
      </c>
      <c r="P634">
        <v>0</v>
      </c>
      <c r="Q634">
        <v>1.4140299999999999</v>
      </c>
      <c r="R634" t="s">
        <v>1082</v>
      </c>
      <c r="S634">
        <v>23.036010000000001</v>
      </c>
      <c r="T634">
        <v>22.28492</v>
      </c>
      <c r="U634">
        <v>-3.2605038806633679E-2</v>
      </c>
      <c r="V634">
        <v>8.8345000000000002</v>
      </c>
      <c r="W634">
        <v>1.5224879732865468</v>
      </c>
      <c r="X634">
        <v>1479.6500100000001</v>
      </c>
      <c r="Y634">
        <v>364.41892999999999</v>
      </c>
      <c r="Z634">
        <v>-0.75371275130123516</v>
      </c>
      <c r="AC634" t="s">
        <v>466</v>
      </c>
      <c r="AD634">
        <v>364.41892999999999</v>
      </c>
      <c r="AF634" t="s">
        <v>466</v>
      </c>
      <c r="AG634">
        <v>-0.75371275130123516</v>
      </c>
    </row>
    <row r="635" spans="1:33" hidden="1">
      <c r="A635" s="851" t="s">
        <v>5129</v>
      </c>
      <c r="B635" s="851" t="s">
        <v>466</v>
      </c>
      <c r="C635" s="854">
        <v>82.670389999999998</v>
      </c>
      <c r="D635" s="854">
        <v>42.6205</v>
      </c>
      <c r="E635" s="855">
        <v>-0.48445265590255471</v>
      </c>
      <c r="F635" s="854">
        <v>1927.67677</v>
      </c>
      <c r="G635" s="854">
        <v>2193.74577</v>
      </c>
      <c r="H635" s="855">
        <v>0.13802573343247793</v>
      </c>
      <c r="I635" s="854">
        <v>1861.03361</v>
      </c>
      <c r="J635" s="855">
        <v>0.17877815758523563</v>
      </c>
      <c r="K635" s="854">
        <v>19249.079860000002</v>
      </c>
      <c r="L635" s="854">
        <v>18723.44281</v>
      </c>
      <c r="M635" s="855">
        <v>-2.7307126045660324E-2</v>
      </c>
      <c r="O635" t="s">
        <v>466</v>
      </c>
      <c r="P635">
        <v>82.670389999999998</v>
      </c>
      <c r="Q635">
        <v>42.6205</v>
      </c>
      <c r="R635">
        <v>-0.48445265590255471</v>
      </c>
      <c r="S635">
        <v>1927.67677</v>
      </c>
      <c r="T635">
        <v>2193.74577</v>
      </c>
      <c r="U635">
        <v>0.13802573343247793</v>
      </c>
      <c r="V635">
        <v>1861.03361</v>
      </c>
      <c r="W635">
        <v>0.17877815758523563</v>
      </c>
      <c r="X635">
        <v>19249.079860000002</v>
      </c>
      <c r="Y635">
        <v>18723.44281</v>
      </c>
      <c r="Z635">
        <v>-2.7307126045660324E-2</v>
      </c>
      <c r="AC635" t="s">
        <v>466</v>
      </c>
      <c r="AD635">
        <v>18723.44281</v>
      </c>
      <c r="AF635" t="s">
        <v>466</v>
      </c>
      <c r="AG635">
        <v>-2.7307126045660324E-2</v>
      </c>
    </row>
    <row r="636" spans="1:33" hidden="1">
      <c r="A636" s="851" t="s">
        <v>5130</v>
      </c>
      <c r="B636" s="851" t="s">
        <v>466</v>
      </c>
      <c r="C636" s="854">
        <v>0.90441000000000005</v>
      </c>
      <c r="D636" s="854">
        <v>0</v>
      </c>
      <c r="E636" s="855">
        <v>-1</v>
      </c>
      <c r="F636" s="854">
        <v>41.760219999999997</v>
      </c>
      <c r="G636" s="854">
        <v>19.69323</v>
      </c>
      <c r="H636" s="855">
        <v>-0.52842130620959371</v>
      </c>
      <c r="I636" s="854">
        <v>21.378810000000001</v>
      </c>
      <c r="J636" s="855">
        <v>-7.8843490353298518E-2</v>
      </c>
      <c r="K636" s="854">
        <v>479.30694</v>
      </c>
      <c r="L636" s="854">
        <v>367.88794000000001</v>
      </c>
      <c r="M636" s="855">
        <v>-0.23245855776676216</v>
      </c>
      <c r="O636" t="s">
        <v>466</v>
      </c>
      <c r="P636">
        <v>0.90441000000000005</v>
      </c>
      <c r="Q636">
        <v>0</v>
      </c>
      <c r="R636">
        <v>-1</v>
      </c>
      <c r="S636">
        <v>41.760219999999997</v>
      </c>
      <c r="T636">
        <v>19.69323</v>
      </c>
      <c r="U636">
        <v>-0.52842130620959371</v>
      </c>
      <c r="V636">
        <v>21.378810000000001</v>
      </c>
      <c r="W636">
        <v>-7.8843490353298518E-2</v>
      </c>
      <c r="X636">
        <v>479.30694</v>
      </c>
      <c r="Y636">
        <v>367.88794000000001</v>
      </c>
      <c r="Z636">
        <v>-0.23245855776676216</v>
      </c>
      <c r="AC636" t="s">
        <v>466</v>
      </c>
      <c r="AD636">
        <v>367.88794000000001</v>
      </c>
      <c r="AF636" t="s">
        <v>466</v>
      </c>
      <c r="AG636">
        <v>-0.23245855776676216</v>
      </c>
    </row>
    <row r="637" spans="1:33" hidden="1">
      <c r="A637" s="851" t="s">
        <v>5131</v>
      </c>
      <c r="B637" s="851" t="s">
        <v>466</v>
      </c>
      <c r="C637" s="854">
        <v>147.41042999999999</v>
      </c>
      <c r="D637" s="854">
        <v>0</v>
      </c>
      <c r="E637" s="855">
        <v>-1</v>
      </c>
      <c r="F637" s="854">
        <v>291.74520000000001</v>
      </c>
      <c r="G637" s="854">
        <v>377.08659999999998</v>
      </c>
      <c r="H637" s="855">
        <v>0.29252032252801397</v>
      </c>
      <c r="I637" s="854">
        <v>178.40902</v>
      </c>
      <c r="J637" s="855">
        <v>1.1136072604400828</v>
      </c>
      <c r="K637" s="854">
        <v>3747.86427</v>
      </c>
      <c r="L637" s="854">
        <v>4429.4673400000001</v>
      </c>
      <c r="M637" s="855">
        <v>0.1818643955321253</v>
      </c>
      <c r="O637" t="s">
        <v>466</v>
      </c>
      <c r="P637">
        <v>147.41042999999999</v>
      </c>
      <c r="Q637">
        <v>0</v>
      </c>
      <c r="R637">
        <v>-1</v>
      </c>
      <c r="S637">
        <v>291.74520000000001</v>
      </c>
      <c r="T637">
        <v>377.08659999999998</v>
      </c>
      <c r="U637">
        <v>0.29252032252801397</v>
      </c>
      <c r="V637">
        <v>178.40902</v>
      </c>
      <c r="W637">
        <v>1.1136072604400828</v>
      </c>
      <c r="X637">
        <v>3747.86427</v>
      </c>
      <c r="Y637">
        <v>4429.4673400000001</v>
      </c>
      <c r="Z637">
        <v>0.1818643955321253</v>
      </c>
      <c r="AC637" t="s">
        <v>466</v>
      </c>
      <c r="AD637">
        <v>4429.4673400000001</v>
      </c>
      <c r="AF637" t="s">
        <v>466</v>
      </c>
      <c r="AG637">
        <v>0.1818643955321253</v>
      </c>
    </row>
    <row r="638" spans="1:33" hidden="1">
      <c r="A638" s="851" t="s">
        <v>5132</v>
      </c>
      <c r="B638" s="851" t="s">
        <v>466</v>
      </c>
      <c r="C638" s="854">
        <v>0</v>
      </c>
      <c r="D638" s="854">
        <v>0</v>
      </c>
      <c r="E638" s="855" t="s">
        <v>1082</v>
      </c>
      <c r="F638" s="854">
        <v>91.499750000000006</v>
      </c>
      <c r="G638" s="854">
        <v>8.7486999999999995</v>
      </c>
      <c r="H638" s="855">
        <v>-0.90438553110800846</v>
      </c>
      <c r="I638" s="854">
        <v>87.703789999999998</v>
      </c>
      <c r="J638" s="855">
        <v>-0.90024718430070128</v>
      </c>
      <c r="K638" s="854">
        <v>785.10310000000004</v>
      </c>
      <c r="L638" s="854">
        <v>798.84589000000005</v>
      </c>
      <c r="M638" s="855">
        <v>1.7504439862739085E-2</v>
      </c>
      <c r="O638" t="s">
        <v>466</v>
      </c>
      <c r="P638">
        <v>0</v>
      </c>
      <c r="Q638">
        <v>0</v>
      </c>
      <c r="R638" t="s">
        <v>1082</v>
      </c>
      <c r="S638">
        <v>91.499750000000006</v>
      </c>
      <c r="T638">
        <v>8.7486999999999995</v>
      </c>
      <c r="U638">
        <v>-0.90438553110800846</v>
      </c>
      <c r="V638">
        <v>87.703789999999998</v>
      </c>
      <c r="W638">
        <v>-0.90024718430070128</v>
      </c>
      <c r="X638">
        <v>785.10310000000004</v>
      </c>
      <c r="Y638">
        <v>798.84589000000005</v>
      </c>
      <c r="Z638">
        <v>1.7504439862739085E-2</v>
      </c>
      <c r="AC638" t="s">
        <v>466</v>
      </c>
      <c r="AD638">
        <v>798.84589000000005</v>
      </c>
      <c r="AF638" t="s">
        <v>466</v>
      </c>
      <c r="AG638">
        <v>1.7504439862739085E-2</v>
      </c>
    </row>
    <row r="639" spans="1:33" hidden="1">
      <c r="A639" s="851" t="s">
        <v>5133</v>
      </c>
      <c r="B639" s="851" t="s">
        <v>466</v>
      </c>
      <c r="C639" s="854">
        <v>1.9389799999999999</v>
      </c>
      <c r="D639" s="854">
        <v>0</v>
      </c>
      <c r="E639" s="855">
        <v>-1</v>
      </c>
      <c r="F639" s="854">
        <v>3.7006800000000002</v>
      </c>
      <c r="G639" s="854">
        <v>2.1563500000000002</v>
      </c>
      <c r="H639" s="855">
        <v>-0.41730979171395521</v>
      </c>
      <c r="I639" s="854">
        <v>12.798109999999999</v>
      </c>
      <c r="J639" s="855">
        <v>-0.83151027768944008</v>
      </c>
      <c r="K639" s="854">
        <v>101.77676</v>
      </c>
      <c r="L639" s="854">
        <v>99.890609999999995</v>
      </c>
      <c r="M639" s="855">
        <v>-1.8532226806984187E-2</v>
      </c>
      <c r="O639" t="s">
        <v>466</v>
      </c>
      <c r="P639">
        <v>1.9389799999999999</v>
      </c>
      <c r="Q639">
        <v>0</v>
      </c>
      <c r="R639">
        <v>-1</v>
      </c>
      <c r="S639">
        <v>3.7006800000000002</v>
      </c>
      <c r="T639">
        <v>2.1563500000000002</v>
      </c>
      <c r="U639">
        <v>-0.41730979171395521</v>
      </c>
      <c r="V639">
        <v>12.798109999999999</v>
      </c>
      <c r="W639">
        <v>-0.83151027768944008</v>
      </c>
      <c r="X639">
        <v>101.77676</v>
      </c>
      <c r="Y639">
        <v>99.890609999999995</v>
      </c>
      <c r="Z639">
        <v>-1.8532226806984187E-2</v>
      </c>
      <c r="AC639" t="s">
        <v>466</v>
      </c>
      <c r="AD639">
        <v>99.890609999999995</v>
      </c>
      <c r="AF639" t="s">
        <v>466</v>
      </c>
      <c r="AG639">
        <v>-1.8532226806984187E-2</v>
      </c>
    </row>
    <row r="640" spans="1:33" hidden="1">
      <c r="A640" s="851" t="s">
        <v>5134</v>
      </c>
      <c r="B640" s="851" t="s">
        <v>466</v>
      </c>
      <c r="C640" s="854">
        <v>3.4953400000000001</v>
      </c>
      <c r="D640" s="854">
        <v>0</v>
      </c>
      <c r="E640" s="855">
        <v>-1</v>
      </c>
      <c r="F640" s="854">
        <v>132.22881000000001</v>
      </c>
      <c r="G640" s="854">
        <v>128.27957000000001</v>
      </c>
      <c r="H640" s="855">
        <v>-2.9866713615588014E-2</v>
      </c>
      <c r="I640" s="854">
        <v>210.74941000000001</v>
      </c>
      <c r="J640" s="855">
        <v>-0.39131706228738672</v>
      </c>
      <c r="K640" s="854">
        <v>4156.8506299999999</v>
      </c>
      <c r="L640" s="854">
        <v>2181.7148200000001</v>
      </c>
      <c r="M640" s="855">
        <v>-0.47515198062336916</v>
      </c>
      <c r="O640" t="s">
        <v>466</v>
      </c>
      <c r="P640">
        <v>3.4953400000000001</v>
      </c>
      <c r="Q640">
        <v>0</v>
      </c>
      <c r="R640">
        <v>-1</v>
      </c>
      <c r="S640">
        <v>132.22881000000001</v>
      </c>
      <c r="T640">
        <v>128.27957000000001</v>
      </c>
      <c r="U640">
        <v>-2.9866713615588014E-2</v>
      </c>
      <c r="V640">
        <v>210.74941000000001</v>
      </c>
      <c r="W640">
        <v>-0.39131706228738672</v>
      </c>
      <c r="X640">
        <v>4156.8506299999999</v>
      </c>
      <c r="Y640">
        <v>2181.7148200000001</v>
      </c>
      <c r="Z640">
        <v>-0.47515198062336916</v>
      </c>
      <c r="AC640" t="s">
        <v>466</v>
      </c>
      <c r="AD640">
        <v>2181.7148200000001</v>
      </c>
      <c r="AF640" t="s">
        <v>466</v>
      </c>
      <c r="AG640">
        <v>-0.47515198062336916</v>
      </c>
    </row>
    <row r="641" spans="1:33" hidden="1">
      <c r="A641" s="851" t="s">
        <v>5135</v>
      </c>
      <c r="B641" s="851" t="s">
        <v>466</v>
      </c>
      <c r="C641" s="854">
        <v>1.57633</v>
      </c>
      <c r="D641" s="854">
        <v>0</v>
      </c>
      <c r="E641" s="855">
        <v>-1</v>
      </c>
      <c r="F641" s="854">
        <v>65.612210000000005</v>
      </c>
      <c r="G641" s="854">
        <v>107.44947999999999</v>
      </c>
      <c r="H641" s="855">
        <v>0.63764457865388136</v>
      </c>
      <c r="I641" s="854">
        <v>98.270070000000004</v>
      </c>
      <c r="J641" s="855">
        <v>9.34100280990946E-2</v>
      </c>
      <c r="K641" s="854">
        <v>1101.7991099999999</v>
      </c>
      <c r="L641" s="854">
        <v>1172.07367</v>
      </c>
      <c r="M641" s="855">
        <v>6.3781645276515198E-2</v>
      </c>
      <c r="O641" t="s">
        <v>466</v>
      </c>
      <c r="P641">
        <v>1.57633</v>
      </c>
      <c r="Q641">
        <v>0</v>
      </c>
      <c r="R641">
        <v>-1</v>
      </c>
      <c r="S641">
        <v>65.612210000000005</v>
      </c>
      <c r="T641">
        <v>107.44947999999999</v>
      </c>
      <c r="U641">
        <v>0.63764457865388136</v>
      </c>
      <c r="V641">
        <v>98.270070000000004</v>
      </c>
      <c r="W641">
        <v>9.34100280990946E-2</v>
      </c>
      <c r="X641">
        <v>1101.7991099999999</v>
      </c>
      <c r="Y641">
        <v>1172.07367</v>
      </c>
      <c r="Z641">
        <v>6.3781645276515198E-2</v>
      </c>
      <c r="AC641" t="s">
        <v>466</v>
      </c>
      <c r="AD641">
        <v>1172.07367</v>
      </c>
      <c r="AF641" t="s">
        <v>466</v>
      </c>
      <c r="AG641">
        <v>6.3781645276515198E-2</v>
      </c>
    </row>
    <row r="642" spans="1:33" hidden="1">
      <c r="A642" s="851" t="s">
        <v>5136</v>
      </c>
      <c r="B642" s="851" t="s">
        <v>466</v>
      </c>
      <c r="C642" s="854">
        <v>0.22745000000000001</v>
      </c>
      <c r="D642" s="854">
        <v>3.76566</v>
      </c>
      <c r="E642" s="855">
        <v>15.555990327544514</v>
      </c>
      <c r="F642" s="854">
        <v>71.754289999999997</v>
      </c>
      <c r="G642" s="854">
        <v>71.472660000000005</v>
      </c>
      <c r="H642" s="855">
        <v>-3.9249221196390183E-3</v>
      </c>
      <c r="I642" s="854">
        <v>36.15296</v>
      </c>
      <c r="J642" s="855">
        <v>0.9769518180530723</v>
      </c>
      <c r="K642" s="854">
        <v>419.83654000000001</v>
      </c>
      <c r="L642" s="854">
        <v>601.68628999999999</v>
      </c>
      <c r="M642" s="855">
        <v>0.43314417082419743</v>
      </c>
      <c r="O642" t="s">
        <v>466</v>
      </c>
      <c r="P642">
        <v>0.22745000000000001</v>
      </c>
      <c r="Q642">
        <v>3.76566</v>
      </c>
      <c r="R642">
        <v>15.555990327544514</v>
      </c>
      <c r="S642">
        <v>71.754289999999997</v>
      </c>
      <c r="T642">
        <v>71.472660000000005</v>
      </c>
      <c r="U642">
        <v>-3.9249221196390183E-3</v>
      </c>
      <c r="V642">
        <v>36.15296</v>
      </c>
      <c r="W642">
        <v>0.9769518180530723</v>
      </c>
      <c r="X642">
        <v>419.83654000000001</v>
      </c>
      <c r="Y642">
        <v>601.68628999999999</v>
      </c>
      <c r="Z642">
        <v>0.43314417082419743</v>
      </c>
      <c r="AC642" t="s">
        <v>466</v>
      </c>
      <c r="AD642">
        <v>601.68628999999999</v>
      </c>
      <c r="AF642" t="s">
        <v>466</v>
      </c>
      <c r="AG642">
        <v>0.43314417082419743</v>
      </c>
    </row>
    <row r="643" spans="1:33" hidden="1">
      <c r="A643" s="851" t="s">
        <v>5138</v>
      </c>
      <c r="B643" s="851" t="s">
        <v>466</v>
      </c>
      <c r="C643" s="854">
        <v>4.2079199999999997</v>
      </c>
      <c r="D643" s="854">
        <v>0</v>
      </c>
      <c r="E643" s="855">
        <v>-1</v>
      </c>
      <c r="F643" s="854">
        <v>68.81532</v>
      </c>
      <c r="G643" s="854">
        <v>165.94712000000001</v>
      </c>
      <c r="H643" s="855">
        <v>1.4114851169768592</v>
      </c>
      <c r="I643" s="854">
        <v>67.951899999999995</v>
      </c>
      <c r="J643" s="855">
        <v>1.4421262687283214</v>
      </c>
      <c r="K643" s="854">
        <v>527.04423999999995</v>
      </c>
      <c r="L643" s="854">
        <v>585.23036000000002</v>
      </c>
      <c r="M643" s="855">
        <v>0.1104008270728849</v>
      </c>
      <c r="O643" t="s">
        <v>466</v>
      </c>
      <c r="P643">
        <v>4.2079199999999997</v>
      </c>
      <c r="Q643">
        <v>0</v>
      </c>
      <c r="R643">
        <v>-1</v>
      </c>
      <c r="S643">
        <v>68.81532</v>
      </c>
      <c r="T643">
        <v>165.94712000000001</v>
      </c>
      <c r="U643">
        <v>1.4114851169768592</v>
      </c>
      <c r="V643">
        <v>67.951899999999995</v>
      </c>
      <c r="W643">
        <v>1.4421262687283214</v>
      </c>
      <c r="X643">
        <v>527.04423999999995</v>
      </c>
      <c r="Y643">
        <v>585.23036000000002</v>
      </c>
      <c r="Z643">
        <v>0.1104008270728849</v>
      </c>
      <c r="AC643" t="s">
        <v>466</v>
      </c>
      <c r="AD643">
        <v>585.23036000000002</v>
      </c>
      <c r="AF643" t="s">
        <v>466</v>
      </c>
      <c r="AG643">
        <v>0.1104008270728849</v>
      </c>
    </row>
    <row r="644" spans="1:33" hidden="1">
      <c r="A644" s="851" t="s">
        <v>5139</v>
      </c>
      <c r="B644" s="851" t="s">
        <v>466</v>
      </c>
      <c r="C644" s="854">
        <v>0</v>
      </c>
      <c r="D644" s="854">
        <v>0</v>
      </c>
      <c r="E644" s="855" t="s">
        <v>1082</v>
      </c>
      <c r="F644" s="854">
        <v>0</v>
      </c>
      <c r="G644" s="854">
        <v>0</v>
      </c>
      <c r="H644" s="855" t="s">
        <v>1082</v>
      </c>
      <c r="I644" s="854">
        <v>5.5586399999999996</v>
      </c>
      <c r="J644" s="855">
        <v>-1</v>
      </c>
      <c r="K644" s="854">
        <v>43.481650000000002</v>
      </c>
      <c r="L644" s="854">
        <v>5.5586399999999996</v>
      </c>
      <c r="M644" s="855">
        <v>-0.87216124503094983</v>
      </c>
      <c r="O644" t="s">
        <v>466</v>
      </c>
      <c r="P644">
        <v>0</v>
      </c>
      <c r="Q644">
        <v>0</v>
      </c>
      <c r="R644" t="s">
        <v>1082</v>
      </c>
      <c r="S644">
        <v>0</v>
      </c>
      <c r="T644">
        <v>0</v>
      </c>
      <c r="U644" t="s">
        <v>1082</v>
      </c>
      <c r="V644">
        <v>5.5586399999999996</v>
      </c>
      <c r="W644">
        <v>-1</v>
      </c>
      <c r="X644">
        <v>43.481650000000002</v>
      </c>
      <c r="Y644">
        <v>5.5586399999999996</v>
      </c>
      <c r="Z644">
        <v>-0.87216124503094983</v>
      </c>
      <c r="AC644" t="s">
        <v>466</v>
      </c>
      <c r="AD644">
        <v>5.5586399999999996</v>
      </c>
      <c r="AF644" t="s">
        <v>466</v>
      </c>
      <c r="AG644">
        <v>-0.87216124503094983</v>
      </c>
    </row>
    <row r="645" spans="1:33" hidden="1">
      <c r="A645" s="851" t="s">
        <v>5140</v>
      </c>
      <c r="B645" s="851" t="s">
        <v>466</v>
      </c>
      <c r="C645" s="854">
        <v>0</v>
      </c>
      <c r="D645" s="854">
        <v>0</v>
      </c>
      <c r="E645" s="855" t="s">
        <v>1082</v>
      </c>
      <c r="F645" s="854">
        <v>614.41629</v>
      </c>
      <c r="G645" s="854">
        <v>645.81089999999995</v>
      </c>
      <c r="H645" s="855">
        <v>5.1096643287240839E-2</v>
      </c>
      <c r="I645" s="854">
        <v>466.42068</v>
      </c>
      <c r="J645" s="855">
        <v>0.38461034789452286</v>
      </c>
      <c r="K645" s="854">
        <v>5278.55177</v>
      </c>
      <c r="L645" s="854">
        <v>5824.5193499999996</v>
      </c>
      <c r="M645" s="855">
        <v>0.10343132051918835</v>
      </c>
      <c r="O645" t="s">
        <v>466</v>
      </c>
      <c r="P645">
        <v>0</v>
      </c>
      <c r="Q645">
        <v>0</v>
      </c>
      <c r="R645" t="s">
        <v>1082</v>
      </c>
      <c r="S645">
        <v>614.41629</v>
      </c>
      <c r="T645">
        <v>645.81089999999995</v>
      </c>
      <c r="U645">
        <v>5.1096643287240839E-2</v>
      </c>
      <c r="V645">
        <v>466.42068</v>
      </c>
      <c r="W645">
        <v>0.38461034789452286</v>
      </c>
      <c r="X645">
        <v>5278.55177</v>
      </c>
      <c r="Y645">
        <v>5824.5193499999996</v>
      </c>
      <c r="Z645">
        <v>0.10343132051918835</v>
      </c>
      <c r="AC645" t="s">
        <v>466</v>
      </c>
      <c r="AD645">
        <v>5824.5193499999996</v>
      </c>
      <c r="AF645" t="s">
        <v>466</v>
      </c>
      <c r="AG645">
        <v>0.10343132051918835</v>
      </c>
    </row>
    <row r="646" spans="1:33" hidden="1">
      <c r="A646" s="851" t="s">
        <v>5141</v>
      </c>
      <c r="B646" s="851" t="s">
        <v>466</v>
      </c>
      <c r="C646" s="854">
        <v>0</v>
      </c>
      <c r="D646" s="854">
        <v>0</v>
      </c>
      <c r="E646" s="855" t="s">
        <v>1082</v>
      </c>
      <c r="F646" s="854">
        <v>0</v>
      </c>
      <c r="G646" s="854">
        <v>0</v>
      </c>
      <c r="H646" s="855" t="s">
        <v>1082</v>
      </c>
      <c r="I646" s="854">
        <v>0</v>
      </c>
      <c r="J646" s="855" t="s">
        <v>1082</v>
      </c>
      <c r="K646" s="854">
        <v>0</v>
      </c>
      <c r="L646" s="854">
        <v>5</v>
      </c>
      <c r="M646" s="855" t="s">
        <v>1082</v>
      </c>
      <c r="O646" t="s">
        <v>466</v>
      </c>
      <c r="P646">
        <v>0</v>
      </c>
      <c r="Q646">
        <v>0</v>
      </c>
      <c r="R646" t="s">
        <v>1082</v>
      </c>
      <c r="S646">
        <v>0</v>
      </c>
      <c r="T646">
        <v>0</v>
      </c>
      <c r="U646" t="s">
        <v>1082</v>
      </c>
      <c r="V646">
        <v>0</v>
      </c>
      <c r="W646" t="s">
        <v>1082</v>
      </c>
      <c r="X646">
        <v>0</v>
      </c>
      <c r="Y646">
        <v>5</v>
      </c>
      <c r="Z646" t="s">
        <v>1082</v>
      </c>
      <c r="AC646" t="s">
        <v>466</v>
      </c>
      <c r="AD646">
        <v>5</v>
      </c>
      <c r="AF646" t="s">
        <v>466</v>
      </c>
      <c r="AG646" t="s">
        <v>1082</v>
      </c>
    </row>
    <row r="647" spans="1:33" hidden="1">
      <c r="A647" s="851" t="s">
        <v>5142</v>
      </c>
      <c r="B647" s="851" t="s">
        <v>466</v>
      </c>
      <c r="C647" s="854">
        <v>0</v>
      </c>
      <c r="D647" s="854">
        <v>0</v>
      </c>
      <c r="E647" s="855" t="s">
        <v>1082</v>
      </c>
      <c r="F647" s="854">
        <v>44.17989</v>
      </c>
      <c r="G647" s="854">
        <v>5.5785499999999999</v>
      </c>
      <c r="H647" s="855">
        <v>-0.87373101200568859</v>
      </c>
      <c r="I647" s="854">
        <v>19.161190000000001</v>
      </c>
      <c r="J647" s="855">
        <v>-0.70886202788031438</v>
      </c>
      <c r="K647" s="854">
        <v>394.53791999999999</v>
      </c>
      <c r="L647" s="854">
        <v>401.52177999999998</v>
      </c>
      <c r="M647" s="855">
        <v>1.7701365688753024E-2</v>
      </c>
      <c r="O647" t="s">
        <v>466</v>
      </c>
      <c r="P647">
        <v>0</v>
      </c>
      <c r="Q647">
        <v>0</v>
      </c>
      <c r="R647" t="s">
        <v>1082</v>
      </c>
      <c r="S647">
        <v>44.17989</v>
      </c>
      <c r="T647">
        <v>5.5785499999999999</v>
      </c>
      <c r="U647">
        <v>-0.87373101200568859</v>
      </c>
      <c r="V647">
        <v>19.161190000000001</v>
      </c>
      <c r="W647">
        <v>-0.70886202788031438</v>
      </c>
      <c r="X647">
        <v>394.53791999999999</v>
      </c>
      <c r="Y647">
        <v>401.52177999999998</v>
      </c>
      <c r="Z647">
        <v>1.7701365688753024E-2</v>
      </c>
      <c r="AC647" t="s">
        <v>466</v>
      </c>
      <c r="AD647">
        <v>401.52177999999998</v>
      </c>
      <c r="AF647" t="s">
        <v>466</v>
      </c>
      <c r="AG647">
        <v>1.7701365688753024E-2</v>
      </c>
    </row>
    <row r="648" spans="1:33" hidden="1">
      <c r="A648" s="851" t="s">
        <v>5144</v>
      </c>
      <c r="B648" s="851" t="s">
        <v>466</v>
      </c>
      <c r="C648" s="854">
        <v>9.3246300000000009</v>
      </c>
      <c r="D648" s="854">
        <v>10.007709999999999</v>
      </c>
      <c r="E648" s="855">
        <v>7.3255453567594442E-2</v>
      </c>
      <c r="F648" s="854">
        <v>197.26768000000001</v>
      </c>
      <c r="G648" s="854">
        <v>117.44466</v>
      </c>
      <c r="H648" s="855">
        <v>-0.40464317317464271</v>
      </c>
      <c r="I648" s="854">
        <v>26.53876</v>
      </c>
      <c r="J648" s="855">
        <v>3.4254011867924499</v>
      </c>
      <c r="K648" s="854">
        <v>3779.2194599999998</v>
      </c>
      <c r="L648" s="854">
        <v>2334.0798</v>
      </c>
      <c r="M648" s="855">
        <v>-0.38239104008000635</v>
      </c>
      <c r="O648" t="s">
        <v>466</v>
      </c>
      <c r="P648">
        <v>9.3246300000000009</v>
      </c>
      <c r="Q648">
        <v>10.007709999999999</v>
      </c>
      <c r="R648">
        <v>7.3255453567594442E-2</v>
      </c>
      <c r="S648">
        <v>197.26768000000001</v>
      </c>
      <c r="T648">
        <v>117.44466</v>
      </c>
      <c r="U648">
        <v>-0.40464317317464271</v>
      </c>
      <c r="V648">
        <v>26.53876</v>
      </c>
      <c r="W648">
        <v>3.4254011867924499</v>
      </c>
      <c r="X648">
        <v>3779.2194599999998</v>
      </c>
      <c r="Y648">
        <v>2334.0798</v>
      </c>
      <c r="Z648">
        <v>-0.38239104008000635</v>
      </c>
      <c r="AC648" t="s">
        <v>466</v>
      </c>
      <c r="AD648">
        <v>2334.0798</v>
      </c>
      <c r="AF648" t="s">
        <v>466</v>
      </c>
      <c r="AG648">
        <v>-0.38239104008000635</v>
      </c>
    </row>
    <row r="649" spans="1:33" hidden="1">
      <c r="A649" s="851" t="s">
        <v>5145</v>
      </c>
      <c r="B649" s="851" t="s">
        <v>466</v>
      </c>
      <c r="C649" s="854">
        <v>0</v>
      </c>
      <c r="D649" s="854">
        <v>0</v>
      </c>
      <c r="E649" s="855" t="s">
        <v>1082</v>
      </c>
      <c r="F649" s="854">
        <v>14.341699999999999</v>
      </c>
      <c r="G649" s="854">
        <v>12.98152</v>
      </c>
      <c r="H649" s="855">
        <v>-9.4840918440631139E-2</v>
      </c>
      <c r="I649" s="854">
        <v>2.19957</v>
      </c>
      <c r="J649" s="855">
        <v>4.9018444514155037</v>
      </c>
      <c r="K649" s="854">
        <v>46.454740000000001</v>
      </c>
      <c r="L649" s="854">
        <v>53.849760000000003</v>
      </c>
      <c r="M649" s="855">
        <v>0.1591876307993545</v>
      </c>
      <c r="O649" t="s">
        <v>466</v>
      </c>
      <c r="P649">
        <v>0</v>
      </c>
      <c r="Q649">
        <v>0</v>
      </c>
      <c r="R649" t="s">
        <v>1082</v>
      </c>
      <c r="S649">
        <v>14.341699999999999</v>
      </c>
      <c r="T649">
        <v>12.98152</v>
      </c>
      <c r="U649">
        <v>-9.4840918440631139E-2</v>
      </c>
      <c r="V649">
        <v>2.19957</v>
      </c>
      <c r="W649">
        <v>4.9018444514155037</v>
      </c>
      <c r="X649">
        <v>46.454740000000001</v>
      </c>
      <c r="Y649">
        <v>53.849760000000003</v>
      </c>
      <c r="Z649">
        <v>0.1591876307993545</v>
      </c>
      <c r="AC649" t="s">
        <v>466</v>
      </c>
      <c r="AD649">
        <v>53.849760000000003</v>
      </c>
      <c r="AF649" t="s">
        <v>466</v>
      </c>
      <c r="AG649">
        <v>0.1591876307993545</v>
      </c>
    </row>
    <row r="650" spans="1:33" hidden="1">
      <c r="A650" s="852" t="s">
        <v>735</v>
      </c>
      <c r="B650" s="852" t="s">
        <v>466</v>
      </c>
      <c r="C650" s="856">
        <v>256.32697999999999</v>
      </c>
      <c r="D650" s="856">
        <v>57.807899999999997</v>
      </c>
      <c r="E650" s="857">
        <v>-0.77447594474838355</v>
      </c>
      <c r="F650" s="856">
        <v>3991.50711</v>
      </c>
      <c r="G650" s="856">
        <v>4324.4714700000004</v>
      </c>
      <c r="H650" s="857">
        <v>8.3418205410637603E-2</v>
      </c>
      <c r="I650" s="856">
        <v>3553.2331899999999</v>
      </c>
      <c r="J650" s="857">
        <v>0.2170525374384451</v>
      </c>
      <c r="K650" s="856">
        <v>44230.5651</v>
      </c>
      <c r="L650" s="856">
        <v>42900.613579999997</v>
      </c>
      <c r="M650" s="857">
        <v>-3.0068607918373624E-2</v>
      </c>
      <c r="O650" t="s">
        <v>466</v>
      </c>
      <c r="P650">
        <v>256.32697999999999</v>
      </c>
      <c r="Q650">
        <v>57.807899999999997</v>
      </c>
      <c r="R650">
        <v>-0.77447594474838355</v>
      </c>
      <c r="S650">
        <v>3991.50711</v>
      </c>
      <c r="T650">
        <v>4324.4714700000004</v>
      </c>
      <c r="U650">
        <v>8.3418205410637603E-2</v>
      </c>
      <c r="V650">
        <v>3553.2331899999999</v>
      </c>
      <c r="W650">
        <v>0.2170525374384451</v>
      </c>
      <c r="X650">
        <v>44230.5651</v>
      </c>
      <c r="Y650">
        <v>42900.613579999997</v>
      </c>
      <c r="Z650">
        <v>-3.0068607918373624E-2</v>
      </c>
      <c r="AC650" t="s">
        <v>466</v>
      </c>
      <c r="AD650">
        <v>42900.613579999997</v>
      </c>
      <c r="AF650" t="s">
        <v>466</v>
      </c>
      <c r="AG650">
        <v>-3.0068607918373624E-2</v>
      </c>
    </row>
    <row r="651" spans="1:33" hidden="1">
      <c r="A651" s="851" t="s">
        <v>5119</v>
      </c>
      <c r="B651" s="851" t="s">
        <v>676</v>
      </c>
      <c r="C651" s="854">
        <v>0</v>
      </c>
      <c r="D651" s="854">
        <v>0</v>
      </c>
      <c r="E651" s="855" t="s">
        <v>1082</v>
      </c>
      <c r="F651" s="854">
        <v>5.5559999999999998E-2</v>
      </c>
      <c r="G651" s="854">
        <v>5.5399999999999998E-2</v>
      </c>
      <c r="H651" s="855">
        <v>-2.8797696184305055E-3</v>
      </c>
      <c r="I651" s="854">
        <v>3.4712000000000001</v>
      </c>
      <c r="J651" s="855">
        <v>-0.98404010140585385</v>
      </c>
      <c r="K651" s="854">
        <v>201.74862999999999</v>
      </c>
      <c r="L651" s="854">
        <v>509.74104999999997</v>
      </c>
      <c r="M651" s="855">
        <v>1.526614678870434</v>
      </c>
      <c r="O651" t="s">
        <v>676</v>
      </c>
      <c r="P651">
        <v>0</v>
      </c>
      <c r="Q651">
        <v>0</v>
      </c>
      <c r="R651" t="s">
        <v>1082</v>
      </c>
      <c r="S651">
        <v>5.5559999999999998E-2</v>
      </c>
      <c r="T651">
        <v>5.5399999999999998E-2</v>
      </c>
      <c r="U651">
        <v>-2.8797696184305055E-3</v>
      </c>
      <c r="V651">
        <v>3.4712000000000001</v>
      </c>
      <c r="W651">
        <v>-0.98404010140585385</v>
      </c>
      <c r="X651">
        <v>201.74862999999999</v>
      </c>
      <c r="Y651">
        <v>509.74104999999997</v>
      </c>
      <c r="Z651">
        <v>1.526614678870434</v>
      </c>
      <c r="AC651" t="s">
        <v>676</v>
      </c>
      <c r="AD651">
        <v>509.74104999999997</v>
      </c>
      <c r="AF651" t="s">
        <v>676</v>
      </c>
      <c r="AG651">
        <v>1.526614678870434</v>
      </c>
    </row>
    <row r="652" spans="1:33" hidden="1">
      <c r="A652" s="851" t="s">
        <v>5120</v>
      </c>
      <c r="B652" s="851" t="s">
        <v>676</v>
      </c>
      <c r="C652" s="854">
        <v>0</v>
      </c>
      <c r="D652" s="854">
        <v>0</v>
      </c>
      <c r="E652" s="855" t="s">
        <v>1082</v>
      </c>
      <c r="F652" s="854">
        <v>0.16847999999999999</v>
      </c>
      <c r="G652" s="854">
        <v>3.1572100000000001</v>
      </c>
      <c r="H652" s="855">
        <v>17.739375593542263</v>
      </c>
      <c r="I652" s="854">
        <v>11.80002</v>
      </c>
      <c r="J652" s="855">
        <v>-0.73244028399951866</v>
      </c>
      <c r="K652" s="854">
        <v>81.429630000000003</v>
      </c>
      <c r="L652" s="854">
        <v>86.928120000000007</v>
      </c>
      <c r="M652" s="855">
        <v>6.7524437971780094E-2</v>
      </c>
      <c r="O652" t="s">
        <v>676</v>
      </c>
      <c r="P652">
        <v>0</v>
      </c>
      <c r="Q652">
        <v>0</v>
      </c>
      <c r="R652" t="s">
        <v>1082</v>
      </c>
      <c r="S652">
        <v>0.16847999999999999</v>
      </c>
      <c r="T652">
        <v>3.1572100000000001</v>
      </c>
      <c r="U652">
        <v>17.739375593542263</v>
      </c>
      <c r="V652">
        <v>11.80002</v>
      </c>
      <c r="W652">
        <v>-0.73244028399951866</v>
      </c>
      <c r="X652">
        <v>81.429630000000003</v>
      </c>
      <c r="Y652">
        <v>86.928120000000007</v>
      </c>
      <c r="Z652">
        <v>6.7524437971780094E-2</v>
      </c>
      <c r="AC652" t="s">
        <v>676</v>
      </c>
      <c r="AD652">
        <v>86.928120000000007</v>
      </c>
      <c r="AF652" t="s">
        <v>676</v>
      </c>
      <c r="AG652">
        <v>6.7524437971780094E-2</v>
      </c>
    </row>
    <row r="653" spans="1:33" hidden="1">
      <c r="A653" s="851" t="s">
        <v>5121</v>
      </c>
      <c r="B653" s="851" t="s">
        <v>676</v>
      </c>
      <c r="C653" s="854">
        <v>0</v>
      </c>
      <c r="D653" s="854">
        <v>0</v>
      </c>
      <c r="E653" s="855" t="s">
        <v>1082</v>
      </c>
      <c r="F653" s="854">
        <v>136.75287</v>
      </c>
      <c r="G653" s="854">
        <v>71.691879999999998</v>
      </c>
      <c r="H653" s="855">
        <v>-0.47575593843112762</v>
      </c>
      <c r="I653" s="854">
        <v>91.426000000000002</v>
      </c>
      <c r="J653" s="855">
        <v>-0.21584800822523142</v>
      </c>
      <c r="K653" s="854">
        <v>773.70446000000004</v>
      </c>
      <c r="L653" s="854">
        <v>993.39481999999998</v>
      </c>
      <c r="M653" s="855">
        <v>0.28394609486935085</v>
      </c>
      <c r="O653" t="s">
        <v>676</v>
      </c>
      <c r="P653">
        <v>0</v>
      </c>
      <c r="Q653">
        <v>0</v>
      </c>
      <c r="R653" t="s">
        <v>1082</v>
      </c>
      <c r="S653">
        <v>136.75287</v>
      </c>
      <c r="T653">
        <v>71.691879999999998</v>
      </c>
      <c r="U653">
        <v>-0.47575593843112762</v>
      </c>
      <c r="V653">
        <v>91.426000000000002</v>
      </c>
      <c r="W653">
        <v>-0.21584800822523142</v>
      </c>
      <c r="X653">
        <v>773.70446000000004</v>
      </c>
      <c r="Y653">
        <v>993.39481999999998</v>
      </c>
      <c r="Z653">
        <v>0.28394609486935085</v>
      </c>
      <c r="AC653" t="s">
        <v>676</v>
      </c>
      <c r="AD653">
        <v>993.39481999999998</v>
      </c>
      <c r="AF653" t="s">
        <v>676</v>
      </c>
      <c r="AG653">
        <v>0.28394609486935085</v>
      </c>
    </row>
    <row r="654" spans="1:33" hidden="1">
      <c r="A654" s="851" t="s">
        <v>5122</v>
      </c>
      <c r="B654" s="851" t="s">
        <v>676</v>
      </c>
      <c r="C654" s="854">
        <v>0</v>
      </c>
      <c r="D654" s="854">
        <v>0</v>
      </c>
      <c r="E654" s="855" t="s">
        <v>1082</v>
      </c>
      <c r="F654" s="854">
        <v>0</v>
      </c>
      <c r="G654" s="854">
        <v>0</v>
      </c>
      <c r="H654" s="855" t="s">
        <v>1082</v>
      </c>
      <c r="I654" s="854">
        <v>3.8800000000000002E-3</v>
      </c>
      <c r="J654" s="855">
        <v>-1</v>
      </c>
      <c r="K654" s="854">
        <v>0</v>
      </c>
      <c r="L654" s="854">
        <v>2.5970200000000001</v>
      </c>
      <c r="M654" s="855" t="s">
        <v>1082</v>
      </c>
      <c r="O654" t="s">
        <v>676</v>
      </c>
      <c r="P654">
        <v>0</v>
      </c>
      <c r="Q654">
        <v>0</v>
      </c>
      <c r="R654" t="s">
        <v>1082</v>
      </c>
      <c r="S654">
        <v>0</v>
      </c>
      <c r="T654">
        <v>0</v>
      </c>
      <c r="U654" t="s">
        <v>1082</v>
      </c>
      <c r="V654">
        <v>3.8800000000000002E-3</v>
      </c>
      <c r="W654">
        <v>-1</v>
      </c>
      <c r="X654">
        <v>0</v>
      </c>
      <c r="Y654">
        <v>2.5970200000000001</v>
      </c>
      <c r="Z654" t="s">
        <v>1082</v>
      </c>
      <c r="AC654" t="s">
        <v>676</v>
      </c>
      <c r="AD654">
        <v>2.5970200000000001</v>
      </c>
      <c r="AF654" t="s">
        <v>676</v>
      </c>
      <c r="AG654" t="s">
        <v>1082</v>
      </c>
    </row>
    <row r="655" spans="1:33" hidden="1">
      <c r="A655" s="851" t="s">
        <v>5123</v>
      </c>
      <c r="B655" s="851" t="s">
        <v>676</v>
      </c>
      <c r="C655" s="854">
        <v>0</v>
      </c>
      <c r="D655" s="854">
        <v>0</v>
      </c>
      <c r="E655" s="855" t="s">
        <v>1082</v>
      </c>
      <c r="F655" s="854">
        <v>0</v>
      </c>
      <c r="G655" s="854">
        <v>0</v>
      </c>
      <c r="H655" s="855" t="s">
        <v>1082</v>
      </c>
      <c r="I655" s="854">
        <v>0</v>
      </c>
      <c r="J655" s="855" t="s">
        <v>1082</v>
      </c>
      <c r="K655" s="854">
        <v>0.44318000000000002</v>
      </c>
      <c r="L655" s="854">
        <v>0</v>
      </c>
      <c r="M655" s="855">
        <v>-1</v>
      </c>
      <c r="O655" t="s">
        <v>676</v>
      </c>
      <c r="P655">
        <v>0</v>
      </c>
      <c r="Q655">
        <v>0</v>
      </c>
      <c r="R655" t="s">
        <v>1082</v>
      </c>
      <c r="S655">
        <v>0</v>
      </c>
      <c r="T655">
        <v>0</v>
      </c>
      <c r="U655" t="s">
        <v>1082</v>
      </c>
      <c r="V655">
        <v>0</v>
      </c>
      <c r="W655" t="s">
        <v>1082</v>
      </c>
      <c r="X655">
        <v>0.44318000000000002</v>
      </c>
      <c r="Y655">
        <v>0</v>
      </c>
      <c r="Z655">
        <v>-1</v>
      </c>
      <c r="AC655" t="s">
        <v>676</v>
      </c>
      <c r="AD655">
        <v>0</v>
      </c>
      <c r="AF655" t="s">
        <v>676</v>
      </c>
      <c r="AG655">
        <v>-1</v>
      </c>
    </row>
    <row r="656" spans="1:33">
      <c r="A656" s="851" t="s">
        <v>5124</v>
      </c>
      <c r="B656" s="851" t="s">
        <v>676</v>
      </c>
      <c r="C656" s="854">
        <v>0</v>
      </c>
      <c r="D656" s="854">
        <v>0</v>
      </c>
      <c r="E656" s="855" t="s">
        <v>1082</v>
      </c>
      <c r="F656" s="854">
        <v>56.599690000000002</v>
      </c>
      <c r="G656" s="854">
        <v>36.686109999999999</v>
      </c>
      <c r="H656" s="855">
        <v>-0.35183196233053582</v>
      </c>
      <c r="I656" s="854">
        <v>8.4805200000000003</v>
      </c>
      <c r="J656" s="855">
        <v>3.3259269478758373</v>
      </c>
      <c r="K656" s="854">
        <v>228.79820000000001</v>
      </c>
      <c r="L656" s="854">
        <v>124.97792</v>
      </c>
      <c r="M656" s="855">
        <v>-0.45376353485298404</v>
      </c>
      <c r="O656" t="s">
        <v>676</v>
      </c>
      <c r="P656">
        <v>0</v>
      </c>
      <c r="Q656">
        <v>0</v>
      </c>
      <c r="R656" t="s">
        <v>1082</v>
      </c>
      <c r="S656">
        <v>56.599690000000002</v>
      </c>
      <c r="T656">
        <v>36.686109999999999</v>
      </c>
      <c r="U656">
        <v>-0.35183196233053582</v>
      </c>
      <c r="V656">
        <v>8.4805200000000003</v>
      </c>
      <c r="W656">
        <v>3.3259269478758373</v>
      </c>
      <c r="X656">
        <v>228.79820000000001</v>
      </c>
      <c r="Y656">
        <v>124.97792</v>
      </c>
      <c r="Z656">
        <v>-0.45376353485298404</v>
      </c>
      <c r="AC656" t="s">
        <v>676</v>
      </c>
      <c r="AD656">
        <v>124.97792</v>
      </c>
      <c r="AF656" t="s">
        <v>676</v>
      </c>
      <c r="AG656">
        <v>-0.45376353485298404</v>
      </c>
    </row>
    <row r="657" spans="1:33" hidden="1">
      <c r="A657" s="851" t="s">
        <v>5126</v>
      </c>
      <c r="B657" s="851" t="s">
        <v>676</v>
      </c>
      <c r="C657" s="854">
        <v>0</v>
      </c>
      <c r="D657" s="854">
        <v>0</v>
      </c>
      <c r="E657" s="855" t="s">
        <v>1082</v>
      </c>
      <c r="F657" s="854">
        <v>0</v>
      </c>
      <c r="G657" s="854">
        <v>0</v>
      </c>
      <c r="H657" s="855" t="s">
        <v>1082</v>
      </c>
      <c r="I657" s="854">
        <v>0</v>
      </c>
      <c r="J657" s="855" t="s">
        <v>1082</v>
      </c>
      <c r="K657" s="854">
        <v>0</v>
      </c>
      <c r="L657" s="854">
        <v>0</v>
      </c>
      <c r="M657" s="855" t="s">
        <v>1082</v>
      </c>
      <c r="O657" t="s">
        <v>676</v>
      </c>
      <c r="P657">
        <v>0</v>
      </c>
      <c r="Q657">
        <v>0</v>
      </c>
      <c r="R657" t="s">
        <v>1082</v>
      </c>
      <c r="S657">
        <v>0</v>
      </c>
      <c r="T657">
        <v>0</v>
      </c>
      <c r="U657" t="s">
        <v>1082</v>
      </c>
      <c r="V657">
        <v>0</v>
      </c>
      <c r="W657" t="s">
        <v>1082</v>
      </c>
      <c r="X657">
        <v>0</v>
      </c>
      <c r="Y657">
        <v>0</v>
      </c>
      <c r="Z657" t="s">
        <v>1082</v>
      </c>
      <c r="AC657" t="s">
        <v>676</v>
      </c>
      <c r="AD657">
        <v>0</v>
      </c>
      <c r="AF657" t="s">
        <v>676</v>
      </c>
      <c r="AG657" t="s">
        <v>1082</v>
      </c>
    </row>
    <row r="658" spans="1:33" hidden="1">
      <c r="A658" s="851" t="s">
        <v>5128</v>
      </c>
      <c r="B658" s="851" t="s">
        <v>676</v>
      </c>
      <c r="C658" s="854">
        <v>0</v>
      </c>
      <c r="D658" s="854">
        <v>0</v>
      </c>
      <c r="E658" s="855" t="s">
        <v>1082</v>
      </c>
      <c r="F658" s="854">
        <v>0</v>
      </c>
      <c r="G658" s="854">
        <v>5.1375099999999998</v>
      </c>
      <c r="H658" s="855" t="s">
        <v>1082</v>
      </c>
      <c r="I658" s="854">
        <v>18.04993</v>
      </c>
      <c r="J658" s="855">
        <v>-0.71537230338289404</v>
      </c>
      <c r="K658" s="854">
        <v>0.86824999999999997</v>
      </c>
      <c r="L658" s="854">
        <v>78.183260000000004</v>
      </c>
      <c r="M658" s="855">
        <v>89.046945004319042</v>
      </c>
      <c r="O658" t="s">
        <v>676</v>
      </c>
      <c r="P658">
        <v>0</v>
      </c>
      <c r="Q658">
        <v>0</v>
      </c>
      <c r="R658" t="s">
        <v>1082</v>
      </c>
      <c r="S658">
        <v>0</v>
      </c>
      <c r="T658">
        <v>5.1375099999999998</v>
      </c>
      <c r="U658" t="s">
        <v>1082</v>
      </c>
      <c r="V658">
        <v>18.04993</v>
      </c>
      <c r="W658">
        <v>-0.71537230338289404</v>
      </c>
      <c r="X658">
        <v>0.86824999999999997</v>
      </c>
      <c r="Y658">
        <v>78.183260000000004</v>
      </c>
      <c r="Z658">
        <v>89.046945004319042</v>
      </c>
      <c r="AC658" t="s">
        <v>676</v>
      </c>
      <c r="AD658">
        <v>78.183260000000004</v>
      </c>
      <c r="AF658" t="s">
        <v>676</v>
      </c>
      <c r="AG658">
        <v>89.046945004319042</v>
      </c>
    </row>
    <row r="659" spans="1:33" hidden="1">
      <c r="A659" s="851" t="s">
        <v>5129</v>
      </c>
      <c r="B659" s="851" t="s">
        <v>676</v>
      </c>
      <c r="C659" s="854">
        <v>0</v>
      </c>
      <c r="D659" s="854">
        <v>0</v>
      </c>
      <c r="E659" s="855" t="s">
        <v>1082</v>
      </c>
      <c r="F659" s="854">
        <v>0</v>
      </c>
      <c r="G659" s="854">
        <v>0</v>
      </c>
      <c r="H659" s="855" t="s">
        <v>1082</v>
      </c>
      <c r="I659" s="854">
        <v>11.46874</v>
      </c>
      <c r="J659" s="855">
        <v>-1</v>
      </c>
      <c r="K659" s="854">
        <v>85.732050000000001</v>
      </c>
      <c r="L659" s="854">
        <v>77.082719999999995</v>
      </c>
      <c r="M659" s="855">
        <v>-0.10088794097423315</v>
      </c>
      <c r="O659" t="s">
        <v>676</v>
      </c>
      <c r="P659">
        <v>0</v>
      </c>
      <c r="Q659">
        <v>0</v>
      </c>
      <c r="R659" t="s">
        <v>1082</v>
      </c>
      <c r="S659">
        <v>0</v>
      </c>
      <c r="T659">
        <v>0</v>
      </c>
      <c r="U659" t="s">
        <v>1082</v>
      </c>
      <c r="V659">
        <v>11.46874</v>
      </c>
      <c r="W659">
        <v>-1</v>
      </c>
      <c r="X659">
        <v>85.732050000000001</v>
      </c>
      <c r="Y659">
        <v>77.082719999999995</v>
      </c>
      <c r="Z659">
        <v>-0.10088794097423315</v>
      </c>
      <c r="AC659" t="s">
        <v>676</v>
      </c>
      <c r="AD659">
        <v>77.082719999999995</v>
      </c>
      <c r="AF659" t="s">
        <v>676</v>
      </c>
      <c r="AG659">
        <v>-0.10088794097423315</v>
      </c>
    </row>
    <row r="660" spans="1:33" hidden="1">
      <c r="A660" s="851" t="s">
        <v>5130</v>
      </c>
      <c r="B660" s="851" t="s">
        <v>676</v>
      </c>
      <c r="C660" s="854">
        <v>7.4183399999999997</v>
      </c>
      <c r="D660" s="854">
        <v>0</v>
      </c>
      <c r="E660" s="855">
        <v>-1</v>
      </c>
      <c r="F660" s="854">
        <v>85.914249999999996</v>
      </c>
      <c r="G660" s="854">
        <v>39.291150000000002</v>
      </c>
      <c r="H660" s="855">
        <v>-0.5426701624003003</v>
      </c>
      <c r="I660" s="854">
        <v>74.211439999999996</v>
      </c>
      <c r="J660" s="855">
        <v>-0.4705513058364047</v>
      </c>
      <c r="K660" s="854">
        <v>377.95495</v>
      </c>
      <c r="L660" s="854">
        <v>638.57354999999995</v>
      </c>
      <c r="M660" s="855">
        <v>0.68954937618888157</v>
      </c>
      <c r="O660" t="s">
        <v>676</v>
      </c>
      <c r="P660">
        <v>7.4183399999999997</v>
      </c>
      <c r="Q660">
        <v>0</v>
      </c>
      <c r="R660">
        <v>-1</v>
      </c>
      <c r="S660">
        <v>85.914249999999996</v>
      </c>
      <c r="T660">
        <v>39.291150000000002</v>
      </c>
      <c r="U660">
        <v>-0.5426701624003003</v>
      </c>
      <c r="V660">
        <v>74.211439999999996</v>
      </c>
      <c r="W660">
        <v>-0.4705513058364047</v>
      </c>
      <c r="X660">
        <v>377.95495</v>
      </c>
      <c r="Y660">
        <v>638.57354999999995</v>
      </c>
      <c r="Z660">
        <v>0.68954937618888157</v>
      </c>
      <c r="AC660" t="s">
        <v>676</v>
      </c>
      <c r="AD660">
        <v>638.57354999999995</v>
      </c>
      <c r="AF660" t="s">
        <v>676</v>
      </c>
      <c r="AG660">
        <v>0.68954937618888157</v>
      </c>
    </row>
    <row r="661" spans="1:33" hidden="1">
      <c r="A661" s="851" t="s">
        <v>5131</v>
      </c>
      <c r="B661" s="851" t="s">
        <v>676</v>
      </c>
      <c r="C661" s="854">
        <v>0</v>
      </c>
      <c r="D661" s="854">
        <v>3.50949</v>
      </c>
      <c r="E661" s="855" t="s">
        <v>1082</v>
      </c>
      <c r="F661" s="854">
        <v>86.608909999999995</v>
      </c>
      <c r="G661" s="854">
        <v>146.34278</v>
      </c>
      <c r="H661" s="855">
        <v>0.68969659126295446</v>
      </c>
      <c r="I661" s="854">
        <v>185.39812000000001</v>
      </c>
      <c r="J661" s="855">
        <v>-0.21065661291495297</v>
      </c>
      <c r="K661" s="854">
        <v>1668.83557</v>
      </c>
      <c r="L661" s="854">
        <v>1749.2574099999999</v>
      </c>
      <c r="M661" s="855">
        <v>4.8190391819129319E-2</v>
      </c>
      <c r="O661" t="s">
        <v>676</v>
      </c>
      <c r="P661">
        <v>0</v>
      </c>
      <c r="Q661">
        <v>3.50949</v>
      </c>
      <c r="R661" t="s">
        <v>1082</v>
      </c>
      <c r="S661">
        <v>86.608909999999995</v>
      </c>
      <c r="T661">
        <v>146.34278</v>
      </c>
      <c r="U661">
        <v>0.68969659126295446</v>
      </c>
      <c r="V661">
        <v>185.39812000000001</v>
      </c>
      <c r="W661">
        <v>-0.21065661291495297</v>
      </c>
      <c r="X661">
        <v>1668.83557</v>
      </c>
      <c r="Y661">
        <v>1749.2574099999999</v>
      </c>
      <c r="Z661">
        <v>4.8190391819129319E-2</v>
      </c>
      <c r="AC661" t="s">
        <v>676</v>
      </c>
      <c r="AD661">
        <v>1749.2574099999999</v>
      </c>
      <c r="AF661" t="s">
        <v>676</v>
      </c>
      <c r="AG661">
        <v>4.8190391819129319E-2</v>
      </c>
    </row>
    <row r="662" spans="1:33" hidden="1">
      <c r="A662" s="851" t="s">
        <v>5132</v>
      </c>
      <c r="B662" s="851" t="s">
        <v>676</v>
      </c>
      <c r="C662" s="854">
        <v>0</v>
      </c>
      <c r="D662" s="854">
        <v>0</v>
      </c>
      <c r="E662" s="855" t="s">
        <v>1082</v>
      </c>
      <c r="F662" s="854">
        <v>0</v>
      </c>
      <c r="G662" s="854">
        <v>0</v>
      </c>
      <c r="H662" s="855" t="s">
        <v>1082</v>
      </c>
      <c r="I662" s="854">
        <v>0</v>
      </c>
      <c r="J662" s="855" t="s">
        <v>1082</v>
      </c>
      <c r="K662" s="854">
        <v>2.48007</v>
      </c>
      <c r="L662" s="854">
        <v>0.17180000000000001</v>
      </c>
      <c r="M662" s="855">
        <v>-0.93072776171640315</v>
      </c>
      <c r="O662" t="s">
        <v>676</v>
      </c>
      <c r="P662">
        <v>0</v>
      </c>
      <c r="Q662">
        <v>0</v>
      </c>
      <c r="R662" t="s">
        <v>1082</v>
      </c>
      <c r="S662">
        <v>0</v>
      </c>
      <c r="T662">
        <v>0</v>
      </c>
      <c r="U662" t="s">
        <v>1082</v>
      </c>
      <c r="V662">
        <v>0</v>
      </c>
      <c r="W662" t="s">
        <v>1082</v>
      </c>
      <c r="X662">
        <v>2.48007</v>
      </c>
      <c r="Y662">
        <v>0.17180000000000001</v>
      </c>
      <c r="Z662">
        <v>-0.93072776171640315</v>
      </c>
      <c r="AC662" t="s">
        <v>676</v>
      </c>
      <c r="AD662">
        <v>0.17180000000000001</v>
      </c>
      <c r="AF662" t="s">
        <v>676</v>
      </c>
      <c r="AG662">
        <v>-0.93072776171640315</v>
      </c>
    </row>
    <row r="663" spans="1:33" hidden="1">
      <c r="A663" s="851" t="s">
        <v>5133</v>
      </c>
      <c r="B663" s="851" t="s">
        <v>676</v>
      </c>
      <c r="C663" s="854">
        <v>32.566470000000002</v>
      </c>
      <c r="D663" s="854">
        <v>29.13335</v>
      </c>
      <c r="E663" s="855">
        <v>-0.10541885565122666</v>
      </c>
      <c r="F663" s="854">
        <v>11004.246520000001</v>
      </c>
      <c r="G663" s="854">
        <v>11959.035029999999</v>
      </c>
      <c r="H663" s="855">
        <v>8.6765459885389529E-2</v>
      </c>
      <c r="I663" s="854">
        <v>11604.823329999999</v>
      </c>
      <c r="J663" s="855">
        <v>3.0522799867561679E-2</v>
      </c>
      <c r="K663" s="854">
        <v>184898.26524000001</v>
      </c>
      <c r="L663" s="854">
        <v>172683.68009000001</v>
      </c>
      <c r="M663" s="855">
        <v>-6.6061112764607799E-2</v>
      </c>
      <c r="O663" t="s">
        <v>676</v>
      </c>
      <c r="P663">
        <v>32.566470000000002</v>
      </c>
      <c r="Q663">
        <v>29.13335</v>
      </c>
      <c r="R663">
        <v>-0.10541885565122666</v>
      </c>
      <c r="S663">
        <v>11004.246520000001</v>
      </c>
      <c r="T663">
        <v>11959.035029999999</v>
      </c>
      <c r="U663">
        <v>8.6765459885389529E-2</v>
      </c>
      <c r="V663">
        <v>11604.823329999999</v>
      </c>
      <c r="W663">
        <v>3.0522799867561679E-2</v>
      </c>
      <c r="X663">
        <v>184898.26524000001</v>
      </c>
      <c r="Y663">
        <v>172683.68009000001</v>
      </c>
      <c r="Z663">
        <v>-6.6061112764607799E-2</v>
      </c>
      <c r="AC663" t="s">
        <v>676</v>
      </c>
      <c r="AD663">
        <v>172683.68009000001</v>
      </c>
      <c r="AF663" t="s">
        <v>676</v>
      </c>
      <c r="AG663">
        <v>-6.6061112764607799E-2</v>
      </c>
    </row>
    <row r="664" spans="1:33" hidden="1">
      <c r="A664" s="851" t="s">
        <v>5134</v>
      </c>
      <c r="B664" s="851" t="s">
        <v>676</v>
      </c>
      <c r="C664" s="854">
        <v>0</v>
      </c>
      <c r="D664" s="854">
        <v>0</v>
      </c>
      <c r="E664" s="855" t="s">
        <v>1082</v>
      </c>
      <c r="F664" s="854">
        <v>110.80678</v>
      </c>
      <c r="G664" s="854">
        <v>163.08240000000001</v>
      </c>
      <c r="H664" s="855">
        <v>0.47177275614362224</v>
      </c>
      <c r="I664" s="854">
        <v>132.45291</v>
      </c>
      <c r="J664" s="855">
        <v>0.23124814698295415</v>
      </c>
      <c r="K664" s="854">
        <v>867.75689</v>
      </c>
      <c r="L664" s="854">
        <v>1547.84483</v>
      </c>
      <c r="M664" s="855">
        <v>0.78373095948566895</v>
      </c>
      <c r="O664" t="s">
        <v>676</v>
      </c>
      <c r="P664">
        <v>0</v>
      </c>
      <c r="Q664">
        <v>0</v>
      </c>
      <c r="R664" t="s">
        <v>1082</v>
      </c>
      <c r="S664">
        <v>110.80678</v>
      </c>
      <c r="T664">
        <v>163.08240000000001</v>
      </c>
      <c r="U664">
        <v>0.47177275614362224</v>
      </c>
      <c r="V664">
        <v>132.45291</v>
      </c>
      <c r="W664">
        <v>0.23124814698295415</v>
      </c>
      <c r="X664">
        <v>867.75689</v>
      </c>
      <c r="Y664">
        <v>1547.84483</v>
      </c>
      <c r="Z664">
        <v>0.78373095948566895</v>
      </c>
      <c r="AC664" t="s">
        <v>676</v>
      </c>
      <c r="AD664">
        <v>1547.84483</v>
      </c>
      <c r="AF664" t="s">
        <v>676</v>
      </c>
      <c r="AG664">
        <v>0.78373095948566895</v>
      </c>
    </row>
    <row r="665" spans="1:33" hidden="1">
      <c r="A665" s="851" t="s">
        <v>5135</v>
      </c>
      <c r="B665" s="851" t="s">
        <v>676</v>
      </c>
      <c r="C665" s="854">
        <v>0</v>
      </c>
      <c r="D665" s="854">
        <v>0</v>
      </c>
      <c r="E665" s="855" t="s">
        <v>1082</v>
      </c>
      <c r="F665" s="854">
        <v>0</v>
      </c>
      <c r="G665" s="854">
        <v>0</v>
      </c>
      <c r="H665" s="855" t="s">
        <v>1082</v>
      </c>
      <c r="I665" s="854">
        <v>0</v>
      </c>
      <c r="J665" s="855" t="s">
        <v>1082</v>
      </c>
      <c r="K665" s="854">
        <v>54.726999999999997</v>
      </c>
      <c r="L665" s="854">
        <v>29.35501</v>
      </c>
      <c r="M665" s="855">
        <v>-0.46361010104701517</v>
      </c>
      <c r="O665" t="s">
        <v>676</v>
      </c>
      <c r="P665">
        <v>0</v>
      </c>
      <c r="Q665">
        <v>0</v>
      </c>
      <c r="R665" t="s">
        <v>1082</v>
      </c>
      <c r="S665">
        <v>0</v>
      </c>
      <c r="T665">
        <v>0</v>
      </c>
      <c r="U665" t="s">
        <v>1082</v>
      </c>
      <c r="V665">
        <v>0</v>
      </c>
      <c r="W665" t="s">
        <v>1082</v>
      </c>
      <c r="X665">
        <v>54.726999999999997</v>
      </c>
      <c r="Y665">
        <v>29.35501</v>
      </c>
      <c r="Z665">
        <v>-0.46361010104701517</v>
      </c>
      <c r="AC665" t="s">
        <v>676</v>
      </c>
      <c r="AD665">
        <v>29.35501</v>
      </c>
      <c r="AF665" t="s">
        <v>676</v>
      </c>
      <c r="AG665">
        <v>-0.46361010104701517</v>
      </c>
    </row>
    <row r="666" spans="1:33" hidden="1">
      <c r="A666" s="851" t="s">
        <v>5136</v>
      </c>
      <c r="B666" s="851" t="s">
        <v>676</v>
      </c>
      <c r="C666" s="854">
        <v>25.216999999999999</v>
      </c>
      <c r="D666" s="854">
        <v>0</v>
      </c>
      <c r="E666" s="855">
        <v>-1</v>
      </c>
      <c r="F666" s="854">
        <v>584.90391999999997</v>
      </c>
      <c r="G666" s="854">
        <v>967.36154999999997</v>
      </c>
      <c r="H666" s="855">
        <v>0.65388111948369243</v>
      </c>
      <c r="I666" s="854">
        <v>1087.3608099999999</v>
      </c>
      <c r="J666" s="855">
        <v>-0.11035827197046022</v>
      </c>
      <c r="K666" s="854">
        <v>6551.1493700000001</v>
      </c>
      <c r="L666" s="854">
        <v>9659.61456</v>
      </c>
      <c r="M666" s="855">
        <v>0.47449157612475568</v>
      </c>
      <c r="O666" t="s">
        <v>676</v>
      </c>
      <c r="P666">
        <v>25.216999999999999</v>
      </c>
      <c r="Q666">
        <v>0</v>
      </c>
      <c r="R666">
        <v>-1</v>
      </c>
      <c r="S666">
        <v>584.90391999999997</v>
      </c>
      <c r="T666">
        <v>967.36154999999997</v>
      </c>
      <c r="U666">
        <v>0.65388111948369243</v>
      </c>
      <c r="V666">
        <v>1087.3608099999999</v>
      </c>
      <c r="W666">
        <v>-0.11035827197046022</v>
      </c>
      <c r="X666">
        <v>6551.1493700000001</v>
      </c>
      <c r="Y666">
        <v>9659.61456</v>
      </c>
      <c r="Z666">
        <v>0.47449157612475568</v>
      </c>
      <c r="AC666" t="s">
        <v>676</v>
      </c>
      <c r="AD666">
        <v>9659.61456</v>
      </c>
      <c r="AF666" t="s">
        <v>676</v>
      </c>
      <c r="AG666">
        <v>0.47449157612475568</v>
      </c>
    </row>
    <row r="667" spans="1:33" hidden="1">
      <c r="A667" s="851" t="s">
        <v>5138</v>
      </c>
      <c r="B667" s="851" t="s">
        <v>676</v>
      </c>
      <c r="C667" s="854">
        <v>0</v>
      </c>
      <c r="D667" s="854">
        <v>0</v>
      </c>
      <c r="E667" s="855" t="s">
        <v>1082</v>
      </c>
      <c r="F667" s="854">
        <v>0</v>
      </c>
      <c r="G667" s="854">
        <v>0</v>
      </c>
      <c r="H667" s="855" t="s">
        <v>1082</v>
      </c>
      <c r="I667" s="854">
        <v>2.0920000000000001</v>
      </c>
      <c r="J667" s="855">
        <v>-1</v>
      </c>
      <c r="K667" s="854">
        <v>3.0888599999999999</v>
      </c>
      <c r="L667" s="854">
        <v>4.1242700000000001</v>
      </c>
      <c r="M667" s="855">
        <v>0.33520781129607702</v>
      </c>
      <c r="O667" t="s">
        <v>676</v>
      </c>
      <c r="P667">
        <v>0</v>
      </c>
      <c r="Q667">
        <v>0</v>
      </c>
      <c r="R667" t="s">
        <v>1082</v>
      </c>
      <c r="S667">
        <v>0</v>
      </c>
      <c r="T667">
        <v>0</v>
      </c>
      <c r="U667" t="s">
        <v>1082</v>
      </c>
      <c r="V667">
        <v>2.0920000000000001</v>
      </c>
      <c r="W667">
        <v>-1</v>
      </c>
      <c r="X667">
        <v>3.0888599999999999</v>
      </c>
      <c r="Y667">
        <v>4.1242700000000001</v>
      </c>
      <c r="Z667">
        <v>0.33520781129607702</v>
      </c>
      <c r="AC667" t="s">
        <v>676</v>
      </c>
      <c r="AD667">
        <v>4.1242700000000001</v>
      </c>
      <c r="AF667" t="s">
        <v>676</v>
      </c>
      <c r="AG667">
        <v>0.33520781129607702</v>
      </c>
    </row>
    <row r="668" spans="1:33" hidden="1">
      <c r="A668" s="851" t="s">
        <v>5139</v>
      </c>
      <c r="B668" s="851" t="s">
        <v>676</v>
      </c>
      <c r="C668" s="854">
        <v>0</v>
      </c>
      <c r="D668" s="854">
        <v>0</v>
      </c>
      <c r="E668" s="855" t="s">
        <v>1082</v>
      </c>
      <c r="F668" s="854">
        <v>0.20471</v>
      </c>
      <c r="G668" s="854">
        <v>0</v>
      </c>
      <c r="H668" s="855">
        <v>-1</v>
      </c>
      <c r="I668" s="854">
        <v>0</v>
      </c>
      <c r="J668" s="855" t="s">
        <v>1082</v>
      </c>
      <c r="K668" s="854">
        <v>29.035799999999998</v>
      </c>
      <c r="L668" s="854">
        <v>0</v>
      </c>
      <c r="M668" s="855">
        <v>-1</v>
      </c>
      <c r="O668" t="s">
        <v>676</v>
      </c>
      <c r="P668">
        <v>0</v>
      </c>
      <c r="Q668">
        <v>0</v>
      </c>
      <c r="R668" t="s">
        <v>1082</v>
      </c>
      <c r="S668">
        <v>0.20471</v>
      </c>
      <c r="T668">
        <v>0</v>
      </c>
      <c r="U668">
        <v>-1</v>
      </c>
      <c r="V668">
        <v>0</v>
      </c>
      <c r="W668" t="s">
        <v>1082</v>
      </c>
      <c r="X668">
        <v>29.035799999999998</v>
      </c>
      <c r="Y668">
        <v>0</v>
      </c>
      <c r="Z668">
        <v>-1</v>
      </c>
      <c r="AC668" t="s">
        <v>676</v>
      </c>
      <c r="AD668">
        <v>0</v>
      </c>
      <c r="AF668" t="s">
        <v>676</v>
      </c>
      <c r="AG668">
        <v>-1</v>
      </c>
    </row>
    <row r="669" spans="1:33" hidden="1">
      <c r="A669" s="851" t="s">
        <v>5140</v>
      </c>
      <c r="B669" s="851" t="s">
        <v>676</v>
      </c>
      <c r="C669" s="854">
        <v>36.867600000000003</v>
      </c>
      <c r="D669" s="854">
        <v>0</v>
      </c>
      <c r="E669" s="855">
        <v>-1</v>
      </c>
      <c r="F669" s="854">
        <v>1443.65816</v>
      </c>
      <c r="G669" s="854">
        <v>927.25224000000003</v>
      </c>
      <c r="H669" s="855">
        <v>-0.35770650858233632</v>
      </c>
      <c r="I669" s="854">
        <v>995.21550000000002</v>
      </c>
      <c r="J669" s="855">
        <v>-6.828999347377529E-2</v>
      </c>
      <c r="K669" s="854">
        <v>12531.20586</v>
      </c>
      <c r="L669" s="854">
        <v>9969.5300399999996</v>
      </c>
      <c r="M669" s="855">
        <v>-0.20442372814071708</v>
      </c>
      <c r="O669" t="s">
        <v>676</v>
      </c>
      <c r="P669">
        <v>36.867600000000003</v>
      </c>
      <c r="Q669">
        <v>0</v>
      </c>
      <c r="R669">
        <v>-1</v>
      </c>
      <c r="S669">
        <v>1443.65816</v>
      </c>
      <c r="T669">
        <v>927.25224000000003</v>
      </c>
      <c r="U669">
        <v>-0.35770650858233632</v>
      </c>
      <c r="V669">
        <v>995.21550000000002</v>
      </c>
      <c r="W669">
        <v>-6.828999347377529E-2</v>
      </c>
      <c r="X669">
        <v>12531.20586</v>
      </c>
      <c r="Y669">
        <v>9969.5300399999996</v>
      </c>
      <c r="Z669">
        <v>-0.20442372814071708</v>
      </c>
      <c r="AC669" t="s">
        <v>676</v>
      </c>
      <c r="AD669">
        <v>9969.5300399999996</v>
      </c>
      <c r="AF669" t="s">
        <v>676</v>
      </c>
      <c r="AG669">
        <v>-0.20442372814071708</v>
      </c>
    </row>
    <row r="670" spans="1:33" hidden="1">
      <c r="A670" s="851" t="s">
        <v>5142</v>
      </c>
      <c r="B670" s="851" t="s">
        <v>676</v>
      </c>
      <c r="C670" s="854">
        <v>0</v>
      </c>
      <c r="D670" s="854">
        <v>0</v>
      </c>
      <c r="E670" s="855" t="s">
        <v>1082</v>
      </c>
      <c r="F670" s="854">
        <v>0</v>
      </c>
      <c r="G670" s="854">
        <v>0</v>
      </c>
      <c r="H670" s="855" t="s">
        <v>1082</v>
      </c>
      <c r="I670" s="854">
        <v>0.39916000000000001</v>
      </c>
      <c r="J670" s="855">
        <v>-1</v>
      </c>
      <c r="K670" s="854">
        <v>4.6619700000000002</v>
      </c>
      <c r="L670" s="854">
        <v>14.705880000000001</v>
      </c>
      <c r="M670" s="855">
        <v>2.1544347132220927</v>
      </c>
      <c r="O670" t="s">
        <v>676</v>
      </c>
      <c r="P670">
        <v>0</v>
      </c>
      <c r="Q670">
        <v>0</v>
      </c>
      <c r="R670" t="s">
        <v>1082</v>
      </c>
      <c r="S670">
        <v>0</v>
      </c>
      <c r="T670">
        <v>0</v>
      </c>
      <c r="U670" t="s">
        <v>1082</v>
      </c>
      <c r="V670">
        <v>0.39916000000000001</v>
      </c>
      <c r="W670">
        <v>-1</v>
      </c>
      <c r="X670">
        <v>4.6619700000000002</v>
      </c>
      <c r="Y670">
        <v>14.705880000000001</v>
      </c>
      <c r="Z670">
        <v>2.1544347132220927</v>
      </c>
      <c r="AC670" t="s">
        <v>676</v>
      </c>
      <c r="AD670">
        <v>14.705880000000001</v>
      </c>
      <c r="AF670" t="s">
        <v>676</v>
      </c>
      <c r="AG670">
        <v>2.1544347132220927</v>
      </c>
    </row>
    <row r="671" spans="1:33" hidden="1">
      <c r="A671" s="851" t="s">
        <v>5144</v>
      </c>
      <c r="B671" s="851" t="s">
        <v>676</v>
      </c>
      <c r="C671" s="854">
        <v>0</v>
      </c>
      <c r="D671" s="854">
        <v>0</v>
      </c>
      <c r="E671" s="855" t="s">
        <v>1082</v>
      </c>
      <c r="F671" s="854">
        <v>0</v>
      </c>
      <c r="G671" s="854">
        <v>0</v>
      </c>
      <c r="H671" s="855" t="s">
        <v>1082</v>
      </c>
      <c r="I671" s="854">
        <v>0</v>
      </c>
      <c r="J671" s="855" t="s">
        <v>1082</v>
      </c>
      <c r="K671" s="854">
        <v>0.19913</v>
      </c>
      <c r="L671" s="854">
        <v>0</v>
      </c>
      <c r="M671" s="855">
        <v>-1</v>
      </c>
      <c r="O671" t="s">
        <v>676</v>
      </c>
      <c r="P671">
        <v>0</v>
      </c>
      <c r="Q671">
        <v>0</v>
      </c>
      <c r="R671" t="s">
        <v>1082</v>
      </c>
      <c r="S671">
        <v>0</v>
      </c>
      <c r="T671">
        <v>0</v>
      </c>
      <c r="U671" t="s">
        <v>1082</v>
      </c>
      <c r="V671">
        <v>0</v>
      </c>
      <c r="W671" t="s">
        <v>1082</v>
      </c>
      <c r="X671">
        <v>0.19913</v>
      </c>
      <c r="Y671">
        <v>0</v>
      </c>
      <c r="Z671">
        <v>-1</v>
      </c>
      <c r="AC671" t="s">
        <v>676</v>
      </c>
      <c r="AD671">
        <v>0</v>
      </c>
      <c r="AF671" t="s">
        <v>676</v>
      </c>
      <c r="AG671">
        <v>-1</v>
      </c>
    </row>
    <row r="672" spans="1:33" hidden="1">
      <c r="A672" s="851" t="s">
        <v>5145</v>
      </c>
      <c r="B672" s="851" t="s">
        <v>676</v>
      </c>
      <c r="C672" s="854">
        <v>0</v>
      </c>
      <c r="D672" s="854">
        <v>0</v>
      </c>
      <c r="E672" s="855" t="s">
        <v>1082</v>
      </c>
      <c r="F672" s="854">
        <v>0</v>
      </c>
      <c r="G672" s="854">
        <v>0</v>
      </c>
      <c r="H672" s="855" t="s">
        <v>1082</v>
      </c>
      <c r="I672" s="854">
        <v>0</v>
      </c>
      <c r="J672" s="855" t="s">
        <v>1082</v>
      </c>
      <c r="K672" s="854">
        <v>9.2919999999999998</v>
      </c>
      <c r="L672" s="854">
        <v>0.93625999999999998</v>
      </c>
      <c r="M672" s="855">
        <v>-0.89924020662935855</v>
      </c>
      <c r="O672" t="s">
        <v>676</v>
      </c>
      <c r="P672">
        <v>0</v>
      </c>
      <c r="Q672">
        <v>0</v>
      </c>
      <c r="R672" t="s">
        <v>1082</v>
      </c>
      <c r="S672">
        <v>0</v>
      </c>
      <c r="T672">
        <v>0</v>
      </c>
      <c r="U672" t="s">
        <v>1082</v>
      </c>
      <c r="V672">
        <v>0</v>
      </c>
      <c r="W672" t="s">
        <v>1082</v>
      </c>
      <c r="X672">
        <v>9.2919999999999998</v>
      </c>
      <c r="Y672">
        <v>0.93625999999999998</v>
      </c>
      <c r="Z672">
        <v>-0.89924020662935855</v>
      </c>
      <c r="AC672" t="s">
        <v>676</v>
      </c>
      <c r="AD672">
        <v>0.93625999999999998</v>
      </c>
      <c r="AF672" t="s">
        <v>676</v>
      </c>
      <c r="AG672">
        <v>-0.89924020662935855</v>
      </c>
    </row>
    <row r="673" spans="1:33" hidden="1">
      <c r="A673" s="852" t="s">
        <v>735</v>
      </c>
      <c r="B673" s="852" t="s">
        <v>676</v>
      </c>
      <c r="C673" s="856">
        <v>102.06941</v>
      </c>
      <c r="D673" s="856">
        <v>32.64284</v>
      </c>
      <c r="E673" s="857">
        <v>-0.68018978457894486</v>
      </c>
      <c r="F673" s="856">
        <v>13509.91985</v>
      </c>
      <c r="G673" s="856">
        <v>14319.09326</v>
      </c>
      <c r="H673" s="857">
        <v>5.9894760219469267E-2</v>
      </c>
      <c r="I673" s="856">
        <v>14226.653560000001</v>
      </c>
      <c r="J673" s="857">
        <v>6.4976418811450998E-3</v>
      </c>
      <c r="K673" s="856">
        <v>208371.37711</v>
      </c>
      <c r="L673" s="856">
        <v>198170.69860999999</v>
      </c>
      <c r="M673" s="857">
        <v>-4.8954317245861634E-2</v>
      </c>
      <c r="O673" t="s">
        <v>676</v>
      </c>
      <c r="P673">
        <v>102.06941</v>
      </c>
      <c r="Q673">
        <v>32.64284</v>
      </c>
      <c r="R673">
        <v>-0.68018978457894486</v>
      </c>
      <c r="S673">
        <v>13509.91985</v>
      </c>
      <c r="T673">
        <v>14319.09326</v>
      </c>
      <c r="U673">
        <v>5.9894760219469267E-2</v>
      </c>
      <c r="V673">
        <v>14226.653560000001</v>
      </c>
      <c r="W673">
        <v>6.4976418811450998E-3</v>
      </c>
      <c r="X673">
        <v>208371.37711</v>
      </c>
      <c r="Y673">
        <v>198170.69860999999</v>
      </c>
      <c r="Z673">
        <v>-4.8954317245861634E-2</v>
      </c>
      <c r="AC673" t="s">
        <v>676</v>
      </c>
      <c r="AD673">
        <v>198170.69860999999</v>
      </c>
      <c r="AF673" t="s">
        <v>676</v>
      </c>
      <c r="AG673">
        <v>-4.8954317245861634E-2</v>
      </c>
    </row>
    <row r="674" spans="1:33" hidden="1">
      <c r="A674" s="851" t="s">
        <v>5119</v>
      </c>
      <c r="B674" s="851" t="s">
        <v>468</v>
      </c>
      <c r="C674" s="854">
        <v>0</v>
      </c>
      <c r="D674" s="854">
        <v>0</v>
      </c>
      <c r="E674" s="855" t="s">
        <v>1082</v>
      </c>
      <c r="F674" s="854">
        <v>0</v>
      </c>
      <c r="G674" s="854">
        <v>0</v>
      </c>
      <c r="H674" s="855" t="s">
        <v>1082</v>
      </c>
      <c r="I674" s="854">
        <v>0</v>
      </c>
      <c r="J674" s="855" t="s">
        <v>1082</v>
      </c>
      <c r="K674" s="854">
        <v>1.3100000000000001E-2</v>
      </c>
      <c r="L674" s="854">
        <v>0.15076999999999999</v>
      </c>
      <c r="M674" s="855">
        <v>10.50916030534351</v>
      </c>
      <c r="O674" t="s">
        <v>468</v>
      </c>
      <c r="P674">
        <v>0</v>
      </c>
      <c r="Q674">
        <v>0</v>
      </c>
      <c r="R674" t="s">
        <v>1082</v>
      </c>
      <c r="S674">
        <v>0</v>
      </c>
      <c r="T674">
        <v>0</v>
      </c>
      <c r="U674" t="s">
        <v>1082</v>
      </c>
      <c r="V674">
        <v>0</v>
      </c>
      <c r="W674" t="s">
        <v>1082</v>
      </c>
      <c r="X674">
        <v>1.3100000000000001E-2</v>
      </c>
      <c r="Y674">
        <v>0.15076999999999999</v>
      </c>
      <c r="Z674">
        <v>10.50916030534351</v>
      </c>
      <c r="AC674" t="s">
        <v>468</v>
      </c>
      <c r="AD674">
        <v>0.15076999999999999</v>
      </c>
      <c r="AF674" t="s">
        <v>468</v>
      </c>
      <c r="AG674">
        <v>10.50916030534351</v>
      </c>
    </row>
    <row r="675" spans="1:33" hidden="1">
      <c r="A675" s="851" t="s">
        <v>5120</v>
      </c>
      <c r="B675" s="851" t="s">
        <v>468</v>
      </c>
      <c r="C675" s="854">
        <v>0</v>
      </c>
      <c r="D675" s="854">
        <v>0</v>
      </c>
      <c r="E675" s="855" t="s">
        <v>1082</v>
      </c>
      <c r="F675" s="854">
        <v>0</v>
      </c>
      <c r="G675" s="854">
        <v>0</v>
      </c>
      <c r="H675" s="855" t="s">
        <v>1082</v>
      </c>
      <c r="I675" s="854">
        <v>15.05181</v>
      </c>
      <c r="J675" s="855">
        <v>-1</v>
      </c>
      <c r="K675" s="854">
        <v>0.95040000000000002</v>
      </c>
      <c r="L675" s="854">
        <v>27.758679999999998</v>
      </c>
      <c r="M675" s="855">
        <v>28.207365319865318</v>
      </c>
      <c r="O675" t="s">
        <v>468</v>
      </c>
      <c r="P675">
        <v>0</v>
      </c>
      <c r="Q675">
        <v>0</v>
      </c>
      <c r="R675" t="s">
        <v>1082</v>
      </c>
      <c r="S675">
        <v>0</v>
      </c>
      <c r="T675">
        <v>0</v>
      </c>
      <c r="U675" t="s">
        <v>1082</v>
      </c>
      <c r="V675">
        <v>15.05181</v>
      </c>
      <c r="W675">
        <v>-1</v>
      </c>
      <c r="X675">
        <v>0.95040000000000002</v>
      </c>
      <c r="Y675">
        <v>27.758679999999998</v>
      </c>
      <c r="Z675">
        <v>28.207365319865318</v>
      </c>
      <c r="AC675" t="s">
        <v>468</v>
      </c>
      <c r="AD675">
        <v>27.758679999999998</v>
      </c>
      <c r="AF675" t="s">
        <v>468</v>
      </c>
      <c r="AG675">
        <v>28.207365319865318</v>
      </c>
    </row>
    <row r="676" spans="1:33" hidden="1">
      <c r="A676" s="851" t="s">
        <v>5121</v>
      </c>
      <c r="B676" s="851" t="s">
        <v>468</v>
      </c>
      <c r="C676" s="854">
        <v>0</v>
      </c>
      <c r="D676" s="854">
        <v>0</v>
      </c>
      <c r="E676" s="855" t="s">
        <v>1082</v>
      </c>
      <c r="F676" s="854">
        <v>0</v>
      </c>
      <c r="G676" s="854">
        <v>0</v>
      </c>
      <c r="H676" s="855" t="s">
        <v>1082</v>
      </c>
      <c r="I676" s="854">
        <v>0</v>
      </c>
      <c r="J676" s="855" t="s">
        <v>1082</v>
      </c>
      <c r="K676" s="854">
        <v>1.4749999999999999E-2</v>
      </c>
      <c r="L676" s="854">
        <v>6.1333200000000003</v>
      </c>
      <c r="M676" s="855">
        <v>414.81830508474582</v>
      </c>
      <c r="O676" t="s">
        <v>468</v>
      </c>
      <c r="P676">
        <v>0</v>
      </c>
      <c r="Q676">
        <v>0</v>
      </c>
      <c r="R676" t="s">
        <v>1082</v>
      </c>
      <c r="S676">
        <v>0</v>
      </c>
      <c r="T676">
        <v>0</v>
      </c>
      <c r="U676" t="s">
        <v>1082</v>
      </c>
      <c r="V676">
        <v>0</v>
      </c>
      <c r="W676" t="s">
        <v>1082</v>
      </c>
      <c r="X676">
        <v>1.4749999999999999E-2</v>
      </c>
      <c r="Y676">
        <v>6.1333200000000003</v>
      </c>
      <c r="Z676">
        <v>414.81830508474582</v>
      </c>
      <c r="AC676" t="s">
        <v>468</v>
      </c>
      <c r="AD676">
        <v>6.1333200000000003</v>
      </c>
      <c r="AF676" t="s">
        <v>468</v>
      </c>
      <c r="AG676">
        <v>414.81830508474582</v>
      </c>
    </row>
    <row r="677" spans="1:33">
      <c r="A677" s="851" t="s">
        <v>5124</v>
      </c>
      <c r="B677" s="851" t="s">
        <v>468</v>
      </c>
      <c r="C677" s="854">
        <v>0</v>
      </c>
      <c r="D677" s="854">
        <v>0</v>
      </c>
      <c r="E677" s="855" t="s">
        <v>1082</v>
      </c>
      <c r="F677" s="854">
        <v>0</v>
      </c>
      <c r="G677" s="854">
        <v>0</v>
      </c>
      <c r="H677" s="855" t="s">
        <v>1082</v>
      </c>
      <c r="I677" s="854">
        <v>0</v>
      </c>
      <c r="J677" s="855" t="s">
        <v>1082</v>
      </c>
      <c r="K677" s="854">
        <v>10</v>
      </c>
      <c r="L677" s="854">
        <v>0.3972</v>
      </c>
      <c r="M677" s="855">
        <v>-0.96028000000000002</v>
      </c>
      <c r="O677" t="s">
        <v>468</v>
      </c>
      <c r="P677">
        <v>0</v>
      </c>
      <c r="Q677">
        <v>0</v>
      </c>
      <c r="R677" t="s">
        <v>1082</v>
      </c>
      <c r="S677">
        <v>0</v>
      </c>
      <c r="T677">
        <v>0</v>
      </c>
      <c r="U677" t="s">
        <v>1082</v>
      </c>
      <c r="V677">
        <v>0</v>
      </c>
      <c r="W677" t="s">
        <v>1082</v>
      </c>
      <c r="X677">
        <v>10</v>
      </c>
      <c r="Y677">
        <v>0.3972</v>
      </c>
      <c r="Z677">
        <v>-0.96028000000000002</v>
      </c>
      <c r="AC677" t="s">
        <v>468</v>
      </c>
      <c r="AD677">
        <v>0.3972</v>
      </c>
      <c r="AF677" t="s">
        <v>468</v>
      </c>
      <c r="AG677">
        <v>-0.96028000000000002</v>
      </c>
    </row>
    <row r="678" spans="1:33" hidden="1">
      <c r="A678" s="851" t="s">
        <v>5129</v>
      </c>
      <c r="B678" s="851" t="s">
        <v>468</v>
      </c>
      <c r="C678" s="854">
        <v>28.62</v>
      </c>
      <c r="D678" s="854">
        <v>0</v>
      </c>
      <c r="E678" s="855">
        <v>-1</v>
      </c>
      <c r="F678" s="854">
        <v>85.86</v>
      </c>
      <c r="G678" s="854">
        <v>19.55</v>
      </c>
      <c r="H678" s="855">
        <v>-0.7723037502911716</v>
      </c>
      <c r="I678" s="854">
        <v>143.9</v>
      </c>
      <c r="J678" s="855">
        <v>-0.86414176511466301</v>
      </c>
      <c r="K678" s="854">
        <v>617.78191000000004</v>
      </c>
      <c r="L678" s="854">
        <v>881.61992999999995</v>
      </c>
      <c r="M678" s="855">
        <v>0.427073075027399</v>
      </c>
      <c r="O678" t="s">
        <v>468</v>
      </c>
      <c r="P678">
        <v>28.62</v>
      </c>
      <c r="Q678">
        <v>0</v>
      </c>
      <c r="R678">
        <v>-1</v>
      </c>
      <c r="S678">
        <v>85.86</v>
      </c>
      <c r="T678">
        <v>19.55</v>
      </c>
      <c r="U678">
        <v>-0.7723037502911716</v>
      </c>
      <c r="V678">
        <v>143.9</v>
      </c>
      <c r="W678">
        <v>-0.86414176511466301</v>
      </c>
      <c r="X678">
        <v>617.78191000000004</v>
      </c>
      <c r="Y678">
        <v>881.61992999999995</v>
      </c>
      <c r="Z678">
        <v>0.427073075027399</v>
      </c>
      <c r="AC678" t="s">
        <v>468</v>
      </c>
      <c r="AD678">
        <v>881.61992999999995</v>
      </c>
      <c r="AF678" t="s">
        <v>468</v>
      </c>
      <c r="AG678">
        <v>0.427073075027399</v>
      </c>
    </row>
    <row r="679" spans="1:33" hidden="1">
      <c r="A679" s="851" t="s">
        <v>5130</v>
      </c>
      <c r="B679" s="851" t="s">
        <v>468</v>
      </c>
      <c r="C679" s="854">
        <v>0</v>
      </c>
      <c r="D679" s="854">
        <v>0</v>
      </c>
      <c r="E679" s="855" t="s">
        <v>1082</v>
      </c>
      <c r="F679" s="854">
        <v>0</v>
      </c>
      <c r="G679" s="854">
        <v>0</v>
      </c>
      <c r="H679" s="855" t="s">
        <v>1082</v>
      </c>
      <c r="I679" s="854">
        <v>0</v>
      </c>
      <c r="J679" s="855" t="s">
        <v>1082</v>
      </c>
      <c r="K679" s="854">
        <v>0.01</v>
      </c>
      <c r="L679" s="854">
        <v>4.0318399999999999</v>
      </c>
      <c r="M679" s="855">
        <v>402.18399999999997</v>
      </c>
      <c r="O679" t="s">
        <v>468</v>
      </c>
      <c r="P679">
        <v>0</v>
      </c>
      <c r="Q679">
        <v>0</v>
      </c>
      <c r="R679" t="s">
        <v>1082</v>
      </c>
      <c r="S679">
        <v>0</v>
      </c>
      <c r="T679">
        <v>0</v>
      </c>
      <c r="U679" t="s">
        <v>1082</v>
      </c>
      <c r="V679">
        <v>0</v>
      </c>
      <c r="W679" t="s">
        <v>1082</v>
      </c>
      <c r="X679">
        <v>0.01</v>
      </c>
      <c r="Y679">
        <v>4.0318399999999999</v>
      </c>
      <c r="Z679">
        <v>402.18399999999997</v>
      </c>
      <c r="AC679" t="s">
        <v>468</v>
      </c>
      <c r="AD679">
        <v>4.0318399999999999</v>
      </c>
      <c r="AF679" t="s">
        <v>468</v>
      </c>
      <c r="AG679">
        <v>402.18399999999997</v>
      </c>
    </row>
    <row r="680" spans="1:33" hidden="1">
      <c r="A680" s="851" t="s">
        <v>5131</v>
      </c>
      <c r="B680" s="851" t="s">
        <v>468</v>
      </c>
      <c r="C680" s="854">
        <v>0</v>
      </c>
      <c r="D680" s="854">
        <v>0</v>
      </c>
      <c r="E680" s="855" t="s">
        <v>1082</v>
      </c>
      <c r="F680" s="854">
        <v>0</v>
      </c>
      <c r="G680" s="854">
        <v>0</v>
      </c>
      <c r="H680" s="855" t="s">
        <v>1082</v>
      </c>
      <c r="I680" s="854">
        <v>0</v>
      </c>
      <c r="J680" s="855" t="s">
        <v>1082</v>
      </c>
      <c r="K680" s="854">
        <v>18.462260000000001</v>
      </c>
      <c r="L680" s="854">
        <v>49.086309999999997</v>
      </c>
      <c r="M680" s="855">
        <v>1.6587378793278829</v>
      </c>
      <c r="O680" t="s">
        <v>468</v>
      </c>
      <c r="P680">
        <v>0</v>
      </c>
      <c r="Q680">
        <v>0</v>
      </c>
      <c r="R680" t="s">
        <v>1082</v>
      </c>
      <c r="S680">
        <v>0</v>
      </c>
      <c r="T680">
        <v>0</v>
      </c>
      <c r="U680" t="s">
        <v>1082</v>
      </c>
      <c r="V680">
        <v>0</v>
      </c>
      <c r="W680" t="s">
        <v>1082</v>
      </c>
      <c r="X680">
        <v>18.462260000000001</v>
      </c>
      <c r="Y680">
        <v>49.086309999999997</v>
      </c>
      <c r="Z680">
        <v>1.6587378793278829</v>
      </c>
      <c r="AC680" t="s">
        <v>468</v>
      </c>
      <c r="AD680">
        <v>49.086309999999997</v>
      </c>
      <c r="AF680" t="s">
        <v>468</v>
      </c>
      <c r="AG680">
        <v>1.6587378793278829</v>
      </c>
    </row>
    <row r="681" spans="1:33" hidden="1">
      <c r="A681" s="851" t="s">
        <v>5133</v>
      </c>
      <c r="B681" s="851" t="s">
        <v>468</v>
      </c>
      <c r="C681" s="854">
        <v>4.6467999999999998</v>
      </c>
      <c r="D681" s="854">
        <v>0</v>
      </c>
      <c r="E681" s="855">
        <v>-1</v>
      </c>
      <c r="F681" s="854">
        <v>18.165379999999999</v>
      </c>
      <c r="G681" s="854">
        <v>2.8159999999999998</v>
      </c>
      <c r="H681" s="855">
        <v>-0.8449798462790209</v>
      </c>
      <c r="I681" s="854">
        <v>11.62194</v>
      </c>
      <c r="J681" s="855">
        <v>-0.75769966115811993</v>
      </c>
      <c r="K681" s="854">
        <v>142.44273000000001</v>
      </c>
      <c r="L681" s="854">
        <v>136.78306000000001</v>
      </c>
      <c r="M681" s="855">
        <v>-3.9732950919994292E-2</v>
      </c>
      <c r="O681" t="s">
        <v>468</v>
      </c>
      <c r="P681">
        <v>4.6467999999999998</v>
      </c>
      <c r="Q681">
        <v>0</v>
      </c>
      <c r="R681">
        <v>-1</v>
      </c>
      <c r="S681">
        <v>18.165379999999999</v>
      </c>
      <c r="T681">
        <v>2.8159999999999998</v>
      </c>
      <c r="U681">
        <v>-0.8449798462790209</v>
      </c>
      <c r="V681">
        <v>11.62194</v>
      </c>
      <c r="W681">
        <v>-0.75769966115811993</v>
      </c>
      <c r="X681">
        <v>142.44273000000001</v>
      </c>
      <c r="Y681">
        <v>136.78306000000001</v>
      </c>
      <c r="Z681">
        <v>-3.9732950919994292E-2</v>
      </c>
      <c r="AC681" t="s">
        <v>468</v>
      </c>
      <c r="AD681">
        <v>136.78306000000001</v>
      </c>
      <c r="AF681" t="s">
        <v>468</v>
      </c>
      <c r="AG681">
        <v>-3.9732950919994292E-2</v>
      </c>
    </row>
    <row r="682" spans="1:33" hidden="1">
      <c r="A682" s="851" t="s">
        <v>5134</v>
      </c>
      <c r="B682" s="851" t="s">
        <v>468</v>
      </c>
      <c r="C682" s="854">
        <v>0</v>
      </c>
      <c r="D682" s="854">
        <v>0</v>
      </c>
      <c r="E682" s="855" t="s">
        <v>1082</v>
      </c>
      <c r="F682" s="854">
        <v>3.4756399999999998</v>
      </c>
      <c r="G682" s="854">
        <v>122.68728</v>
      </c>
      <c r="H682" s="855">
        <v>34.29919094037357</v>
      </c>
      <c r="I682" s="854">
        <v>0</v>
      </c>
      <c r="J682" s="855" t="s">
        <v>1082</v>
      </c>
      <c r="K682" s="854">
        <v>8.3290600000000001</v>
      </c>
      <c r="L682" s="854">
        <v>229.81405000000001</v>
      </c>
      <c r="M682" s="855">
        <v>26.591835093035709</v>
      </c>
      <c r="O682" t="s">
        <v>468</v>
      </c>
      <c r="P682">
        <v>0</v>
      </c>
      <c r="Q682">
        <v>0</v>
      </c>
      <c r="R682" t="s">
        <v>1082</v>
      </c>
      <c r="S682">
        <v>3.4756399999999998</v>
      </c>
      <c r="T682">
        <v>122.68728</v>
      </c>
      <c r="U682">
        <v>34.29919094037357</v>
      </c>
      <c r="V682">
        <v>0</v>
      </c>
      <c r="W682" t="s">
        <v>1082</v>
      </c>
      <c r="X682">
        <v>8.3290600000000001</v>
      </c>
      <c r="Y682">
        <v>229.81405000000001</v>
      </c>
      <c r="Z682">
        <v>26.591835093035709</v>
      </c>
      <c r="AC682" t="s">
        <v>468</v>
      </c>
      <c r="AD682">
        <v>229.81405000000001</v>
      </c>
      <c r="AF682" t="s">
        <v>468</v>
      </c>
      <c r="AG682">
        <v>26.591835093035709</v>
      </c>
    </row>
    <row r="683" spans="1:33" hidden="1">
      <c r="A683" s="851" t="s">
        <v>5135</v>
      </c>
      <c r="B683" s="851" t="s">
        <v>468</v>
      </c>
      <c r="C683" s="854">
        <v>58.033110000000001</v>
      </c>
      <c r="D683" s="854">
        <v>0</v>
      </c>
      <c r="E683" s="855">
        <v>-1</v>
      </c>
      <c r="F683" s="854">
        <v>1085.0836300000001</v>
      </c>
      <c r="G683" s="854">
        <v>451.93964</v>
      </c>
      <c r="H683" s="855">
        <v>-0.58349787287824073</v>
      </c>
      <c r="I683" s="854">
        <v>893.38388999999995</v>
      </c>
      <c r="J683" s="855">
        <v>-0.49412604697852791</v>
      </c>
      <c r="K683" s="854">
        <v>8769.7102799999993</v>
      </c>
      <c r="L683" s="854">
        <v>11387.59114</v>
      </c>
      <c r="M683" s="855">
        <v>0.29851395045173623</v>
      </c>
      <c r="O683" t="s">
        <v>468</v>
      </c>
      <c r="P683">
        <v>58.033110000000001</v>
      </c>
      <c r="Q683">
        <v>0</v>
      </c>
      <c r="R683">
        <v>-1</v>
      </c>
      <c r="S683">
        <v>1085.0836300000001</v>
      </c>
      <c r="T683">
        <v>451.93964</v>
      </c>
      <c r="U683">
        <v>-0.58349787287824073</v>
      </c>
      <c r="V683">
        <v>893.38388999999995</v>
      </c>
      <c r="W683">
        <v>-0.49412604697852791</v>
      </c>
      <c r="X683">
        <v>8769.7102799999993</v>
      </c>
      <c r="Y683">
        <v>11387.59114</v>
      </c>
      <c r="Z683">
        <v>0.29851395045173623</v>
      </c>
      <c r="AC683" t="s">
        <v>468</v>
      </c>
      <c r="AD683">
        <v>11387.59114</v>
      </c>
      <c r="AF683" t="s">
        <v>468</v>
      </c>
      <c r="AG683">
        <v>0.29851395045173623</v>
      </c>
    </row>
    <row r="684" spans="1:33" hidden="1">
      <c r="A684" s="851" t="s">
        <v>5136</v>
      </c>
      <c r="B684" s="851" t="s">
        <v>468</v>
      </c>
      <c r="C684" s="854">
        <v>0</v>
      </c>
      <c r="D684" s="854">
        <v>0</v>
      </c>
      <c r="E684" s="855" t="s">
        <v>1082</v>
      </c>
      <c r="F684" s="854">
        <v>0</v>
      </c>
      <c r="G684" s="854">
        <v>0</v>
      </c>
      <c r="H684" s="855" t="s">
        <v>1082</v>
      </c>
      <c r="I684" s="854">
        <v>0</v>
      </c>
      <c r="J684" s="855" t="s">
        <v>1082</v>
      </c>
      <c r="K684" s="854">
        <v>0</v>
      </c>
      <c r="L684" s="854">
        <v>12.325799999999999</v>
      </c>
      <c r="M684" s="855" t="s">
        <v>1082</v>
      </c>
      <c r="O684" t="s">
        <v>468</v>
      </c>
      <c r="P684">
        <v>0</v>
      </c>
      <c r="Q684">
        <v>0</v>
      </c>
      <c r="R684" t="s">
        <v>1082</v>
      </c>
      <c r="S684">
        <v>0</v>
      </c>
      <c r="T684">
        <v>0</v>
      </c>
      <c r="U684" t="s">
        <v>1082</v>
      </c>
      <c r="V684">
        <v>0</v>
      </c>
      <c r="W684" t="s">
        <v>1082</v>
      </c>
      <c r="X684">
        <v>0</v>
      </c>
      <c r="Y684">
        <v>12.325799999999999</v>
      </c>
      <c r="Z684" t="s">
        <v>1082</v>
      </c>
      <c r="AC684" t="s">
        <v>468</v>
      </c>
      <c r="AD684">
        <v>12.325799999999999</v>
      </c>
      <c r="AF684" t="s">
        <v>468</v>
      </c>
      <c r="AG684" t="s">
        <v>1082</v>
      </c>
    </row>
    <row r="685" spans="1:33" hidden="1">
      <c r="A685" s="851" t="s">
        <v>5138</v>
      </c>
      <c r="B685" s="851" t="s">
        <v>468</v>
      </c>
      <c r="C685" s="854">
        <v>0</v>
      </c>
      <c r="D685" s="854">
        <v>0</v>
      </c>
      <c r="E685" s="855" t="s">
        <v>1082</v>
      </c>
      <c r="F685" s="854">
        <v>0</v>
      </c>
      <c r="G685" s="854">
        <v>0</v>
      </c>
      <c r="H685" s="855" t="s">
        <v>1082</v>
      </c>
      <c r="I685" s="854">
        <v>0</v>
      </c>
      <c r="J685" s="855" t="s">
        <v>1082</v>
      </c>
      <c r="K685" s="854">
        <v>21.612639999999999</v>
      </c>
      <c r="L685" s="854">
        <v>0</v>
      </c>
      <c r="M685" s="855">
        <v>-1</v>
      </c>
      <c r="O685" t="s">
        <v>468</v>
      </c>
      <c r="P685">
        <v>0</v>
      </c>
      <c r="Q685">
        <v>0</v>
      </c>
      <c r="R685" t="s">
        <v>1082</v>
      </c>
      <c r="S685">
        <v>0</v>
      </c>
      <c r="T685">
        <v>0</v>
      </c>
      <c r="U685" t="s">
        <v>1082</v>
      </c>
      <c r="V685">
        <v>0</v>
      </c>
      <c r="W685" t="s">
        <v>1082</v>
      </c>
      <c r="X685">
        <v>21.612639999999999</v>
      </c>
      <c r="Y685">
        <v>0</v>
      </c>
      <c r="Z685">
        <v>-1</v>
      </c>
      <c r="AC685" t="s">
        <v>468</v>
      </c>
      <c r="AD685">
        <v>0</v>
      </c>
      <c r="AF685" t="s">
        <v>468</v>
      </c>
      <c r="AG685">
        <v>-1</v>
      </c>
    </row>
    <row r="686" spans="1:33" hidden="1">
      <c r="A686" s="851" t="s">
        <v>5139</v>
      </c>
      <c r="B686" s="851" t="s">
        <v>468</v>
      </c>
      <c r="C686" s="854">
        <v>0</v>
      </c>
      <c r="D686" s="854">
        <v>0</v>
      </c>
      <c r="E686" s="855" t="s">
        <v>1082</v>
      </c>
      <c r="F686" s="854">
        <v>0</v>
      </c>
      <c r="G686" s="854">
        <v>0</v>
      </c>
      <c r="H686" s="855" t="s">
        <v>1082</v>
      </c>
      <c r="I686" s="854">
        <v>0</v>
      </c>
      <c r="J686" s="855" t="s">
        <v>1082</v>
      </c>
      <c r="K686" s="854">
        <v>0</v>
      </c>
      <c r="L686" s="854">
        <v>0.17916000000000001</v>
      </c>
      <c r="M686" s="855" t="s">
        <v>1082</v>
      </c>
      <c r="O686" t="s">
        <v>468</v>
      </c>
      <c r="P686">
        <v>0</v>
      </c>
      <c r="Q686">
        <v>0</v>
      </c>
      <c r="R686" t="s">
        <v>1082</v>
      </c>
      <c r="S686">
        <v>0</v>
      </c>
      <c r="T686">
        <v>0</v>
      </c>
      <c r="U686" t="s">
        <v>1082</v>
      </c>
      <c r="V686">
        <v>0</v>
      </c>
      <c r="W686" t="s">
        <v>1082</v>
      </c>
      <c r="X686">
        <v>0</v>
      </c>
      <c r="Y686">
        <v>0.17916000000000001</v>
      </c>
      <c r="Z686" t="s">
        <v>1082</v>
      </c>
      <c r="AC686" t="s">
        <v>468</v>
      </c>
      <c r="AD686">
        <v>0.17916000000000001</v>
      </c>
      <c r="AF686" t="s">
        <v>468</v>
      </c>
      <c r="AG686" t="s">
        <v>1082</v>
      </c>
    </row>
    <row r="687" spans="1:33" hidden="1">
      <c r="A687" s="851" t="s">
        <v>5140</v>
      </c>
      <c r="B687" s="851" t="s">
        <v>468</v>
      </c>
      <c r="C687" s="854">
        <v>0</v>
      </c>
      <c r="D687" s="854">
        <v>13.780939999999999</v>
      </c>
      <c r="E687" s="855" t="s">
        <v>1082</v>
      </c>
      <c r="F687" s="854">
        <v>0</v>
      </c>
      <c r="G687" s="854">
        <v>133.51725999999999</v>
      </c>
      <c r="H687" s="855" t="s">
        <v>1082</v>
      </c>
      <c r="I687" s="854">
        <v>30.225519999999999</v>
      </c>
      <c r="J687" s="855">
        <v>3.4173685018487685</v>
      </c>
      <c r="K687" s="854">
        <v>128.79319000000001</v>
      </c>
      <c r="L687" s="854">
        <v>487.29559999999998</v>
      </c>
      <c r="M687" s="855">
        <v>2.7835509781223675</v>
      </c>
      <c r="O687" t="s">
        <v>468</v>
      </c>
      <c r="P687">
        <v>0</v>
      </c>
      <c r="Q687">
        <v>13.780939999999999</v>
      </c>
      <c r="R687" t="s">
        <v>1082</v>
      </c>
      <c r="S687">
        <v>0</v>
      </c>
      <c r="T687">
        <v>133.51725999999999</v>
      </c>
      <c r="U687" t="s">
        <v>1082</v>
      </c>
      <c r="V687">
        <v>30.225519999999999</v>
      </c>
      <c r="W687">
        <v>3.4173685018487685</v>
      </c>
      <c r="X687">
        <v>128.79319000000001</v>
      </c>
      <c r="Y687">
        <v>487.29559999999998</v>
      </c>
      <c r="Z687">
        <v>2.7835509781223675</v>
      </c>
      <c r="AC687" t="s">
        <v>468</v>
      </c>
      <c r="AD687">
        <v>487.29559999999998</v>
      </c>
      <c r="AF687" t="s">
        <v>468</v>
      </c>
      <c r="AG687">
        <v>2.7835509781223675</v>
      </c>
    </row>
    <row r="688" spans="1:33" hidden="1">
      <c r="A688" s="851" t="s">
        <v>5141</v>
      </c>
      <c r="B688" s="851" t="s">
        <v>468</v>
      </c>
      <c r="C688" s="854">
        <v>0</v>
      </c>
      <c r="D688" s="854">
        <v>0</v>
      </c>
      <c r="E688" s="855" t="s">
        <v>1082</v>
      </c>
      <c r="F688" s="854">
        <v>0</v>
      </c>
      <c r="G688" s="854">
        <v>0</v>
      </c>
      <c r="H688" s="855" t="s">
        <v>1082</v>
      </c>
      <c r="I688" s="854">
        <v>0</v>
      </c>
      <c r="J688" s="855" t="s">
        <v>1082</v>
      </c>
      <c r="K688" s="854">
        <v>0</v>
      </c>
      <c r="L688" s="854">
        <v>2.6408800000000001</v>
      </c>
      <c r="M688" s="855" t="s">
        <v>1082</v>
      </c>
      <c r="O688" t="s">
        <v>468</v>
      </c>
      <c r="P688">
        <v>0</v>
      </c>
      <c r="Q688">
        <v>0</v>
      </c>
      <c r="R688" t="s">
        <v>1082</v>
      </c>
      <c r="S688">
        <v>0</v>
      </c>
      <c r="T688">
        <v>0</v>
      </c>
      <c r="U688" t="s">
        <v>1082</v>
      </c>
      <c r="V688">
        <v>0</v>
      </c>
      <c r="W688" t="s">
        <v>1082</v>
      </c>
      <c r="X688">
        <v>0</v>
      </c>
      <c r="Y688">
        <v>2.6408800000000001</v>
      </c>
      <c r="Z688" t="s">
        <v>1082</v>
      </c>
      <c r="AC688" t="s">
        <v>468</v>
      </c>
      <c r="AD688">
        <v>2.6408800000000001</v>
      </c>
      <c r="AF688" t="s">
        <v>468</v>
      </c>
      <c r="AG688" t="s">
        <v>1082</v>
      </c>
    </row>
    <row r="689" spans="1:33" hidden="1">
      <c r="A689" s="851" t="s">
        <v>5142</v>
      </c>
      <c r="B689" s="851" t="s">
        <v>468</v>
      </c>
      <c r="C689" s="854">
        <v>0</v>
      </c>
      <c r="D689" s="854">
        <v>0</v>
      </c>
      <c r="E689" s="855" t="s">
        <v>1082</v>
      </c>
      <c r="F689" s="854">
        <v>0</v>
      </c>
      <c r="G689" s="854">
        <v>0</v>
      </c>
      <c r="H689" s="855" t="s">
        <v>1082</v>
      </c>
      <c r="I689" s="854">
        <v>0</v>
      </c>
      <c r="J689" s="855" t="s">
        <v>1082</v>
      </c>
      <c r="K689" s="854">
        <v>0</v>
      </c>
      <c r="L689" s="854">
        <v>0.22575000000000001</v>
      </c>
      <c r="M689" s="855" t="s">
        <v>1082</v>
      </c>
      <c r="O689" t="s">
        <v>468</v>
      </c>
      <c r="P689">
        <v>0</v>
      </c>
      <c r="Q689">
        <v>0</v>
      </c>
      <c r="R689" t="s">
        <v>1082</v>
      </c>
      <c r="S689">
        <v>0</v>
      </c>
      <c r="T689">
        <v>0</v>
      </c>
      <c r="U689" t="s">
        <v>1082</v>
      </c>
      <c r="V689">
        <v>0</v>
      </c>
      <c r="W689" t="s">
        <v>1082</v>
      </c>
      <c r="X689">
        <v>0</v>
      </c>
      <c r="Y689">
        <v>0.22575000000000001</v>
      </c>
      <c r="Z689" t="s">
        <v>1082</v>
      </c>
      <c r="AC689" t="s">
        <v>468</v>
      </c>
      <c r="AD689">
        <v>0.22575000000000001</v>
      </c>
      <c r="AF689" t="s">
        <v>468</v>
      </c>
      <c r="AG689" t="s">
        <v>1082</v>
      </c>
    </row>
    <row r="690" spans="1:33" hidden="1">
      <c r="A690" s="851" t="s">
        <v>5144</v>
      </c>
      <c r="B690" s="851" t="s">
        <v>468</v>
      </c>
      <c r="C690" s="854">
        <v>0</v>
      </c>
      <c r="D690" s="854">
        <v>0</v>
      </c>
      <c r="E690" s="855" t="s">
        <v>1082</v>
      </c>
      <c r="F690" s="854">
        <v>0</v>
      </c>
      <c r="G690" s="854">
        <v>0</v>
      </c>
      <c r="H690" s="855" t="s">
        <v>1082</v>
      </c>
      <c r="I690" s="854">
        <v>0</v>
      </c>
      <c r="J690" s="855" t="s">
        <v>1082</v>
      </c>
      <c r="K690" s="854">
        <v>0</v>
      </c>
      <c r="L690" s="854">
        <v>7.2450000000000001</v>
      </c>
      <c r="M690" s="855" t="s">
        <v>1082</v>
      </c>
      <c r="O690" t="s">
        <v>468</v>
      </c>
      <c r="P690">
        <v>0</v>
      </c>
      <c r="Q690">
        <v>0</v>
      </c>
      <c r="R690" t="s">
        <v>1082</v>
      </c>
      <c r="S690">
        <v>0</v>
      </c>
      <c r="T690">
        <v>0</v>
      </c>
      <c r="U690" t="s">
        <v>1082</v>
      </c>
      <c r="V690">
        <v>0</v>
      </c>
      <c r="W690" t="s">
        <v>1082</v>
      </c>
      <c r="X690">
        <v>0</v>
      </c>
      <c r="Y690">
        <v>7.2450000000000001</v>
      </c>
      <c r="Z690" t="s">
        <v>1082</v>
      </c>
      <c r="AC690" t="s">
        <v>468</v>
      </c>
      <c r="AD690">
        <v>7.2450000000000001</v>
      </c>
      <c r="AF690" t="s">
        <v>468</v>
      </c>
      <c r="AG690" t="s">
        <v>1082</v>
      </c>
    </row>
    <row r="691" spans="1:33" hidden="1">
      <c r="A691" s="852" t="s">
        <v>735</v>
      </c>
      <c r="B691" s="852" t="s">
        <v>468</v>
      </c>
      <c r="C691" s="856">
        <v>91.299909999999997</v>
      </c>
      <c r="D691" s="856">
        <v>13.780939999999999</v>
      </c>
      <c r="E691" s="857">
        <v>-0.84905855876528247</v>
      </c>
      <c r="F691" s="856">
        <v>1192.58465</v>
      </c>
      <c r="G691" s="856">
        <v>730.51017999999999</v>
      </c>
      <c r="H691" s="857">
        <v>-0.38745632857172863</v>
      </c>
      <c r="I691" s="856">
        <v>1094.18316</v>
      </c>
      <c r="J691" s="857">
        <v>-0.33236938137486971</v>
      </c>
      <c r="K691" s="856">
        <v>9718.12032</v>
      </c>
      <c r="L691" s="856">
        <v>13233.278490000001</v>
      </c>
      <c r="M691" s="857">
        <v>0.36171173583493976</v>
      </c>
      <c r="O691" t="s">
        <v>468</v>
      </c>
      <c r="P691">
        <v>91.299909999999997</v>
      </c>
      <c r="Q691">
        <v>13.780939999999999</v>
      </c>
      <c r="R691">
        <v>-0.84905855876528247</v>
      </c>
      <c r="S691">
        <v>1192.58465</v>
      </c>
      <c r="T691">
        <v>730.51017999999999</v>
      </c>
      <c r="U691">
        <v>-0.38745632857172863</v>
      </c>
      <c r="V691">
        <v>1094.18316</v>
      </c>
      <c r="W691">
        <v>-0.33236938137486971</v>
      </c>
      <c r="X691">
        <v>9718.12032</v>
      </c>
      <c r="Y691">
        <v>13233.278490000001</v>
      </c>
      <c r="Z691">
        <v>0.36171173583493976</v>
      </c>
      <c r="AC691" t="s">
        <v>468</v>
      </c>
      <c r="AD691">
        <v>13233.278490000001</v>
      </c>
      <c r="AF691" t="s">
        <v>468</v>
      </c>
      <c r="AG691">
        <v>0.36171173583493976</v>
      </c>
    </row>
    <row r="692" spans="1:33" hidden="1">
      <c r="A692" s="851" t="s">
        <v>5119</v>
      </c>
      <c r="B692" s="851" t="s">
        <v>469</v>
      </c>
      <c r="C692" s="854">
        <v>15.332599999999999</v>
      </c>
      <c r="D692" s="854">
        <v>0</v>
      </c>
      <c r="E692" s="855">
        <v>-1</v>
      </c>
      <c r="F692" s="854">
        <v>77.5946</v>
      </c>
      <c r="G692" s="854">
        <v>41.037649999999999</v>
      </c>
      <c r="H692" s="855">
        <v>-0.47112750114054325</v>
      </c>
      <c r="I692" s="854">
        <v>25.40287</v>
      </c>
      <c r="J692" s="855">
        <v>0.61547297608498575</v>
      </c>
      <c r="K692" s="854">
        <v>1318.7141799999999</v>
      </c>
      <c r="L692" s="854">
        <v>457.52910000000003</v>
      </c>
      <c r="M692" s="855">
        <v>-0.65304907845913962</v>
      </c>
      <c r="O692" t="s">
        <v>469</v>
      </c>
      <c r="P692">
        <v>15.332599999999999</v>
      </c>
      <c r="Q692">
        <v>0</v>
      </c>
      <c r="R692">
        <v>-1</v>
      </c>
      <c r="S692">
        <v>77.5946</v>
      </c>
      <c r="T692">
        <v>41.037649999999999</v>
      </c>
      <c r="U692">
        <v>-0.47112750114054325</v>
      </c>
      <c r="V692">
        <v>25.40287</v>
      </c>
      <c r="W692">
        <v>0.61547297608498575</v>
      </c>
      <c r="X692">
        <v>1318.7141799999999</v>
      </c>
      <c r="Y692">
        <v>457.52910000000003</v>
      </c>
      <c r="Z692">
        <v>-0.65304907845913962</v>
      </c>
      <c r="AC692" t="s">
        <v>469</v>
      </c>
      <c r="AD692">
        <v>457.52910000000003</v>
      </c>
      <c r="AF692" t="s">
        <v>469</v>
      </c>
      <c r="AG692">
        <v>-0.65304907845913962</v>
      </c>
    </row>
    <row r="693" spans="1:33" hidden="1">
      <c r="A693" s="851" t="s">
        <v>5120</v>
      </c>
      <c r="B693" s="851" t="s">
        <v>469</v>
      </c>
      <c r="C693" s="854">
        <v>0</v>
      </c>
      <c r="D693" s="854">
        <v>0</v>
      </c>
      <c r="E693" s="855" t="s">
        <v>1082</v>
      </c>
      <c r="F693" s="854">
        <v>63.598190000000002</v>
      </c>
      <c r="G693" s="854">
        <v>119.28761</v>
      </c>
      <c r="H693" s="855">
        <v>0.87564473139880228</v>
      </c>
      <c r="I693" s="854">
        <v>93.447159999999997</v>
      </c>
      <c r="J693" s="855">
        <v>0.27652472263469541</v>
      </c>
      <c r="K693" s="854">
        <v>2724.81844</v>
      </c>
      <c r="L693" s="854">
        <v>2309.8598000000002</v>
      </c>
      <c r="M693" s="855">
        <v>-0.152288546608632</v>
      </c>
      <c r="O693" t="s">
        <v>469</v>
      </c>
      <c r="P693">
        <v>0</v>
      </c>
      <c r="Q693">
        <v>0</v>
      </c>
      <c r="R693" t="s">
        <v>1082</v>
      </c>
      <c r="S693">
        <v>63.598190000000002</v>
      </c>
      <c r="T693">
        <v>119.28761</v>
      </c>
      <c r="U693">
        <v>0.87564473139880228</v>
      </c>
      <c r="V693">
        <v>93.447159999999997</v>
      </c>
      <c r="W693">
        <v>0.27652472263469541</v>
      </c>
      <c r="X693">
        <v>2724.81844</v>
      </c>
      <c r="Y693">
        <v>2309.8598000000002</v>
      </c>
      <c r="Z693">
        <v>-0.152288546608632</v>
      </c>
      <c r="AC693" t="s">
        <v>469</v>
      </c>
      <c r="AD693">
        <v>2309.8598000000002</v>
      </c>
      <c r="AF693" t="s">
        <v>469</v>
      </c>
      <c r="AG693">
        <v>-0.152288546608632</v>
      </c>
    </row>
    <row r="694" spans="1:33" hidden="1">
      <c r="A694" s="851" t="s">
        <v>5121</v>
      </c>
      <c r="B694" s="851" t="s">
        <v>469</v>
      </c>
      <c r="C694" s="854">
        <v>21.824619999999999</v>
      </c>
      <c r="D694" s="854">
        <v>0</v>
      </c>
      <c r="E694" s="855">
        <v>-1</v>
      </c>
      <c r="F694" s="854">
        <v>22.549620000000001</v>
      </c>
      <c r="G694" s="854">
        <v>303.30259999999998</v>
      </c>
      <c r="H694" s="855">
        <v>12.450452823595253</v>
      </c>
      <c r="I694" s="854">
        <v>182.18705</v>
      </c>
      <c r="J694" s="855">
        <v>0.66478682211496354</v>
      </c>
      <c r="K694" s="854">
        <v>1935.0179700000001</v>
      </c>
      <c r="L694" s="854">
        <v>2255.70768</v>
      </c>
      <c r="M694" s="855">
        <v>0.16572957717803516</v>
      </c>
      <c r="O694" t="s">
        <v>469</v>
      </c>
      <c r="P694">
        <v>21.824619999999999</v>
      </c>
      <c r="Q694">
        <v>0</v>
      </c>
      <c r="R694">
        <v>-1</v>
      </c>
      <c r="S694">
        <v>22.549620000000001</v>
      </c>
      <c r="T694">
        <v>303.30259999999998</v>
      </c>
      <c r="U694">
        <v>12.450452823595253</v>
      </c>
      <c r="V694">
        <v>182.18705</v>
      </c>
      <c r="W694">
        <v>0.66478682211496354</v>
      </c>
      <c r="X694">
        <v>1935.0179700000001</v>
      </c>
      <c r="Y694">
        <v>2255.70768</v>
      </c>
      <c r="Z694">
        <v>0.16572957717803516</v>
      </c>
      <c r="AC694" t="s">
        <v>469</v>
      </c>
      <c r="AD694">
        <v>2255.70768</v>
      </c>
      <c r="AF694" t="s">
        <v>469</v>
      </c>
      <c r="AG694">
        <v>0.16572957717803516</v>
      </c>
    </row>
    <row r="695" spans="1:33" hidden="1">
      <c r="A695" s="851" t="s">
        <v>5122</v>
      </c>
      <c r="B695" s="851" t="s">
        <v>469</v>
      </c>
      <c r="C695" s="854">
        <v>0</v>
      </c>
      <c r="D695" s="854">
        <v>0</v>
      </c>
      <c r="E695" s="855" t="s">
        <v>1082</v>
      </c>
      <c r="F695" s="854">
        <v>0.65995000000000004</v>
      </c>
      <c r="G695" s="854">
        <v>97.333879999999994</v>
      </c>
      <c r="H695" s="855">
        <v>146.48674899613604</v>
      </c>
      <c r="I695" s="854">
        <v>0.27300000000000002</v>
      </c>
      <c r="J695" s="855">
        <v>355.53435897435895</v>
      </c>
      <c r="K695" s="854">
        <v>268.75094999999999</v>
      </c>
      <c r="L695" s="854">
        <v>220.81787</v>
      </c>
      <c r="M695" s="855">
        <v>-0.17835501604738513</v>
      </c>
      <c r="O695" t="s">
        <v>469</v>
      </c>
      <c r="P695">
        <v>0</v>
      </c>
      <c r="Q695">
        <v>0</v>
      </c>
      <c r="R695" t="s">
        <v>1082</v>
      </c>
      <c r="S695">
        <v>0.65995000000000004</v>
      </c>
      <c r="T695">
        <v>97.333879999999994</v>
      </c>
      <c r="U695">
        <v>146.48674899613604</v>
      </c>
      <c r="V695">
        <v>0.27300000000000002</v>
      </c>
      <c r="W695">
        <v>355.53435897435895</v>
      </c>
      <c r="X695">
        <v>268.75094999999999</v>
      </c>
      <c r="Y695">
        <v>220.81787</v>
      </c>
      <c r="Z695">
        <v>-0.17835501604738513</v>
      </c>
      <c r="AC695" t="s">
        <v>469</v>
      </c>
      <c r="AD695">
        <v>220.81787</v>
      </c>
      <c r="AF695" t="s">
        <v>469</v>
      </c>
      <c r="AG695">
        <v>-0.17835501604738513</v>
      </c>
    </row>
    <row r="696" spans="1:33" hidden="1">
      <c r="A696" s="851" t="s">
        <v>5123</v>
      </c>
      <c r="B696" s="851" t="s">
        <v>469</v>
      </c>
      <c r="C696" s="854">
        <v>0</v>
      </c>
      <c r="D696" s="854">
        <v>0</v>
      </c>
      <c r="E696" s="855" t="s">
        <v>1082</v>
      </c>
      <c r="F696" s="854">
        <v>0</v>
      </c>
      <c r="G696" s="854">
        <v>0</v>
      </c>
      <c r="H696" s="855" t="s">
        <v>1082</v>
      </c>
      <c r="I696" s="854">
        <v>0.13217000000000001</v>
      </c>
      <c r="J696" s="855">
        <v>-1</v>
      </c>
      <c r="K696" s="854">
        <v>1.25</v>
      </c>
      <c r="L696" s="854">
        <v>3.1621700000000001</v>
      </c>
      <c r="M696" s="855">
        <v>1.5297360000000002</v>
      </c>
      <c r="O696" t="s">
        <v>469</v>
      </c>
      <c r="P696">
        <v>0</v>
      </c>
      <c r="Q696">
        <v>0</v>
      </c>
      <c r="R696" t="s">
        <v>1082</v>
      </c>
      <c r="S696">
        <v>0</v>
      </c>
      <c r="T696">
        <v>0</v>
      </c>
      <c r="U696" t="s">
        <v>1082</v>
      </c>
      <c r="V696">
        <v>0.13217000000000001</v>
      </c>
      <c r="W696">
        <v>-1</v>
      </c>
      <c r="X696">
        <v>1.25</v>
      </c>
      <c r="Y696">
        <v>3.1621700000000001</v>
      </c>
      <c r="Z696">
        <v>1.5297360000000002</v>
      </c>
      <c r="AC696" t="s">
        <v>469</v>
      </c>
      <c r="AD696">
        <v>3.1621700000000001</v>
      </c>
      <c r="AF696" t="s">
        <v>469</v>
      </c>
      <c r="AG696">
        <v>1.5297360000000002</v>
      </c>
    </row>
    <row r="697" spans="1:33">
      <c r="A697" s="851" t="s">
        <v>5124</v>
      </c>
      <c r="B697" s="851" t="s">
        <v>469</v>
      </c>
      <c r="C697" s="854">
        <v>0.16664999999999999</v>
      </c>
      <c r="D697" s="854">
        <v>0</v>
      </c>
      <c r="E697" s="855">
        <v>-1</v>
      </c>
      <c r="F697" s="854">
        <v>2.48203</v>
      </c>
      <c r="G697" s="854">
        <v>13.297000000000001</v>
      </c>
      <c r="H697" s="855">
        <v>4.3573083322925186</v>
      </c>
      <c r="I697" s="854">
        <v>0.74100999999999995</v>
      </c>
      <c r="J697" s="855">
        <v>16.944427200712543</v>
      </c>
      <c r="K697" s="854">
        <v>849.83910000000003</v>
      </c>
      <c r="L697" s="854">
        <v>1328.34709</v>
      </c>
      <c r="M697" s="855">
        <v>0.5630571598788523</v>
      </c>
      <c r="O697" t="s">
        <v>469</v>
      </c>
      <c r="P697">
        <v>0.16664999999999999</v>
      </c>
      <c r="Q697">
        <v>0</v>
      </c>
      <c r="R697">
        <v>-1</v>
      </c>
      <c r="S697">
        <v>2.48203</v>
      </c>
      <c r="T697">
        <v>13.297000000000001</v>
      </c>
      <c r="U697">
        <v>4.3573083322925186</v>
      </c>
      <c r="V697">
        <v>0.74100999999999995</v>
      </c>
      <c r="W697">
        <v>16.944427200712543</v>
      </c>
      <c r="X697">
        <v>849.83910000000003</v>
      </c>
      <c r="Y697">
        <v>1328.34709</v>
      </c>
      <c r="Z697">
        <v>0.5630571598788523</v>
      </c>
      <c r="AC697" t="s">
        <v>469</v>
      </c>
      <c r="AD697">
        <v>1328.34709</v>
      </c>
      <c r="AF697" t="s">
        <v>469</v>
      </c>
      <c r="AG697">
        <v>0.5630571598788523</v>
      </c>
    </row>
    <row r="698" spans="1:33" hidden="1">
      <c r="A698" s="851" t="s">
        <v>5127</v>
      </c>
      <c r="B698" s="851" t="s">
        <v>469</v>
      </c>
      <c r="C698" s="854">
        <v>0</v>
      </c>
      <c r="D698" s="854">
        <v>0</v>
      </c>
      <c r="E698" s="855" t="s">
        <v>1082</v>
      </c>
      <c r="F698" s="854">
        <v>0</v>
      </c>
      <c r="G698" s="854">
        <v>0</v>
      </c>
      <c r="H698" s="855" t="s">
        <v>1082</v>
      </c>
      <c r="I698" s="854">
        <v>0.75600000000000001</v>
      </c>
      <c r="J698" s="855">
        <v>-1</v>
      </c>
      <c r="K698" s="854">
        <v>0</v>
      </c>
      <c r="L698" s="854">
        <v>43.606569999999998</v>
      </c>
      <c r="M698" s="855" t="s">
        <v>1082</v>
      </c>
      <c r="O698" t="s">
        <v>469</v>
      </c>
      <c r="P698">
        <v>0</v>
      </c>
      <c r="Q698">
        <v>0</v>
      </c>
      <c r="R698" t="s">
        <v>1082</v>
      </c>
      <c r="S698">
        <v>0</v>
      </c>
      <c r="T698">
        <v>0</v>
      </c>
      <c r="U698" t="s">
        <v>1082</v>
      </c>
      <c r="V698">
        <v>0.75600000000000001</v>
      </c>
      <c r="W698">
        <v>-1</v>
      </c>
      <c r="X698">
        <v>0</v>
      </c>
      <c r="Y698">
        <v>43.606569999999998</v>
      </c>
      <c r="Z698" t="s">
        <v>1082</v>
      </c>
      <c r="AC698" t="s">
        <v>469</v>
      </c>
      <c r="AD698">
        <v>43.606569999999998</v>
      </c>
      <c r="AF698" t="s">
        <v>469</v>
      </c>
      <c r="AG698" t="s">
        <v>1082</v>
      </c>
    </row>
    <row r="699" spans="1:33" hidden="1">
      <c r="A699" s="851" t="s">
        <v>5128</v>
      </c>
      <c r="B699" s="851" t="s">
        <v>469</v>
      </c>
      <c r="C699" s="854">
        <v>0</v>
      </c>
      <c r="D699" s="854">
        <v>0</v>
      </c>
      <c r="E699" s="855" t="s">
        <v>1082</v>
      </c>
      <c r="F699" s="854">
        <v>57.508420000000001</v>
      </c>
      <c r="G699" s="854">
        <v>16.948070000000001</v>
      </c>
      <c r="H699" s="855">
        <v>-0.70529411171442369</v>
      </c>
      <c r="I699" s="854">
        <v>45.797350000000002</v>
      </c>
      <c r="J699" s="855">
        <v>-0.62993339134251214</v>
      </c>
      <c r="K699" s="854">
        <v>147.441</v>
      </c>
      <c r="L699" s="854">
        <v>249.05270999999999</v>
      </c>
      <c r="M699" s="855">
        <v>0.68916861659918194</v>
      </c>
      <c r="O699" t="s">
        <v>469</v>
      </c>
      <c r="P699">
        <v>0</v>
      </c>
      <c r="Q699">
        <v>0</v>
      </c>
      <c r="R699" t="s">
        <v>1082</v>
      </c>
      <c r="S699">
        <v>57.508420000000001</v>
      </c>
      <c r="T699">
        <v>16.948070000000001</v>
      </c>
      <c r="U699">
        <v>-0.70529411171442369</v>
      </c>
      <c r="V699">
        <v>45.797350000000002</v>
      </c>
      <c r="W699">
        <v>-0.62993339134251214</v>
      </c>
      <c r="X699">
        <v>147.441</v>
      </c>
      <c r="Y699">
        <v>249.05270999999999</v>
      </c>
      <c r="Z699">
        <v>0.68916861659918194</v>
      </c>
      <c r="AC699" t="s">
        <v>469</v>
      </c>
      <c r="AD699">
        <v>249.05270999999999</v>
      </c>
      <c r="AF699" t="s">
        <v>469</v>
      </c>
      <c r="AG699">
        <v>0.68916861659918194</v>
      </c>
    </row>
    <row r="700" spans="1:33" hidden="1">
      <c r="A700" s="851" t="s">
        <v>5129</v>
      </c>
      <c r="B700" s="851" t="s">
        <v>469</v>
      </c>
      <c r="C700" s="854">
        <v>0</v>
      </c>
      <c r="D700" s="854">
        <v>0</v>
      </c>
      <c r="E700" s="855" t="s">
        <v>1082</v>
      </c>
      <c r="F700" s="854">
        <v>218.69</v>
      </c>
      <c r="G700" s="854">
        <v>0</v>
      </c>
      <c r="H700" s="855">
        <v>-1</v>
      </c>
      <c r="I700" s="854">
        <v>0</v>
      </c>
      <c r="J700" s="855" t="s">
        <v>1082</v>
      </c>
      <c r="K700" s="854">
        <v>355.79651000000001</v>
      </c>
      <c r="L700" s="854">
        <v>285.22000000000003</v>
      </c>
      <c r="M700" s="855">
        <v>-0.19836200754189515</v>
      </c>
      <c r="O700" t="s">
        <v>469</v>
      </c>
      <c r="P700">
        <v>0</v>
      </c>
      <c r="Q700">
        <v>0</v>
      </c>
      <c r="R700" t="s">
        <v>1082</v>
      </c>
      <c r="S700">
        <v>218.69</v>
      </c>
      <c r="T700">
        <v>0</v>
      </c>
      <c r="U700">
        <v>-1</v>
      </c>
      <c r="V700">
        <v>0</v>
      </c>
      <c r="W700" t="s">
        <v>1082</v>
      </c>
      <c r="X700">
        <v>355.79651000000001</v>
      </c>
      <c r="Y700">
        <v>285.22000000000003</v>
      </c>
      <c r="Z700">
        <v>-0.19836200754189515</v>
      </c>
      <c r="AC700" t="s">
        <v>469</v>
      </c>
      <c r="AD700">
        <v>285.22000000000003</v>
      </c>
      <c r="AF700" t="s">
        <v>469</v>
      </c>
      <c r="AG700">
        <v>-0.19836200754189515</v>
      </c>
    </row>
    <row r="701" spans="1:33" hidden="1">
      <c r="A701" s="851" t="s">
        <v>5130</v>
      </c>
      <c r="B701" s="851" t="s">
        <v>469</v>
      </c>
      <c r="C701" s="854">
        <v>3.0300000000000001E-2</v>
      </c>
      <c r="D701" s="854">
        <v>0.87</v>
      </c>
      <c r="E701" s="855">
        <v>27.712871287128714</v>
      </c>
      <c r="F701" s="854">
        <v>48.25065</v>
      </c>
      <c r="G701" s="854">
        <v>146.45331999999999</v>
      </c>
      <c r="H701" s="855">
        <v>2.0352610793844228</v>
      </c>
      <c r="I701" s="854">
        <v>31.702089999999998</v>
      </c>
      <c r="J701" s="855">
        <v>3.6196739710220998</v>
      </c>
      <c r="K701" s="854">
        <v>487.12079</v>
      </c>
      <c r="L701" s="854">
        <v>492.53662000000003</v>
      </c>
      <c r="M701" s="855">
        <v>1.1118043227019703E-2</v>
      </c>
      <c r="O701" t="s">
        <v>469</v>
      </c>
      <c r="P701">
        <v>3.0300000000000001E-2</v>
      </c>
      <c r="Q701">
        <v>0.87</v>
      </c>
      <c r="R701">
        <v>27.712871287128714</v>
      </c>
      <c r="S701">
        <v>48.25065</v>
      </c>
      <c r="T701">
        <v>146.45331999999999</v>
      </c>
      <c r="U701">
        <v>2.0352610793844228</v>
      </c>
      <c r="V701">
        <v>31.702089999999998</v>
      </c>
      <c r="W701">
        <v>3.6196739710220998</v>
      </c>
      <c r="X701">
        <v>487.12079</v>
      </c>
      <c r="Y701">
        <v>492.53662000000003</v>
      </c>
      <c r="Z701">
        <v>1.1118043227019703E-2</v>
      </c>
      <c r="AC701" t="s">
        <v>469</v>
      </c>
      <c r="AD701">
        <v>492.53662000000003</v>
      </c>
      <c r="AF701" t="s">
        <v>469</v>
      </c>
      <c r="AG701">
        <v>1.1118043227019703E-2</v>
      </c>
    </row>
    <row r="702" spans="1:33" hidden="1">
      <c r="A702" s="851" t="s">
        <v>5131</v>
      </c>
      <c r="B702" s="851" t="s">
        <v>469</v>
      </c>
      <c r="C702" s="854">
        <v>14.596970000000001</v>
      </c>
      <c r="D702" s="854">
        <v>16.760950000000001</v>
      </c>
      <c r="E702" s="855">
        <v>0.14824857487547072</v>
      </c>
      <c r="F702" s="854">
        <v>443.24939999999998</v>
      </c>
      <c r="G702" s="854">
        <v>549.80735000000004</v>
      </c>
      <c r="H702" s="855">
        <v>0.24040179185803767</v>
      </c>
      <c r="I702" s="854">
        <v>845.87633000000005</v>
      </c>
      <c r="J702" s="855">
        <v>-0.35001449916443461</v>
      </c>
      <c r="K702" s="854">
        <v>5752.7194300000001</v>
      </c>
      <c r="L702" s="854">
        <v>7007.4020799999998</v>
      </c>
      <c r="M702" s="855">
        <v>0.21810252790305129</v>
      </c>
      <c r="O702" t="s">
        <v>469</v>
      </c>
      <c r="P702">
        <v>14.596970000000001</v>
      </c>
      <c r="Q702">
        <v>16.760950000000001</v>
      </c>
      <c r="R702">
        <v>0.14824857487547072</v>
      </c>
      <c r="S702">
        <v>443.24939999999998</v>
      </c>
      <c r="T702">
        <v>549.80735000000004</v>
      </c>
      <c r="U702">
        <v>0.24040179185803767</v>
      </c>
      <c r="V702">
        <v>845.87633000000005</v>
      </c>
      <c r="W702">
        <v>-0.35001449916443461</v>
      </c>
      <c r="X702">
        <v>5752.7194300000001</v>
      </c>
      <c r="Y702">
        <v>7007.4020799999998</v>
      </c>
      <c r="Z702">
        <v>0.21810252790305129</v>
      </c>
      <c r="AC702" t="s">
        <v>469</v>
      </c>
      <c r="AD702">
        <v>7007.4020799999998</v>
      </c>
      <c r="AF702" t="s">
        <v>469</v>
      </c>
      <c r="AG702">
        <v>0.21810252790305129</v>
      </c>
    </row>
    <row r="703" spans="1:33" hidden="1">
      <c r="A703" s="851" t="s">
        <v>5133</v>
      </c>
      <c r="B703" s="851" t="s">
        <v>469</v>
      </c>
      <c r="C703" s="854">
        <v>0</v>
      </c>
      <c r="D703" s="854">
        <v>0</v>
      </c>
      <c r="E703" s="855" t="s">
        <v>1082</v>
      </c>
      <c r="F703" s="854">
        <v>305.60327000000001</v>
      </c>
      <c r="G703" s="854">
        <v>222.82831999999999</v>
      </c>
      <c r="H703" s="855">
        <v>-0.27085754023508979</v>
      </c>
      <c r="I703" s="854">
        <v>146.84820999999999</v>
      </c>
      <c r="J703" s="855">
        <v>0.51740576204503963</v>
      </c>
      <c r="K703" s="854">
        <v>3612.4369700000002</v>
      </c>
      <c r="L703" s="854">
        <v>3047.0886999999998</v>
      </c>
      <c r="M703" s="855">
        <v>-0.15650052158557115</v>
      </c>
      <c r="O703" t="s">
        <v>469</v>
      </c>
      <c r="P703">
        <v>0</v>
      </c>
      <c r="Q703">
        <v>0</v>
      </c>
      <c r="R703" t="s">
        <v>1082</v>
      </c>
      <c r="S703">
        <v>305.60327000000001</v>
      </c>
      <c r="T703">
        <v>222.82831999999999</v>
      </c>
      <c r="U703">
        <v>-0.27085754023508979</v>
      </c>
      <c r="V703">
        <v>146.84820999999999</v>
      </c>
      <c r="W703">
        <v>0.51740576204503963</v>
      </c>
      <c r="X703">
        <v>3612.4369700000002</v>
      </c>
      <c r="Y703">
        <v>3047.0886999999998</v>
      </c>
      <c r="Z703">
        <v>-0.15650052158557115</v>
      </c>
      <c r="AC703" t="s">
        <v>469</v>
      </c>
      <c r="AD703">
        <v>3047.0886999999998</v>
      </c>
      <c r="AF703" t="s">
        <v>469</v>
      </c>
      <c r="AG703">
        <v>-0.15650052158557115</v>
      </c>
    </row>
    <row r="704" spans="1:33" hidden="1">
      <c r="A704" s="851" t="s">
        <v>5134</v>
      </c>
      <c r="B704" s="851" t="s">
        <v>469</v>
      </c>
      <c r="C704" s="854">
        <v>6.4450900000000004</v>
      </c>
      <c r="D704" s="854">
        <v>0</v>
      </c>
      <c r="E704" s="855">
        <v>-1</v>
      </c>
      <c r="F704" s="854">
        <v>9.5732400000000002</v>
      </c>
      <c r="G704" s="854">
        <v>383.82749000000001</v>
      </c>
      <c r="H704" s="855">
        <v>39.09379165256486</v>
      </c>
      <c r="I704" s="854">
        <v>317.16424000000001</v>
      </c>
      <c r="J704" s="855">
        <v>0.21018526552678196</v>
      </c>
      <c r="K704" s="854">
        <v>548.46041000000002</v>
      </c>
      <c r="L704" s="854">
        <v>2934.38663</v>
      </c>
      <c r="M704" s="855">
        <v>4.3502250600002279</v>
      </c>
      <c r="O704" t="s">
        <v>469</v>
      </c>
      <c r="P704">
        <v>6.4450900000000004</v>
      </c>
      <c r="Q704">
        <v>0</v>
      </c>
      <c r="R704">
        <v>-1</v>
      </c>
      <c r="S704">
        <v>9.5732400000000002</v>
      </c>
      <c r="T704">
        <v>383.82749000000001</v>
      </c>
      <c r="U704">
        <v>39.09379165256486</v>
      </c>
      <c r="V704">
        <v>317.16424000000001</v>
      </c>
      <c r="W704">
        <v>0.21018526552678196</v>
      </c>
      <c r="X704">
        <v>548.46041000000002</v>
      </c>
      <c r="Y704">
        <v>2934.38663</v>
      </c>
      <c r="Z704">
        <v>4.3502250600002279</v>
      </c>
      <c r="AC704" t="s">
        <v>469</v>
      </c>
      <c r="AD704">
        <v>2934.38663</v>
      </c>
      <c r="AF704" t="s">
        <v>469</v>
      </c>
      <c r="AG704">
        <v>4.3502250600002279</v>
      </c>
    </row>
    <row r="705" spans="1:33" hidden="1">
      <c r="A705" s="851" t="s">
        <v>5135</v>
      </c>
      <c r="B705" s="851" t="s">
        <v>469</v>
      </c>
      <c r="C705" s="854">
        <v>0</v>
      </c>
      <c r="D705" s="854">
        <v>0</v>
      </c>
      <c r="E705" s="855" t="s">
        <v>1082</v>
      </c>
      <c r="F705" s="854">
        <v>0</v>
      </c>
      <c r="G705" s="854">
        <v>0</v>
      </c>
      <c r="H705" s="855" t="s">
        <v>1082</v>
      </c>
      <c r="I705" s="854">
        <v>0</v>
      </c>
      <c r="J705" s="855" t="s">
        <v>1082</v>
      </c>
      <c r="K705" s="854">
        <v>17.521979999999999</v>
      </c>
      <c r="L705" s="854">
        <v>0</v>
      </c>
      <c r="M705" s="855">
        <v>-1</v>
      </c>
      <c r="O705" t="s">
        <v>469</v>
      </c>
      <c r="P705">
        <v>0</v>
      </c>
      <c r="Q705">
        <v>0</v>
      </c>
      <c r="R705" t="s">
        <v>1082</v>
      </c>
      <c r="S705">
        <v>0</v>
      </c>
      <c r="T705">
        <v>0</v>
      </c>
      <c r="U705" t="s">
        <v>1082</v>
      </c>
      <c r="V705">
        <v>0</v>
      </c>
      <c r="W705" t="s">
        <v>1082</v>
      </c>
      <c r="X705">
        <v>17.521979999999999</v>
      </c>
      <c r="Y705">
        <v>0</v>
      </c>
      <c r="Z705">
        <v>-1</v>
      </c>
      <c r="AC705" t="s">
        <v>469</v>
      </c>
      <c r="AD705">
        <v>0</v>
      </c>
      <c r="AF705" t="s">
        <v>469</v>
      </c>
      <c r="AG705">
        <v>-1</v>
      </c>
    </row>
    <row r="706" spans="1:33" hidden="1">
      <c r="A706" s="851" t="s">
        <v>5136</v>
      </c>
      <c r="B706" s="851" t="s">
        <v>469</v>
      </c>
      <c r="C706" s="854">
        <v>1.66153</v>
      </c>
      <c r="D706" s="854">
        <v>3.6060599999999998</v>
      </c>
      <c r="E706" s="855">
        <v>1.1703249414696093</v>
      </c>
      <c r="F706" s="854">
        <v>26.54731</v>
      </c>
      <c r="G706" s="854">
        <v>13.03304</v>
      </c>
      <c r="H706" s="855">
        <v>-0.50906363017571277</v>
      </c>
      <c r="I706" s="854">
        <v>57.941569999999999</v>
      </c>
      <c r="J706" s="855">
        <v>-0.77506581198956126</v>
      </c>
      <c r="K706" s="854">
        <v>452.0351</v>
      </c>
      <c r="L706" s="854">
        <v>349.88641999999999</v>
      </c>
      <c r="M706" s="855">
        <v>-0.22597510680033484</v>
      </c>
      <c r="O706" t="s">
        <v>469</v>
      </c>
      <c r="P706">
        <v>1.66153</v>
      </c>
      <c r="Q706">
        <v>3.6060599999999998</v>
      </c>
      <c r="R706">
        <v>1.1703249414696093</v>
      </c>
      <c r="S706">
        <v>26.54731</v>
      </c>
      <c r="T706">
        <v>13.03304</v>
      </c>
      <c r="U706">
        <v>-0.50906363017571277</v>
      </c>
      <c r="V706">
        <v>57.941569999999999</v>
      </c>
      <c r="W706">
        <v>-0.77506581198956126</v>
      </c>
      <c r="X706">
        <v>452.0351</v>
      </c>
      <c r="Y706">
        <v>349.88641999999999</v>
      </c>
      <c r="Z706">
        <v>-0.22597510680033484</v>
      </c>
      <c r="AC706" t="s">
        <v>469</v>
      </c>
      <c r="AD706">
        <v>349.88641999999999</v>
      </c>
      <c r="AF706" t="s">
        <v>469</v>
      </c>
      <c r="AG706">
        <v>-0.22597510680033484</v>
      </c>
    </row>
    <row r="707" spans="1:33" hidden="1">
      <c r="A707" s="851" t="s">
        <v>5138</v>
      </c>
      <c r="B707" s="851" t="s">
        <v>469</v>
      </c>
      <c r="C707" s="854">
        <v>0</v>
      </c>
      <c r="D707" s="854">
        <v>0</v>
      </c>
      <c r="E707" s="855" t="s">
        <v>1082</v>
      </c>
      <c r="F707" s="854">
        <v>505.80608999999998</v>
      </c>
      <c r="G707" s="854">
        <v>123.37309</v>
      </c>
      <c r="H707" s="855">
        <v>-0.75608619105396691</v>
      </c>
      <c r="I707" s="854">
        <v>634.39514999999994</v>
      </c>
      <c r="J707" s="855">
        <v>-0.80552642938710983</v>
      </c>
      <c r="K707" s="854">
        <v>689.50652000000002</v>
      </c>
      <c r="L707" s="854">
        <v>3656.2556599999998</v>
      </c>
      <c r="M707" s="855">
        <v>4.3027136857241031</v>
      </c>
      <c r="O707" t="s">
        <v>469</v>
      </c>
      <c r="P707">
        <v>0</v>
      </c>
      <c r="Q707">
        <v>0</v>
      </c>
      <c r="R707" t="s">
        <v>1082</v>
      </c>
      <c r="S707">
        <v>505.80608999999998</v>
      </c>
      <c r="T707">
        <v>123.37309</v>
      </c>
      <c r="U707">
        <v>-0.75608619105396691</v>
      </c>
      <c r="V707">
        <v>634.39514999999994</v>
      </c>
      <c r="W707">
        <v>-0.80552642938710983</v>
      </c>
      <c r="X707">
        <v>689.50652000000002</v>
      </c>
      <c r="Y707">
        <v>3656.2556599999998</v>
      </c>
      <c r="Z707">
        <v>4.3027136857241031</v>
      </c>
      <c r="AC707" t="s">
        <v>469</v>
      </c>
      <c r="AD707">
        <v>3656.2556599999998</v>
      </c>
      <c r="AF707" t="s">
        <v>469</v>
      </c>
      <c r="AG707">
        <v>4.3027136857241031</v>
      </c>
    </row>
    <row r="708" spans="1:33" hidden="1">
      <c r="A708" s="851" t="s">
        <v>5139</v>
      </c>
      <c r="B708" s="851" t="s">
        <v>469</v>
      </c>
      <c r="C708" s="854">
        <v>0</v>
      </c>
      <c r="D708" s="854">
        <v>0</v>
      </c>
      <c r="E708" s="855" t="s">
        <v>1082</v>
      </c>
      <c r="F708" s="854">
        <v>720</v>
      </c>
      <c r="G708" s="854">
        <v>2.3610000000000002</v>
      </c>
      <c r="H708" s="855">
        <v>-0.99672083333333328</v>
      </c>
      <c r="I708" s="854">
        <v>0</v>
      </c>
      <c r="J708" s="855" t="s">
        <v>1082</v>
      </c>
      <c r="K708" s="854">
        <v>720</v>
      </c>
      <c r="L708" s="854">
        <v>2.3610000000000002</v>
      </c>
      <c r="M708" s="855">
        <v>-0.99672083333333328</v>
      </c>
      <c r="O708" t="s">
        <v>469</v>
      </c>
      <c r="P708">
        <v>0</v>
      </c>
      <c r="Q708">
        <v>0</v>
      </c>
      <c r="R708" t="s">
        <v>1082</v>
      </c>
      <c r="S708">
        <v>720</v>
      </c>
      <c r="T708">
        <v>2.3610000000000002</v>
      </c>
      <c r="U708">
        <v>-0.99672083333333328</v>
      </c>
      <c r="V708">
        <v>0</v>
      </c>
      <c r="W708" t="s">
        <v>1082</v>
      </c>
      <c r="X708">
        <v>720</v>
      </c>
      <c r="Y708">
        <v>2.3610000000000002</v>
      </c>
      <c r="Z708">
        <v>-0.99672083333333328</v>
      </c>
      <c r="AC708" t="s">
        <v>469</v>
      </c>
      <c r="AD708">
        <v>2.3610000000000002</v>
      </c>
      <c r="AF708" t="s">
        <v>469</v>
      </c>
      <c r="AG708">
        <v>-0.99672083333333328</v>
      </c>
    </row>
    <row r="709" spans="1:33" hidden="1">
      <c r="A709" s="851" t="s">
        <v>5140</v>
      </c>
      <c r="B709" s="851" t="s">
        <v>469</v>
      </c>
      <c r="C709" s="854">
        <v>0</v>
      </c>
      <c r="D709" s="854">
        <v>0</v>
      </c>
      <c r="E709" s="855" t="s">
        <v>1082</v>
      </c>
      <c r="F709" s="854">
        <v>0</v>
      </c>
      <c r="G709" s="854">
        <v>391.55468999999999</v>
      </c>
      <c r="H709" s="855" t="s">
        <v>1082</v>
      </c>
      <c r="I709" s="854">
        <v>100.40224000000001</v>
      </c>
      <c r="J709" s="855">
        <v>2.8998601027228075</v>
      </c>
      <c r="K709" s="854">
        <v>1.9259999999999999</v>
      </c>
      <c r="L709" s="854">
        <v>649.80481999999995</v>
      </c>
      <c r="M709" s="855">
        <v>336.38568016614744</v>
      </c>
      <c r="O709" t="s">
        <v>469</v>
      </c>
      <c r="P709">
        <v>0</v>
      </c>
      <c r="Q709">
        <v>0</v>
      </c>
      <c r="R709" t="s">
        <v>1082</v>
      </c>
      <c r="S709">
        <v>0</v>
      </c>
      <c r="T709">
        <v>391.55468999999999</v>
      </c>
      <c r="U709" t="s">
        <v>1082</v>
      </c>
      <c r="V709">
        <v>100.40224000000001</v>
      </c>
      <c r="W709">
        <v>2.8998601027228075</v>
      </c>
      <c r="X709">
        <v>1.9259999999999999</v>
      </c>
      <c r="Y709">
        <v>649.80481999999995</v>
      </c>
      <c r="Z709">
        <v>336.38568016614744</v>
      </c>
      <c r="AC709" t="s">
        <v>469</v>
      </c>
      <c r="AD709">
        <v>649.80481999999995</v>
      </c>
      <c r="AF709" t="s">
        <v>469</v>
      </c>
      <c r="AG709">
        <v>336.38568016614744</v>
      </c>
    </row>
    <row r="710" spans="1:33" hidden="1">
      <c r="A710" s="851" t="s">
        <v>5141</v>
      </c>
      <c r="B710" s="851" t="s">
        <v>469</v>
      </c>
      <c r="C710" s="854">
        <v>0</v>
      </c>
      <c r="D710" s="854">
        <v>0</v>
      </c>
      <c r="E710" s="855" t="s">
        <v>1082</v>
      </c>
      <c r="F710" s="854">
        <v>0</v>
      </c>
      <c r="G710" s="854">
        <v>0</v>
      </c>
      <c r="H710" s="855" t="s">
        <v>1082</v>
      </c>
      <c r="I710" s="854">
        <v>29.198689999999999</v>
      </c>
      <c r="J710" s="855">
        <v>-1</v>
      </c>
      <c r="K710" s="854">
        <v>0</v>
      </c>
      <c r="L710" s="854">
        <v>29.198689999999999</v>
      </c>
      <c r="M710" s="855" t="s">
        <v>1082</v>
      </c>
      <c r="O710" t="s">
        <v>469</v>
      </c>
      <c r="P710">
        <v>0</v>
      </c>
      <c r="Q710">
        <v>0</v>
      </c>
      <c r="R710" t="s">
        <v>1082</v>
      </c>
      <c r="S710">
        <v>0</v>
      </c>
      <c r="T710">
        <v>0</v>
      </c>
      <c r="U710" t="s">
        <v>1082</v>
      </c>
      <c r="V710">
        <v>29.198689999999999</v>
      </c>
      <c r="W710">
        <v>-1</v>
      </c>
      <c r="X710">
        <v>0</v>
      </c>
      <c r="Y710">
        <v>29.198689999999999</v>
      </c>
      <c r="Z710" t="s">
        <v>1082</v>
      </c>
      <c r="AC710" t="s">
        <v>469</v>
      </c>
      <c r="AD710">
        <v>29.198689999999999</v>
      </c>
      <c r="AF710" t="s">
        <v>469</v>
      </c>
      <c r="AG710" t="s">
        <v>1082</v>
      </c>
    </row>
    <row r="711" spans="1:33" hidden="1">
      <c r="A711" s="851" t="s">
        <v>5142</v>
      </c>
      <c r="B711" s="851" t="s">
        <v>469</v>
      </c>
      <c r="C711" s="854">
        <v>0</v>
      </c>
      <c r="D711" s="854">
        <v>0</v>
      </c>
      <c r="E711" s="855" t="s">
        <v>1082</v>
      </c>
      <c r="F711" s="854">
        <v>4.2776500000000004</v>
      </c>
      <c r="G711" s="854">
        <v>3.7044800000000002</v>
      </c>
      <c r="H711" s="855">
        <v>-0.13399179456009724</v>
      </c>
      <c r="I711" s="854">
        <v>2.8469999999999999E-2</v>
      </c>
      <c r="J711" s="855">
        <v>129.11872146118722</v>
      </c>
      <c r="K711" s="854">
        <v>122.83141000000001</v>
      </c>
      <c r="L711" s="854">
        <v>96.628870000000006</v>
      </c>
      <c r="M711" s="855">
        <v>-0.21332116923513289</v>
      </c>
      <c r="O711" t="s">
        <v>469</v>
      </c>
      <c r="P711">
        <v>0</v>
      </c>
      <c r="Q711">
        <v>0</v>
      </c>
      <c r="R711" t="s">
        <v>1082</v>
      </c>
      <c r="S711">
        <v>4.2776500000000004</v>
      </c>
      <c r="T711">
        <v>3.7044800000000002</v>
      </c>
      <c r="U711">
        <v>-0.13399179456009724</v>
      </c>
      <c r="V711">
        <v>2.8469999999999999E-2</v>
      </c>
      <c r="W711">
        <v>129.11872146118722</v>
      </c>
      <c r="X711">
        <v>122.83141000000001</v>
      </c>
      <c r="Y711">
        <v>96.628870000000006</v>
      </c>
      <c r="Z711">
        <v>-0.21332116923513289</v>
      </c>
      <c r="AC711" t="s">
        <v>469</v>
      </c>
      <c r="AD711">
        <v>96.628870000000006</v>
      </c>
      <c r="AF711" t="s">
        <v>469</v>
      </c>
      <c r="AG711">
        <v>-0.21332116923513289</v>
      </c>
    </row>
    <row r="712" spans="1:33" hidden="1">
      <c r="A712" s="851" t="s">
        <v>5144</v>
      </c>
      <c r="B712" s="851" t="s">
        <v>469</v>
      </c>
      <c r="C712" s="854">
        <v>0</v>
      </c>
      <c r="D712" s="854">
        <v>0</v>
      </c>
      <c r="E712" s="855" t="s">
        <v>1082</v>
      </c>
      <c r="F712" s="854">
        <v>0</v>
      </c>
      <c r="G712" s="854">
        <v>0</v>
      </c>
      <c r="H712" s="855" t="s">
        <v>1082</v>
      </c>
      <c r="I712" s="854">
        <v>1.9950000000000001</v>
      </c>
      <c r="J712" s="855">
        <v>-1</v>
      </c>
      <c r="K712" s="854">
        <v>0</v>
      </c>
      <c r="L712" s="854">
        <v>1.9950000000000001</v>
      </c>
      <c r="M712" s="855" t="s">
        <v>1082</v>
      </c>
      <c r="O712" t="s">
        <v>469</v>
      </c>
      <c r="P712">
        <v>0</v>
      </c>
      <c r="Q712">
        <v>0</v>
      </c>
      <c r="R712" t="s">
        <v>1082</v>
      </c>
      <c r="S712">
        <v>0</v>
      </c>
      <c r="T712">
        <v>0</v>
      </c>
      <c r="U712" t="s">
        <v>1082</v>
      </c>
      <c r="V712">
        <v>1.9950000000000001</v>
      </c>
      <c r="W712">
        <v>-1</v>
      </c>
      <c r="X712">
        <v>0</v>
      </c>
      <c r="Y712">
        <v>1.9950000000000001</v>
      </c>
      <c r="Z712" t="s">
        <v>1082</v>
      </c>
      <c r="AC712" t="s">
        <v>469</v>
      </c>
      <c r="AD712">
        <v>1.9950000000000001</v>
      </c>
      <c r="AF712" t="s">
        <v>469</v>
      </c>
      <c r="AG712" t="s">
        <v>1082</v>
      </c>
    </row>
    <row r="713" spans="1:33" hidden="1">
      <c r="A713" s="852" t="s">
        <v>735</v>
      </c>
      <c r="B713" s="852" t="s">
        <v>469</v>
      </c>
      <c r="C713" s="856">
        <v>60.057760000000002</v>
      </c>
      <c r="D713" s="856">
        <v>21.237010000000001</v>
      </c>
      <c r="E713" s="857">
        <v>-0.64639024166069459</v>
      </c>
      <c r="F713" s="856">
        <v>2506.3904200000002</v>
      </c>
      <c r="G713" s="856">
        <v>2428.14959</v>
      </c>
      <c r="H713" s="857">
        <v>-3.1216537286318013E-2</v>
      </c>
      <c r="I713" s="856">
        <v>2514.2885999999999</v>
      </c>
      <c r="J713" s="857">
        <v>-3.425979420182701E-2</v>
      </c>
      <c r="K713" s="856">
        <v>20006.186760000001</v>
      </c>
      <c r="L713" s="856">
        <v>25420.84748</v>
      </c>
      <c r="M713" s="857">
        <v>0.2706493138825421</v>
      </c>
      <c r="O713" t="s">
        <v>469</v>
      </c>
      <c r="P713">
        <v>60.057760000000002</v>
      </c>
      <c r="Q713">
        <v>21.237010000000001</v>
      </c>
      <c r="R713">
        <v>-0.64639024166069459</v>
      </c>
      <c r="S713">
        <v>2506.3904200000002</v>
      </c>
      <c r="T713">
        <v>2428.14959</v>
      </c>
      <c r="U713">
        <v>-3.1216537286318013E-2</v>
      </c>
      <c r="V713">
        <v>2514.2885999999999</v>
      </c>
      <c r="W713">
        <v>-3.425979420182701E-2</v>
      </c>
      <c r="X713">
        <v>20006.186760000001</v>
      </c>
      <c r="Y713">
        <v>25420.84748</v>
      </c>
      <c r="Z713">
        <v>0.2706493138825421</v>
      </c>
      <c r="AC713" t="s">
        <v>469</v>
      </c>
      <c r="AD713">
        <v>25420.84748</v>
      </c>
      <c r="AF713" t="s">
        <v>469</v>
      </c>
      <c r="AG713">
        <v>0.2706493138825421</v>
      </c>
    </row>
    <row r="714" spans="1:33" hidden="1">
      <c r="A714" s="851" t="s">
        <v>5119</v>
      </c>
      <c r="B714" s="851" t="s">
        <v>5105</v>
      </c>
      <c r="C714" s="854">
        <v>34.20879</v>
      </c>
      <c r="D714" s="854">
        <v>0</v>
      </c>
      <c r="E714" s="855">
        <v>-1</v>
      </c>
      <c r="F714" s="854">
        <v>499.24151000000001</v>
      </c>
      <c r="G714" s="854">
        <v>876.35770000000002</v>
      </c>
      <c r="H714" s="855">
        <v>0.75537827373368849</v>
      </c>
      <c r="I714" s="854">
        <v>659.19745999999998</v>
      </c>
      <c r="J714" s="855">
        <v>0.32943124507791643</v>
      </c>
      <c r="K714" s="854">
        <v>8150.5004900000004</v>
      </c>
      <c r="L714" s="854">
        <v>7741.8371699999998</v>
      </c>
      <c r="M714" s="855">
        <v>-5.0139659583040008E-2</v>
      </c>
      <c r="O714" t="s">
        <v>5105</v>
      </c>
      <c r="P714">
        <v>34.20879</v>
      </c>
      <c r="Q714">
        <v>0</v>
      </c>
      <c r="R714">
        <v>-1</v>
      </c>
      <c r="S714">
        <v>499.24151000000001</v>
      </c>
      <c r="T714">
        <v>876.35770000000002</v>
      </c>
      <c r="U714">
        <v>0.75537827373368849</v>
      </c>
      <c r="V714">
        <v>659.19745999999998</v>
      </c>
      <c r="W714">
        <v>0.32943124507791643</v>
      </c>
      <c r="X714">
        <v>8150.5004900000004</v>
      </c>
      <c r="Y714">
        <v>7741.8371699999998</v>
      </c>
      <c r="Z714">
        <v>-5.0139659583040008E-2</v>
      </c>
      <c r="AC714" t="s">
        <v>5105</v>
      </c>
      <c r="AD714">
        <v>7741.8371699999998</v>
      </c>
      <c r="AF714" t="s">
        <v>5105</v>
      </c>
      <c r="AG714">
        <v>-5.0139659583040008E-2</v>
      </c>
    </row>
    <row r="715" spans="1:33" hidden="1">
      <c r="A715" s="851" t="s">
        <v>5120</v>
      </c>
      <c r="B715" s="851" t="s">
        <v>5105</v>
      </c>
      <c r="C715" s="854">
        <v>344.40717000000001</v>
      </c>
      <c r="D715" s="854">
        <v>35.295439999999999</v>
      </c>
      <c r="E715" s="855">
        <v>-0.89751827756663716</v>
      </c>
      <c r="F715" s="854">
        <v>5253.51332</v>
      </c>
      <c r="G715" s="854">
        <v>6140.3761800000002</v>
      </c>
      <c r="H715" s="855">
        <v>0.16881328855182187</v>
      </c>
      <c r="I715" s="854">
        <v>5708.5828499999998</v>
      </c>
      <c r="J715" s="855">
        <v>7.5639320886794259E-2</v>
      </c>
      <c r="K715" s="854">
        <v>55872.60529</v>
      </c>
      <c r="L715" s="854">
        <v>56686.327649999999</v>
      </c>
      <c r="M715" s="855">
        <v>1.4563887897771632E-2</v>
      </c>
      <c r="O715" t="s">
        <v>5105</v>
      </c>
      <c r="P715">
        <v>344.40717000000001</v>
      </c>
      <c r="Q715">
        <v>35.295439999999999</v>
      </c>
      <c r="R715">
        <v>-0.89751827756663716</v>
      </c>
      <c r="S715">
        <v>5253.51332</v>
      </c>
      <c r="T715">
        <v>6140.3761800000002</v>
      </c>
      <c r="U715">
        <v>0.16881328855182187</v>
      </c>
      <c r="V715">
        <v>5708.5828499999998</v>
      </c>
      <c r="W715">
        <v>7.5639320886794259E-2</v>
      </c>
      <c r="X715">
        <v>55872.60529</v>
      </c>
      <c r="Y715">
        <v>56686.327649999999</v>
      </c>
      <c r="Z715">
        <v>1.4563887897771632E-2</v>
      </c>
      <c r="AC715" t="s">
        <v>5105</v>
      </c>
      <c r="AD715">
        <v>56686.327649999999</v>
      </c>
      <c r="AF715" t="s">
        <v>5105</v>
      </c>
      <c r="AG715">
        <v>1.4563887897771632E-2</v>
      </c>
    </row>
    <row r="716" spans="1:33" hidden="1">
      <c r="A716" s="851" t="s">
        <v>5121</v>
      </c>
      <c r="B716" s="851" t="s">
        <v>5105</v>
      </c>
      <c r="C716" s="854">
        <v>472.84469999999999</v>
      </c>
      <c r="D716" s="854">
        <v>245.98097000000001</v>
      </c>
      <c r="E716" s="855">
        <v>-0.47978486382526864</v>
      </c>
      <c r="F716" s="854">
        <v>7867.0710300000001</v>
      </c>
      <c r="G716" s="854">
        <v>8467.2615700000006</v>
      </c>
      <c r="H716" s="855">
        <v>7.6291486083099436E-2</v>
      </c>
      <c r="I716" s="854">
        <v>7457.8328300000003</v>
      </c>
      <c r="J716" s="855">
        <v>0.13535148387068374</v>
      </c>
      <c r="K716" s="854">
        <v>90747.265620000006</v>
      </c>
      <c r="L716" s="854">
        <v>81525.324600000007</v>
      </c>
      <c r="M716" s="855">
        <v>-0.10162224676406728</v>
      </c>
      <c r="O716" t="s">
        <v>5105</v>
      </c>
      <c r="P716">
        <v>472.84469999999999</v>
      </c>
      <c r="Q716">
        <v>245.98097000000001</v>
      </c>
      <c r="R716">
        <v>-0.47978486382526864</v>
      </c>
      <c r="S716">
        <v>7867.0710300000001</v>
      </c>
      <c r="T716">
        <v>8467.2615700000006</v>
      </c>
      <c r="U716">
        <v>7.6291486083099436E-2</v>
      </c>
      <c r="V716">
        <v>7457.8328300000003</v>
      </c>
      <c r="W716">
        <v>0.13535148387068374</v>
      </c>
      <c r="X716">
        <v>90747.265620000006</v>
      </c>
      <c r="Y716">
        <v>81525.324600000007</v>
      </c>
      <c r="Z716">
        <v>-0.10162224676406728</v>
      </c>
      <c r="AC716" t="s">
        <v>5105</v>
      </c>
      <c r="AD716">
        <v>81525.324600000007</v>
      </c>
      <c r="AF716" t="s">
        <v>5105</v>
      </c>
      <c r="AG716">
        <v>-0.10162224676406728</v>
      </c>
    </row>
    <row r="717" spans="1:33" hidden="1">
      <c r="A717" s="851" t="s">
        <v>5122</v>
      </c>
      <c r="B717" s="851" t="s">
        <v>5105</v>
      </c>
      <c r="C717" s="854">
        <v>4.1697800000000003</v>
      </c>
      <c r="D717" s="854">
        <v>0</v>
      </c>
      <c r="E717" s="855">
        <v>-1</v>
      </c>
      <c r="F717" s="854">
        <v>292.96552000000003</v>
      </c>
      <c r="G717" s="854">
        <v>90.918329999999997</v>
      </c>
      <c r="H717" s="855">
        <v>-0.68966201210299427</v>
      </c>
      <c r="I717" s="854">
        <v>152.03871000000001</v>
      </c>
      <c r="J717" s="855">
        <v>-0.40200538402358199</v>
      </c>
      <c r="K717" s="854">
        <v>2032.04162</v>
      </c>
      <c r="L717" s="854">
        <v>1422.9013</v>
      </c>
      <c r="M717" s="855">
        <v>-0.2997676396017912</v>
      </c>
      <c r="O717" t="s">
        <v>5105</v>
      </c>
      <c r="P717">
        <v>4.1697800000000003</v>
      </c>
      <c r="Q717">
        <v>0</v>
      </c>
      <c r="R717">
        <v>-1</v>
      </c>
      <c r="S717">
        <v>292.96552000000003</v>
      </c>
      <c r="T717">
        <v>90.918329999999997</v>
      </c>
      <c r="U717">
        <v>-0.68966201210299427</v>
      </c>
      <c r="V717">
        <v>152.03871000000001</v>
      </c>
      <c r="W717">
        <v>-0.40200538402358199</v>
      </c>
      <c r="X717">
        <v>2032.04162</v>
      </c>
      <c r="Y717">
        <v>1422.9013</v>
      </c>
      <c r="Z717">
        <v>-0.2997676396017912</v>
      </c>
      <c r="AC717" t="s">
        <v>5105</v>
      </c>
      <c r="AD717">
        <v>1422.9013</v>
      </c>
      <c r="AF717" t="s">
        <v>5105</v>
      </c>
      <c r="AG717">
        <v>-0.2997676396017912</v>
      </c>
    </row>
    <row r="718" spans="1:33" hidden="1">
      <c r="A718" s="851" t="s">
        <v>5123</v>
      </c>
      <c r="B718" s="851" t="s">
        <v>5105</v>
      </c>
      <c r="C718" s="854">
        <v>0.60599999999999998</v>
      </c>
      <c r="D718" s="854">
        <v>0</v>
      </c>
      <c r="E718" s="855">
        <v>-1</v>
      </c>
      <c r="F718" s="854">
        <v>0.62734000000000001</v>
      </c>
      <c r="G718" s="854">
        <v>15.842000000000001</v>
      </c>
      <c r="H718" s="855">
        <v>24.252654063187428</v>
      </c>
      <c r="I718" s="854">
        <v>4.16873</v>
      </c>
      <c r="J718" s="855">
        <v>2.8001981418801409</v>
      </c>
      <c r="K718" s="854">
        <v>187.7885</v>
      </c>
      <c r="L718" s="854">
        <v>293.80840000000001</v>
      </c>
      <c r="M718" s="855">
        <v>0.56457078042585152</v>
      </c>
      <c r="O718" t="s">
        <v>5105</v>
      </c>
      <c r="P718">
        <v>0.60599999999999998</v>
      </c>
      <c r="Q718">
        <v>0</v>
      </c>
      <c r="R718">
        <v>-1</v>
      </c>
      <c r="S718">
        <v>0.62734000000000001</v>
      </c>
      <c r="T718">
        <v>15.842000000000001</v>
      </c>
      <c r="U718">
        <v>24.252654063187428</v>
      </c>
      <c r="V718">
        <v>4.16873</v>
      </c>
      <c r="W718">
        <v>2.8001981418801409</v>
      </c>
      <c r="X718">
        <v>187.7885</v>
      </c>
      <c r="Y718">
        <v>293.80840000000001</v>
      </c>
      <c r="Z718">
        <v>0.56457078042585152</v>
      </c>
      <c r="AC718" t="s">
        <v>5105</v>
      </c>
      <c r="AD718">
        <v>293.80840000000001</v>
      </c>
      <c r="AF718" t="s">
        <v>5105</v>
      </c>
      <c r="AG718">
        <v>0.56457078042585152</v>
      </c>
    </row>
    <row r="719" spans="1:33">
      <c r="A719" s="851" t="s">
        <v>5124</v>
      </c>
      <c r="B719" s="851" t="s">
        <v>5105</v>
      </c>
      <c r="C719" s="854">
        <v>251.33286000000001</v>
      </c>
      <c r="D719" s="854">
        <v>91.091499999999996</v>
      </c>
      <c r="E719" s="855">
        <v>-0.63756629355986316</v>
      </c>
      <c r="F719" s="854">
        <v>4628.1240900000003</v>
      </c>
      <c r="G719" s="854">
        <v>4776.6549800000003</v>
      </c>
      <c r="H719" s="855">
        <v>3.2093108808584292E-2</v>
      </c>
      <c r="I719" s="854">
        <v>5474.0701900000004</v>
      </c>
      <c r="J719" s="855">
        <v>-0.12740341022189194</v>
      </c>
      <c r="K719" s="854">
        <v>39775.853470000002</v>
      </c>
      <c r="L719" s="854">
        <v>48783.190170000002</v>
      </c>
      <c r="M719" s="855">
        <v>0.22645238038182058</v>
      </c>
      <c r="O719" t="s">
        <v>5105</v>
      </c>
      <c r="P719">
        <v>251.33286000000001</v>
      </c>
      <c r="Q719">
        <v>91.091499999999996</v>
      </c>
      <c r="R719">
        <v>-0.63756629355986316</v>
      </c>
      <c r="S719">
        <v>4628.1240900000003</v>
      </c>
      <c r="T719">
        <v>4776.6549800000003</v>
      </c>
      <c r="U719">
        <v>3.2093108808584292E-2</v>
      </c>
      <c r="V719">
        <v>5474.0701900000004</v>
      </c>
      <c r="W719">
        <v>-0.12740341022189194</v>
      </c>
      <c r="X719">
        <v>39775.853470000002</v>
      </c>
      <c r="Y719">
        <v>48783.190170000002</v>
      </c>
      <c r="Z719">
        <v>0.22645238038182058</v>
      </c>
      <c r="AC719" t="s">
        <v>5105</v>
      </c>
      <c r="AD719">
        <v>48783.190170000002</v>
      </c>
      <c r="AF719" t="s">
        <v>5105</v>
      </c>
      <c r="AG719">
        <v>0.22645238038182058</v>
      </c>
    </row>
    <row r="720" spans="1:33" hidden="1">
      <c r="A720" s="851" t="s">
        <v>5125</v>
      </c>
      <c r="B720" s="851" t="s">
        <v>5105</v>
      </c>
      <c r="C720" s="854">
        <v>0</v>
      </c>
      <c r="D720" s="854">
        <v>0</v>
      </c>
      <c r="E720" s="855" t="s">
        <v>1082</v>
      </c>
      <c r="F720" s="854">
        <v>65.924019999999999</v>
      </c>
      <c r="G720" s="854">
        <v>72.257429999999999</v>
      </c>
      <c r="H720" s="855">
        <v>9.6071356085384307E-2</v>
      </c>
      <c r="I720" s="854">
        <v>101.43042</v>
      </c>
      <c r="J720" s="855">
        <v>-0.28761578627003614</v>
      </c>
      <c r="K720" s="854">
        <v>471.65570000000002</v>
      </c>
      <c r="L720" s="854">
        <v>483.69323000000003</v>
      </c>
      <c r="M720" s="855">
        <v>2.5521858423422028E-2</v>
      </c>
      <c r="O720" t="s">
        <v>5105</v>
      </c>
      <c r="P720">
        <v>0</v>
      </c>
      <c r="Q720">
        <v>0</v>
      </c>
      <c r="R720" t="s">
        <v>1082</v>
      </c>
      <c r="S720">
        <v>65.924019999999999</v>
      </c>
      <c r="T720">
        <v>72.257429999999999</v>
      </c>
      <c r="U720">
        <v>9.6071356085384307E-2</v>
      </c>
      <c r="V720">
        <v>101.43042</v>
      </c>
      <c r="W720">
        <v>-0.28761578627003614</v>
      </c>
      <c r="X720">
        <v>471.65570000000002</v>
      </c>
      <c r="Y720">
        <v>483.69323000000003</v>
      </c>
      <c r="Z720">
        <v>2.5521858423422028E-2</v>
      </c>
      <c r="AC720" t="s">
        <v>5105</v>
      </c>
      <c r="AD720">
        <v>483.69323000000003</v>
      </c>
      <c r="AF720" t="s">
        <v>5105</v>
      </c>
      <c r="AG720">
        <v>2.5521858423422028E-2</v>
      </c>
    </row>
    <row r="721" spans="1:33" hidden="1">
      <c r="A721" s="851" t="s">
        <v>5126</v>
      </c>
      <c r="B721" s="851" t="s">
        <v>5105</v>
      </c>
      <c r="C721" s="854">
        <v>0</v>
      </c>
      <c r="D721" s="854">
        <v>0</v>
      </c>
      <c r="E721" s="855" t="s">
        <v>1082</v>
      </c>
      <c r="F721" s="854">
        <v>391.82447999999999</v>
      </c>
      <c r="G721" s="854">
        <v>558.91584999999998</v>
      </c>
      <c r="H721" s="855">
        <v>0.42644443757061823</v>
      </c>
      <c r="I721" s="854">
        <v>322.70898999999997</v>
      </c>
      <c r="J721" s="855">
        <v>0.73195004576724076</v>
      </c>
      <c r="K721" s="854">
        <v>3362.2915499999999</v>
      </c>
      <c r="L721" s="854">
        <v>3726.97417</v>
      </c>
      <c r="M721" s="855">
        <v>0.1084625216394457</v>
      </c>
      <c r="O721" t="s">
        <v>5105</v>
      </c>
      <c r="P721">
        <v>0</v>
      </c>
      <c r="Q721">
        <v>0</v>
      </c>
      <c r="R721" t="s">
        <v>1082</v>
      </c>
      <c r="S721">
        <v>391.82447999999999</v>
      </c>
      <c r="T721">
        <v>558.91584999999998</v>
      </c>
      <c r="U721">
        <v>0.42644443757061823</v>
      </c>
      <c r="V721">
        <v>322.70898999999997</v>
      </c>
      <c r="W721">
        <v>0.73195004576724076</v>
      </c>
      <c r="X721">
        <v>3362.2915499999999</v>
      </c>
      <c r="Y721">
        <v>3726.97417</v>
      </c>
      <c r="Z721">
        <v>0.1084625216394457</v>
      </c>
      <c r="AC721" t="s">
        <v>5105</v>
      </c>
      <c r="AD721">
        <v>3726.97417</v>
      </c>
      <c r="AF721" t="s">
        <v>5105</v>
      </c>
      <c r="AG721">
        <v>0.1084625216394457</v>
      </c>
    </row>
    <row r="722" spans="1:33" hidden="1">
      <c r="A722" s="851" t="s">
        <v>5127</v>
      </c>
      <c r="B722" s="851" t="s">
        <v>5105</v>
      </c>
      <c r="C722" s="854">
        <v>0</v>
      </c>
      <c r="D722" s="854">
        <v>0</v>
      </c>
      <c r="E722" s="855" t="s">
        <v>1082</v>
      </c>
      <c r="F722" s="854">
        <v>2.4671699999999999</v>
      </c>
      <c r="G722" s="854">
        <v>0.59216000000000002</v>
      </c>
      <c r="H722" s="855">
        <v>-0.75998411135025146</v>
      </c>
      <c r="I722" s="854">
        <v>11.1995</v>
      </c>
      <c r="J722" s="855">
        <v>-0.94712621099156213</v>
      </c>
      <c r="K722" s="854">
        <v>82.534199999999998</v>
      </c>
      <c r="L722" s="854">
        <v>47.748919999999998</v>
      </c>
      <c r="M722" s="855">
        <v>-0.42146504115869543</v>
      </c>
      <c r="O722" t="s">
        <v>5105</v>
      </c>
      <c r="P722">
        <v>0</v>
      </c>
      <c r="Q722">
        <v>0</v>
      </c>
      <c r="R722" t="s">
        <v>1082</v>
      </c>
      <c r="S722">
        <v>2.4671699999999999</v>
      </c>
      <c r="T722">
        <v>0.59216000000000002</v>
      </c>
      <c r="U722">
        <v>-0.75998411135025146</v>
      </c>
      <c r="V722">
        <v>11.1995</v>
      </c>
      <c r="W722">
        <v>-0.94712621099156213</v>
      </c>
      <c r="X722">
        <v>82.534199999999998</v>
      </c>
      <c r="Y722">
        <v>47.748919999999998</v>
      </c>
      <c r="Z722">
        <v>-0.42146504115869543</v>
      </c>
      <c r="AC722" t="s">
        <v>5105</v>
      </c>
      <c r="AD722">
        <v>47.748919999999998</v>
      </c>
      <c r="AF722" t="s">
        <v>5105</v>
      </c>
      <c r="AG722">
        <v>-0.42146504115869543</v>
      </c>
    </row>
    <row r="723" spans="1:33" hidden="1">
      <c r="A723" s="851" t="s">
        <v>5128</v>
      </c>
      <c r="B723" s="851" t="s">
        <v>5105</v>
      </c>
      <c r="C723" s="854">
        <v>212.31974</v>
      </c>
      <c r="D723" s="854">
        <v>310.79829000000001</v>
      </c>
      <c r="E723" s="855">
        <v>0.46382192254003329</v>
      </c>
      <c r="F723" s="854">
        <v>3529.24512</v>
      </c>
      <c r="G723" s="854">
        <v>3262.7126600000001</v>
      </c>
      <c r="H723" s="855">
        <v>-7.5521096137408539E-2</v>
      </c>
      <c r="I723" s="854">
        <v>1158.37655</v>
      </c>
      <c r="J723" s="855">
        <v>1.8166252674918191</v>
      </c>
      <c r="K723" s="854">
        <v>38508.402999999998</v>
      </c>
      <c r="L723" s="854">
        <v>18712.774679999999</v>
      </c>
      <c r="M723" s="855">
        <v>-0.51405996556128286</v>
      </c>
      <c r="O723" t="s">
        <v>5105</v>
      </c>
      <c r="P723">
        <v>212.31974</v>
      </c>
      <c r="Q723">
        <v>310.79829000000001</v>
      </c>
      <c r="R723">
        <v>0.46382192254003329</v>
      </c>
      <c r="S723">
        <v>3529.24512</v>
      </c>
      <c r="T723">
        <v>3262.7126600000001</v>
      </c>
      <c r="U723">
        <v>-7.5521096137408539E-2</v>
      </c>
      <c r="V723">
        <v>1158.37655</v>
      </c>
      <c r="W723">
        <v>1.8166252674918191</v>
      </c>
      <c r="X723">
        <v>38508.402999999998</v>
      </c>
      <c r="Y723">
        <v>18712.774679999999</v>
      </c>
      <c r="Z723">
        <v>-0.51405996556128286</v>
      </c>
      <c r="AC723" t="s">
        <v>5105</v>
      </c>
      <c r="AD723">
        <v>18712.774679999999</v>
      </c>
      <c r="AF723" t="s">
        <v>5105</v>
      </c>
      <c r="AG723">
        <v>-0.51405996556128286</v>
      </c>
    </row>
    <row r="724" spans="1:33" hidden="1">
      <c r="A724" s="851" t="s">
        <v>5129</v>
      </c>
      <c r="B724" s="851" t="s">
        <v>5105</v>
      </c>
      <c r="C724" s="854">
        <v>127.74069</v>
      </c>
      <c r="D724" s="854">
        <v>281.64573000000001</v>
      </c>
      <c r="E724" s="855">
        <v>1.2048239288514884</v>
      </c>
      <c r="F724" s="854">
        <v>5821.8035600000003</v>
      </c>
      <c r="G724" s="854">
        <v>7902.9122500000003</v>
      </c>
      <c r="H724" s="855">
        <v>0.35746803693252738</v>
      </c>
      <c r="I724" s="854">
        <v>6913.7727699999996</v>
      </c>
      <c r="J724" s="855">
        <v>0.1430679764732854</v>
      </c>
      <c r="K724" s="854">
        <v>47305.014920000001</v>
      </c>
      <c r="L724" s="854">
        <v>57582.25909</v>
      </c>
      <c r="M724" s="855">
        <v>0.21725485527021582</v>
      </c>
      <c r="O724" t="s">
        <v>5105</v>
      </c>
      <c r="P724">
        <v>127.74069</v>
      </c>
      <c r="Q724">
        <v>281.64573000000001</v>
      </c>
      <c r="R724">
        <v>1.2048239288514884</v>
      </c>
      <c r="S724">
        <v>5821.8035600000003</v>
      </c>
      <c r="T724">
        <v>7902.9122500000003</v>
      </c>
      <c r="U724">
        <v>0.35746803693252738</v>
      </c>
      <c r="V724">
        <v>6913.7727699999996</v>
      </c>
      <c r="W724">
        <v>0.1430679764732854</v>
      </c>
      <c r="X724">
        <v>47305.014920000001</v>
      </c>
      <c r="Y724">
        <v>57582.25909</v>
      </c>
      <c r="Z724">
        <v>0.21725485527021582</v>
      </c>
      <c r="AC724" t="s">
        <v>5105</v>
      </c>
      <c r="AD724">
        <v>57582.25909</v>
      </c>
      <c r="AF724" t="s">
        <v>5105</v>
      </c>
      <c r="AG724">
        <v>0.21725485527021582</v>
      </c>
    </row>
    <row r="725" spans="1:33" hidden="1">
      <c r="A725" s="851" t="s">
        <v>5130</v>
      </c>
      <c r="B725" s="851" t="s">
        <v>5105</v>
      </c>
      <c r="C725" s="854">
        <v>404.63281000000001</v>
      </c>
      <c r="D725" s="854">
        <v>108.33647000000001</v>
      </c>
      <c r="E725" s="855">
        <v>-0.73225979870490487</v>
      </c>
      <c r="F725" s="854">
        <v>5369.0890499999996</v>
      </c>
      <c r="G725" s="854">
        <v>4521.1362399999998</v>
      </c>
      <c r="H725" s="855">
        <v>-0.15793234235889608</v>
      </c>
      <c r="I725" s="854">
        <v>5603.5988500000003</v>
      </c>
      <c r="J725" s="855">
        <v>-0.193172751828943</v>
      </c>
      <c r="K725" s="854">
        <v>50503.080170000001</v>
      </c>
      <c r="L725" s="854">
        <v>50828.897429999997</v>
      </c>
      <c r="M725" s="855">
        <v>6.4514334354113245E-3</v>
      </c>
      <c r="O725" t="s">
        <v>5105</v>
      </c>
      <c r="P725">
        <v>404.63281000000001</v>
      </c>
      <c r="Q725">
        <v>108.33647000000001</v>
      </c>
      <c r="R725">
        <v>-0.73225979870490487</v>
      </c>
      <c r="S725">
        <v>5369.0890499999996</v>
      </c>
      <c r="T725">
        <v>4521.1362399999998</v>
      </c>
      <c r="U725">
        <v>-0.15793234235889608</v>
      </c>
      <c r="V725">
        <v>5603.5988500000003</v>
      </c>
      <c r="W725">
        <v>-0.193172751828943</v>
      </c>
      <c r="X725">
        <v>50503.080170000001</v>
      </c>
      <c r="Y725">
        <v>50828.897429999997</v>
      </c>
      <c r="Z725">
        <v>6.4514334354113245E-3</v>
      </c>
      <c r="AC725" t="s">
        <v>5105</v>
      </c>
      <c r="AD725">
        <v>50828.897429999997</v>
      </c>
      <c r="AF725" t="s">
        <v>5105</v>
      </c>
      <c r="AG725">
        <v>6.4514334354113245E-3</v>
      </c>
    </row>
    <row r="726" spans="1:33" hidden="1">
      <c r="A726" s="851" t="s">
        <v>5131</v>
      </c>
      <c r="B726" s="851" t="s">
        <v>5105</v>
      </c>
      <c r="C726" s="854">
        <v>769.89979000000005</v>
      </c>
      <c r="D726" s="854">
        <v>79.731030000000004</v>
      </c>
      <c r="E726" s="855">
        <v>-0.89643973016280465</v>
      </c>
      <c r="F726" s="854">
        <v>7496.3749500000004</v>
      </c>
      <c r="G726" s="854">
        <v>7763.57305</v>
      </c>
      <c r="H726" s="855">
        <v>3.5643641330934228E-2</v>
      </c>
      <c r="I726" s="854">
        <v>8606.5027499999997</v>
      </c>
      <c r="J726" s="855">
        <v>-9.7941024883771766E-2</v>
      </c>
      <c r="K726" s="854">
        <v>72679.688339999993</v>
      </c>
      <c r="L726" s="854">
        <v>76520.70809</v>
      </c>
      <c r="M726" s="855">
        <v>5.2848599625682002E-2</v>
      </c>
      <c r="O726" t="s">
        <v>5105</v>
      </c>
      <c r="P726">
        <v>769.89979000000005</v>
      </c>
      <c r="Q726">
        <v>79.731030000000004</v>
      </c>
      <c r="R726">
        <v>-0.89643973016280465</v>
      </c>
      <c r="S726">
        <v>7496.3749500000004</v>
      </c>
      <c r="T726">
        <v>7763.57305</v>
      </c>
      <c r="U726">
        <v>3.5643641330934228E-2</v>
      </c>
      <c r="V726">
        <v>8606.5027499999997</v>
      </c>
      <c r="W726">
        <v>-9.7941024883771766E-2</v>
      </c>
      <c r="X726">
        <v>72679.688339999993</v>
      </c>
      <c r="Y726">
        <v>76520.70809</v>
      </c>
      <c r="Z726">
        <v>5.2848599625682002E-2</v>
      </c>
      <c r="AC726" t="s">
        <v>5105</v>
      </c>
      <c r="AD726">
        <v>76520.70809</v>
      </c>
      <c r="AF726" t="s">
        <v>5105</v>
      </c>
      <c r="AG726">
        <v>5.2848599625682002E-2</v>
      </c>
    </row>
    <row r="727" spans="1:33" hidden="1">
      <c r="A727" s="851" t="s">
        <v>5132</v>
      </c>
      <c r="B727" s="851" t="s">
        <v>5105</v>
      </c>
      <c r="C727" s="854">
        <v>0</v>
      </c>
      <c r="D727" s="854">
        <v>0</v>
      </c>
      <c r="E727" s="855" t="s">
        <v>1082</v>
      </c>
      <c r="F727" s="854">
        <v>743.97509000000002</v>
      </c>
      <c r="G727" s="854">
        <v>714.90498000000002</v>
      </c>
      <c r="H727" s="855">
        <v>-3.9074036739590312E-2</v>
      </c>
      <c r="I727" s="854">
        <v>855.80142999999998</v>
      </c>
      <c r="J727" s="855">
        <v>-0.16463684805948497</v>
      </c>
      <c r="K727" s="854">
        <v>7248.6319400000002</v>
      </c>
      <c r="L727" s="854">
        <v>6860.49935</v>
      </c>
      <c r="M727" s="855">
        <v>-5.3545633605449727E-2</v>
      </c>
      <c r="O727" t="s">
        <v>5105</v>
      </c>
      <c r="P727">
        <v>0</v>
      </c>
      <c r="Q727">
        <v>0</v>
      </c>
      <c r="R727" t="s">
        <v>1082</v>
      </c>
      <c r="S727">
        <v>743.97509000000002</v>
      </c>
      <c r="T727">
        <v>714.90498000000002</v>
      </c>
      <c r="U727">
        <v>-3.9074036739590312E-2</v>
      </c>
      <c r="V727">
        <v>855.80142999999998</v>
      </c>
      <c r="W727">
        <v>-0.16463684805948497</v>
      </c>
      <c r="X727">
        <v>7248.6319400000002</v>
      </c>
      <c r="Y727">
        <v>6860.49935</v>
      </c>
      <c r="Z727">
        <v>-5.3545633605449727E-2</v>
      </c>
      <c r="AC727" t="s">
        <v>5105</v>
      </c>
      <c r="AD727">
        <v>6860.49935</v>
      </c>
      <c r="AF727" t="s">
        <v>5105</v>
      </c>
      <c r="AG727">
        <v>-5.3545633605449727E-2</v>
      </c>
    </row>
    <row r="728" spans="1:33" hidden="1">
      <c r="A728" s="851" t="s">
        <v>5133</v>
      </c>
      <c r="B728" s="851" t="s">
        <v>5105</v>
      </c>
      <c r="C728" s="854">
        <v>50.714829999999999</v>
      </c>
      <c r="D728" s="854">
        <v>0</v>
      </c>
      <c r="E728" s="855">
        <v>-1</v>
      </c>
      <c r="F728" s="854">
        <v>4854.2869700000001</v>
      </c>
      <c r="G728" s="854">
        <v>2481.7478000000001</v>
      </c>
      <c r="H728" s="855">
        <v>-0.48875132118528208</v>
      </c>
      <c r="I728" s="854">
        <v>4624.9580800000003</v>
      </c>
      <c r="J728" s="855">
        <v>-0.46340101746392481</v>
      </c>
      <c r="K728" s="854">
        <v>57699.541490000003</v>
      </c>
      <c r="L728" s="854">
        <v>43673.528440000002</v>
      </c>
      <c r="M728" s="855">
        <v>-0.24308707985887323</v>
      </c>
      <c r="O728" t="s">
        <v>5105</v>
      </c>
      <c r="P728">
        <v>50.714829999999999</v>
      </c>
      <c r="Q728">
        <v>0</v>
      </c>
      <c r="R728">
        <v>-1</v>
      </c>
      <c r="S728">
        <v>4854.2869700000001</v>
      </c>
      <c r="T728">
        <v>2481.7478000000001</v>
      </c>
      <c r="U728">
        <v>-0.48875132118528208</v>
      </c>
      <c r="V728">
        <v>4624.9580800000003</v>
      </c>
      <c r="W728">
        <v>-0.46340101746392481</v>
      </c>
      <c r="X728">
        <v>57699.541490000003</v>
      </c>
      <c r="Y728">
        <v>43673.528440000002</v>
      </c>
      <c r="Z728">
        <v>-0.24308707985887323</v>
      </c>
      <c r="AC728" t="s">
        <v>5105</v>
      </c>
      <c r="AD728">
        <v>43673.528440000002</v>
      </c>
      <c r="AF728" t="s">
        <v>5105</v>
      </c>
      <c r="AG728">
        <v>-0.24308707985887323</v>
      </c>
    </row>
    <row r="729" spans="1:33" hidden="1">
      <c r="A729" s="851" t="s">
        <v>5134</v>
      </c>
      <c r="B729" s="851" t="s">
        <v>5105</v>
      </c>
      <c r="C729" s="854">
        <v>485.50331</v>
      </c>
      <c r="D729" s="854">
        <v>280.05930000000001</v>
      </c>
      <c r="E729" s="855">
        <v>-0.42315676488384801</v>
      </c>
      <c r="F729" s="854">
        <v>9517.2732599999999</v>
      </c>
      <c r="G729" s="854">
        <v>10365.01339</v>
      </c>
      <c r="H729" s="855">
        <v>8.9073845716183708E-2</v>
      </c>
      <c r="I729" s="854">
        <v>9427.5441900000005</v>
      </c>
      <c r="J729" s="855">
        <v>9.9439385390990065E-2</v>
      </c>
      <c r="K729" s="854">
        <v>85118.873070000001</v>
      </c>
      <c r="L729" s="854">
        <v>90555.205279999995</v>
      </c>
      <c r="M729" s="855">
        <v>6.3867530359915214E-2</v>
      </c>
      <c r="O729" t="s">
        <v>5105</v>
      </c>
      <c r="P729">
        <v>485.50331</v>
      </c>
      <c r="Q729">
        <v>280.05930000000001</v>
      </c>
      <c r="R729">
        <v>-0.42315676488384801</v>
      </c>
      <c r="S729">
        <v>9517.2732599999999</v>
      </c>
      <c r="T729">
        <v>10365.01339</v>
      </c>
      <c r="U729">
        <v>8.9073845716183708E-2</v>
      </c>
      <c r="V729">
        <v>9427.5441900000005</v>
      </c>
      <c r="W729">
        <v>9.9439385390990065E-2</v>
      </c>
      <c r="X729">
        <v>85118.873070000001</v>
      </c>
      <c r="Y729">
        <v>90555.205279999995</v>
      </c>
      <c r="Z729">
        <v>6.3867530359915214E-2</v>
      </c>
      <c r="AC729" t="s">
        <v>5105</v>
      </c>
      <c r="AD729">
        <v>90555.205279999995</v>
      </c>
      <c r="AF729" t="s">
        <v>5105</v>
      </c>
      <c r="AG729">
        <v>6.3867530359915214E-2</v>
      </c>
    </row>
    <row r="730" spans="1:33" hidden="1">
      <c r="A730" s="851" t="s">
        <v>5135</v>
      </c>
      <c r="B730" s="851" t="s">
        <v>5105</v>
      </c>
      <c r="C730" s="854">
        <v>0</v>
      </c>
      <c r="D730" s="854">
        <v>0</v>
      </c>
      <c r="E730" s="855" t="s">
        <v>1082</v>
      </c>
      <c r="F730" s="854">
        <v>155.74412000000001</v>
      </c>
      <c r="G730" s="854">
        <v>367.36592000000002</v>
      </c>
      <c r="H730" s="855">
        <v>1.3587787455475042</v>
      </c>
      <c r="I730" s="854">
        <v>240.68870999999999</v>
      </c>
      <c r="J730" s="855">
        <v>0.52631139200505106</v>
      </c>
      <c r="K730" s="854">
        <v>2700.2993499999998</v>
      </c>
      <c r="L730" s="854">
        <v>2976.9234999999999</v>
      </c>
      <c r="M730" s="855">
        <v>0.10244203110295902</v>
      </c>
      <c r="O730" t="s">
        <v>5105</v>
      </c>
      <c r="P730">
        <v>0</v>
      </c>
      <c r="Q730">
        <v>0</v>
      </c>
      <c r="R730" t="s">
        <v>1082</v>
      </c>
      <c r="S730">
        <v>155.74412000000001</v>
      </c>
      <c r="T730">
        <v>367.36592000000002</v>
      </c>
      <c r="U730">
        <v>1.3587787455475042</v>
      </c>
      <c r="V730">
        <v>240.68870999999999</v>
      </c>
      <c r="W730">
        <v>0.52631139200505106</v>
      </c>
      <c r="X730">
        <v>2700.2993499999998</v>
      </c>
      <c r="Y730">
        <v>2976.9234999999999</v>
      </c>
      <c r="Z730">
        <v>0.10244203110295902</v>
      </c>
      <c r="AC730" t="s">
        <v>5105</v>
      </c>
      <c r="AD730">
        <v>2976.9234999999999</v>
      </c>
      <c r="AF730" t="s">
        <v>5105</v>
      </c>
      <c r="AG730">
        <v>0.10244203110295902</v>
      </c>
    </row>
    <row r="731" spans="1:33" hidden="1">
      <c r="A731" s="851" t="s">
        <v>5136</v>
      </c>
      <c r="B731" s="851" t="s">
        <v>5105</v>
      </c>
      <c r="C731" s="854">
        <v>29.82272</v>
      </c>
      <c r="D731" s="854">
        <v>0</v>
      </c>
      <c r="E731" s="855">
        <v>-1</v>
      </c>
      <c r="F731" s="854">
        <v>1194.79602</v>
      </c>
      <c r="G731" s="854">
        <v>1517.1079999999999</v>
      </c>
      <c r="H731" s="855">
        <v>0.26976318518369347</v>
      </c>
      <c r="I731" s="854">
        <v>1683.50522</v>
      </c>
      <c r="J731" s="855">
        <v>-9.8839741049332797E-2</v>
      </c>
      <c r="K731" s="854">
        <v>11510.469810000001</v>
      </c>
      <c r="L731" s="854">
        <v>13852.64049</v>
      </c>
      <c r="M731" s="855">
        <v>0.20348176214016744</v>
      </c>
      <c r="O731" t="s">
        <v>5105</v>
      </c>
      <c r="P731">
        <v>29.82272</v>
      </c>
      <c r="Q731">
        <v>0</v>
      </c>
      <c r="R731">
        <v>-1</v>
      </c>
      <c r="S731">
        <v>1194.79602</v>
      </c>
      <c r="T731">
        <v>1517.1079999999999</v>
      </c>
      <c r="U731">
        <v>0.26976318518369347</v>
      </c>
      <c r="V731">
        <v>1683.50522</v>
      </c>
      <c r="W731">
        <v>-9.8839741049332797E-2</v>
      </c>
      <c r="X731">
        <v>11510.469810000001</v>
      </c>
      <c r="Y731">
        <v>13852.64049</v>
      </c>
      <c r="Z731">
        <v>0.20348176214016744</v>
      </c>
      <c r="AC731" t="s">
        <v>5105</v>
      </c>
      <c r="AD731">
        <v>13852.64049</v>
      </c>
      <c r="AF731" t="s">
        <v>5105</v>
      </c>
      <c r="AG731">
        <v>0.20348176214016744</v>
      </c>
    </row>
    <row r="732" spans="1:33" hidden="1">
      <c r="A732" s="851" t="s">
        <v>5137</v>
      </c>
      <c r="B732" s="851" t="s">
        <v>5105</v>
      </c>
      <c r="C732" s="854">
        <v>0</v>
      </c>
      <c r="D732" s="854">
        <v>0</v>
      </c>
      <c r="E732" s="855" t="s">
        <v>1082</v>
      </c>
      <c r="F732" s="854">
        <v>0.87414000000000003</v>
      </c>
      <c r="G732" s="854">
        <v>3.52</v>
      </c>
      <c r="H732" s="855">
        <v>3.0268149266707853</v>
      </c>
      <c r="I732" s="854">
        <v>1.0540700000000001</v>
      </c>
      <c r="J732" s="855">
        <v>2.339436659804377</v>
      </c>
      <c r="K732" s="854">
        <v>33.801850000000002</v>
      </c>
      <c r="L732" s="854">
        <v>44.226660000000003</v>
      </c>
      <c r="M732" s="855">
        <v>0.30840945096200367</v>
      </c>
      <c r="O732" t="s">
        <v>5105</v>
      </c>
      <c r="P732">
        <v>0</v>
      </c>
      <c r="Q732">
        <v>0</v>
      </c>
      <c r="R732" t="s">
        <v>1082</v>
      </c>
      <c r="S732">
        <v>0.87414000000000003</v>
      </c>
      <c r="T732">
        <v>3.52</v>
      </c>
      <c r="U732">
        <v>3.0268149266707853</v>
      </c>
      <c r="V732">
        <v>1.0540700000000001</v>
      </c>
      <c r="W732">
        <v>2.339436659804377</v>
      </c>
      <c r="X732">
        <v>33.801850000000002</v>
      </c>
      <c r="Y732">
        <v>44.226660000000003</v>
      </c>
      <c r="Z732">
        <v>0.30840945096200367</v>
      </c>
      <c r="AC732" t="s">
        <v>5105</v>
      </c>
      <c r="AD732">
        <v>44.226660000000003</v>
      </c>
      <c r="AF732" t="s">
        <v>5105</v>
      </c>
      <c r="AG732">
        <v>0.30840945096200367</v>
      </c>
    </row>
    <row r="733" spans="1:33" hidden="1">
      <c r="A733" s="851" t="s">
        <v>5138</v>
      </c>
      <c r="B733" s="851" t="s">
        <v>5105</v>
      </c>
      <c r="C733" s="854">
        <v>600.50845000000004</v>
      </c>
      <c r="D733" s="854">
        <v>0</v>
      </c>
      <c r="E733" s="855">
        <v>-1</v>
      </c>
      <c r="F733" s="854">
        <v>4458.07503</v>
      </c>
      <c r="G733" s="854">
        <v>2559.6014</v>
      </c>
      <c r="H733" s="855">
        <v>-0.42585053352051816</v>
      </c>
      <c r="I733" s="854">
        <v>2648.7472400000001</v>
      </c>
      <c r="J733" s="855">
        <v>-3.3655850076506399E-2</v>
      </c>
      <c r="K733" s="854">
        <v>36554.9548</v>
      </c>
      <c r="L733" s="854">
        <v>31327.3658</v>
      </c>
      <c r="M733" s="855">
        <v>-0.14300630457898966</v>
      </c>
      <c r="O733" t="s">
        <v>5105</v>
      </c>
      <c r="P733">
        <v>600.50845000000004</v>
      </c>
      <c r="Q733">
        <v>0</v>
      </c>
      <c r="R733">
        <v>-1</v>
      </c>
      <c r="S733">
        <v>4458.07503</v>
      </c>
      <c r="T733">
        <v>2559.6014</v>
      </c>
      <c r="U733">
        <v>-0.42585053352051816</v>
      </c>
      <c r="V733">
        <v>2648.7472400000001</v>
      </c>
      <c r="W733">
        <v>-3.3655850076506399E-2</v>
      </c>
      <c r="X733">
        <v>36554.9548</v>
      </c>
      <c r="Y733">
        <v>31327.3658</v>
      </c>
      <c r="Z733">
        <v>-0.14300630457898966</v>
      </c>
      <c r="AC733" t="s">
        <v>5105</v>
      </c>
      <c r="AD733">
        <v>31327.3658</v>
      </c>
      <c r="AF733" t="s">
        <v>5105</v>
      </c>
      <c r="AG733">
        <v>-0.14300630457898966</v>
      </c>
    </row>
    <row r="734" spans="1:33" hidden="1">
      <c r="A734" s="851" t="s">
        <v>5139</v>
      </c>
      <c r="B734" s="851" t="s">
        <v>5105</v>
      </c>
      <c r="C734" s="854">
        <v>2574.9623799999999</v>
      </c>
      <c r="D734" s="854">
        <v>2169.6531599999998</v>
      </c>
      <c r="E734" s="855">
        <v>-0.1574039384606466</v>
      </c>
      <c r="F734" s="854">
        <v>41873.175710000003</v>
      </c>
      <c r="G734" s="854">
        <v>45000.476439999999</v>
      </c>
      <c r="H734" s="855">
        <v>7.4685062142376468E-2</v>
      </c>
      <c r="I734" s="854">
        <v>43794.884129999999</v>
      </c>
      <c r="J734" s="855">
        <v>2.7528153891704266E-2</v>
      </c>
      <c r="K734" s="854">
        <v>347601.04796</v>
      </c>
      <c r="L734" s="854">
        <v>430000.23141000001</v>
      </c>
      <c r="M734" s="855">
        <v>0.23705102137517731</v>
      </c>
      <c r="O734" t="s">
        <v>5105</v>
      </c>
      <c r="P734">
        <v>2574.9623799999999</v>
      </c>
      <c r="Q734">
        <v>2169.6531599999998</v>
      </c>
      <c r="R734">
        <v>-0.1574039384606466</v>
      </c>
      <c r="S734">
        <v>41873.175710000003</v>
      </c>
      <c r="T734">
        <v>45000.476439999999</v>
      </c>
      <c r="U734">
        <v>7.4685062142376468E-2</v>
      </c>
      <c r="V734">
        <v>43794.884129999999</v>
      </c>
      <c r="W734">
        <v>2.7528153891704266E-2</v>
      </c>
      <c r="X734">
        <v>347601.04796</v>
      </c>
      <c r="Y734">
        <v>430000.23141000001</v>
      </c>
      <c r="Z734">
        <v>0.23705102137517731</v>
      </c>
      <c r="AC734" t="s">
        <v>5105</v>
      </c>
      <c r="AD734">
        <v>430000.23141000001</v>
      </c>
      <c r="AF734" t="s">
        <v>5105</v>
      </c>
      <c r="AG734">
        <v>0.23705102137517731</v>
      </c>
    </row>
    <row r="735" spans="1:33" hidden="1">
      <c r="A735" s="851" t="s">
        <v>5140</v>
      </c>
      <c r="B735" s="851" t="s">
        <v>5105</v>
      </c>
      <c r="C735" s="854">
        <v>0</v>
      </c>
      <c r="D735" s="854">
        <v>0</v>
      </c>
      <c r="E735" s="855" t="s">
        <v>1082</v>
      </c>
      <c r="F735" s="854">
        <v>26.9055</v>
      </c>
      <c r="G735" s="854">
        <v>0</v>
      </c>
      <c r="H735" s="855">
        <v>-1</v>
      </c>
      <c r="I735" s="854">
        <v>0</v>
      </c>
      <c r="J735" s="855" t="s">
        <v>1082</v>
      </c>
      <c r="K735" s="854">
        <v>48.015790000000003</v>
      </c>
      <c r="L735" s="854">
        <v>26.620419999999999</v>
      </c>
      <c r="M735" s="855">
        <v>-0.4455902943594181</v>
      </c>
      <c r="O735" t="s">
        <v>5105</v>
      </c>
      <c r="P735">
        <v>0</v>
      </c>
      <c r="Q735">
        <v>0</v>
      </c>
      <c r="R735" t="s">
        <v>1082</v>
      </c>
      <c r="S735">
        <v>26.9055</v>
      </c>
      <c r="T735">
        <v>0</v>
      </c>
      <c r="U735">
        <v>-1</v>
      </c>
      <c r="V735">
        <v>0</v>
      </c>
      <c r="W735" t="s">
        <v>1082</v>
      </c>
      <c r="X735">
        <v>48.015790000000003</v>
      </c>
      <c r="Y735">
        <v>26.620419999999999</v>
      </c>
      <c r="Z735">
        <v>-0.4455902943594181</v>
      </c>
      <c r="AC735" t="s">
        <v>5105</v>
      </c>
      <c r="AD735">
        <v>26.620419999999999</v>
      </c>
      <c r="AF735" t="s">
        <v>5105</v>
      </c>
      <c r="AG735">
        <v>-0.4455902943594181</v>
      </c>
    </row>
    <row r="736" spans="1:33" hidden="1">
      <c r="A736" s="851" t="s">
        <v>5141</v>
      </c>
      <c r="B736" s="851" t="s">
        <v>5105</v>
      </c>
      <c r="C736" s="854">
        <v>0</v>
      </c>
      <c r="D736" s="854">
        <v>0</v>
      </c>
      <c r="E736" s="855" t="s">
        <v>1082</v>
      </c>
      <c r="F736" s="854">
        <v>0</v>
      </c>
      <c r="G736" s="854">
        <v>0</v>
      </c>
      <c r="H736" s="855" t="s">
        <v>1082</v>
      </c>
      <c r="I736" s="854">
        <v>20.86497</v>
      </c>
      <c r="J736" s="855">
        <v>-1</v>
      </c>
      <c r="K736" s="854">
        <v>0</v>
      </c>
      <c r="L736" s="854">
        <v>20.86497</v>
      </c>
      <c r="M736" s="855" t="s">
        <v>1082</v>
      </c>
      <c r="O736" t="s">
        <v>5105</v>
      </c>
      <c r="P736">
        <v>0</v>
      </c>
      <c r="Q736">
        <v>0</v>
      </c>
      <c r="R736" t="s">
        <v>1082</v>
      </c>
      <c r="S736">
        <v>0</v>
      </c>
      <c r="T736">
        <v>0</v>
      </c>
      <c r="U736" t="s">
        <v>1082</v>
      </c>
      <c r="V736">
        <v>20.86497</v>
      </c>
      <c r="W736">
        <v>-1</v>
      </c>
      <c r="X736">
        <v>0</v>
      </c>
      <c r="Y736">
        <v>20.86497</v>
      </c>
      <c r="Z736" t="s">
        <v>1082</v>
      </c>
      <c r="AC736" t="s">
        <v>5105</v>
      </c>
      <c r="AD736">
        <v>20.86497</v>
      </c>
      <c r="AF736" t="s">
        <v>5105</v>
      </c>
      <c r="AG736" t="s">
        <v>1082</v>
      </c>
    </row>
    <row r="737" spans="1:33" hidden="1">
      <c r="A737" s="851" t="s">
        <v>5142</v>
      </c>
      <c r="B737" s="851" t="s">
        <v>5105</v>
      </c>
      <c r="C737" s="854">
        <v>0.9</v>
      </c>
      <c r="D737" s="854">
        <v>0</v>
      </c>
      <c r="E737" s="855">
        <v>-1</v>
      </c>
      <c r="F737" s="854">
        <v>2.1789299999999998</v>
      </c>
      <c r="G737" s="854">
        <v>33.162869999999998</v>
      </c>
      <c r="H737" s="855">
        <v>14.219795954895293</v>
      </c>
      <c r="I737" s="854">
        <v>22.753160000000001</v>
      </c>
      <c r="J737" s="855">
        <v>0.45750612222653886</v>
      </c>
      <c r="K737" s="854">
        <v>701.41223000000002</v>
      </c>
      <c r="L737" s="854">
        <v>424.56493</v>
      </c>
      <c r="M737" s="855">
        <v>-0.39469984719257034</v>
      </c>
      <c r="O737" t="s">
        <v>5105</v>
      </c>
      <c r="P737">
        <v>0.9</v>
      </c>
      <c r="Q737">
        <v>0</v>
      </c>
      <c r="R737">
        <v>-1</v>
      </c>
      <c r="S737">
        <v>2.1789299999999998</v>
      </c>
      <c r="T737">
        <v>33.162869999999998</v>
      </c>
      <c r="U737">
        <v>14.219795954895293</v>
      </c>
      <c r="V737">
        <v>22.753160000000001</v>
      </c>
      <c r="W737">
        <v>0.45750612222653886</v>
      </c>
      <c r="X737">
        <v>701.41223000000002</v>
      </c>
      <c r="Y737">
        <v>424.56493</v>
      </c>
      <c r="Z737">
        <v>-0.39469984719257034</v>
      </c>
      <c r="AC737" t="s">
        <v>5105</v>
      </c>
      <c r="AD737">
        <v>424.56493</v>
      </c>
      <c r="AF737" t="s">
        <v>5105</v>
      </c>
      <c r="AG737">
        <v>-0.39469984719257034</v>
      </c>
    </row>
    <row r="738" spans="1:33" hidden="1">
      <c r="A738" s="851" t="s">
        <v>5144</v>
      </c>
      <c r="B738" s="851" t="s">
        <v>5105</v>
      </c>
      <c r="C738" s="854">
        <v>0</v>
      </c>
      <c r="D738" s="854">
        <v>27.180129999999998</v>
      </c>
      <c r="E738" s="855" t="s">
        <v>1082</v>
      </c>
      <c r="F738" s="854">
        <v>2.4342899999999998</v>
      </c>
      <c r="G738" s="854">
        <v>168.24081000000001</v>
      </c>
      <c r="H738" s="855">
        <v>68.112887125198725</v>
      </c>
      <c r="I738" s="854">
        <v>138.64510999999999</v>
      </c>
      <c r="J738" s="855">
        <v>0.21346371321714863</v>
      </c>
      <c r="K738" s="854">
        <v>663.62193000000002</v>
      </c>
      <c r="L738" s="854">
        <v>2009.95767</v>
      </c>
      <c r="M738" s="855">
        <v>2.0287692120120262</v>
      </c>
      <c r="O738" t="s">
        <v>5105</v>
      </c>
      <c r="P738">
        <v>0</v>
      </c>
      <c r="Q738">
        <v>27.180129999999998</v>
      </c>
      <c r="R738" t="s">
        <v>1082</v>
      </c>
      <c r="S738">
        <v>2.4342899999999998</v>
      </c>
      <c r="T738">
        <v>168.24081000000001</v>
      </c>
      <c r="U738">
        <v>68.112887125198725</v>
      </c>
      <c r="V738">
        <v>138.64510999999999</v>
      </c>
      <c r="W738">
        <v>0.21346371321714863</v>
      </c>
      <c r="X738">
        <v>663.62193000000002</v>
      </c>
      <c r="Y738">
        <v>2009.95767</v>
      </c>
      <c r="Z738">
        <v>2.0287692120120262</v>
      </c>
      <c r="AC738" t="s">
        <v>5105</v>
      </c>
      <c r="AD738">
        <v>2009.95767</v>
      </c>
      <c r="AF738" t="s">
        <v>5105</v>
      </c>
      <c r="AG738">
        <v>2.0287692120120262</v>
      </c>
    </row>
    <row r="739" spans="1:33" hidden="1">
      <c r="A739" s="851" t="s">
        <v>5145</v>
      </c>
      <c r="B739" s="851" t="s">
        <v>5105</v>
      </c>
      <c r="C739" s="854">
        <v>0</v>
      </c>
      <c r="D739" s="854">
        <v>0</v>
      </c>
      <c r="E739" s="855" t="s">
        <v>1082</v>
      </c>
      <c r="F739" s="854">
        <v>2.7936899999999998</v>
      </c>
      <c r="G739" s="854">
        <v>0</v>
      </c>
      <c r="H739" s="855">
        <v>-1</v>
      </c>
      <c r="I739" s="854">
        <v>9.9659399999999998</v>
      </c>
      <c r="J739" s="855">
        <v>-1</v>
      </c>
      <c r="K739" s="854">
        <v>43.127989999999997</v>
      </c>
      <c r="L739" s="854">
        <v>44.661650000000002</v>
      </c>
      <c r="M739" s="855">
        <v>3.5560664895349925E-2</v>
      </c>
      <c r="O739" t="s">
        <v>5105</v>
      </c>
      <c r="P739">
        <v>0</v>
      </c>
      <c r="Q739">
        <v>0</v>
      </c>
      <c r="R739" t="s">
        <v>1082</v>
      </c>
      <c r="S739">
        <v>2.7936899999999998</v>
      </c>
      <c r="T739">
        <v>0</v>
      </c>
      <c r="U739">
        <v>-1</v>
      </c>
      <c r="V739">
        <v>9.9659399999999998</v>
      </c>
      <c r="W739">
        <v>-1</v>
      </c>
      <c r="X739">
        <v>43.127989999999997</v>
      </c>
      <c r="Y739">
        <v>44.661650000000002</v>
      </c>
      <c r="Z739">
        <v>3.5560664895349925E-2</v>
      </c>
      <c r="AC739" t="s">
        <v>5105</v>
      </c>
      <c r="AD739">
        <v>44.661650000000002</v>
      </c>
      <c r="AF739" t="s">
        <v>5105</v>
      </c>
      <c r="AG739">
        <v>3.5560664895349925E-2</v>
      </c>
    </row>
    <row r="740" spans="1:33" hidden="1">
      <c r="A740" s="852" t="s">
        <v>735</v>
      </c>
      <c r="B740" s="852" t="s">
        <v>5105</v>
      </c>
      <c r="C740" s="856">
        <v>6364.57402</v>
      </c>
      <c r="D740" s="856">
        <v>3629.7720199999999</v>
      </c>
      <c r="E740" s="857">
        <v>-0.42969128670766876</v>
      </c>
      <c r="F740" s="856">
        <v>104050.78391</v>
      </c>
      <c r="G740" s="856">
        <v>107660.65201000001</v>
      </c>
      <c r="H740" s="857">
        <v>3.469332920280932E-2</v>
      </c>
      <c r="I740" s="856">
        <v>105642.89285</v>
      </c>
      <c r="J740" s="857">
        <v>1.9099809798515999E-2</v>
      </c>
      <c r="K740" s="856">
        <v>959602.52107999998</v>
      </c>
      <c r="L740" s="856">
        <v>1026173.73547</v>
      </c>
      <c r="M740" s="857">
        <v>6.9373738529861617E-2</v>
      </c>
      <c r="O740" t="s">
        <v>5105</v>
      </c>
      <c r="P740">
        <v>6364.57402</v>
      </c>
      <c r="Q740">
        <v>3629.7720199999999</v>
      </c>
      <c r="R740">
        <v>-0.42969128670766876</v>
      </c>
      <c r="S740">
        <v>104050.78391</v>
      </c>
      <c r="T740">
        <v>107660.65201000001</v>
      </c>
      <c r="U740">
        <v>3.469332920280932E-2</v>
      </c>
      <c r="V740">
        <v>105642.89285</v>
      </c>
      <c r="W740">
        <v>1.9099809798515999E-2</v>
      </c>
      <c r="X740">
        <v>959602.52107999998</v>
      </c>
      <c r="Y740">
        <v>1026173.73547</v>
      </c>
      <c r="Z740">
        <v>6.9373738529861617E-2</v>
      </c>
      <c r="AC740" t="s">
        <v>5105</v>
      </c>
      <c r="AD740">
        <v>1026173.73547</v>
      </c>
      <c r="AF740" t="s">
        <v>5105</v>
      </c>
      <c r="AG740">
        <v>6.9373738529861617E-2</v>
      </c>
    </row>
    <row r="741" spans="1:33" hidden="1">
      <c r="A741" s="851" t="s">
        <v>5119</v>
      </c>
      <c r="B741" s="851" t="s">
        <v>471</v>
      </c>
      <c r="C741" s="854">
        <v>561.45132999999998</v>
      </c>
      <c r="D741" s="854">
        <v>289.10109</v>
      </c>
      <c r="E741" s="855">
        <v>-0.48508254491088298</v>
      </c>
      <c r="F741" s="854">
        <v>13687.140590000001</v>
      </c>
      <c r="G741" s="854">
        <v>20987.64026</v>
      </c>
      <c r="H741" s="855">
        <v>0.53338384463836341</v>
      </c>
      <c r="I741" s="854">
        <v>19615.391660000001</v>
      </c>
      <c r="J741" s="855">
        <v>6.9957746640272767E-2</v>
      </c>
      <c r="K741" s="854">
        <v>130220.12295999999</v>
      </c>
      <c r="L741" s="854">
        <v>171983.01315000001</v>
      </c>
      <c r="M741" s="855">
        <v>0.32070995819001347</v>
      </c>
      <c r="O741" t="s">
        <v>471</v>
      </c>
      <c r="P741">
        <v>561.45132999999998</v>
      </c>
      <c r="Q741">
        <v>289.10109</v>
      </c>
      <c r="R741">
        <v>-0.48508254491088298</v>
      </c>
      <c r="S741">
        <v>13687.140590000001</v>
      </c>
      <c r="T741">
        <v>20987.64026</v>
      </c>
      <c r="U741">
        <v>0.53338384463836341</v>
      </c>
      <c r="V741">
        <v>19615.391660000001</v>
      </c>
      <c r="W741">
        <v>6.9957746640272767E-2</v>
      </c>
      <c r="X741">
        <v>130220.12295999999</v>
      </c>
      <c r="Y741">
        <v>171983.01315000001</v>
      </c>
      <c r="Z741">
        <v>0.32070995819001347</v>
      </c>
      <c r="AC741" t="s">
        <v>471</v>
      </c>
      <c r="AD741">
        <v>171983.01315000001</v>
      </c>
      <c r="AF741" t="s">
        <v>471</v>
      </c>
      <c r="AG741">
        <v>0.32070995819001347</v>
      </c>
    </row>
    <row r="742" spans="1:33" hidden="1">
      <c r="A742" s="851" t="s">
        <v>5120</v>
      </c>
      <c r="B742" s="851" t="s">
        <v>471</v>
      </c>
      <c r="C742" s="854">
        <v>71.284090000000006</v>
      </c>
      <c r="D742" s="854">
        <v>34.129159999999999</v>
      </c>
      <c r="E742" s="855">
        <v>-0.52122331925679355</v>
      </c>
      <c r="F742" s="854">
        <v>6608.14426</v>
      </c>
      <c r="G742" s="854">
        <v>6012.0592100000003</v>
      </c>
      <c r="H742" s="855">
        <v>-9.0204606096174977E-2</v>
      </c>
      <c r="I742" s="854">
        <v>7213.7181700000001</v>
      </c>
      <c r="J742" s="855">
        <v>-0.16657969325685473</v>
      </c>
      <c r="K742" s="854">
        <v>53840.131549999998</v>
      </c>
      <c r="L742" s="854">
        <v>86288.744720000002</v>
      </c>
      <c r="M742" s="855">
        <v>0.60268450755670577</v>
      </c>
      <c r="O742" t="s">
        <v>471</v>
      </c>
      <c r="P742">
        <v>71.284090000000006</v>
      </c>
      <c r="Q742">
        <v>34.129159999999999</v>
      </c>
      <c r="R742">
        <v>-0.52122331925679355</v>
      </c>
      <c r="S742">
        <v>6608.14426</v>
      </c>
      <c r="T742">
        <v>6012.0592100000003</v>
      </c>
      <c r="U742">
        <v>-9.0204606096174977E-2</v>
      </c>
      <c r="V742">
        <v>7213.7181700000001</v>
      </c>
      <c r="W742">
        <v>-0.16657969325685473</v>
      </c>
      <c r="X742">
        <v>53840.131549999998</v>
      </c>
      <c r="Y742">
        <v>86288.744720000002</v>
      </c>
      <c r="Z742">
        <v>0.60268450755670577</v>
      </c>
      <c r="AC742" t="s">
        <v>471</v>
      </c>
      <c r="AD742">
        <v>86288.744720000002</v>
      </c>
      <c r="AF742" t="s">
        <v>471</v>
      </c>
      <c r="AG742">
        <v>0.60268450755670577</v>
      </c>
    </row>
    <row r="743" spans="1:33" hidden="1">
      <c r="A743" s="851" t="s">
        <v>5121</v>
      </c>
      <c r="B743" s="851" t="s">
        <v>471</v>
      </c>
      <c r="C743" s="854">
        <v>478.94130000000001</v>
      </c>
      <c r="D743" s="854">
        <v>285.95983000000001</v>
      </c>
      <c r="E743" s="855">
        <v>-0.4029334492556812</v>
      </c>
      <c r="F743" s="854">
        <v>6743.9673899999998</v>
      </c>
      <c r="G743" s="854">
        <v>7775.9998500000002</v>
      </c>
      <c r="H743" s="855">
        <v>0.15303046416421062</v>
      </c>
      <c r="I743" s="854">
        <v>8392.1730299999999</v>
      </c>
      <c r="J743" s="855">
        <v>-7.34223636473329E-2</v>
      </c>
      <c r="K743" s="854">
        <v>67228.93909</v>
      </c>
      <c r="L743" s="854">
        <v>76942.356090000001</v>
      </c>
      <c r="M743" s="855">
        <v>0.14448267563759343</v>
      </c>
      <c r="O743" t="s">
        <v>471</v>
      </c>
      <c r="P743">
        <v>478.94130000000001</v>
      </c>
      <c r="Q743">
        <v>285.95983000000001</v>
      </c>
      <c r="R743">
        <v>-0.4029334492556812</v>
      </c>
      <c r="S743">
        <v>6743.9673899999998</v>
      </c>
      <c r="T743">
        <v>7775.9998500000002</v>
      </c>
      <c r="U743">
        <v>0.15303046416421062</v>
      </c>
      <c r="V743">
        <v>8392.1730299999999</v>
      </c>
      <c r="W743">
        <v>-7.34223636473329E-2</v>
      </c>
      <c r="X743">
        <v>67228.93909</v>
      </c>
      <c r="Y743">
        <v>76942.356090000001</v>
      </c>
      <c r="Z743">
        <v>0.14448267563759343</v>
      </c>
      <c r="AC743" t="s">
        <v>471</v>
      </c>
      <c r="AD743">
        <v>76942.356090000001</v>
      </c>
      <c r="AF743" t="s">
        <v>471</v>
      </c>
      <c r="AG743">
        <v>0.14448267563759343</v>
      </c>
    </row>
    <row r="744" spans="1:33" hidden="1">
      <c r="A744" s="851" t="s">
        <v>5122</v>
      </c>
      <c r="B744" s="851" t="s">
        <v>471</v>
      </c>
      <c r="C744" s="854">
        <v>279.32157000000001</v>
      </c>
      <c r="D744" s="854">
        <v>352.97460999999998</v>
      </c>
      <c r="E744" s="855">
        <v>0.26368547190967018</v>
      </c>
      <c r="F744" s="854">
        <v>10035.60831</v>
      </c>
      <c r="G744" s="854">
        <v>10141.560149999999</v>
      </c>
      <c r="H744" s="855">
        <v>1.0557590205510836E-2</v>
      </c>
      <c r="I744" s="854">
        <v>11226.438609999999</v>
      </c>
      <c r="J744" s="855">
        <v>-9.6636030150616059E-2</v>
      </c>
      <c r="K744" s="854">
        <v>137370.40891</v>
      </c>
      <c r="L744" s="854">
        <v>151850.39340999999</v>
      </c>
      <c r="M744" s="855">
        <v>0.10540832348753315</v>
      </c>
      <c r="O744" t="s">
        <v>471</v>
      </c>
      <c r="P744">
        <v>279.32157000000001</v>
      </c>
      <c r="Q744">
        <v>352.97460999999998</v>
      </c>
      <c r="R744">
        <v>0.26368547190967018</v>
      </c>
      <c r="S744">
        <v>10035.60831</v>
      </c>
      <c r="T744">
        <v>10141.560149999999</v>
      </c>
      <c r="U744">
        <v>1.0557590205510836E-2</v>
      </c>
      <c r="V744">
        <v>11226.438609999999</v>
      </c>
      <c r="W744">
        <v>-9.6636030150616059E-2</v>
      </c>
      <c r="X744">
        <v>137370.40891</v>
      </c>
      <c r="Y744">
        <v>151850.39340999999</v>
      </c>
      <c r="Z744">
        <v>0.10540832348753315</v>
      </c>
      <c r="AC744" t="s">
        <v>471</v>
      </c>
      <c r="AD744">
        <v>151850.39340999999</v>
      </c>
      <c r="AF744" t="s">
        <v>471</v>
      </c>
      <c r="AG744">
        <v>0.10540832348753315</v>
      </c>
    </row>
    <row r="745" spans="1:33" hidden="1">
      <c r="A745" s="851" t="s">
        <v>5123</v>
      </c>
      <c r="B745" s="851" t="s">
        <v>471</v>
      </c>
      <c r="C745" s="854">
        <v>2.2173799999999999</v>
      </c>
      <c r="D745" s="854">
        <v>3.4840000000000003E-2</v>
      </c>
      <c r="E745" s="855">
        <v>-0.98428776303565468</v>
      </c>
      <c r="F745" s="854">
        <v>57.77129</v>
      </c>
      <c r="G745" s="854">
        <v>21.972069999999999</v>
      </c>
      <c r="H745" s="855">
        <v>-0.61967146657102523</v>
      </c>
      <c r="I745" s="854">
        <v>39.171390000000002</v>
      </c>
      <c r="J745" s="855">
        <v>-0.4390786234545162</v>
      </c>
      <c r="K745" s="854">
        <v>482.48180000000002</v>
      </c>
      <c r="L745" s="854">
        <v>648.52927999999997</v>
      </c>
      <c r="M745" s="855">
        <v>0.34415283643859707</v>
      </c>
      <c r="O745" t="s">
        <v>471</v>
      </c>
      <c r="P745">
        <v>2.2173799999999999</v>
      </c>
      <c r="Q745">
        <v>3.4840000000000003E-2</v>
      </c>
      <c r="R745">
        <v>-0.98428776303565468</v>
      </c>
      <c r="S745">
        <v>57.77129</v>
      </c>
      <c r="T745">
        <v>21.972069999999999</v>
      </c>
      <c r="U745">
        <v>-0.61967146657102523</v>
      </c>
      <c r="V745">
        <v>39.171390000000002</v>
      </c>
      <c r="W745">
        <v>-0.4390786234545162</v>
      </c>
      <c r="X745">
        <v>482.48180000000002</v>
      </c>
      <c r="Y745">
        <v>648.52927999999997</v>
      </c>
      <c r="Z745">
        <v>0.34415283643859707</v>
      </c>
      <c r="AC745" t="s">
        <v>471</v>
      </c>
      <c r="AD745">
        <v>648.52927999999997</v>
      </c>
      <c r="AF745" t="s">
        <v>471</v>
      </c>
      <c r="AG745">
        <v>0.34415283643859707</v>
      </c>
    </row>
    <row r="746" spans="1:33">
      <c r="A746" s="851" t="s">
        <v>5124</v>
      </c>
      <c r="B746" s="851" t="s">
        <v>471</v>
      </c>
      <c r="C746" s="854">
        <v>176.44924</v>
      </c>
      <c r="D746" s="854">
        <v>15.407590000000001</v>
      </c>
      <c r="E746" s="855">
        <v>-0.91267975991282246</v>
      </c>
      <c r="F746" s="854">
        <v>3172.3062799999998</v>
      </c>
      <c r="G746" s="854">
        <v>3361.36555</v>
      </c>
      <c r="H746" s="855">
        <v>5.9596789626504831E-2</v>
      </c>
      <c r="I746" s="854">
        <v>4142.4566599999998</v>
      </c>
      <c r="J746" s="855">
        <v>-0.18855746097292903</v>
      </c>
      <c r="K746" s="854">
        <v>28447.57818</v>
      </c>
      <c r="L746" s="854">
        <v>34429.01773</v>
      </c>
      <c r="M746" s="855">
        <v>0.2102618195528938</v>
      </c>
      <c r="O746" t="s">
        <v>471</v>
      </c>
      <c r="P746">
        <v>176.44924</v>
      </c>
      <c r="Q746">
        <v>15.407590000000001</v>
      </c>
      <c r="R746">
        <v>-0.91267975991282246</v>
      </c>
      <c r="S746">
        <v>3172.3062799999998</v>
      </c>
      <c r="T746">
        <v>3361.36555</v>
      </c>
      <c r="U746">
        <v>5.9596789626504831E-2</v>
      </c>
      <c r="V746">
        <v>4142.4566599999998</v>
      </c>
      <c r="W746">
        <v>-0.18855746097292903</v>
      </c>
      <c r="X746">
        <v>28447.57818</v>
      </c>
      <c r="Y746">
        <v>34429.01773</v>
      </c>
      <c r="Z746">
        <v>0.2102618195528938</v>
      </c>
      <c r="AC746" t="s">
        <v>471</v>
      </c>
      <c r="AD746">
        <v>34429.01773</v>
      </c>
      <c r="AF746" t="s">
        <v>471</v>
      </c>
      <c r="AG746">
        <v>0.2102618195528938</v>
      </c>
    </row>
    <row r="747" spans="1:33" hidden="1">
      <c r="A747" s="851" t="s">
        <v>5125</v>
      </c>
      <c r="B747" s="851" t="s">
        <v>471</v>
      </c>
      <c r="C747" s="854">
        <v>38.542000000000002</v>
      </c>
      <c r="D747" s="854">
        <v>0</v>
      </c>
      <c r="E747" s="855">
        <v>-1</v>
      </c>
      <c r="F747" s="854">
        <v>803.29888000000005</v>
      </c>
      <c r="G747" s="854">
        <v>710.31527000000006</v>
      </c>
      <c r="H747" s="855">
        <v>-0.11575219674151671</v>
      </c>
      <c r="I747" s="854">
        <v>1122.2532100000001</v>
      </c>
      <c r="J747" s="855">
        <v>-0.36706327621018786</v>
      </c>
      <c r="K747" s="854">
        <v>8114.2141199999996</v>
      </c>
      <c r="L747" s="854">
        <v>7228.9943999999996</v>
      </c>
      <c r="M747" s="855">
        <v>-0.10909494214826065</v>
      </c>
      <c r="O747" t="s">
        <v>471</v>
      </c>
      <c r="P747">
        <v>38.542000000000002</v>
      </c>
      <c r="Q747">
        <v>0</v>
      </c>
      <c r="R747">
        <v>-1</v>
      </c>
      <c r="S747">
        <v>803.29888000000005</v>
      </c>
      <c r="T747">
        <v>710.31527000000006</v>
      </c>
      <c r="U747">
        <v>-0.11575219674151671</v>
      </c>
      <c r="V747">
        <v>1122.2532100000001</v>
      </c>
      <c r="W747">
        <v>-0.36706327621018786</v>
      </c>
      <c r="X747">
        <v>8114.2141199999996</v>
      </c>
      <c r="Y747">
        <v>7228.9943999999996</v>
      </c>
      <c r="Z747">
        <v>-0.10909494214826065</v>
      </c>
      <c r="AC747" t="s">
        <v>471</v>
      </c>
      <c r="AD747">
        <v>7228.9943999999996</v>
      </c>
      <c r="AF747" t="s">
        <v>471</v>
      </c>
      <c r="AG747">
        <v>-0.10909494214826065</v>
      </c>
    </row>
    <row r="748" spans="1:33" hidden="1">
      <c r="A748" s="851" t="s">
        <v>5126</v>
      </c>
      <c r="B748" s="851" t="s">
        <v>471</v>
      </c>
      <c r="C748" s="854">
        <v>0</v>
      </c>
      <c r="D748" s="854">
        <v>0</v>
      </c>
      <c r="E748" s="855" t="s">
        <v>1082</v>
      </c>
      <c r="F748" s="854">
        <v>0</v>
      </c>
      <c r="G748" s="854">
        <v>0</v>
      </c>
      <c r="H748" s="855" t="s">
        <v>1082</v>
      </c>
      <c r="I748" s="854">
        <v>0</v>
      </c>
      <c r="J748" s="855" t="s">
        <v>1082</v>
      </c>
      <c r="K748" s="854">
        <v>15.29471</v>
      </c>
      <c r="L748" s="854">
        <v>21.713339999999999</v>
      </c>
      <c r="M748" s="855">
        <v>0.41966339995985535</v>
      </c>
      <c r="O748" t="s">
        <v>471</v>
      </c>
      <c r="P748">
        <v>0</v>
      </c>
      <c r="Q748">
        <v>0</v>
      </c>
      <c r="R748" t="s">
        <v>1082</v>
      </c>
      <c r="S748">
        <v>0</v>
      </c>
      <c r="T748">
        <v>0</v>
      </c>
      <c r="U748" t="s">
        <v>1082</v>
      </c>
      <c r="V748">
        <v>0</v>
      </c>
      <c r="W748" t="s">
        <v>1082</v>
      </c>
      <c r="X748">
        <v>15.29471</v>
      </c>
      <c r="Y748">
        <v>21.713339999999999</v>
      </c>
      <c r="Z748">
        <v>0.41966339995985535</v>
      </c>
      <c r="AC748" t="s">
        <v>471</v>
      </c>
      <c r="AD748">
        <v>21.713339999999999</v>
      </c>
      <c r="AF748" t="s">
        <v>471</v>
      </c>
      <c r="AG748">
        <v>0.41966339995985535</v>
      </c>
    </row>
    <row r="749" spans="1:33" hidden="1">
      <c r="A749" s="851" t="s">
        <v>5127</v>
      </c>
      <c r="B749" s="851" t="s">
        <v>471</v>
      </c>
      <c r="C749" s="854">
        <v>11306.100539999999</v>
      </c>
      <c r="D749" s="854">
        <v>2818.90067</v>
      </c>
      <c r="E749" s="855">
        <v>-0.75067436734469373</v>
      </c>
      <c r="F749" s="854">
        <v>158256.69561</v>
      </c>
      <c r="G749" s="854">
        <v>171913.10300999999</v>
      </c>
      <c r="H749" s="855">
        <v>8.6292762194745798E-2</v>
      </c>
      <c r="I749" s="854">
        <v>178518.01727000001</v>
      </c>
      <c r="J749" s="855">
        <v>-3.6998586254800236E-2</v>
      </c>
      <c r="K749" s="854">
        <v>1421884.7927000001</v>
      </c>
      <c r="L749" s="854">
        <v>1572278.9485500001</v>
      </c>
      <c r="M749" s="855">
        <v>0.10577098554125364</v>
      </c>
      <c r="O749" t="s">
        <v>471</v>
      </c>
      <c r="P749">
        <v>11306.100539999999</v>
      </c>
      <c r="Q749">
        <v>2818.90067</v>
      </c>
      <c r="R749">
        <v>-0.75067436734469373</v>
      </c>
      <c r="S749">
        <v>158256.69561</v>
      </c>
      <c r="T749">
        <v>171913.10300999999</v>
      </c>
      <c r="U749">
        <v>8.6292762194745798E-2</v>
      </c>
      <c r="V749">
        <v>178518.01727000001</v>
      </c>
      <c r="W749">
        <v>-3.6998586254800236E-2</v>
      </c>
      <c r="X749">
        <v>1421884.7927000001</v>
      </c>
      <c r="Y749">
        <v>1572278.9485500001</v>
      </c>
      <c r="Z749">
        <v>0.10577098554125364</v>
      </c>
      <c r="AC749" t="s">
        <v>471</v>
      </c>
      <c r="AD749">
        <v>1572278.9485500001</v>
      </c>
      <c r="AF749" t="s">
        <v>471</v>
      </c>
      <c r="AG749">
        <v>0.10577098554125364</v>
      </c>
    </row>
    <row r="750" spans="1:33" hidden="1">
      <c r="A750" s="851" t="s">
        <v>5128</v>
      </c>
      <c r="B750" s="851" t="s">
        <v>471</v>
      </c>
      <c r="C750" s="854">
        <v>936.54400999999996</v>
      </c>
      <c r="D750" s="854">
        <v>98.618369999999999</v>
      </c>
      <c r="E750" s="855">
        <v>-0.89469969489207457</v>
      </c>
      <c r="F750" s="854">
        <v>11041.43001</v>
      </c>
      <c r="G750" s="854">
        <v>9272.5484899999992</v>
      </c>
      <c r="H750" s="855">
        <v>-0.16020402415248391</v>
      </c>
      <c r="I750" s="854">
        <v>9398.1910900000003</v>
      </c>
      <c r="J750" s="855">
        <v>-1.3368806698736857E-2</v>
      </c>
      <c r="K750" s="854">
        <v>130901.14223</v>
      </c>
      <c r="L750" s="854">
        <v>143124.98723</v>
      </c>
      <c r="M750" s="855">
        <v>9.3382263834811186E-2</v>
      </c>
      <c r="O750" t="s">
        <v>471</v>
      </c>
      <c r="P750">
        <v>936.54400999999996</v>
      </c>
      <c r="Q750">
        <v>98.618369999999999</v>
      </c>
      <c r="R750">
        <v>-0.89469969489207457</v>
      </c>
      <c r="S750">
        <v>11041.43001</v>
      </c>
      <c r="T750">
        <v>9272.5484899999992</v>
      </c>
      <c r="U750">
        <v>-0.16020402415248391</v>
      </c>
      <c r="V750">
        <v>9398.1910900000003</v>
      </c>
      <c r="W750">
        <v>-1.3368806698736857E-2</v>
      </c>
      <c r="X750">
        <v>130901.14223</v>
      </c>
      <c r="Y750">
        <v>143124.98723</v>
      </c>
      <c r="Z750">
        <v>9.3382263834811186E-2</v>
      </c>
      <c r="AC750" t="s">
        <v>471</v>
      </c>
      <c r="AD750">
        <v>143124.98723</v>
      </c>
      <c r="AF750" t="s">
        <v>471</v>
      </c>
      <c r="AG750">
        <v>9.3382263834811186E-2</v>
      </c>
    </row>
    <row r="751" spans="1:33" hidden="1">
      <c r="A751" s="851" t="s">
        <v>5129</v>
      </c>
      <c r="B751" s="851" t="s">
        <v>471</v>
      </c>
      <c r="C751" s="854">
        <v>5021.5682200000001</v>
      </c>
      <c r="D751" s="854">
        <v>1582.8763200000001</v>
      </c>
      <c r="E751" s="855">
        <v>-0.6847844636072673</v>
      </c>
      <c r="F751" s="854">
        <v>140244.13192000001</v>
      </c>
      <c r="G751" s="854">
        <v>142805.54216000001</v>
      </c>
      <c r="H751" s="855">
        <v>1.8263938782558942E-2</v>
      </c>
      <c r="I751" s="854">
        <v>152093.05676000001</v>
      </c>
      <c r="J751" s="855">
        <v>-6.1064684988582529E-2</v>
      </c>
      <c r="K751" s="854">
        <v>1345184.04116</v>
      </c>
      <c r="L751" s="854">
        <v>1449562.42022</v>
      </c>
      <c r="M751" s="855">
        <v>7.7594125313879658E-2</v>
      </c>
      <c r="O751" t="s">
        <v>471</v>
      </c>
      <c r="P751">
        <v>5021.5682200000001</v>
      </c>
      <c r="Q751">
        <v>1582.8763200000001</v>
      </c>
      <c r="R751">
        <v>-0.6847844636072673</v>
      </c>
      <c r="S751">
        <v>140244.13192000001</v>
      </c>
      <c r="T751">
        <v>142805.54216000001</v>
      </c>
      <c r="U751">
        <v>1.8263938782558942E-2</v>
      </c>
      <c r="V751">
        <v>152093.05676000001</v>
      </c>
      <c r="W751">
        <v>-6.1064684988582529E-2</v>
      </c>
      <c r="X751">
        <v>1345184.04116</v>
      </c>
      <c r="Y751">
        <v>1449562.42022</v>
      </c>
      <c r="Z751">
        <v>7.7594125313879658E-2</v>
      </c>
      <c r="AC751" t="s">
        <v>471</v>
      </c>
      <c r="AD751">
        <v>1449562.42022</v>
      </c>
      <c r="AF751" t="s">
        <v>471</v>
      </c>
      <c r="AG751">
        <v>7.7594125313879658E-2</v>
      </c>
    </row>
    <row r="752" spans="1:33" hidden="1">
      <c r="A752" s="851" t="s">
        <v>5130</v>
      </c>
      <c r="B752" s="851" t="s">
        <v>471</v>
      </c>
      <c r="C752" s="854">
        <v>662.86578999999995</v>
      </c>
      <c r="D752" s="854">
        <v>6.3660399999999999</v>
      </c>
      <c r="E752" s="855">
        <v>-0.99039618562906984</v>
      </c>
      <c r="F752" s="854">
        <v>13875.698270000001</v>
      </c>
      <c r="G752" s="854">
        <v>13591.795340000001</v>
      </c>
      <c r="H752" s="855">
        <v>-2.0460442744983376E-2</v>
      </c>
      <c r="I752" s="854">
        <v>13806.01298</v>
      </c>
      <c r="J752" s="855">
        <v>-1.5516256598507083E-2</v>
      </c>
      <c r="K752" s="854">
        <v>122468.82152</v>
      </c>
      <c r="L752" s="854">
        <v>124771.02834</v>
      </c>
      <c r="M752" s="855">
        <v>1.8798309573216931E-2</v>
      </c>
      <c r="O752" t="s">
        <v>471</v>
      </c>
      <c r="P752">
        <v>662.86578999999995</v>
      </c>
      <c r="Q752">
        <v>6.3660399999999999</v>
      </c>
      <c r="R752">
        <v>-0.99039618562906984</v>
      </c>
      <c r="S752">
        <v>13875.698270000001</v>
      </c>
      <c r="T752">
        <v>13591.795340000001</v>
      </c>
      <c r="U752">
        <v>-2.0460442744983376E-2</v>
      </c>
      <c r="V752">
        <v>13806.01298</v>
      </c>
      <c r="W752">
        <v>-1.5516256598507083E-2</v>
      </c>
      <c r="X752">
        <v>122468.82152</v>
      </c>
      <c r="Y752">
        <v>124771.02834</v>
      </c>
      <c r="Z752">
        <v>1.8798309573216931E-2</v>
      </c>
      <c r="AC752" t="s">
        <v>471</v>
      </c>
      <c r="AD752">
        <v>124771.02834</v>
      </c>
      <c r="AF752" t="s">
        <v>471</v>
      </c>
      <c r="AG752">
        <v>1.8798309573216931E-2</v>
      </c>
    </row>
    <row r="753" spans="1:33" hidden="1">
      <c r="A753" s="851" t="s">
        <v>5131</v>
      </c>
      <c r="B753" s="851" t="s">
        <v>471</v>
      </c>
      <c r="C753" s="854">
        <v>4631.52736</v>
      </c>
      <c r="D753" s="854">
        <v>962.04211999999995</v>
      </c>
      <c r="E753" s="855">
        <v>-0.79228404687649301</v>
      </c>
      <c r="F753" s="854">
        <v>76530.820739999996</v>
      </c>
      <c r="G753" s="854">
        <v>70429.333369999993</v>
      </c>
      <c r="H753" s="855">
        <v>-7.9725884434569627E-2</v>
      </c>
      <c r="I753" s="854">
        <v>79462.326019999993</v>
      </c>
      <c r="J753" s="855">
        <v>-0.11367641878147983</v>
      </c>
      <c r="K753" s="854">
        <v>758883.34180000005</v>
      </c>
      <c r="L753" s="854">
        <v>786249.85132999998</v>
      </c>
      <c r="M753" s="855">
        <v>3.6061549941377224E-2</v>
      </c>
      <c r="O753" t="s">
        <v>471</v>
      </c>
      <c r="P753">
        <v>4631.52736</v>
      </c>
      <c r="Q753">
        <v>962.04211999999995</v>
      </c>
      <c r="R753">
        <v>-0.79228404687649301</v>
      </c>
      <c r="S753">
        <v>76530.820739999996</v>
      </c>
      <c r="T753">
        <v>70429.333369999993</v>
      </c>
      <c r="U753">
        <v>-7.9725884434569627E-2</v>
      </c>
      <c r="V753">
        <v>79462.326019999993</v>
      </c>
      <c r="W753">
        <v>-0.11367641878147983</v>
      </c>
      <c r="X753">
        <v>758883.34180000005</v>
      </c>
      <c r="Y753">
        <v>786249.85132999998</v>
      </c>
      <c r="Z753">
        <v>3.6061549941377224E-2</v>
      </c>
      <c r="AC753" t="s">
        <v>471</v>
      </c>
      <c r="AD753">
        <v>786249.85132999998</v>
      </c>
      <c r="AF753" t="s">
        <v>471</v>
      </c>
      <c r="AG753">
        <v>3.6061549941377224E-2</v>
      </c>
    </row>
    <row r="754" spans="1:33" hidden="1">
      <c r="A754" s="851" t="s">
        <v>5132</v>
      </c>
      <c r="B754" s="851" t="s">
        <v>471</v>
      </c>
      <c r="C754" s="854">
        <v>572.75005999999996</v>
      </c>
      <c r="D754" s="854">
        <v>48.035589999999999</v>
      </c>
      <c r="E754" s="855">
        <v>-0.91613167181510202</v>
      </c>
      <c r="F754" s="854">
        <v>15431.33915</v>
      </c>
      <c r="G754" s="854">
        <v>10924.67101</v>
      </c>
      <c r="H754" s="855">
        <v>-0.29204647089880076</v>
      </c>
      <c r="I754" s="854">
        <v>12580.284379999999</v>
      </c>
      <c r="J754" s="855">
        <v>-0.13160381116917164</v>
      </c>
      <c r="K754" s="854">
        <v>106080.18687999999</v>
      </c>
      <c r="L754" s="854">
        <v>111317.08392999999</v>
      </c>
      <c r="M754" s="855">
        <v>4.936734374274887E-2</v>
      </c>
      <c r="O754" t="s">
        <v>471</v>
      </c>
      <c r="P754">
        <v>572.75005999999996</v>
      </c>
      <c r="Q754">
        <v>48.035589999999999</v>
      </c>
      <c r="R754">
        <v>-0.91613167181510202</v>
      </c>
      <c r="S754">
        <v>15431.33915</v>
      </c>
      <c r="T754">
        <v>10924.67101</v>
      </c>
      <c r="U754">
        <v>-0.29204647089880076</v>
      </c>
      <c r="V754">
        <v>12580.284379999999</v>
      </c>
      <c r="W754">
        <v>-0.13160381116917164</v>
      </c>
      <c r="X754">
        <v>106080.18687999999</v>
      </c>
      <c r="Y754">
        <v>111317.08392999999</v>
      </c>
      <c r="Z754">
        <v>4.936734374274887E-2</v>
      </c>
      <c r="AC754" t="s">
        <v>471</v>
      </c>
      <c r="AD754">
        <v>111317.08392999999</v>
      </c>
      <c r="AF754" t="s">
        <v>471</v>
      </c>
      <c r="AG754">
        <v>4.936734374274887E-2</v>
      </c>
    </row>
    <row r="755" spans="1:33" hidden="1">
      <c r="A755" s="851" t="s">
        <v>5133</v>
      </c>
      <c r="B755" s="851" t="s">
        <v>471</v>
      </c>
      <c r="C755" s="854">
        <v>1.7701199999999999</v>
      </c>
      <c r="D755" s="854">
        <v>7.9410299999999996</v>
      </c>
      <c r="E755" s="855">
        <v>3.4861534811199242</v>
      </c>
      <c r="F755" s="854">
        <v>691.43295999999998</v>
      </c>
      <c r="G755" s="854">
        <v>828.26819</v>
      </c>
      <c r="H755" s="855">
        <v>0.19790093605025727</v>
      </c>
      <c r="I755" s="854">
        <v>634.94376999999997</v>
      </c>
      <c r="J755" s="855">
        <v>0.30447486712091054</v>
      </c>
      <c r="K755" s="854">
        <v>7030.95417</v>
      </c>
      <c r="L755" s="854">
        <v>6706.7191400000002</v>
      </c>
      <c r="M755" s="855">
        <v>-4.6115366728382456E-2</v>
      </c>
      <c r="O755" t="s">
        <v>471</v>
      </c>
      <c r="P755">
        <v>1.7701199999999999</v>
      </c>
      <c r="Q755">
        <v>7.9410299999999996</v>
      </c>
      <c r="R755">
        <v>3.4861534811199242</v>
      </c>
      <c r="S755">
        <v>691.43295999999998</v>
      </c>
      <c r="T755">
        <v>828.26819</v>
      </c>
      <c r="U755">
        <v>0.19790093605025727</v>
      </c>
      <c r="V755">
        <v>634.94376999999997</v>
      </c>
      <c r="W755">
        <v>0.30447486712091054</v>
      </c>
      <c r="X755">
        <v>7030.95417</v>
      </c>
      <c r="Y755">
        <v>6706.7191400000002</v>
      </c>
      <c r="Z755">
        <v>-4.6115366728382456E-2</v>
      </c>
      <c r="AC755" t="s">
        <v>471</v>
      </c>
      <c r="AD755">
        <v>6706.7191400000002</v>
      </c>
      <c r="AF755" t="s">
        <v>471</v>
      </c>
      <c r="AG755">
        <v>-4.6115366728382456E-2</v>
      </c>
    </row>
    <row r="756" spans="1:33" hidden="1">
      <c r="A756" s="851" t="s">
        <v>5134</v>
      </c>
      <c r="B756" s="851" t="s">
        <v>471</v>
      </c>
      <c r="C756" s="854">
        <v>609.78413</v>
      </c>
      <c r="D756" s="854">
        <v>216.34031999999999</v>
      </c>
      <c r="E756" s="855">
        <v>-0.6452181856553072</v>
      </c>
      <c r="F756" s="854">
        <v>12981.019619999999</v>
      </c>
      <c r="G756" s="854">
        <v>11779.62774</v>
      </c>
      <c r="H756" s="855">
        <v>-9.2549885538190102E-2</v>
      </c>
      <c r="I756" s="854">
        <v>12537.67813</v>
      </c>
      <c r="J756" s="855">
        <v>-6.0461784242661909E-2</v>
      </c>
      <c r="K756" s="854">
        <v>91013.749989999997</v>
      </c>
      <c r="L756" s="854">
        <v>135107.73951000001</v>
      </c>
      <c r="M756" s="855">
        <v>0.48447613162675718</v>
      </c>
      <c r="O756" t="s">
        <v>471</v>
      </c>
      <c r="P756">
        <v>609.78413</v>
      </c>
      <c r="Q756">
        <v>216.34031999999999</v>
      </c>
      <c r="R756">
        <v>-0.6452181856553072</v>
      </c>
      <c r="S756">
        <v>12981.019619999999</v>
      </c>
      <c r="T756">
        <v>11779.62774</v>
      </c>
      <c r="U756">
        <v>-9.2549885538190102E-2</v>
      </c>
      <c r="V756">
        <v>12537.67813</v>
      </c>
      <c r="W756">
        <v>-6.0461784242661909E-2</v>
      </c>
      <c r="X756">
        <v>91013.749989999997</v>
      </c>
      <c r="Y756">
        <v>135107.73951000001</v>
      </c>
      <c r="Z756">
        <v>0.48447613162675718</v>
      </c>
      <c r="AC756" t="s">
        <v>471</v>
      </c>
      <c r="AD756">
        <v>135107.73951000001</v>
      </c>
      <c r="AF756" t="s">
        <v>471</v>
      </c>
      <c r="AG756">
        <v>0.48447613162675718</v>
      </c>
    </row>
    <row r="757" spans="1:33" hidden="1">
      <c r="A757" s="851" t="s">
        <v>5135</v>
      </c>
      <c r="B757" s="851" t="s">
        <v>471</v>
      </c>
      <c r="C757" s="854">
        <v>396.21310999999997</v>
      </c>
      <c r="D757" s="854">
        <v>15.5343</v>
      </c>
      <c r="E757" s="855">
        <v>-0.96079306916421825</v>
      </c>
      <c r="F757" s="854">
        <v>18002.96717</v>
      </c>
      <c r="G757" s="854">
        <v>13187.738590000001</v>
      </c>
      <c r="H757" s="855">
        <v>-0.2674686086204755</v>
      </c>
      <c r="I757" s="854">
        <v>17046.965179999999</v>
      </c>
      <c r="J757" s="855">
        <v>-0.22638789656986902</v>
      </c>
      <c r="K757" s="854">
        <v>153287.02746000001</v>
      </c>
      <c r="L757" s="854">
        <v>167802.07868999999</v>
      </c>
      <c r="M757" s="855">
        <v>9.4691974073198404E-2</v>
      </c>
      <c r="O757" t="s">
        <v>471</v>
      </c>
      <c r="P757">
        <v>396.21310999999997</v>
      </c>
      <c r="Q757">
        <v>15.5343</v>
      </c>
      <c r="R757">
        <v>-0.96079306916421825</v>
      </c>
      <c r="S757">
        <v>18002.96717</v>
      </c>
      <c r="T757">
        <v>13187.738590000001</v>
      </c>
      <c r="U757">
        <v>-0.2674686086204755</v>
      </c>
      <c r="V757">
        <v>17046.965179999999</v>
      </c>
      <c r="W757">
        <v>-0.22638789656986902</v>
      </c>
      <c r="X757">
        <v>153287.02746000001</v>
      </c>
      <c r="Y757">
        <v>167802.07868999999</v>
      </c>
      <c r="Z757">
        <v>9.4691974073198404E-2</v>
      </c>
      <c r="AC757" t="s">
        <v>471</v>
      </c>
      <c r="AD757">
        <v>167802.07868999999</v>
      </c>
      <c r="AF757" t="s">
        <v>471</v>
      </c>
      <c r="AG757">
        <v>9.4691974073198404E-2</v>
      </c>
    </row>
    <row r="758" spans="1:33" hidden="1">
      <c r="A758" s="851" t="s">
        <v>5136</v>
      </c>
      <c r="B758" s="851" t="s">
        <v>471</v>
      </c>
      <c r="C758" s="854">
        <v>1745.4519399999999</v>
      </c>
      <c r="D758" s="854">
        <v>545.80151999999998</v>
      </c>
      <c r="E758" s="855">
        <v>-0.68730074573121724</v>
      </c>
      <c r="F758" s="854">
        <v>31028.916270000002</v>
      </c>
      <c r="G758" s="854">
        <v>39546.302949999998</v>
      </c>
      <c r="H758" s="855">
        <v>0.27449836165354391</v>
      </c>
      <c r="I758" s="854">
        <v>36019.170310000001</v>
      </c>
      <c r="J758" s="855">
        <v>9.7923761420477762E-2</v>
      </c>
      <c r="K758" s="854">
        <v>288736.68972000002</v>
      </c>
      <c r="L758" s="854">
        <v>371545.77111999999</v>
      </c>
      <c r="M758" s="855">
        <v>0.28679791778558994</v>
      </c>
      <c r="O758" t="s">
        <v>471</v>
      </c>
      <c r="P758">
        <v>1745.4519399999999</v>
      </c>
      <c r="Q758">
        <v>545.80151999999998</v>
      </c>
      <c r="R758">
        <v>-0.68730074573121724</v>
      </c>
      <c r="S758">
        <v>31028.916270000002</v>
      </c>
      <c r="T758">
        <v>39546.302949999998</v>
      </c>
      <c r="U758">
        <v>0.27449836165354391</v>
      </c>
      <c r="V758">
        <v>36019.170310000001</v>
      </c>
      <c r="W758">
        <v>9.7923761420477762E-2</v>
      </c>
      <c r="X758">
        <v>288736.68972000002</v>
      </c>
      <c r="Y758">
        <v>371545.77111999999</v>
      </c>
      <c r="Z758">
        <v>0.28679791778558994</v>
      </c>
      <c r="AC758" t="s">
        <v>471</v>
      </c>
      <c r="AD758">
        <v>371545.77111999999</v>
      </c>
      <c r="AF758" t="s">
        <v>471</v>
      </c>
      <c r="AG758">
        <v>0.28679791778558994</v>
      </c>
    </row>
    <row r="759" spans="1:33" hidden="1">
      <c r="A759" s="851" t="s">
        <v>5137</v>
      </c>
      <c r="B759" s="851" t="s">
        <v>471</v>
      </c>
      <c r="C759" s="854">
        <v>0</v>
      </c>
      <c r="D759" s="854">
        <v>0</v>
      </c>
      <c r="E759" s="855" t="s">
        <v>1082</v>
      </c>
      <c r="F759" s="854">
        <v>0.106</v>
      </c>
      <c r="G759" s="854">
        <v>190.05345</v>
      </c>
      <c r="H759" s="855">
        <v>1791.9570754716981</v>
      </c>
      <c r="I759" s="854">
        <v>54.5398</v>
      </c>
      <c r="J759" s="855">
        <v>2.4846744945892723</v>
      </c>
      <c r="K759" s="854">
        <v>223.99618000000001</v>
      </c>
      <c r="L759" s="854">
        <v>514.27147000000002</v>
      </c>
      <c r="M759" s="855">
        <v>1.2958939299768417</v>
      </c>
      <c r="O759" t="s">
        <v>471</v>
      </c>
      <c r="P759">
        <v>0</v>
      </c>
      <c r="Q759">
        <v>0</v>
      </c>
      <c r="R759" t="s">
        <v>1082</v>
      </c>
      <c r="S759">
        <v>0.106</v>
      </c>
      <c r="T759">
        <v>190.05345</v>
      </c>
      <c r="U759">
        <v>1791.9570754716981</v>
      </c>
      <c r="V759">
        <v>54.5398</v>
      </c>
      <c r="W759">
        <v>2.4846744945892723</v>
      </c>
      <c r="X759">
        <v>223.99618000000001</v>
      </c>
      <c r="Y759">
        <v>514.27147000000002</v>
      </c>
      <c r="Z759">
        <v>1.2958939299768417</v>
      </c>
      <c r="AC759" t="s">
        <v>471</v>
      </c>
      <c r="AD759">
        <v>514.27147000000002</v>
      </c>
      <c r="AF759" t="s">
        <v>471</v>
      </c>
      <c r="AG759">
        <v>1.2958939299768417</v>
      </c>
    </row>
    <row r="760" spans="1:33" hidden="1">
      <c r="A760" s="851" t="s">
        <v>5138</v>
      </c>
      <c r="B760" s="851" t="s">
        <v>471</v>
      </c>
      <c r="C760" s="854">
        <v>48.991309999999999</v>
      </c>
      <c r="D760" s="854">
        <v>31.419070000000001</v>
      </c>
      <c r="E760" s="855">
        <v>-0.35868075379082531</v>
      </c>
      <c r="F760" s="854">
        <v>2672.89066</v>
      </c>
      <c r="G760" s="854">
        <v>4525.3446899999999</v>
      </c>
      <c r="H760" s="855">
        <v>0.69305267803210469</v>
      </c>
      <c r="I760" s="854">
        <v>3039.4056</v>
      </c>
      <c r="J760" s="855">
        <v>0.48889134441286797</v>
      </c>
      <c r="K760" s="854">
        <v>25181.456630000001</v>
      </c>
      <c r="L760" s="854">
        <v>42482.452239999999</v>
      </c>
      <c r="M760" s="855">
        <v>0.68705301143653497</v>
      </c>
      <c r="O760" t="s">
        <v>471</v>
      </c>
      <c r="P760">
        <v>48.991309999999999</v>
      </c>
      <c r="Q760">
        <v>31.419070000000001</v>
      </c>
      <c r="R760">
        <v>-0.35868075379082531</v>
      </c>
      <c r="S760">
        <v>2672.89066</v>
      </c>
      <c r="T760">
        <v>4525.3446899999999</v>
      </c>
      <c r="U760">
        <v>0.69305267803210469</v>
      </c>
      <c r="V760">
        <v>3039.4056</v>
      </c>
      <c r="W760">
        <v>0.48889134441286797</v>
      </c>
      <c r="X760">
        <v>25181.456630000001</v>
      </c>
      <c r="Y760">
        <v>42482.452239999999</v>
      </c>
      <c r="Z760">
        <v>0.68705301143653497</v>
      </c>
      <c r="AC760" t="s">
        <v>471</v>
      </c>
      <c r="AD760">
        <v>42482.452239999999</v>
      </c>
      <c r="AF760" t="s">
        <v>471</v>
      </c>
      <c r="AG760">
        <v>0.68705301143653497</v>
      </c>
    </row>
    <row r="761" spans="1:33" hidden="1">
      <c r="A761" s="851" t="s">
        <v>5139</v>
      </c>
      <c r="B761" s="851" t="s">
        <v>471</v>
      </c>
      <c r="C761" s="854">
        <v>67.142210000000006</v>
      </c>
      <c r="D761" s="854">
        <v>0</v>
      </c>
      <c r="E761" s="855">
        <v>-1</v>
      </c>
      <c r="F761" s="854">
        <v>519.14356999999995</v>
      </c>
      <c r="G761" s="854">
        <v>120.91134</v>
      </c>
      <c r="H761" s="855">
        <v>-0.76709460159547005</v>
      </c>
      <c r="I761" s="854">
        <v>302.10239000000001</v>
      </c>
      <c r="J761" s="855">
        <v>-0.59976701938703636</v>
      </c>
      <c r="K761" s="854">
        <v>5431.8220700000002</v>
      </c>
      <c r="L761" s="854">
        <v>4860.8040700000001</v>
      </c>
      <c r="M761" s="855">
        <v>-0.10512457746982129</v>
      </c>
      <c r="O761" t="s">
        <v>471</v>
      </c>
      <c r="P761">
        <v>67.142210000000006</v>
      </c>
      <c r="Q761">
        <v>0</v>
      </c>
      <c r="R761">
        <v>-1</v>
      </c>
      <c r="S761">
        <v>519.14356999999995</v>
      </c>
      <c r="T761">
        <v>120.91134</v>
      </c>
      <c r="U761">
        <v>-0.76709460159547005</v>
      </c>
      <c r="V761">
        <v>302.10239000000001</v>
      </c>
      <c r="W761">
        <v>-0.59976701938703636</v>
      </c>
      <c r="X761">
        <v>5431.8220700000002</v>
      </c>
      <c r="Y761">
        <v>4860.8040700000001</v>
      </c>
      <c r="Z761">
        <v>-0.10512457746982129</v>
      </c>
      <c r="AC761" t="s">
        <v>471</v>
      </c>
      <c r="AD761">
        <v>4860.8040700000001</v>
      </c>
      <c r="AF761" t="s">
        <v>471</v>
      </c>
      <c r="AG761">
        <v>-0.10512457746982129</v>
      </c>
    </row>
    <row r="762" spans="1:33" hidden="1">
      <c r="A762" s="851" t="s">
        <v>5140</v>
      </c>
      <c r="B762" s="851" t="s">
        <v>471</v>
      </c>
      <c r="C762" s="854">
        <v>601.83784000000003</v>
      </c>
      <c r="D762" s="854">
        <v>49.35</v>
      </c>
      <c r="E762" s="855">
        <v>-0.91800116788934372</v>
      </c>
      <c r="F762" s="854">
        <v>7126.7681400000001</v>
      </c>
      <c r="G762" s="854">
        <v>5868.6224000000002</v>
      </c>
      <c r="H762" s="855">
        <v>-0.17653804856348254</v>
      </c>
      <c r="I762" s="854">
        <v>6903.6539899999998</v>
      </c>
      <c r="J762" s="855">
        <v>-0.14992518331585725</v>
      </c>
      <c r="K762" s="854">
        <v>66928.341830000005</v>
      </c>
      <c r="L762" s="854">
        <v>54877.042410000002</v>
      </c>
      <c r="M762" s="855">
        <v>-0.18006272216650254</v>
      </c>
      <c r="O762" t="s">
        <v>471</v>
      </c>
      <c r="P762">
        <v>601.83784000000003</v>
      </c>
      <c r="Q762">
        <v>49.35</v>
      </c>
      <c r="R762">
        <v>-0.91800116788934372</v>
      </c>
      <c r="S762">
        <v>7126.7681400000001</v>
      </c>
      <c r="T762">
        <v>5868.6224000000002</v>
      </c>
      <c r="U762">
        <v>-0.17653804856348254</v>
      </c>
      <c r="V762">
        <v>6903.6539899999998</v>
      </c>
      <c r="W762">
        <v>-0.14992518331585725</v>
      </c>
      <c r="X762">
        <v>66928.341830000005</v>
      </c>
      <c r="Y762">
        <v>54877.042410000002</v>
      </c>
      <c r="Z762">
        <v>-0.18006272216650254</v>
      </c>
      <c r="AC762" t="s">
        <v>471</v>
      </c>
      <c r="AD762">
        <v>54877.042410000002</v>
      </c>
      <c r="AF762" t="s">
        <v>471</v>
      </c>
      <c r="AG762">
        <v>-0.18006272216650254</v>
      </c>
    </row>
    <row r="763" spans="1:33" hidden="1">
      <c r="A763" s="851" t="s">
        <v>5141</v>
      </c>
      <c r="B763" s="851" t="s">
        <v>471</v>
      </c>
      <c r="C763" s="854">
        <v>0</v>
      </c>
      <c r="D763" s="854">
        <v>0</v>
      </c>
      <c r="E763" s="855" t="s">
        <v>1082</v>
      </c>
      <c r="F763" s="854">
        <v>1.645</v>
      </c>
      <c r="G763" s="854">
        <v>0</v>
      </c>
      <c r="H763" s="855">
        <v>-1</v>
      </c>
      <c r="I763" s="854">
        <v>0.15032999999999999</v>
      </c>
      <c r="J763" s="855">
        <v>-1</v>
      </c>
      <c r="K763" s="854">
        <v>2285.43577</v>
      </c>
      <c r="L763" s="854">
        <v>2046.5944</v>
      </c>
      <c r="M763" s="855">
        <v>-0.1045058334761253</v>
      </c>
      <c r="O763" t="s">
        <v>471</v>
      </c>
      <c r="P763">
        <v>0</v>
      </c>
      <c r="Q763">
        <v>0</v>
      </c>
      <c r="R763" t="s">
        <v>1082</v>
      </c>
      <c r="S763">
        <v>1.645</v>
      </c>
      <c r="T763">
        <v>0</v>
      </c>
      <c r="U763">
        <v>-1</v>
      </c>
      <c r="V763">
        <v>0.15032999999999999</v>
      </c>
      <c r="W763">
        <v>-1</v>
      </c>
      <c r="X763">
        <v>2285.43577</v>
      </c>
      <c r="Y763">
        <v>2046.5944</v>
      </c>
      <c r="Z763">
        <v>-0.1045058334761253</v>
      </c>
      <c r="AC763" t="s">
        <v>471</v>
      </c>
      <c r="AD763">
        <v>2046.5944</v>
      </c>
      <c r="AF763" t="s">
        <v>471</v>
      </c>
      <c r="AG763">
        <v>-0.1045058334761253</v>
      </c>
    </row>
    <row r="764" spans="1:33" hidden="1">
      <c r="A764" s="851" t="s">
        <v>5142</v>
      </c>
      <c r="B764" s="851" t="s">
        <v>471</v>
      </c>
      <c r="C764" s="854">
        <v>6642.6695399999999</v>
      </c>
      <c r="D764" s="854">
        <v>1081.3037099999999</v>
      </c>
      <c r="E764" s="855">
        <v>-0.83721850025976152</v>
      </c>
      <c r="F764" s="854">
        <v>132288.19071</v>
      </c>
      <c r="G764" s="854">
        <v>111824.00773</v>
      </c>
      <c r="H764" s="855">
        <v>-0.15469395166845423</v>
      </c>
      <c r="I764" s="854">
        <v>128972.09813</v>
      </c>
      <c r="J764" s="855">
        <v>-0.1329596916591621</v>
      </c>
      <c r="K764" s="854">
        <v>1382313.2543299999</v>
      </c>
      <c r="L764" s="854">
        <v>1330531.8437000001</v>
      </c>
      <c r="M764" s="855">
        <v>-3.7459968258134135E-2</v>
      </c>
      <c r="O764" t="s">
        <v>471</v>
      </c>
      <c r="P764">
        <v>6642.6695399999999</v>
      </c>
      <c r="Q764">
        <v>1081.3037099999999</v>
      </c>
      <c r="R764">
        <v>-0.83721850025976152</v>
      </c>
      <c r="S764">
        <v>132288.19071</v>
      </c>
      <c r="T764">
        <v>111824.00773</v>
      </c>
      <c r="U764">
        <v>-0.15469395166845423</v>
      </c>
      <c r="V764">
        <v>128972.09813</v>
      </c>
      <c r="W764">
        <v>-0.1329596916591621</v>
      </c>
      <c r="X764">
        <v>1382313.2543299999</v>
      </c>
      <c r="Y764">
        <v>1330531.8437000001</v>
      </c>
      <c r="Z764">
        <v>-3.7459968258134135E-2</v>
      </c>
      <c r="AC764" t="s">
        <v>471</v>
      </c>
      <c r="AD764">
        <v>1330531.8437000001</v>
      </c>
      <c r="AF764" t="s">
        <v>471</v>
      </c>
      <c r="AG764">
        <v>-3.7459968258134135E-2</v>
      </c>
    </row>
    <row r="765" spans="1:33" hidden="1">
      <c r="A765" s="851" t="s">
        <v>5143</v>
      </c>
      <c r="B765" s="851" t="s">
        <v>471</v>
      </c>
      <c r="C765" s="854">
        <v>0</v>
      </c>
      <c r="D765" s="854">
        <v>0</v>
      </c>
      <c r="E765" s="855" t="s">
        <v>1082</v>
      </c>
      <c r="F765" s="854">
        <v>0</v>
      </c>
      <c r="G765" s="854">
        <v>0</v>
      </c>
      <c r="H765" s="855" t="s">
        <v>1082</v>
      </c>
      <c r="I765" s="854">
        <v>0</v>
      </c>
      <c r="J765" s="855" t="s">
        <v>1082</v>
      </c>
      <c r="K765" s="854">
        <v>502.79399999999998</v>
      </c>
      <c r="L765" s="854">
        <v>94.144980000000004</v>
      </c>
      <c r="M765" s="855">
        <v>-0.81275635747443287</v>
      </c>
      <c r="O765" t="s">
        <v>471</v>
      </c>
      <c r="P765">
        <v>0</v>
      </c>
      <c r="Q765">
        <v>0</v>
      </c>
      <c r="R765" t="s">
        <v>1082</v>
      </c>
      <c r="S765">
        <v>0</v>
      </c>
      <c r="T765">
        <v>0</v>
      </c>
      <c r="U765" t="s">
        <v>1082</v>
      </c>
      <c r="V765">
        <v>0</v>
      </c>
      <c r="W765" t="s">
        <v>1082</v>
      </c>
      <c r="X765">
        <v>502.79399999999998</v>
      </c>
      <c r="Y765">
        <v>94.144980000000004</v>
      </c>
      <c r="Z765">
        <v>-0.81275635747443287</v>
      </c>
      <c r="AC765" t="s">
        <v>471</v>
      </c>
      <c r="AD765">
        <v>94.144980000000004</v>
      </c>
      <c r="AF765" t="s">
        <v>471</v>
      </c>
      <c r="AG765">
        <v>-0.81275635747443287</v>
      </c>
    </row>
    <row r="766" spans="1:33" hidden="1">
      <c r="A766" s="851" t="s">
        <v>5144</v>
      </c>
      <c r="B766" s="851" t="s">
        <v>471</v>
      </c>
      <c r="C766" s="854">
        <v>61.117780000000003</v>
      </c>
      <c r="D766" s="854">
        <v>21.179379999999998</v>
      </c>
      <c r="E766" s="855">
        <v>-0.65346614356738741</v>
      </c>
      <c r="F766" s="854">
        <v>1108.15524</v>
      </c>
      <c r="G766" s="854">
        <v>604.99842000000001</v>
      </c>
      <c r="H766" s="855">
        <v>-0.4540490373893824</v>
      </c>
      <c r="I766" s="854">
        <v>500.72233</v>
      </c>
      <c r="J766" s="855">
        <v>0.20825132763701593</v>
      </c>
      <c r="K766" s="854">
        <v>8479.8173200000001</v>
      </c>
      <c r="L766" s="854">
        <v>4870.2710200000001</v>
      </c>
      <c r="M766" s="855">
        <v>-0.42566321464104373</v>
      </c>
      <c r="O766" t="s">
        <v>471</v>
      </c>
      <c r="P766">
        <v>61.117780000000003</v>
      </c>
      <c r="Q766">
        <v>21.179379999999998</v>
      </c>
      <c r="R766">
        <v>-0.65346614356738741</v>
      </c>
      <c r="S766">
        <v>1108.15524</v>
      </c>
      <c r="T766">
        <v>604.99842000000001</v>
      </c>
      <c r="U766">
        <v>-0.4540490373893824</v>
      </c>
      <c r="V766">
        <v>500.72233</v>
      </c>
      <c r="W766">
        <v>0.20825132763701593</v>
      </c>
      <c r="X766">
        <v>8479.8173200000001</v>
      </c>
      <c r="Y766">
        <v>4870.2710200000001</v>
      </c>
      <c r="Z766">
        <v>-0.42566321464104373</v>
      </c>
      <c r="AC766" t="s">
        <v>471</v>
      </c>
      <c r="AD766">
        <v>4870.2710200000001</v>
      </c>
      <c r="AF766" t="s">
        <v>471</v>
      </c>
      <c r="AG766">
        <v>-0.42566321464104373</v>
      </c>
    </row>
    <row r="767" spans="1:33" hidden="1">
      <c r="A767" s="851" t="s">
        <v>5145</v>
      </c>
      <c r="B767" s="851" t="s">
        <v>471</v>
      </c>
      <c r="C767" s="854">
        <v>265.69080000000002</v>
      </c>
      <c r="D767" s="854">
        <v>0</v>
      </c>
      <c r="E767" s="855">
        <v>-1</v>
      </c>
      <c r="F767" s="854">
        <v>1050.08834</v>
      </c>
      <c r="G767" s="854">
        <v>799.83835999999997</v>
      </c>
      <c r="H767" s="855">
        <v>-0.23831326419641996</v>
      </c>
      <c r="I767" s="854">
        <v>913.07362999999998</v>
      </c>
      <c r="J767" s="855">
        <v>-0.12401548602383794</v>
      </c>
      <c r="K767" s="854">
        <v>11594.264300000001</v>
      </c>
      <c r="L767" s="854">
        <v>11036.559139999999</v>
      </c>
      <c r="M767" s="855">
        <v>-4.8101815308798979E-2</v>
      </c>
      <c r="O767" t="s">
        <v>471</v>
      </c>
      <c r="P767">
        <v>265.69080000000002</v>
      </c>
      <c r="Q767">
        <v>0</v>
      </c>
      <c r="R767">
        <v>-1</v>
      </c>
      <c r="S767">
        <v>1050.08834</v>
      </c>
      <c r="T767">
        <v>799.83835999999997</v>
      </c>
      <c r="U767">
        <v>-0.23831326419641996</v>
      </c>
      <c r="V767">
        <v>913.07362999999998</v>
      </c>
      <c r="W767">
        <v>-0.12401548602383794</v>
      </c>
      <c r="X767">
        <v>11594.264300000001</v>
      </c>
      <c r="Y767">
        <v>11036.559139999999</v>
      </c>
      <c r="Z767">
        <v>-4.8101815308798979E-2</v>
      </c>
      <c r="AC767" t="s">
        <v>471</v>
      </c>
      <c r="AD767">
        <v>11036.559139999999</v>
      </c>
      <c r="AF767" t="s">
        <v>471</v>
      </c>
      <c r="AG767">
        <v>-4.8101815308798979E-2</v>
      </c>
    </row>
    <row r="768" spans="1:33" hidden="1">
      <c r="A768" s="852" t="s">
        <v>735</v>
      </c>
      <c r="B768" s="852" t="s">
        <v>471</v>
      </c>
      <c r="C768" s="856">
        <v>35180.231670000001</v>
      </c>
      <c r="D768" s="856">
        <v>8463.3155599999991</v>
      </c>
      <c r="E768" s="857">
        <v>-0.75942979456792192</v>
      </c>
      <c r="F768" s="856">
        <v>663959.67637999996</v>
      </c>
      <c r="G768" s="856">
        <v>657223.61959999998</v>
      </c>
      <c r="H768" s="857">
        <v>-1.0145279931344509E-2</v>
      </c>
      <c r="I768" s="856">
        <v>704533.99482000002</v>
      </c>
      <c r="J768" s="857">
        <v>-6.7151302233595223E-2</v>
      </c>
      <c r="K768" s="856">
        <v>6354131.1013799999</v>
      </c>
      <c r="L768" s="856">
        <v>6849173.3736100001</v>
      </c>
      <c r="M768" s="857">
        <v>7.7908728090688273E-2</v>
      </c>
      <c r="O768" t="s">
        <v>471</v>
      </c>
      <c r="P768">
        <v>35180.231670000001</v>
      </c>
      <c r="Q768">
        <v>8463.3155599999991</v>
      </c>
      <c r="R768">
        <v>-0.75942979456792192</v>
      </c>
      <c r="S768">
        <v>663959.67637999996</v>
      </c>
      <c r="T768">
        <v>657223.61959999998</v>
      </c>
      <c r="U768">
        <v>-1.0145279931344509E-2</v>
      </c>
      <c r="V768">
        <v>704533.99482000002</v>
      </c>
      <c r="W768">
        <v>-6.7151302233595223E-2</v>
      </c>
      <c r="X768">
        <v>6354131.1013799999</v>
      </c>
      <c r="Y768">
        <v>6849173.3736100001</v>
      </c>
      <c r="Z768">
        <v>7.7908728090688273E-2</v>
      </c>
      <c r="AC768" t="s">
        <v>471</v>
      </c>
      <c r="AD768">
        <v>6849173.3736100001</v>
      </c>
      <c r="AF768" t="s">
        <v>471</v>
      </c>
      <c r="AG768">
        <v>7.7908728090688273E-2</v>
      </c>
    </row>
    <row r="769" spans="1:33" hidden="1">
      <c r="A769" s="851" t="s">
        <v>5119</v>
      </c>
      <c r="B769" s="851" t="s">
        <v>472</v>
      </c>
      <c r="C769" s="854">
        <v>0</v>
      </c>
      <c r="D769" s="854">
        <v>0.06</v>
      </c>
      <c r="E769" s="855" t="s">
        <v>1082</v>
      </c>
      <c r="F769" s="854">
        <v>3.0792099999999998</v>
      </c>
      <c r="G769" s="854">
        <v>6.34206</v>
      </c>
      <c r="H769" s="855">
        <v>1.0596386735558796</v>
      </c>
      <c r="I769" s="854">
        <v>1.04274</v>
      </c>
      <c r="J769" s="855">
        <v>5.082110593244721</v>
      </c>
      <c r="K769" s="854">
        <v>163.22426999999999</v>
      </c>
      <c r="L769" s="854">
        <v>128.53639999999999</v>
      </c>
      <c r="M769" s="855">
        <v>-0.21251661900524965</v>
      </c>
      <c r="O769" t="s">
        <v>472</v>
      </c>
      <c r="P769">
        <v>0</v>
      </c>
      <c r="Q769">
        <v>0.06</v>
      </c>
      <c r="R769" t="s">
        <v>1082</v>
      </c>
      <c r="S769">
        <v>3.0792099999999998</v>
      </c>
      <c r="T769">
        <v>6.34206</v>
      </c>
      <c r="U769">
        <v>1.0596386735558796</v>
      </c>
      <c r="V769">
        <v>1.04274</v>
      </c>
      <c r="W769">
        <v>5.082110593244721</v>
      </c>
      <c r="X769">
        <v>163.22426999999999</v>
      </c>
      <c r="Y769">
        <v>128.53639999999999</v>
      </c>
      <c r="Z769">
        <v>-0.21251661900524965</v>
      </c>
      <c r="AC769" t="s">
        <v>472</v>
      </c>
      <c r="AD769">
        <v>128.53639999999999</v>
      </c>
      <c r="AF769" t="s">
        <v>472</v>
      </c>
      <c r="AG769">
        <v>-0.21251661900524965</v>
      </c>
    </row>
    <row r="770" spans="1:33" hidden="1">
      <c r="A770" s="851" t="s">
        <v>5120</v>
      </c>
      <c r="B770" s="851" t="s">
        <v>472</v>
      </c>
      <c r="C770" s="854">
        <v>0</v>
      </c>
      <c r="D770" s="854">
        <v>0</v>
      </c>
      <c r="E770" s="855" t="s">
        <v>1082</v>
      </c>
      <c r="F770" s="854">
        <v>5.2160900000000003</v>
      </c>
      <c r="G770" s="854">
        <v>7.80511</v>
      </c>
      <c r="H770" s="855">
        <v>0.49635263195228596</v>
      </c>
      <c r="I770" s="854">
        <v>8.6778499999999994</v>
      </c>
      <c r="J770" s="855">
        <v>-0.10057099396739966</v>
      </c>
      <c r="K770" s="854">
        <v>37.547699999999999</v>
      </c>
      <c r="L770" s="854">
        <v>59.285220000000002</v>
      </c>
      <c r="M770" s="855">
        <v>0.57893080002237163</v>
      </c>
      <c r="O770" t="s">
        <v>472</v>
      </c>
      <c r="P770">
        <v>0</v>
      </c>
      <c r="Q770">
        <v>0</v>
      </c>
      <c r="R770" t="s">
        <v>1082</v>
      </c>
      <c r="S770">
        <v>5.2160900000000003</v>
      </c>
      <c r="T770">
        <v>7.80511</v>
      </c>
      <c r="U770">
        <v>0.49635263195228596</v>
      </c>
      <c r="V770">
        <v>8.6778499999999994</v>
      </c>
      <c r="W770">
        <v>-0.10057099396739966</v>
      </c>
      <c r="X770">
        <v>37.547699999999999</v>
      </c>
      <c r="Y770">
        <v>59.285220000000002</v>
      </c>
      <c r="Z770">
        <v>0.57893080002237163</v>
      </c>
      <c r="AC770" t="s">
        <v>472</v>
      </c>
      <c r="AD770">
        <v>59.285220000000002</v>
      </c>
      <c r="AF770" t="s">
        <v>472</v>
      </c>
      <c r="AG770">
        <v>0.57893080002237163</v>
      </c>
    </row>
    <row r="771" spans="1:33" hidden="1">
      <c r="A771" s="851" t="s">
        <v>5121</v>
      </c>
      <c r="B771" s="851" t="s">
        <v>472</v>
      </c>
      <c r="C771" s="854">
        <v>0.42680000000000001</v>
      </c>
      <c r="D771" s="854">
        <v>0.64412000000000003</v>
      </c>
      <c r="E771" s="855">
        <v>0.50918462980318657</v>
      </c>
      <c r="F771" s="854">
        <v>10.91849</v>
      </c>
      <c r="G771" s="854">
        <v>27.311969999999999</v>
      </c>
      <c r="H771" s="855">
        <v>1.5014420492210916</v>
      </c>
      <c r="I771" s="854">
        <v>6.3594900000000001</v>
      </c>
      <c r="J771" s="855">
        <v>3.2946792903204498</v>
      </c>
      <c r="K771" s="854">
        <v>84.617670000000004</v>
      </c>
      <c r="L771" s="854">
        <v>166.70822000000001</v>
      </c>
      <c r="M771" s="855">
        <v>0.97013484299437702</v>
      </c>
      <c r="O771" t="s">
        <v>472</v>
      </c>
      <c r="P771">
        <v>0.42680000000000001</v>
      </c>
      <c r="Q771">
        <v>0.64412000000000003</v>
      </c>
      <c r="R771">
        <v>0.50918462980318657</v>
      </c>
      <c r="S771">
        <v>10.91849</v>
      </c>
      <c r="T771">
        <v>27.311969999999999</v>
      </c>
      <c r="U771">
        <v>1.5014420492210916</v>
      </c>
      <c r="V771">
        <v>6.3594900000000001</v>
      </c>
      <c r="W771">
        <v>3.2946792903204498</v>
      </c>
      <c r="X771">
        <v>84.617670000000004</v>
      </c>
      <c r="Y771">
        <v>166.70822000000001</v>
      </c>
      <c r="Z771">
        <v>0.97013484299437702</v>
      </c>
      <c r="AC771" t="s">
        <v>472</v>
      </c>
      <c r="AD771">
        <v>166.70822000000001</v>
      </c>
      <c r="AF771" t="s">
        <v>472</v>
      </c>
      <c r="AG771">
        <v>0.97013484299437702</v>
      </c>
    </row>
    <row r="772" spans="1:33" hidden="1">
      <c r="A772" s="851" t="s">
        <v>5122</v>
      </c>
      <c r="B772" s="851" t="s">
        <v>472</v>
      </c>
      <c r="C772" s="854">
        <v>2.5241400000000001</v>
      </c>
      <c r="D772" s="854">
        <v>7.7296199999999997</v>
      </c>
      <c r="E772" s="855">
        <v>2.0622786374765263</v>
      </c>
      <c r="F772" s="854">
        <v>21.017659999999999</v>
      </c>
      <c r="G772" s="854">
        <v>37.968400000000003</v>
      </c>
      <c r="H772" s="855">
        <v>0.80649986725449008</v>
      </c>
      <c r="I772" s="854">
        <v>2.2345799999999998</v>
      </c>
      <c r="J772" s="855">
        <v>15.991291428366853</v>
      </c>
      <c r="K772" s="854">
        <v>48.214440000000003</v>
      </c>
      <c r="L772" s="854">
        <v>102.97642</v>
      </c>
      <c r="M772" s="855">
        <v>1.1358003950683653</v>
      </c>
      <c r="O772" t="s">
        <v>472</v>
      </c>
      <c r="P772">
        <v>2.5241400000000001</v>
      </c>
      <c r="Q772">
        <v>7.7296199999999997</v>
      </c>
      <c r="R772">
        <v>2.0622786374765263</v>
      </c>
      <c r="S772">
        <v>21.017659999999999</v>
      </c>
      <c r="T772">
        <v>37.968400000000003</v>
      </c>
      <c r="U772">
        <v>0.80649986725449008</v>
      </c>
      <c r="V772">
        <v>2.2345799999999998</v>
      </c>
      <c r="W772">
        <v>15.991291428366853</v>
      </c>
      <c r="X772">
        <v>48.214440000000003</v>
      </c>
      <c r="Y772">
        <v>102.97642</v>
      </c>
      <c r="Z772">
        <v>1.1358003950683653</v>
      </c>
      <c r="AC772" t="s">
        <v>472</v>
      </c>
      <c r="AD772">
        <v>102.97642</v>
      </c>
      <c r="AF772" t="s">
        <v>472</v>
      </c>
      <c r="AG772">
        <v>1.1358003950683653</v>
      </c>
    </row>
    <row r="773" spans="1:33" hidden="1">
      <c r="A773" s="851" t="s">
        <v>5123</v>
      </c>
      <c r="B773" s="851" t="s">
        <v>472</v>
      </c>
      <c r="C773" s="854">
        <v>2.843E-2</v>
      </c>
      <c r="D773" s="854">
        <v>0.01</v>
      </c>
      <c r="E773" s="855">
        <v>-0.64825888146324306</v>
      </c>
      <c r="F773" s="854">
        <v>0.30198000000000003</v>
      </c>
      <c r="G773" s="854">
        <v>0.01</v>
      </c>
      <c r="H773" s="855">
        <v>-0.96688522418703227</v>
      </c>
      <c r="I773" s="854">
        <v>0.24524000000000001</v>
      </c>
      <c r="J773" s="855">
        <v>-0.95922361768063935</v>
      </c>
      <c r="K773" s="854">
        <v>0.88144</v>
      </c>
      <c r="L773" s="854">
        <v>0.61241999999999996</v>
      </c>
      <c r="M773" s="855">
        <v>-0.30520511889635149</v>
      </c>
      <c r="O773" t="s">
        <v>472</v>
      </c>
      <c r="P773">
        <v>2.843E-2</v>
      </c>
      <c r="Q773">
        <v>0.01</v>
      </c>
      <c r="R773">
        <v>-0.64825888146324306</v>
      </c>
      <c r="S773">
        <v>0.30198000000000003</v>
      </c>
      <c r="T773">
        <v>0.01</v>
      </c>
      <c r="U773">
        <v>-0.96688522418703227</v>
      </c>
      <c r="V773">
        <v>0.24524000000000001</v>
      </c>
      <c r="W773">
        <v>-0.95922361768063935</v>
      </c>
      <c r="X773">
        <v>0.88144</v>
      </c>
      <c r="Y773">
        <v>0.61241999999999996</v>
      </c>
      <c r="Z773">
        <v>-0.30520511889635149</v>
      </c>
      <c r="AC773" t="s">
        <v>472</v>
      </c>
      <c r="AD773">
        <v>0.61241999999999996</v>
      </c>
      <c r="AF773" t="s">
        <v>472</v>
      </c>
      <c r="AG773">
        <v>-0.30520511889635149</v>
      </c>
    </row>
    <row r="774" spans="1:33">
      <c r="A774" s="851" t="s">
        <v>5124</v>
      </c>
      <c r="B774" s="851" t="s">
        <v>472</v>
      </c>
      <c r="C774" s="854">
        <v>1.48797</v>
      </c>
      <c r="D774" s="854">
        <v>0.24629999999999999</v>
      </c>
      <c r="E774" s="855">
        <v>-0.8344724692030081</v>
      </c>
      <c r="F774" s="854">
        <v>5.7288899999999998</v>
      </c>
      <c r="G774" s="854">
        <v>62.999929999999999</v>
      </c>
      <c r="H774" s="855">
        <v>9.9968824676333465</v>
      </c>
      <c r="I774" s="854">
        <v>1.8101</v>
      </c>
      <c r="J774" s="855">
        <v>33.804668250372906</v>
      </c>
      <c r="K774" s="854">
        <v>35.03342</v>
      </c>
      <c r="L774" s="854">
        <v>77.44605</v>
      </c>
      <c r="M774" s="855">
        <v>1.2106334465775821</v>
      </c>
      <c r="O774" t="s">
        <v>472</v>
      </c>
      <c r="P774">
        <v>1.48797</v>
      </c>
      <c r="Q774">
        <v>0.24629999999999999</v>
      </c>
      <c r="R774">
        <v>-0.8344724692030081</v>
      </c>
      <c r="S774">
        <v>5.7288899999999998</v>
      </c>
      <c r="T774">
        <v>62.999929999999999</v>
      </c>
      <c r="U774">
        <v>9.9968824676333465</v>
      </c>
      <c r="V774">
        <v>1.8101</v>
      </c>
      <c r="W774">
        <v>33.804668250372906</v>
      </c>
      <c r="X774">
        <v>35.03342</v>
      </c>
      <c r="Y774">
        <v>77.44605</v>
      </c>
      <c r="Z774">
        <v>1.2106334465775821</v>
      </c>
      <c r="AC774" t="s">
        <v>472</v>
      </c>
      <c r="AD774">
        <v>77.44605</v>
      </c>
      <c r="AF774" t="s">
        <v>472</v>
      </c>
      <c r="AG774">
        <v>1.2106334465775821</v>
      </c>
    </row>
    <row r="775" spans="1:33" hidden="1">
      <c r="A775" s="851" t="s">
        <v>5125</v>
      </c>
      <c r="B775" s="851" t="s">
        <v>472</v>
      </c>
      <c r="C775" s="854">
        <v>565.20686999999998</v>
      </c>
      <c r="D775" s="854">
        <v>0</v>
      </c>
      <c r="E775" s="855">
        <v>-1</v>
      </c>
      <c r="F775" s="854">
        <v>14922.829659999999</v>
      </c>
      <c r="G775" s="854">
        <v>30981.215540000001</v>
      </c>
      <c r="H775" s="855">
        <v>1.0760952343404289</v>
      </c>
      <c r="I775" s="854">
        <v>36612.205390000003</v>
      </c>
      <c r="J775" s="855">
        <v>-0.15380089208004966</v>
      </c>
      <c r="K775" s="854">
        <v>99516.172789999997</v>
      </c>
      <c r="L775" s="854">
        <v>177526.22283000001</v>
      </c>
      <c r="M775" s="855">
        <v>0.78389318894545501</v>
      </c>
      <c r="O775" t="s">
        <v>472</v>
      </c>
      <c r="P775">
        <v>565.20686999999998</v>
      </c>
      <c r="Q775">
        <v>0</v>
      </c>
      <c r="R775">
        <v>-1</v>
      </c>
      <c r="S775">
        <v>14922.829659999999</v>
      </c>
      <c r="T775">
        <v>30981.215540000001</v>
      </c>
      <c r="U775">
        <v>1.0760952343404289</v>
      </c>
      <c r="V775">
        <v>36612.205390000003</v>
      </c>
      <c r="W775">
        <v>-0.15380089208004966</v>
      </c>
      <c r="X775">
        <v>99516.172789999997</v>
      </c>
      <c r="Y775">
        <v>177526.22283000001</v>
      </c>
      <c r="Z775">
        <v>0.78389318894545501</v>
      </c>
      <c r="AC775" t="s">
        <v>472</v>
      </c>
      <c r="AD775">
        <v>177526.22283000001</v>
      </c>
      <c r="AF775" t="s">
        <v>472</v>
      </c>
      <c r="AG775">
        <v>0.78389318894545501</v>
      </c>
    </row>
    <row r="776" spans="1:33" hidden="1">
      <c r="A776" s="851" t="s">
        <v>5127</v>
      </c>
      <c r="B776" s="851" t="s">
        <v>472</v>
      </c>
      <c r="C776" s="854">
        <v>0</v>
      </c>
      <c r="D776" s="854">
        <v>8.9999999999999993E-3</v>
      </c>
      <c r="E776" s="855" t="s">
        <v>1082</v>
      </c>
      <c r="F776" s="854">
        <v>0.92650999999999994</v>
      </c>
      <c r="G776" s="854">
        <v>1.1781999999999999</v>
      </c>
      <c r="H776" s="855">
        <v>0.27165384075725041</v>
      </c>
      <c r="I776" s="854">
        <v>1.02</v>
      </c>
      <c r="J776" s="855">
        <v>0.15509803921568621</v>
      </c>
      <c r="K776" s="854">
        <v>1.19834</v>
      </c>
      <c r="L776" s="854">
        <v>3.08426</v>
      </c>
      <c r="M776" s="855">
        <v>1.5737770582639317</v>
      </c>
      <c r="O776" t="s">
        <v>472</v>
      </c>
      <c r="P776">
        <v>0</v>
      </c>
      <c r="Q776">
        <v>8.9999999999999993E-3</v>
      </c>
      <c r="R776" t="s">
        <v>1082</v>
      </c>
      <c r="S776">
        <v>0.92650999999999994</v>
      </c>
      <c r="T776">
        <v>1.1781999999999999</v>
      </c>
      <c r="U776">
        <v>0.27165384075725041</v>
      </c>
      <c r="V776">
        <v>1.02</v>
      </c>
      <c r="W776">
        <v>0.15509803921568621</v>
      </c>
      <c r="X776">
        <v>1.19834</v>
      </c>
      <c r="Y776">
        <v>3.08426</v>
      </c>
      <c r="Z776">
        <v>1.5737770582639317</v>
      </c>
      <c r="AC776" t="s">
        <v>472</v>
      </c>
      <c r="AD776">
        <v>3.08426</v>
      </c>
      <c r="AF776" t="s">
        <v>472</v>
      </c>
      <c r="AG776">
        <v>1.5737770582639317</v>
      </c>
    </row>
    <row r="777" spans="1:33" hidden="1">
      <c r="A777" s="851" t="s">
        <v>5128</v>
      </c>
      <c r="B777" s="851" t="s">
        <v>472</v>
      </c>
      <c r="C777" s="854">
        <v>42.033799999999999</v>
      </c>
      <c r="D777" s="854">
        <v>30.909939999999999</v>
      </c>
      <c r="E777" s="855">
        <v>-0.26464083666002125</v>
      </c>
      <c r="F777" s="854">
        <v>227.14274</v>
      </c>
      <c r="G777" s="854">
        <v>149.57893999999999</v>
      </c>
      <c r="H777" s="855">
        <v>-0.34147602516373632</v>
      </c>
      <c r="I777" s="854">
        <v>97.340649999999997</v>
      </c>
      <c r="J777" s="855">
        <v>0.53665441929964497</v>
      </c>
      <c r="K777" s="854">
        <v>3906.1166400000002</v>
      </c>
      <c r="L777" s="854">
        <v>1073.14393</v>
      </c>
      <c r="M777" s="855">
        <v>-0.72526577444958229</v>
      </c>
      <c r="O777" t="s">
        <v>472</v>
      </c>
      <c r="P777">
        <v>42.033799999999999</v>
      </c>
      <c r="Q777">
        <v>30.909939999999999</v>
      </c>
      <c r="R777">
        <v>-0.26464083666002125</v>
      </c>
      <c r="S777">
        <v>227.14274</v>
      </c>
      <c r="T777">
        <v>149.57893999999999</v>
      </c>
      <c r="U777">
        <v>-0.34147602516373632</v>
      </c>
      <c r="V777">
        <v>97.340649999999997</v>
      </c>
      <c r="W777">
        <v>0.53665441929964497</v>
      </c>
      <c r="X777">
        <v>3906.1166400000002</v>
      </c>
      <c r="Y777">
        <v>1073.14393</v>
      </c>
      <c r="Z777">
        <v>-0.72526577444958229</v>
      </c>
      <c r="AC777" t="s">
        <v>472</v>
      </c>
      <c r="AD777">
        <v>1073.14393</v>
      </c>
      <c r="AF777" t="s">
        <v>472</v>
      </c>
      <c r="AG777">
        <v>-0.72526577444958229</v>
      </c>
    </row>
    <row r="778" spans="1:33" hidden="1">
      <c r="A778" s="851" t="s">
        <v>5129</v>
      </c>
      <c r="B778" s="851" t="s">
        <v>472</v>
      </c>
      <c r="C778" s="854">
        <v>0</v>
      </c>
      <c r="D778" s="854">
        <v>0</v>
      </c>
      <c r="E778" s="855" t="s">
        <v>1082</v>
      </c>
      <c r="F778" s="854">
        <v>0.64012000000000002</v>
      </c>
      <c r="G778" s="854">
        <v>12.9</v>
      </c>
      <c r="H778" s="855">
        <v>19.152471411610321</v>
      </c>
      <c r="I778" s="854">
        <v>5.39175</v>
      </c>
      <c r="J778" s="855">
        <v>1.3925441646960635</v>
      </c>
      <c r="K778" s="854">
        <v>31.57978</v>
      </c>
      <c r="L778" s="854">
        <v>599.13649999999996</v>
      </c>
      <c r="M778" s="855">
        <v>17.972155600830657</v>
      </c>
      <c r="O778" t="s">
        <v>472</v>
      </c>
      <c r="P778">
        <v>0</v>
      </c>
      <c r="Q778">
        <v>0</v>
      </c>
      <c r="R778" t="s">
        <v>1082</v>
      </c>
      <c r="S778">
        <v>0.64012000000000002</v>
      </c>
      <c r="T778">
        <v>12.9</v>
      </c>
      <c r="U778">
        <v>19.152471411610321</v>
      </c>
      <c r="V778">
        <v>5.39175</v>
      </c>
      <c r="W778">
        <v>1.3925441646960635</v>
      </c>
      <c r="X778">
        <v>31.57978</v>
      </c>
      <c r="Y778">
        <v>599.13649999999996</v>
      </c>
      <c r="Z778">
        <v>17.972155600830657</v>
      </c>
      <c r="AC778" t="s">
        <v>472</v>
      </c>
      <c r="AD778">
        <v>599.13649999999996</v>
      </c>
      <c r="AF778" t="s">
        <v>472</v>
      </c>
      <c r="AG778">
        <v>17.972155600830657</v>
      </c>
    </row>
    <row r="779" spans="1:33" hidden="1">
      <c r="A779" s="851" t="s">
        <v>5130</v>
      </c>
      <c r="B779" s="851" t="s">
        <v>472</v>
      </c>
      <c r="C779" s="854">
        <v>0</v>
      </c>
      <c r="D779" s="854">
        <v>0</v>
      </c>
      <c r="E779" s="855" t="s">
        <v>1082</v>
      </c>
      <c r="F779" s="854">
        <v>1.8486100000000001</v>
      </c>
      <c r="G779" s="854">
        <v>54.944070000000004</v>
      </c>
      <c r="H779" s="855">
        <v>28.721828833556025</v>
      </c>
      <c r="I779" s="854">
        <v>42.903599999999997</v>
      </c>
      <c r="J779" s="855">
        <v>0.28064008614661717</v>
      </c>
      <c r="K779" s="854">
        <v>329.84050999999999</v>
      </c>
      <c r="L779" s="854">
        <v>304.45078999999998</v>
      </c>
      <c r="M779" s="855">
        <v>-7.6975748066846039E-2</v>
      </c>
      <c r="O779" t="s">
        <v>472</v>
      </c>
      <c r="P779">
        <v>0</v>
      </c>
      <c r="Q779">
        <v>0</v>
      </c>
      <c r="R779" t="s">
        <v>1082</v>
      </c>
      <c r="S779">
        <v>1.8486100000000001</v>
      </c>
      <c r="T779">
        <v>54.944070000000004</v>
      </c>
      <c r="U779">
        <v>28.721828833556025</v>
      </c>
      <c r="V779">
        <v>42.903599999999997</v>
      </c>
      <c r="W779">
        <v>0.28064008614661717</v>
      </c>
      <c r="X779">
        <v>329.84050999999999</v>
      </c>
      <c r="Y779">
        <v>304.45078999999998</v>
      </c>
      <c r="Z779">
        <v>-7.6975748066846039E-2</v>
      </c>
      <c r="AC779" t="s">
        <v>472</v>
      </c>
      <c r="AD779">
        <v>304.45078999999998</v>
      </c>
      <c r="AF779" t="s">
        <v>472</v>
      </c>
      <c r="AG779">
        <v>-7.6975748066846039E-2</v>
      </c>
    </row>
    <row r="780" spans="1:33" hidden="1">
      <c r="A780" s="851" t="s">
        <v>5131</v>
      </c>
      <c r="B780" s="851" t="s">
        <v>472</v>
      </c>
      <c r="C780" s="854">
        <v>2.7226499999999998</v>
      </c>
      <c r="D780" s="854">
        <v>1.88062</v>
      </c>
      <c r="E780" s="855">
        <v>-0.30926854351459054</v>
      </c>
      <c r="F780" s="854">
        <v>35.987679999999997</v>
      </c>
      <c r="G780" s="854">
        <v>36.610869999999998</v>
      </c>
      <c r="H780" s="855">
        <v>1.7316759513255731E-2</v>
      </c>
      <c r="I780" s="854">
        <v>103.80237</v>
      </c>
      <c r="J780" s="855">
        <v>-0.64730217624125541</v>
      </c>
      <c r="K780" s="854">
        <v>572.67577000000006</v>
      </c>
      <c r="L780" s="854">
        <v>645.74113</v>
      </c>
      <c r="M780" s="855">
        <v>0.1275859113089417</v>
      </c>
      <c r="O780" t="s">
        <v>472</v>
      </c>
      <c r="P780">
        <v>2.7226499999999998</v>
      </c>
      <c r="Q780">
        <v>1.88062</v>
      </c>
      <c r="R780">
        <v>-0.30926854351459054</v>
      </c>
      <c r="S780">
        <v>35.987679999999997</v>
      </c>
      <c r="T780">
        <v>36.610869999999998</v>
      </c>
      <c r="U780">
        <v>1.7316759513255731E-2</v>
      </c>
      <c r="V780">
        <v>103.80237</v>
      </c>
      <c r="W780">
        <v>-0.64730217624125541</v>
      </c>
      <c r="X780">
        <v>572.67577000000006</v>
      </c>
      <c r="Y780">
        <v>645.74113</v>
      </c>
      <c r="Z780">
        <v>0.1275859113089417</v>
      </c>
      <c r="AC780" t="s">
        <v>472</v>
      </c>
      <c r="AD780">
        <v>645.74113</v>
      </c>
      <c r="AF780" t="s">
        <v>472</v>
      </c>
      <c r="AG780">
        <v>0.1275859113089417</v>
      </c>
    </row>
    <row r="781" spans="1:33" hidden="1">
      <c r="A781" s="851" t="s">
        <v>5132</v>
      </c>
      <c r="B781" s="851" t="s">
        <v>472</v>
      </c>
      <c r="C781" s="854">
        <v>0</v>
      </c>
      <c r="D781" s="854">
        <v>0</v>
      </c>
      <c r="E781" s="855" t="s">
        <v>1082</v>
      </c>
      <c r="F781" s="854">
        <v>49.669800000000002</v>
      </c>
      <c r="G781" s="854">
        <v>17.478670000000001</v>
      </c>
      <c r="H781" s="855">
        <v>-0.64810267003289723</v>
      </c>
      <c r="I781" s="854">
        <v>20.547090000000001</v>
      </c>
      <c r="J781" s="855">
        <v>-0.1493359886971829</v>
      </c>
      <c r="K781" s="854">
        <v>1629.46792</v>
      </c>
      <c r="L781" s="854">
        <v>94.12424</v>
      </c>
      <c r="M781" s="855">
        <v>-0.94223621168313643</v>
      </c>
      <c r="O781" t="s">
        <v>472</v>
      </c>
      <c r="P781">
        <v>0</v>
      </c>
      <c r="Q781">
        <v>0</v>
      </c>
      <c r="R781" t="s">
        <v>1082</v>
      </c>
      <c r="S781">
        <v>49.669800000000002</v>
      </c>
      <c r="T781">
        <v>17.478670000000001</v>
      </c>
      <c r="U781">
        <v>-0.64810267003289723</v>
      </c>
      <c r="V781">
        <v>20.547090000000001</v>
      </c>
      <c r="W781">
        <v>-0.1493359886971829</v>
      </c>
      <c r="X781">
        <v>1629.46792</v>
      </c>
      <c r="Y781">
        <v>94.12424</v>
      </c>
      <c r="Z781">
        <v>-0.94223621168313643</v>
      </c>
      <c r="AC781" t="s">
        <v>472</v>
      </c>
      <c r="AD781">
        <v>94.12424</v>
      </c>
      <c r="AF781" t="s">
        <v>472</v>
      </c>
      <c r="AG781">
        <v>-0.94223621168313643</v>
      </c>
    </row>
    <row r="782" spans="1:33" hidden="1">
      <c r="A782" s="851" t="s">
        <v>5133</v>
      </c>
      <c r="B782" s="851" t="s">
        <v>472</v>
      </c>
      <c r="C782" s="854">
        <v>5.2739000000000003</v>
      </c>
      <c r="D782" s="854">
        <v>0</v>
      </c>
      <c r="E782" s="855">
        <v>-1</v>
      </c>
      <c r="F782" s="854">
        <v>20.130790000000001</v>
      </c>
      <c r="G782" s="854">
        <v>8.2512799999999995</v>
      </c>
      <c r="H782" s="855">
        <v>-0.5901164335825867</v>
      </c>
      <c r="I782" s="854">
        <v>22.964490000000001</v>
      </c>
      <c r="J782" s="855">
        <v>-0.64069395836789766</v>
      </c>
      <c r="K782" s="854">
        <v>142.76472999999999</v>
      </c>
      <c r="L782" s="854">
        <v>110.89846</v>
      </c>
      <c r="M782" s="855">
        <v>-0.22320828120502867</v>
      </c>
      <c r="O782" t="s">
        <v>472</v>
      </c>
      <c r="P782">
        <v>5.2739000000000003</v>
      </c>
      <c r="Q782">
        <v>0</v>
      </c>
      <c r="R782">
        <v>-1</v>
      </c>
      <c r="S782">
        <v>20.130790000000001</v>
      </c>
      <c r="T782">
        <v>8.2512799999999995</v>
      </c>
      <c r="U782">
        <v>-0.5901164335825867</v>
      </c>
      <c r="V782">
        <v>22.964490000000001</v>
      </c>
      <c r="W782">
        <v>-0.64069395836789766</v>
      </c>
      <c r="X782">
        <v>142.76472999999999</v>
      </c>
      <c r="Y782">
        <v>110.89846</v>
      </c>
      <c r="Z782">
        <v>-0.22320828120502867</v>
      </c>
      <c r="AC782" t="s">
        <v>472</v>
      </c>
      <c r="AD782">
        <v>110.89846</v>
      </c>
      <c r="AF782" t="s">
        <v>472</v>
      </c>
      <c r="AG782">
        <v>-0.22320828120502867</v>
      </c>
    </row>
    <row r="783" spans="1:33" hidden="1">
      <c r="A783" s="851" t="s">
        <v>5134</v>
      </c>
      <c r="B783" s="851" t="s">
        <v>472</v>
      </c>
      <c r="C783" s="854">
        <v>11.25929</v>
      </c>
      <c r="D783" s="854">
        <v>0.33878000000000003</v>
      </c>
      <c r="E783" s="855">
        <v>-0.9699110689928051</v>
      </c>
      <c r="F783" s="854">
        <v>742.45426999999995</v>
      </c>
      <c r="G783" s="854">
        <v>2076.7885500000002</v>
      </c>
      <c r="H783" s="855">
        <v>1.7971938931673197</v>
      </c>
      <c r="I783" s="854">
        <v>687.75612999999998</v>
      </c>
      <c r="J783" s="855">
        <v>2.0196583634957936</v>
      </c>
      <c r="K783" s="854">
        <v>9014.6419600000008</v>
      </c>
      <c r="L783" s="854">
        <v>11195.78577</v>
      </c>
      <c r="M783" s="855">
        <v>0.24195567829296238</v>
      </c>
      <c r="O783" t="s">
        <v>472</v>
      </c>
      <c r="P783">
        <v>11.25929</v>
      </c>
      <c r="Q783">
        <v>0.33878000000000003</v>
      </c>
      <c r="R783">
        <v>-0.9699110689928051</v>
      </c>
      <c r="S783">
        <v>742.45426999999995</v>
      </c>
      <c r="T783">
        <v>2076.7885500000002</v>
      </c>
      <c r="U783">
        <v>1.7971938931673197</v>
      </c>
      <c r="V783">
        <v>687.75612999999998</v>
      </c>
      <c r="W783">
        <v>2.0196583634957936</v>
      </c>
      <c r="X783">
        <v>9014.6419600000008</v>
      </c>
      <c r="Y783">
        <v>11195.78577</v>
      </c>
      <c r="Z783">
        <v>0.24195567829296238</v>
      </c>
      <c r="AC783" t="s">
        <v>472</v>
      </c>
      <c r="AD783">
        <v>11195.78577</v>
      </c>
      <c r="AF783" t="s">
        <v>472</v>
      </c>
      <c r="AG783">
        <v>0.24195567829296238</v>
      </c>
    </row>
    <row r="784" spans="1:33" hidden="1">
      <c r="A784" s="851" t="s">
        <v>5135</v>
      </c>
      <c r="B784" s="851" t="s">
        <v>472</v>
      </c>
      <c r="C784" s="854">
        <v>9.7460799999999992</v>
      </c>
      <c r="D784" s="854">
        <v>0</v>
      </c>
      <c r="E784" s="855">
        <v>-1</v>
      </c>
      <c r="F784" s="854">
        <v>998.38894000000005</v>
      </c>
      <c r="G784" s="854">
        <v>579.80213000000003</v>
      </c>
      <c r="H784" s="855">
        <v>-0.41926226666733712</v>
      </c>
      <c r="I784" s="854">
        <v>661.88288</v>
      </c>
      <c r="J784" s="855">
        <v>-0.12401098816757428</v>
      </c>
      <c r="K784" s="854">
        <v>10871.14662</v>
      </c>
      <c r="L784" s="854">
        <v>8106.2590499999997</v>
      </c>
      <c r="M784" s="855">
        <v>-0.25433265382635417</v>
      </c>
      <c r="O784" t="s">
        <v>472</v>
      </c>
      <c r="P784">
        <v>9.7460799999999992</v>
      </c>
      <c r="Q784">
        <v>0</v>
      </c>
      <c r="R784">
        <v>-1</v>
      </c>
      <c r="S784">
        <v>998.38894000000005</v>
      </c>
      <c r="T784">
        <v>579.80213000000003</v>
      </c>
      <c r="U784">
        <v>-0.41926226666733712</v>
      </c>
      <c r="V784">
        <v>661.88288</v>
      </c>
      <c r="W784">
        <v>-0.12401098816757428</v>
      </c>
      <c r="X784">
        <v>10871.14662</v>
      </c>
      <c r="Y784">
        <v>8106.2590499999997</v>
      </c>
      <c r="Z784">
        <v>-0.25433265382635417</v>
      </c>
      <c r="AC784" t="s">
        <v>472</v>
      </c>
      <c r="AD784">
        <v>8106.2590499999997</v>
      </c>
      <c r="AF784" t="s">
        <v>472</v>
      </c>
      <c r="AG784">
        <v>-0.25433265382635417</v>
      </c>
    </row>
    <row r="785" spans="1:33" hidden="1">
      <c r="A785" s="851" t="s">
        <v>5136</v>
      </c>
      <c r="B785" s="851" t="s">
        <v>472</v>
      </c>
      <c r="C785" s="854">
        <v>1.4114199999999999</v>
      </c>
      <c r="D785" s="854">
        <v>0.56503000000000003</v>
      </c>
      <c r="E785" s="855">
        <v>-0.59967267007694369</v>
      </c>
      <c r="F785" s="854">
        <v>27.694929999999999</v>
      </c>
      <c r="G785" s="854">
        <v>220.50268</v>
      </c>
      <c r="H785" s="855">
        <v>6.9618428354937167</v>
      </c>
      <c r="I785" s="854">
        <v>104.14048</v>
      </c>
      <c r="J785" s="855">
        <v>1.1173580148660731</v>
      </c>
      <c r="K785" s="854">
        <v>107.11021</v>
      </c>
      <c r="L785" s="854">
        <v>730.58507999999995</v>
      </c>
      <c r="M785" s="855">
        <v>5.8208724453065681</v>
      </c>
      <c r="O785" t="s">
        <v>472</v>
      </c>
      <c r="P785">
        <v>1.4114199999999999</v>
      </c>
      <c r="Q785">
        <v>0.56503000000000003</v>
      </c>
      <c r="R785">
        <v>-0.59967267007694369</v>
      </c>
      <c r="S785">
        <v>27.694929999999999</v>
      </c>
      <c r="T785">
        <v>220.50268</v>
      </c>
      <c r="U785">
        <v>6.9618428354937167</v>
      </c>
      <c r="V785">
        <v>104.14048</v>
      </c>
      <c r="W785">
        <v>1.1173580148660731</v>
      </c>
      <c r="X785">
        <v>107.11021</v>
      </c>
      <c r="Y785">
        <v>730.58507999999995</v>
      </c>
      <c r="Z785">
        <v>5.8208724453065681</v>
      </c>
      <c r="AC785" t="s">
        <v>472</v>
      </c>
      <c r="AD785">
        <v>730.58507999999995</v>
      </c>
      <c r="AF785" t="s">
        <v>472</v>
      </c>
      <c r="AG785">
        <v>5.8208724453065681</v>
      </c>
    </row>
    <row r="786" spans="1:33" hidden="1">
      <c r="A786" s="851" t="s">
        <v>5137</v>
      </c>
      <c r="B786" s="851" t="s">
        <v>472</v>
      </c>
      <c r="C786" s="854">
        <v>0.36391000000000001</v>
      </c>
      <c r="D786" s="854">
        <v>3.3E-3</v>
      </c>
      <c r="E786" s="855">
        <v>-0.9909318238025886</v>
      </c>
      <c r="F786" s="854">
        <v>1.6456299999999999</v>
      </c>
      <c r="G786" s="854">
        <v>0.36596000000000001</v>
      </c>
      <c r="H786" s="855">
        <v>-0.77761708281934583</v>
      </c>
      <c r="I786" s="854">
        <v>0</v>
      </c>
      <c r="J786" s="855" t="s">
        <v>1082</v>
      </c>
      <c r="K786" s="854">
        <v>1.6456299999999999</v>
      </c>
      <c r="L786" s="854">
        <v>0.44327</v>
      </c>
      <c r="M786" s="855">
        <v>-0.73063811427842218</v>
      </c>
      <c r="O786" t="s">
        <v>472</v>
      </c>
      <c r="P786">
        <v>0.36391000000000001</v>
      </c>
      <c r="Q786">
        <v>3.3E-3</v>
      </c>
      <c r="R786">
        <v>-0.9909318238025886</v>
      </c>
      <c r="S786">
        <v>1.6456299999999999</v>
      </c>
      <c r="T786">
        <v>0.36596000000000001</v>
      </c>
      <c r="U786">
        <v>-0.77761708281934583</v>
      </c>
      <c r="V786">
        <v>0</v>
      </c>
      <c r="W786" t="s">
        <v>1082</v>
      </c>
      <c r="X786">
        <v>1.6456299999999999</v>
      </c>
      <c r="Y786">
        <v>0.44327</v>
      </c>
      <c r="Z786">
        <v>-0.73063811427842218</v>
      </c>
      <c r="AC786" t="s">
        <v>472</v>
      </c>
      <c r="AD786">
        <v>0.44327</v>
      </c>
      <c r="AF786" t="s">
        <v>472</v>
      </c>
      <c r="AG786">
        <v>-0.73063811427842218</v>
      </c>
    </row>
    <row r="787" spans="1:33" hidden="1">
      <c r="A787" s="851" t="s">
        <v>5138</v>
      </c>
      <c r="B787" s="851" t="s">
        <v>472</v>
      </c>
      <c r="C787" s="854">
        <v>1.2571000000000001</v>
      </c>
      <c r="D787" s="854">
        <v>0.29499999999999998</v>
      </c>
      <c r="E787" s="855">
        <v>-0.7653329090764458</v>
      </c>
      <c r="F787" s="854">
        <v>30.643840000000001</v>
      </c>
      <c r="G787" s="854">
        <v>101.83941</v>
      </c>
      <c r="H787" s="855">
        <v>2.3233240351078717</v>
      </c>
      <c r="I787" s="854">
        <v>73.198329999999999</v>
      </c>
      <c r="J787" s="855">
        <v>0.39128051145429144</v>
      </c>
      <c r="K787" s="854">
        <v>67.929590000000005</v>
      </c>
      <c r="L787" s="854">
        <v>202.88086999999999</v>
      </c>
      <c r="M787" s="855">
        <v>1.9866346904198888</v>
      </c>
      <c r="O787" t="s">
        <v>472</v>
      </c>
      <c r="P787">
        <v>1.2571000000000001</v>
      </c>
      <c r="Q787">
        <v>0.29499999999999998</v>
      </c>
      <c r="R787">
        <v>-0.7653329090764458</v>
      </c>
      <c r="S787">
        <v>30.643840000000001</v>
      </c>
      <c r="T787">
        <v>101.83941</v>
      </c>
      <c r="U787">
        <v>2.3233240351078717</v>
      </c>
      <c r="V787">
        <v>73.198329999999999</v>
      </c>
      <c r="W787">
        <v>0.39128051145429144</v>
      </c>
      <c r="X787">
        <v>67.929590000000005</v>
      </c>
      <c r="Y787">
        <v>202.88086999999999</v>
      </c>
      <c r="Z787">
        <v>1.9866346904198888</v>
      </c>
      <c r="AC787" t="s">
        <v>472</v>
      </c>
      <c r="AD787">
        <v>202.88086999999999</v>
      </c>
      <c r="AF787" t="s">
        <v>472</v>
      </c>
      <c r="AG787">
        <v>1.9866346904198888</v>
      </c>
    </row>
    <row r="788" spans="1:33" hidden="1">
      <c r="A788" s="851" t="s">
        <v>5139</v>
      </c>
      <c r="B788" s="851" t="s">
        <v>472</v>
      </c>
      <c r="C788" s="854">
        <v>0</v>
      </c>
      <c r="D788" s="854">
        <v>0</v>
      </c>
      <c r="E788" s="855" t="s">
        <v>1082</v>
      </c>
      <c r="F788" s="854">
        <v>107.285</v>
      </c>
      <c r="G788" s="854">
        <v>582.95200999999997</v>
      </c>
      <c r="H788" s="855">
        <v>4.4336767488465298</v>
      </c>
      <c r="I788" s="854">
        <v>484.55700000000002</v>
      </c>
      <c r="J788" s="855">
        <v>0.20306178633267069</v>
      </c>
      <c r="K788" s="854">
        <v>1887.3105</v>
      </c>
      <c r="L788" s="854">
        <v>5513.1686300000001</v>
      </c>
      <c r="M788" s="855">
        <v>1.9211773208489009</v>
      </c>
      <c r="O788" t="s">
        <v>472</v>
      </c>
      <c r="P788">
        <v>0</v>
      </c>
      <c r="Q788">
        <v>0</v>
      </c>
      <c r="R788" t="s">
        <v>1082</v>
      </c>
      <c r="S788">
        <v>107.285</v>
      </c>
      <c r="T788">
        <v>582.95200999999997</v>
      </c>
      <c r="U788">
        <v>4.4336767488465298</v>
      </c>
      <c r="V788">
        <v>484.55700000000002</v>
      </c>
      <c r="W788">
        <v>0.20306178633267069</v>
      </c>
      <c r="X788">
        <v>1887.3105</v>
      </c>
      <c r="Y788">
        <v>5513.1686300000001</v>
      </c>
      <c r="Z788">
        <v>1.9211773208489009</v>
      </c>
      <c r="AC788" t="s">
        <v>472</v>
      </c>
      <c r="AD788">
        <v>5513.1686300000001</v>
      </c>
      <c r="AF788" t="s">
        <v>472</v>
      </c>
      <c r="AG788">
        <v>1.9211773208489009</v>
      </c>
    </row>
    <row r="789" spans="1:33" hidden="1">
      <c r="A789" s="851" t="s">
        <v>5140</v>
      </c>
      <c r="B789" s="851" t="s">
        <v>472</v>
      </c>
      <c r="C789" s="854">
        <v>0</v>
      </c>
      <c r="D789" s="854">
        <v>0</v>
      </c>
      <c r="E789" s="855" t="s">
        <v>1082</v>
      </c>
      <c r="F789" s="854">
        <v>0</v>
      </c>
      <c r="G789" s="854">
        <v>0</v>
      </c>
      <c r="H789" s="855" t="s">
        <v>1082</v>
      </c>
      <c r="I789" s="854">
        <v>0</v>
      </c>
      <c r="J789" s="855" t="s">
        <v>1082</v>
      </c>
      <c r="K789" s="854">
        <v>0</v>
      </c>
      <c r="L789" s="854">
        <v>0.06</v>
      </c>
      <c r="M789" s="855" t="s">
        <v>1082</v>
      </c>
      <c r="O789" t="s">
        <v>472</v>
      </c>
      <c r="P789">
        <v>0</v>
      </c>
      <c r="Q789">
        <v>0</v>
      </c>
      <c r="R789" t="s">
        <v>1082</v>
      </c>
      <c r="S789">
        <v>0</v>
      </c>
      <c r="T789">
        <v>0</v>
      </c>
      <c r="U789" t="s">
        <v>1082</v>
      </c>
      <c r="V789">
        <v>0</v>
      </c>
      <c r="W789" t="s">
        <v>1082</v>
      </c>
      <c r="X789">
        <v>0</v>
      </c>
      <c r="Y789">
        <v>0.06</v>
      </c>
      <c r="Z789" t="s">
        <v>1082</v>
      </c>
      <c r="AC789" t="s">
        <v>472</v>
      </c>
      <c r="AD789">
        <v>0.06</v>
      </c>
      <c r="AF789" t="s">
        <v>472</v>
      </c>
      <c r="AG789" t="s">
        <v>1082</v>
      </c>
    </row>
    <row r="790" spans="1:33" hidden="1">
      <c r="A790" s="851" t="s">
        <v>5142</v>
      </c>
      <c r="B790" s="851" t="s">
        <v>472</v>
      </c>
      <c r="C790" s="854">
        <v>7.6296999999999997</v>
      </c>
      <c r="D790" s="854">
        <v>9.0822400000000005</v>
      </c>
      <c r="E790" s="855">
        <v>0.19037970038140428</v>
      </c>
      <c r="F790" s="854">
        <v>24.651969999999999</v>
      </c>
      <c r="G790" s="854">
        <v>21.58175</v>
      </c>
      <c r="H790" s="855">
        <v>-0.1245425821952566</v>
      </c>
      <c r="I790" s="854">
        <v>3.6834600000000002</v>
      </c>
      <c r="J790" s="855">
        <v>4.8590971532200697</v>
      </c>
      <c r="K790" s="854">
        <v>158.76922999999999</v>
      </c>
      <c r="L790" s="854">
        <v>195.58915999999999</v>
      </c>
      <c r="M790" s="855">
        <v>0.23190847496079692</v>
      </c>
      <c r="O790" t="s">
        <v>472</v>
      </c>
      <c r="P790">
        <v>7.6296999999999997</v>
      </c>
      <c r="Q790">
        <v>9.0822400000000005</v>
      </c>
      <c r="R790">
        <v>0.19037970038140428</v>
      </c>
      <c r="S790">
        <v>24.651969999999999</v>
      </c>
      <c r="T790">
        <v>21.58175</v>
      </c>
      <c r="U790">
        <v>-0.1245425821952566</v>
      </c>
      <c r="V790">
        <v>3.6834600000000002</v>
      </c>
      <c r="W790">
        <v>4.8590971532200697</v>
      </c>
      <c r="X790">
        <v>158.76922999999999</v>
      </c>
      <c r="Y790">
        <v>195.58915999999999</v>
      </c>
      <c r="Z790">
        <v>0.23190847496079692</v>
      </c>
      <c r="AC790" t="s">
        <v>472</v>
      </c>
      <c r="AD790">
        <v>195.58915999999999</v>
      </c>
      <c r="AF790" t="s">
        <v>472</v>
      </c>
      <c r="AG790">
        <v>0.23190847496079692</v>
      </c>
    </row>
    <row r="791" spans="1:33" hidden="1">
      <c r="A791" s="851" t="s">
        <v>5144</v>
      </c>
      <c r="B791" s="851" t="s">
        <v>472</v>
      </c>
      <c r="C791" s="854">
        <v>0</v>
      </c>
      <c r="D791" s="854">
        <v>0</v>
      </c>
      <c r="E791" s="855" t="s">
        <v>1082</v>
      </c>
      <c r="F791" s="854">
        <v>0</v>
      </c>
      <c r="G791" s="854">
        <v>0</v>
      </c>
      <c r="H791" s="855" t="s">
        <v>1082</v>
      </c>
      <c r="I791" s="854">
        <v>2.7999999999999998E-4</v>
      </c>
      <c r="J791" s="855">
        <v>-1</v>
      </c>
      <c r="K791" s="854">
        <v>0</v>
      </c>
      <c r="L791" s="854">
        <v>119.78737</v>
      </c>
      <c r="M791" s="855" t="s">
        <v>1082</v>
      </c>
      <c r="O791" t="s">
        <v>472</v>
      </c>
      <c r="P791">
        <v>0</v>
      </c>
      <c r="Q791">
        <v>0</v>
      </c>
      <c r="R791" t="s">
        <v>1082</v>
      </c>
      <c r="S791">
        <v>0</v>
      </c>
      <c r="T791">
        <v>0</v>
      </c>
      <c r="U791" t="s">
        <v>1082</v>
      </c>
      <c r="V791">
        <v>2.7999999999999998E-4</v>
      </c>
      <c r="W791">
        <v>-1</v>
      </c>
      <c r="X791">
        <v>0</v>
      </c>
      <c r="Y791">
        <v>119.78737</v>
      </c>
      <c r="Z791" t="s">
        <v>1082</v>
      </c>
      <c r="AC791" t="s">
        <v>472</v>
      </c>
      <c r="AD791">
        <v>119.78737</v>
      </c>
      <c r="AF791" t="s">
        <v>472</v>
      </c>
      <c r="AG791" t="s">
        <v>1082</v>
      </c>
    </row>
    <row r="792" spans="1:33" hidden="1">
      <c r="A792" s="851" t="s">
        <v>5145</v>
      </c>
      <c r="B792" s="851" t="s">
        <v>472</v>
      </c>
      <c r="C792" s="854">
        <v>0</v>
      </c>
      <c r="D792" s="854">
        <v>0</v>
      </c>
      <c r="E792" s="855" t="s">
        <v>1082</v>
      </c>
      <c r="F792" s="854">
        <v>0</v>
      </c>
      <c r="G792" s="854">
        <v>0</v>
      </c>
      <c r="H792" s="855" t="s">
        <v>1082</v>
      </c>
      <c r="I792" s="854">
        <v>0.35599999999999998</v>
      </c>
      <c r="J792" s="855">
        <v>-1</v>
      </c>
      <c r="K792" s="854">
        <v>0</v>
      </c>
      <c r="L792" s="854">
        <v>0.35599999999999998</v>
      </c>
      <c r="M792" s="855" t="s">
        <v>1082</v>
      </c>
      <c r="O792" t="s">
        <v>472</v>
      </c>
      <c r="P792">
        <v>0</v>
      </c>
      <c r="Q792">
        <v>0</v>
      </c>
      <c r="R792" t="s">
        <v>1082</v>
      </c>
      <c r="S792">
        <v>0</v>
      </c>
      <c r="T792">
        <v>0</v>
      </c>
      <c r="U792" t="s">
        <v>1082</v>
      </c>
      <c r="V792">
        <v>0.35599999999999998</v>
      </c>
      <c r="W792">
        <v>-1</v>
      </c>
      <c r="X792">
        <v>0</v>
      </c>
      <c r="Y792">
        <v>0.35599999999999998</v>
      </c>
      <c r="Z792" t="s">
        <v>1082</v>
      </c>
      <c r="AC792" t="s">
        <v>472</v>
      </c>
      <c r="AD792">
        <v>0.35599999999999998</v>
      </c>
      <c r="AF792" t="s">
        <v>472</v>
      </c>
      <c r="AG792" t="s">
        <v>1082</v>
      </c>
    </row>
    <row r="793" spans="1:33" hidden="1">
      <c r="A793" s="852" t="s">
        <v>735</v>
      </c>
      <c r="B793" s="852" t="s">
        <v>472</v>
      </c>
      <c r="C793" s="856">
        <v>651.37206000000003</v>
      </c>
      <c r="D793" s="856">
        <v>51.773949999999999</v>
      </c>
      <c r="E793" s="857">
        <v>-0.92051554989939233</v>
      </c>
      <c r="F793" s="856">
        <v>17238.202809999999</v>
      </c>
      <c r="G793" s="856">
        <v>34988.427530000001</v>
      </c>
      <c r="H793" s="857">
        <v>1.0297027431248793</v>
      </c>
      <c r="I793" s="856">
        <v>38942.119899999998</v>
      </c>
      <c r="J793" s="857">
        <v>-0.10152740477798172</v>
      </c>
      <c r="K793" s="856">
        <v>128607.88916000001</v>
      </c>
      <c r="L793" s="856">
        <v>206957.28206999999</v>
      </c>
      <c r="M793" s="857">
        <v>0.60921140547238251</v>
      </c>
      <c r="O793" t="s">
        <v>472</v>
      </c>
      <c r="P793">
        <v>651.37206000000003</v>
      </c>
      <c r="Q793">
        <v>51.773949999999999</v>
      </c>
      <c r="R793">
        <v>-0.92051554989939233</v>
      </c>
      <c r="S793">
        <v>17238.202809999999</v>
      </c>
      <c r="T793">
        <v>34988.427530000001</v>
      </c>
      <c r="U793">
        <v>1.0297027431248793</v>
      </c>
      <c r="V793">
        <v>38942.119899999998</v>
      </c>
      <c r="W793">
        <v>-0.10152740477798172</v>
      </c>
      <c r="X793">
        <v>128607.88916000001</v>
      </c>
      <c r="Y793">
        <v>206957.28206999999</v>
      </c>
      <c r="Z793">
        <v>0.60921140547238251</v>
      </c>
      <c r="AC793" t="s">
        <v>472</v>
      </c>
      <c r="AD793">
        <v>206957.28206999999</v>
      </c>
      <c r="AF793" t="s">
        <v>472</v>
      </c>
      <c r="AG793">
        <v>0.60921140547238251</v>
      </c>
    </row>
    <row r="794" spans="1:33" hidden="1">
      <c r="A794" s="851" t="s">
        <v>5120</v>
      </c>
      <c r="B794" s="851" t="s">
        <v>680</v>
      </c>
      <c r="C794" s="854">
        <v>0</v>
      </c>
      <c r="D794" s="854">
        <v>0</v>
      </c>
      <c r="E794" s="855" t="s">
        <v>1082</v>
      </c>
      <c r="F794" s="854">
        <v>0</v>
      </c>
      <c r="G794" s="854">
        <v>0</v>
      </c>
      <c r="H794" s="855" t="s">
        <v>1082</v>
      </c>
      <c r="I794" s="854">
        <v>0</v>
      </c>
      <c r="J794" s="855" t="s">
        <v>1082</v>
      </c>
      <c r="K794" s="854">
        <v>4.0177500000000004</v>
      </c>
      <c r="L794" s="854">
        <v>3.9137400000000002</v>
      </c>
      <c r="M794" s="855">
        <v>-2.5887623669964555E-2</v>
      </c>
      <c r="O794" t="s">
        <v>680</v>
      </c>
      <c r="P794">
        <v>0</v>
      </c>
      <c r="Q794">
        <v>0</v>
      </c>
      <c r="R794" t="s">
        <v>1082</v>
      </c>
      <c r="S794">
        <v>0</v>
      </c>
      <c r="T794">
        <v>0</v>
      </c>
      <c r="U794" t="s">
        <v>1082</v>
      </c>
      <c r="V794">
        <v>0</v>
      </c>
      <c r="W794" t="s">
        <v>1082</v>
      </c>
      <c r="X794">
        <v>4.0177500000000004</v>
      </c>
      <c r="Y794">
        <v>3.9137400000000002</v>
      </c>
      <c r="Z794">
        <v>-2.5887623669964555E-2</v>
      </c>
      <c r="AC794" t="s">
        <v>680</v>
      </c>
      <c r="AD794">
        <v>3.9137400000000002</v>
      </c>
      <c r="AF794" t="s">
        <v>680</v>
      </c>
      <c r="AG794">
        <v>-2.5887623669964555E-2</v>
      </c>
    </row>
    <row r="795" spans="1:33" hidden="1">
      <c r="A795" s="851" t="s">
        <v>5121</v>
      </c>
      <c r="B795" s="851" t="s">
        <v>680</v>
      </c>
      <c r="C795" s="854">
        <v>0</v>
      </c>
      <c r="D795" s="854">
        <v>0</v>
      </c>
      <c r="E795" s="855" t="s">
        <v>1082</v>
      </c>
      <c r="F795" s="854">
        <v>0</v>
      </c>
      <c r="G795" s="854">
        <v>0</v>
      </c>
      <c r="H795" s="855" t="s">
        <v>1082</v>
      </c>
      <c r="I795" s="854">
        <v>0</v>
      </c>
      <c r="J795" s="855" t="s">
        <v>1082</v>
      </c>
      <c r="K795" s="854">
        <v>0</v>
      </c>
      <c r="L795" s="854">
        <v>4.4430800000000001</v>
      </c>
      <c r="M795" s="855" t="s">
        <v>1082</v>
      </c>
      <c r="O795" t="s">
        <v>680</v>
      </c>
      <c r="P795">
        <v>0</v>
      </c>
      <c r="Q795">
        <v>0</v>
      </c>
      <c r="R795" t="s">
        <v>1082</v>
      </c>
      <c r="S795">
        <v>0</v>
      </c>
      <c r="T795">
        <v>0</v>
      </c>
      <c r="U795" t="s">
        <v>1082</v>
      </c>
      <c r="V795">
        <v>0</v>
      </c>
      <c r="W795" t="s">
        <v>1082</v>
      </c>
      <c r="X795">
        <v>0</v>
      </c>
      <c r="Y795">
        <v>4.4430800000000001</v>
      </c>
      <c r="Z795" t="s">
        <v>1082</v>
      </c>
      <c r="AC795" t="s">
        <v>680</v>
      </c>
      <c r="AD795">
        <v>4.4430800000000001</v>
      </c>
      <c r="AF795" t="s">
        <v>680</v>
      </c>
      <c r="AG795" t="s">
        <v>1082</v>
      </c>
    </row>
    <row r="796" spans="1:33" hidden="1">
      <c r="A796" s="851" t="s">
        <v>5122</v>
      </c>
      <c r="B796" s="851" t="s">
        <v>680</v>
      </c>
      <c r="C796" s="854">
        <v>0</v>
      </c>
      <c r="D796" s="854">
        <v>0</v>
      </c>
      <c r="E796" s="855" t="s">
        <v>1082</v>
      </c>
      <c r="F796" s="854">
        <v>0</v>
      </c>
      <c r="G796" s="854">
        <v>0</v>
      </c>
      <c r="H796" s="855" t="s">
        <v>1082</v>
      </c>
      <c r="I796" s="854">
        <v>0</v>
      </c>
      <c r="J796" s="855" t="s">
        <v>1082</v>
      </c>
      <c r="K796" s="854">
        <v>0</v>
      </c>
      <c r="L796" s="854">
        <v>0</v>
      </c>
      <c r="M796" s="855" t="s">
        <v>1082</v>
      </c>
      <c r="O796" t="s">
        <v>680</v>
      </c>
      <c r="P796">
        <v>0</v>
      </c>
      <c r="Q796">
        <v>0</v>
      </c>
      <c r="R796" t="s">
        <v>1082</v>
      </c>
      <c r="S796">
        <v>0</v>
      </c>
      <c r="T796">
        <v>0</v>
      </c>
      <c r="U796" t="s">
        <v>1082</v>
      </c>
      <c r="V796">
        <v>0</v>
      </c>
      <c r="W796" t="s">
        <v>1082</v>
      </c>
      <c r="X796">
        <v>0</v>
      </c>
      <c r="Y796">
        <v>0</v>
      </c>
      <c r="Z796" t="s">
        <v>1082</v>
      </c>
      <c r="AC796" t="s">
        <v>680</v>
      </c>
      <c r="AD796">
        <v>0</v>
      </c>
      <c r="AF796" t="s">
        <v>680</v>
      </c>
      <c r="AG796" t="s">
        <v>1082</v>
      </c>
    </row>
    <row r="797" spans="1:33" hidden="1">
      <c r="A797" s="851" t="s">
        <v>5128</v>
      </c>
      <c r="B797" s="851" t="s">
        <v>680</v>
      </c>
      <c r="C797" s="854">
        <v>0</v>
      </c>
      <c r="D797" s="854">
        <v>0</v>
      </c>
      <c r="E797" s="855" t="s">
        <v>1082</v>
      </c>
      <c r="F797" s="854">
        <v>0</v>
      </c>
      <c r="G797" s="854">
        <v>0</v>
      </c>
      <c r="H797" s="855" t="s">
        <v>1082</v>
      </c>
      <c r="I797" s="854">
        <v>0</v>
      </c>
      <c r="J797" s="855" t="s">
        <v>1082</v>
      </c>
      <c r="K797" s="854">
        <v>0</v>
      </c>
      <c r="L797" s="854">
        <v>0</v>
      </c>
      <c r="M797" s="855" t="s">
        <v>1082</v>
      </c>
      <c r="O797" t="s">
        <v>680</v>
      </c>
      <c r="P797">
        <v>0</v>
      </c>
      <c r="Q797">
        <v>0</v>
      </c>
      <c r="R797" t="s">
        <v>1082</v>
      </c>
      <c r="S797">
        <v>0</v>
      </c>
      <c r="T797">
        <v>0</v>
      </c>
      <c r="U797" t="s">
        <v>1082</v>
      </c>
      <c r="V797">
        <v>0</v>
      </c>
      <c r="W797" t="s">
        <v>1082</v>
      </c>
      <c r="X797">
        <v>0</v>
      </c>
      <c r="Y797">
        <v>0</v>
      </c>
      <c r="Z797" t="s">
        <v>1082</v>
      </c>
      <c r="AC797" t="s">
        <v>680</v>
      </c>
      <c r="AD797">
        <v>0</v>
      </c>
      <c r="AF797" t="s">
        <v>680</v>
      </c>
      <c r="AG797" t="s">
        <v>1082</v>
      </c>
    </row>
    <row r="798" spans="1:33" hidden="1">
      <c r="A798" s="851" t="s">
        <v>5131</v>
      </c>
      <c r="B798" s="851" t="s">
        <v>680</v>
      </c>
      <c r="C798" s="854">
        <v>0</v>
      </c>
      <c r="D798" s="854">
        <v>0</v>
      </c>
      <c r="E798" s="855" t="s">
        <v>1082</v>
      </c>
      <c r="F798" s="854">
        <v>0</v>
      </c>
      <c r="G798" s="854">
        <v>0</v>
      </c>
      <c r="H798" s="855" t="s">
        <v>1082</v>
      </c>
      <c r="I798" s="854">
        <v>0</v>
      </c>
      <c r="J798" s="855" t="s">
        <v>1082</v>
      </c>
      <c r="K798" s="854">
        <v>0</v>
      </c>
      <c r="L798" s="854">
        <v>0.63105</v>
      </c>
      <c r="M798" s="855" t="s">
        <v>1082</v>
      </c>
      <c r="O798" t="s">
        <v>680</v>
      </c>
      <c r="P798">
        <v>0</v>
      </c>
      <c r="Q798">
        <v>0</v>
      </c>
      <c r="R798" t="s">
        <v>1082</v>
      </c>
      <c r="S798">
        <v>0</v>
      </c>
      <c r="T798">
        <v>0</v>
      </c>
      <c r="U798" t="s">
        <v>1082</v>
      </c>
      <c r="V798">
        <v>0</v>
      </c>
      <c r="W798" t="s">
        <v>1082</v>
      </c>
      <c r="X798">
        <v>0</v>
      </c>
      <c r="Y798">
        <v>0.63105</v>
      </c>
      <c r="Z798" t="s">
        <v>1082</v>
      </c>
      <c r="AC798" t="s">
        <v>680</v>
      </c>
      <c r="AD798">
        <v>0.63105</v>
      </c>
      <c r="AF798" t="s">
        <v>680</v>
      </c>
      <c r="AG798" t="s">
        <v>1082</v>
      </c>
    </row>
    <row r="799" spans="1:33" hidden="1">
      <c r="A799" s="851" t="s">
        <v>5132</v>
      </c>
      <c r="B799" s="851" t="s">
        <v>680</v>
      </c>
      <c r="C799" s="854">
        <v>0</v>
      </c>
      <c r="D799" s="854">
        <v>0</v>
      </c>
      <c r="E799" s="855" t="s">
        <v>1082</v>
      </c>
      <c r="F799" s="854">
        <v>0</v>
      </c>
      <c r="G799" s="854">
        <v>0</v>
      </c>
      <c r="H799" s="855" t="s">
        <v>1082</v>
      </c>
      <c r="I799" s="854">
        <v>0</v>
      </c>
      <c r="J799" s="855" t="s">
        <v>1082</v>
      </c>
      <c r="K799" s="854">
        <v>1.59575</v>
      </c>
      <c r="L799" s="854">
        <v>0</v>
      </c>
      <c r="M799" s="855">
        <v>-1</v>
      </c>
      <c r="O799" t="s">
        <v>680</v>
      </c>
      <c r="P799">
        <v>0</v>
      </c>
      <c r="Q799">
        <v>0</v>
      </c>
      <c r="R799" t="s">
        <v>1082</v>
      </c>
      <c r="S799">
        <v>0</v>
      </c>
      <c r="T799">
        <v>0</v>
      </c>
      <c r="U799" t="s">
        <v>1082</v>
      </c>
      <c r="V799">
        <v>0</v>
      </c>
      <c r="W799" t="s">
        <v>1082</v>
      </c>
      <c r="X799">
        <v>1.59575</v>
      </c>
      <c r="Y799">
        <v>0</v>
      </c>
      <c r="Z799">
        <v>-1</v>
      </c>
      <c r="AC799" t="s">
        <v>680</v>
      </c>
      <c r="AD799">
        <v>0</v>
      </c>
      <c r="AF799" t="s">
        <v>680</v>
      </c>
      <c r="AG799">
        <v>-1</v>
      </c>
    </row>
    <row r="800" spans="1:33" hidden="1">
      <c r="A800" s="851" t="s">
        <v>5133</v>
      </c>
      <c r="B800" s="851" t="s">
        <v>680</v>
      </c>
      <c r="C800" s="854">
        <v>0</v>
      </c>
      <c r="D800" s="854">
        <v>0</v>
      </c>
      <c r="E800" s="855" t="s">
        <v>1082</v>
      </c>
      <c r="F800" s="854">
        <v>3746.74944</v>
      </c>
      <c r="G800" s="854">
        <v>2908.16372</v>
      </c>
      <c r="H800" s="855">
        <v>-0.22381686670779888</v>
      </c>
      <c r="I800" s="854">
        <v>3555.83032</v>
      </c>
      <c r="J800" s="855">
        <v>-0.18214215575955828</v>
      </c>
      <c r="K800" s="854">
        <v>27313.692650000001</v>
      </c>
      <c r="L800" s="854">
        <v>46348.885600000001</v>
      </c>
      <c r="M800" s="855">
        <v>0.69691027112000548</v>
      </c>
      <c r="O800" t="s">
        <v>680</v>
      </c>
      <c r="P800">
        <v>0</v>
      </c>
      <c r="Q800">
        <v>0</v>
      </c>
      <c r="R800" t="s">
        <v>1082</v>
      </c>
      <c r="S800">
        <v>3746.74944</v>
      </c>
      <c r="T800">
        <v>2908.16372</v>
      </c>
      <c r="U800">
        <v>-0.22381686670779888</v>
      </c>
      <c r="V800">
        <v>3555.83032</v>
      </c>
      <c r="W800">
        <v>-0.18214215575955828</v>
      </c>
      <c r="X800">
        <v>27313.692650000001</v>
      </c>
      <c r="Y800">
        <v>46348.885600000001</v>
      </c>
      <c r="Z800">
        <v>0.69691027112000548</v>
      </c>
      <c r="AC800" t="s">
        <v>680</v>
      </c>
      <c r="AD800">
        <v>46348.885600000001</v>
      </c>
      <c r="AF800" t="s">
        <v>680</v>
      </c>
      <c r="AG800">
        <v>0.69691027112000548</v>
      </c>
    </row>
    <row r="801" spans="1:33" hidden="1">
      <c r="A801" s="851" t="s">
        <v>5134</v>
      </c>
      <c r="B801" s="851" t="s">
        <v>680</v>
      </c>
      <c r="C801" s="854">
        <v>0</v>
      </c>
      <c r="D801" s="854">
        <v>0</v>
      </c>
      <c r="E801" s="855" t="s">
        <v>1082</v>
      </c>
      <c r="F801" s="854">
        <v>0</v>
      </c>
      <c r="G801" s="854">
        <v>0</v>
      </c>
      <c r="H801" s="855" t="s">
        <v>1082</v>
      </c>
      <c r="I801" s="854">
        <v>0</v>
      </c>
      <c r="J801" s="855" t="s">
        <v>1082</v>
      </c>
      <c r="K801" s="854">
        <v>0</v>
      </c>
      <c r="L801" s="854">
        <v>1.5405599999999999</v>
      </c>
      <c r="M801" s="855" t="s">
        <v>1082</v>
      </c>
      <c r="O801" t="s">
        <v>680</v>
      </c>
      <c r="P801">
        <v>0</v>
      </c>
      <c r="Q801">
        <v>0</v>
      </c>
      <c r="R801" t="s">
        <v>1082</v>
      </c>
      <c r="S801">
        <v>0</v>
      </c>
      <c r="T801">
        <v>0</v>
      </c>
      <c r="U801" t="s">
        <v>1082</v>
      </c>
      <c r="V801">
        <v>0</v>
      </c>
      <c r="W801" t="s">
        <v>1082</v>
      </c>
      <c r="X801">
        <v>0</v>
      </c>
      <c r="Y801">
        <v>1.5405599999999999</v>
      </c>
      <c r="Z801" t="s">
        <v>1082</v>
      </c>
      <c r="AC801" t="s">
        <v>680</v>
      </c>
      <c r="AD801">
        <v>1.5405599999999999</v>
      </c>
      <c r="AF801" t="s">
        <v>680</v>
      </c>
      <c r="AG801" t="s">
        <v>1082</v>
      </c>
    </row>
    <row r="802" spans="1:33" hidden="1">
      <c r="A802" s="851" t="s">
        <v>5135</v>
      </c>
      <c r="B802" s="851" t="s">
        <v>680</v>
      </c>
      <c r="C802" s="854">
        <v>0</v>
      </c>
      <c r="D802" s="854">
        <v>0</v>
      </c>
      <c r="E802" s="855" t="s">
        <v>1082</v>
      </c>
      <c r="F802" s="854">
        <v>0</v>
      </c>
      <c r="G802" s="854">
        <v>0</v>
      </c>
      <c r="H802" s="855" t="s">
        <v>1082</v>
      </c>
      <c r="I802" s="854">
        <v>0</v>
      </c>
      <c r="J802" s="855" t="s">
        <v>1082</v>
      </c>
      <c r="K802" s="854">
        <v>75.821569999999994</v>
      </c>
      <c r="L802" s="854">
        <v>99.503500000000003</v>
      </c>
      <c r="M802" s="855">
        <v>0.31233763690200567</v>
      </c>
      <c r="O802" t="s">
        <v>680</v>
      </c>
      <c r="P802">
        <v>0</v>
      </c>
      <c r="Q802">
        <v>0</v>
      </c>
      <c r="R802" t="s">
        <v>1082</v>
      </c>
      <c r="S802">
        <v>0</v>
      </c>
      <c r="T802">
        <v>0</v>
      </c>
      <c r="U802" t="s">
        <v>1082</v>
      </c>
      <c r="V802">
        <v>0</v>
      </c>
      <c r="W802" t="s">
        <v>1082</v>
      </c>
      <c r="X802">
        <v>75.821569999999994</v>
      </c>
      <c r="Y802">
        <v>99.503500000000003</v>
      </c>
      <c r="Z802">
        <v>0.31233763690200567</v>
      </c>
      <c r="AC802" t="s">
        <v>680</v>
      </c>
      <c r="AD802">
        <v>99.503500000000003</v>
      </c>
      <c r="AF802" t="s">
        <v>680</v>
      </c>
      <c r="AG802">
        <v>0.31233763690200567</v>
      </c>
    </row>
    <row r="803" spans="1:33" hidden="1">
      <c r="A803" s="851" t="s">
        <v>5136</v>
      </c>
      <c r="B803" s="851" t="s">
        <v>680</v>
      </c>
      <c r="C803" s="854">
        <v>0</v>
      </c>
      <c r="D803" s="854">
        <v>0</v>
      </c>
      <c r="E803" s="855" t="s">
        <v>1082</v>
      </c>
      <c r="F803" s="854">
        <v>112</v>
      </c>
      <c r="G803" s="854">
        <v>94.674220000000005</v>
      </c>
      <c r="H803" s="855">
        <v>-0.15469446428571421</v>
      </c>
      <c r="I803" s="854">
        <v>141.36135999999999</v>
      </c>
      <c r="J803" s="855">
        <v>-0.33026804495938622</v>
      </c>
      <c r="K803" s="854">
        <v>772.78234999999995</v>
      </c>
      <c r="L803" s="854">
        <v>1002.52026</v>
      </c>
      <c r="M803" s="855">
        <v>0.2972866939831118</v>
      </c>
      <c r="O803" t="s">
        <v>680</v>
      </c>
      <c r="P803">
        <v>0</v>
      </c>
      <c r="Q803">
        <v>0</v>
      </c>
      <c r="R803" t="s">
        <v>1082</v>
      </c>
      <c r="S803">
        <v>112</v>
      </c>
      <c r="T803">
        <v>94.674220000000005</v>
      </c>
      <c r="U803">
        <v>-0.15469446428571421</v>
      </c>
      <c r="V803">
        <v>141.36135999999999</v>
      </c>
      <c r="W803">
        <v>-0.33026804495938622</v>
      </c>
      <c r="X803">
        <v>772.78234999999995</v>
      </c>
      <c r="Y803">
        <v>1002.52026</v>
      </c>
      <c r="Z803">
        <v>0.2972866939831118</v>
      </c>
      <c r="AC803" t="s">
        <v>680</v>
      </c>
      <c r="AD803">
        <v>1002.52026</v>
      </c>
      <c r="AF803" t="s">
        <v>680</v>
      </c>
      <c r="AG803">
        <v>0.2972866939831118</v>
      </c>
    </row>
    <row r="804" spans="1:33" hidden="1">
      <c r="A804" s="852" t="s">
        <v>735</v>
      </c>
      <c r="B804" s="852" t="s">
        <v>680</v>
      </c>
      <c r="C804" s="856">
        <v>0</v>
      </c>
      <c r="D804" s="856">
        <v>0</v>
      </c>
      <c r="E804" s="857" t="s">
        <v>1082</v>
      </c>
      <c r="F804" s="856">
        <v>3858.74944</v>
      </c>
      <c r="G804" s="856">
        <v>3002.8379399999999</v>
      </c>
      <c r="H804" s="857">
        <v>-0.22181059260484148</v>
      </c>
      <c r="I804" s="856">
        <v>3697.1916799999999</v>
      </c>
      <c r="J804" s="857">
        <v>-0.18780571852850214</v>
      </c>
      <c r="K804" s="856">
        <v>28167.910070000002</v>
      </c>
      <c r="L804" s="856">
        <v>47461.437790000004</v>
      </c>
      <c r="M804" s="857">
        <v>0.68494707885866246</v>
      </c>
      <c r="O804" t="s">
        <v>680</v>
      </c>
      <c r="P804">
        <v>0</v>
      </c>
      <c r="Q804">
        <v>0</v>
      </c>
      <c r="R804" t="s">
        <v>1082</v>
      </c>
      <c r="S804">
        <v>3858.74944</v>
      </c>
      <c r="T804">
        <v>3002.8379399999999</v>
      </c>
      <c r="U804">
        <v>-0.22181059260484148</v>
      </c>
      <c r="V804">
        <v>3697.1916799999999</v>
      </c>
      <c r="W804">
        <v>-0.18780571852850214</v>
      </c>
      <c r="X804">
        <v>28167.910070000002</v>
      </c>
      <c r="Y804">
        <v>47461.437790000004</v>
      </c>
      <c r="Z804">
        <v>0.68494707885866246</v>
      </c>
      <c r="AC804" t="s">
        <v>680</v>
      </c>
      <c r="AD804">
        <v>47461.437790000004</v>
      </c>
      <c r="AF804" t="s">
        <v>680</v>
      </c>
      <c r="AG804">
        <v>0.68494707885866246</v>
      </c>
    </row>
    <row r="805" spans="1:33" hidden="1">
      <c r="A805" s="851" t="s">
        <v>5119</v>
      </c>
      <c r="B805" s="851" t="s">
        <v>474</v>
      </c>
      <c r="C805" s="854">
        <v>0</v>
      </c>
      <c r="D805" s="854">
        <v>0</v>
      </c>
      <c r="E805" s="855" t="s">
        <v>1082</v>
      </c>
      <c r="F805" s="854">
        <v>45.942489999999999</v>
      </c>
      <c r="G805" s="854">
        <v>383.04791</v>
      </c>
      <c r="H805" s="855">
        <v>7.3375522310610499</v>
      </c>
      <c r="I805" s="854">
        <v>296.02641</v>
      </c>
      <c r="J805" s="855">
        <v>0.29396532559375355</v>
      </c>
      <c r="K805" s="854">
        <v>4252.1349799999998</v>
      </c>
      <c r="L805" s="854">
        <v>4839.0559199999998</v>
      </c>
      <c r="M805" s="855">
        <v>0.1380297057267923</v>
      </c>
      <c r="O805" t="s">
        <v>474</v>
      </c>
      <c r="P805">
        <v>0</v>
      </c>
      <c r="Q805">
        <v>0</v>
      </c>
      <c r="R805" t="s">
        <v>1082</v>
      </c>
      <c r="S805">
        <v>45.942489999999999</v>
      </c>
      <c r="T805">
        <v>383.04791</v>
      </c>
      <c r="U805">
        <v>7.3375522310610499</v>
      </c>
      <c r="V805">
        <v>296.02641</v>
      </c>
      <c r="W805">
        <v>0.29396532559375355</v>
      </c>
      <c r="X805">
        <v>4252.1349799999998</v>
      </c>
      <c r="Y805">
        <v>4839.0559199999998</v>
      </c>
      <c r="Z805">
        <v>0.1380297057267923</v>
      </c>
      <c r="AC805" t="s">
        <v>474</v>
      </c>
      <c r="AD805">
        <v>4839.0559199999998</v>
      </c>
      <c r="AF805" t="s">
        <v>474</v>
      </c>
      <c r="AG805">
        <v>0.1380297057267923</v>
      </c>
    </row>
    <row r="806" spans="1:33" hidden="1">
      <c r="A806" s="851" t="s">
        <v>5120</v>
      </c>
      <c r="B806" s="851" t="s">
        <v>474</v>
      </c>
      <c r="C806" s="854">
        <v>0</v>
      </c>
      <c r="D806" s="854">
        <v>0</v>
      </c>
      <c r="E806" s="855" t="s">
        <v>1082</v>
      </c>
      <c r="F806" s="854">
        <v>0</v>
      </c>
      <c r="G806" s="854">
        <v>0</v>
      </c>
      <c r="H806" s="855" t="s">
        <v>1082</v>
      </c>
      <c r="I806" s="854">
        <v>0</v>
      </c>
      <c r="J806" s="855" t="s">
        <v>1082</v>
      </c>
      <c r="K806" s="854">
        <v>0.55967999999999996</v>
      </c>
      <c r="L806" s="854">
        <v>54.891719999999999</v>
      </c>
      <c r="M806" s="855">
        <v>97.076972555746153</v>
      </c>
      <c r="O806" t="s">
        <v>474</v>
      </c>
      <c r="P806">
        <v>0</v>
      </c>
      <c r="Q806">
        <v>0</v>
      </c>
      <c r="R806" t="s">
        <v>1082</v>
      </c>
      <c r="S806">
        <v>0</v>
      </c>
      <c r="T806">
        <v>0</v>
      </c>
      <c r="U806" t="s">
        <v>1082</v>
      </c>
      <c r="V806">
        <v>0</v>
      </c>
      <c r="W806" t="s">
        <v>1082</v>
      </c>
      <c r="X806">
        <v>0.55967999999999996</v>
      </c>
      <c r="Y806">
        <v>54.891719999999999</v>
      </c>
      <c r="Z806">
        <v>97.076972555746153</v>
      </c>
      <c r="AC806" t="s">
        <v>474</v>
      </c>
      <c r="AD806">
        <v>54.891719999999999</v>
      </c>
      <c r="AF806" t="s">
        <v>474</v>
      </c>
      <c r="AG806">
        <v>97.076972555746153</v>
      </c>
    </row>
    <row r="807" spans="1:33" hidden="1">
      <c r="A807" s="851" t="s">
        <v>5121</v>
      </c>
      <c r="B807" s="851" t="s">
        <v>474</v>
      </c>
      <c r="C807" s="854">
        <v>0</v>
      </c>
      <c r="D807" s="854">
        <v>0</v>
      </c>
      <c r="E807" s="855" t="s">
        <v>1082</v>
      </c>
      <c r="F807" s="854">
        <v>0</v>
      </c>
      <c r="G807" s="854">
        <v>0</v>
      </c>
      <c r="H807" s="855" t="s">
        <v>1082</v>
      </c>
      <c r="I807" s="854">
        <v>0.44595000000000001</v>
      </c>
      <c r="J807" s="855">
        <v>-1</v>
      </c>
      <c r="K807" s="854">
        <v>258.27100000000002</v>
      </c>
      <c r="L807" s="854">
        <v>29.234020000000001</v>
      </c>
      <c r="M807" s="855">
        <v>-0.88680873965718177</v>
      </c>
      <c r="O807" t="s">
        <v>474</v>
      </c>
      <c r="P807">
        <v>0</v>
      </c>
      <c r="Q807">
        <v>0</v>
      </c>
      <c r="R807" t="s">
        <v>1082</v>
      </c>
      <c r="S807">
        <v>0</v>
      </c>
      <c r="T807">
        <v>0</v>
      </c>
      <c r="U807" t="s">
        <v>1082</v>
      </c>
      <c r="V807">
        <v>0.44595000000000001</v>
      </c>
      <c r="W807">
        <v>-1</v>
      </c>
      <c r="X807">
        <v>258.27100000000002</v>
      </c>
      <c r="Y807">
        <v>29.234020000000001</v>
      </c>
      <c r="Z807">
        <v>-0.88680873965718177</v>
      </c>
      <c r="AC807" t="s">
        <v>474</v>
      </c>
      <c r="AD807">
        <v>29.234020000000001</v>
      </c>
      <c r="AF807" t="s">
        <v>474</v>
      </c>
      <c r="AG807">
        <v>-0.88680873965718177</v>
      </c>
    </row>
    <row r="808" spans="1:33" hidden="1">
      <c r="A808" s="851" t="s">
        <v>5122</v>
      </c>
      <c r="B808" s="851" t="s">
        <v>474</v>
      </c>
      <c r="C808" s="854">
        <v>0</v>
      </c>
      <c r="D808" s="854">
        <v>0</v>
      </c>
      <c r="E808" s="855" t="s">
        <v>1082</v>
      </c>
      <c r="F808" s="854">
        <v>0</v>
      </c>
      <c r="G808" s="854">
        <v>0</v>
      </c>
      <c r="H808" s="855" t="s">
        <v>1082</v>
      </c>
      <c r="I808" s="854">
        <v>0</v>
      </c>
      <c r="J808" s="855" t="s">
        <v>1082</v>
      </c>
      <c r="K808" s="854">
        <v>0</v>
      </c>
      <c r="L808" s="854">
        <v>7.3945100000000004</v>
      </c>
      <c r="M808" s="855" t="s">
        <v>1082</v>
      </c>
      <c r="O808" t="s">
        <v>474</v>
      </c>
      <c r="P808">
        <v>0</v>
      </c>
      <c r="Q808">
        <v>0</v>
      </c>
      <c r="R808" t="s">
        <v>1082</v>
      </c>
      <c r="S808">
        <v>0</v>
      </c>
      <c r="T808">
        <v>0</v>
      </c>
      <c r="U808" t="s">
        <v>1082</v>
      </c>
      <c r="V808">
        <v>0</v>
      </c>
      <c r="W808" t="s">
        <v>1082</v>
      </c>
      <c r="X808">
        <v>0</v>
      </c>
      <c r="Y808">
        <v>7.3945100000000004</v>
      </c>
      <c r="Z808" t="s">
        <v>1082</v>
      </c>
      <c r="AC808" t="s">
        <v>474</v>
      </c>
      <c r="AD808">
        <v>7.3945100000000004</v>
      </c>
      <c r="AF808" t="s">
        <v>474</v>
      </c>
      <c r="AG808" t="s">
        <v>1082</v>
      </c>
    </row>
    <row r="809" spans="1:33">
      <c r="A809" s="851" t="s">
        <v>5124</v>
      </c>
      <c r="B809" s="851" t="s">
        <v>474</v>
      </c>
      <c r="C809" s="854">
        <v>0</v>
      </c>
      <c r="D809" s="854">
        <v>0</v>
      </c>
      <c r="E809" s="855" t="s">
        <v>1082</v>
      </c>
      <c r="F809" s="854">
        <v>0</v>
      </c>
      <c r="G809" s="854">
        <v>0</v>
      </c>
      <c r="H809" s="855" t="s">
        <v>1082</v>
      </c>
      <c r="I809" s="854">
        <v>0</v>
      </c>
      <c r="J809" s="855" t="s">
        <v>1082</v>
      </c>
      <c r="K809" s="854">
        <v>236.24533</v>
      </c>
      <c r="L809" s="854">
        <v>0</v>
      </c>
      <c r="M809" s="855">
        <v>-1</v>
      </c>
      <c r="O809" t="s">
        <v>474</v>
      </c>
      <c r="P809">
        <v>0</v>
      </c>
      <c r="Q809">
        <v>0</v>
      </c>
      <c r="R809" t="s">
        <v>1082</v>
      </c>
      <c r="S809">
        <v>0</v>
      </c>
      <c r="T809">
        <v>0</v>
      </c>
      <c r="U809" t="s">
        <v>1082</v>
      </c>
      <c r="V809">
        <v>0</v>
      </c>
      <c r="W809" t="s">
        <v>1082</v>
      </c>
      <c r="X809">
        <v>236.24533</v>
      </c>
      <c r="Y809">
        <v>0</v>
      </c>
      <c r="Z809">
        <v>-1</v>
      </c>
      <c r="AC809" t="s">
        <v>474</v>
      </c>
      <c r="AD809">
        <v>0</v>
      </c>
      <c r="AF809" t="s">
        <v>474</v>
      </c>
      <c r="AG809">
        <v>-1</v>
      </c>
    </row>
    <row r="810" spans="1:33" hidden="1">
      <c r="A810" s="851" t="s">
        <v>5127</v>
      </c>
      <c r="B810" s="851" t="s">
        <v>474</v>
      </c>
      <c r="C810" s="854">
        <v>0</v>
      </c>
      <c r="D810" s="854">
        <v>0</v>
      </c>
      <c r="E810" s="855" t="s">
        <v>1082</v>
      </c>
      <c r="F810" s="854">
        <v>0</v>
      </c>
      <c r="G810" s="854">
        <v>0</v>
      </c>
      <c r="H810" s="855" t="s">
        <v>1082</v>
      </c>
      <c r="I810" s="854">
        <v>0</v>
      </c>
      <c r="J810" s="855" t="s">
        <v>1082</v>
      </c>
      <c r="K810" s="854">
        <v>9.1703799999999998</v>
      </c>
      <c r="L810" s="854">
        <v>0</v>
      </c>
      <c r="M810" s="855">
        <v>-1</v>
      </c>
      <c r="O810" t="s">
        <v>474</v>
      </c>
      <c r="P810">
        <v>0</v>
      </c>
      <c r="Q810">
        <v>0</v>
      </c>
      <c r="R810" t="s">
        <v>1082</v>
      </c>
      <c r="S810">
        <v>0</v>
      </c>
      <c r="T810">
        <v>0</v>
      </c>
      <c r="U810" t="s">
        <v>1082</v>
      </c>
      <c r="V810">
        <v>0</v>
      </c>
      <c r="W810" t="s">
        <v>1082</v>
      </c>
      <c r="X810">
        <v>9.1703799999999998</v>
      </c>
      <c r="Y810">
        <v>0</v>
      </c>
      <c r="Z810">
        <v>-1</v>
      </c>
      <c r="AC810" t="s">
        <v>474</v>
      </c>
      <c r="AD810">
        <v>0</v>
      </c>
      <c r="AF810" t="s">
        <v>474</v>
      </c>
      <c r="AG810">
        <v>-1</v>
      </c>
    </row>
    <row r="811" spans="1:33" hidden="1">
      <c r="A811" s="851" t="s">
        <v>5128</v>
      </c>
      <c r="B811" s="851" t="s">
        <v>474</v>
      </c>
      <c r="C811" s="854">
        <v>0</v>
      </c>
      <c r="D811" s="854">
        <v>0</v>
      </c>
      <c r="E811" s="855" t="s">
        <v>1082</v>
      </c>
      <c r="F811" s="854">
        <v>5.0999999999999996</v>
      </c>
      <c r="G811" s="854">
        <v>0</v>
      </c>
      <c r="H811" s="855">
        <v>-1</v>
      </c>
      <c r="I811" s="854">
        <v>27.265319999999999</v>
      </c>
      <c r="J811" s="855">
        <v>-1</v>
      </c>
      <c r="K811" s="854">
        <v>25.819240000000001</v>
      </c>
      <c r="L811" s="854">
        <v>148.58036000000001</v>
      </c>
      <c r="M811" s="855">
        <v>4.754637239515958</v>
      </c>
      <c r="O811" t="s">
        <v>474</v>
      </c>
      <c r="P811">
        <v>0</v>
      </c>
      <c r="Q811">
        <v>0</v>
      </c>
      <c r="R811" t="s">
        <v>1082</v>
      </c>
      <c r="S811">
        <v>5.0999999999999996</v>
      </c>
      <c r="T811">
        <v>0</v>
      </c>
      <c r="U811">
        <v>-1</v>
      </c>
      <c r="V811">
        <v>27.265319999999999</v>
      </c>
      <c r="W811">
        <v>-1</v>
      </c>
      <c r="X811">
        <v>25.819240000000001</v>
      </c>
      <c r="Y811">
        <v>148.58036000000001</v>
      </c>
      <c r="Z811">
        <v>4.754637239515958</v>
      </c>
      <c r="AC811" t="s">
        <v>474</v>
      </c>
      <c r="AD811">
        <v>148.58036000000001</v>
      </c>
      <c r="AF811" t="s">
        <v>474</v>
      </c>
      <c r="AG811">
        <v>4.754637239515958</v>
      </c>
    </row>
    <row r="812" spans="1:33" hidden="1">
      <c r="A812" s="851" t="s">
        <v>5129</v>
      </c>
      <c r="B812" s="851" t="s">
        <v>474</v>
      </c>
      <c r="C812" s="854">
        <v>0</v>
      </c>
      <c r="D812" s="854">
        <v>0</v>
      </c>
      <c r="E812" s="855" t="s">
        <v>1082</v>
      </c>
      <c r="F812" s="854">
        <v>133.77145999999999</v>
      </c>
      <c r="G812" s="854">
        <v>141.02267000000001</v>
      </c>
      <c r="H812" s="855">
        <v>5.4205956935806876E-2</v>
      </c>
      <c r="I812" s="854">
        <v>68.097480000000004</v>
      </c>
      <c r="J812" s="855">
        <v>1.0708941065073185</v>
      </c>
      <c r="K812" s="854">
        <v>597.64170999999999</v>
      </c>
      <c r="L812" s="854">
        <v>857.66760999999997</v>
      </c>
      <c r="M812" s="855">
        <v>0.43508660063234195</v>
      </c>
      <c r="O812" t="s">
        <v>474</v>
      </c>
      <c r="P812">
        <v>0</v>
      </c>
      <c r="Q812">
        <v>0</v>
      </c>
      <c r="R812" t="s">
        <v>1082</v>
      </c>
      <c r="S812">
        <v>133.77145999999999</v>
      </c>
      <c r="T812">
        <v>141.02267000000001</v>
      </c>
      <c r="U812">
        <v>5.4205956935806876E-2</v>
      </c>
      <c r="V812">
        <v>68.097480000000004</v>
      </c>
      <c r="W812">
        <v>1.0708941065073185</v>
      </c>
      <c r="X812">
        <v>597.64170999999999</v>
      </c>
      <c r="Y812">
        <v>857.66760999999997</v>
      </c>
      <c r="Z812">
        <v>0.43508660063234195</v>
      </c>
      <c r="AC812" t="s">
        <v>474</v>
      </c>
      <c r="AD812">
        <v>857.66760999999997</v>
      </c>
      <c r="AF812" t="s">
        <v>474</v>
      </c>
      <c r="AG812">
        <v>0.43508660063234195</v>
      </c>
    </row>
    <row r="813" spans="1:33" hidden="1">
      <c r="A813" s="851" t="s">
        <v>5130</v>
      </c>
      <c r="B813" s="851" t="s">
        <v>474</v>
      </c>
      <c r="C813" s="854">
        <v>0</v>
      </c>
      <c r="D813" s="854">
        <v>0</v>
      </c>
      <c r="E813" s="855" t="s">
        <v>1082</v>
      </c>
      <c r="F813" s="854">
        <v>0</v>
      </c>
      <c r="G813" s="854">
        <v>0</v>
      </c>
      <c r="H813" s="855" t="s">
        <v>1082</v>
      </c>
      <c r="I813" s="854">
        <v>0</v>
      </c>
      <c r="J813" s="855" t="s">
        <v>1082</v>
      </c>
      <c r="K813" s="854">
        <v>450.65992999999997</v>
      </c>
      <c r="L813" s="854">
        <v>24.049379999999999</v>
      </c>
      <c r="M813" s="855">
        <v>-0.94663519341513236</v>
      </c>
      <c r="O813" t="s">
        <v>474</v>
      </c>
      <c r="P813">
        <v>0</v>
      </c>
      <c r="Q813">
        <v>0</v>
      </c>
      <c r="R813" t="s">
        <v>1082</v>
      </c>
      <c r="S813">
        <v>0</v>
      </c>
      <c r="T813">
        <v>0</v>
      </c>
      <c r="U813" t="s">
        <v>1082</v>
      </c>
      <c r="V813">
        <v>0</v>
      </c>
      <c r="W813" t="s">
        <v>1082</v>
      </c>
      <c r="X813">
        <v>450.65992999999997</v>
      </c>
      <c r="Y813">
        <v>24.049379999999999</v>
      </c>
      <c r="Z813">
        <v>-0.94663519341513236</v>
      </c>
      <c r="AC813" t="s">
        <v>474</v>
      </c>
      <c r="AD813">
        <v>24.049379999999999</v>
      </c>
      <c r="AF813" t="s">
        <v>474</v>
      </c>
      <c r="AG813">
        <v>-0.94663519341513236</v>
      </c>
    </row>
    <row r="814" spans="1:33" hidden="1">
      <c r="A814" s="851" t="s">
        <v>5131</v>
      </c>
      <c r="B814" s="851" t="s">
        <v>474</v>
      </c>
      <c r="C814" s="854">
        <v>0</v>
      </c>
      <c r="D814" s="854">
        <v>0</v>
      </c>
      <c r="E814" s="855" t="s">
        <v>1082</v>
      </c>
      <c r="F814" s="854">
        <v>321.69310000000002</v>
      </c>
      <c r="G814" s="854">
        <v>164.36340999999999</v>
      </c>
      <c r="H814" s="855">
        <v>-0.48906765485489123</v>
      </c>
      <c r="I814" s="854">
        <v>118.06534000000001</v>
      </c>
      <c r="J814" s="855">
        <v>0.39213938654646641</v>
      </c>
      <c r="K814" s="854">
        <v>1334.85877</v>
      </c>
      <c r="L814" s="854">
        <v>1834.5379600000001</v>
      </c>
      <c r="M814" s="855">
        <v>0.37433112867812968</v>
      </c>
      <c r="O814" t="s">
        <v>474</v>
      </c>
      <c r="P814">
        <v>0</v>
      </c>
      <c r="Q814">
        <v>0</v>
      </c>
      <c r="R814" t="s">
        <v>1082</v>
      </c>
      <c r="S814">
        <v>321.69310000000002</v>
      </c>
      <c r="T814">
        <v>164.36340999999999</v>
      </c>
      <c r="U814">
        <v>-0.48906765485489123</v>
      </c>
      <c r="V814">
        <v>118.06534000000001</v>
      </c>
      <c r="W814">
        <v>0.39213938654646641</v>
      </c>
      <c r="X814">
        <v>1334.85877</v>
      </c>
      <c r="Y814">
        <v>1834.5379600000001</v>
      </c>
      <c r="Z814">
        <v>0.37433112867812968</v>
      </c>
      <c r="AC814" t="s">
        <v>474</v>
      </c>
      <c r="AD814">
        <v>1834.5379600000001</v>
      </c>
      <c r="AF814" t="s">
        <v>474</v>
      </c>
      <c r="AG814">
        <v>0.37433112867812968</v>
      </c>
    </row>
    <row r="815" spans="1:33" hidden="1">
      <c r="A815" s="851" t="s">
        <v>5133</v>
      </c>
      <c r="B815" s="851" t="s">
        <v>474</v>
      </c>
      <c r="C815" s="854">
        <v>0</v>
      </c>
      <c r="D815" s="854">
        <v>0</v>
      </c>
      <c r="E815" s="855" t="s">
        <v>1082</v>
      </c>
      <c r="F815" s="854">
        <v>449.91298999999998</v>
      </c>
      <c r="G815" s="854">
        <v>1350.0886599999999</v>
      </c>
      <c r="H815" s="855">
        <v>2.0007772391724008</v>
      </c>
      <c r="I815" s="854">
        <v>827.92070999999999</v>
      </c>
      <c r="J815" s="855">
        <v>0.63069801696348415</v>
      </c>
      <c r="K815" s="854">
        <v>20155.214019999999</v>
      </c>
      <c r="L815" s="854">
        <v>8261.7974300000005</v>
      </c>
      <c r="M815" s="855">
        <v>-0.59009130730133519</v>
      </c>
      <c r="O815" t="s">
        <v>474</v>
      </c>
      <c r="P815">
        <v>0</v>
      </c>
      <c r="Q815">
        <v>0</v>
      </c>
      <c r="R815" t="s">
        <v>1082</v>
      </c>
      <c r="S815">
        <v>449.91298999999998</v>
      </c>
      <c r="T815">
        <v>1350.0886599999999</v>
      </c>
      <c r="U815">
        <v>2.0007772391724008</v>
      </c>
      <c r="V815">
        <v>827.92070999999999</v>
      </c>
      <c r="W815">
        <v>0.63069801696348415</v>
      </c>
      <c r="X815">
        <v>20155.214019999999</v>
      </c>
      <c r="Y815">
        <v>8261.7974300000005</v>
      </c>
      <c r="Z815">
        <v>-0.59009130730133519</v>
      </c>
      <c r="AC815" t="s">
        <v>474</v>
      </c>
      <c r="AD815">
        <v>8261.7974300000005</v>
      </c>
      <c r="AF815" t="s">
        <v>474</v>
      </c>
      <c r="AG815">
        <v>-0.59009130730133519</v>
      </c>
    </row>
    <row r="816" spans="1:33" hidden="1">
      <c r="A816" s="851" t="s">
        <v>5134</v>
      </c>
      <c r="B816" s="851" t="s">
        <v>474</v>
      </c>
      <c r="C816" s="854">
        <v>0</v>
      </c>
      <c r="D816" s="854">
        <v>0</v>
      </c>
      <c r="E816" s="855" t="s">
        <v>1082</v>
      </c>
      <c r="F816" s="854">
        <v>0</v>
      </c>
      <c r="G816" s="854">
        <v>31</v>
      </c>
      <c r="H816" s="855" t="s">
        <v>1082</v>
      </c>
      <c r="I816" s="854">
        <v>109.37011</v>
      </c>
      <c r="J816" s="855">
        <v>-0.71655875631833954</v>
      </c>
      <c r="K816" s="854">
        <v>121.44238</v>
      </c>
      <c r="L816" s="854">
        <v>304.68776000000003</v>
      </c>
      <c r="M816" s="855">
        <v>1.5089080105314143</v>
      </c>
      <c r="O816" t="s">
        <v>474</v>
      </c>
      <c r="P816">
        <v>0</v>
      </c>
      <c r="Q816">
        <v>0</v>
      </c>
      <c r="R816" t="s">
        <v>1082</v>
      </c>
      <c r="S816">
        <v>0</v>
      </c>
      <c r="T816">
        <v>31</v>
      </c>
      <c r="U816" t="s">
        <v>1082</v>
      </c>
      <c r="V816">
        <v>109.37011</v>
      </c>
      <c r="W816">
        <v>-0.71655875631833954</v>
      </c>
      <c r="X816">
        <v>121.44238</v>
      </c>
      <c r="Y816">
        <v>304.68776000000003</v>
      </c>
      <c r="Z816">
        <v>1.5089080105314143</v>
      </c>
      <c r="AC816" t="s">
        <v>474</v>
      </c>
      <c r="AD816">
        <v>304.68776000000003</v>
      </c>
      <c r="AF816" t="s">
        <v>474</v>
      </c>
      <c r="AG816">
        <v>1.5089080105314143</v>
      </c>
    </row>
    <row r="817" spans="1:33" hidden="1">
      <c r="A817" s="851" t="s">
        <v>5135</v>
      </c>
      <c r="B817" s="851" t="s">
        <v>474</v>
      </c>
      <c r="C817" s="854">
        <v>0</v>
      </c>
      <c r="D817" s="854">
        <v>0</v>
      </c>
      <c r="E817" s="855" t="s">
        <v>1082</v>
      </c>
      <c r="F817" s="854">
        <v>0</v>
      </c>
      <c r="G817" s="854">
        <v>1.74901</v>
      </c>
      <c r="H817" s="855" t="s">
        <v>1082</v>
      </c>
      <c r="I817" s="854">
        <v>0</v>
      </c>
      <c r="J817" s="855" t="s">
        <v>1082</v>
      </c>
      <c r="K817" s="854">
        <v>25.931059999999999</v>
      </c>
      <c r="L817" s="854">
        <v>15.05687</v>
      </c>
      <c r="M817" s="855">
        <v>-0.41934999957579822</v>
      </c>
      <c r="O817" t="s">
        <v>474</v>
      </c>
      <c r="P817">
        <v>0</v>
      </c>
      <c r="Q817">
        <v>0</v>
      </c>
      <c r="R817" t="s">
        <v>1082</v>
      </c>
      <c r="S817">
        <v>0</v>
      </c>
      <c r="T817">
        <v>1.74901</v>
      </c>
      <c r="U817" t="s">
        <v>1082</v>
      </c>
      <c r="V817">
        <v>0</v>
      </c>
      <c r="W817" t="s">
        <v>1082</v>
      </c>
      <c r="X817">
        <v>25.931059999999999</v>
      </c>
      <c r="Y817">
        <v>15.05687</v>
      </c>
      <c r="Z817">
        <v>-0.41934999957579822</v>
      </c>
      <c r="AC817" t="s">
        <v>474</v>
      </c>
      <c r="AD817">
        <v>15.05687</v>
      </c>
      <c r="AF817" t="s">
        <v>474</v>
      </c>
      <c r="AG817">
        <v>-0.41934999957579822</v>
      </c>
    </row>
    <row r="818" spans="1:33" hidden="1">
      <c r="A818" s="851" t="s">
        <v>5136</v>
      </c>
      <c r="B818" s="851" t="s">
        <v>474</v>
      </c>
      <c r="C818" s="854">
        <v>0</v>
      </c>
      <c r="D818" s="854">
        <v>0</v>
      </c>
      <c r="E818" s="855" t="s">
        <v>1082</v>
      </c>
      <c r="F818" s="854">
        <v>79.914590000000004</v>
      </c>
      <c r="G818" s="854">
        <v>38.223790000000001</v>
      </c>
      <c r="H818" s="855">
        <v>-0.52169197139095624</v>
      </c>
      <c r="I818" s="854">
        <v>170.92765</v>
      </c>
      <c r="J818" s="855">
        <v>-0.77637444848741555</v>
      </c>
      <c r="K818" s="854">
        <v>233.66730999999999</v>
      </c>
      <c r="L818" s="854">
        <v>674.69340999999997</v>
      </c>
      <c r="M818" s="855">
        <v>1.8874103527789146</v>
      </c>
      <c r="O818" t="s">
        <v>474</v>
      </c>
      <c r="P818">
        <v>0</v>
      </c>
      <c r="Q818">
        <v>0</v>
      </c>
      <c r="R818" t="s">
        <v>1082</v>
      </c>
      <c r="S818">
        <v>79.914590000000004</v>
      </c>
      <c r="T818">
        <v>38.223790000000001</v>
      </c>
      <c r="U818">
        <v>-0.52169197139095624</v>
      </c>
      <c r="V818">
        <v>170.92765</v>
      </c>
      <c r="W818">
        <v>-0.77637444848741555</v>
      </c>
      <c r="X818">
        <v>233.66730999999999</v>
      </c>
      <c r="Y818">
        <v>674.69340999999997</v>
      </c>
      <c r="Z818">
        <v>1.8874103527789146</v>
      </c>
      <c r="AC818" t="s">
        <v>474</v>
      </c>
      <c r="AD818">
        <v>674.69340999999997</v>
      </c>
      <c r="AF818" t="s">
        <v>474</v>
      </c>
      <c r="AG818">
        <v>1.8874103527789146</v>
      </c>
    </row>
    <row r="819" spans="1:33" hidden="1">
      <c r="A819" s="851" t="s">
        <v>5137</v>
      </c>
      <c r="B819" s="851" t="s">
        <v>474</v>
      </c>
      <c r="C819" s="854">
        <v>0</v>
      </c>
      <c r="D819" s="854">
        <v>0</v>
      </c>
      <c r="E819" s="855" t="s">
        <v>1082</v>
      </c>
      <c r="F819" s="854">
        <v>0</v>
      </c>
      <c r="G819" s="854">
        <v>0</v>
      </c>
      <c r="H819" s="855" t="s">
        <v>1082</v>
      </c>
      <c r="I819" s="854">
        <v>0</v>
      </c>
      <c r="J819" s="855" t="s">
        <v>1082</v>
      </c>
      <c r="K819" s="854">
        <v>0</v>
      </c>
      <c r="L819" s="854">
        <v>394.29548</v>
      </c>
      <c r="M819" s="855" t="s">
        <v>1082</v>
      </c>
      <c r="O819" t="s">
        <v>474</v>
      </c>
      <c r="P819">
        <v>0</v>
      </c>
      <c r="Q819">
        <v>0</v>
      </c>
      <c r="R819" t="s">
        <v>1082</v>
      </c>
      <c r="S819">
        <v>0</v>
      </c>
      <c r="T819">
        <v>0</v>
      </c>
      <c r="U819" t="s">
        <v>1082</v>
      </c>
      <c r="V819">
        <v>0</v>
      </c>
      <c r="W819" t="s">
        <v>1082</v>
      </c>
      <c r="X819">
        <v>0</v>
      </c>
      <c r="Y819">
        <v>394.29548</v>
      </c>
      <c r="Z819" t="s">
        <v>1082</v>
      </c>
      <c r="AC819" t="s">
        <v>474</v>
      </c>
      <c r="AD819">
        <v>394.29548</v>
      </c>
      <c r="AF819" t="s">
        <v>474</v>
      </c>
      <c r="AG819" t="s">
        <v>1082</v>
      </c>
    </row>
    <row r="820" spans="1:33" hidden="1">
      <c r="A820" s="851" t="s">
        <v>5138</v>
      </c>
      <c r="B820" s="851" t="s">
        <v>474</v>
      </c>
      <c r="C820" s="854">
        <v>0</v>
      </c>
      <c r="D820" s="854">
        <v>0</v>
      </c>
      <c r="E820" s="855" t="s">
        <v>1082</v>
      </c>
      <c r="F820" s="854">
        <v>0</v>
      </c>
      <c r="G820" s="854">
        <v>0</v>
      </c>
      <c r="H820" s="855" t="s">
        <v>1082</v>
      </c>
      <c r="I820" s="854">
        <v>0</v>
      </c>
      <c r="J820" s="855" t="s">
        <v>1082</v>
      </c>
      <c r="K820" s="854">
        <v>0</v>
      </c>
      <c r="L820" s="854">
        <v>0</v>
      </c>
      <c r="M820" s="855" t="s">
        <v>1082</v>
      </c>
      <c r="O820" t="s">
        <v>474</v>
      </c>
      <c r="P820">
        <v>0</v>
      </c>
      <c r="Q820">
        <v>0</v>
      </c>
      <c r="R820" t="s">
        <v>1082</v>
      </c>
      <c r="S820">
        <v>0</v>
      </c>
      <c r="T820">
        <v>0</v>
      </c>
      <c r="U820" t="s">
        <v>1082</v>
      </c>
      <c r="V820">
        <v>0</v>
      </c>
      <c r="W820" t="s">
        <v>1082</v>
      </c>
      <c r="X820">
        <v>0</v>
      </c>
      <c r="Y820">
        <v>0</v>
      </c>
      <c r="Z820" t="s">
        <v>1082</v>
      </c>
      <c r="AC820" t="s">
        <v>474</v>
      </c>
      <c r="AD820">
        <v>0</v>
      </c>
      <c r="AF820" t="s">
        <v>474</v>
      </c>
      <c r="AG820" t="s">
        <v>1082</v>
      </c>
    </row>
    <row r="821" spans="1:33" hidden="1">
      <c r="A821" s="851" t="s">
        <v>5140</v>
      </c>
      <c r="B821" s="851" t="s">
        <v>474</v>
      </c>
      <c r="C821" s="854">
        <v>0</v>
      </c>
      <c r="D821" s="854">
        <v>0</v>
      </c>
      <c r="E821" s="855" t="s">
        <v>1082</v>
      </c>
      <c r="F821" s="854">
        <v>0</v>
      </c>
      <c r="G821" s="854">
        <v>4.1666699999999999</v>
      </c>
      <c r="H821" s="855" t="s">
        <v>1082</v>
      </c>
      <c r="I821" s="854">
        <v>0</v>
      </c>
      <c r="J821" s="855" t="s">
        <v>1082</v>
      </c>
      <c r="K821" s="854">
        <v>0</v>
      </c>
      <c r="L821" s="854">
        <v>8.46373</v>
      </c>
      <c r="M821" s="855" t="s">
        <v>1082</v>
      </c>
      <c r="O821" t="s">
        <v>474</v>
      </c>
      <c r="P821">
        <v>0</v>
      </c>
      <c r="Q821">
        <v>0</v>
      </c>
      <c r="R821" t="s">
        <v>1082</v>
      </c>
      <c r="S821">
        <v>0</v>
      </c>
      <c r="T821">
        <v>4.1666699999999999</v>
      </c>
      <c r="U821" t="s">
        <v>1082</v>
      </c>
      <c r="V821">
        <v>0</v>
      </c>
      <c r="W821" t="s">
        <v>1082</v>
      </c>
      <c r="X821">
        <v>0</v>
      </c>
      <c r="Y821">
        <v>8.46373</v>
      </c>
      <c r="Z821" t="s">
        <v>1082</v>
      </c>
      <c r="AC821" t="s">
        <v>474</v>
      </c>
      <c r="AD821">
        <v>8.46373</v>
      </c>
      <c r="AF821" t="s">
        <v>474</v>
      </c>
      <c r="AG821" t="s">
        <v>1082</v>
      </c>
    </row>
    <row r="822" spans="1:33" hidden="1">
      <c r="A822" s="851" t="s">
        <v>5142</v>
      </c>
      <c r="B822" s="851" t="s">
        <v>474</v>
      </c>
      <c r="C822" s="854">
        <v>0</v>
      </c>
      <c r="D822" s="854">
        <v>0</v>
      </c>
      <c r="E822" s="855" t="s">
        <v>1082</v>
      </c>
      <c r="F822" s="854">
        <v>10.15498</v>
      </c>
      <c r="G822" s="854">
        <v>161.74178000000001</v>
      </c>
      <c r="H822" s="855">
        <v>14.927336144433569</v>
      </c>
      <c r="I822" s="854">
        <v>20.557970000000001</v>
      </c>
      <c r="J822" s="855">
        <v>6.8675949035824058</v>
      </c>
      <c r="K822" s="854">
        <v>1023.1663</v>
      </c>
      <c r="L822" s="854">
        <v>390.85583000000003</v>
      </c>
      <c r="M822" s="855">
        <v>-0.61799383932015739</v>
      </c>
      <c r="O822" t="s">
        <v>474</v>
      </c>
      <c r="P822">
        <v>0</v>
      </c>
      <c r="Q822">
        <v>0</v>
      </c>
      <c r="R822" t="s">
        <v>1082</v>
      </c>
      <c r="S822">
        <v>10.15498</v>
      </c>
      <c r="T822">
        <v>161.74178000000001</v>
      </c>
      <c r="U822">
        <v>14.927336144433569</v>
      </c>
      <c r="V822">
        <v>20.557970000000001</v>
      </c>
      <c r="W822">
        <v>6.8675949035824058</v>
      </c>
      <c r="X822">
        <v>1023.1663</v>
      </c>
      <c r="Y822">
        <v>390.85583000000003</v>
      </c>
      <c r="Z822">
        <v>-0.61799383932015739</v>
      </c>
      <c r="AC822" t="s">
        <v>474</v>
      </c>
      <c r="AD822">
        <v>390.85583000000003</v>
      </c>
      <c r="AF822" t="s">
        <v>474</v>
      </c>
      <c r="AG822">
        <v>-0.61799383932015739</v>
      </c>
    </row>
    <row r="823" spans="1:33" hidden="1">
      <c r="A823" s="851" t="s">
        <v>5144</v>
      </c>
      <c r="B823" s="851" t="s">
        <v>474</v>
      </c>
      <c r="C823" s="854">
        <v>0</v>
      </c>
      <c r="D823" s="854">
        <v>0</v>
      </c>
      <c r="E823" s="855" t="s">
        <v>1082</v>
      </c>
      <c r="F823" s="854">
        <v>0</v>
      </c>
      <c r="G823" s="854">
        <v>0</v>
      </c>
      <c r="H823" s="855" t="s">
        <v>1082</v>
      </c>
      <c r="I823" s="854">
        <v>0</v>
      </c>
      <c r="J823" s="855" t="s">
        <v>1082</v>
      </c>
      <c r="K823" s="854">
        <v>7.5381999999999998</v>
      </c>
      <c r="L823" s="854">
        <v>39.939169999999997</v>
      </c>
      <c r="M823" s="855">
        <v>4.2982369796503139</v>
      </c>
      <c r="O823" t="s">
        <v>474</v>
      </c>
      <c r="P823">
        <v>0</v>
      </c>
      <c r="Q823">
        <v>0</v>
      </c>
      <c r="R823" t="s">
        <v>1082</v>
      </c>
      <c r="S823">
        <v>0</v>
      </c>
      <c r="T823">
        <v>0</v>
      </c>
      <c r="U823" t="s">
        <v>1082</v>
      </c>
      <c r="V823">
        <v>0</v>
      </c>
      <c r="W823" t="s">
        <v>1082</v>
      </c>
      <c r="X823">
        <v>7.5381999999999998</v>
      </c>
      <c r="Y823">
        <v>39.939169999999997</v>
      </c>
      <c r="Z823">
        <v>4.2982369796503139</v>
      </c>
      <c r="AC823" t="s">
        <v>474</v>
      </c>
      <c r="AD823">
        <v>39.939169999999997</v>
      </c>
      <c r="AF823" t="s">
        <v>474</v>
      </c>
      <c r="AG823">
        <v>4.2982369796503139</v>
      </c>
    </row>
    <row r="824" spans="1:33" hidden="1">
      <c r="A824" s="851" t="s">
        <v>5145</v>
      </c>
      <c r="B824" s="851" t="s">
        <v>474</v>
      </c>
      <c r="C824" s="854">
        <v>0</v>
      </c>
      <c r="D824" s="854">
        <v>0</v>
      </c>
      <c r="E824" s="855" t="s">
        <v>1082</v>
      </c>
      <c r="F824" s="854">
        <v>0</v>
      </c>
      <c r="G824" s="854">
        <v>0</v>
      </c>
      <c r="H824" s="855" t="s">
        <v>1082</v>
      </c>
      <c r="I824" s="854">
        <v>0</v>
      </c>
      <c r="J824" s="855" t="s">
        <v>1082</v>
      </c>
      <c r="K824" s="854">
        <v>0</v>
      </c>
      <c r="L824" s="854">
        <v>6.9781199999999997</v>
      </c>
      <c r="M824" s="855" t="s">
        <v>1082</v>
      </c>
      <c r="O824" t="s">
        <v>474</v>
      </c>
      <c r="P824">
        <v>0</v>
      </c>
      <c r="Q824">
        <v>0</v>
      </c>
      <c r="R824" t="s">
        <v>1082</v>
      </c>
      <c r="S824">
        <v>0</v>
      </c>
      <c r="T824">
        <v>0</v>
      </c>
      <c r="U824" t="s">
        <v>1082</v>
      </c>
      <c r="V824">
        <v>0</v>
      </c>
      <c r="W824" t="s">
        <v>1082</v>
      </c>
      <c r="X824">
        <v>0</v>
      </c>
      <c r="Y824">
        <v>6.9781199999999997</v>
      </c>
      <c r="Z824" t="s">
        <v>1082</v>
      </c>
      <c r="AC824" t="s">
        <v>474</v>
      </c>
      <c r="AD824">
        <v>6.9781199999999997</v>
      </c>
      <c r="AF824" t="s">
        <v>474</v>
      </c>
      <c r="AG824" t="s">
        <v>1082</v>
      </c>
    </row>
    <row r="825" spans="1:33" hidden="1">
      <c r="A825" s="852" t="s">
        <v>735</v>
      </c>
      <c r="B825" s="852" t="s">
        <v>474</v>
      </c>
      <c r="C825" s="856">
        <v>0</v>
      </c>
      <c r="D825" s="856">
        <v>0</v>
      </c>
      <c r="E825" s="857" t="s">
        <v>1082</v>
      </c>
      <c r="F825" s="856">
        <v>1046.4896100000001</v>
      </c>
      <c r="G825" s="856">
        <v>2275.4038999999998</v>
      </c>
      <c r="H825" s="857">
        <v>1.1743205840333184</v>
      </c>
      <c r="I825" s="856">
        <v>1638.6769400000001</v>
      </c>
      <c r="J825" s="857">
        <v>0.3885616160559382</v>
      </c>
      <c r="K825" s="856">
        <v>28732.32029</v>
      </c>
      <c r="L825" s="856">
        <v>17892.17928</v>
      </c>
      <c r="M825" s="857">
        <v>-0.3772803901873808</v>
      </c>
      <c r="O825" t="s">
        <v>474</v>
      </c>
      <c r="P825">
        <v>0</v>
      </c>
      <c r="Q825">
        <v>0</v>
      </c>
      <c r="R825" t="s">
        <v>1082</v>
      </c>
      <c r="S825">
        <v>1046.4896100000001</v>
      </c>
      <c r="T825">
        <v>2275.4038999999998</v>
      </c>
      <c r="U825">
        <v>1.1743205840333184</v>
      </c>
      <c r="V825">
        <v>1638.6769400000001</v>
      </c>
      <c r="W825">
        <v>0.3885616160559382</v>
      </c>
      <c r="X825">
        <v>28732.32029</v>
      </c>
      <c r="Y825">
        <v>17892.17928</v>
      </c>
      <c r="Z825">
        <v>-0.3772803901873808</v>
      </c>
      <c r="AC825" t="s">
        <v>474</v>
      </c>
      <c r="AD825">
        <v>17892.17928</v>
      </c>
      <c r="AF825" t="s">
        <v>474</v>
      </c>
      <c r="AG825">
        <v>-0.3772803901873808</v>
      </c>
    </row>
    <row r="826" spans="1:33" hidden="1">
      <c r="A826" s="851" t="s">
        <v>5119</v>
      </c>
      <c r="B826" s="851" t="s">
        <v>475</v>
      </c>
      <c r="C826" s="854">
        <v>2455.1640600000001</v>
      </c>
      <c r="D826" s="854">
        <v>158.05892</v>
      </c>
      <c r="E826" s="855">
        <v>-0.93562185005266008</v>
      </c>
      <c r="F826" s="854">
        <v>205265.36660000001</v>
      </c>
      <c r="G826" s="854">
        <v>102580.01420999999</v>
      </c>
      <c r="H826" s="855">
        <v>-0.50025659024156099</v>
      </c>
      <c r="I826" s="854">
        <v>157433.84690999999</v>
      </c>
      <c r="J826" s="855">
        <v>-0.34842464804508155</v>
      </c>
      <c r="K826" s="854">
        <v>1417060.49587</v>
      </c>
      <c r="L826" s="854">
        <v>1529400.7504199999</v>
      </c>
      <c r="M826" s="855">
        <v>7.9276964446764131E-2</v>
      </c>
      <c r="O826" t="s">
        <v>475</v>
      </c>
      <c r="P826">
        <v>2455.1640600000001</v>
      </c>
      <c r="Q826">
        <v>158.05892</v>
      </c>
      <c r="R826">
        <v>-0.93562185005266008</v>
      </c>
      <c r="S826">
        <v>205265.36660000001</v>
      </c>
      <c r="T826">
        <v>102580.01420999999</v>
      </c>
      <c r="U826">
        <v>-0.50025659024156099</v>
      </c>
      <c r="V826">
        <v>157433.84690999999</v>
      </c>
      <c r="W826">
        <v>-0.34842464804508155</v>
      </c>
      <c r="X826">
        <v>1417060.49587</v>
      </c>
      <c r="Y826">
        <v>1529400.7504199999</v>
      </c>
      <c r="Z826">
        <v>7.9276964446764131E-2</v>
      </c>
      <c r="AC826" t="s">
        <v>475</v>
      </c>
      <c r="AD826">
        <v>1529400.7504199999</v>
      </c>
      <c r="AF826" t="s">
        <v>475</v>
      </c>
      <c r="AG826">
        <v>7.9276964446764131E-2</v>
      </c>
    </row>
    <row r="827" spans="1:33" hidden="1">
      <c r="A827" s="851" t="s">
        <v>5120</v>
      </c>
      <c r="B827" s="851" t="s">
        <v>475</v>
      </c>
      <c r="C827" s="854">
        <v>9.2000499999999992</v>
      </c>
      <c r="D827" s="854">
        <v>0</v>
      </c>
      <c r="E827" s="855">
        <v>-1</v>
      </c>
      <c r="F827" s="854">
        <v>1751.6047000000001</v>
      </c>
      <c r="G827" s="854">
        <v>2065.7302100000002</v>
      </c>
      <c r="H827" s="855">
        <v>0.17933584558205395</v>
      </c>
      <c r="I827" s="854">
        <v>2303.6263800000002</v>
      </c>
      <c r="J827" s="855">
        <v>-0.10327029246817354</v>
      </c>
      <c r="K827" s="854">
        <v>17535.104009999999</v>
      </c>
      <c r="L827" s="854">
        <v>16511.619340000001</v>
      </c>
      <c r="M827" s="855">
        <v>-5.8367755869387472E-2</v>
      </c>
      <c r="O827" t="s">
        <v>475</v>
      </c>
      <c r="P827">
        <v>9.2000499999999992</v>
      </c>
      <c r="Q827">
        <v>0</v>
      </c>
      <c r="R827">
        <v>-1</v>
      </c>
      <c r="S827">
        <v>1751.6047000000001</v>
      </c>
      <c r="T827">
        <v>2065.7302100000002</v>
      </c>
      <c r="U827">
        <v>0.17933584558205395</v>
      </c>
      <c r="V827">
        <v>2303.6263800000002</v>
      </c>
      <c r="W827">
        <v>-0.10327029246817354</v>
      </c>
      <c r="X827">
        <v>17535.104009999999</v>
      </c>
      <c r="Y827">
        <v>16511.619340000001</v>
      </c>
      <c r="Z827">
        <v>-5.8367755869387472E-2</v>
      </c>
      <c r="AC827" t="s">
        <v>475</v>
      </c>
      <c r="AD827">
        <v>16511.619340000001</v>
      </c>
      <c r="AF827" t="s">
        <v>475</v>
      </c>
      <c r="AG827">
        <v>-5.8367755869387472E-2</v>
      </c>
    </row>
    <row r="828" spans="1:33" hidden="1">
      <c r="A828" s="851" t="s">
        <v>5121</v>
      </c>
      <c r="B828" s="851" t="s">
        <v>475</v>
      </c>
      <c r="C828" s="854">
        <v>33.443660000000001</v>
      </c>
      <c r="D828" s="854">
        <v>20.43581</v>
      </c>
      <c r="E828" s="855">
        <v>-0.38894815938207727</v>
      </c>
      <c r="F828" s="854">
        <v>1361.15867</v>
      </c>
      <c r="G828" s="854">
        <v>2102.4098800000002</v>
      </c>
      <c r="H828" s="855">
        <v>0.54457369764246533</v>
      </c>
      <c r="I828" s="854">
        <v>1086.51268</v>
      </c>
      <c r="J828" s="855">
        <v>0.93500721961201605</v>
      </c>
      <c r="K828" s="854">
        <v>15472.17974</v>
      </c>
      <c r="L828" s="854">
        <v>14899.193929999999</v>
      </c>
      <c r="M828" s="855">
        <v>-3.7033295865783411E-2</v>
      </c>
      <c r="O828" t="s">
        <v>475</v>
      </c>
      <c r="P828">
        <v>33.443660000000001</v>
      </c>
      <c r="Q828">
        <v>20.43581</v>
      </c>
      <c r="R828">
        <v>-0.38894815938207727</v>
      </c>
      <c r="S828">
        <v>1361.15867</v>
      </c>
      <c r="T828">
        <v>2102.4098800000002</v>
      </c>
      <c r="U828">
        <v>0.54457369764246533</v>
      </c>
      <c r="V828">
        <v>1086.51268</v>
      </c>
      <c r="W828">
        <v>0.93500721961201605</v>
      </c>
      <c r="X828">
        <v>15472.17974</v>
      </c>
      <c r="Y828">
        <v>14899.193929999999</v>
      </c>
      <c r="Z828">
        <v>-3.7033295865783411E-2</v>
      </c>
      <c r="AC828" t="s">
        <v>475</v>
      </c>
      <c r="AD828">
        <v>14899.193929999999</v>
      </c>
      <c r="AF828" t="s">
        <v>475</v>
      </c>
      <c r="AG828">
        <v>-3.7033295865783411E-2</v>
      </c>
    </row>
    <row r="829" spans="1:33" hidden="1">
      <c r="A829" s="851" t="s">
        <v>5122</v>
      </c>
      <c r="B829" s="851" t="s">
        <v>475</v>
      </c>
      <c r="C829" s="854">
        <v>1.9781599999999999</v>
      </c>
      <c r="D829" s="854">
        <v>0</v>
      </c>
      <c r="E829" s="855">
        <v>-1</v>
      </c>
      <c r="F829" s="854">
        <v>223.76779999999999</v>
      </c>
      <c r="G829" s="854">
        <v>530.30412999999999</v>
      </c>
      <c r="H829" s="855">
        <v>1.3698857923257948</v>
      </c>
      <c r="I829" s="854">
        <v>307.67444999999998</v>
      </c>
      <c r="J829" s="855">
        <v>0.72358845526497251</v>
      </c>
      <c r="K829" s="854">
        <v>4655.6300199999996</v>
      </c>
      <c r="L829" s="854">
        <v>4359.5429199999999</v>
      </c>
      <c r="M829" s="855">
        <v>-6.359764386947564E-2</v>
      </c>
      <c r="O829" t="s">
        <v>475</v>
      </c>
      <c r="P829">
        <v>1.9781599999999999</v>
      </c>
      <c r="Q829">
        <v>0</v>
      </c>
      <c r="R829">
        <v>-1</v>
      </c>
      <c r="S829">
        <v>223.76779999999999</v>
      </c>
      <c r="T829">
        <v>530.30412999999999</v>
      </c>
      <c r="U829">
        <v>1.3698857923257948</v>
      </c>
      <c r="V829">
        <v>307.67444999999998</v>
      </c>
      <c r="W829">
        <v>0.72358845526497251</v>
      </c>
      <c r="X829">
        <v>4655.6300199999996</v>
      </c>
      <c r="Y829">
        <v>4359.5429199999999</v>
      </c>
      <c r="Z829">
        <v>-6.359764386947564E-2</v>
      </c>
      <c r="AC829" t="s">
        <v>475</v>
      </c>
      <c r="AD829">
        <v>4359.5429199999999</v>
      </c>
      <c r="AF829" t="s">
        <v>475</v>
      </c>
      <c r="AG829">
        <v>-6.359764386947564E-2</v>
      </c>
    </row>
    <row r="830" spans="1:33" hidden="1">
      <c r="A830" s="851" t="s">
        <v>5123</v>
      </c>
      <c r="B830" s="851" t="s">
        <v>475</v>
      </c>
      <c r="C830" s="854">
        <v>0</v>
      </c>
      <c r="D830" s="854">
        <v>0</v>
      </c>
      <c r="E830" s="855" t="s">
        <v>1082</v>
      </c>
      <c r="F830" s="854">
        <v>12.96805</v>
      </c>
      <c r="G830" s="854">
        <v>3.0733600000000001</v>
      </c>
      <c r="H830" s="855">
        <v>-0.76300523208963567</v>
      </c>
      <c r="I830" s="854">
        <v>9.2411300000000001</v>
      </c>
      <c r="J830" s="855">
        <v>-0.66742595331956156</v>
      </c>
      <c r="K830" s="854">
        <v>311.06936000000002</v>
      </c>
      <c r="L830" s="854">
        <v>349.81119999999999</v>
      </c>
      <c r="M830" s="855">
        <v>0.12454405666954771</v>
      </c>
      <c r="O830" t="s">
        <v>475</v>
      </c>
      <c r="P830">
        <v>0</v>
      </c>
      <c r="Q830">
        <v>0</v>
      </c>
      <c r="R830" t="s">
        <v>1082</v>
      </c>
      <c r="S830">
        <v>12.96805</v>
      </c>
      <c r="T830">
        <v>3.0733600000000001</v>
      </c>
      <c r="U830">
        <v>-0.76300523208963567</v>
      </c>
      <c r="V830">
        <v>9.2411300000000001</v>
      </c>
      <c r="W830">
        <v>-0.66742595331956156</v>
      </c>
      <c r="X830">
        <v>311.06936000000002</v>
      </c>
      <c r="Y830">
        <v>349.81119999999999</v>
      </c>
      <c r="Z830">
        <v>0.12454405666954771</v>
      </c>
      <c r="AC830" t="s">
        <v>475</v>
      </c>
      <c r="AD830">
        <v>349.81119999999999</v>
      </c>
      <c r="AF830" t="s">
        <v>475</v>
      </c>
      <c r="AG830">
        <v>0.12454405666954771</v>
      </c>
    </row>
    <row r="831" spans="1:33">
      <c r="A831" s="851" t="s">
        <v>5124</v>
      </c>
      <c r="B831" s="851" t="s">
        <v>475</v>
      </c>
      <c r="C831" s="854">
        <v>58.784500000000001</v>
      </c>
      <c r="D831" s="854">
        <v>0</v>
      </c>
      <c r="E831" s="855">
        <v>-1</v>
      </c>
      <c r="F831" s="854">
        <v>916.36000999999999</v>
      </c>
      <c r="G831" s="854">
        <v>907.29575999999997</v>
      </c>
      <c r="H831" s="855">
        <v>-9.8915818030950176E-3</v>
      </c>
      <c r="I831" s="854">
        <v>651.62617999999998</v>
      </c>
      <c r="J831" s="855">
        <v>0.39235621257574405</v>
      </c>
      <c r="K831" s="854">
        <v>12814.329949999999</v>
      </c>
      <c r="L831" s="854">
        <v>9992.7498599999999</v>
      </c>
      <c r="M831" s="855">
        <v>-0.22018943643635458</v>
      </c>
      <c r="O831" t="s">
        <v>475</v>
      </c>
      <c r="P831">
        <v>58.784500000000001</v>
      </c>
      <c r="Q831">
        <v>0</v>
      </c>
      <c r="R831">
        <v>-1</v>
      </c>
      <c r="S831">
        <v>916.36000999999999</v>
      </c>
      <c r="T831">
        <v>907.29575999999997</v>
      </c>
      <c r="U831">
        <v>-9.8915818030950176E-3</v>
      </c>
      <c r="V831">
        <v>651.62617999999998</v>
      </c>
      <c r="W831">
        <v>0.39235621257574405</v>
      </c>
      <c r="X831">
        <v>12814.329949999999</v>
      </c>
      <c r="Y831">
        <v>9992.7498599999999</v>
      </c>
      <c r="Z831">
        <v>-0.22018943643635458</v>
      </c>
      <c r="AC831" t="s">
        <v>475</v>
      </c>
      <c r="AD831">
        <v>9992.7498599999999</v>
      </c>
      <c r="AF831" t="s">
        <v>475</v>
      </c>
      <c r="AG831">
        <v>-0.22018943643635458</v>
      </c>
    </row>
    <row r="832" spans="1:33" hidden="1">
      <c r="A832" s="851" t="s">
        <v>5125</v>
      </c>
      <c r="B832" s="851" t="s">
        <v>475</v>
      </c>
      <c r="C832" s="854">
        <v>0</v>
      </c>
      <c r="D832" s="854">
        <v>0</v>
      </c>
      <c r="E832" s="855" t="s">
        <v>1082</v>
      </c>
      <c r="F832" s="854">
        <v>919.15369999999996</v>
      </c>
      <c r="G832" s="854">
        <v>2005.14418</v>
      </c>
      <c r="H832" s="855">
        <v>1.1815112967504784</v>
      </c>
      <c r="I832" s="854">
        <v>3264.1352099999999</v>
      </c>
      <c r="J832" s="855">
        <v>-0.38570431339454225</v>
      </c>
      <c r="K832" s="854">
        <v>15096.49145</v>
      </c>
      <c r="L832" s="854">
        <v>17667.554820000001</v>
      </c>
      <c r="M832" s="855">
        <v>0.17030866930342303</v>
      </c>
      <c r="O832" t="s">
        <v>475</v>
      </c>
      <c r="P832">
        <v>0</v>
      </c>
      <c r="Q832">
        <v>0</v>
      </c>
      <c r="R832" t="s">
        <v>1082</v>
      </c>
      <c r="S832">
        <v>919.15369999999996</v>
      </c>
      <c r="T832">
        <v>2005.14418</v>
      </c>
      <c r="U832">
        <v>1.1815112967504784</v>
      </c>
      <c r="V832">
        <v>3264.1352099999999</v>
      </c>
      <c r="W832">
        <v>-0.38570431339454225</v>
      </c>
      <c r="X832">
        <v>15096.49145</v>
      </c>
      <c r="Y832">
        <v>17667.554820000001</v>
      </c>
      <c r="Z832">
        <v>0.17030866930342303</v>
      </c>
      <c r="AC832" t="s">
        <v>475</v>
      </c>
      <c r="AD832">
        <v>17667.554820000001</v>
      </c>
      <c r="AF832" t="s">
        <v>475</v>
      </c>
      <c r="AG832">
        <v>0.17030866930342303</v>
      </c>
    </row>
    <row r="833" spans="1:33" hidden="1">
      <c r="A833" s="851" t="s">
        <v>5126</v>
      </c>
      <c r="B833" s="851" t="s">
        <v>475</v>
      </c>
      <c r="C833" s="854">
        <v>0</v>
      </c>
      <c r="D833" s="854">
        <v>0</v>
      </c>
      <c r="E833" s="855" t="s">
        <v>1082</v>
      </c>
      <c r="F833" s="854">
        <v>0</v>
      </c>
      <c r="G833" s="854">
        <v>0.14480000000000001</v>
      </c>
      <c r="H833" s="855" t="s">
        <v>1082</v>
      </c>
      <c r="I833" s="854">
        <v>0.1</v>
      </c>
      <c r="J833" s="855">
        <v>0.44799999999999995</v>
      </c>
      <c r="K833" s="854">
        <v>4.3903299999999996</v>
      </c>
      <c r="L833" s="854">
        <v>9.7191100000000006</v>
      </c>
      <c r="M833" s="855">
        <v>1.2137538636047864</v>
      </c>
      <c r="O833" t="s">
        <v>475</v>
      </c>
      <c r="P833">
        <v>0</v>
      </c>
      <c r="Q833">
        <v>0</v>
      </c>
      <c r="R833" t="s">
        <v>1082</v>
      </c>
      <c r="S833">
        <v>0</v>
      </c>
      <c r="T833">
        <v>0.14480000000000001</v>
      </c>
      <c r="U833" t="s">
        <v>1082</v>
      </c>
      <c r="V833">
        <v>0.1</v>
      </c>
      <c r="W833">
        <v>0.44799999999999995</v>
      </c>
      <c r="X833">
        <v>4.3903299999999996</v>
      </c>
      <c r="Y833">
        <v>9.7191100000000006</v>
      </c>
      <c r="Z833">
        <v>1.2137538636047864</v>
      </c>
      <c r="AC833" t="s">
        <v>475</v>
      </c>
      <c r="AD833">
        <v>9.7191100000000006</v>
      </c>
      <c r="AF833" t="s">
        <v>475</v>
      </c>
      <c r="AG833">
        <v>1.2137538636047864</v>
      </c>
    </row>
    <row r="834" spans="1:33" hidden="1">
      <c r="A834" s="851" t="s">
        <v>5127</v>
      </c>
      <c r="B834" s="851" t="s">
        <v>475</v>
      </c>
      <c r="C834" s="854">
        <v>0.19864999999999999</v>
      </c>
      <c r="D834" s="854">
        <v>1.05</v>
      </c>
      <c r="E834" s="855">
        <v>4.2856783287188529</v>
      </c>
      <c r="F834" s="854">
        <v>179.33208999999999</v>
      </c>
      <c r="G834" s="854">
        <v>389.97640000000001</v>
      </c>
      <c r="H834" s="855">
        <v>1.1746046677981616</v>
      </c>
      <c r="I834" s="854">
        <v>445.84733999999997</v>
      </c>
      <c r="J834" s="855">
        <v>-0.12531405929213346</v>
      </c>
      <c r="K834" s="854">
        <v>3550.5635699999998</v>
      </c>
      <c r="L834" s="854">
        <v>2737.1918700000001</v>
      </c>
      <c r="M834" s="855">
        <v>-0.22908242141401791</v>
      </c>
      <c r="O834" t="s">
        <v>475</v>
      </c>
      <c r="P834">
        <v>0.19864999999999999</v>
      </c>
      <c r="Q834">
        <v>1.05</v>
      </c>
      <c r="R834">
        <v>4.2856783287188529</v>
      </c>
      <c r="S834">
        <v>179.33208999999999</v>
      </c>
      <c r="T834">
        <v>389.97640000000001</v>
      </c>
      <c r="U834">
        <v>1.1746046677981616</v>
      </c>
      <c r="V834">
        <v>445.84733999999997</v>
      </c>
      <c r="W834">
        <v>-0.12531405929213346</v>
      </c>
      <c r="X834">
        <v>3550.5635699999998</v>
      </c>
      <c r="Y834">
        <v>2737.1918700000001</v>
      </c>
      <c r="Z834">
        <v>-0.22908242141401791</v>
      </c>
      <c r="AC834" t="s">
        <v>475</v>
      </c>
      <c r="AD834">
        <v>2737.1918700000001</v>
      </c>
      <c r="AF834" t="s">
        <v>475</v>
      </c>
      <c r="AG834">
        <v>-0.22908242141401791</v>
      </c>
    </row>
    <row r="835" spans="1:33" hidden="1">
      <c r="A835" s="851" t="s">
        <v>5128</v>
      </c>
      <c r="B835" s="851" t="s">
        <v>475</v>
      </c>
      <c r="C835" s="854">
        <v>28.473420000000001</v>
      </c>
      <c r="D835" s="854">
        <v>48.67192</v>
      </c>
      <c r="E835" s="855">
        <v>0.70938088926444376</v>
      </c>
      <c r="F835" s="854">
        <v>6844.4276200000004</v>
      </c>
      <c r="G835" s="854">
        <v>6441.1594100000002</v>
      </c>
      <c r="H835" s="855">
        <v>-5.8919201486128059E-2</v>
      </c>
      <c r="I835" s="854">
        <v>5431.7237699999996</v>
      </c>
      <c r="J835" s="855">
        <v>0.18584075382758303</v>
      </c>
      <c r="K835" s="854">
        <v>64705.202250000002</v>
      </c>
      <c r="L835" s="854">
        <v>47881.468500000003</v>
      </c>
      <c r="M835" s="855">
        <v>-0.26000589079373437</v>
      </c>
      <c r="O835" t="s">
        <v>475</v>
      </c>
      <c r="P835">
        <v>28.473420000000001</v>
      </c>
      <c r="Q835">
        <v>48.67192</v>
      </c>
      <c r="R835">
        <v>0.70938088926444376</v>
      </c>
      <c r="S835">
        <v>6844.4276200000004</v>
      </c>
      <c r="T835">
        <v>6441.1594100000002</v>
      </c>
      <c r="U835">
        <v>-5.8919201486128059E-2</v>
      </c>
      <c r="V835">
        <v>5431.7237699999996</v>
      </c>
      <c r="W835">
        <v>0.18584075382758303</v>
      </c>
      <c r="X835">
        <v>64705.202250000002</v>
      </c>
      <c r="Y835">
        <v>47881.468500000003</v>
      </c>
      <c r="Z835">
        <v>-0.26000589079373437</v>
      </c>
      <c r="AC835" t="s">
        <v>475</v>
      </c>
      <c r="AD835">
        <v>47881.468500000003</v>
      </c>
      <c r="AF835" t="s">
        <v>475</v>
      </c>
      <c r="AG835">
        <v>-0.26000589079373437</v>
      </c>
    </row>
    <row r="836" spans="1:33" hidden="1">
      <c r="A836" s="851" t="s">
        <v>5129</v>
      </c>
      <c r="B836" s="851" t="s">
        <v>475</v>
      </c>
      <c r="C836" s="854">
        <v>229.13825</v>
      </c>
      <c r="D836" s="854">
        <v>91.84254</v>
      </c>
      <c r="E836" s="855">
        <v>-0.59918285140084637</v>
      </c>
      <c r="F836" s="854">
        <v>7311.7601100000002</v>
      </c>
      <c r="G836" s="854">
        <v>7462.9860699999999</v>
      </c>
      <c r="H836" s="855">
        <v>2.0682565856225743E-2</v>
      </c>
      <c r="I836" s="854">
        <v>9317.4375999999993</v>
      </c>
      <c r="J836" s="855">
        <v>-0.19903020654519865</v>
      </c>
      <c r="K836" s="854">
        <v>65423.737099999998</v>
      </c>
      <c r="L836" s="854">
        <v>63348.821340000002</v>
      </c>
      <c r="M836" s="855">
        <v>-3.171502962034245E-2</v>
      </c>
      <c r="O836" t="s">
        <v>475</v>
      </c>
      <c r="P836">
        <v>229.13825</v>
      </c>
      <c r="Q836">
        <v>91.84254</v>
      </c>
      <c r="R836">
        <v>-0.59918285140084637</v>
      </c>
      <c r="S836">
        <v>7311.7601100000002</v>
      </c>
      <c r="T836">
        <v>7462.9860699999999</v>
      </c>
      <c r="U836">
        <v>2.0682565856225743E-2</v>
      </c>
      <c r="V836">
        <v>9317.4375999999993</v>
      </c>
      <c r="W836">
        <v>-0.19903020654519865</v>
      </c>
      <c r="X836">
        <v>65423.737099999998</v>
      </c>
      <c r="Y836">
        <v>63348.821340000002</v>
      </c>
      <c r="Z836">
        <v>-3.171502962034245E-2</v>
      </c>
      <c r="AC836" t="s">
        <v>475</v>
      </c>
      <c r="AD836">
        <v>63348.821340000002</v>
      </c>
      <c r="AF836" t="s">
        <v>475</v>
      </c>
      <c r="AG836">
        <v>-3.171502962034245E-2</v>
      </c>
    </row>
    <row r="837" spans="1:33" hidden="1">
      <c r="A837" s="851" t="s">
        <v>5130</v>
      </c>
      <c r="B837" s="851" t="s">
        <v>475</v>
      </c>
      <c r="C837" s="854">
        <v>49.143990000000002</v>
      </c>
      <c r="D837" s="854">
        <v>44.191510000000001</v>
      </c>
      <c r="E837" s="855">
        <v>-0.10077488620683839</v>
      </c>
      <c r="F837" s="854">
        <v>1232.3140900000001</v>
      </c>
      <c r="G837" s="854">
        <v>1618.7598499999999</v>
      </c>
      <c r="H837" s="855">
        <v>0.31359355795404387</v>
      </c>
      <c r="I837" s="854">
        <v>1341.52161</v>
      </c>
      <c r="J837" s="855">
        <v>0.20665954087761573</v>
      </c>
      <c r="K837" s="854">
        <v>16605.5717</v>
      </c>
      <c r="L837" s="854">
        <v>13288.154049999999</v>
      </c>
      <c r="M837" s="855">
        <v>-0.19977738255166499</v>
      </c>
      <c r="O837" t="s">
        <v>475</v>
      </c>
      <c r="P837">
        <v>49.143990000000002</v>
      </c>
      <c r="Q837">
        <v>44.191510000000001</v>
      </c>
      <c r="R837">
        <v>-0.10077488620683839</v>
      </c>
      <c r="S837">
        <v>1232.3140900000001</v>
      </c>
      <c r="T837">
        <v>1618.7598499999999</v>
      </c>
      <c r="U837">
        <v>0.31359355795404387</v>
      </c>
      <c r="V837">
        <v>1341.52161</v>
      </c>
      <c r="W837">
        <v>0.20665954087761573</v>
      </c>
      <c r="X837">
        <v>16605.5717</v>
      </c>
      <c r="Y837">
        <v>13288.154049999999</v>
      </c>
      <c r="Z837">
        <v>-0.19977738255166499</v>
      </c>
      <c r="AC837" t="s">
        <v>475</v>
      </c>
      <c r="AD837">
        <v>13288.154049999999</v>
      </c>
      <c r="AF837" t="s">
        <v>475</v>
      </c>
      <c r="AG837">
        <v>-0.19977738255166499</v>
      </c>
    </row>
    <row r="838" spans="1:33" hidden="1">
      <c r="A838" s="851" t="s">
        <v>5131</v>
      </c>
      <c r="B838" s="851" t="s">
        <v>475</v>
      </c>
      <c r="C838" s="854">
        <v>293.00281999999999</v>
      </c>
      <c r="D838" s="854">
        <v>191.0514</v>
      </c>
      <c r="E838" s="855">
        <v>-0.34795371594034485</v>
      </c>
      <c r="F838" s="854">
        <v>10994.13049</v>
      </c>
      <c r="G838" s="854">
        <v>18138.44471</v>
      </c>
      <c r="H838" s="855">
        <v>0.64982985480282407</v>
      </c>
      <c r="I838" s="854">
        <v>24759.255109999998</v>
      </c>
      <c r="J838" s="855">
        <v>-0.26740749552380205</v>
      </c>
      <c r="K838" s="854">
        <v>99452.856960000005</v>
      </c>
      <c r="L838" s="854">
        <v>134480.56419999999</v>
      </c>
      <c r="M838" s="855">
        <v>0.35220413279920315</v>
      </c>
      <c r="O838" t="s">
        <v>475</v>
      </c>
      <c r="P838">
        <v>293.00281999999999</v>
      </c>
      <c r="Q838">
        <v>191.0514</v>
      </c>
      <c r="R838">
        <v>-0.34795371594034485</v>
      </c>
      <c r="S838">
        <v>10994.13049</v>
      </c>
      <c r="T838">
        <v>18138.44471</v>
      </c>
      <c r="U838">
        <v>0.64982985480282407</v>
      </c>
      <c r="V838">
        <v>24759.255109999998</v>
      </c>
      <c r="W838">
        <v>-0.26740749552380205</v>
      </c>
      <c r="X838">
        <v>99452.856960000005</v>
      </c>
      <c r="Y838">
        <v>134480.56419999999</v>
      </c>
      <c r="Z838">
        <v>0.35220413279920315</v>
      </c>
      <c r="AC838" t="s">
        <v>475</v>
      </c>
      <c r="AD838">
        <v>134480.56419999999</v>
      </c>
      <c r="AF838" t="s">
        <v>475</v>
      </c>
      <c r="AG838">
        <v>0.35220413279920315</v>
      </c>
    </row>
    <row r="839" spans="1:33" hidden="1">
      <c r="A839" s="851" t="s">
        <v>5132</v>
      </c>
      <c r="B839" s="851" t="s">
        <v>475</v>
      </c>
      <c r="C839" s="854">
        <v>0.78995000000000004</v>
      </c>
      <c r="D839" s="854">
        <v>0</v>
      </c>
      <c r="E839" s="855">
        <v>-1</v>
      </c>
      <c r="F839" s="854">
        <v>2028.04024</v>
      </c>
      <c r="G839" s="854">
        <v>1946.03658</v>
      </c>
      <c r="H839" s="855">
        <v>-4.0434927464752857E-2</v>
      </c>
      <c r="I839" s="854">
        <v>1351.87465</v>
      </c>
      <c r="J839" s="855">
        <v>0.43950963205057514</v>
      </c>
      <c r="K839" s="854">
        <v>14105.42361</v>
      </c>
      <c r="L839" s="854">
        <v>15943.39993</v>
      </c>
      <c r="M839" s="855">
        <v>0.13030280910507153</v>
      </c>
      <c r="O839" t="s">
        <v>475</v>
      </c>
      <c r="P839">
        <v>0.78995000000000004</v>
      </c>
      <c r="Q839">
        <v>0</v>
      </c>
      <c r="R839">
        <v>-1</v>
      </c>
      <c r="S839">
        <v>2028.04024</v>
      </c>
      <c r="T839">
        <v>1946.03658</v>
      </c>
      <c r="U839">
        <v>-4.0434927464752857E-2</v>
      </c>
      <c r="V839">
        <v>1351.87465</v>
      </c>
      <c r="W839">
        <v>0.43950963205057514</v>
      </c>
      <c r="X839">
        <v>14105.42361</v>
      </c>
      <c r="Y839">
        <v>15943.39993</v>
      </c>
      <c r="Z839">
        <v>0.13030280910507153</v>
      </c>
      <c r="AC839" t="s">
        <v>475</v>
      </c>
      <c r="AD839">
        <v>15943.39993</v>
      </c>
      <c r="AF839" t="s">
        <v>475</v>
      </c>
      <c r="AG839">
        <v>0.13030280910507153</v>
      </c>
    </row>
    <row r="840" spans="1:33" hidden="1">
      <c r="A840" s="851" t="s">
        <v>5133</v>
      </c>
      <c r="B840" s="851" t="s">
        <v>475</v>
      </c>
      <c r="C840" s="854">
        <v>11.7051</v>
      </c>
      <c r="D840" s="854">
        <v>3.2759999999999998</v>
      </c>
      <c r="E840" s="855">
        <v>-0.72012199810339084</v>
      </c>
      <c r="F840" s="854">
        <v>4207.48074</v>
      </c>
      <c r="G840" s="854">
        <v>4874.82323</v>
      </c>
      <c r="H840" s="855">
        <v>0.15860856679762247</v>
      </c>
      <c r="I840" s="854">
        <v>3893.3329100000001</v>
      </c>
      <c r="J840" s="855">
        <v>0.25209514384938636</v>
      </c>
      <c r="K840" s="854">
        <v>45598.910129999997</v>
      </c>
      <c r="L840" s="854">
        <v>25343.74713</v>
      </c>
      <c r="M840" s="855">
        <v>-0.44420278779149847</v>
      </c>
      <c r="O840" t="s">
        <v>475</v>
      </c>
      <c r="P840">
        <v>11.7051</v>
      </c>
      <c r="Q840">
        <v>3.2759999999999998</v>
      </c>
      <c r="R840">
        <v>-0.72012199810339084</v>
      </c>
      <c r="S840">
        <v>4207.48074</v>
      </c>
      <c r="T840">
        <v>4874.82323</v>
      </c>
      <c r="U840">
        <v>0.15860856679762247</v>
      </c>
      <c r="V840">
        <v>3893.3329100000001</v>
      </c>
      <c r="W840">
        <v>0.25209514384938636</v>
      </c>
      <c r="X840">
        <v>45598.910129999997</v>
      </c>
      <c r="Y840">
        <v>25343.74713</v>
      </c>
      <c r="Z840">
        <v>-0.44420278779149847</v>
      </c>
      <c r="AC840" t="s">
        <v>475</v>
      </c>
      <c r="AD840">
        <v>25343.74713</v>
      </c>
      <c r="AF840" t="s">
        <v>475</v>
      </c>
      <c r="AG840">
        <v>-0.44420278779149847</v>
      </c>
    </row>
    <row r="841" spans="1:33" hidden="1">
      <c r="A841" s="851" t="s">
        <v>5134</v>
      </c>
      <c r="B841" s="851" t="s">
        <v>475</v>
      </c>
      <c r="C841" s="854">
        <v>96.56026</v>
      </c>
      <c r="D841" s="854">
        <v>0</v>
      </c>
      <c r="E841" s="855">
        <v>-1</v>
      </c>
      <c r="F841" s="854">
        <v>3591.1208200000001</v>
      </c>
      <c r="G841" s="854">
        <v>4443.2552400000004</v>
      </c>
      <c r="H841" s="855">
        <v>0.23728926502673353</v>
      </c>
      <c r="I841" s="854">
        <v>7627.9948400000003</v>
      </c>
      <c r="J841" s="855">
        <v>-0.41750678478434833</v>
      </c>
      <c r="K841" s="854">
        <v>35574.841330000003</v>
      </c>
      <c r="L841" s="854">
        <v>36613.573270000001</v>
      </c>
      <c r="M841" s="855">
        <v>2.9198498184840549E-2</v>
      </c>
      <c r="O841" t="s">
        <v>475</v>
      </c>
      <c r="P841">
        <v>96.56026</v>
      </c>
      <c r="Q841">
        <v>0</v>
      </c>
      <c r="R841">
        <v>-1</v>
      </c>
      <c r="S841">
        <v>3591.1208200000001</v>
      </c>
      <c r="T841">
        <v>4443.2552400000004</v>
      </c>
      <c r="U841">
        <v>0.23728926502673353</v>
      </c>
      <c r="V841">
        <v>7627.9948400000003</v>
      </c>
      <c r="W841">
        <v>-0.41750678478434833</v>
      </c>
      <c r="X841">
        <v>35574.841330000003</v>
      </c>
      <c r="Y841">
        <v>36613.573270000001</v>
      </c>
      <c r="Z841">
        <v>2.9198498184840549E-2</v>
      </c>
      <c r="AC841" t="s">
        <v>475</v>
      </c>
      <c r="AD841">
        <v>36613.573270000001</v>
      </c>
      <c r="AF841" t="s">
        <v>475</v>
      </c>
      <c r="AG841">
        <v>2.9198498184840549E-2</v>
      </c>
    </row>
    <row r="842" spans="1:33" hidden="1">
      <c r="A842" s="851" t="s">
        <v>5135</v>
      </c>
      <c r="B842" s="851" t="s">
        <v>475</v>
      </c>
      <c r="C842" s="854">
        <v>118.15482</v>
      </c>
      <c r="D842" s="854">
        <v>36.818980000000003</v>
      </c>
      <c r="E842" s="855">
        <v>-0.68838359704665453</v>
      </c>
      <c r="F842" s="854">
        <v>1613.6556800000001</v>
      </c>
      <c r="G842" s="854">
        <v>2263.9684099999999</v>
      </c>
      <c r="H842" s="855">
        <v>0.40300588165128248</v>
      </c>
      <c r="I842" s="854">
        <v>2017.5141900000001</v>
      </c>
      <c r="J842" s="855">
        <v>0.12215736633802798</v>
      </c>
      <c r="K842" s="854">
        <v>19183.10945</v>
      </c>
      <c r="L842" s="854">
        <v>18807.03484</v>
      </c>
      <c r="M842" s="855">
        <v>-1.9604465635783552E-2</v>
      </c>
      <c r="O842" t="s">
        <v>475</v>
      </c>
      <c r="P842">
        <v>118.15482</v>
      </c>
      <c r="Q842">
        <v>36.818980000000003</v>
      </c>
      <c r="R842">
        <v>-0.68838359704665453</v>
      </c>
      <c r="S842">
        <v>1613.6556800000001</v>
      </c>
      <c r="T842">
        <v>2263.9684099999999</v>
      </c>
      <c r="U842">
        <v>0.40300588165128248</v>
      </c>
      <c r="V842">
        <v>2017.5141900000001</v>
      </c>
      <c r="W842">
        <v>0.12215736633802798</v>
      </c>
      <c r="X842">
        <v>19183.10945</v>
      </c>
      <c r="Y842">
        <v>18807.03484</v>
      </c>
      <c r="Z842">
        <v>-1.9604465635783552E-2</v>
      </c>
      <c r="AC842" t="s">
        <v>475</v>
      </c>
      <c r="AD842">
        <v>18807.03484</v>
      </c>
      <c r="AF842" t="s">
        <v>475</v>
      </c>
      <c r="AG842">
        <v>-1.9604465635783552E-2</v>
      </c>
    </row>
    <row r="843" spans="1:33" hidden="1">
      <c r="A843" s="851" t="s">
        <v>5136</v>
      </c>
      <c r="B843" s="851" t="s">
        <v>475</v>
      </c>
      <c r="C843" s="854">
        <v>490.44936999999999</v>
      </c>
      <c r="D843" s="854">
        <v>117.44051</v>
      </c>
      <c r="E843" s="855">
        <v>-0.76054508949619004</v>
      </c>
      <c r="F843" s="854">
        <v>7043.0950400000002</v>
      </c>
      <c r="G843" s="854">
        <v>7364.4648800000004</v>
      </c>
      <c r="H843" s="855">
        <v>4.562906480387352E-2</v>
      </c>
      <c r="I843" s="854">
        <v>5608.7074199999997</v>
      </c>
      <c r="J843" s="855">
        <v>0.31304137094746176</v>
      </c>
      <c r="K843" s="854">
        <v>63119.44758</v>
      </c>
      <c r="L843" s="854">
        <v>63949.005449999997</v>
      </c>
      <c r="M843" s="855">
        <v>1.3142666829404348E-2</v>
      </c>
      <c r="O843" t="s">
        <v>475</v>
      </c>
      <c r="P843">
        <v>490.44936999999999</v>
      </c>
      <c r="Q843">
        <v>117.44051</v>
      </c>
      <c r="R843">
        <v>-0.76054508949619004</v>
      </c>
      <c r="S843">
        <v>7043.0950400000002</v>
      </c>
      <c r="T843">
        <v>7364.4648800000004</v>
      </c>
      <c r="U843">
        <v>4.562906480387352E-2</v>
      </c>
      <c r="V843">
        <v>5608.7074199999997</v>
      </c>
      <c r="W843">
        <v>0.31304137094746176</v>
      </c>
      <c r="X843">
        <v>63119.44758</v>
      </c>
      <c r="Y843">
        <v>63949.005449999997</v>
      </c>
      <c r="Z843">
        <v>1.3142666829404348E-2</v>
      </c>
      <c r="AC843" t="s">
        <v>475</v>
      </c>
      <c r="AD843">
        <v>63949.005449999997</v>
      </c>
      <c r="AF843" t="s">
        <v>475</v>
      </c>
      <c r="AG843">
        <v>1.3142666829404348E-2</v>
      </c>
    </row>
    <row r="844" spans="1:33" hidden="1">
      <c r="A844" s="851" t="s">
        <v>5137</v>
      </c>
      <c r="B844" s="851" t="s">
        <v>475</v>
      </c>
      <c r="C844" s="854">
        <v>0</v>
      </c>
      <c r="D844" s="854">
        <v>0</v>
      </c>
      <c r="E844" s="855" t="s">
        <v>1082</v>
      </c>
      <c r="F844" s="854">
        <v>0</v>
      </c>
      <c r="G844" s="854">
        <v>0</v>
      </c>
      <c r="H844" s="855" t="s">
        <v>1082</v>
      </c>
      <c r="I844" s="854">
        <v>0</v>
      </c>
      <c r="J844" s="855" t="s">
        <v>1082</v>
      </c>
      <c r="K844" s="854">
        <v>50.08905</v>
      </c>
      <c r="L844" s="854">
        <v>2.79047</v>
      </c>
      <c r="M844" s="855">
        <v>-0.94428981983088123</v>
      </c>
      <c r="O844" t="s">
        <v>475</v>
      </c>
      <c r="P844">
        <v>0</v>
      </c>
      <c r="Q844">
        <v>0</v>
      </c>
      <c r="R844" t="s">
        <v>1082</v>
      </c>
      <c r="S844">
        <v>0</v>
      </c>
      <c r="T844">
        <v>0</v>
      </c>
      <c r="U844" t="s">
        <v>1082</v>
      </c>
      <c r="V844">
        <v>0</v>
      </c>
      <c r="W844" t="s">
        <v>1082</v>
      </c>
      <c r="X844">
        <v>50.08905</v>
      </c>
      <c r="Y844">
        <v>2.79047</v>
      </c>
      <c r="Z844">
        <v>-0.94428981983088123</v>
      </c>
      <c r="AC844" t="s">
        <v>475</v>
      </c>
      <c r="AD844">
        <v>2.79047</v>
      </c>
      <c r="AF844" t="s">
        <v>475</v>
      </c>
      <c r="AG844">
        <v>-0.94428981983088123</v>
      </c>
    </row>
    <row r="845" spans="1:33" hidden="1">
      <c r="A845" s="851" t="s">
        <v>5138</v>
      </c>
      <c r="B845" s="851" t="s">
        <v>475</v>
      </c>
      <c r="C845" s="854">
        <v>350.10527999999999</v>
      </c>
      <c r="D845" s="854">
        <v>11.145569999999999</v>
      </c>
      <c r="E845" s="855">
        <v>-0.96816509022657415</v>
      </c>
      <c r="F845" s="854">
        <v>11233.4208</v>
      </c>
      <c r="G845" s="854">
        <v>8113.1993000000002</v>
      </c>
      <c r="H845" s="855">
        <v>-0.27776236246753971</v>
      </c>
      <c r="I845" s="854">
        <v>10576.207490000001</v>
      </c>
      <c r="J845" s="855">
        <v>-0.23288198461772047</v>
      </c>
      <c r="K845" s="854">
        <v>115608.43729</v>
      </c>
      <c r="L845" s="854">
        <v>104645.38561</v>
      </c>
      <c r="M845" s="855">
        <v>-9.4829165906806123E-2</v>
      </c>
      <c r="O845" t="s">
        <v>475</v>
      </c>
      <c r="P845">
        <v>350.10527999999999</v>
      </c>
      <c r="Q845">
        <v>11.145569999999999</v>
      </c>
      <c r="R845">
        <v>-0.96816509022657415</v>
      </c>
      <c r="S845">
        <v>11233.4208</v>
      </c>
      <c r="T845">
        <v>8113.1993000000002</v>
      </c>
      <c r="U845">
        <v>-0.27776236246753971</v>
      </c>
      <c r="V845">
        <v>10576.207490000001</v>
      </c>
      <c r="W845">
        <v>-0.23288198461772047</v>
      </c>
      <c r="X845">
        <v>115608.43729</v>
      </c>
      <c r="Y845">
        <v>104645.38561</v>
      </c>
      <c r="Z845">
        <v>-9.4829165906806123E-2</v>
      </c>
      <c r="AC845" t="s">
        <v>475</v>
      </c>
      <c r="AD845">
        <v>104645.38561</v>
      </c>
      <c r="AF845" t="s">
        <v>475</v>
      </c>
      <c r="AG845">
        <v>-9.4829165906806123E-2</v>
      </c>
    </row>
    <row r="846" spans="1:33" hidden="1">
      <c r="A846" s="851" t="s">
        <v>5139</v>
      </c>
      <c r="B846" s="851" t="s">
        <v>475</v>
      </c>
      <c r="C846" s="854">
        <v>0</v>
      </c>
      <c r="D846" s="854">
        <v>0</v>
      </c>
      <c r="E846" s="855" t="s">
        <v>1082</v>
      </c>
      <c r="F846" s="854">
        <v>21.135580000000001</v>
      </c>
      <c r="G846" s="854">
        <v>1761.2</v>
      </c>
      <c r="H846" s="855">
        <v>82.328680831091461</v>
      </c>
      <c r="I846" s="854">
        <v>1841.7643499999999</v>
      </c>
      <c r="J846" s="855">
        <v>-4.3743028254401795E-2</v>
      </c>
      <c r="K846" s="854">
        <v>1022.58725</v>
      </c>
      <c r="L846" s="854">
        <v>16886.37053</v>
      </c>
      <c r="M846" s="855">
        <v>15.513378716583841</v>
      </c>
      <c r="O846" t="s">
        <v>475</v>
      </c>
      <c r="P846">
        <v>0</v>
      </c>
      <c r="Q846">
        <v>0</v>
      </c>
      <c r="R846" t="s">
        <v>1082</v>
      </c>
      <c r="S846">
        <v>21.135580000000001</v>
      </c>
      <c r="T846">
        <v>1761.2</v>
      </c>
      <c r="U846">
        <v>82.328680831091461</v>
      </c>
      <c r="V846">
        <v>1841.7643499999999</v>
      </c>
      <c r="W846">
        <v>-4.3743028254401795E-2</v>
      </c>
      <c r="X846">
        <v>1022.58725</v>
      </c>
      <c r="Y846">
        <v>16886.37053</v>
      </c>
      <c r="Z846">
        <v>15.513378716583841</v>
      </c>
      <c r="AC846" t="s">
        <v>475</v>
      </c>
      <c r="AD846">
        <v>16886.37053</v>
      </c>
      <c r="AF846" t="s">
        <v>475</v>
      </c>
      <c r="AG846">
        <v>15.513378716583841</v>
      </c>
    </row>
    <row r="847" spans="1:33" hidden="1">
      <c r="A847" s="851" t="s">
        <v>5140</v>
      </c>
      <c r="B847" s="851" t="s">
        <v>475</v>
      </c>
      <c r="C847" s="854">
        <v>77.916300000000007</v>
      </c>
      <c r="D847" s="854">
        <v>17.918379999999999</v>
      </c>
      <c r="E847" s="855">
        <v>-0.77003040442115456</v>
      </c>
      <c r="F847" s="854">
        <v>4408.7960400000002</v>
      </c>
      <c r="G847" s="854">
        <v>3052.6753699999999</v>
      </c>
      <c r="H847" s="855">
        <v>-0.30759433135400838</v>
      </c>
      <c r="I847" s="854">
        <v>2301.51955</v>
      </c>
      <c r="J847" s="855">
        <v>0.3263738602611479</v>
      </c>
      <c r="K847" s="854">
        <v>39900.938110000003</v>
      </c>
      <c r="L847" s="854">
        <v>26188.99352</v>
      </c>
      <c r="M847" s="855">
        <v>-0.34364967941852742</v>
      </c>
      <c r="O847" t="s">
        <v>475</v>
      </c>
      <c r="P847">
        <v>77.916300000000007</v>
      </c>
      <c r="Q847">
        <v>17.918379999999999</v>
      </c>
      <c r="R847">
        <v>-0.77003040442115456</v>
      </c>
      <c r="S847">
        <v>4408.7960400000002</v>
      </c>
      <c r="T847">
        <v>3052.6753699999999</v>
      </c>
      <c r="U847">
        <v>-0.30759433135400838</v>
      </c>
      <c r="V847">
        <v>2301.51955</v>
      </c>
      <c r="W847">
        <v>0.3263738602611479</v>
      </c>
      <c r="X847">
        <v>39900.938110000003</v>
      </c>
      <c r="Y847">
        <v>26188.99352</v>
      </c>
      <c r="Z847">
        <v>-0.34364967941852742</v>
      </c>
      <c r="AC847" t="s">
        <v>475</v>
      </c>
      <c r="AD847">
        <v>26188.99352</v>
      </c>
      <c r="AF847" t="s">
        <v>475</v>
      </c>
      <c r="AG847">
        <v>-0.34364967941852742</v>
      </c>
    </row>
    <row r="848" spans="1:33" hidden="1">
      <c r="A848" s="851" t="s">
        <v>5141</v>
      </c>
      <c r="B848" s="851" t="s">
        <v>475</v>
      </c>
      <c r="C848" s="854">
        <v>0</v>
      </c>
      <c r="D848" s="854">
        <v>0</v>
      </c>
      <c r="E848" s="855" t="s">
        <v>1082</v>
      </c>
      <c r="F848" s="854">
        <v>39.869660000000003</v>
      </c>
      <c r="G848" s="854">
        <v>72.735060000000004</v>
      </c>
      <c r="H848" s="855">
        <v>0.82432105014188739</v>
      </c>
      <c r="I848" s="854">
        <v>178.81027</v>
      </c>
      <c r="J848" s="855">
        <v>-0.59322772679667668</v>
      </c>
      <c r="K848" s="854">
        <v>192.27002999999999</v>
      </c>
      <c r="L848" s="854">
        <v>519.62323000000004</v>
      </c>
      <c r="M848" s="855">
        <v>1.7025700781343827</v>
      </c>
      <c r="O848" t="s">
        <v>475</v>
      </c>
      <c r="P848">
        <v>0</v>
      </c>
      <c r="Q848">
        <v>0</v>
      </c>
      <c r="R848" t="s">
        <v>1082</v>
      </c>
      <c r="S848">
        <v>39.869660000000003</v>
      </c>
      <c r="T848">
        <v>72.735060000000004</v>
      </c>
      <c r="U848">
        <v>0.82432105014188739</v>
      </c>
      <c r="V848">
        <v>178.81027</v>
      </c>
      <c r="W848">
        <v>-0.59322772679667668</v>
      </c>
      <c r="X848">
        <v>192.27002999999999</v>
      </c>
      <c r="Y848">
        <v>519.62323000000004</v>
      </c>
      <c r="Z848">
        <v>1.7025700781343827</v>
      </c>
      <c r="AC848" t="s">
        <v>475</v>
      </c>
      <c r="AD848">
        <v>519.62323000000004</v>
      </c>
      <c r="AF848" t="s">
        <v>475</v>
      </c>
      <c r="AG848">
        <v>1.7025700781343827</v>
      </c>
    </row>
    <row r="849" spans="1:33" hidden="1">
      <c r="A849" s="851" t="s">
        <v>5142</v>
      </c>
      <c r="B849" s="851" t="s">
        <v>475</v>
      </c>
      <c r="C849" s="854">
        <v>127.69562999999999</v>
      </c>
      <c r="D849" s="854">
        <v>0.35</v>
      </c>
      <c r="E849" s="855">
        <v>-0.99725910745731861</v>
      </c>
      <c r="F849" s="854">
        <v>1972.1258399999999</v>
      </c>
      <c r="G849" s="854">
        <v>1059.5628899999999</v>
      </c>
      <c r="H849" s="855">
        <v>-0.46273058822656066</v>
      </c>
      <c r="I849" s="854">
        <v>1054.2497000000001</v>
      </c>
      <c r="J849" s="855">
        <v>5.0397832695612266E-3</v>
      </c>
      <c r="K849" s="854">
        <v>19959.433850000001</v>
      </c>
      <c r="L849" s="854">
        <v>15065.10902</v>
      </c>
      <c r="M849" s="855">
        <v>-0.24521361010447706</v>
      </c>
      <c r="O849" t="s">
        <v>475</v>
      </c>
      <c r="P849">
        <v>127.69562999999999</v>
      </c>
      <c r="Q849">
        <v>0.35</v>
      </c>
      <c r="R849">
        <v>-0.99725910745731861</v>
      </c>
      <c r="S849">
        <v>1972.1258399999999</v>
      </c>
      <c r="T849">
        <v>1059.5628899999999</v>
      </c>
      <c r="U849">
        <v>-0.46273058822656066</v>
      </c>
      <c r="V849">
        <v>1054.2497000000001</v>
      </c>
      <c r="W849">
        <v>5.0397832695612266E-3</v>
      </c>
      <c r="X849">
        <v>19959.433850000001</v>
      </c>
      <c r="Y849">
        <v>15065.10902</v>
      </c>
      <c r="Z849">
        <v>-0.24521361010447706</v>
      </c>
      <c r="AC849" t="s">
        <v>475</v>
      </c>
      <c r="AD849">
        <v>15065.10902</v>
      </c>
      <c r="AF849" t="s">
        <v>475</v>
      </c>
      <c r="AG849">
        <v>-0.24521361010447706</v>
      </c>
    </row>
    <row r="850" spans="1:33" hidden="1">
      <c r="A850" s="851" t="s">
        <v>5144</v>
      </c>
      <c r="B850" s="851" t="s">
        <v>475</v>
      </c>
      <c r="C850" s="854">
        <v>2889.5806200000002</v>
      </c>
      <c r="D850" s="854">
        <v>1669.3875399999999</v>
      </c>
      <c r="E850" s="855">
        <v>-0.42227341627173576</v>
      </c>
      <c r="F850" s="854">
        <v>57703.789349999999</v>
      </c>
      <c r="G850" s="854">
        <v>69677.095520000003</v>
      </c>
      <c r="H850" s="855">
        <v>0.20749601204483126</v>
      </c>
      <c r="I850" s="854">
        <v>48017.489049999996</v>
      </c>
      <c r="J850" s="855">
        <v>0.45107744904041391</v>
      </c>
      <c r="K850" s="854">
        <v>397745.24333000003</v>
      </c>
      <c r="L850" s="854">
        <v>377911.97197999997</v>
      </c>
      <c r="M850" s="855">
        <v>-4.9864257794642763E-2</v>
      </c>
      <c r="O850" t="s">
        <v>475</v>
      </c>
      <c r="P850">
        <v>2889.5806200000002</v>
      </c>
      <c r="Q850">
        <v>1669.3875399999999</v>
      </c>
      <c r="R850">
        <v>-0.42227341627173576</v>
      </c>
      <c r="S850">
        <v>57703.789349999999</v>
      </c>
      <c r="T850">
        <v>69677.095520000003</v>
      </c>
      <c r="U850">
        <v>0.20749601204483126</v>
      </c>
      <c r="V850">
        <v>48017.489049999996</v>
      </c>
      <c r="W850">
        <v>0.45107744904041391</v>
      </c>
      <c r="X850">
        <v>397745.24333000003</v>
      </c>
      <c r="Y850">
        <v>377911.97197999997</v>
      </c>
      <c r="Z850">
        <v>-4.9864257794642763E-2</v>
      </c>
      <c r="AC850" t="s">
        <v>475</v>
      </c>
      <c r="AD850">
        <v>377911.97197999997</v>
      </c>
      <c r="AF850" t="s">
        <v>475</v>
      </c>
      <c r="AG850">
        <v>-4.9864257794642763E-2</v>
      </c>
    </row>
    <row r="851" spans="1:33" hidden="1">
      <c r="A851" s="851" t="s">
        <v>5145</v>
      </c>
      <c r="B851" s="851" t="s">
        <v>475</v>
      </c>
      <c r="C851" s="854">
        <v>413.97762999999998</v>
      </c>
      <c r="D851" s="854">
        <v>56.855200000000004</v>
      </c>
      <c r="E851" s="855">
        <v>-0.86266117809312548</v>
      </c>
      <c r="F851" s="854">
        <v>3498.4627700000001</v>
      </c>
      <c r="G851" s="854">
        <v>2675.9322400000001</v>
      </c>
      <c r="H851" s="855">
        <v>-0.2351119860566645</v>
      </c>
      <c r="I851" s="854">
        <v>2004.10508</v>
      </c>
      <c r="J851" s="855">
        <v>0.33522551621893992</v>
      </c>
      <c r="K851" s="854">
        <v>26462.943579999999</v>
      </c>
      <c r="L851" s="854">
        <v>25436.922610000001</v>
      </c>
      <c r="M851" s="855">
        <v>-3.8771989476463098E-2</v>
      </c>
      <c r="O851" t="s">
        <v>475</v>
      </c>
      <c r="P851">
        <v>413.97762999999998</v>
      </c>
      <c r="Q851">
        <v>56.855200000000004</v>
      </c>
      <c r="R851">
        <v>-0.86266117809312548</v>
      </c>
      <c r="S851">
        <v>3498.4627700000001</v>
      </c>
      <c r="T851">
        <v>2675.9322400000001</v>
      </c>
      <c r="U851">
        <v>-0.2351119860566645</v>
      </c>
      <c r="V851">
        <v>2004.10508</v>
      </c>
      <c r="W851">
        <v>0.33522551621893992</v>
      </c>
      <c r="X851">
        <v>26462.943579999999</v>
      </c>
      <c r="Y851">
        <v>25436.922610000001</v>
      </c>
      <c r="Z851">
        <v>-3.8771989476463098E-2</v>
      </c>
      <c r="AC851" t="s">
        <v>475</v>
      </c>
      <c r="AD851">
        <v>25436.922610000001</v>
      </c>
      <c r="AF851" t="s">
        <v>475</v>
      </c>
      <c r="AG851">
        <v>-3.8771989476463098E-2</v>
      </c>
    </row>
    <row r="852" spans="1:33" hidden="1">
      <c r="A852" s="852" t="s">
        <v>735</v>
      </c>
      <c r="B852" s="852" t="s">
        <v>475</v>
      </c>
      <c r="C852" s="856">
        <v>7735.46252</v>
      </c>
      <c r="D852" s="856">
        <v>2468.4942799999999</v>
      </c>
      <c r="E852" s="857">
        <v>-0.68088601378162972</v>
      </c>
      <c r="F852" s="856">
        <v>334373.33649000002</v>
      </c>
      <c r="G852" s="856">
        <v>251550.39168999999</v>
      </c>
      <c r="H852" s="857">
        <v>-0.24769602047045092</v>
      </c>
      <c r="I852" s="856">
        <v>292826.11787000002</v>
      </c>
      <c r="J852" s="857">
        <v>-0.14095643681047731</v>
      </c>
      <c r="K852" s="856">
        <v>2511211.2969</v>
      </c>
      <c r="L852" s="856">
        <v>2582241.0691499999</v>
      </c>
      <c r="M852" s="857">
        <v>2.8285063999864857E-2</v>
      </c>
      <c r="O852" t="s">
        <v>475</v>
      </c>
      <c r="P852">
        <v>7735.46252</v>
      </c>
      <c r="Q852">
        <v>2468.4942799999999</v>
      </c>
      <c r="R852">
        <v>-0.68088601378162972</v>
      </c>
      <c r="S852">
        <v>334373.33649000002</v>
      </c>
      <c r="T852">
        <v>251550.39168999999</v>
      </c>
      <c r="U852">
        <v>-0.24769602047045092</v>
      </c>
      <c r="V852">
        <v>292826.11787000002</v>
      </c>
      <c r="W852">
        <v>-0.14095643681047731</v>
      </c>
      <c r="X852">
        <v>2511211.2969</v>
      </c>
      <c r="Y852">
        <v>2582241.0691499999</v>
      </c>
      <c r="Z852">
        <v>2.8285063999864857E-2</v>
      </c>
      <c r="AC852" t="s">
        <v>475</v>
      </c>
      <c r="AD852">
        <v>2582241.0691499999</v>
      </c>
      <c r="AF852" t="s">
        <v>475</v>
      </c>
      <c r="AG852">
        <v>2.8285063999864857E-2</v>
      </c>
    </row>
    <row r="853" spans="1:33" hidden="1">
      <c r="A853" s="851" t="s">
        <v>5119</v>
      </c>
      <c r="B853" s="851" t="s">
        <v>709</v>
      </c>
      <c r="C853" s="854">
        <v>18.462890000000002</v>
      </c>
      <c r="D853" s="854">
        <v>0</v>
      </c>
      <c r="E853" s="855">
        <v>-1</v>
      </c>
      <c r="F853" s="854">
        <v>679.11726999999996</v>
      </c>
      <c r="G853" s="854">
        <v>445.23552999999998</v>
      </c>
      <c r="H853" s="855">
        <v>-0.34439080013382661</v>
      </c>
      <c r="I853" s="854">
        <v>581.28125999999997</v>
      </c>
      <c r="J853" s="855">
        <v>-0.23404458282381235</v>
      </c>
      <c r="K853" s="854">
        <v>7832.59512</v>
      </c>
      <c r="L853" s="854">
        <v>5014.3581000000004</v>
      </c>
      <c r="M853" s="855">
        <v>-0.35980884710915573</v>
      </c>
      <c r="O853" t="s">
        <v>709</v>
      </c>
      <c r="P853">
        <v>18.462890000000002</v>
      </c>
      <c r="Q853">
        <v>0</v>
      </c>
      <c r="R853">
        <v>-1</v>
      </c>
      <c r="S853">
        <v>679.11726999999996</v>
      </c>
      <c r="T853">
        <v>445.23552999999998</v>
      </c>
      <c r="U853">
        <v>-0.34439080013382661</v>
      </c>
      <c r="V853">
        <v>581.28125999999997</v>
      </c>
      <c r="W853">
        <v>-0.23404458282381235</v>
      </c>
      <c r="X853">
        <v>7832.59512</v>
      </c>
      <c r="Y853">
        <v>5014.3581000000004</v>
      </c>
      <c r="Z853">
        <v>-0.35980884710915573</v>
      </c>
      <c r="AC853" t="s">
        <v>709</v>
      </c>
      <c r="AD853">
        <v>5014.3581000000004</v>
      </c>
      <c r="AF853" t="s">
        <v>709</v>
      </c>
      <c r="AG853">
        <v>-0.35980884710915573</v>
      </c>
    </row>
    <row r="854" spans="1:33" hidden="1">
      <c r="A854" s="851" t="s">
        <v>5120</v>
      </c>
      <c r="B854" s="851" t="s">
        <v>709</v>
      </c>
      <c r="C854" s="854">
        <v>0</v>
      </c>
      <c r="D854" s="854">
        <v>0</v>
      </c>
      <c r="E854" s="855" t="s">
        <v>1082</v>
      </c>
      <c r="F854" s="854">
        <v>112.02079999999999</v>
      </c>
      <c r="G854" s="854">
        <v>120.29203</v>
      </c>
      <c r="H854" s="855">
        <v>7.3836555354005684E-2</v>
      </c>
      <c r="I854" s="854">
        <v>172.57706999999999</v>
      </c>
      <c r="J854" s="855">
        <v>-0.30296632107614296</v>
      </c>
      <c r="K854" s="854">
        <v>1419.94757</v>
      </c>
      <c r="L854" s="854">
        <v>1215.5814600000001</v>
      </c>
      <c r="M854" s="855">
        <v>-0.14392510985458418</v>
      </c>
      <c r="O854" t="s">
        <v>709</v>
      </c>
      <c r="P854">
        <v>0</v>
      </c>
      <c r="Q854">
        <v>0</v>
      </c>
      <c r="R854" t="s">
        <v>1082</v>
      </c>
      <c r="S854">
        <v>112.02079999999999</v>
      </c>
      <c r="T854">
        <v>120.29203</v>
      </c>
      <c r="U854">
        <v>7.3836555354005684E-2</v>
      </c>
      <c r="V854">
        <v>172.57706999999999</v>
      </c>
      <c r="W854">
        <v>-0.30296632107614296</v>
      </c>
      <c r="X854">
        <v>1419.94757</v>
      </c>
      <c r="Y854">
        <v>1215.5814600000001</v>
      </c>
      <c r="Z854">
        <v>-0.14392510985458418</v>
      </c>
      <c r="AC854" t="s">
        <v>709</v>
      </c>
      <c r="AD854">
        <v>1215.5814600000001</v>
      </c>
      <c r="AF854" t="s">
        <v>709</v>
      </c>
      <c r="AG854">
        <v>-0.14392510985458418</v>
      </c>
    </row>
    <row r="855" spans="1:33" hidden="1">
      <c r="A855" s="851" t="s">
        <v>5121</v>
      </c>
      <c r="B855" s="851" t="s">
        <v>709</v>
      </c>
      <c r="C855" s="854">
        <v>13.23405</v>
      </c>
      <c r="D855" s="854">
        <v>0</v>
      </c>
      <c r="E855" s="855">
        <v>-1</v>
      </c>
      <c r="F855" s="854">
        <v>164.36183</v>
      </c>
      <c r="G855" s="854">
        <v>337.35793000000001</v>
      </c>
      <c r="H855" s="855">
        <v>1.0525320872857158</v>
      </c>
      <c r="I855" s="854">
        <v>191.62414000000001</v>
      </c>
      <c r="J855" s="855">
        <v>0.7605189513179289</v>
      </c>
      <c r="K855" s="854">
        <v>2916.3596299999999</v>
      </c>
      <c r="L855" s="854">
        <v>1789.7096300000001</v>
      </c>
      <c r="M855" s="855">
        <v>-0.3863206678663289</v>
      </c>
      <c r="O855" t="s">
        <v>709</v>
      </c>
      <c r="P855">
        <v>13.23405</v>
      </c>
      <c r="Q855">
        <v>0</v>
      </c>
      <c r="R855">
        <v>-1</v>
      </c>
      <c r="S855">
        <v>164.36183</v>
      </c>
      <c r="T855">
        <v>337.35793000000001</v>
      </c>
      <c r="U855">
        <v>1.0525320872857158</v>
      </c>
      <c r="V855">
        <v>191.62414000000001</v>
      </c>
      <c r="W855">
        <v>0.7605189513179289</v>
      </c>
      <c r="X855">
        <v>2916.3596299999999</v>
      </c>
      <c r="Y855">
        <v>1789.7096300000001</v>
      </c>
      <c r="Z855">
        <v>-0.3863206678663289</v>
      </c>
      <c r="AC855" t="s">
        <v>709</v>
      </c>
      <c r="AD855">
        <v>1789.7096300000001</v>
      </c>
      <c r="AF855" t="s">
        <v>709</v>
      </c>
      <c r="AG855">
        <v>-0.3863206678663289</v>
      </c>
    </row>
    <row r="856" spans="1:33" hidden="1">
      <c r="A856" s="851" t="s">
        <v>5122</v>
      </c>
      <c r="B856" s="851" t="s">
        <v>709</v>
      </c>
      <c r="C856" s="854">
        <v>0</v>
      </c>
      <c r="D856" s="854">
        <v>0</v>
      </c>
      <c r="E856" s="855" t="s">
        <v>1082</v>
      </c>
      <c r="F856" s="854">
        <v>46.014150000000001</v>
      </c>
      <c r="G856" s="854">
        <v>96.666380000000004</v>
      </c>
      <c r="H856" s="855">
        <v>1.1007968201085969</v>
      </c>
      <c r="I856" s="854">
        <v>30.420300000000001</v>
      </c>
      <c r="J856" s="855">
        <v>2.1776931851428158</v>
      </c>
      <c r="K856" s="854">
        <v>1053.22804</v>
      </c>
      <c r="L856" s="854">
        <v>718.35857999999996</v>
      </c>
      <c r="M856" s="855">
        <v>-0.31794582681258654</v>
      </c>
      <c r="O856" t="s">
        <v>709</v>
      </c>
      <c r="P856">
        <v>0</v>
      </c>
      <c r="Q856">
        <v>0</v>
      </c>
      <c r="R856" t="s">
        <v>1082</v>
      </c>
      <c r="S856">
        <v>46.014150000000001</v>
      </c>
      <c r="T856">
        <v>96.666380000000004</v>
      </c>
      <c r="U856">
        <v>1.1007968201085969</v>
      </c>
      <c r="V856">
        <v>30.420300000000001</v>
      </c>
      <c r="W856">
        <v>2.1776931851428158</v>
      </c>
      <c r="X856">
        <v>1053.22804</v>
      </c>
      <c r="Y856">
        <v>718.35857999999996</v>
      </c>
      <c r="Z856">
        <v>-0.31794582681258654</v>
      </c>
      <c r="AC856" t="s">
        <v>709</v>
      </c>
      <c r="AD856">
        <v>718.35857999999996</v>
      </c>
      <c r="AF856" t="s">
        <v>709</v>
      </c>
      <c r="AG856">
        <v>-0.31794582681258654</v>
      </c>
    </row>
    <row r="857" spans="1:33" hidden="1">
      <c r="A857" s="851" t="s">
        <v>5123</v>
      </c>
      <c r="B857" s="851" t="s">
        <v>709</v>
      </c>
      <c r="C857" s="854">
        <v>0</v>
      </c>
      <c r="D857" s="854">
        <v>0</v>
      </c>
      <c r="E857" s="855" t="s">
        <v>1082</v>
      </c>
      <c r="F857" s="854">
        <v>0.44779999999999998</v>
      </c>
      <c r="G857" s="854">
        <v>1.26128</v>
      </c>
      <c r="H857" s="855">
        <v>1.8166145600714607</v>
      </c>
      <c r="I857" s="854">
        <v>0.60529999999999995</v>
      </c>
      <c r="J857" s="855">
        <v>1.0837270774822403</v>
      </c>
      <c r="K857" s="854">
        <v>29.403120000000001</v>
      </c>
      <c r="L857" s="854">
        <v>27.849620000000002</v>
      </c>
      <c r="M857" s="855">
        <v>-5.2834529124800356E-2</v>
      </c>
      <c r="O857" t="s">
        <v>709</v>
      </c>
      <c r="P857">
        <v>0</v>
      </c>
      <c r="Q857">
        <v>0</v>
      </c>
      <c r="R857" t="s">
        <v>1082</v>
      </c>
      <c r="S857">
        <v>0.44779999999999998</v>
      </c>
      <c r="T857">
        <v>1.26128</v>
      </c>
      <c r="U857">
        <v>1.8166145600714607</v>
      </c>
      <c r="V857">
        <v>0.60529999999999995</v>
      </c>
      <c r="W857">
        <v>1.0837270774822403</v>
      </c>
      <c r="X857">
        <v>29.403120000000001</v>
      </c>
      <c r="Y857">
        <v>27.849620000000002</v>
      </c>
      <c r="Z857">
        <v>-5.2834529124800356E-2</v>
      </c>
      <c r="AC857" t="s">
        <v>709</v>
      </c>
      <c r="AD857">
        <v>27.849620000000002</v>
      </c>
      <c r="AF857" t="s">
        <v>709</v>
      </c>
      <c r="AG857">
        <v>-5.2834529124800356E-2</v>
      </c>
    </row>
    <row r="858" spans="1:33">
      <c r="A858" s="851" t="s">
        <v>5124</v>
      </c>
      <c r="B858" s="851" t="s">
        <v>709</v>
      </c>
      <c r="C858" s="854">
        <v>1.3392200000000001</v>
      </c>
      <c r="D858" s="854">
        <v>0</v>
      </c>
      <c r="E858" s="855">
        <v>-1</v>
      </c>
      <c r="F858" s="854">
        <v>189.18755999999999</v>
      </c>
      <c r="G858" s="854">
        <v>140.44443000000001</v>
      </c>
      <c r="H858" s="855">
        <v>-0.2576444772584412</v>
      </c>
      <c r="I858" s="854">
        <v>462.53642000000002</v>
      </c>
      <c r="J858" s="855">
        <v>-0.69636027796470601</v>
      </c>
      <c r="K858" s="854">
        <v>3132.2703999999999</v>
      </c>
      <c r="L858" s="854">
        <v>2220.6784600000001</v>
      </c>
      <c r="M858" s="855">
        <v>-0.29103232594478423</v>
      </c>
      <c r="O858" t="s">
        <v>709</v>
      </c>
      <c r="P858">
        <v>1.3392200000000001</v>
      </c>
      <c r="Q858">
        <v>0</v>
      </c>
      <c r="R858">
        <v>-1</v>
      </c>
      <c r="S858">
        <v>189.18755999999999</v>
      </c>
      <c r="T858">
        <v>140.44443000000001</v>
      </c>
      <c r="U858">
        <v>-0.2576444772584412</v>
      </c>
      <c r="V858">
        <v>462.53642000000002</v>
      </c>
      <c r="W858">
        <v>-0.69636027796470601</v>
      </c>
      <c r="X858">
        <v>3132.2703999999999</v>
      </c>
      <c r="Y858">
        <v>2220.6784600000001</v>
      </c>
      <c r="Z858">
        <v>-0.29103232594478423</v>
      </c>
      <c r="AC858" t="s">
        <v>709</v>
      </c>
      <c r="AD858">
        <v>2220.6784600000001</v>
      </c>
      <c r="AF858" t="s">
        <v>709</v>
      </c>
      <c r="AG858">
        <v>-0.29103232594478423</v>
      </c>
    </row>
    <row r="859" spans="1:33" hidden="1">
      <c r="A859" s="851" t="s">
        <v>5125</v>
      </c>
      <c r="B859" s="851" t="s">
        <v>709</v>
      </c>
      <c r="C859" s="854">
        <v>0</v>
      </c>
      <c r="D859" s="854">
        <v>0</v>
      </c>
      <c r="E859" s="855" t="s">
        <v>1082</v>
      </c>
      <c r="F859" s="854">
        <v>0</v>
      </c>
      <c r="G859" s="854">
        <v>0</v>
      </c>
      <c r="H859" s="855" t="s">
        <v>1082</v>
      </c>
      <c r="I859" s="854">
        <v>6.6159999999999997E-2</v>
      </c>
      <c r="J859" s="855">
        <v>-1</v>
      </c>
      <c r="K859" s="854">
        <v>32.148989999999998</v>
      </c>
      <c r="L859" s="854">
        <v>0.21707000000000001</v>
      </c>
      <c r="M859" s="855">
        <v>-0.99324799939282693</v>
      </c>
      <c r="O859" t="s">
        <v>709</v>
      </c>
      <c r="P859">
        <v>0</v>
      </c>
      <c r="Q859">
        <v>0</v>
      </c>
      <c r="R859" t="s">
        <v>1082</v>
      </c>
      <c r="S859">
        <v>0</v>
      </c>
      <c r="T859">
        <v>0</v>
      </c>
      <c r="U859" t="s">
        <v>1082</v>
      </c>
      <c r="V859">
        <v>6.6159999999999997E-2</v>
      </c>
      <c r="W859">
        <v>-1</v>
      </c>
      <c r="X859">
        <v>32.148989999999998</v>
      </c>
      <c r="Y859">
        <v>0.21707000000000001</v>
      </c>
      <c r="Z859">
        <v>-0.99324799939282693</v>
      </c>
      <c r="AC859" t="s">
        <v>709</v>
      </c>
      <c r="AD859">
        <v>0.21707000000000001</v>
      </c>
      <c r="AF859" t="s">
        <v>709</v>
      </c>
      <c r="AG859">
        <v>-0.99324799939282693</v>
      </c>
    </row>
    <row r="860" spans="1:33" hidden="1">
      <c r="A860" s="851" t="s">
        <v>5126</v>
      </c>
      <c r="B860" s="851" t="s">
        <v>709</v>
      </c>
      <c r="C860" s="854">
        <v>0</v>
      </c>
      <c r="D860" s="854">
        <v>0</v>
      </c>
      <c r="E860" s="855" t="s">
        <v>1082</v>
      </c>
      <c r="F860" s="854">
        <v>0</v>
      </c>
      <c r="G860" s="854">
        <v>0</v>
      </c>
      <c r="H860" s="855" t="s">
        <v>1082</v>
      </c>
      <c r="I860" s="854">
        <v>0</v>
      </c>
      <c r="J860" s="855" t="s">
        <v>1082</v>
      </c>
      <c r="K860" s="854">
        <v>3.218E-2</v>
      </c>
      <c r="L860" s="854">
        <v>0.10977000000000001</v>
      </c>
      <c r="M860" s="855">
        <v>2.4111249223119953</v>
      </c>
      <c r="O860" t="s">
        <v>709</v>
      </c>
      <c r="P860">
        <v>0</v>
      </c>
      <c r="Q860">
        <v>0</v>
      </c>
      <c r="R860" t="s">
        <v>1082</v>
      </c>
      <c r="S860">
        <v>0</v>
      </c>
      <c r="T860">
        <v>0</v>
      </c>
      <c r="U860" t="s">
        <v>1082</v>
      </c>
      <c r="V860">
        <v>0</v>
      </c>
      <c r="W860" t="s">
        <v>1082</v>
      </c>
      <c r="X860">
        <v>3.218E-2</v>
      </c>
      <c r="Y860">
        <v>0.10977000000000001</v>
      </c>
      <c r="Z860">
        <v>2.4111249223119953</v>
      </c>
      <c r="AC860" t="s">
        <v>709</v>
      </c>
      <c r="AD860">
        <v>0.10977000000000001</v>
      </c>
      <c r="AF860" t="s">
        <v>709</v>
      </c>
      <c r="AG860">
        <v>2.4111249223119953</v>
      </c>
    </row>
    <row r="861" spans="1:33" hidden="1">
      <c r="A861" s="851" t="s">
        <v>5127</v>
      </c>
      <c r="B861" s="851" t="s">
        <v>709</v>
      </c>
      <c r="C861" s="854">
        <v>0</v>
      </c>
      <c r="D861" s="854">
        <v>0</v>
      </c>
      <c r="E861" s="855" t="s">
        <v>1082</v>
      </c>
      <c r="F861" s="854">
        <v>128.64393999999999</v>
      </c>
      <c r="G861" s="854">
        <v>43.25947</v>
      </c>
      <c r="H861" s="855">
        <v>-0.66372710599504336</v>
      </c>
      <c r="I861" s="854">
        <v>32.931229999999999</v>
      </c>
      <c r="J861" s="855">
        <v>0.31363055676936447</v>
      </c>
      <c r="K861" s="854">
        <v>1709.92408</v>
      </c>
      <c r="L861" s="854">
        <v>210.79087000000001</v>
      </c>
      <c r="M861" s="855">
        <v>-0.87672501225902377</v>
      </c>
      <c r="O861" t="s">
        <v>709</v>
      </c>
      <c r="P861">
        <v>0</v>
      </c>
      <c r="Q861">
        <v>0</v>
      </c>
      <c r="R861" t="s">
        <v>1082</v>
      </c>
      <c r="S861">
        <v>128.64393999999999</v>
      </c>
      <c r="T861">
        <v>43.25947</v>
      </c>
      <c r="U861">
        <v>-0.66372710599504336</v>
      </c>
      <c r="V861">
        <v>32.931229999999999</v>
      </c>
      <c r="W861">
        <v>0.31363055676936447</v>
      </c>
      <c r="X861">
        <v>1709.92408</v>
      </c>
      <c r="Y861">
        <v>210.79087000000001</v>
      </c>
      <c r="Z861">
        <v>-0.87672501225902377</v>
      </c>
      <c r="AC861" t="s">
        <v>709</v>
      </c>
      <c r="AD861">
        <v>210.79087000000001</v>
      </c>
      <c r="AF861" t="s">
        <v>709</v>
      </c>
      <c r="AG861">
        <v>-0.87672501225902377</v>
      </c>
    </row>
    <row r="862" spans="1:33" hidden="1">
      <c r="A862" s="851" t="s">
        <v>5128</v>
      </c>
      <c r="B862" s="851" t="s">
        <v>709</v>
      </c>
      <c r="C862" s="854">
        <v>75.453270000000003</v>
      </c>
      <c r="D862" s="854">
        <v>0</v>
      </c>
      <c r="E862" s="855">
        <v>-1</v>
      </c>
      <c r="F862" s="854">
        <v>917.68921</v>
      </c>
      <c r="G862" s="854">
        <v>1153.1497099999999</v>
      </c>
      <c r="H862" s="855">
        <v>0.25657978478356513</v>
      </c>
      <c r="I862" s="854">
        <v>581.75166999999999</v>
      </c>
      <c r="J862" s="855">
        <v>0.98220266389609145</v>
      </c>
      <c r="K862" s="854">
        <v>9643.0135100000007</v>
      </c>
      <c r="L862" s="854">
        <v>9651.3402299999998</v>
      </c>
      <c r="M862" s="855">
        <v>8.6349770135285553E-4</v>
      </c>
      <c r="O862" t="s">
        <v>709</v>
      </c>
      <c r="P862">
        <v>75.453270000000003</v>
      </c>
      <c r="Q862">
        <v>0</v>
      </c>
      <c r="R862">
        <v>-1</v>
      </c>
      <c r="S862">
        <v>917.68921</v>
      </c>
      <c r="T862">
        <v>1153.1497099999999</v>
      </c>
      <c r="U862">
        <v>0.25657978478356513</v>
      </c>
      <c r="V862">
        <v>581.75166999999999</v>
      </c>
      <c r="W862">
        <v>0.98220266389609145</v>
      </c>
      <c r="X862">
        <v>9643.0135100000007</v>
      </c>
      <c r="Y862">
        <v>9651.3402299999998</v>
      </c>
      <c r="Z862">
        <v>8.6349770135285553E-4</v>
      </c>
      <c r="AC862" t="s">
        <v>709</v>
      </c>
      <c r="AD862">
        <v>9651.3402299999998</v>
      </c>
      <c r="AF862" t="s">
        <v>709</v>
      </c>
      <c r="AG862">
        <v>8.6349770135285553E-4</v>
      </c>
    </row>
    <row r="863" spans="1:33" hidden="1">
      <c r="A863" s="851" t="s">
        <v>5129</v>
      </c>
      <c r="B863" s="851" t="s">
        <v>709</v>
      </c>
      <c r="C863" s="854">
        <v>2.3513000000000002</v>
      </c>
      <c r="D863" s="854">
        <v>30.083970000000001</v>
      </c>
      <c r="E863" s="855">
        <v>11.794611491515331</v>
      </c>
      <c r="F863" s="854">
        <v>1533.3357100000001</v>
      </c>
      <c r="G863" s="854">
        <v>1759.73233</v>
      </c>
      <c r="H863" s="855">
        <v>0.1476497407081192</v>
      </c>
      <c r="I863" s="854">
        <v>2346.2174799999998</v>
      </c>
      <c r="J863" s="855">
        <v>-0.24997049719363607</v>
      </c>
      <c r="K863" s="854">
        <v>14510.159509999999</v>
      </c>
      <c r="L863" s="854">
        <v>14989.79463</v>
      </c>
      <c r="M863" s="855">
        <v>3.3055123871619019E-2</v>
      </c>
      <c r="O863" t="s">
        <v>709</v>
      </c>
      <c r="P863">
        <v>2.3513000000000002</v>
      </c>
      <c r="Q863">
        <v>30.083970000000001</v>
      </c>
      <c r="R863">
        <v>11.794611491515331</v>
      </c>
      <c r="S863">
        <v>1533.3357100000001</v>
      </c>
      <c r="T863">
        <v>1759.73233</v>
      </c>
      <c r="U863">
        <v>0.1476497407081192</v>
      </c>
      <c r="V863">
        <v>2346.2174799999998</v>
      </c>
      <c r="W863">
        <v>-0.24997049719363607</v>
      </c>
      <c r="X863">
        <v>14510.159509999999</v>
      </c>
      <c r="Y863">
        <v>14989.79463</v>
      </c>
      <c r="Z863">
        <v>3.3055123871619019E-2</v>
      </c>
      <c r="AC863" t="s">
        <v>709</v>
      </c>
      <c r="AD863">
        <v>14989.79463</v>
      </c>
      <c r="AF863" t="s">
        <v>709</v>
      </c>
      <c r="AG863">
        <v>3.3055123871619019E-2</v>
      </c>
    </row>
    <row r="864" spans="1:33" hidden="1">
      <c r="A864" s="851" t="s">
        <v>5130</v>
      </c>
      <c r="B864" s="851" t="s">
        <v>709</v>
      </c>
      <c r="C864" s="854">
        <v>4.4560399999999998</v>
      </c>
      <c r="D864" s="854">
        <v>0</v>
      </c>
      <c r="E864" s="855">
        <v>-1</v>
      </c>
      <c r="F864" s="854">
        <v>261.17</v>
      </c>
      <c r="G864" s="854">
        <v>342.56738000000001</v>
      </c>
      <c r="H864" s="855">
        <v>0.31166435654937397</v>
      </c>
      <c r="I864" s="854">
        <v>176.71619999999999</v>
      </c>
      <c r="J864" s="855">
        <v>0.93851712519848229</v>
      </c>
      <c r="K864" s="854">
        <v>2294.8181599999998</v>
      </c>
      <c r="L864" s="854">
        <v>1879.7460799999999</v>
      </c>
      <c r="M864" s="855">
        <v>-0.1808736252984855</v>
      </c>
      <c r="O864" t="s">
        <v>709</v>
      </c>
      <c r="P864">
        <v>4.4560399999999998</v>
      </c>
      <c r="Q864">
        <v>0</v>
      </c>
      <c r="R864">
        <v>-1</v>
      </c>
      <c r="S864">
        <v>261.17</v>
      </c>
      <c r="T864">
        <v>342.56738000000001</v>
      </c>
      <c r="U864">
        <v>0.31166435654937397</v>
      </c>
      <c r="V864">
        <v>176.71619999999999</v>
      </c>
      <c r="W864">
        <v>0.93851712519848229</v>
      </c>
      <c r="X864">
        <v>2294.8181599999998</v>
      </c>
      <c r="Y864">
        <v>1879.7460799999999</v>
      </c>
      <c r="Z864">
        <v>-0.1808736252984855</v>
      </c>
      <c r="AC864" t="s">
        <v>709</v>
      </c>
      <c r="AD864">
        <v>1879.7460799999999</v>
      </c>
      <c r="AF864" t="s">
        <v>709</v>
      </c>
      <c r="AG864">
        <v>-0.1808736252984855</v>
      </c>
    </row>
    <row r="865" spans="1:33" hidden="1">
      <c r="A865" s="851" t="s">
        <v>5131</v>
      </c>
      <c r="B865" s="851" t="s">
        <v>709</v>
      </c>
      <c r="C865" s="854">
        <v>28.090879999999999</v>
      </c>
      <c r="D865" s="854">
        <v>21.077780000000001</v>
      </c>
      <c r="E865" s="855">
        <v>-0.24965754009842334</v>
      </c>
      <c r="F865" s="854">
        <v>971.00282000000004</v>
      </c>
      <c r="G865" s="854">
        <v>1146.5852299999999</v>
      </c>
      <c r="H865" s="855">
        <v>0.18082584971277416</v>
      </c>
      <c r="I865" s="854">
        <v>1107.6792700000001</v>
      </c>
      <c r="J865" s="855">
        <v>3.512384952369807E-2</v>
      </c>
      <c r="K865" s="854">
        <v>14640.079320000001</v>
      </c>
      <c r="L865" s="854">
        <v>13642.518169999999</v>
      </c>
      <c r="M865" s="855">
        <v>-6.8139053634581059E-2</v>
      </c>
      <c r="O865" t="s">
        <v>709</v>
      </c>
      <c r="P865">
        <v>28.090879999999999</v>
      </c>
      <c r="Q865">
        <v>21.077780000000001</v>
      </c>
      <c r="R865">
        <v>-0.24965754009842334</v>
      </c>
      <c r="S865">
        <v>971.00282000000004</v>
      </c>
      <c r="T865">
        <v>1146.5852299999999</v>
      </c>
      <c r="U865">
        <v>0.18082584971277416</v>
      </c>
      <c r="V865">
        <v>1107.6792700000001</v>
      </c>
      <c r="W865">
        <v>3.512384952369807E-2</v>
      </c>
      <c r="X865">
        <v>14640.079320000001</v>
      </c>
      <c r="Y865">
        <v>13642.518169999999</v>
      </c>
      <c r="Z865">
        <v>-6.8139053634581059E-2</v>
      </c>
      <c r="AC865" t="s">
        <v>709</v>
      </c>
      <c r="AD865">
        <v>13642.518169999999</v>
      </c>
      <c r="AF865" t="s">
        <v>709</v>
      </c>
      <c r="AG865">
        <v>-6.8139053634581059E-2</v>
      </c>
    </row>
    <row r="866" spans="1:33" hidden="1">
      <c r="A866" s="851" t="s">
        <v>5132</v>
      </c>
      <c r="B866" s="851" t="s">
        <v>709</v>
      </c>
      <c r="C866" s="854">
        <v>0</v>
      </c>
      <c r="D866" s="854">
        <v>0</v>
      </c>
      <c r="E866" s="855" t="s">
        <v>1082</v>
      </c>
      <c r="F866" s="854">
        <v>142.11860999999999</v>
      </c>
      <c r="G866" s="854">
        <v>127.97677</v>
      </c>
      <c r="H866" s="855">
        <v>-9.9507305904553922E-2</v>
      </c>
      <c r="I866" s="854">
        <v>142.78003000000001</v>
      </c>
      <c r="J866" s="855">
        <v>-0.10367878477123171</v>
      </c>
      <c r="K866" s="854">
        <v>1585.7882300000001</v>
      </c>
      <c r="L866" s="854">
        <v>1076.72657</v>
      </c>
      <c r="M866" s="855">
        <v>-0.32101490625895235</v>
      </c>
      <c r="O866" t="s">
        <v>709</v>
      </c>
      <c r="P866">
        <v>0</v>
      </c>
      <c r="Q866">
        <v>0</v>
      </c>
      <c r="R866" t="s">
        <v>1082</v>
      </c>
      <c r="S866">
        <v>142.11860999999999</v>
      </c>
      <c r="T866">
        <v>127.97677</v>
      </c>
      <c r="U866">
        <v>-9.9507305904553922E-2</v>
      </c>
      <c r="V866">
        <v>142.78003000000001</v>
      </c>
      <c r="W866">
        <v>-0.10367878477123171</v>
      </c>
      <c r="X866">
        <v>1585.7882300000001</v>
      </c>
      <c r="Y866">
        <v>1076.72657</v>
      </c>
      <c r="Z866">
        <v>-0.32101490625895235</v>
      </c>
      <c r="AC866" t="s">
        <v>709</v>
      </c>
      <c r="AD866">
        <v>1076.72657</v>
      </c>
      <c r="AF866" t="s">
        <v>709</v>
      </c>
      <c r="AG866">
        <v>-0.32101490625895235</v>
      </c>
    </row>
    <row r="867" spans="1:33" hidden="1">
      <c r="A867" s="851" t="s">
        <v>5133</v>
      </c>
      <c r="B867" s="851" t="s">
        <v>709</v>
      </c>
      <c r="C867" s="854">
        <v>8.3250000000000005E-2</v>
      </c>
      <c r="D867" s="854">
        <v>0</v>
      </c>
      <c r="E867" s="855">
        <v>-1</v>
      </c>
      <c r="F867" s="854">
        <v>26.161999999999999</v>
      </c>
      <c r="G867" s="854">
        <v>6.6046199999999997</v>
      </c>
      <c r="H867" s="855">
        <v>-0.74754911703998173</v>
      </c>
      <c r="I867" s="854">
        <v>10.08357</v>
      </c>
      <c r="J867" s="855">
        <v>-0.34501173691460463</v>
      </c>
      <c r="K867" s="854">
        <v>395.61237</v>
      </c>
      <c r="L867" s="854">
        <v>242.29571000000001</v>
      </c>
      <c r="M867" s="855">
        <v>-0.38754263422046176</v>
      </c>
      <c r="O867" t="s">
        <v>709</v>
      </c>
      <c r="P867">
        <v>8.3250000000000005E-2</v>
      </c>
      <c r="Q867">
        <v>0</v>
      </c>
      <c r="R867">
        <v>-1</v>
      </c>
      <c r="S867">
        <v>26.161999999999999</v>
      </c>
      <c r="T867">
        <v>6.6046199999999997</v>
      </c>
      <c r="U867">
        <v>-0.74754911703998173</v>
      </c>
      <c r="V867">
        <v>10.08357</v>
      </c>
      <c r="W867">
        <v>-0.34501173691460463</v>
      </c>
      <c r="X867">
        <v>395.61237</v>
      </c>
      <c r="Y867">
        <v>242.29571000000001</v>
      </c>
      <c r="Z867">
        <v>-0.38754263422046176</v>
      </c>
      <c r="AC867" t="s">
        <v>709</v>
      </c>
      <c r="AD867">
        <v>242.29571000000001</v>
      </c>
      <c r="AF867" t="s">
        <v>709</v>
      </c>
      <c r="AG867">
        <v>-0.38754263422046176</v>
      </c>
    </row>
    <row r="868" spans="1:33" hidden="1">
      <c r="A868" s="851" t="s">
        <v>5134</v>
      </c>
      <c r="B868" s="851" t="s">
        <v>709</v>
      </c>
      <c r="C868" s="854">
        <v>0</v>
      </c>
      <c r="D868" s="854">
        <v>1.75949</v>
      </c>
      <c r="E868" s="855" t="s">
        <v>1082</v>
      </c>
      <c r="F868" s="854">
        <v>318.70799</v>
      </c>
      <c r="G868" s="854">
        <v>403.81358</v>
      </c>
      <c r="H868" s="855">
        <v>0.26703312333023099</v>
      </c>
      <c r="I868" s="854">
        <v>70.068370000000002</v>
      </c>
      <c r="J868" s="855">
        <v>4.7631364908303135</v>
      </c>
      <c r="K868" s="854">
        <v>1975.77864</v>
      </c>
      <c r="L868" s="854">
        <v>2122.6957499999999</v>
      </c>
      <c r="M868" s="855">
        <v>7.4359094194883957E-2</v>
      </c>
      <c r="O868" t="s">
        <v>709</v>
      </c>
      <c r="P868">
        <v>0</v>
      </c>
      <c r="Q868">
        <v>1.75949</v>
      </c>
      <c r="R868" t="s">
        <v>1082</v>
      </c>
      <c r="S868">
        <v>318.70799</v>
      </c>
      <c r="T868">
        <v>403.81358</v>
      </c>
      <c r="U868">
        <v>0.26703312333023099</v>
      </c>
      <c r="V868">
        <v>70.068370000000002</v>
      </c>
      <c r="W868">
        <v>4.7631364908303135</v>
      </c>
      <c r="X868">
        <v>1975.77864</v>
      </c>
      <c r="Y868">
        <v>2122.6957499999999</v>
      </c>
      <c r="Z868">
        <v>7.4359094194883957E-2</v>
      </c>
      <c r="AC868" t="s">
        <v>709</v>
      </c>
      <c r="AD868">
        <v>2122.6957499999999</v>
      </c>
      <c r="AF868" t="s">
        <v>709</v>
      </c>
      <c r="AG868">
        <v>7.4359094194883957E-2</v>
      </c>
    </row>
    <row r="869" spans="1:33" hidden="1">
      <c r="A869" s="851" t="s">
        <v>5135</v>
      </c>
      <c r="B869" s="851" t="s">
        <v>709</v>
      </c>
      <c r="C869" s="854">
        <v>0.18124000000000001</v>
      </c>
      <c r="D869" s="854">
        <v>0</v>
      </c>
      <c r="E869" s="855">
        <v>-1</v>
      </c>
      <c r="F869" s="854">
        <v>74.964290000000005</v>
      </c>
      <c r="G869" s="854">
        <v>113.95649</v>
      </c>
      <c r="H869" s="855">
        <v>0.52014365773356874</v>
      </c>
      <c r="I869" s="854">
        <v>166.95368999999999</v>
      </c>
      <c r="J869" s="855">
        <v>-0.31743652985447635</v>
      </c>
      <c r="K869" s="854">
        <v>1453.09942</v>
      </c>
      <c r="L869" s="854">
        <v>1638.2006699999999</v>
      </c>
      <c r="M869" s="855">
        <v>0.12738374776861439</v>
      </c>
      <c r="O869" t="s">
        <v>709</v>
      </c>
      <c r="P869">
        <v>0.18124000000000001</v>
      </c>
      <c r="Q869">
        <v>0</v>
      </c>
      <c r="R869">
        <v>-1</v>
      </c>
      <c r="S869">
        <v>74.964290000000005</v>
      </c>
      <c r="T869">
        <v>113.95649</v>
      </c>
      <c r="U869">
        <v>0.52014365773356874</v>
      </c>
      <c r="V869">
        <v>166.95368999999999</v>
      </c>
      <c r="W869">
        <v>-0.31743652985447635</v>
      </c>
      <c r="X869">
        <v>1453.09942</v>
      </c>
      <c r="Y869">
        <v>1638.2006699999999</v>
      </c>
      <c r="Z869">
        <v>0.12738374776861439</v>
      </c>
      <c r="AC869" t="s">
        <v>709</v>
      </c>
      <c r="AD869">
        <v>1638.2006699999999</v>
      </c>
      <c r="AF869" t="s">
        <v>709</v>
      </c>
      <c r="AG869">
        <v>0.12738374776861439</v>
      </c>
    </row>
    <row r="870" spans="1:33" hidden="1">
      <c r="A870" s="851" t="s">
        <v>5136</v>
      </c>
      <c r="B870" s="851" t="s">
        <v>709</v>
      </c>
      <c r="C870" s="854">
        <v>5.8698800000000002</v>
      </c>
      <c r="D870" s="854">
        <v>0</v>
      </c>
      <c r="E870" s="855">
        <v>-1</v>
      </c>
      <c r="F870" s="854">
        <v>428.87259</v>
      </c>
      <c r="G870" s="854">
        <v>526.88432</v>
      </c>
      <c r="H870" s="855">
        <v>0.22853344393028241</v>
      </c>
      <c r="I870" s="854">
        <v>445.04205000000002</v>
      </c>
      <c r="J870" s="855">
        <v>0.18389783617076172</v>
      </c>
      <c r="K870" s="854">
        <v>6670.0303199999998</v>
      </c>
      <c r="L870" s="854">
        <v>4512.5886099999998</v>
      </c>
      <c r="M870" s="855">
        <v>-0.32345305890603504</v>
      </c>
      <c r="O870" t="s">
        <v>709</v>
      </c>
      <c r="P870">
        <v>5.8698800000000002</v>
      </c>
      <c r="Q870">
        <v>0</v>
      </c>
      <c r="R870">
        <v>-1</v>
      </c>
      <c r="S870">
        <v>428.87259</v>
      </c>
      <c r="T870">
        <v>526.88432</v>
      </c>
      <c r="U870">
        <v>0.22853344393028241</v>
      </c>
      <c r="V870">
        <v>445.04205000000002</v>
      </c>
      <c r="W870">
        <v>0.18389783617076172</v>
      </c>
      <c r="X870">
        <v>6670.0303199999998</v>
      </c>
      <c r="Y870">
        <v>4512.5886099999998</v>
      </c>
      <c r="Z870">
        <v>-0.32345305890603504</v>
      </c>
      <c r="AC870" t="s">
        <v>709</v>
      </c>
      <c r="AD870">
        <v>4512.5886099999998</v>
      </c>
      <c r="AF870" t="s">
        <v>709</v>
      </c>
      <c r="AG870">
        <v>-0.32345305890603504</v>
      </c>
    </row>
    <row r="871" spans="1:33" hidden="1">
      <c r="A871" s="851" t="s">
        <v>5137</v>
      </c>
      <c r="B871" s="851" t="s">
        <v>709</v>
      </c>
      <c r="C871" s="854">
        <v>0</v>
      </c>
      <c r="D871" s="854">
        <v>0</v>
      </c>
      <c r="E871" s="855" t="s">
        <v>1082</v>
      </c>
      <c r="F871" s="854">
        <v>8.7200000000000003E-3</v>
      </c>
      <c r="G871" s="854">
        <v>0.22777</v>
      </c>
      <c r="H871" s="855">
        <v>25.120412844036696</v>
      </c>
      <c r="I871" s="854">
        <v>8.16357</v>
      </c>
      <c r="J871" s="855">
        <v>-0.97209921639674801</v>
      </c>
      <c r="K871" s="854">
        <v>2.4277500000000001</v>
      </c>
      <c r="L871" s="854">
        <v>9.12364</v>
      </c>
      <c r="M871" s="855">
        <v>2.758064051076099</v>
      </c>
      <c r="O871" t="s">
        <v>709</v>
      </c>
      <c r="P871">
        <v>0</v>
      </c>
      <c r="Q871">
        <v>0</v>
      </c>
      <c r="R871" t="s">
        <v>1082</v>
      </c>
      <c r="S871">
        <v>8.7200000000000003E-3</v>
      </c>
      <c r="T871">
        <v>0.22777</v>
      </c>
      <c r="U871">
        <v>25.120412844036696</v>
      </c>
      <c r="V871">
        <v>8.16357</v>
      </c>
      <c r="W871">
        <v>-0.97209921639674801</v>
      </c>
      <c r="X871">
        <v>2.4277500000000001</v>
      </c>
      <c r="Y871">
        <v>9.12364</v>
      </c>
      <c r="Z871">
        <v>2.758064051076099</v>
      </c>
      <c r="AC871" t="s">
        <v>709</v>
      </c>
      <c r="AD871">
        <v>9.12364</v>
      </c>
      <c r="AF871" t="s">
        <v>709</v>
      </c>
      <c r="AG871">
        <v>2.758064051076099</v>
      </c>
    </row>
    <row r="872" spans="1:33" hidden="1">
      <c r="A872" s="851" t="s">
        <v>5138</v>
      </c>
      <c r="B872" s="851" t="s">
        <v>709</v>
      </c>
      <c r="C872" s="854">
        <v>4.12012</v>
      </c>
      <c r="D872" s="854">
        <v>0</v>
      </c>
      <c r="E872" s="855">
        <v>-1</v>
      </c>
      <c r="F872" s="854">
        <v>45.102870000000003</v>
      </c>
      <c r="G872" s="854">
        <v>427.67721</v>
      </c>
      <c r="H872" s="855">
        <v>8.4822615500964798</v>
      </c>
      <c r="I872" s="854">
        <v>216.09796</v>
      </c>
      <c r="J872" s="855">
        <v>0.97908952958186179</v>
      </c>
      <c r="K872" s="854">
        <v>1038.4126200000001</v>
      </c>
      <c r="L872" s="854">
        <v>1984.6697099999999</v>
      </c>
      <c r="M872" s="855">
        <v>0.91125345722396922</v>
      </c>
      <c r="O872" t="s">
        <v>709</v>
      </c>
      <c r="P872">
        <v>4.12012</v>
      </c>
      <c r="Q872">
        <v>0</v>
      </c>
      <c r="R872">
        <v>-1</v>
      </c>
      <c r="S872">
        <v>45.102870000000003</v>
      </c>
      <c r="T872">
        <v>427.67721</v>
      </c>
      <c r="U872">
        <v>8.4822615500964798</v>
      </c>
      <c r="V872">
        <v>216.09796</v>
      </c>
      <c r="W872">
        <v>0.97908952958186179</v>
      </c>
      <c r="X872">
        <v>1038.4126200000001</v>
      </c>
      <c r="Y872">
        <v>1984.6697099999999</v>
      </c>
      <c r="Z872">
        <v>0.91125345722396922</v>
      </c>
      <c r="AC872" t="s">
        <v>709</v>
      </c>
      <c r="AD872">
        <v>1984.6697099999999</v>
      </c>
      <c r="AF872" t="s">
        <v>709</v>
      </c>
      <c r="AG872">
        <v>0.91125345722396922</v>
      </c>
    </row>
    <row r="873" spans="1:33" hidden="1">
      <c r="A873" s="851" t="s">
        <v>5139</v>
      </c>
      <c r="B873" s="851" t="s">
        <v>709</v>
      </c>
      <c r="C873" s="854">
        <v>0</v>
      </c>
      <c r="D873" s="854">
        <v>0</v>
      </c>
      <c r="E873" s="855" t="s">
        <v>1082</v>
      </c>
      <c r="F873" s="854">
        <v>0</v>
      </c>
      <c r="G873" s="854">
        <v>0.35192000000000001</v>
      </c>
      <c r="H873" s="855" t="s">
        <v>1082</v>
      </c>
      <c r="I873" s="854">
        <v>0</v>
      </c>
      <c r="J873" s="855" t="s">
        <v>1082</v>
      </c>
      <c r="K873" s="854">
        <v>1.3521099999999999</v>
      </c>
      <c r="L873" s="854">
        <v>0.96231</v>
      </c>
      <c r="M873" s="855">
        <v>-0.28829015390759627</v>
      </c>
      <c r="O873" t="s">
        <v>709</v>
      </c>
      <c r="P873">
        <v>0</v>
      </c>
      <c r="Q873">
        <v>0</v>
      </c>
      <c r="R873" t="s">
        <v>1082</v>
      </c>
      <c r="S873">
        <v>0</v>
      </c>
      <c r="T873">
        <v>0.35192000000000001</v>
      </c>
      <c r="U873" t="s">
        <v>1082</v>
      </c>
      <c r="V873">
        <v>0</v>
      </c>
      <c r="W873" t="s">
        <v>1082</v>
      </c>
      <c r="X873">
        <v>1.3521099999999999</v>
      </c>
      <c r="Y873">
        <v>0.96231</v>
      </c>
      <c r="Z873">
        <v>-0.28829015390759627</v>
      </c>
      <c r="AC873" t="s">
        <v>709</v>
      </c>
      <c r="AD873">
        <v>0.96231</v>
      </c>
      <c r="AF873" t="s">
        <v>709</v>
      </c>
      <c r="AG873">
        <v>-0.28829015390759627</v>
      </c>
    </row>
    <row r="874" spans="1:33" hidden="1">
      <c r="A874" s="851" t="s">
        <v>5140</v>
      </c>
      <c r="B874" s="851" t="s">
        <v>709</v>
      </c>
      <c r="C874" s="854">
        <v>0.52234000000000003</v>
      </c>
      <c r="D874" s="854">
        <v>0</v>
      </c>
      <c r="E874" s="855">
        <v>-1</v>
      </c>
      <c r="F874" s="854">
        <v>147.02394000000001</v>
      </c>
      <c r="G874" s="854">
        <v>56.063679999999998</v>
      </c>
      <c r="H874" s="855">
        <v>-0.61867652302067278</v>
      </c>
      <c r="I874" s="854">
        <v>66.456109999999995</v>
      </c>
      <c r="J874" s="855">
        <v>-0.1563803538907107</v>
      </c>
      <c r="K874" s="854">
        <v>443.82101</v>
      </c>
      <c r="L874" s="854">
        <v>438.86606999999998</v>
      </c>
      <c r="M874" s="855">
        <v>-1.1164275436171933E-2</v>
      </c>
      <c r="O874" t="s">
        <v>709</v>
      </c>
      <c r="P874">
        <v>0.52234000000000003</v>
      </c>
      <c r="Q874">
        <v>0</v>
      </c>
      <c r="R874">
        <v>-1</v>
      </c>
      <c r="S874">
        <v>147.02394000000001</v>
      </c>
      <c r="T874">
        <v>56.063679999999998</v>
      </c>
      <c r="U874">
        <v>-0.61867652302067278</v>
      </c>
      <c r="V874">
        <v>66.456109999999995</v>
      </c>
      <c r="W874">
        <v>-0.1563803538907107</v>
      </c>
      <c r="X874">
        <v>443.82101</v>
      </c>
      <c r="Y874">
        <v>438.86606999999998</v>
      </c>
      <c r="Z874">
        <v>-1.1164275436171933E-2</v>
      </c>
      <c r="AC874" t="s">
        <v>709</v>
      </c>
      <c r="AD874">
        <v>438.86606999999998</v>
      </c>
      <c r="AF874" t="s">
        <v>709</v>
      </c>
      <c r="AG874">
        <v>-1.1164275436171933E-2</v>
      </c>
    </row>
    <row r="875" spans="1:33" hidden="1">
      <c r="A875" s="851" t="s">
        <v>5141</v>
      </c>
      <c r="B875" s="851" t="s">
        <v>709</v>
      </c>
      <c r="C875" s="854">
        <v>0</v>
      </c>
      <c r="D875" s="854">
        <v>0</v>
      </c>
      <c r="E875" s="855" t="s">
        <v>1082</v>
      </c>
      <c r="F875" s="854">
        <v>0</v>
      </c>
      <c r="G875" s="854">
        <v>0</v>
      </c>
      <c r="H875" s="855" t="s">
        <v>1082</v>
      </c>
      <c r="I875" s="854">
        <v>0</v>
      </c>
      <c r="J875" s="855" t="s">
        <v>1082</v>
      </c>
      <c r="K875" s="854">
        <v>15.287050000000001</v>
      </c>
      <c r="L875" s="854">
        <v>16.15935</v>
      </c>
      <c r="M875" s="855">
        <v>5.706136893645275E-2</v>
      </c>
      <c r="O875" t="s">
        <v>709</v>
      </c>
      <c r="P875">
        <v>0</v>
      </c>
      <c r="Q875">
        <v>0</v>
      </c>
      <c r="R875" t="s">
        <v>1082</v>
      </c>
      <c r="S875">
        <v>0</v>
      </c>
      <c r="T875">
        <v>0</v>
      </c>
      <c r="U875" t="s">
        <v>1082</v>
      </c>
      <c r="V875">
        <v>0</v>
      </c>
      <c r="W875" t="s">
        <v>1082</v>
      </c>
      <c r="X875">
        <v>15.287050000000001</v>
      </c>
      <c r="Y875">
        <v>16.15935</v>
      </c>
      <c r="Z875">
        <v>5.706136893645275E-2</v>
      </c>
      <c r="AC875" t="s">
        <v>709</v>
      </c>
      <c r="AD875">
        <v>16.15935</v>
      </c>
      <c r="AF875" t="s">
        <v>709</v>
      </c>
      <c r="AG875">
        <v>5.706136893645275E-2</v>
      </c>
    </row>
    <row r="876" spans="1:33" hidden="1">
      <c r="A876" s="851" t="s">
        <v>5142</v>
      </c>
      <c r="B876" s="851" t="s">
        <v>709</v>
      </c>
      <c r="C876" s="854">
        <v>33.371830000000003</v>
      </c>
      <c r="D876" s="854">
        <v>0</v>
      </c>
      <c r="E876" s="855">
        <v>-1</v>
      </c>
      <c r="F876" s="854">
        <v>207.07042999999999</v>
      </c>
      <c r="G876" s="854">
        <v>96.724320000000006</v>
      </c>
      <c r="H876" s="855">
        <v>-0.53289168327896941</v>
      </c>
      <c r="I876" s="854">
        <v>43.436160000000001</v>
      </c>
      <c r="J876" s="855">
        <v>1.226815630110949</v>
      </c>
      <c r="K876" s="854">
        <v>2378.0780399999999</v>
      </c>
      <c r="L876" s="854">
        <v>1311.85896</v>
      </c>
      <c r="M876" s="855">
        <v>-0.44835327607667574</v>
      </c>
      <c r="O876" t="s">
        <v>709</v>
      </c>
      <c r="P876">
        <v>33.371830000000003</v>
      </c>
      <c r="Q876">
        <v>0</v>
      </c>
      <c r="R876">
        <v>-1</v>
      </c>
      <c r="S876">
        <v>207.07042999999999</v>
      </c>
      <c r="T876">
        <v>96.724320000000006</v>
      </c>
      <c r="U876">
        <v>-0.53289168327896941</v>
      </c>
      <c r="V876">
        <v>43.436160000000001</v>
      </c>
      <c r="W876">
        <v>1.226815630110949</v>
      </c>
      <c r="X876">
        <v>2378.0780399999999</v>
      </c>
      <c r="Y876">
        <v>1311.85896</v>
      </c>
      <c r="Z876">
        <v>-0.44835327607667574</v>
      </c>
      <c r="AC876" t="s">
        <v>709</v>
      </c>
      <c r="AD876">
        <v>1311.85896</v>
      </c>
      <c r="AF876" t="s">
        <v>709</v>
      </c>
      <c r="AG876">
        <v>-0.44835327607667574</v>
      </c>
    </row>
    <row r="877" spans="1:33" hidden="1">
      <c r="A877" s="851" t="s">
        <v>5144</v>
      </c>
      <c r="B877" s="851" t="s">
        <v>709</v>
      </c>
      <c r="C877" s="854">
        <v>0</v>
      </c>
      <c r="D877" s="854">
        <v>6.3710000000000004</v>
      </c>
      <c r="E877" s="855" t="s">
        <v>1082</v>
      </c>
      <c r="F877" s="854">
        <v>4.0403599999999997</v>
      </c>
      <c r="G877" s="854">
        <v>7.8095299999999996</v>
      </c>
      <c r="H877" s="855">
        <v>0.93287974338920288</v>
      </c>
      <c r="I877" s="854">
        <v>9.9270499999999995</v>
      </c>
      <c r="J877" s="855">
        <v>-0.21330808246155708</v>
      </c>
      <c r="K877" s="854">
        <v>1022.97426</v>
      </c>
      <c r="L877" s="854">
        <v>176.90553</v>
      </c>
      <c r="M877" s="855">
        <v>-0.82706746697614852</v>
      </c>
      <c r="O877" t="s">
        <v>709</v>
      </c>
      <c r="P877">
        <v>0</v>
      </c>
      <c r="Q877">
        <v>6.3710000000000004</v>
      </c>
      <c r="R877" t="s">
        <v>1082</v>
      </c>
      <c r="S877">
        <v>4.0403599999999997</v>
      </c>
      <c r="T877">
        <v>7.8095299999999996</v>
      </c>
      <c r="U877">
        <v>0.93287974338920288</v>
      </c>
      <c r="V877">
        <v>9.9270499999999995</v>
      </c>
      <c r="W877">
        <v>-0.21330808246155708</v>
      </c>
      <c r="X877">
        <v>1022.97426</v>
      </c>
      <c r="Y877">
        <v>176.90553</v>
      </c>
      <c r="Z877">
        <v>-0.82706746697614852</v>
      </c>
      <c r="AC877" t="s">
        <v>709</v>
      </c>
      <c r="AD877">
        <v>176.90553</v>
      </c>
      <c r="AF877" t="s">
        <v>709</v>
      </c>
      <c r="AG877">
        <v>-0.82706746697614852</v>
      </c>
    </row>
    <row r="878" spans="1:33" hidden="1">
      <c r="A878" s="851" t="s">
        <v>5145</v>
      </c>
      <c r="B878" s="851" t="s">
        <v>709</v>
      </c>
      <c r="C878" s="854">
        <v>0</v>
      </c>
      <c r="D878" s="854">
        <v>0</v>
      </c>
      <c r="E878" s="855" t="s">
        <v>1082</v>
      </c>
      <c r="F878" s="854">
        <v>19.174589999999998</v>
      </c>
      <c r="G878" s="854">
        <v>31.73432</v>
      </c>
      <c r="H878" s="855">
        <v>0.65501948151173006</v>
      </c>
      <c r="I878" s="854">
        <v>10.907439999999999</v>
      </c>
      <c r="J878" s="855">
        <v>1.9094196255033262</v>
      </c>
      <c r="K878" s="854">
        <v>334.83605</v>
      </c>
      <c r="L878" s="854">
        <v>165.68208000000001</v>
      </c>
      <c r="M878" s="855">
        <v>-0.50518446266463835</v>
      </c>
      <c r="O878" t="s">
        <v>709</v>
      </c>
      <c r="P878">
        <v>0</v>
      </c>
      <c r="Q878">
        <v>0</v>
      </c>
      <c r="R878" t="s">
        <v>1082</v>
      </c>
      <c r="S878">
        <v>19.174589999999998</v>
      </c>
      <c r="T878">
        <v>31.73432</v>
      </c>
      <c r="U878">
        <v>0.65501948151173006</v>
      </c>
      <c r="V878">
        <v>10.907439999999999</v>
      </c>
      <c r="W878">
        <v>1.9094196255033262</v>
      </c>
      <c r="X878">
        <v>334.83605</v>
      </c>
      <c r="Y878">
        <v>165.68208000000001</v>
      </c>
      <c r="Z878">
        <v>-0.50518446266463835</v>
      </c>
      <c r="AC878" t="s">
        <v>709</v>
      </c>
      <c r="AD878">
        <v>165.68208000000001</v>
      </c>
      <c r="AF878" t="s">
        <v>709</v>
      </c>
      <c r="AG878">
        <v>-0.50518446266463835</v>
      </c>
    </row>
    <row r="879" spans="1:33" hidden="1">
      <c r="A879" s="852" t="s">
        <v>735</v>
      </c>
      <c r="B879" s="852" t="s">
        <v>709</v>
      </c>
      <c r="C879" s="856">
        <v>187.53630999999999</v>
      </c>
      <c r="D879" s="856">
        <v>59.29224</v>
      </c>
      <c r="E879" s="857">
        <v>-0.68383594622289412</v>
      </c>
      <c r="F879" s="856">
        <v>6416.2374799999998</v>
      </c>
      <c r="G879" s="856">
        <v>7386.3762299999999</v>
      </c>
      <c r="H879" s="857">
        <v>0.15120056778197677</v>
      </c>
      <c r="I879" s="856">
        <v>6874.3225000000002</v>
      </c>
      <c r="J879" s="857">
        <v>7.448788298774156E-2</v>
      </c>
      <c r="K879" s="856">
        <v>76531.477499999994</v>
      </c>
      <c r="L879" s="856">
        <v>65057.787629999999</v>
      </c>
      <c r="M879" s="857">
        <v>-0.14992118595907145</v>
      </c>
      <c r="O879" t="s">
        <v>709</v>
      </c>
      <c r="P879">
        <v>187.53630999999999</v>
      </c>
      <c r="Q879">
        <v>59.29224</v>
      </c>
      <c r="R879">
        <v>-0.68383594622289412</v>
      </c>
      <c r="S879">
        <v>6416.2374799999998</v>
      </c>
      <c r="T879">
        <v>7386.3762299999999</v>
      </c>
      <c r="U879">
        <v>0.15120056778197677</v>
      </c>
      <c r="V879">
        <v>6874.3225000000002</v>
      </c>
      <c r="W879">
        <v>7.448788298774156E-2</v>
      </c>
      <c r="X879">
        <v>76531.477499999994</v>
      </c>
      <c r="Y879">
        <v>65057.787629999999</v>
      </c>
      <c r="Z879">
        <v>-0.14992118595907145</v>
      </c>
      <c r="AC879" t="s">
        <v>709</v>
      </c>
      <c r="AD879">
        <v>65057.787629999999</v>
      </c>
      <c r="AF879" t="s">
        <v>709</v>
      </c>
      <c r="AG879">
        <v>-0.14992118595907145</v>
      </c>
    </row>
    <row r="880" spans="1:33" hidden="1">
      <c r="A880" s="851" t="s">
        <v>5119</v>
      </c>
      <c r="B880" s="851" t="s">
        <v>477</v>
      </c>
      <c r="C880" s="854">
        <v>14.6</v>
      </c>
      <c r="D880" s="854">
        <v>0</v>
      </c>
      <c r="E880" s="855">
        <v>-1</v>
      </c>
      <c r="F880" s="854">
        <v>36.6</v>
      </c>
      <c r="G880" s="854">
        <v>150.42500999999999</v>
      </c>
      <c r="H880" s="855">
        <v>3.1099729508196718</v>
      </c>
      <c r="I880" s="854">
        <v>119.21562</v>
      </c>
      <c r="J880" s="855">
        <v>0.26178943665268006</v>
      </c>
      <c r="K880" s="854">
        <v>387.11272000000002</v>
      </c>
      <c r="L880" s="854">
        <v>2635.3551200000002</v>
      </c>
      <c r="M880" s="855">
        <v>5.8077202939753567</v>
      </c>
      <c r="O880" t="s">
        <v>477</v>
      </c>
      <c r="P880">
        <v>14.6</v>
      </c>
      <c r="Q880">
        <v>0</v>
      </c>
      <c r="R880">
        <v>-1</v>
      </c>
      <c r="S880">
        <v>36.6</v>
      </c>
      <c r="T880">
        <v>150.42500999999999</v>
      </c>
      <c r="U880">
        <v>3.1099729508196718</v>
      </c>
      <c r="V880">
        <v>119.21562</v>
      </c>
      <c r="W880">
        <v>0.26178943665268006</v>
      </c>
      <c r="X880">
        <v>387.11272000000002</v>
      </c>
      <c r="Y880">
        <v>2635.3551200000002</v>
      </c>
      <c r="Z880">
        <v>5.8077202939753567</v>
      </c>
      <c r="AC880" t="s">
        <v>477</v>
      </c>
      <c r="AD880">
        <v>2635.3551200000002</v>
      </c>
      <c r="AF880" t="s">
        <v>477</v>
      </c>
      <c r="AG880">
        <v>5.8077202939753567</v>
      </c>
    </row>
    <row r="881" spans="1:33" hidden="1">
      <c r="A881" s="851" t="s">
        <v>5120</v>
      </c>
      <c r="B881" s="851" t="s">
        <v>477</v>
      </c>
      <c r="C881" s="854">
        <v>0</v>
      </c>
      <c r="D881" s="854">
        <v>0</v>
      </c>
      <c r="E881" s="855" t="s">
        <v>1082</v>
      </c>
      <c r="F881" s="854">
        <v>60.90117</v>
      </c>
      <c r="G881" s="854">
        <v>345.39645000000002</v>
      </c>
      <c r="H881" s="855">
        <v>4.6714255243372174</v>
      </c>
      <c r="I881" s="854">
        <v>1909.4736800000001</v>
      </c>
      <c r="J881" s="855">
        <v>-0.81911431740708784</v>
      </c>
      <c r="K881" s="854">
        <v>13717.722169999999</v>
      </c>
      <c r="L881" s="854">
        <v>12155.40634</v>
      </c>
      <c r="M881" s="855">
        <v>-0.11389032454795667</v>
      </c>
      <c r="O881" t="s">
        <v>477</v>
      </c>
      <c r="P881">
        <v>0</v>
      </c>
      <c r="Q881">
        <v>0</v>
      </c>
      <c r="R881" t="s">
        <v>1082</v>
      </c>
      <c r="S881">
        <v>60.90117</v>
      </c>
      <c r="T881">
        <v>345.39645000000002</v>
      </c>
      <c r="U881">
        <v>4.6714255243372174</v>
      </c>
      <c r="V881">
        <v>1909.4736800000001</v>
      </c>
      <c r="W881">
        <v>-0.81911431740708784</v>
      </c>
      <c r="X881">
        <v>13717.722169999999</v>
      </c>
      <c r="Y881">
        <v>12155.40634</v>
      </c>
      <c r="Z881">
        <v>-0.11389032454795667</v>
      </c>
      <c r="AC881" t="s">
        <v>477</v>
      </c>
      <c r="AD881">
        <v>12155.40634</v>
      </c>
      <c r="AF881" t="s">
        <v>477</v>
      </c>
      <c r="AG881">
        <v>-0.11389032454795667</v>
      </c>
    </row>
    <row r="882" spans="1:33" hidden="1">
      <c r="A882" s="851" t="s">
        <v>5121</v>
      </c>
      <c r="B882" s="851" t="s">
        <v>477</v>
      </c>
      <c r="C882" s="854">
        <v>45.9</v>
      </c>
      <c r="D882" s="854">
        <v>0</v>
      </c>
      <c r="E882" s="855">
        <v>-1</v>
      </c>
      <c r="F882" s="854">
        <v>596.70011999999997</v>
      </c>
      <c r="G882" s="854">
        <v>239.16587999999999</v>
      </c>
      <c r="H882" s="855">
        <v>-0.59918580207424799</v>
      </c>
      <c r="I882" s="854">
        <v>588.82114999999999</v>
      </c>
      <c r="J882" s="855">
        <v>-0.59382253847369437</v>
      </c>
      <c r="K882" s="854">
        <v>1944.0057899999999</v>
      </c>
      <c r="L882" s="854">
        <v>4997.3809700000002</v>
      </c>
      <c r="M882" s="855">
        <v>1.5706615668053132</v>
      </c>
      <c r="O882" t="s">
        <v>477</v>
      </c>
      <c r="P882">
        <v>45.9</v>
      </c>
      <c r="Q882">
        <v>0</v>
      </c>
      <c r="R882">
        <v>-1</v>
      </c>
      <c r="S882">
        <v>596.70011999999997</v>
      </c>
      <c r="T882">
        <v>239.16587999999999</v>
      </c>
      <c r="U882">
        <v>-0.59918580207424799</v>
      </c>
      <c r="V882">
        <v>588.82114999999999</v>
      </c>
      <c r="W882">
        <v>-0.59382253847369437</v>
      </c>
      <c r="X882">
        <v>1944.0057899999999</v>
      </c>
      <c r="Y882">
        <v>4997.3809700000002</v>
      </c>
      <c r="Z882">
        <v>1.5706615668053132</v>
      </c>
      <c r="AC882" t="s">
        <v>477</v>
      </c>
      <c r="AD882">
        <v>4997.3809700000002</v>
      </c>
      <c r="AF882" t="s">
        <v>477</v>
      </c>
      <c r="AG882">
        <v>1.5706615668053132</v>
      </c>
    </row>
    <row r="883" spans="1:33" hidden="1">
      <c r="A883" s="851" t="s">
        <v>5122</v>
      </c>
      <c r="B883" s="851" t="s">
        <v>477</v>
      </c>
      <c r="C883" s="854">
        <v>0</v>
      </c>
      <c r="D883" s="854">
        <v>0</v>
      </c>
      <c r="E883" s="855" t="s">
        <v>1082</v>
      </c>
      <c r="F883" s="854">
        <v>0</v>
      </c>
      <c r="G883" s="854">
        <v>0</v>
      </c>
      <c r="H883" s="855" t="s">
        <v>1082</v>
      </c>
      <c r="I883" s="854">
        <v>0</v>
      </c>
      <c r="J883" s="855" t="s">
        <v>1082</v>
      </c>
      <c r="K883" s="854">
        <v>26.119890000000002</v>
      </c>
      <c r="L883" s="854">
        <v>19.978850000000001</v>
      </c>
      <c r="M883" s="855">
        <v>-0.23510971906849532</v>
      </c>
      <c r="O883" t="s">
        <v>477</v>
      </c>
      <c r="P883">
        <v>0</v>
      </c>
      <c r="Q883">
        <v>0</v>
      </c>
      <c r="R883" t="s">
        <v>1082</v>
      </c>
      <c r="S883">
        <v>0</v>
      </c>
      <c r="T883">
        <v>0</v>
      </c>
      <c r="U883" t="s">
        <v>1082</v>
      </c>
      <c r="V883">
        <v>0</v>
      </c>
      <c r="W883" t="s">
        <v>1082</v>
      </c>
      <c r="X883">
        <v>26.119890000000002</v>
      </c>
      <c r="Y883">
        <v>19.978850000000001</v>
      </c>
      <c r="Z883">
        <v>-0.23510971906849532</v>
      </c>
      <c r="AC883" t="s">
        <v>477</v>
      </c>
      <c r="AD883">
        <v>19.978850000000001</v>
      </c>
      <c r="AF883" t="s">
        <v>477</v>
      </c>
      <c r="AG883">
        <v>-0.23510971906849532</v>
      </c>
    </row>
    <row r="884" spans="1:33" hidden="1">
      <c r="A884" s="851" t="s">
        <v>5123</v>
      </c>
      <c r="B884" s="851" t="s">
        <v>477</v>
      </c>
      <c r="C884" s="854">
        <v>0</v>
      </c>
      <c r="D884" s="854">
        <v>0</v>
      </c>
      <c r="E884" s="855" t="s">
        <v>1082</v>
      </c>
      <c r="F884" s="854">
        <v>6.7151899999999998</v>
      </c>
      <c r="G884" s="854">
        <v>0</v>
      </c>
      <c r="H884" s="855">
        <v>-1</v>
      </c>
      <c r="I884" s="854">
        <v>3.9158499999999998</v>
      </c>
      <c r="J884" s="855">
        <v>-1</v>
      </c>
      <c r="K884" s="854">
        <v>36.559959999999997</v>
      </c>
      <c r="L884" s="854">
        <v>48.752800000000001</v>
      </c>
      <c r="M884" s="855">
        <v>0.33350255306625076</v>
      </c>
      <c r="O884" t="s">
        <v>477</v>
      </c>
      <c r="P884">
        <v>0</v>
      </c>
      <c r="Q884">
        <v>0</v>
      </c>
      <c r="R884" t="s">
        <v>1082</v>
      </c>
      <c r="S884">
        <v>6.7151899999999998</v>
      </c>
      <c r="T884">
        <v>0</v>
      </c>
      <c r="U884">
        <v>-1</v>
      </c>
      <c r="V884">
        <v>3.9158499999999998</v>
      </c>
      <c r="W884">
        <v>-1</v>
      </c>
      <c r="X884">
        <v>36.559959999999997</v>
      </c>
      <c r="Y884">
        <v>48.752800000000001</v>
      </c>
      <c r="Z884">
        <v>0.33350255306625076</v>
      </c>
      <c r="AC884" t="s">
        <v>477</v>
      </c>
      <c r="AD884">
        <v>48.752800000000001</v>
      </c>
      <c r="AF884" t="s">
        <v>477</v>
      </c>
      <c r="AG884">
        <v>0.33350255306625076</v>
      </c>
    </row>
    <row r="885" spans="1:33">
      <c r="A885" s="851" t="s">
        <v>5124</v>
      </c>
      <c r="B885" s="851" t="s">
        <v>477</v>
      </c>
      <c r="C885" s="854">
        <v>0</v>
      </c>
      <c r="D885" s="854">
        <v>0</v>
      </c>
      <c r="E885" s="855" t="s">
        <v>1082</v>
      </c>
      <c r="F885" s="854">
        <v>8.6104800000000008</v>
      </c>
      <c r="G885" s="854">
        <v>8.0785300000000007</v>
      </c>
      <c r="H885" s="855">
        <v>-6.1779366539379876E-2</v>
      </c>
      <c r="I885" s="854">
        <v>4.4095399999999998</v>
      </c>
      <c r="J885" s="855">
        <v>0.83205731210058209</v>
      </c>
      <c r="K885" s="854">
        <v>137.49590000000001</v>
      </c>
      <c r="L885" s="854">
        <v>385.60500000000002</v>
      </c>
      <c r="M885" s="855">
        <v>1.8044836246026246</v>
      </c>
      <c r="O885" t="s">
        <v>477</v>
      </c>
      <c r="P885">
        <v>0</v>
      </c>
      <c r="Q885">
        <v>0</v>
      </c>
      <c r="R885" t="s">
        <v>1082</v>
      </c>
      <c r="S885">
        <v>8.6104800000000008</v>
      </c>
      <c r="T885">
        <v>8.0785300000000007</v>
      </c>
      <c r="U885">
        <v>-6.1779366539379876E-2</v>
      </c>
      <c r="V885">
        <v>4.4095399999999998</v>
      </c>
      <c r="W885">
        <v>0.83205731210058209</v>
      </c>
      <c r="X885">
        <v>137.49590000000001</v>
      </c>
      <c r="Y885">
        <v>385.60500000000002</v>
      </c>
      <c r="Z885">
        <v>1.8044836246026246</v>
      </c>
      <c r="AC885" t="s">
        <v>477</v>
      </c>
      <c r="AD885">
        <v>385.60500000000002</v>
      </c>
      <c r="AF885" t="s">
        <v>477</v>
      </c>
      <c r="AG885">
        <v>1.8044836246026246</v>
      </c>
    </row>
    <row r="886" spans="1:33" hidden="1">
      <c r="A886" s="851" t="s">
        <v>5125</v>
      </c>
      <c r="B886" s="851" t="s">
        <v>477</v>
      </c>
      <c r="C886" s="854">
        <v>0</v>
      </c>
      <c r="D886" s="854">
        <v>0</v>
      </c>
      <c r="E886" s="855" t="s">
        <v>1082</v>
      </c>
      <c r="F886" s="854">
        <v>197.21123</v>
      </c>
      <c r="G886" s="854">
        <v>0</v>
      </c>
      <c r="H886" s="855">
        <v>-1</v>
      </c>
      <c r="I886" s="854">
        <v>0</v>
      </c>
      <c r="J886" s="855" t="s">
        <v>1082</v>
      </c>
      <c r="K886" s="854">
        <v>211.15123</v>
      </c>
      <c r="L886" s="854">
        <v>105.25376</v>
      </c>
      <c r="M886" s="855">
        <v>-0.50152428664516902</v>
      </c>
      <c r="O886" t="s">
        <v>477</v>
      </c>
      <c r="P886">
        <v>0</v>
      </c>
      <c r="Q886">
        <v>0</v>
      </c>
      <c r="R886" t="s">
        <v>1082</v>
      </c>
      <c r="S886">
        <v>197.21123</v>
      </c>
      <c r="T886">
        <v>0</v>
      </c>
      <c r="U886">
        <v>-1</v>
      </c>
      <c r="V886">
        <v>0</v>
      </c>
      <c r="W886" t="s">
        <v>1082</v>
      </c>
      <c r="X886">
        <v>211.15123</v>
      </c>
      <c r="Y886">
        <v>105.25376</v>
      </c>
      <c r="Z886">
        <v>-0.50152428664516902</v>
      </c>
      <c r="AC886" t="s">
        <v>477</v>
      </c>
      <c r="AD886">
        <v>105.25376</v>
      </c>
      <c r="AF886" t="s">
        <v>477</v>
      </c>
      <c r="AG886">
        <v>-0.50152428664516902</v>
      </c>
    </row>
    <row r="887" spans="1:33" hidden="1">
      <c r="A887" s="851" t="s">
        <v>5127</v>
      </c>
      <c r="B887" s="851" t="s">
        <v>477</v>
      </c>
      <c r="C887" s="854">
        <v>60.026400000000002</v>
      </c>
      <c r="D887" s="854">
        <v>0</v>
      </c>
      <c r="E887" s="855">
        <v>-1</v>
      </c>
      <c r="F887" s="854">
        <v>913.45659000000001</v>
      </c>
      <c r="G887" s="854">
        <v>1561.5242000000001</v>
      </c>
      <c r="H887" s="855">
        <v>0.70946733221334579</v>
      </c>
      <c r="I887" s="854">
        <v>1217.27091</v>
      </c>
      <c r="J887" s="855">
        <v>0.28280745655870487</v>
      </c>
      <c r="K887" s="854">
        <v>12340.43259</v>
      </c>
      <c r="L887" s="854">
        <v>11098.652249999999</v>
      </c>
      <c r="M887" s="855">
        <v>-0.10062696999830223</v>
      </c>
      <c r="O887" t="s">
        <v>477</v>
      </c>
      <c r="P887">
        <v>60.026400000000002</v>
      </c>
      <c r="Q887">
        <v>0</v>
      </c>
      <c r="R887">
        <v>-1</v>
      </c>
      <c r="S887">
        <v>913.45659000000001</v>
      </c>
      <c r="T887">
        <v>1561.5242000000001</v>
      </c>
      <c r="U887">
        <v>0.70946733221334579</v>
      </c>
      <c r="V887">
        <v>1217.27091</v>
      </c>
      <c r="W887">
        <v>0.28280745655870487</v>
      </c>
      <c r="X887">
        <v>12340.43259</v>
      </c>
      <c r="Y887">
        <v>11098.652249999999</v>
      </c>
      <c r="Z887">
        <v>-0.10062696999830223</v>
      </c>
      <c r="AC887" t="s">
        <v>477</v>
      </c>
      <c r="AD887">
        <v>11098.652249999999</v>
      </c>
      <c r="AF887" t="s">
        <v>477</v>
      </c>
      <c r="AG887">
        <v>-0.10062696999830223</v>
      </c>
    </row>
    <row r="888" spans="1:33" hidden="1">
      <c r="A888" s="851" t="s">
        <v>5128</v>
      </c>
      <c r="B888" s="851" t="s">
        <v>477</v>
      </c>
      <c r="C888" s="854">
        <v>130.99662000000001</v>
      </c>
      <c r="D888" s="854">
        <v>220.80489</v>
      </c>
      <c r="E888" s="855">
        <v>0.68557700191043081</v>
      </c>
      <c r="F888" s="854">
        <v>2533.8304400000002</v>
      </c>
      <c r="G888" s="854">
        <v>2817.1304700000001</v>
      </c>
      <c r="H888" s="855">
        <v>0.11180701973096507</v>
      </c>
      <c r="I888" s="854">
        <v>1839.49865</v>
      </c>
      <c r="J888" s="855">
        <v>0.53146645147035043</v>
      </c>
      <c r="K888" s="854">
        <v>17734.10917</v>
      </c>
      <c r="L888" s="854">
        <v>25786.775679999999</v>
      </c>
      <c r="M888" s="855">
        <v>0.45407786953417073</v>
      </c>
      <c r="O888" t="s">
        <v>477</v>
      </c>
      <c r="P888">
        <v>130.99662000000001</v>
      </c>
      <c r="Q888">
        <v>220.80489</v>
      </c>
      <c r="R888">
        <v>0.68557700191043081</v>
      </c>
      <c r="S888">
        <v>2533.8304400000002</v>
      </c>
      <c r="T888">
        <v>2817.1304700000001</v>
      </c>
      <c r="U888">
        <v>0.11180701973096507</v>
      </c>
      <c r="V888">
        <v>1839.49865</v>
      </c>
      <c r="W888">
        <v>0.53146645147035043</v>
      </c>
      <c r="X888">
        <v>17734.10917</v>
      </c>
      <c r="Y888">
        <v>25786.775679999999</v>
      </c>
      <c r="Z888">
        <v>0.45407786953417073</v>
      </c>
      <c r="AC888" t="s">
        <v>477</v>
      </c>
      <c r="AD888">
        <v>25786.775679999999</v>
      </c>
      <c r="AF888" t="s">
        <v>477</v>
      </c>
      <c r="AG888">
        <v>0.45407786953417073</v>
      </c>
    </row>
    <row r="889" spans="1:33" hidden="1">
      <c r="A889" s="851" t="s">
        <v>5129</v>
      </c>
      <c r="B889" s="851" t="s">
        <v>477</v>
      </c>
      <c r="C889" s="854">
        <v>0.86958000000000002</v>
      </c>
      <c r="D889" s="854">
        <v>5.45756</v>
      </c>
      <c r="E889" s="855">
        <v>5.2760873065157892</v>
      </c>
      <c r="F889" s="854">
        <v>617.01630999999998</v>
      </c>
      <c r="G889" s="854">
        <v>363.19340999999997</v>
      </c>
      <c r="H889" s="855">
        <v>-0.41137145953240684</v>
      </c>
      <c r="I889" s="854">
        <v>317.09069</v>
      </c>
      <c r="J889" s="855">
        <v>0.14539285275136904</v>
      </c>
      <c r="K889" s="854">
        <v>3355.4630900000002</v>
      </c>
      <c r="L889" s="854">
        <v>3141.4013</v>
      </c>
      <c r="M889" s="855">
        <v>-6.3795006608163951E-2</v>
      </c>
      <c r="O889" t="s">
        <v>477</v>
      </c>
      <c r="P889">
        <v>0.86958000000000002</v>
      </c>
      <c r="Q889">
        <v>5.45756</v>
      </c>
      <c r="R889">
        <v>5.2760873065157892</v>
      </c>
      <c r="S889">
        <v>617.01630999999998</v>
      </c>
      <c r="T889">
        <v>363.19340999999997</v>
      </c>
      <c r="U889">
        <v>-0.41137145953240684</v>
      </c>
      <c r="V889">
        <v>317.09069</v>
      </c>
      <c r="W889">
        <v>0.14539285275136904</v>
      </c>
      <c r="X889">
        <v>3355.4630900000002</v>
      </c>
      <c r="Y889">
        <v>3141.4013</v>
      </c>
      <c r="Z889">
        <v>-6.3795006608163951E-2</v>
      </c>
      <c r="AC889" t="s">
        <v>477</v>
      </c>
      <c r="AD889">
        <v>3141.4013</v>
      </c>
      <c r="AF889" t="s">
        <v>477</v>
      </c>
      <c r="AG889">
        <v>-6.3795006608163951E-2</v>
      </c>
    </row>
    <row r="890" spans="1:33" hidden="1">
      <c r="A890" s="851" t="s">
        <v>5130</v>
      </c>
      <c r="B890" s="851" t="s">
        <v>477</v>
      </c>
      <c r="C890" s="854">
        <v>202.768</v>
      </c>
      <c r="D890" s="854">
        <v>0</v>
      </c>
      <c r="E890" s="855">
        <v>-1</v>
      </c>
      <c r="F890" s="854">
        <v>2571.07296</v>
      </c>
      <c r="G890" s="854">
        <v>2600.06223</v>
      </c>
      <c r="H890" s="855">
        <v>1.1275164280052152E-2</v>
      </c>
      <c r="I890" s="854">
        <v>3634.7175000000002</v>
      </c>
      <c r="J890" s="855">
        <v>-0.28465906084860793</v>
      </c>
      <c r="K890" s="854">
        <v>28225.35514</v>
      </c>
      <c r="L890" s="854">
        <v>23640.845399999998</v>
      </c>
      <c r="M890" s="855">
        <v>-0.16242522785844393</v>
      </c>
      <c r="O890" t="s">
        <v>477</v>
      </c>
      <c r="P890">
        <v>202.768</v>
      </c>
      <c r="Q890">
        <v>0</v>
      </c>
      <c r="R890">
        <v>-1</v>
      </c>
      <c r="S890">
        <v>2571.07296</v>
      </c>
      <c r="T890">
        <v>2600.06223</v>
      </c>
      <c r="U890">
        <v>1.1275164280052152E-2</v>
      </c>
      <c r="V890">
        <v>3634.7175000000002</v>
      </c>
      <c r="W890">
        <v>-0.28465906084860793</v>
      </c>
      <c r="X890">
        <v>28225.35514</v>
      </c>
      <c r="Y890">
        <v>23640.845399999998</v>
      </c>
      <c r="Z890">
        <v>-0.16242522785844393</v>
      </c>
      <c r="AC890" t="s">
        <v>477</v>
      </c>
      <c r="AD890">
        <v>23640.845399999998</v>
      </c>
      <c r="AF890" t="s">
        <v>477</v>
      </c>
      <c r="AG890">
        <v>-0.16242522785844393</v>
      </c>
    </row>
    <row r="891" spans="1:33" hidden="1">
      <c r="A891" s="851" t="s">
        <v>5131</v>
      </c>
      <c r="B891" s="851" t="s">
        <v>477</v>
      </c>
      <c r="C891" s="854">
        <v>272.94378</v>
      </c>
      <c r="D891" s="854">
        <v>4.5634300000000003</v>
      </c>
      <c r="E891" s="855">
        <v>-0.98328069611991153</v>
      </c>
      <c r="F891" s="854">
        <v>2754.6645800000001</v>
      </c>
      <c r="G891" s="854">
        <v>3228.4559199999999</v>
      </c>
      <c r="H891" s="855">
        <v>0.17199601847713875</v>
      </c>
      <c r="I891" s="854">
        <v>3235.0420399999998</v>
      </c>
      <c r="J891" s="855">
        <v>-2.0358684426864393E-3</v>
      </c>
      <c r="K891" s="854">
        <v>39648.734329999999</v>
      </c>
      <c r="L891" s="854">
        <v>34154.337879999999</v>
      </c>
      <c r="M891" s="855">
        <v>-0.13857684344397081</v>
      </c>
      <c r="O891" t="s">
        <v>477</v>
      </c>
      <c r="P891">
        <v>272.94378</v>
      </c>
      <c r="Q891">
        <v>4.5634300000000003</v>
      </c>
      <c r="R891">
        <v>-0.98328069611991153</v>
      </c>
      <c r="S891">
        <v>2754.6645800000001</v>
      </c>
      <c r="T891">
        <v>3228.4559199999999</v>
      </c>
      <c r="U891">
        <v>0.17199601847713875</v>
      </c>
      <c r="V891">
        <v>3235.0420399999998</v>
      </c>
      <c r="W891">
        <v>-2.0358684426864393E-3</v>
      </c>
      <c r="X891">
        <v>39648.734329999999</v>
      </c>
      <c r="Y891">
        <v>34154.337879999999</v>
      </c>
      <c r="Z891">
        <v>-0.13857684344397081</v>
      </c>
      <c r="AC891" t="s">
        <v>477</v>
      </c>
      <c r="AD891">
        <v>34154.337879999999</v>
      </c>
      <c r="AF891" t="s">
        <v>477</v>
      </c>
      <c r="AG891">
        <v>-0.13857684344397081</v>
      </c>
    </row>
    <row r="892" spans="1:33" hidden="1">
      <c r="A892" s="851" t="s">
        <v>5132</v>
      </c>
      <c r="B892" s="851" t="s">
        <v>477</v>
      </c>
      <c r="C892" s="854">
        <v>30.084700000000002</v>
      </c>
      <c r="D892" s="854">
        <v>0</v>
      </c>
      <c r="E892" s="855">
        <v>-1</v>
      </c>
      <c r="F892" s="854">
        <v>549.77454999999998</v>
      </c>
      <c r="G892" s="854">
        <v>127.33540000000001</v>
      </c>
      <c r="H892" s="855">
        <v>-0.76838615028651291</v>
      </c>
      <c r="I892" s="854">
        <v>59.181339999999999</v>
      </c>
      <c r="J892" s="855">
        <v>1.1516140053604738</v>
      </c>
      <c r="K892" s="854">
        <v>1058.41536</v>
      </c>
      <c r="L892" s="854">
        <v>1111.3504600000001</v>
      </c>
      <c r="M892" s="855">
        <v>5.0013540997742245E-2</v>
      </c>
      <c r="O892" t="s">
        <v>477</v>
      </c>
      <c r="P892">
        <v>30.084700000000002</v>
      </c>
      <c r="Q892">
        <v>0</v>
      </c>
      <c r="R892">
        <v>-1</v>
      </c>
      <c r="S892">
        <v>549.77454999999998</v>
      </c>
      <c r="T892">
        <v>127.33540000000001</v>
      </c>
      <c r="U892">
        <v>-0.76838615028651291</v>
      </c>
      <c r="V892">
        <v>59.181339999999999</v>
      </c>
      <c r="W892">
        <v>1.1516140053604738</v>
      </c>
      <c r="X892">
        <v>1058.41536</v>
      </c>
      <c r="Y892">
        <v>1111.3504600000001</v>
      </c>
      <c r="Z892">
        <v>5.0013540997742245E-2</v>
      </c>
      <c r="AC892" t="s">
        <v>477</v>
      </c>
      <c r="AD892">
        <v>1111.3504600000001</v>
      </c>
      <c r="AF892" t="s">
        <v>477</v>
      </c>
      <c r="AG892">
        <v>5.0013540997742245E-2</v>
      </c>
    </row>
    <row r="893" spans="1:33" hidden="1">
      <c r="A893" s="851" t="s">
        <v>5133</v>
      </c>
      <c r="B893" s="851" t="s">
        <v>477</v>
      </c>
      <c r="C893" s="854">
        <v>163.00659999999999</v>
      </c>
      <c r="D893" s="854">
        <v>0</v>
      </c>
      <c r="E893" s="855">
        <v>-1</v>
      </c>
      <c r="F893" s="854">
        <v>5809.2295400000003</v>
      </c>
      <c r="G893" s="854">
        <v>7171.0261600000003</v>
      </c>
      <c r="H893" s="855">
        <v>0.23441948895687803</v>
      </c>
      <c r="I893" s="854">
        <v>6872.7921999999999</v>
      </c>
      <c r="J893" s="855">
        <v>4.3393420217186396E-2</v>
      </c>
      <c r="K893" s="854">
        <v>64234.314050000001</v>
      </c>
      <c r="L893" s="854">
        <v>67055.350179999994</v>
      </c>
      <c r="M893" s="855">
        <v>4.3917899205774935E-2</v>
      </c>
      <c r="O893" t="s">
        <v>477</v>
      </c>
      <c r="P893">
        <v>163.00659999999999</v>
      </c>
      <c r="Q893">
        <v>0</v>
      </c>
      <c r="R893">
        <v>-1</v>
      </c>
      <c r="S893">
        <v>5809.2295400000003</v>
      </c>
      <c r="T893">
        <v>7171.0261600000003</v>
      </c>
      <c r="U893">
        <v>0.23441948895687803</v>
      </c>
      <c r="V893">
        <v>6872.7921999999999</v>
      </c>
      <c r="W893">
        <v>4.3393420217186396E-2</v>
      </c>
      <c r="X893">
        <v>64234.314050000001</v>
      </c>
      <c r="Y893">
        <v>67055.350179999994</v>
      </c>
      <c r="Z893">
        <v>4.3917899205774935E-2</v>
      </c>
      <c r="AC893" t="s">
        <v>477</v>
      </c>
      <c r="AD893">
        <v>67055.350179999994</v>
      </c>
      <c r="AF893" t="s">
        <v>477</v>
      </c>
      <c r="AG893">
        <v>4.3917899205774935E-2</v>
      </c>
    </row>
    <row r="894" spans="1:33" hidden="1">
      <c r="A894" s="851" t="s">
        <v>5134</v>
      </c>
      <c r="B894" s="851" t="s">
        <v>477</v>
      </c>
      <c r="C894" s="854">
        <v>1.7</v>
      </c>
      <c r="D894" s="854">
        <v>0</v>
      </c>
      <c r="E894" s="855">
        <v>-1</v>
      </c>
      <c r="F894" s="854">
        <v>202.47899000000001</v>
      </c>
      <c r="G894" s="854">
        <v>1255.8756599999999</v>
      </c>
      <c r="H894" s="855">
        <v>5.2024986394884714</v>
      </c>
      <c r="I894" s="854">
        <v>438.50765000000001</v>
      </c>
      <c r="J894" s="855">
        <v>1.8639766261774451</v>
      </c>
      <c r="K894" s="854">
        <v>7707.2149099999997</v>
      </c>
      <c r="L894" s="854">
        <v>11252.46046</v>
      </c>
      <c r="M894" s="855">
        <v>0.45999048831505873</v>
      </c>
      <c r="O894" t="s">
        <v>477</v>
      </c>
      <c r="P894">
        <v>1.7</v>
      </c>
      <c r="Q894">
        <v>0</v>
      </c>
      <c r="R894">
        <v>-1</v>
      </c>
      <c r="S894">
        <v>202.47899000000001</v>
      </c>
      <c r="T894">
        <v>1255.8756599999999</v>
      </c>
      <c r="U894">
        <v>5.2024986394884714</v>
      </c>
      <c r="V894">
        <v>438.50765000000001</v>
      </c>
      <c r="W894">
        <v>1.8639766261774451</v>
      </c>
      <c r="X894">
        <v>7707.2149099999997</v>
      </c>
      <c r="Y894">
        <v>11252.46046</v>
      </c>
      <c r="Z894">
        <v>0.45999048831505873</v>
      </c>
      <c r="AC894" t="s">
        <v>477</v>
      </c>
      <c r="AD894">
        <v>11252.46046</v>
      </c>
      <c r="AF894" t="s">
        <v>477</v>
      </c>
      <c r="AG894">
        <v>0.45999048831505873</v>
      </c>
    </row>
    <row r="895" spans="1:33" hidden="1">
      <c r="A895" s="851" t="s">
        <v>5135</v>
      </c>
      <c r="B895" s="851" t="s">
        <v>477</v>
      </c>
      <c r="C895" s="854">
        <v>6.0243799999999998</v>
      </c>
      <c r="D895" s="854">
        <v>0</v>
      </c>
      <c r="E895" s="855">
        <v>-1</v>
      </c>
      <c r="F895" s="854">
        <v>337.11689000000001</v>
      </c>
      <c r="G895" s="854">
        <v>245.71419</v>
      </c>
      <c r="H895" s="855">
        <v>-0.27113058618925923</v>
      </c>
      <c r="I895" s="854">
        <v>0.56191000000000002</v>
      </c>
      <c r="J895" s="855">
        <v>436.28388887900195</v>
      </c>
      <c r="K895" s="854">
        <v>2461.6172299999998</v>
      </c>
      <c r="L895" s="854">
        <v>2971.4092500000002</v>
      </c>
      <c r="M895" s="855">
        <v>0.20709638110552242</v>
      </c>
      <c r="O895" t="s">
        <v>477</v>
      </c>
      <c r="P895">
        <v>6.0243799999999998</v>
      </c>
      <c r="Q895">
        <v>0</v>
      </c>
      <c r="R895">
        <v>-1</v>
      </c>
      <c r="S895">
        <v>337.11689000000001</v>
      </c>
      <c r="T895">
        <v>245.71419</v>
      </c>
      <c r="U895">
        <v>-0.27113058618925923</v>
      </c>
      <c r="V895">
        <v>0.56191000000000002</v>
      </c>
      <c r="W895">
        <v>436.28388887900195</v>
      </c>
      <c r="X895">
        <v>2461.6172299999998</v>
      </c>
      <c r="Y895">
        <v>2971.4092500000002</v>
      </c>
      <c r="Z895">
        <v>0.20709638110552242</v>
      </c>
      <c r="AC895" t="s">
        <v>477</v>
      </c>
      <c r="AD895">
        <v>2971.4092500000002</v>
      </c>
      <c r="AF895" t="s">
        <v>477</v>
      </c>
      <c r="AG895">
        <v>0.20709638110552242</v>
      </c>
    </row>
    <row r="896" spans="1:33" hidden="1">
      <c r="A896" s="851" t="s">
        <v>5136</v>
      </c>
      <c r="B896" s="851" t="s">
        <v>477</v>
      </c>
      <c r="C896" s="854">
        <v>109.84430999999999</v>
      </c>
      <c r="D896" s="854">
        <v>2.4760000000000001E-2</v>
      </c>
      <c r="E896" s="855">
        <v>-0.99977459005386804</v>
      </c>
      <c r="F896" s="854">
        <v>1532.8229200000001</v>
      </c>
      <c r="G896" s="854">
        <v>1112.4394</v>
      </c>
      <c r="H896" s="855">
        <v>-0.27425445856459407</v>
      </c>
      <c r="I896" s="854">
        <v>1099.5589399999999</v>
      </c>
      <c r="J896" s="855">
        <v>1.1714206061568699E-2</v>
      </c>
      <c r="K896" s="854">
        <v>15364.88571</v>
      </c>
      <c r="L896" s="854">
        <v>17222.63522</v>
      </c>
      <c r="M896" s="855">
        <v>0.12090877505134401</v>
      </c>
      <c r="O896" t="s">
        <v>477</v>
      </c>
      <c r="P896">
        <v>109.84430999999999</v>
      </c>
      <c r="Q896">
        <v>2.4760000000000001E-2</v>
      </c>
      <c r="R896">
        <v>-0.99977459005386804</v>
      </c>
      <c r="S896">
        <v>1532.8229200000001</v>
      </c>
      <c r="T896">
        <v>1112.4394</v>
      </c>
      <c r="U896">
        <v>-0.27425445856459407</v>
      </c>
      <c r="V896">
        <v>1099.5589399999999</v>
      </c>
      <c r="W896">
        <v>1.1714206061568699E-2</v>
      </c>
      <c r="X896">
        <v>15364.88571</v>
      </c>
      <c r="Y896">
        <v>17222.63522</v>
      </c>
      <c r="Z896">
        <v>0.12090877505134401</v>
      </c>
      <c r="AC896" t="s">
        <v>477</v>
      </c>
      <c r="AD896">
        <v>17222.63522</v>
      </c>
      <c r="AF896" t="s">
        <v>477</v>
      </c>
      <c r="AG896">
        <v>0.12090877505134401</v>
      </c>
    </row>
    <row r="897" spans="1:33" hidden="1">
      <c r="A897" s="851" t="s">
        <v>5137</v>
      </c>
      <c r="B897" s="851" t="s">
        <v>477</v>
      </c>
      <c r="C897" s="854">
        <v>0</v>
      </c>
      <c r="D897" s="854">
        <v>0</v>
      </c>
      <c r="E897" s="855" t="s">
        <v>1082</v>
      </c>
      <c r="F897" s="854">
        <v>0</v>
      </c>
      <c r="G897" s="854">
        <v>0</v>
      </c>
      <c r="H897" s="855" t="s">
        <v>1082</v>
      </c>
      <c r="I897" s="854">
        <v>0</v>
      </c>
      <c r="J897" s="855" t="s">
        <v>1082</v>
      </c>
      <c r="K897" s="854">
        <v>0</v>
      </c>
      <c r="L897" s="854">
        <v>9.4873799999999999</v>
      </c>
      <c r="M897" s="855" t="s">
        <v>1082</v>
      </c>
      <c r="O897" t="s">
        <v>477</v>
      </c>
      <c r="P897">
        <v>0</v>
      </c>
      <c r="Q897">
        <v>0</v>
      </c>
      <c r="R897" t="s">
        <v>1082</v>
      </c>
      <c r="S897">
        <v>0</v>
      </c>
      <c r="T897">
        <v>0</v>
      </c>
      <c r="U897" t="s">
        <v>1082</v>
      </c>
      <c r="V897">
        <v>0</v>
      </c>
      <c r="W897" t="s">
        <v>1082</v>
      </c>
      <c r="X897">
        <v>0</v>
      </c>
      <c r="Y897">
        <v>9.4873799999999999</v>
      </c>
      <c r="Z897" t="s">
        <v>1082</v>
      </c>
      <c r="AC897" t="s">
        <v>477</v>
      </c>
      <c r="AD897">
        <v>9.4873799999999999</v>
      </c>
      <c r="AF897" t="s">
        <v>477</v>
      </c>
      <c r="AG897" t="s">
        <v>1082</v>
      </c>
    </row>
    <row r="898" spans="1:33" hidden="1">
      <c r="A898" s="851" t="s">
        <v>5138</v>
      </c>
      <c r="B898" s="851" t="s">
        <v>477</v>
      </c>
      <c r="C898" s="854">
        <v>0</v>
      </c>
      <c r="D898" s="854">
        <v>0</v>
      </c>
      <c r="E898" s="855" t="s">
        <v>1082</v>
      </c>
      <c r="F898" s="854">
        <v>0</v>
      </c>
      <c r="G898" s="854">
        <v>16.630210000000002</v>
      </c>
      <c r="H898" s="855" t="s">
        <v>1082</v>
      </c>
      <c r="I898" s="854">
        <v>34.996850000000002</v>
      </c>
      <c r="J898" s="855">
        <v>-0.52480837561094784</v>
      </c>
      <c r="K898" s="854">
        <v>46.460230000000003</v>
      </c>
      <c r="L898" s="854">
        <v>1146.06945</v>
      </c>
      <c r="M898" s="855">
        <v>23.667752398126311</v>
      </c>
      <c r="O898" t="s">
        <v>477</v>
      </c>
      <c r="P898">
        <v>0</v>
      </c>
      <c r="Q898">
        <v>0</v>
      </c>
      <c r="R898" t="s">
        <v>1082</v>
      </c>
      <c r="S898">
        <v>0</v>
      </c>
      <c r="T898">
        <v>16.630210000000002</v>
      </c>
      <c r="U898" t="s">
        <v>1082</v>
      </c>
      <c r="V898">
        <v>34.996850000000002</v>
      </c>
      <c r="W898">
        <v>-0.52480837561094784</v>
      </c>
      <c r="X898">
        <v>46.460230000000003</v>
      </c>
      <c r="Y898">
        <v>1146.06945</v>
      </c>
      <c r="Z898">
        <v>23.667752398126311</v>
      </c>
      <c r="AC898" t="s">
        <v>477</v>
      </c>
      <c r="AD898">
        <v>1146.06945</v>
      </c>
      <c r="AF898" t="s">
        <v>477</v>
      </c>
      <c r="AG898">
        <v>23.667752398126311</v>
      </c>
    </row>
    <row r="899" spans="1:33" hidden="1">
      <c r="A899" s="851" t="s">
        <v>5139</v>
      </c>
      <c r="B899" s="851" t="s">
        <v>477</v>
      </c>
      <c r="C899" s="854">
        <v>0</v>
      </c>
      <c r="D899" s="854">
        <v>0</v>
      </c>
      <c r="E899" s="855" t="s">
        <v>1082</v>
      </c>
      <c r="F899" s="854">
        <v>81.004300000000001</v>
      </c>
      <c r="G899" s="854">
        <v>0</v>
      </c>
      <c r="H899" s="855">
        <v>-1</v>
      </c>
      <c r="I899" s="854">
        <v>0</v>
      </c>
      <c r="J899" s="855" t="s">
        <v>1082</v>
      </c>
      <c r="K899" s="854">
        <v>869.24525000000006</v>
      </c>
      <c r="L899" s="854">
        <v>250.09344999999999</v>
      </c>
      <c r="M899" s="855">
        <v>-0.71228666478188984</v>
      </c>
      <c r="O899" t="s">
        <v>477</v>
      </c>
      <c r="P899">
        <v>0</v>
      </c>
      <c r="Q899">
        <v>0</v>
      </c>
      <c r="R899" t="s">
        <v>1082</v>
      </c>
      <c r="S899">
        <v>81.004300000000001</v>
      </c>
      <c r="T899">
        <v>0</v>
      </c>
      <c r="U899">
        <v>-1</v>
      </c>
      <c r="V899">
        <v>0</v>
      </c>
      <c r="W899" t="s">
        <v>1082</v>
      </c>
      <c r="X899">
        <v>869.24525000000006</v>
      </c>
      <c r="Y899">
        <v>250.09344999999999</v>
      </c>
      <c r="Z899">
        <v>-0.71228666478188984</v>
      </c>
      <c r="AC899" t="s">
        <v>477</v>
      </c>
      <c r="AD899">
        <v>250.09344999999999</v>
      </c>
      <c r="AF899" t="s">
        <v>477</v>
      </c>
      <c r="AG899">
        <v>-0.71228666478188984</v>
      </c>
    </row>
    <row r="900" spans="1:33" hidden="1">
      <c r="A900" s="851" t="s">
        <v>5140</v>
      </c>
      <c r="B900" s="851" t="s">
        <v>477</v>
      </c>
      <c r="C900" s="854">
        <v>0</v>
      </c>
      <c r="D900" s="854">
        <v>0</v>
      </c>
      <c r="E900" s="855" t="s">
        <v>1082</v>
      </c>
      <c r="F900" s="854">
        <v>399.72192999999999</v>
      </c>
      <c r="G900" s="854">
        <v>651.29228000000001</v>
      </c>
      <c r="H900" s="855">
        <v>0.62936339269651786</v>
      </c>
      <c r="I900" s="854">
        <v>565.62293</v>
      </c>
      <c r="J900" s="855">
        <v>0.15146017860343819</v>
      </c>
      <c r="K900" s="854">
        <v>6290.3819299999996</v>
      </c>
      <c r="L900" s="854">
        <v>4486.6946500000004</v>
      </c>
      <c r="M900" s="855">
        <v>-0.28673732375420313</v>
      </c>
      <c r="O900" t="s">
        <v>477</v>
      </c>
      <c r="P900">
        <v>0</v>
      </c>
      <c r="Q900">
        <v>0</v>
      </c>
      <c r="R900" t="s">
        <v>1082</v>
      </c>
      <c r="S900">
        <v>399.72192999999999</v>
      </c>
      <c r="T900">
        <v>651.29228000000001</v>
      </c>
      <c r="U900">
        <v>0.62936339269651786</v>
      </c>
      <c r="V900">
        <v>565.62293</v>
      </c>
      <c r="W900">
        <v>0.15146017860343819</v>
      </c>
      <c r="X900">
        <v>6290.3819299999996</v>
      </c>
      <c r="Y900">
        <v>4486.6946500000004</v>
      </c>
      <c r="Z900">
        <v>-0.28673732375420313</v>
      </c>
      <c r="AC900" t="s">
        <v>477</v>
      </c>
      <c r="AD900">
        <v>4486.6946500000004</v>
      </c>
      <c r="AF900" t="s">
        <v>477</v>
      </c>
      <c r="AG900">
        <v>-0.28673732375420313</v>
      </c>
    </row>
    <row r="901" spans="1:33" hidden="1">
      <c r="A901" s="851" t="s">
        <v>5141</v>
      </c>
      <c r="B901" s="851" t="s">
        <v>477</v>
      </c>
      <c r="C901" s="854">
        <v>0</v>
      </c>
      <c r="D901" s="854">
        <v>0</v>
      </c>
      <c r="E901" s="855" t="s">
        <v>1082</v>
      </c>
      <c r="F901" s="854">
        <v>21.75581</v>
      </c>
      <c r="G901" s="854">
        <v>28.2</v>
      </c>
      <c r="H901" s="855">
        <v>0.29620547338848779</v>
      </c>
      <c r="I901" s="854">
        <v>8.5564300000000006</v>
      </c>
      <c r="J901" s="855">
        <v>2.2957670430307964</v>
      </c>
      <c r="K901" s="854">
        <v>4639.2552599999999</v>
      </c>
      <c r="L901" s="854">
        <v>3349.5606600000001</v>
      </c>
      <c r="M901" s="855">
        <v>-0.27799604197678918</v>
      </c>
      <c r="O901" t="s">
        <v>477</v>
      </c>
      <c r="P901">
        <v>0</v>
      </c>
      <c r="Q901">
        <v>0</v>
      </c>
      <c r="R901" t="s">
        <v>1082</v>
      </c>
      <c r="S901">
        <v>21.75581</v>
      </c>
      <c r="T901">
        <v>28.2</v>
      </c>
      <c r="U901">
        <v>0.29620547338848779</v>
      </c>
      <c r="V901">
        <v>8.5564300000000006</v>
      </c>
      <c r="W901">
        <v>2.2957670430307964</v>
      </c>
      <c r="X901">
        <v>4639.2552599999999</v>
      </c>
      <c r="Y901">
        <v>3349.5606600000001</v>
      </c>
      <c r="Z901">
        <v>-0.27799604197678918</v>
      </c>
      <c r="AC901" t="s">
        <v>477</v>
      </c>
      <c r="AD901">
        <v>3349.5606600000001</v>
      </c>
      <c r="AF901" t="s">
        <v>477</v>
      </c>
      <c r="AG901">
        <v>-0.27799604197678918</v>
      </c>
    </row>
    <row r="902" spans="1:33" hidden="1">
      <c r="A902" s="851" t="s">
        <v>5142</v>
      </c>
      <c r="B902" s="851" t="s">
        <v>477</v>
      </c>
      <c r="C902" s="854">
        <v>84.04083</v>
      </c>
      <c r="D902" s="854">
        <v>0</v>
      </c>
      <c r="E902" s="855">
        <v>-1</v>
      </c>
      <c r="F902" s="854">
        <v>1130.39599</v>
      </c>
      <c r="G902" s="854">
        <v>876.89088000000004</v>
      </c>
      <c r="H902" s="855">
        <v>-0.22426221628758602</v>
      </c>
      <c r="I902" s="854">
        <v>1023.61919</v>
      </c>
      <c r="J902" s="855">
        <v>-0.14334267219042651</v>
      </c>
      <c r="K902" s="854">
        <v>9354.0481299999992</v>
      </c>
      <c r="L902" s="854">
        <v>11562.29292</v>
      </c>
      <c r="M902" s="855">
        <v>0.23607370405950667</v>
      </c>
      <c r="O902" t="s">
        <v>477</v>
      </c>
      <c r="P902">
        <v>84.04083</v>
      </c>
      <c r="Q902">
        <v>0</v>
      </c>
      <c r="R902">
        <v>-1</v>
      </c>
      <c r="S902">
        <v>1130.39599</v>
      </c>
      <c r="T902">
        <v>876.89088000000004</v>
      </c>
      <c r="U902">
        <v>-0.22426221628758602</v>
      </c>
      <c r="V902">
        <v>1023.61919</v>
      </c>
      <c r="W902">
        <v>-0.14334267219042651</v>
      </c>
      <c r="X902">
        <v>9354.0481299999992</v>
      </c>
      <c r="Y902">
        <v>11562.29292</v>
      </c>
      <c r="Z902">
        <v>0.23607370405950667</v>
      </c>
      <c r="AC902" t="s">
        <v>477</v>
      </c>
      <c r="AD902">
        <v>11562.29292</v>
      </c>
      <c r="AF902" t="s">
        <v>477</v>
      </c>
      <c r="AG902">
        <v>0.23607370405950667</v>
      </c>
    </row>
    <row r="903" spans="1:33" hidden="1">
      <c r="A903" s="851" t="s">
        <v>5144</v>
      </c>
      <c r="B903" s="851" t="s">
        <v>477</v>
      </c>
      <c r="C903" s="854">
        <v>131.67192</v>
      </c>
      <c r="D903" s="854">
        <v>36.113689999999998</v>
      </c>
      <c r="E903" s="855">
        <v>-0.72572975316225352</v>
      </c>
      <c r="F903" s="854">
        <v>1169.7286200000001</v>
      </c>
      <c r="G903" s="854">
        <v>1862.15113</v>
      </c>
      <c r="H903" s="855">
        <v>0.59195141348255609</v>
      </c>
      <c r="I903" s="854">
        <v>1284.33944</v>
      </c>
      <c r="J903" s="855">
        <v>0.44989017077915161</v>
      </c>
      <c r="K903" s="854">
        <v>29818.357059999998</v>
      </c>
      <c r="L903" s="854">
        <v>38632.282529999997</v>
      </c>
      <c r="M903" s="855">
        <v>0.29558722676319027</v>
      </c>
      <c r="O903" t="s">
        <v>477</v>
      </c>
      <c r="P903">
        <v>131.67192</v>
      </c>
      <c r="Q903">
        <v>36.113689999999998</v>
      </c>
      <c r="R903">
        <v>-0.72572975316225352</v>
      </c>
      <c r="S903">
        <v>1169.7286200000001</v>
      </c>
      <c r="T903">
        <v>1862.15113</v>
      </c>
      <c r="U903">
        <v>0.59195141348255609</v>
      </c>
      <c r="V903">
        <v>1284.33944</v>
      </c>
      <c r="W903">
        <v>0.44989017077915161</v>
      </c>
      <c r="X903">
        <v>29818.357059999998</v>
      </c>
      <c r="Y903">
        <v>38632.282529999997</v>
      </c>
      <c r="Z903">
        <v>0.29558722676319027</v>
      </c>
      <c r="AC903" t="s">
        <v>477</v>
      </c>
      <c r="AD903">
        <v>38632.282529999997</v>
      </c>
      <c r="AF903" t="s">
        <v>477</v>
      </c>
      <c r="AG903">
        <v>0.29558722676319027</v>
      </c>
    </row>
    <row r="904" spans="1:33" hidden="1">
      <c r="A904" s="851" t="s">
        <v>5145</v>
      </c>
      <c r="B904" s="851" t="s">
        <v>477</v>
      </c>
      <c r="C904" s="854">
        <v>0</v>
      </c>
      <c r="D904" s="854">
        <v>0</v>
      </c>
      <c r="E904" s="855" t="s">
        <v>1082</v>
      </c>
      <c r="F904" s="854">
        <v>0</v>
      </c>
      <c r="G904" s="854">
        <v>18.738029999999998</v>
      </c>
      <c r="H904" s="855" t="s">
        <v>1082</v>
      </c>
      <c r="I904" s="854">
        <v>0</v>
      </c>
      <c r="J904" s="855" t="s">
        <v>1082</v>
      </c>
      <c r="K904" s="854">
        <v>0</v>
      </c>
      <c r="L904" s="854">
        <v>18.846139999999998</v>
      </c>
      <c r="M904" s="855" t="s">
        <v>1082</v>
      </c>
      <c r="O904" t="s">
        <v>477</v>
      </c>
      <c r="P904">
        <v>0</v>
      </c>
      <c r="Q904">
        <v>0</v>
      </c>
      <c r="R904" t="s">
        <v>1082</v>
      </c>
      <c r="S904">
        <v>0</v>
      </c>
      <c r="T904">
        <v>18.738029999999998</v>
      </c>
      <c r="U904" t="s">
        <v>1082</v>
      </c>
      <c r="V904">
        <v>0</v>
      </c>
      <c r="W904" t="s">
        <v>1082</v>
      </c>
      <c r="X904">
        <v>0</v>
      </c>
      <c r="Y904">
        <v>18.846139999999998</v>
      </c>
      <c r="Z904" t="s">
        <v>1082</v>
      </c>
      <c r="AC904" t="s">
        <v>477</v>
      </c>
      <c r="AD904">
        <v>18.846139999999998</v>
      </c>
      <c r="AF904" t="s">
        <v>477</v>
      </c>
      <c r="AG904" t="s">
        <v>1082</v>
      </c>
    </row>
    <row r="905" spans="1:33" hidden="1">
      <c r="A905" s="852" t="s">
        <v>735</v>
      </c>
      <c r="B905" s="852" t="s">
        <v>477</v>
      </c>
      <c r="C905" s="856">
        <v>1254.47712</v>
      </c>
      <c r="D905" s="856">
        <v>266.96433000000002</v>
      </c>
      <c r="E905" s="857">
        <v>-0.78719075402507144</v>
      </c>
      <c r="F905" s="856">
        <v>21530.80861</v>
      </c>
      <c r="G905" s="856">
        <v>24679.725439999998</v>
      </c>
      <c r="H905" s="857">
        <v>0.14625167531039596</v>
      </c>
      <c r="I905" s="856">
        <v>24257.192510000001</v>
      </c>
      <c r="J905" s="857">
        <v>1.7418871941829561E-2</v>
      </c>
      <c r="K905" s="856">
        <v>259608.4571</v>
      </c>
      <c r="L905" s="856">
        <v>277238.2781</v>
      </c>
      <c r="M905" s="857">
        <v>6.7909270741550065E-2</v>
      </c>
      <c r="O905" t="s">
        <v>477</v>
      </c>
      <c r="P905">
        <v>1254.47712</v>
      </c>
      <c r="Q905">
        <v>266.96433000000002</v>
      </c>
      <c r="R905">
        <v>-0.78719075402507144</v>
      </c>
      <c r="S905">
        <v>21530.80861</v>
      </c>
      <c r="T905">
        <v>24679.725439999998</v>
      </c>
      <c r="U905">
        <v>0.14625167531039596</v>
      </c>
      <c r="V905">
        <v>24257.192510000001</v>
      </c>
      <c r="W905">
        <v>1.7418871941829561E-2</v>
      </c>
      <c r="X905">
        <v>259608.4571</v>
      </c>
      <c r="Y905">
        <v>277238.2781</v>
      </c>
      <c r="Z905">
        <v>6.7909270741550065E-2</v>
      </c>
      <c r="AC905" t="s">
        <v>477</v>
      </c>
      <c r="AD905">
        <v>277238.2781</v>
      </c>
      <c r="AF905" t="s">
        <v>477</v>
      </c>
      <c r="AG905">
        <v>6.7909270741550065E-2</v>
      </c>
    </row>
    <row r="906" spans="1:33" hidden="1">
      <c r="A906" s="851" t="s">
        <v>5119</v>
      </c>
      <c r="B906" s="851" t="s">
        <v>681</v>
      </c>
      <c r="C906" s="854">
        <v>40291.181669999998</v>
      </c>
      <c r="D906" s="854">
        <v>869.36641999999995</v>
      </c>
      <c r="E906" s="855">
        <v>-0.97842291082151822</v>
      </c>
      <c r="F906" s="854">
        <v>875294.85994999995</v>
      </c>
      <c r="G906" s="854">
        <v>522149.61936999997</v>
      </c>
      <c r="H906" s="855">
        <v>-0.40345860205345307</v>
      </c>
      <c r="I906" s="854">
        <v>590744.48211999994</v>
      </c>
      <c r="J906" s="855">
        <v>-0.11611596015900838</v>
      </c>
      <c r="K906" s="854">
        <v>7668546.4101600004</v>
      </c>
      <c r="L906" s="854">
        <v>6677097.0436899997</v>
      </c>
      <c r="M906" s="855">
        <v>-0.12928778329572821</v>
      </c>
      <c r="O906" t="s">
        <v>681</v>
      </c>
      <c r="P906">
        <v>40291.181669999998</v>
      </c>
      <c r="Q906">
        <v>869.36641999999995</v>
      </c>
      <c r="R906">
        <v>-0.97842291082151822</v>
      </c>
      <c r="S906">
        <v>875294.85994999995</v>
      </c>
      <c r="T906">
        <v>522149.61936999997</v>
      </c>
      <c r="U906">
        <v>-0.40345860205345307</v>
      </c>
      <c r="V906">
        <v>590744.48211999994</v>
      </c>
      <c r="W906">
        <v>-0.11611596015900838</v>
      </c>
      <c r="X906">
        <v>7668546.4101600004</v>
      </c>
      <c r="Y906">
        <v>6677097.0436899997</v>
      </c>
      <c r="Z906">
        <v>-0.12928778329572821</v>
      </c>
      <c r="AC906" t="s">
        <v>681</v>
      </c>
      <c r="AD906">
        <v>6677097.0436899997</v>
      </c>
      <c r="AF906" t="s">
        <v>681</v>
      </c>
      <c r="AG906">
        <v>-0.12928778329572821</v>
      </c>
    </row>
    <row r="907" spans="1:33" hidden="1">
      <c r="A907" s="851" t="s">
        <v>5120</v>
      </c>
      <c r="B907" s="851" t="s">
        <v>681</v>
      </c>
      <c r="C907" s="854">
        <v>10401.00037</v>
      </c>
      <c r="D907" s="854">
        <v>1087.5478000000001</v>
      </c>
      <c r="E907" s="855">
        <v>-0.89543815389749859</v>
      </c>
      <c r="F907" s="854">
        <v>145767.78471000001</v>
      </c>
      <c r="G907" s="854">
        <v>159617.46883</v>
      </c>
      <c r="H907" s="855">
        <v>9.5011968162605154E-2</v>
      </c>
      <c r="I907" s="854">
        <v>162610.29779000001</v>
      </c>
      <c r="J907" s="855">
        <v>-1.8404916543877436E-2</v>
      </c>
      <c r="K907" s="854">
        <v>1504894.5664299999</v>
      </c>
      <c r="L907" s="854">
        <v>1701969.08042</v>
      </c>
      <c r="M907" s="855">
        <v>0.13095569509398386</v>
      </c>
      <c r="O907" t="s">
        <v>681</v>
      </c>
      <c r="P907">
        <v>10401.00037</v>
      </c>
      <c r="Q907">
        <v>1087.5478000000001</v>
      </c>
      <c r="R907">
        <v>-0.89543815389749859</v>
      </c>
      <c r="S907">
        <v>145767.78471000001</v>
      </c>
      <c r="T907">
        <v>159617.46883</v>
      </c>
      <c r="U907">
        <v>9.5011968162605154E-2</v>
      </c>
      <c r="V907">
        <v>162610.29779000001</v>
      </c>
      <c r="W907">
        <v>-1.8404916543877436E-2</v>
      </c>
      <c r="X907">
        <v>1504894.5664299999</v>
      </c>
      <c r="Y907">
        <v>1701969.08042</v>
      </c>
      <c r="Z907">
        <v>0.13095569509398386</v>
      </c>
      <c r="AC907" t="s">
        <v>681</v>
      </c>
      <c r="AD907">
        <v>1701969.08042</v>
      </c>
      <c r="AF907" t="s">
        <v>681</v>
      </c>
      <c r="AG907">
        <v>0.13095569509398386</v>
      </c>
    </row>
    <row r="908" spans="1:33" hidden="1">
      <c r="A908" s="851" t="s">
        <v>5121</v>
      </c>
      <c r="B908" s="851" t="s">
        <v>681</v>
      </c>
      <c r="C908" s="854">
        <v>25630.30258</v>
      </c>
      <c r="D908" s="854">
        <v>6272.8283700000002</v>
      </c>
      <c r="E908" s="855">
        <v>-0.75525734234230801</v>
      </c>
      <c r="F908" s="854">
        <v>380829.71078999998</v>
      </c>
      <c r="G908" s="854">
        <v>357439.77374999999</v>
      </c>
      <c r="H908" s="855">
        <v>-6.1418362006156246E-2</v>
      </c>
      <c r="I908" s="854">
        <v>368513.15980999998</v>
      </c>
      <c r="J908" s="855">
        <v>-3.004882122991015E-2</v>
      </c>
      <c r="K908" s="854">
        <v>3937138.4840199999</v>
      </c>
      <c r="L908" s="854">
        <v>3882134.0945299999</v>
      </c>
      <c r="M908" s="855">
        <v>-1.3970651454921157E-2</v>
      </c>
      <c r="O908" t="s">
        <v>681</v>
      </c>
      <c r="P908">
        <v>25630.30258</v>
      </c>
      <c r="Q908">
        <v>6272.8283700000002</v>
      </c>
      <c r="R908">
        <v>-0.75525734234230801</v>
      </c>
      <c r="S908">
        <v>380829.71078999998</v>
      </c>
      <c r="T908">
        <v>357439.77374999999</v>
      </c>
      <c r="U908">
        <v>-6.1418362006156246E-2</v>
      </c>
      <c r="V908">
        <v>368513.15980999998</v>
      </c>
      <c r="W908">
        <v>-3.004882122991015E-2</v>
      </c>
      <c r="X908">
        <v>3937138.4840199999</v>
      </c>
      <c r="Y908">
        <v>3882134.0945299999</v>
      </c>
      <c r="Z908">
        <v>-1.3970651454921157E-2</v>
      </c>
      <c r="AC908" t="s">
        <v>681</v>
      </c>
      <c r="AD908">
        <v>3882134.0945299999</v>
      </c>
      <c r="AF908" t="s">
        <v>681</v>
      </c>
      <c r="AG908">
        <v>-1.3970651454921157E-2</v>
      </c>
    </row>
    <row r="909" spans="1:33" hidden="1">
      <c r="A909" s="851" t="s">
        <v>5122</v>
      </c>
      <c r="B909" s="851" t="s">
        <v>681</v>
      </c>
      <c r="C909" s="854">
        <v>5655.8765800000001</v>
      </c>
      <c r="D909" s="854">
        <v>764.03935999999999</v>
      </c>
      <c r="E909" s="855">
        <v>-0.86491229976591888</v>
      </c>
      <c r="F909" s="854">
        <v>79863.658049999998</v>
      </c>
      <c r="G909" s="854">
        <v>84099.344540000006</v>
      </c>
      <c r="H909" s="855">
        <v>5.3036469821457155E-2</v>
      </c>
      <c r="I909" s="854">
        <v>104427.25334</v>
      </c>
      <c r="J909" s="855">
        <v>-0.19466095439487685</v>
      </c>
      <c r="K909" s="854">
        <v>1027394.2257900001</v>
      </c>
      <c r="L909" s="854">
        <v>1033258.7909200001</v>
      </c>
      <c r="M909" s="855">
        <v>5.7081935860507915E-3</v>
      </c>
      <c r="O909" t="s">
        <v>681</v>
      </c>
      <c r="P909">
        <v>5655.8765800000001</v>
      </c>
      <c r="Q909">
        <v>764.03935999999999</v>
      </c>
      <c r="R909">
        <v>-0.86491229976591888</v>
      </c>
      <c r="S909">
        <v>79863.658049999998</v>
      </c>
      <c r="T909">
        <v>84099.344540000006</v>
      </c>
      <c r="U909">
        <v>5.3036469821457155E-2</v>
      </c>
      <c r="V909">
        <v>104427.25334</v>
      </c>
      <c r="W909">
        <v>-0.19466095439487685</v>
      </c>
      <c r="X909">
        <v>1027394.2257900001</v>
      </c>
      <c r="Y909">
        <v>1033258.7909200001</v>
      </c>
      <c r="Z909">
        <v>5.7081935860507915E-3</v>
      </c>
      <c r="AC909" t="s">
        <v>681</v>
      </c>
      <c r="AD909">
        <v>1033258.7909200001</v>
      </c>
      <c r="AF909" t="s">
        <v>681</v>
      </c>
      <c r="AG909">
        <v>5.7081935860507915E-3</v>
      </c>
    </row>
    <row r="910" spans="1:33" hidden="1">
      <c r="A910" s="851" t="s">
        <v>5123</v>
      </c>
      <c r="B910" s="851" t="s">
        <v>681</v>
      </c>
      <c r="C910" s="854">
        <v>256.21481999999997</v>
      </c>
      <c r="D910" s="854">
        <v>34.509709999999998</v>
      </c>
      <c r="E910" s="855">
        <v>-0.86530946960835442</v>
      </c>
      <c r="F910" s="854">
        <v>3741.4200799999999</v>
      </c>
      <c r="G910" s="854">
        <v>4976.6899400000002</v>
      </c>
      <c r="H910" s="855">
        <v>0.33016069663046244</v>
      </c>
      <c r="I910" s="854">
        <v>4820.3597200000004</v>
      </c>
      <c r="J910" s="855">
        <v>3.2431235235697242E-2</v>
      </c>
      <c r="K910" s="854">
        <v>47063.011830000003</v>
      </c>
      <c r="L910" s="854">
        <v>51211.575980000001</v>
      </c>
      <c r="M910" s="855">
        <v>8.8149142791484669E-2</v>
      </c>
      <c r="O910" t="s">
        <v>681</v>
      </c>
      <c r="P910">
        <v>256.21481999999997</v>
      </c>
      <c r="Q910">
        <v>34.509709999999998</v>
      </c>
      <c r="R910">
        <v>-0.86530946960835442</v>
      </c>
      <c r="S910">
        <v>3741.4200799999999</v>
      </c>
      <c r="T910">
        <v>4976.6899400000002</v>
      </c>
      <c r="U910">
        <v>0.33016069663046244</v>
      </c>
      <c r="V910">
        <v>4820.3597200000004</v>
      </c>
      <c r="W910">
        <v>3.2431235235697242E-2</v>
      </c>
      <c r="X910">
        <v>47063.011830000003</v>
      </c>
      <c r="Y910">
        <v>51211.575980000001</v>
      </c>
      <c r="Z910">
        <v>8.8149142791484669E-2</v>
      </c>
      <c r="AC910" t="s">
        <v>681</v>
      </c>
      <c r="AD910">
        <v>51211.575980000001</v>
      </c>
      <c r="AF910" t="s">
        <v>681</v>
      </c>
      <c r="AG910">
        <v>8.8149142791484669E-2</v>
      </c>
    </row>
    <row r="911" spans="1:33">
      <c r="A911" s="851" t="s">
        <v>5124</v>
      </c>
      <c r="B911" s="851" t="s">
        <v>681</v>
      </c>
      <c r="C911" s="854">
        <v>36528.106339999998</v>
      </c>
      <c r="D911" s="854">
        <v>9174.9985199999992</v>
      </c>
      <c r="E911" s="855">
        <v>-0.74882359258922371</v>
      </c>
      <c r="F911" s="854">
        <v>560620.79804000002</v>
      </c>
      <c r="G911" s="854">
        <v>512325.1508</v>
      </c>
      <c r="H911" s="855">
        <v>-8.6146727714789706E-2</v>
      </c>
      <c r="I911" s="854">
        <v>550594.93570999999</v>
      </c>
      <c r="J911" s="855">
        <v>-6.9506242117266415E-2</v>
      </c>
      <c r="K911" s="854">
        <v>5499587.0336100003</v>
      </c>
      <c r="L911" s="854">
        <v>5378275.7389500001</v>
      </c>
      <c r="M911" s="855">
        <v>-2.205825526873606E-2</v>
      </c>
      <c r="O911" t="s">
        <v>681</v>
      </c>
      <c r="P911">
        <v>36528.106339999998</v>
      </c>
      <c r="Q911">
        <v>9174.9985199999992</v>
      </c>
      <c r="R911">
        <v>-0.74882359258922371</v>
      </c>
      <c r="S911">
        <v>560620.79804000002</v>
      </c>
      <c r="T911">
        <v>512325.1508</v>
      </c>
      <c r="U911">
        <v>-8.6146727714789706E-2</v>
      </c>
      <c r="V911">
        <v>550594.93570999999</v>
      </c>
      <c r="W911">
        <v>-6.9506242117266415E-2</v>
      </c>
      <c r="X911">
        <v>5499587.0336100003</v>
      </c>
      <c r="Y911">
        <v>5378275.7389500001</v>
      </c>
      <c r="Z911">
        <v>-2.205825526873606E-2</v>
      </c>
      <c r="AC911" t="s">
        <v>681</v>
      </c>
      <c r="AD911">
        <v>5378275.7389500001</v>
      </c>
      <c r="AF911" t="s">
        <v>681</v>
      </c>
      <c r="AG911">
        <v>-2.205825526873606E-2</v>
      </c>
    </row>
    <row r="912" spans="1:33" hidden="1">
      <c r="A912" s="851" t="s">
        <v>5125</v>
      </c>
      <c r="B912" s="851" t="s">
        <v>681</v>
      </c>
      <c r="C912" s="854">
        <v>890.56543999999997</v>
      </c>
      <c r="D912" s="854">
        <v>149.08000000000001</v>
      </c>
      <c r="E912" s="855">
        <v>-0.83260073510151034</v>
      </c>
      <c r="F912" s="854">
        <v>60607.916239999999</v>
      </c>
      <c r="G912" s="854">
        <v>67360.202520000006</v>
      </c>
      <c r="H912" s="855">
        <v>0.11140931249412644</v>
      </c>
      <c r="I912" s="854">
        <v>113332.99136</v>
      </c>
      <c r="J912" s="855">
        <v>-0.4056434784639924</v>
      </c>
      <c r="K912" s="854">
        <v>509590.15340000001</v>
      </c>
      <c r="L912" s="854">
        <v>564317.10901000001</v>
      </c>
      <c r="M912" s="855">
        <v>0.10739406019692521</v>
      </c>
      <c r="O912" t="s">
        <v>681</v>
      </c>
      <c r="P912">
        <v>890.56543999999997</v>
      </c>
      <c r="Q912">
        <v>149.08000000000001</v>
      </c>
      <c r="R912">
        <v>-0.83260073510151034</v>
      </c>
      <c r="S912">
        <v>60607.916239999999</v>
      </c>
      <c r="T912">
        <v>67360.202520000006</v>
      </c>
      <c r="U912">
        <v>0.11140931249412644</v>
      </c>
      <c r="V912">
        <v>113332.99136</v>
      </c>
      <c r="W912">
        <v>-0.4056434784639924</v>
      </c>
      <c r="X912">
        <v>509590.15340000001</v>
      </c>
      <c r="Y912">
        <v>564317.10901000001</v>
      </c>
      <c r="Z912">
        <v>0.10739406019692521</v>
      </c>
      <c r="AC912" t="s">
        <v>681</v>
      </c>
      <c r="AD912">
        <v>564317.10901000001</v>
      </c>
      <c r="AF912" t="s">
        <v>681</v>
      </c>
      <c r="AG912">
        <v>0.10739406019692521</v>
      </c>
    </row>
    <row r="913" spans="1:33" hidden="1">
      <c r="A913" s="851" t="s">
        <v>5126</v>
      </c>
      <c r="B913" s="851" t="s">
        <v>681</v>
      </c>
      <c r="C913" s="854">
        <v>62.271140000000003</v>
      </c>
      <c r="D913" s="854">
        <v>3.1977899999999999</v>
      </c>
      <c r="E913" s="855">
        <v>-0.94864731880611153</v>
      </c>
      <c r="F913" s="854">
        <v>24298.010480000001</v>
      </c>
      <c r="G913" s="854">
        <v>70200.762959999993</v>
      </c>
      <c r="H913" s="855">
        <v>1.8891568310822455</v>
      </c>
      <c r="I913" s="854">
        <v>8525.95435</v>
      </c>
      <c r="J913" s="855">
        <v>7.2337718545255871</v>
      </c>
      <c r="K913" s="854">
        <v>574060.06813000003</v>
      </c>
      <c r="L913" s="854">
        <v>409391.66366999998</v>
      </c>
      <c r="M913" s="855">
        <v>-0.28684873517924214</v>
      </c>
      <c r="O913" t="s">
        <v>681</v>
      </c>
      <c r="P913">
        <v>62.271140000000003</v>
      </c>
      <c r="Q913">
        <v>3.1977899999999999</v>
      </c>
      <c r="R913">
        <v>-0.94864731880611153</v>
      </c>
      <c r="S913">
        <v>24298.010480000001</v>
      </c>
      <c r="T913">
        <v>70200.762959999993</v>
      </c>
      <c r="U913">
        <v>1.8891568310822455</v>
      </c>
      <c r="V913">
        <v>8525.95435</v>
      </c>
      <c r="W913">
        <v>7.2337718545255871</v>
      </c>
      <c r="X913">
        <v>574060.06813000003</v>
      </c>
      <c r="Y913">
        <v>409391.66366999998</v>
      </c>
      <c r="Z913">
        <v>-0.28684873517924214</v>
      </c>
      <c r="AC913" t="s">
        <v>681</v>
      </c>
      <c r="AD913">
        <v>409391.66366999998</v>
      </c>
      <c r="AF913" t="s">
        <v>681</v>
      </c>
      <c r="AG913">
        <v>-0.28684873517924214</v>
      </c>
    </row>
    <row r="914" spans="1:33" hidden="1">
      <c r="A914" s="851" t="s">
        <v>5127</v>
      </c>
      <c r="B914" s="851" t="s">
        <v>681</v>
      </c>
      <c r="C914" s="854">
        <v>3335.19668</v>
      </c>
      <c r="D914" s="854">
        <v>1140.15572</v>
      </c>
      <c r="E914" s="855">
        <v>-0.65814438265751685</v>
      </c>
      <c r="F914" s="854">
        <v>49602.470730000001</v>
      </c>
      <c r="G914" s="854">
        <v>53921.213909999999</v>
      </c>
      <c r="H914" s="855">
        <v>8.7067097998164478E-2</v>
      </c>
      <c r="I914" s="854">
        <v>52155.834759999998</v>
      </c>
      <c r="J914" s="855">
        <v>3.3848162111172364E-2</v>
      </c>
      <c r="K914" s="854">
        <v>455985.91119999997</v>
      </c>
      <c r="L914" s="854">
        <v>510314.09704000002</v>
      </c>
      <c r="M914" s="855">
        <v>0.1191444395661847</v>
      </c>
      <c r="O914" t="s">
        <v>681</v>
      </c>
      <c r="P914">
        <v>3335.19668</v>
      </c>
      <c r="Q914">
        <v>1140.15572</v>
      </c>
      <c r="R914">
        <v>-0.65814438265751685</v>
      </c>
      <c r="S914">
        <v>49602.470730000001</v>
      </c>
      <c r="T914">
        <v>53921.213909999999</v>
      </c>
      <c r="U914">
        <v>8.7067097998164478E-2</v>
      </c>
      <c r="V914">
        <v>52155.834759999998</v>
      </c>
      <c r="W914">
        <v>3.3848162111172364E-2</v>
      </c>
      <c r="X914">
        <v>455985.91119999997</v>
      </c>
      <c r="Y914">
        <v>510314.09704000002</v>
      </c>
      <c r="Z914">
        <v>0.1191444395661847</v>
      </c>
      <c r="AC914" t="s">
        <v>681</v>
      </c>
      <c r="AD914">
        <v>510314.09704000002</v>
      </c>
      <c r="AF914" t="s">
        <v>681</v>
      </c>
      <c r="AG914">
        <v>0.1191444395661847</v>
      </c>
    </row>
    <row r="915" spans="1:33" hidden="1">
      <c r="A915" s="851" t="s">
        <v>5128</v>
      </c>
      <c r="B915" s="851" t="s">
        <v>681</v>
      </c>
      <c r="C915" s="854">
        <v>83811.665359999999</v>
      </c>
      <c r="D915" s="854">
        <v>37402.523229999999</v>
      </c>
      <c r="E915" s="855">
        <v>-0.55373129660002263</v>
      </c>
      <c r="F915" s="854">
        <v>1044952.88667</v>
      </c>
      <c r="G915" s="854">
        <v>1063635.5749299999</v>
      </c>
      <c r="H915" s="855">
        <v>1.7878976648925127E-2</v>
      </c>
      <c r="I915" s="854">
        <v>1076102.39175</v>
      </c>
      <c r="J915" s="855">
        <v>-1.1585158545857399E-2</v>
      </c>
      <c r="K915" s="854">
        <v>11194793.67812</v>
      </c>
      <c r="L915" s="854">
        <v>11323366.52245</v>
      </c>
      <c r="M915" s="855">
        <v>1.1485057074458904E-2</v>
      </c>
      <c r="O915" t="s">
        <v>681</v>
      </c>
      <c r="P915">
        <v>83811.665359999999</v>
      </c>
      <c r="Q915">
        <v>37402.523229999999</v>
      </c>
      <c r="R915">
        <v>-0.55373129660002263</v>
      </c>
      <c r="S915">
        <v>1044952.88667</v>
      </c>
      <c r="T915">
        <v>1063635.5749299999</v>
      </c>
      <c r="U915">
        <v>1.7878976648925127E-2</v>
      </c>
      <c r="V915">
        <v>1076102.39175</v>
      </c>
      <c r="W915">
        <v>-1.1585158545857399E-2</v>
      </c>
      <c r="X915">
        <v>11194793.67812</v>
      </c>
      <c r="Y915">
        <v>11323366.52245</v>
      </c>
      <c r="Z915">
        <v>1.1485057074458904E-2</v>
      </c>
      <c r="AC915" t="s">
        <v>681</v>
      </c>
      <c r="AD915">
        <v>11323366.52245</v>
      </c>
      <c r="AF915" t="s">
        <v>681</v>
      </c>
      <c r="AG915">
        <v>1.1485057074458904E-2</v>
      </c>
    </row>
    <row r="916" spans="1:33" hidden="1">
      <c r="A916" s="851" t="s">
        <v>5129</v>
      </c>
      <c r="B916" s="851" t="s">
        <v>681</v>
      </c>
      <c r="C916" s="854">
        <v>11232.68766</v>
      </c>
      <c r="D916" s="854">
        <v>1076.6486</v>
      </c>
      <c r="E916" s="855">
        <v>-0.90415040170359373</v>
      </c>
      <c r="F916" s="854">
        <v>198032.12074000001</v>
      </c>
      <c r="G916" s="854">
        <v>192046.02686000001</v>
      </c>
      <c r="H916" s="855">
        <v>-3.0227893624687585E-2</v>
      </c>
      <c r="I916" s="854">
        <v>197836.04414000001</v>
      </c>
      <c r="J916" s="855">
        <v>-2.9266746133999044E-2</v>
      </c>
      <c r="K916" s="854">
        <v>1914552.2282</v>
      </c>
      <c r="L916" s="854">
        <v>1970334.9236300001</v>
      </c>
      <c r="M916" s="855">
        <v>2.913615758732524E-2</v>
      </c>
      <c r="O916" t="s">
        <v>681</v>
      </c>
      <c r="P916">
        <v>11232.68766</v>
      </c>
      <c r="Q916">
        <v>1076.6486</v>
      </c>
      <c r="R916">
        <v>-0.90415040170359373</v>
      </c>
      <c r="S916">
        <v>198032.12074000001</v>
      </c>
      <c r="T916">
        <v>192046.02686000001</v>
      </c>
      <c r="U916">
        <v>-3.0227893624687585E-2</v>
      </c>
      <c r="V916">
        <v>197836.04414000001</v>
      </c>
      <c r="W916">
        <v>-2.9266746133999044E-2</v>
      </c>
      <c r="X916">
        <v>1914552.2282</v>
      </c>
      <c r="Y916">
        <v>1970334.9236300001</v>
      </c>
      <c r="Z916">
        <v>2.913615758732524E-2</v>
      </c>
      <c r="AC916" t="s">
        <v>681</v>
      </c>
      <c r="AD916">
        <v>1970334.9236300001</v>
      </c>
      <c r="AF916" t="s">
        <v>681</v>
      </c>
      <c r="AG916">
        <v>2.913615758732524E-2</v>
      </c>
    </row>
    <row r="917" spans="1:33" hidden="1">
      <c r="A917" s="851" t="s">
        <v>5130</v>
      </c>
      <c r="B917" s="851" t="s">
        <v>681</v>
      </c>
      <c r="C917" s="854">
        <v>9750.0096200000007</v>
      </c>
      <c r="D917" s="854">
        <v>2351.19029</v>
      </c>
      <c r="E917" s="855">
        <v>-0.7588525158809023</v>
      </c>
      <c r="F917" s="854">
        <v>155203.36254</v>
      </c>
      <c r="G917" s="854">
        <v>165884.00838000001</v>
      </c>
      <c r="H917" s="855">
        <v>6.8817103348822961E-2</v>
      </c>
      <c r="I917" s="854">
        <v>176570.61334000001</v>
      </c>
      <c r="J917" s="855">
        <v>-6.052312306024632E-2</v>
      </c>
      <c r="K917" s="854">
        <v>1698442.10455</v>
      </c>
      <c r="L917" s="854">
        <v>1712814.93135</v>
      </c>
      <c r="M917" s="855">
        <v>8.462358982679552E-3</v>
      </c>
      <c r="O917" t="s">
        <v>681</v>
      </c>
      <c r="P917">
        <v>9750.0096200000007</v>
      </c>
      <c r="Q917">
        <v>2351.19029</v>
      </c>
      <c r="R917">
        <v>-0.7588525158809023</v>
      </c>
      <c r="S917">
        <v>155203.36254</v>
      </c>
      <c r="T917">
        <v>165884.00838000001</v>
      </c>
      <c r="U917">
        <v>6.8817103348822961E-2</v>
      </c>
      <c r="V917">
        <v>176570.61334000001</v>
      </c>
      <c r="W917">
        <v>-6.052312306024632E-2</v>
      </c>
      <c r="X917">
        <v>1698442.10455</v>
      </c>
      <c r="Y917">
        <v>1712814.93135</v>
      </c>
      <c r="Z917">
        <v>8.462358982679552E-3</v>
      </c>
      <c r="AC917" t="s">
        <v>681</v>
      </c>
      <c r="AD917">
        <v>1712814.93135</v>
      </c>
      <c r="AF917" t="s">
        <v>681</v>
      </c>
      <c r="AG917">
        <v>8.462358982679552E-3</v>
      </c>
    </row>
    <row r="918" spans="1:33" hidden="1">
      <c r="A918" s="851" t="s">
        <v>5131</v>
      </c>
      <c r="B918" s="851" t="s">
        <v>681</v>
      </c>
      <c r="C918" s="854">
        <v>44955.375019999999</v>
      </c>
      <c r="D918" s="854">
        <v>4510.7394599999998</v>
      </c>
      <c r="E918" s="855">
        <v>-0.89966184337260591</v>
      </c>
      <c r="F918" s="854">
        <v>698256.16220999998</v>
      </c>
      <c r="G918" s="854">
        <v>923767.71305999998</v>
      </c>
      <c r="H918" s="855">
        <v>0.32296392506762817</v>
      </c>
      <c r="I918" s="854">
        <v>955598.61488999997</v>
      </c>
      <c r="J918" s="855">
        <v>-3.330990787765431E-2</v>
      </c>
      <c r="K918" s="854">
        <v>7007722.90955</v>
      </c>
      <c r="L918" s="854">
        <v>8937609.3611399997</v>
      </c>
      <c r="M918" s="855">
        <v>0.27539422955208237</v>
      </c>
      <c r="O918" t="s">
        <v>681</v>
      </c>
      <c r="P918">
        <v>44955.375019999999</v>
      </c>
      <c r="Q918">
        <v>4510.7394599999998</v>
      </c>
      <c r="R918">
        <v>-0.89966184337260591</v>
      </c>
      <c r="S918">
        <v>698256.16220999998</v>
      </c>
      <c r="T918">
        <v>923767.71305999998</v>
      </c>
      <c r="U918">
        <v>0.32296392506762817</v>
      </c>
      <c r="V918">
        <v>955598.61488999997</v>
      </c>
      <c r="W918">
        <v>-3.330990787765431E-2</v>
      </c>
      <c r="X918">
        <v>7007722.90955</v>
      </c>
      <c r="Y918">
        <v>8937609.3611399997</v>
      </c>
      <c r="Z918">
        <v>0.27539422955208237</v>
      </c>
      <c r="AC918" t="s">
        <v>681</v>
      </c>
      <c r="AD918">
        <v>8937609.3611399997</v>
      </c>
      <c r="AF918" t="s">
        <v>681</v>
      </c>
      <c r="AG918">
        <v>0.27539422955208237</v>
      </c>
    </row>
    <row r="919" spans="1:33" hidden="1">
      <c r="A919" s="851" t="s">
        <v>5132</v>
      </c>
      <c r="B919" s="851" t="s">
        <v>681</v>
      </c>
      <c r="C919" s="854">
        <v>713.67040999999995</v>
      </c>
      <c r="D919" s="854">
        <v>452.63157000000001</v>
      </c>
      <c r="E919" s="855">
        <v>-0.36576945932226612</v>
      </c>
      <c r="F919" s="854">
        <v>14709.080889999999</v>
      </c>
      <c r="G919" s="854">
        <v>17952.700809999998</v>
      </c>
      <c r="H919" s="855">
        <v>0.22051819173862741</v>
      </c>
      <c r="I919" s="854">
        <v>18726.12688</v>
      </c>
      <c r="J919" s="855">
        <v>-4.1301977443399696E-2</v>
      </c>
      <c r="K919" s="854">
        <v>143513.00125</v>
      </c>
      <c r="L919" s="854">
        <v>144656.99788000001</v>
      </c>
      <c r="M919" s="855">
        <v>7.9713797358831329E-3</v>
      </c>
      <c r="O919" t="s">
        <v>681</v>
      </c>
      <c r="P919">
        <v>713.67040999999995</v>
      </c>
      <c r="Q919">
        <v>452.63157000000001</v>
      </c>
      <c r="R919">
        <v>-0.36576945932226612</v>
      </c>
      <c r="S919">
        <v>14709.080889999999</v>
      </c>
      <c r="T919">
        <v>17952.700809999998</v>
      </c>
      <c r="U919">
        <v>0.22051819173862741</v>
      </c>
      <c r="V919">
        <v>18726.12688</v>
      </c>
      <c r="W919">
        <v>-4.1301977443399696E-2</v>
      </c>
      <c r="X919">
        <v>143513.00125</v>
      </c>
      <c r="Y919">
        <v>144656.99788000001</v>
      </c>
      <c r="Z919">
        <v>7.9713797358831329E-3</v>
      </c>
      <c r="AC919" t="s">
        <v>681</v>
      </c>
      <c r="AD919">
        <v>144656.99788000001</v>
      </c>
      <c r="AF919" t="s">
        <v>681</v>
      </c>
      <c r="AG919">
        <v>7.9713797358831329E-3</v>
      </c>
    </row>
    <row r="920" spans="1:33" hidden="1">
      <c r="A920" s="851" t="s">
        <v>5133</v>
      </c>
      <c r="B920" s="851" t="s">
        <v>681</v>
      </c>
      <c r="C920" s="854">
        <v>6254.9845599999999</v>
      </c>
      <c r="D920" s="854">
        <v>452.13132999999999</v>
      </c>
      <c r="E920" s="855">
        <v>-0.92771663532291759</v>
      </c>
      <c r="F920" s="854">
        <v>111401.13652</v>
      </c>
      <c r="G920" s="854">
        <v>95662.556190000003</v>
      </c>
      <c r="H920" s="855">
        <v>-0.14127845389776994</v>
      </c>
      <c r="I920" s="854">
        <v>111222.01884</v>
      </c>
      <c r="J920" s="855">
        <v>-0.13989552439596775</v>
      </c>
      <c r="K920" s="854">
        <v>1247025.92814</v>
      </c>
      <c r="L920" s="854">
        <v>1146373.4359899999</v>
      </c>
      <c r="M920" s="855">
        <v>-8.0714033187848977E-2</v>
      </c>
      <c r="O920" t="s">
        <v>681</v>
      </c>
      <c r="P920">
        <v>6254.9845599999999</v>
      </c>
      <c r="Q920">
        <v>452.13132999999999</v>
      </c>
      <c r="R920">
        <v>-0.92771663532291759</v>
      </c>
      <c r="S920">
        <v>111401.13652</v>
      </c>
      <c r="T920">
        <v>95662.556190000003</v>
      </c>
      <c r="U920">
        <v>-0.14127845389776994</v>
      </c>
      <c r="V920">
        <v>111222.01884</v>
      </c>
      <c r="W920">
        <v>-0.13989552439596775</v>
      </c>
      <c r="X920">
        <v>1247025.92814</v>
      </c>
      <c r="Y920">
        <v>1146373.4359899999</v>
      </c>
      <c r="Z920">
        <v>-8.0714033187848977E-2</v>
      </c>
      <c r="AC920" t="s">
        <v>681</v>
      </c>
      <c r="AD920">
        <v>1146373.4359899999</v>
      </c>
      <c r="AF920" t="s">
        <v>681</v>
      </c>
      <c r="AG920">
        <v>-8.0714033187848977E-2</v>
      </c>
    </row>
    <row r="921" spans="1:33" hidden="1">
      <c r="A921" s="851" t="s">
        <v>5134</v>
      </c>
      <c r="B921" s="851" t="s">
        <v>681</v>
      </c>
      <c r="C921" s="854">
        <v>16188.19225</v>
      </c>
      <c r="D921" s="854">
        <v>3171.1027899999999</v>
      </c>
      <c r="E921" s="855">
        <v>-0.80411013527467834</v>
      </c>
      <c r="F921" s="854">
        <v>274140.79291999998</v>
      </c>
      <c r="G921" s="854">
        <v>255566.97923999999</v>
      </c>
      <c r="H921" s="855">
        <v>-6.7752826867398142E-2</v>
      </c>
      <c r="I921" s="854">
        <v>253839.91032</v>
      </c>
      <c r="J921" s="855">
        <v>6.803772179964751E-3</v>
      </c>
      <c r="K921" s="854">
        <v>2457577.4238200001</v>
      </c>
      <c r="L921" s="854">
        <v>2574714.86185</v>
      </c>
      <c r="M921" s="855">
        <v>4.7663783405010429E-2</v>
      </c>
      <c r="O921" t="s">
        <v>681</v>
      </c>
      <c r="P921">
        <v>16188.19225</v>
      </c>
      <c r="Q921">
        <v>3171.1027899999999</v>
      </c>
      <c r="R921">
        <v>-0.80411013527467834</v>
      </c>
      <c r="S921">
        <v>274140.79291999998</v>
      </c>
      <c r="T921">
        <v>255566.97923999999</v>
      </c>
      <c r="U921">
        <v>-6.7752826867398142E-2</v>
      </c>
      <c r="V921">
        <v>253839.91032</v>
      </c>
      <c r="W921">
        <v>6.803772179964751E-3</v>
      </c>
      <c r="X921">
        <v>2457577.4238200001</v>
      </c>
      <c r="Y921">
        <v>2574714.86185</v>
      </c>
      <c r="Z921">
        <v>4.7663783405010429E-2</v>
      </c>
      <c r="AC921" t="s">
        <v>681</v>
      </c>
      <c r="AD921">
        <v>2574714.86185</v>
      </c>
      <c r="AF921" t="s">
        <v>681</v>
      </c>
      <c r="AG921">
        <v>4.7663783405010429E-2</v>
      </c>
    </row>
    <row r="922" spans="1:33" hidden="1">
      <c r="A922" s="851" t="s">
        <v>5135</v>
      </c>
      <c r="B922" s="851" t="s">
        <v>681</v>
      </c>
      <c r="C922" s="854">
        <v>1692.1632300000001</v>
      </c>
      <c r="D922" s="854">
        <v>236.2475</v>
      </c>
      <c r="E922" s="855">
        <v>-0.8603872866330986</v>
      </c>
      <c r="F922" s="854">
        <v>31474.009290000002</v>
      </c>
      <c r="G922" s="854">
        <v>33564.215669999998</v>
      </c>
      <c r="H922" s="855">
        <v>6.6410553569484332E-2</v>
      </c>
      <c r="I922" s="854">
        <v>31877.179840000001</v>
      </c>
      <c r="J922" s="855">
        <v>5.2922995022385066E-2</v>
      </c>
      <c r="K922" s="854">
        <v>384728.24810999999</v>
      </c>
      <c r="L922" s="854">
        <v>363576.19738999999</v>
      </c>
      <c r="M922" s="855">
        <v>-5.4979198496369008E-2</v>
      </c>
      <c r="O922" t="s">
        <v>681</v>
      </c>
      <c r="P922">
        <v>1692.1632300000001</v>
      </c>
      <c r="Q922">
        <v>236.2475</v>
      </c>
      <c r="R922">
        <v>-0.8603872866330986</v>
      </c>
      <c r="S922">
        <v>31474.009290000002</v>
      </c>
      <c r="T922">
        <v>33564.215669999998</v>
      </c>
      <c r="U922">
        <v>6.6410553569484332E-2</v>
      </c>
      <c r="V922">
        <v>31877.179840000001</v>
      </c>
      <c r="W922">
        <v>5.2922995022385066E-2</v>
      </c>
      <c r="X922">
        <v>384728.24810999999</v>
      </c>
      <c r="Y922">
        <v>363576.19738999999</v>
      </c>
      <c r="Z922">
        <v>-5.4979198496369008E-2</v>
      </c>
      <c r="AC922" t="s">
        <v>681</v>
      </c>
      <c r="AD922">
        <v>363576.19738999999</v>
      </c>
      <c r="AF922" t="s">
        <v>681</v>
      </c>
      <c r="AG922">
        <v>-5.4979198496369008E-2</v>
      </c>
    </row>
    <row r="923" spans="1:33" hidden="1">
      <c r="A923" s="851" t="s">
        <v>5136</v>
      </c>
      <c r="B923" s="851" t="s">
        <v>681</v>
      </c>
      <c r="C923" s="854">
        <v>12716.085660000001</v>
      </c>
      <c r="D923" s="854">
        <v>1626.82313</v>
      </c>
      <c r="E923" s="855">
        <v>-0.87206573048517821</v>
      </c>
      <c r="F923" s="854">
        <v>197651.05353</v>
      </c>
      <c r="G923" s="854">
        <v>199604.89851999999</v>
      </c>
      <c r="H923" s="855">
        <v>9.8853254516217959E-3</v>
      </c>
      <c r="I923" s="854">
        <v>199688.3126</v>
      </c>
      <c r="J923" s="855">
        <v>-4.1772139247375772E-4</v>
      </c>
      <c r="K923" s="854">
        <v>1868011.1675</v>
      </c>
      <c r="L923" s="854">
        <v>2006903.5765</v>
      </c>
      <c r="M923" s="855">
        <v>7.4353093502049328E-2</v>
      </c>
      <c r="O923" t="s">
        <v>681</v>
      </c>
      <c r="P923">
        <v>12716.085660000001</v>
      </c>
      <c r="Q923">
        <v>1626.82313</v>
      </c>
      <c r="R923">
        <v>-0.87206573048517821</v>
      </c>
      <c r="S923">
        <v>197651.05353</v>
      </c>
      <c r="T923">
        <v>199604.89851999999</v>
      </c>
      <c r="U923">
        <v>9.8853254516217959E-3</v>
      </c>
      <c r="V923">
        <v>199688.3126</v>
      </c>
      <c r="W923">
        <v>-4.1772139247375772E-4</v>
      </c>
      <c r="X923">
        <v>1868011.1675</v>
      </c>
      <c r="Y923">
        <v>2006903.5765</v>
      </c>
      <c r="Z923">
        <v>7.4353093502049328E-2</v>
      </c>
      <c r="AC923" t="s">
        <v>681</v>
      </c>
      <c r="AD923">
        <v>2006903.5765</v>
      </c>
      <c r="AF923" t="s">
        <v>681</v>
      </c>
      <c r="AG923">
        <v>7.4353093502049328E-2</v>
      </c>
    </row>
    <row r="924" spans="1:33" hidden="1">
      <c r="A924" s="851" t="s">
        <v>5137</v>
      </c>
      <c r="B924" s="851" t="s">
        <v>681</v>
      </c>
      <c r="C924" s="854">
        <v>29425.705150000002</v>
      </c>
      <c r="D924" s="854">
        <v>7254.1403499999997</v>
      </c>
      <c r="E924" s="855">
        <v>-0.75347607430233499</v>
      </c>
      <c r="F924" s="854">
        <v>258826.51808000001</v>
      </c>
      <c r="G924" s="854">
        <v>281954.89954999997</v>
      </c>
      <c r="H924" s="855">
        <v>8.9358623844142837E-2</v>
      </c>
      <c r="I924" s="854">
        <v>249773.51879999999</v>
      </c>
      <c r="J924" s="855">
        <v>0.12884224438447545</v>
      </c>
      <c r="K924" s="854">
        <v>3883309.1318000001</v>
      </c>
      <c r="L924" s="854">
        <v>3493265.1313200002</v>
      </c>
      <c r="M924" s="855">
        <v>-0.10044114110977453</v>
      </c>
      <c r="O924" t="s">
        <v>681</v>
      </c>
      <c r="P924">
        <v>29425.705150000002</v>
      </c>
      <c r="Q924">
        <v>7254.1403499999997</v>
      </c>
      <c r="R924">
        <v>-0.75347607430233499</v>
      </c>
      <c r="S924">
        <v>258826.51808000001</v>
      </c>
      <c r="T924">
        <v>281954.89954999997</v>
      </c>
      <c r="U924">
        <v>8.9358623844142837E-2</v>
      </c>
      <c r="V924">
        <v>249773.51879999999</v>
      </c>
      <c r="W924">
        <v>0.12884224438447545</v>
      </c>
      <c r="X924">
        <v>3883309.1318000001</v>
      </c>
      <c r="Y924">
        <v>3493265.1313200002</v>
      </c>
      <c r="Z924">
        <v>-0.10044114110977453</v>
      </c>
      <c r="AC924" t="s">
        <v>681</v>
      </c>
      <c r="AD924">
        <v>3493265.1313200002</v>
      </c>
      <c r="AF924" t="s">
        <v>681</v>
      </c>
      <c r="AG924">
        <v>-0.10044114110977453</v>
      </c>
    </row>
    <row r="925" spans="1:33" hidden="1">
      <c r="A925" s="851" t="s">
        <v>5138</v>
      </c>
      <c r="B925" s="851" t="s">
        <v>681</v>
      </c>
      <c r="C925" s="854">
        <v>60676.923459999998</v>
      </c>
      <c r="D925" s="854">
        <v>670.91129999999998</v>
      </c>
      <c r="E925" s="855">
        <v>-0.9889428919308626</v>
      </c>
      <c r="F925" s="854">
        <v>643794.69970999996</v>
      </c>
      <c r="G925" s="854">
        <v>511475.04321999999</v>
      </c>
      <c r="H925" s="855">
        <v>-0.20553082613075868</v>
      </c>
      <c r="I925" s="854">
        <v>545365.75581</v>
      </c>
      <c r="J925" s="855">
        <v>-6.2143088796736246E-2</v>
      </c>
      <c r="K925" s="854">
        <v>6193139.3072199998</v>
      </c>
      <c r="L925" s="854">
        <v>5970920.9131899998</v>
      </c>
      <c r="M925" s="855">
        <v>-3.5881381478200636E-2</v>
      </c>
      <c r="O925" t="s">
        <v>681</v>
      </c>
      <c r="P925">
        <v>60676.923459999998</v>
      </c>
      <c r="Q925">
        <v>670.91129999999998</v>
      </c>
      <c r="R925">
        <v>-0.9889428919308626</v>
      </c>
      <c r="S925">
        <v>643794.69970999996</v>
      </c>
      <c r="T925">
        <v>511475.04321999999</v>
      </c>
      <c r="U925">
        <v>-0.20553082613075868</v>
      </c>
      <c r="V925">
        <v>545365.75581</v>
      </c>
      <c r="W925">
        <v>-6.2143088796736246E-2</v>
      </c>
      <c r="X925">
        <v>6193139.3072199998</v>
      </c>
      <c r="Y925">
        <v>5970920.9131899998</v>
      </c>
      <c r="Z925">
        <v>-3.5881381478200636E-2</v>
      </c>
      <c r="AC925" t="s">
        <v>681</v>
      </c>
      <c r="AD925">
        <v>5970920.9131899998</v>
      </c>
      <c r="AF925" t="s">
        <v>681</v>
      </c>
      <c r="AG925">
        <v>-3.5881381478200636E-2</v>
      </c>
    </row>
    <row r="926" spans="1:33" hidden="1">
      <c r="A926" s="851" t="s">
        <v>5139</v>
      </c>
      <c r="B926" s="851" t="s">
        <v>681</v>
      </c>
      <c r="C926" s="854">
        <v>2641.5898099999999</v>
      </c>
      <c r="D926" s="854">
        <v>381.91509000000002</v>
      </c>
      <c r="E926" s="855">
        <v>-0.85542225800757454</v>
      </c>
      <c r="F926" s="854">
        <v>39359.355869999999</v>
      </c>
      <c r="G926" s="854">
        <v>111801.88982</v>
      </c>
      <c r="H926" s="855">
        <v>1.8405416539150288</v>
      </c>
      <c r="I926" s="854">
        <v>36442.940820000003</v>
      </c>
      <c r="J926" s="855">
        <v>2.0678613554327305</v>
      </c>
      <c r="K926" s="854">
        <v>382039.71849</v>
      </c>
      <c r="L926" s="854">
        <v>638546.07415</v>
      </c>
      <c r="M926" s="855">
        <v>0.67141279622399819</v>
      </c>
      <c r="O926" t="s">
        <v>681</v>
      </c>
      <c r="P926">
        <v>2641.5898099999999</v>
      </c>
      <c r="Q926">
        <v>381.91509000000002</v>
      </c>
      <c r="R926">
        <v>-0.85542225800757454</v>
      </c>
      <c r="S926">
        <v>39359.355869999999</v>
      </c>
      <c r="T926">
        <v>111801.88982</v>
      </c>
      <c r="U926">
        <v>1.8405416539150288</v>
      </c>
      <c r="V926">
        <v>36442.940820000003</v>
      </c>
      <c r="W926">
        <v>2.0678613554327305</v>
      </c>
      <c r="X926">
        <v>382039.71849</v>
      </c>
      <c r="Y926">
        <v>638546.07415</v>
      </c>
      <c r="Z926">
        <v>0.67141279622399819</v>
      </c>
      <c r="AC926" t="s">
        <v>681</v>
      </c>
      <c r="AD926">
        <v>638546.07415</v>
      </c>
      <c r="AF926" t="s">
        <v>681</v>
      </c>
      <c r="AG926">
        <v>0.67141279622399819</v>
      </c>
    </row>
    <row r="927" spans="1:33" hidden="1">
      <c r="A927" s="851" t="s">
        <v>5140</v>
      </c>
      <c r="B927" s="851" t="s">
        <v>681</v>
      </c>
      <c r="C927" s="854">
        <v>2492.3852999999999</v>
      </c>
      <c r="D927" s="854">
        <v>86.742500000000007</v>
      </c>
      <c r="E927" s="855">
        <v>-0.96519699422075711</v>
      </c>
      <c r="F927" s="854">
        <v>38435.468289999997</v>
      </c>
      <c r="G927" s="854">
        <v>45889.788240000002</v>
      </c>
      <c r="H927" s="855">
        <v>0.19394377853695732</v>
      </c>
      <c r="I927" s="854">
        <v>33352.380019999997</v>
      </c>
      <c r="J927" s="855">
        <v>0.37590745285589389</v>
      </c>
      <c r="K927" s="854">
        <v>387590.79612000001</v>
      </c>
      <c r="L927" s="854">
        <v>396703.79398999998</v>
      </c>
      <c r="M927" s="855">
        <v>2.3511904723296118E-2</v>
      </c>
      <c r="O927" t="s">
        <v>681</v>
      </c>
      <c r="P927">
        <v>2492.3852999999999</v>
      </c>
      <c r="Q927">
        <v>86.742500000000007</v>
      </c>
      <c r="R927">
        <v>-0.96519699422075711</v>
      </c>
      <c r="S927">
        <v>38435.468289999997</v>
      </c>
      <c r="T927">
        <v>45889.788240000002</v>
      </c>
      <c r="U927">
        <v>0.19394377853695732</v>
      </c>
      <c r="V927">
        <v>33352.380019999997</v>
      </c>
      <c r="W927">
        <v>0.37590745285589389</v>
      </c>
      <c r="X927">
        <v>387590.79612000001</v>
      </c>
      <c r="Y927">
        <v>396703.79398999998</v>
      </c>
      <c r="Z927">
        <v>2.3511904723296118E-2</v>
      </c>
      <c r="AC927" t="s">
        <v>681</v>
      </c>
      <c r="AD927">
        <v>396703.79398999998</v>
      </c>
      <c r="AF927" t="s">
        <v>681</v>
      </c>
      <c r="AG927">
        <v>2.3511904723296118E-2</v>
      </c>
    </row>
    <row r="928" spans="1:33" hidden="1">
      <c r="A928" s="851" t="s">
        <v>5141</v>
      </c>
      <c r="B928" s="851" t="s">
        <v>681</v>
      </c>
      <c r="C928" s="854">
        <v>87.117379999999997</v>
      </c>
      <c r="D928" s="854">
        <v>0</v>
      </c>
      <c r="E928" s="855">
        <v>-1</v>
      </c>
      <c r="F928" s="854">
        <v>867.89175</v>
      </c>
      <c r="G928" s="854">
        <v>514.39162999999996</v>
      </c>
      <c r="H928" s="855">
        <v>-0.40730899907736196</v>
      </c>
      <c r="I928" s="854">
        <v>524.84031000000004</v>
      </c>
      <c r="J928" s="855">
        <v>-1.9908303156059182E-2</v>
      </c>
      <c r="K928" s="854">
        <v>6783.0269500000004</v>
      </c>
      <c r="L928" s="854">
        <v>8678.1897100000006</v>
      </c>
      <c r="M928" s="855">
        <v>0.27939779304577295</v>
      </c>
      <c r="O928" t="s">
        <v>681</v>
      </c>
      <c r="P928">
        <v>87.117379999999997</v>
      </c>
      <c r="Q928">
        <v>0</v>
      </c>
      <c r="R928">
        <v>-1</v>
      </c>
      <c r="S928">
        <v>867.89175</v>
      </c>
      <c r="T928">
        <v>514.39162999999996</v>
      </c>
      <c r="U928">
        <v>-0.40730899907736196</v>
      </c>
      <c r="V928">
        <v>524.84031000000004</v>
      </c>
      <c r="W928">
        <v>-1.9908303156059182E-2</v>
      </c>
      <c r="X928">
        <v>6783.0269500000004</v>
      </c>
      <c r="Y928">
        <v>8678.1897100000006</v>
      </c>
      <c r="Z928">
        <v>0.27939779304577295</v>
      </c>
      <c r="AC928" t="s">
        <v>681</v>
      </c>
      <c r="AD928">
        <v>8678.1897100000006</v>
      </c>
      <c r="AF928" t="s">
        <v>681</v>
      </c>
      <c r="AG928">
        <v>0.27939779304577295</v>
      </c>
    </row>
    <row r="929" spans="1:33" hidden="1">
      <c r="A929" s="851" t="s">
        <v>5142</v>
      </c>
      <c r="B929" s="851" t="s">
        <v>681</v>
      </c>
      <c r="C929" s="854">
        <v>23956.75879</v>
      </c>
      <c r="D929" s="854">
        <v>6247.6342599999998</v>
      </c>
      <c r="E929" s="855">
        <v>-0.73921203971015148</v>
      </c>
      <c r="F929" s="854">
        <v>320798.93241000001</v>
      </c>
      <c r="G929" s="854">
        <v>286544.42563999997</v>
      </c>
      <c r="H929" s="855">
        <v>-0.10677874303590495</v>
      </c>
      <c r="I929" s="854">
        <v>297370.43167000002</v>
      </c>
      <c r="J929" s="855">
        <v>-3.6405791824030254E-2</v>
      </c>
      <c r="K929" s="854">
        <v>3319179.5283900001</v>
      </c>
      <c r="L929" s="854">
        <v>3115827.7672899999</v>
      </c>
      <c r="M929" s="855">
        <v>-6.1265671037275315E-2</v>
      </c>
      <c r="O929" t="s">
        <v>681</v>
      </c>
      <c r="P929">
        <v>23956.75879</v>
      </c>
      <c r="Q929">
        <v>6247.6342599999998</v>
      </c>
      <c r="R929">
        <v>-0.73921203971015148</v>
      </c>
      <c r="S929">
        <v>320798.93241000001</v>
      </c>
      <c r="T929">
        <v>286544.42563999997</v>
      </c>
      <c r="U929">
        <v>-0.10677874303590495</v>
      </c>
      <c r="V929">
        <v>297370.43167000002</v>
      </c>
      <c r="W929">
        <v>-3.6405791824030254E-2</v>
      </c>
      <c r="X929">
        <v>3319179.5283900001</v>
      </c>
      <c r="Y929">
        <v>3115827.7672899999</v>
      </c>
      <c r="Z929">
        <v>-6.1265671037275315E-2</v>
      </c>
      <c r="AC929" t="s">
        <v>681</v>
      </c>
      <c r="AD929">
        <v>3115827.7672899999</v>
      </c>
      <c r="AF929" t="s">
        <v>681</v>
      </c>
      <c r="AG929">
        <v>-6.1265671037275315E-2</v>
      </c>
    </row>
    <row r="930" spans="1:33" hidden="1">
      <c r="A930" s="851" t="s">
        <v>5143</v>
      </c>
      <c r="B930" s="851" t="s">
        <v>681</v>
      </c>
      <c r="C930" s="854">
        <v>380.60295000000002</v>
      </c>
      <c r="D930" s="854">
        <v>0</v>
      </c>
      <c r="E930" s="855">
        <v>-1</v>
      </c>
      <c r="F930" s="854">
        <v>25920.12631</v>
      </c>
      <c r="G930" s="854">
        <v>26843.656480000001</v>
      </c>
      <c r="H930" s="855">
        <v>3.5629848363960548E-2</v>
      </c>
      <c r="I930" s="854">
        <v>29574.10426</v>
      </c>
      <c r="J930" s="855">
        <v>-9.2325629070464266E-2</v>
      </c>
      <c r="K930" s="854">
        <v>317915.54528999998</v>
      </c>
      <c r="L930" s="854">
        <v>299598.63481999998</v>
      </c>
      <c r="M930" s="855">
        <v>-5.7615649002918268E-2</v>
      </c>
      <c r="O930" t="s">
        <v>681</v>
      </c>
      <c r="P930">
        <v>380.60295000000002</v>
      </c>
      <c r="Q930">
        <v>0</v>
      </c>
      <c r="R930">
        <v>-1</v>
      </c>
      <c r="S930">
        <v>25920.12631</v>
      </c>
      <c r="T930">
        <v>26843.656480000001</v>
      </c>
      <c r="U930">
        <v>3.5629848363960548E-2</v>
      </c>
      <c r="V930">
        <v>29574.10426</v>
      </c>
      <c r="W930">
        <v>-9.2325629070464266E-2</v>
      </c>
      <c r="X930">
        <v>317915.54528999998</v>
      </c>
      <c r="Y930">
        <v>299598.63481999998</v>
      </c>
      <c r="Z930">
        <v>-5.7615649002918268E-2</v>
      </c>
      <c r="AC930" t="s">
        <v>681</v>
      </c>
      <c r="AD930">
        <v>299598.63481999998</v>
      </c>
      <c r="AF930" t="s">
        <v>681</v>
      </c>
      <c r="AG930">
        <v>-5.7615649002918268E-2</v>
      </c>
    </row>
    <row r="931" spans="1:33" hidden="1">
      <c r="A931" s="851" t="s">
        <v>5144</v>
      </c>
      <c r="B931" s="851" t="s">
        <v>681</v>
      </c>
      <c r="C931" s="854">
        <v>215.59893</v>
      </c>
      <c r="D931" s="854">
        <v>212.63418999999999</v>
      </c>
      <c r="E931" s="855">
        <v>-1.3751181418200975E-2</v>
      </c>
      <c r="F931" s="854">
        <v>8287.3424300000006</v>
      </c>
      <c r="G931" s="854">
        <v>9724.9498800000001</v>
      </c>
      <c r="H931" s="855">
        <v>0.17347026047770053</v>
      </c>
      <c r="I931" s="854">
        <v>7616.6126999999997</v>
      </c>
      <c r="J931" s="855">
        <v>0.27680771795052683</v>
      </c>
      <c r="K931" s="854">
        <v>69086.992029999994</v>
      </c>
      <c r="L931" s="854">
        <v>68660.681030000007</v>
      </c>
      <c r="M931" s="855">
        <v>-6.170640629640789E-3</v>
      </c>
      <c r="O931" t="s">
        <v>681</v>
      </c>
      <c r="P931">
        <v>215.59893</v>
      </c>
      <c r="Q931">
        <v>212.63418999999999</v>
      </c>
      <c r="R931">
        <v>-1.3751181418200975E-2</v>
      </c>
      <c r="S931">
        <v>8287.3424300000006</v>
      </c>
      <c r="T931">
        <v>9724.9498800000001</v>
      </c>
      <c r="U931">
        <v>0.17347026047770053</v>
      </c>
      <c r="V931">
        <v>7616.6126999999997</v>
      </c>
      <c r="W931">
        <v>0.27680771795052683</v>
      </c>
      <c r="X931">
        <v>69086.992029999994</v>
      </c>
      <c r="Y931">
        <v>68660.681030000007</v>
      </c>
      <c r="Z931">
        <v>-6.170640629640789E-3</v>
      </c>
      <c r="AC931" t="s">
        <v>681</v>
      </c>
      <c r="AD931">
        <v>68660.681030000007</v>
      </c>
      <c r="AF931" t="s">
        <v>681</v>
      </c>
      <c r="AG931">
        <v>-6.170640629640789E-3</v>
      </c>
    </row>
    <row r="932" spans="1:33" hidden="1">
      <c r="A932" s="851" t="s">
        <v>5145</v>
      </c>
      <c r="B932" s="851" t="s">
        <v>681</v>
      </c>
      <c r="C932" s="854">
        <v>1466.13924</v>
      </c>
      <c r="D932" s="854">
        <v>3.1816300000000002</v>
      </c>
      <c r="E932" s="855">
        <v>-0.99782992644000168</v>
      </c>
      <c r="F932" s="854">
        <v>6570.3085899999996</v>
      </c>
      <c r="G932" s="854">
        <v>3802.7511399999999</v>
      </c>
      <c r="H932" s="855">
        <v>-0.42122183640083788</v>
      </c>
      <c r="I932" s="854">
        <v>4421.3630300000004</v>
      </c>
      <c r="J932" s="855">
        <v>-0.13991429471015426</v>
      </c>
      <c r="K932" s="854">
        <v>73417.280360000004</v>
      </c>
      <c r="L932" s="854">
        <v>50593.050969999997</v>
      </c>
      <c r="M932" s="855">
        <v>-0.31088361320498259</v>
      </c>
      <c r="O932" t="s">
        <v>681</v>
      </c>
      <c r="P932">
        <v>1466.13924</v>
      </c>
      <c r="Q932">
        <v>3.1816300000000002</v>
      </c>
      <c r="R932">
        <v>-0.99782992644000168</v>
      </c>
      <c r="S932">
        <v>6570.3085899999996</v>
      </c>
      <c r="T932">
        <v>3802.7511399999999</v>
      </c>
      <c r="U932">
        <v>-0.42122183640083788</v>
      </c>
      <c r="V932">
        <v>4421.3630300000004</v>
      </c>
      <c r="W932">
        <v>-0.13991429471015426</v>
      </c>
      <c r="X932">
        <v>73417.280360000004</v>
      </c>
      <c r="Y932">
        <v>50593.050969999997</v>
      </c>
      <c r="Z932">
        <v>-0.31088361320498259</v>
      </c>
      <c r="AC932" t="s">
        <v>681</v>
      </c>
      <c r="AD932">
        <v>50593.050969999997</v>
      </c>
      <c r="AF932" t="s">
        <v>681</v>
      </c>
      <c r="AG932">
        <v>-0.31088361320498259</v>
      </c>
    </row>
    <row r="933" spans="1:33" hidden="1">
      <c r="A933" s="852" t="s">
        <v>735</v>
      </c>
      <c r="B933" s="852" t="s">
        <v>681</v>
      </c>
      <c r="C933" s="856">
        <v>431708.37040000001</v>
      </c>
      <c r="D933" s="856">
        <v>85632.920910000001</v>
      </c>
      <c r="E933" s="857">
        <v>-0.80164174062537474</v>
      </c>
      <c r="F933" s="856">
        <v>6249307.8778200001</v>
      </c>
      <c r="G933" s="856">
        <v>6058326.6958799995</v>
      </c>
      <c r="H933" s="857">
        <v>-3.0560373352356285E-2</v>
      </c>
      <c r="I933" s="856">
        <v>6181628.4289800003</v>
      </c>
      <c r="J933" s="857">
        <v>-1.9946480853160309E-2</v>
      </c>
      <c r="K933" s="856">
        <v>63773087.880460002</v>
      </c>
      <c r="L933" s="856">
        <v>64431114.238860004</v>
      </c>
      <c r="M933" s="857">
        <v>1.0318245207656229E-2</v>
      </c>
      <c r="O933" t="s">
        <v>681</v>
      </c>
      <c r="P933">
        <v>431708.37040000001</v>
      </c>
      <c r="Q933">
        <v>85632.920910000001</v>
      </c>
      <c r="R933">
        <v>-0.80164174062537474</v>
      </c>
      <c r="S933">
        <v>6249307.8778200001</v>
      </c>
      <c r="T933">
        <v>6058326.6958799995</v>
      </c>
      <c r="U933">
        <v>-3.0560373352356285E-2</v>
      </c>
      <c r="V933">
        <v>6181628.4289800003</v>
      </c>
      <c r="W933">
        <v>-1.9946480853160309E-2</v>
      </c>
      <c r="X933">
        <v>63773087.880460002</v>
      </c>
      <c r="Y933">
        <v>64431114.238860004</v>
      </c>
      <c r="Z933">
        <v>1.0318245207656229E-2</v>
      </c>
      <c r="AC933" t="s">
        <v>681</v>
      </c>
      <c r="AD933">
        <v>64431114.238860004</v>
      </c>
      <c r="AF933" t="s">
        <v>681</v>
      </c>
      <c r="AG933">
        <v>1.0318245207656229E-2</v>
      </c>
    </row>
    <row r="934" spans="1:33" hidden="1">
      <c r="A934" s="851" t="s">
        <v>5119</v>
      </c>
      <c r="B934" s="851" t="s">
        <v>5104</v>
      </c>
      <c r="C934" s="854">
        <v>2130.2941500000002</v>
      </c>
      <c r="D934" s="854">
        <v>315.43655000000001</v>
      </c>
      <c r="E934" s="855">
        <v>-0.8519281715156567</v>
      </c>
      <c r="F934" s="854">
        <v>56656.966500000002</v>
      </c>
      <c r="G934" s="854">
        <v>37633.95074</v>
      </c>
      <c r="H934" s="855">
        <v>-0.33575775293228949</v>
      </c>
      <c r="I934" s="854">
        <v>54452.856509999998</v>
      </c>
      <c r="J934" s="855">
        <v>-0.30887095458272773</v>
      </c>
      <c r="K934" s="854">
        <v>605009.50766</v>
      </c>
      <c r="L934" s="854">
        <v>556206.16735999996</v>
      </c>
      <c r="M934" s="855">
        <v>-8.0665410513558911E-2</v>
      </c>
      <c r="O934" t="s">
        <v>5104</v>
      </c>
      <c r="P934">
        <v>2130.2941500000002</v>
      </c>
      <c r="Q934">
        <v>315.43655000000001</v>
      </c>
      <c r="R934">
        <v>-0.8519281715156567</v>
      </c>
      <c r="S934">
        <v>56656.966500000002</v>
      </c>
      <c r="T934">
        <v>37633.95074</v>
      </c>
      <c r="U934">
        <v>-0.33575775293228949</v>
      </c>
      <c r="V934">
        <v>54452.856509999998</v>
      </c>
      <c r="W934">
        <v>-0.30887095458272773</v>
      </c>
      <c r="X934">
        <v>605009.50766</v>
      </c>
      <c r="Y934">
        <v>556206.16735999996</v>
      </c>
      <c r="Z934">
        <v>-8.0665410513558911E-2</v>
      </c>
      <c r="AC934" t="s">
        <v>5104</v>
      </c>
      <c r="AD934">
        <v>556206.16735999996</v>
      </c>
      <c r="AF934" t="s">
        <v>5104</v>
      </c>
      <c r="AG934">
        <v>-8.0665410513558911E-2</v>
      </c>
    </row>
    <row r="935" spans="1:33" hidden="1">
      <c r="A935" s="851" t="s">
        <v>5120</v>
      </c>
      <c r="B935" s="851" t="s">
        <v>5104</v>
      </c>
      <c r="C935" s="854">
        <v>1195.40852</v>
      </c>
      <c r="D935" s="854">
        <v>38.090910000000001</v>
      </c>
      <c r="E935" s="855">
        <v>-0.96813565457940687</v>
      </c>
      <c r="F935" s="854">
        <v>22245.997869999999</v>
      </c>
      <c r="G935" s="854">
        <v>24754.167249999999</v>
      </c>
      <c r="H935" s="855">
        <v>0.11274699362362206</v>
      </c>
      <c r="I935" s="854">
        <v>22271.59042</v>
      </c>
      <c r="J935" s="855">
        <v>0.11146832279075292</v>
      </c>
      <c r="K935" s="854">
        <v>219131.38902999999</v>
      </c>
      <c r="L935" s="854">
        <v>255511.71186000001</v>
      </c>
      <c r="M935" s="855">
        <v>0.16602059153204829</v>
      </c>
      <c r="O935" t="s">
        <v>5104</v>
      </c>
      <c r="P935">
        <v>1195.40852</v>
      </c>
      <c r="Q935">
        <v>38.090910000000001</v>
      </c>
      <c r="R935">
        <v>-0.96813565457940687</v>
      </c>
      <c r="S935">
        <v>22245.997869999999</v>
      </c>
      <c r="T935">
        <v>24754.167249999999</v>
      </c>
      <c r="U935">
        <v>0.11274699362362206</v>
      </c>
      <c r="V935">
        <v>22271.59042</v>
      </c>
      <c r="W935">
        <v>0.11146832279075292</v>
      </c>
      <c r="X935">
        <v>219131.38902999999</v>
      </c>
      <c r="Y935">
        <v>255511.71186000001</v>
      </c>
      <c r="Z935">
        <v>0.16602059153204829</v>
      </c>
      <c r="AC935" t="s">
        <v>5104</v>
      </c>
      <c r="AD935">
        <v>255511.71186000001</v>
      </c>
      <c r="AF935" t="s">
        <v>5104</v>
      </c>
      <c r="AG935">
        <v>0.16602059153204829</v>
      </c>
    </row>
    <row r="936" spans="1:33" hidden="1">
      <c r="A936" s="851" t="s">
        <v>5121</v>
      </c>
      <c r="B936" s="851" t="s">
        <v>5104</v>
      </c>
      <c r="C936" s="854">
        <v>1943.8187600000001</v>
      </c>
      <c r="D936" s="854">
        <v>228.69918999999999</v>
      </c>
      <c r="E936" s="855">
        <v>-0.88234541475461425</v>
      </c>
      <c r="F936" s="854">
        <v>25228.45002</v>
      </c>
      <c r="G936" s="854">
        <v>33471.648569999998</v>
      </c>
      <c r="H936" s="855">
        <v>0.32674217177294507</v>
      </c>
      <c r="I936" s="854">
        <v>29984.767250000001</v>
      </c>
      <c r="J936" s="855">
        <v>0.11628842374956228</v>
      </c>
      <c r="K936" s="854">
        <v>253095.59880000001</v>
      </c>
      <c r="L936" s="854">
        <v>280439.12888999999</v>
      </c>
      <c r="M936" s="855">
        <v>0.10803637131441102</v>
      </c>
      <c r="O936" t="s">
        <v>5104</v>
      </c>
      <c r="P936">
        <v>1943.8187600000001</v>
      </c>
      <c r="Q936">
        <v>228.69918999999999</v>
      </c>
      <c r="R936">
        <v>-0.88234541475461425</v>
      </c>
      <c r="S936">
        <v>25228.45002</v>
      </c>
      <c r="T936">
        <v>33471.648569999998</v>
      </c>
      <c r="U936">
        <v>0.32674217177294507</v>
      </c>
      <c r="V936">
        <v>29984.767250000001</v>
      </c>
      <c r="W936">
        <v>0.11628842374956228</v>
      </c>
      <c r="X936">
        <v>253095.59880000001</v>
      </c>
      <c r="Y936">
        <v>280439.12888999999</v>
      </c>
      <c r="Z936">
        <v>0.10803637131441102</v>
      </c>
      <c r="AC936" t="s">
        <v>5104</v>
      </c>
      <c r="AD936">
        <v>280439.12888999999</v>
      </c>
      <c r="AF936" t="s">
        <v>5104</v>
      </c>
      <c r="AG936">
        <v>0.10803637131441102</v>
      </c>
    </row>
    <row r="937" spans="1:33" hidden="1">
      <c r="A937" s="851" t="s">
        <v>5122</v>
      </c>
      <c r="B937" s="851" t="s">
        <v>5104</v>
      </c>
      <c r="C937" s="854">
        <v>1350.5039099999999</v>
      </c>
      <c r="D937" s="854">
        <v>269.53791000000001</v>
      </c>
      <c r="E937" s="855">
        <v>-0.80041678664965876</v>
      </c>
      <c r="F937" s="854">
        <v>11507.80862</v>
      </c>
      <c r="G937" s="854">
        <v>9732.0951600000008</v>
      </c>
      <c r="H937" s="855">
        <v>-0.15430509131981018</v>
      </c>
      <c r="I937" s="854">
        <v>10278.675440000001</v>
      </c>
      <c r="J937" s="855">
        <v>-5.3176139590219385E-2</v>
      </c>
      <c r="K937" s="854">
        <v>131488.5331</v>
      </c>
      <c r="L937" s="854">
        <v>123626.52553</v>
      </c>
      <c r="M937" s="855">
        <v>-5.9792343747730237E-2</v>
      </c>
      <c r="O937" t="s">
        <v>5104</v>
      </c>
      <c r="P937">
        <v>1350.5039099999999</v>
      </c>
      <c r="Q937">
        <v>269.53791000000001</v>
      </c>
      <c r="R937">
        <v>-0.80041678664965876</v>
      </c>
      <c r="S937">
        <v>11507.80862</v>
      </c>
      <c r="T937">
        <v>9732.0951600000008</v>
      </c>
      <c r="U937">
        <v>-0.15430509131981018</v>
      </c>
      <c r="V937">
        <v>10278.675440000001</v>
      </c>
      <c r="W937">
        <v>-5.3176139590219385E-2</v>
      </c>
      <c r="X937">
        <v>131488.5331</v>
      </c>
      <c r="Y937">
        <v>123626.52553</v>
      </c>
      <c r="Z937">
        <v>-5.9792343747730237E-2</v>
      </c>
      <c r="AC937" t="s">
        <v>5104</v>
      </c>
      <c r="AD937">
        <v>123626.52553</v>
      </c>
      <c r="AF937" t="s">
        <v>5104</v>
      </c>
      <c r="AG937">
        <v>-5.9792343747730237E-2</v>
      </c>
    </row>
    <row r="938" spans="1:33" hidden="1">
      <c r="A938" s="851" t="s">
        <v>5123</v>
      </c>
      <c r="B938" s="851" t="s">
        <v>5104</v>
      </c>
      <c r="C938" s="854">
        <v>9.7457600000000006</v>
      </c>
      <c r="D938" s="854">
        <v>2.129E-2</v>
      </c>
      <c r="E938" s="855">
        <v>-0.99781546026169332</v>
      </c>
      <c r="F938" s="854">
        <v>1028.82951</v>
      </c>
      <c r="G938" s="854">
        <v>780.73551999999995</v>
      </c>
      <c r="H938" s="855">
        <v>-0.24114198473953186</v>
      </c>
      <c r="I938" s="854">
        <v>864.08966999999996</v>
      </c>
      <c r="J938" s="855">
        <v>-9.6464699086149297E-2</v>
      </c>
      <c r="K938" s="854">
        <v>7549.3963000000003</v>
      </c>
      <c r="L938" s="854">
        <v>8085.1701599999997</v>
      </c>
      <c r="M938" s="855">
        <v>7.096909987358857E-2</v>
      </c>
      <c r="O938" t="s">
        <v>5104</v>
      </c>
      <c r="P938">
        <v>9.7457600000000006</v>
      </c>
      <c r="Q938">
        <v>2.129E-2</v>
      </c>
      <c r="R938">
        <v>-0.99781546026169332</v>
      </c>
      <c r="S938">
        <v>1028.82951</v>
      </c>
      <c r="T938">
        <v>780.73551999999995</v>
      </c>
      <c r="U938">
        <v>-0.24114198473953186</v>
      </c>
      <c r="V938">
        <v>864.08966999999996</v>
      </c>
      <c r="W938">
        <v>-9.6464699086149297E-2</v>
      </c>
      <c r="X938">
        <v>7549.3963000000003</v>
      </c>
      <c r="Y938">
        <v>8085.1701599999997</v>
      </c>
      <c r="Z938">
        <v>7.096909987358857E-2</v>
      </c>
      <c r="AC938" t="s">
        <v>5104</v>
      </c>
      <c r="AD938">
        <v>8085.1701599999997</v>
      </c>
      <c r="AF938" t="s">
        <v>5104</v>
      </c>
      <c r="AG938">
        <v>7.096909987358857E-2</v>
      </c>
    </row>
    <row r="939" spans="1:33">
      <c r="A939" s="851" t="s">
        <v>5124</v>
      </c>
      <c r="B939" s="851" t="s">
        <v>5104</v>
      </c>
      <c r="C939" s="854">
        <v>1731.98596</v>
      </c>
      <c r="D939" s="854">
        <v>405.55252999999999</v>
      </c>
      <c r="E939" s="855">
        <v>-0.76584537094053584</v>
      </c>
      <c r="F939" s="854">
        <v>25988.549780000001</v>
      </c>
      <c r="G939" s="854">
        <v>43634.9306</v>
      </c>
      <c r="H939" s="855">
        <v>0.67900598414999358</v>
      </c>
      <c r="I939" s="854">
        <v>35468.381479999996</v>
      </c>
      <c r="J939" s="855">
        <v>0.23024871108384182</v>
      </c>
      <c r="K939" s="854">
        <v>347820.73755999998</v>
      </c>
      <c r="L939" s="854">
        <v>419058.09480000002</v>
      </c>
      <c r="M939" s="855">
        <v>0.20481055195195608</v>
      </c>
      <c r="O939" t="s">
        <v>5104</v>
      </c>
      <c r="P939">
        <v>1731.98596</v>
      </c>
      <c r="Q939">
        <v>405.55252999999999</v>
      </c>
      <c r="R939">
        <v>-0.76584537094053584</v>
      </c>
      <c r="S939">
        <v>25988.549780000001</v>
      </c>
      <c r="T939">
        <v>43634.9306</v>
      </c>
      <c r="U939">
        <v>0.67900598414999358</v>
      </c>
      <c r="V939">
        <v>35468.381479999996</v>
      </c>
      <c r="W939">
        <v>0.23024871108384182</v>
      </c>
      <c r="X939">
        <v>347820.73755999998</v>
      </c>
      <c r="Y939">
        <v>419058.09480000002</v>
      </c>
      <c r="Z939">
        <v>0.20481055195195608</v>
      </c>
      <c r="AC939" t="s">
        <v>5104</v>
      </c>
      <c r="AD939">
        <v>419058.09480000002</v>
      </c>
      <c r="AF939" t="s">
        <v>5104</v>
      </c>
      <c r="AG939">
        <v>0.20481055195195608</v>
      </c>
    </row>
    <row r="940" spans="1:33" hidden="1">
      <c r="A940" s="851" t="s">
        <v>5125</v>
      </c>
      <c r="B940" s="851" t="s">
        <v>5104</v>
      </c>
      <c r="C940" s="854">
        <v>243.06703999999999</v>
      </c>
      <c r="D940" s="854">
        <v>0</v>
      </c>
      <c r="E940" s="855">
        <v>-1</v>
      </c>
      <c r="F940" s="854">
        <v>4866.0348400000003</v>
      </c>
      <c r="G940" s="854">
        <v>5518.6766699999998</v>
      </c>
      <c r="H940" s="855">
        <v>0.13412189831341181</v>
      </c>
      <c r="I940" s="854">
        <v>6454.3662899999999</v>
      </c>
      <c r="J940" s="855">
        <v>-0.14497002152631167</v>
      </c>
      <c r="K940" s="854">
        <v>35003.203939999999</v>
      </c>
      <c r="L940" s="854">
        <v>34998.262750000002</v>
      </c>
      <c r="M940" s="855">
        <v>-1.4116393483487588E-4</v>
      </c>
      <c r="O940" t="s">
        <v>5104</v>
      </c>
      <c r="P940">
        <v>243.06703999999999</v>
      </c>
      <c r="Q940">
        <v>0</v>
      </c>
      <c r="R940">
        <v>-1</v>
      </c>
      <c r="S940">
        <v>4866.0348400000003</v>
      </c>
      <c r="T940">
        <v>5518.6766699999998</v>
      </c>
      <c r="U940">
        <v>0.13412189831341181</v>
      </c>
      <c r="V940">
        <v>6454.3662899999999</v>
      </c>
      <c r="W940">
        <v>-0.14497002152631167</v>
      </c>
      <c r="X940">
        <v>35003.203939999999</v>
      </c>
      <c r="Y940">
        <v>34998.262750000002</v>
      </c>
      <c r="Z940">
        <v>-1.4116393483487588E-4</v>
      </c>
      <c r="AC940" t="s">
        <v>5104</v>
      </c>
      <c r="AD940">
        <v>34998.262750000002</v>
      </c>
      <c r="AF940" t="s">
        <v>5104</v>
      </c>
      <c r="AG940">
        <v>-1.4116393483487588E-4</v>
      </c>
    </row>
    <row r="941" spans="1:33" hidden="1">
      <c r="A941" s="851" t="s">
        <v>5126</v>
      </c>
      <c r="B941" s="851" t="s">
        <v>5104</v>
      </c>
      <c r="C941" s="854">
        <v>338.94137000000001</v>
      </c>
      <c r="D941" s="854">
        <v>0</v>
      </c>
      <c r="E941" s="855">
        <v>-1</v>
      </c>
      <c r="F941" s="854">
        <v>2915.2149800000002</v>
      </c>
      <c r="G941" s="854">
        <v>2546.3921500000001</v>
      </c>
      <c r="H941" s="855">
        <v>-0.12651651165705802</v>
      </c>
      <c r="I941" s="854">
        <v>1932.09548</v>
      </c>
      <c r="J941" s="855">
        <v>0.31794322607700543</v>
      </c>
      <c r="K941" s="854">
        <v>29835.050940000001</v>
      </c>
      <c r="L941" s="854">
        <v>110222.25838</v>
      </c>
      <c r="M941" s="855">
        <v>2.6943881410379786</v>
      </c>
      <c r="O941" t="s">
        <v>5104</v>
      </c>
      <c r="P941">
        <v>338.94137000000001</v>
      </c>
      <c r="Q941">
        <v>0</v>
      </c>
      <c r="R941">
        <v>-1</v>
      </c>
      <c r="S941">
        <v>2915.2149800000002</v>
      </c>
      <c r="T941">
        <v>2546.3921500000001</v>
      </c>
      <c r="U941">
        <v>-0.12651651165705802</v>
      </c>
      <c r="V941">
        <v>1932.09548</v>
      </c>
      <c r="W941">
        <v>0.31794322607700543</v>
      </c>
      <c r="X941">
        <v>29835.050940000001</v>
      </c>
      <c r="Y941">
        <v>110222.25838</v>
      </c>
      <c r="Z941">
        <v>2.6943881410379786</v>
      </c>
      <c r="AC941" t="s">
        <v>5104</v>
      </c>
      <c r="AD941">
        <v>110222.25838</v>
      </c>
      <c r="AF941" t="s">
        <v>5104</v>
      </c>
      <c r="AG941">
        <v>2.6943881410379786</v>
      </c>
    </row>
    <row r="942" spans="1:33" hidden="1">
      <c r="A942" s="851" t="s">
        <v>5127</v>
      </c>
      <c r="B942" s="851" t="s">
        <v>5104</v>
      </c>
      <c r="C942" s="854">
        <v>22.32443</v>
      </c>
      <c r="D942" s="854">
        <v>0</v>
      </c>
      <c r="E942" s="855">
        <v>-1</v>
      </c>
      <c r="F942" s="854">
        <v>44.5244</v>
      </c>
      <c r="G942" s="854">
        <v>125.12011</v>
      </c>
      <c r="H942" s="855">
        <v>1.8101470205101022</v>
      </c>
      <c r="I942" s="854">
        <v>62.251379999999997</v>
      </c>
      <c r="J942" s="855">
        <v>1.0099170492284668</v>
      </c>
      <c r="K942" s="854">
        <v>20144.94443</v>
      </c>
      <c r="L942" s="854">
        <v>1593.4619600000001</v>
      </c>
      <c r="M942" s="855">
        <v>-0.92090015608943532</v>
      </c>
      <c r="O942" t="s">
        <v>5104</v>
      </c>
      <c r="P942">
        <v>22.32443</v>
      </c>
      <c r="Q942">
        <v>0</v>
      </c>
      <c r="R942">
        <v>-1</v>
      </c>
      <c r="S942">
        <v>44.5244</v>
      </c>
      <c r="T942">
        <v>125.12011</v>
      </c>
      <c r="U942">
        <v>1.8101470205101022</v>
      </c>
      <c r="V942">
        <v>62.251379999999997</v>
      </c>
      <c r="W942">
        <v>1.0099170492284668</v>
      </c>
      <c r="X942">
        <v>20144.94443</v>
      </c>
      <c r="Y942">
        <v>1593.4619600000001</v>
      </c>
      <c r="Z942">
        <v>-0.92090015608943532</v>
      </c>
      <c r="AC942" t="s">
        <v>5104</v>
      </c>
      <c r="AD942">
        <v>1593.4619600000001</v>
      </c>
      <c r="AF942" t="s">
        <v>5104</v>
      </c>
      <c r="AG942">
        <v>-0.92090015608943532</v>
      </c>
    </row>
    <row r="943" spans="1:33" hidden="1">
      <c r="A943" s="851" t="s">
        <v>5128</v>
      </c>
      <c r="B943" s="851" t="s">
        <v>5104</v>
      </c>
      <c r="C943" s="854">
        <v>8693.0767400000004</v>
      </c>
      <c r="D943" s="854">
        <v>4557.7771499999999</v>
      </c>
      <c r="E943" s="855">
        <v>-0.47570034335162215</v>
      </c>
      <c r="F943" s="854">
        <v>111082.44579</v>
      </c>
      <c r="G943" s="854">
        <v>112337.9185</v>
      </c>
      <c r="H943" s="855">
        <v>1.1302170213045803E-2</v>
      </c>
      <c r="I943" s="854">
        <v>103558.71165</v>
      </c>
      <c r="J943" s="855">
        <v>8.4775164832788796E-2</v>
      </c>
      <c r="K943" s="854">
        <v>1263001.55837</v>
      </c>
      <c r="L943" s="854">
        <v>1199600.5315400001</v>
      </c>
      <c r="M943" s="855">
        <v>-5.0198692479701879E-2</v>
      </c>
      <c r="O943" t="s">
        <v>5104</v>
      </c>
      <c r="P943">
        <v>8693.0767400000004</v>
      </c>
      <c r="Q943">
        <v>4557.7771499999999</v>
      </c>
      <c r="R943">
        <v>-0.47570034335162215</v>
      </c>
      <c r="S943">
        <v>111082.44579</v>
      </c>
      <c r="T943">
        <v>112337.9185</v>
      </c>
      <c r="U943">
        <v>1.1302170213045803E-2</v>
      </c>
      <c r="V943">
        <v>103558.71165</v>
      </c>
      <c r="W943">
        <v>8.4775164832788796E-2</v>
      </c>
      <c r="X943">
        <v>1263001.55837</v>
      </c>
      <c r="Y943">
        <v>1199600.5315400001</v>
      </c>
      <c r="Z943">
        <v>-5.0198692479701879E-2</v>
      </c>
      <c r="AC943" t="s">
        <v>5104</v>
      </c>
      <c r="AD943">
        <v>1199600.5315400001</v>
      </c>
      <c r="AF943" t="s">
        <v>5104</v>
      </c>
      <c r="AG943">
        <v>-5.0198692479701879E-2</v>
      </c>
    </row>
    <row r="944" spans="1:33" hidden="1">
      <c r="A944" s="851" t="s">
        <v>5129</v>
      </c>
      <c r="B944" s="851" t="s">
        <v>5104</v>
      </c>
      <c r="C944" s="854">
        <v>1195.4360200000001</v>
      </c>
      <c r="D944" s="854">
        <v>11.931430000000001</v>
      </c>
      <c r="E944" s="855">
        <v>-0.99001918145314038</v>
      </c>
      <c r="F944" s="854">
        <v>24916.010920000001</v>
      </c>
      <c r="G944" s="854">
        <v>28345.127140000001</v>
      </c>
      <c r="H944" s="855">
        <v>0.13762701545645339</v>
      </c>
      <c r="I944" s="854">
        <v>54549.321029999999</v>
      </c>
      <c r="J944" s="855">
        <v>-0.48037616958767848</v>
      </c>
      <c r="K944" s="854">
        <v>239432.35200000001</v>
      </c>
      <c r="L944" s="854">
        <v>277464.43789</v>
      </c>
      <c r="M944" s="855">
        <v>0.158842719341453</v>
      </c>
      <c r="O944" t="s">
        <v>5104</v>
      </c>
      <c r="P944">
        <v>1195.4360200000001</v>
      </c>
      <c r="Q944">
        <v>11.931430000000001</v>
      </c>
      <c r="R944">
        <v>-0.99001918145314038</v>
      </c>
      <c r="S944">
        <v>24916.010920000001</v>
      </c>
      <c r="T944">
        <v>28345.127140000001</v>
      </c>
      <c r="U944">
        <v>0.13762701545645339</v>
      </c>
      <c r="V944">
        <v>54549.321029999999</v>
      </c>
      <c r="W944">
        <v>-0.48037616958767848</v>
      </c>
      <c r="X944">
        <v>239432.35200000001</v>
      </c>
      <c r="Y944">
        <v>277464.43789</v>
      </c>
      <c r="Z944">
        <v>0.158842719341453</v>
      </c>
      <c r="AC944" t="s">
        <v>5104</v>
      </c>
      <c r="AD944">
        <v>277464.43789</v>
      </c>
      <c r="AF944" t="s">
        <v>5104</v>
      </c>
      <c r="AG944">
        <v>0.158842719341453</v>
      </c>
    </row>
    <row r="945" spans="1:33" hidden="1">
      <c r="A945" s="851" t="s">
        <v>5130</v>
      </c>
      <c r="B945" s="851" t="s">
        <v>5104</v>
      </c>
      <c r="C945" s="854">
        <v>2714.9354600000001</v>
      </c>
      <c r="D945" s="854">
        <v>216.36098999999999</v>
      </c>
      <c r="E945" s="855">
        <v>-0.9203071331942454</v>
      </c>
      <c r="F945" s="854">
        <v>35298.394460000003</v>
      </c>
      <c r="G945" s="854">
        <v>39942.92067</v>
      </c>
      <c r="H945" s="855">
        <v>0.13157896502242195</v>
      </c>
      <c r="I945" s="854">
        <v>36465.210429999999</v>
      </c>
      <c r="J945" s="855">
        <v>9.537063406437607E-2</v>
      </c>
      <c r="K945" s="854">
        <v>377858.89728999999</v>
      </c>
      <c r="L945" s="854">
        <v>399643.69837</v>
      </c>
      <c r="M945" s="855">
        <v>5.7653270139304214E-2</v>
      </c>
      <c r="O945" t="s">
        <v>5104</v>
      </c>
      <c r="P945">
        <v>2714.9354600000001</v>
      </c>
      <c r="Q945">
        <v>216.36098999999999</v>
      </c>
      <c r="R945">
        <v>-0.9203071331942454</v>
      </c>
      <c r="S945">
        <v>35298.394460000003</v>
      </c>
      <c r="T945">
        <v>39942.92067</v>
      </c>
      <c r="U945">
        <v>0.13157896502242195</v>
      </c>
      <c r="V945">
        <v>36465.210429999999</v>
      </c>
      <c r="W945">
        <v>9.537063406437607E-2</v>
      </c>
      <c r="X945">
        <v>377858.89728999999</v>
      </c>
      <c r="Y945">
        <v>399643.69837</v>
      </c>
      <c r="Z945">
        <v>5.7653270139304214E-2</v>
      </c>
      <c r="AC945" t="s">
        <v>5104</v>
      </c>
      <c r="AD945">
        <v>399643.69837</v>
      </c>
      <c r="AF945" t="s">
        <v>5104</v>
      </c>
      <c r="AG945">
        <v>5.7653270139304214E-2</v>
      </c>
    </row>
    <row r="946" spans="1:33" hidden="1">
      <c r="A946" s="851" t="s">
        <v>5131</v>
      </c>
      <c r="B946" s="851" t="s">
        <v>5104</v>
      </c>
      <c r="C946" s="854">
        <v>8567.04522</v>
      </c>
      <c r="D946" s="854">
        <v>2377.0900299999998</v>
      </c>
      <c r="E946" s="855">
        <v>-0.72253093465053531</v>
      </c>
      <c r="F946" s="854">
        <v>98483.005439999994</v>
      </c>
      <c r="G946" s="854">
        <v>111284.3419</v>
      </c>
      <c r="H946" s="855">
        <v>0.12998523352132185</v>
      </c>
      <c r="I946" s="854">
        <v>134179.09396999999</v>
      </c>
      <c r="J946" s="855">
        <v>-0.17062831021290725</v>
      </c>
      <c r="K946" s="854">
        <v>1422110.4746900001</v>
      </c>
      <c r="L946" s="854">
        <v>1430137.8910699999</v>
      </c>
      <c r="M946" s="855">
        <v>5.6447206619090196E-3</v>
      </c>
      <c r="O946" t="s">
        <v>5104</v>
      </c>
      <c r="P946">
        <v>8567.04522</v>
      </c>
      <c r="Q946">
        <v>2377.0900299999998</v>
      </c>
      <c r="R946">
        <v>-0.72253093465053531</v>
      </c>
      <c r="S946">
        <v>98483.005439999994</v>
      </c>
      <c r="T946">
        <v>111284.3419</v>
      </c>
      <c r="U946">
        <v>0.12998523352132185</v>
      </c>
      <c r="V946">
        <v>134179.09396999999</v>
      </c>
      <c r="W946">
        <v>-0.17062831021290725</v>
      </c>
      <c r="X946">
        <v>1422110.4746900001</v>
      </c>
      <c r="Y946">
        <v>1430137.8910699999</v>
      </c>
      <c r="Z946">
        <v>5.6447206619090196E-3</v>
      </c>
      <c r="AC946" t="s">
        <v>5104</v>
      </c>
      <c r="AD946">
        <v>1430137.8910699999</v>
      </c>
      <c r="AF946" t="s">
        <v>5104</v>
      </c>
      <c r="AG946">
        <v>5.6447206619090196E-3</v>
      </c>
    </row>
    <row r="947" spans="1:33" hidden="1">
      <c r="A947" s="851" t="s">
        <v>5132</v>
      </c>
      <c r="B947" s="851" t="s">
        <v>5104</v>
      </c>
      <c r="C947" s="854">
        <v>2645.07827</v>
      </c>
      <c r="D947" s="854">
        <v>0</v>
      </c>
      <c r="E947" s="855">
        <v>-1</v>
      </c>
      <c r="F947" s="854">
        <v>44946.532019999999</v>
      </c>
      <c r="G947" s="854">
        <v>47732.934350000003</v>
      </c>
      <c r="H947" s="855">
        <v>6.1993711300354137E-2</v>
      </c>
      <c r="I947" s="854">
        <v>58180.42626</v>
      </c>
      <c r="J947" s="855">
        <v>-0.17957056318755127</v>
      </c>
      <c r="K947" s="854">
        <v>394270.98713999998</v>
      </c>
      <c r="L947" s="854">
        <v>406780.64292999997</v>
      </c>
      <c r="M947" s="855">
        <v>3.1728572981602587E-2</v>
      </c>
      <c r="O947" t="s">
        <v>5104</v>
      </c>
      <c r="P947">
        <v>2645.07827</v>
      </c>
      <c r="Q947">
        <v>0</v>
      </c>
      <c r="R947">
        <v>-1</v>
      </c>
      <c r="S947">
        <v>44946.532019999999</v>
      </c>
      <c r="T947">
        <v>47732.934350000003</v>
      </c>
      <c r="U947">
        <v>6.1993711300354137E-2</v>
      </c>
      <c r="V947">
        <v>58180.42626</v>
      </c>
      <c r="W947">
        <v>-0.17957056318755127</v>
      </c>
      <c r="X947">
        <v>394270.98713999998</v>
      </c>
      <c r="Y947">
        <v>406780.64292999997</v>
      </c>
      <c r="Z947">
        <v>3.1728572981602587E-2</v>
      </c>
      <c r="AC947" t="s">
        <v>5104</v>
      </c>
      <c r="AD947">
        <v>406780.64292999997</v>
      </c>
      <c r="AF947" t="s">
        <v>5104</v>
      </c>
      <c r="AG947">
        <v>3.1728572981602587E-2</v>
      </c>
    </row>
    <row r="948" spans="1:33" hidden="1">
      <c r="A948" s="851" t="s">
        <v>5133</v>
      </c>
      <c r="B948" s="851" t="s">
        <v>5104</v>
      </c>
      <c r="C948" s="854">
        <v>517.97310000000004</v>
      </c>
      <c r="D948" s="854">
        <v>9.7951899999999998</v>
      </c>
      <c r="E948" s="855">
        <v>-0.98108938475762542</v>
      </c>
      <c r="F948" s="854">
        <v>20028.150590000001</v>
      </c>
      <c r="G948" s="854">
        <v>17967.740959999999</v>
      </c>
      <c r="H948" s="855">
        <v>-0.10287568094423849</v>
      </c>
      <c r="I948" s="854">
        <v>21040.501540000001</v>
      </c>
      <c r="J948" s="855">
        <v>-0.14604027257422503</v>
      </c>
      <c r="K948" s="854">
        <v>205812.33921999999</v>
      </c>
      <c r="L948" s="854">
        <v>200255.38258</v>
      </c>
      <c r="M948" s="855">
        <v>-2.7000114089660854E-2</v>
      </c>
      <c r="O948" t="s">
        <v>5104</v>
      </c>
      <c r="P948">
        <v>517.97310000000004</v>
      </c>
      <c r="Q948">
        <v>9.7951899999999998</v>
      </c>
      <c r="R948">
        <v>-0.98108938475762542</v>
      </c>
      <c r="S948">
        <v>20028.150590000001</v>
      </c>
      <c r="T948">
        <v>17967.740959999999</v>
      </c>
      <c r="U948">
        <v>-0.10287568094423849</v>
      </c>
      <c r="V948">
        <v>21040.501540000001</v>
      </c>
      <c r="W948">
        <v>-0.14604027257422503</v>
      </c>
      <c r="X948">
        <v>205812.33921999999</v>
      </c>
      <c r="Y948">
        <v>200255.38258</v>
      </c>
      <c r="Z948">
        <v>-2.7000114089660854E-2</v>
      </c>
      <c r="AC948" t="s">
        <v>5104</v>
      </c>
      <c r="AD948">
        <v>200255.38258</v>
      </c>
      <c r="AF948" t="s">
        <v>5104</v>
      </c>
      <c r="AG948">
        <v>-2.7000114089660854E-2</v>
      </c>
    </row>
    <row r="949" spans="1:33" hidden="1">
      <c r="A949" s="851" t="s">
        <v>5134</v>
      </c>
      <c r="B949" s="851" t="s">
        <v>5104</v>
      </c>
      <c r="C949" s="854">
        <v>3799.54349</v>
      </c>
      <c r="D949" s="854">
        <v>141.54834</v>
      </c>
      <c r="E949" s="855">
        <v>-0.96274596135758406</v>
      </c>
      <c r="F949" s="854">
        <v>51005.504610000004</v>
      </c>
      <c r="G949" s="854">
        <v>50878.972809999999</v>
      </c>
      <c r="H949" s="855">
        <v>-2.4807479303948776E-3</v>
      </c>
      <c r="I949" s="854">
        <v>43800.514519999997</v>
      </c>
      <c r="J949" s="855">
        <v>0.16160673835846984</v>
      </c>
      <c r="K949" s="854">
        <v>512212.58046000003</v>
      </c>
      <c r="L949" s="854">
        <v>515722.14932999999</v>
      </c>
      <c r="M949" s="855">
        <v>6.8517818653499596E-3</v>
      </c>
      <c r="O949" t="s">
        <v>5104</v>
      </c>
      <c r="P949">
        <v>3799.54349</v>
      </c>
      <c r="Q949">
        <v>141.54834</v>
      </c>
      <c r="R949">
        <v>-0.96274596135758406</v>
      </c>
      <c r="S949">
        <v>51005.504610000004</v>
      </c>
      <c r="T949">
        <v>50878.972809999999</v>
      </c>
      <c r="U949">
        <v>-2.4807479303948776E-3</v>
      </c>
      <c r="V949">
        <v>43800.514519999997</v>
      </c>
      <c r="W949">
        <v>0.16160673835846984</v>
      </c>
      <c r="X949">
        <v>512212.58046000003</v>
      </c>
      <c r="Y949">
        <v>515722.14932999999</v>
      </c>
      <c r="Z949">
        <v>6.8517818653499596E-3</v>
      </c>
      <c r="AC949" t="s">
        <v>5104</v>
      </c>
      <c r="AD949">
        <v>515722.14932999999</v>
      </c>
      <c r="AF949" t="s">
        <v>5104</v>
      </c>
      <c r="AG949">
        <v>6.8517818653499596E-3</v>
      </c>
    </row>
    <row r="950" spans="1:33" hidden="1">
      <c r="A950" s="851" t="s">
        <v>5135</v>
      </c>
      <c r="B950" s="851" t="s">
        <v>5104</v>
      </c>
      <c r="C950" s="854">
        <v>2107.2357699999998</v>
      </c>
      <c r="D950" s="854">
        <v>0</v>
      </c>
      <c r="E950" s="855">
        <v>-1</v>
      </c>
      <c r="F950" s="854">
        <v>36451.538059999999</v>
      </c>
      <c r="G950" s="854">
        <v>35477.37169</v>
      </c>
      <c r="H950" s="855">
        <v>-2.6724972987326345E-2</v>
      </c>
      <c r="I950" s="854">
        <v>36283.68417</v>
      </c>
      <c r="J950" s="855">
        <v>-2.2222453382136798E-2</v>
      </c>
      <c r="K950" s="854">
        <v>326239.41641000001</v>
      </c>
      <c r="L950" s="854">
        <v>332957.54175999999</v>
      </c>
      <c r="M950" s="855">
        <v>2.059262312300425E-2</v>
      </c>
      <c r="O950" t="s">
        <v>5104</v>
      </c>
      <c r="P950">
        <v>2107.2357699999998</v>
      </c>
      <c r="Q950">
        <v>0</v>
      </c>
      <c r="R950">
        <v>-1</v>
      </c>
      <c r="S950">
        <v>36451.538059999999</v>
      </c>
      <c r="T950">
        <v>35477.37169</v>
      </c>
      <c r="U950">
        <v>-2.6724972987326345E-2</v>
      </c>
      <c r="V950">
        <v>36283.68417</v>
      </c>
      <c r="W950">
        <v>-2.2222453382136798E-2</v>
      </c>
      <c r="X950">
        <v>326239.41641000001</v>
      </c>
      <c r="Y950">
        <v>332957.54175999999</v>
      </c>
      <c r="Z950">
        <v>2.059262312300425E-2</v>
      </c>
      <c r="AC950" t="s">
        <v>5104</v>
      </c>
      <c r="AD950">
        <v>332957.54175999999</v>
      </c>
      <c r="AF950" t="s">
        <v>5104</v>
      </c>
      <c r="AG950">
        <v>2.059262312300425E-2</v>
      </c>
    </row>
    <row r="951" spans="1:33" hidden="1">
      <c r="A951" s="851" t="s">
        <v>5136</v>
      </c>
      <c r="B951" s="851" t="s">
        <v>5104</v>
      </c>
      <c r="C951" s="854">
        <v>4492.7436699999998</v>
      </c>
      <c r="D951" s="854">
        <v>656.55196000000001</v>
      </c>
      <c r="E951" s="855">
        <v>-0.85386391741329859</v>
      </c>
      <c r="F951" s="854">
        <v>53004.663999999997</v>
      </c>
      <c r="G951" s="854">
        <v>54694.323940000002</v>
      </c>
      <c r="H951" s="855">
        <v>3.1877571000167082E-2</v>
      </c>
      <c r="I951" s="854">
        <v>49591.103320000002</v>
      </c>
      <c r="J951" s="855">
        <v>0.10290597059456585</v>
      </c>
      <c r="K951" s="854">
        <v>490648.23074999999</v>
      </c>
      <c r="L951" s="854">
        <v>545419.46066999994</v>
      </c>
      <c r="M951" s="855">
        <v>0.11163034224392732</v>
      </c>
      <c r="O951" t="s">
        <v>5104</v>
      </c>
      <c r="P951">
        <v>4492.7436699999998</v>
      </c>
      <c r="Q951">
        <v>656.55196000000001</v>
      </c>
      <c r="R951">
        <v>-0.85386391741329859</v>
      </c>
      <c r="S951">
        <v>53004.663999999997</v>
      </c>
      <c r="T951">
        <v>54694.323940000002</v>
      </c>
      <c r="U951">
        <v>3.1877571000167082E-2</v>
      </c>
      <c r="V951">
        <v>49591.103320000002</v>
      </c>
      <c r="W951">
        <v>0.10290597059456585</v>
      </c>
      <c r="X951">
        <v>490648.23074999999</v>
      </c>
      <c r="Y951">
        <v>545419.46066999994</v>
      </c>
      <c r="Z951">
        <v>0.11163034224392732</v>
      </c>
      <c r="AC951" t="s">
        <v>5104</v>
      </c>
      <c r="AD951">
        <v>545419.46066999994</v>
      </c>
      <c r="AF951" t="s">
        <v>5104</v>
      </c>
      <c r="AG951">
        <v>0.11163034224392732</v>
      </c>
    </row>
    <row r="952" spans="1:33" hidden="1">
      <c r="A952" s="851" t="s">
        <v>5137</v>
      </c>
      <c r="B952" s="851" t="s">
        <v>5104</v>
      </c>
      <c r="C952" s="854">
        <v>0.42459000000000002</v>
      </c>
      <c r="D952" s="854">
        <v>0</v>
      </c>
      <c r="E952" s="855">
        <v>-1</v>
      </c>
      <c r="F952" s="854">
        <v>172.46611999999999</v>
      </c>
      <c r="G952" s="854">
        <v>185.96305000000001</v>
      </c>
      <c r="H952" s="855">
        <v>7.8258442875621226E-2</v>
      </c>
      <c r="I952" s="854">
        <v>506.94817</v>
      </c>
      <c r="J952" s="855">
        <v>-0.63317147392010509</v>
      </c>
      <c r="K952" s="854">
        <v>5206.8424199999999</v>
      </c>
      <c r="L952" s="854">
        <v>3667.9362999999998</v>
      </c>
      <c r="M952" s="855">
        <v>-0.29555457912244631</v>
      </c>
      <c r="O952" t="s">
        <v>5104</v>
      </c>
      <c r="P952">
        <v>0.42459000000000002</v>
      </c>
      <c r="Q952">
        <v>0</v>
      </c>
      <c r="R952">
        <v>-1</v>
      </c>
      <c r="S952">
        <v>172.46611999999999</v>
      </c>
      <c r="T952">
        <v>185.96305000000001</v>
      </c>
      <c r="U952">
        <v>7.8258442875621226E-2</v>
      </c>
      <c r="V952">
        <v>506.94817</v>
      </c>
      <c r="W952">
        <v>-0.63317147392010509</v>
      </c>
      <c r="X952">
        <v>5206.8424199999999</v>
      </c>
      <c r="Y952">
        <v>3667.9362999999998</v>
      </c>
      <c r="Z952">
        <v>-0.29555457912244631</v>
      </c>
      <c r="AC952" t="s">
        <v>5104</v>
      </c>
      <c r="AD952">
        <v>3667.9362999999998</v>
      </c>
      <c r="AF952" t="s">
        <v>5104</v>
      </c>
      <c r="AG952">
        <v>-0.29555457912244631</v>
      </c>
    </row>
    <row r="953" spans="1:33" hidden="1">
      <c r="A953" s="851" t="s">
        <v>5138</v>
      </c>
      <c r="B953" s="851" t="s">
        <v>5104</v>
      </c>
      <c r="C953" s="854">
        <v>3571.5792299999998</v>
      </c>
      <c r="D953" s="854">
        <v>828.25247999999999</v>
      </c>
      <c r="E953" s="855">
        <v>-0.76809908820082373</v>
      </c>
      <c r="F953" s="854">
        <v>59911.450510000002</v>
      </c>
      <c r="G953" s="854">
        <v>54578.960749999998</v>
      </c>
      <c r="H953" s="855">
        <v>-8.9006186874242665E-2</v>
      </c>
      <c r="I953" s="854">
        <v>51816.603040000002</v>
      </c>
      <c r="J953" s="855">
        <v>5.3310281800363901E-2</v>
      </c>
      <c r="K953" s="854">
        <v>621754.17475000001</v>
      </c>
      <c r="L953" s="854">
        <v>604181.78975</v>
      </c>
      <c r="M953" s="855">
        <v>-2.8262592699221822E-2</v>
      </c>
      <c r="O953" t="s">
        <v>5104</v>
      </c>
      <c r="P953">
        <v>3571.5792299999998</v>
      </c>
      <c r="Q953">
        <v>828.25247999999999</v>
      </c>
      <c r="R953">
        <v>-0.76809908820082373</v>
      </c>
      <c r="S953">
        <v>59911.450510000002</v>
      </c>
      <c r="T953">
        <v>54578.960749999998</v>
      </c>
      <c r="U953">
        <v>-8.9006186874242665E-2</v>
      </c>
      <c r="V953">
        <v>51816.603040000002</v>
      </c>
      <c r="W953">
        <v>5.3310281800363901E-2</v>
      </c>
      <c r="X953">
        <v>621754.17475000001</v>
      </c>
      <c r="Y953">
        <v>604181.78975</v>
      </c>
      <c r="Z953">
        <v>-2.8262592699221822E-2</v>
      </c>
      <c r="AC953" t="s">
        <v>5104</v>
      </c>
      <c r="AD953">
        <v>604181.78975</v>
      </c>
      <c r="AF953" t="s">
        <v>5104</v>
      </c>
      <c r="AG953">
        <v>-2.8262592699221822E-2</v>
      </c>
    </row>
    <row r="954" spans="1:33" hidden="1">
      <c r="A954" s="851" t="s">
        <v>5139</v>
      </c>
      <c r="B954" s="851" t="s">
        <v>5104</v>
      </c>
      <c r="C954" s="854">
        <v>52.153759999999998</v>
      </c>
      <c r="D954" s="854">
        <v>0</v>
      </c>
      <c r="E954" s="855">
        <v>-1</v>
      </c>
      <c r="F954" s="854">
        <v>7364.8169900000003</v>
      </c>
      <c r="G954" s="854">
        <v>3343.2049400000001</v>
      </c>
      <c r="H954" s="855">
        <v>-0.54605729585142071</v>
      </c>
      <c r="I954" s="854">
        <v>3777.3646100000001</v>
      </c>
      <c r="J954" s="855">
        <v>-0.11493718897313432</v>
      </c>
      <c r="K954" s="854">
        <v>51533.84519</v>
      </c>
      <c r="L954" s="854">
        <v>44986.020259999998</v>
      </c>
      <c r="M954" s="855">
        <v>-0.12705873015799318</v>
      </c>
      <c r="O954" t="s">
        <v>5104</v>
      </c>
      <c r="P954">
        <v>52.153759999999998</v>
      </c>
      <c r="Q954">
        <v>0</v>
      </c>
      <c r="R954">
        <v>-1</v>
      </c>
      <c r="S954">
        <v>7364.8169900000003</v>
      </c>
      <c r="T954">
        <v>3343.2049400000001</v>
      </c>
      <c r="U954">
        <v>-0.54605729585142071</v>
      </c>
      <c r="V954">
        <v>3777.3646100000001</v>
      </c>
      <c r="W954">
        <v>-0.11493718897313432</v>
      </c>
      <c r="X954">
        <v>51533.84519</v>
      </c>
      <c r="Y954">
        <v>44986.020259999998</v>
      </c>
      <c r="Z954">
        <v>-0.12705873015799318</v>
      </c>
      <c r="AC954" t="s">
        <v>5104</v>
      </c>
      <c r="AD954">
        <v>44986.020259999998</v>
      </c>
      <c r="AF954" t="s">
        <v>5104</v>
      </c>
      <c r="AG954">
        <v>-0.12705873015799318</v>
      </c>
    </row>
    <row r="955" spans="1:33" hidden="1">
      <c r="A955" s="851" t="s">
        <v>5140</v>
      </c>
      <c r="B955" s="851" t="s">
        <v>5104</v>
      </c>
      <c r="C955" s="854">
        <v>2072.9286699999998</v>
      </c>
      <c r="D955" s="854">
        <v>358.60557</v>
      </c>
      <c r="E955" s="855">
        <v>-0.8270053498753529</v>
      </c>
      <c r="F955" s="854">
        <v>31217.163799999998</v>
      </c>
      <c r="G955" s="854">
        <v>29168.371080000001</v>
      </c>
      <c r="H955" s="855">
        <v>-6.5630328659133319E-2</v>
      </c>
      <c r="I955" s="854">
        <v>28551.599040000001</v>
      </c>
      <c r="J955" s="855">
        <v>2.1602013923490482E-2</v>
      </c>
      <c r="K955" s="854">
        <v>334656.06556999998</v>
      </c>
      <c r="L955" s="854">
        <v>326278.70189000003</v>
      </c>
      <c r="M955" s="855">
        <v>-2.5032756139445111E-2</v>
      </c>
      <c r="O955" t="s">
        <v>5104</v>
      </c>
      <c r="P955">
        <v>2072.9286699999998</v>
      </c>
      <c r="Q955">
        <v>358.60557</v>
      </c>
      <c r="R955">
        <v>-0.8270053498753529</v>
      </c>
      <c r="S955">
        <v>31217.163799999998</v>
      </c>
      <c r="T955">
        <v>29168.371080000001</v>
      </c>
      <c r="U955">
        <v>-6.5630328659133319E-2</v>
      </c>
      <c r="V955">
        <v>28551.599040000001</v>
      </c>
      <c r="W955">
        <v>2.1602013923490482E-2</v>
      </c>
      <c r="X955">
        <v>334656.06556999998</v>
      </c>
      <c r="Y955">
        <v>326278.70189000003</v>
      </c>
      <c r="Z955">
        <v>-2.5032756139445111E-2</v>
      </c>
      <c r="AC955" t="s">
        <v>5104</v>
      </c>
      <c r="AD955">
        <v>326278.70189000003</v>
      </c>
      <c r="AF955" t="s">
        <v>5104</v>
      </c>
      <c r="AG955">
        <v>-2.5032756139445111E-2</v>
      </c>
    </row>
    <row r="956" spans="1:33" hidden="1">
      <c r="A956" s="851" t="s">
        <v>5141</v>
      </c>
      <c r="B956" s="851" t="s">
        <v>5104</v>
      </c>
      <c r="C956" s="854">
        <v>47.332619999999999</v>
      </c>
      <c r="D956" s="854">
        <v>0</v>
      </c>
      <c r="E956" s="855">
        <v>-1</v>
      </c>
      <c r="F956" s="854">
        <v>633.57352000000003</v>
      </c>
      <c r="G956" s="854">
        <v>846.66457000000003</v>
      </c>
      <c r="H956" s="855">
        <v>0.33633200137530994</v>
      </c>
      <c r="I956" s="854">
        <v>775.08270000000005</v>
      </c>
      <c r="J956" s="855">
        <v>9.2353848176458975E-2</v>
      </c>
      <c r="K956" s="854">
        <v>11527.058950000001</v>
      </c>
      <c r="L956" s="854">
        <v>10795.26592</v>
      </c>
      <c r="M956" s="855">
        <v>-6.3484799823982918E-2</v>
      </c>
      <c r="O956" t="s">
        <v>5104</v>
      </c>
      <c r="P956">
        <v>47.332619999999999</v>
      </c>
      <c r="Q956">
        <v>0</v>
      </c>
      <c r="R956">
        <v>-1</v>
      </c>
      <c r="S956">
        <v>633.57352000000003</v>
      </c>
      <c r="T956">
        <v>846.66457000000003</v>
      </c>
      <c r="U956">
        <v>0.33633200137530994</v>
      </c>
      <c r="V956">
        <v>775.08270000000005</v>
      </c>
      <c r="W956">
        <v>9.2353848176458975E-2</v>
      </c>
      <c r="X956">
        <v>11527.058950000001</v>
      </c>
      <c r="Y956">
        <v>10795.26592</v>
      </c>
      <c r="Z956">
        <v>-6.3484799823982918E-2</v>
      </c>
      <c r="AC956" t="s">
        <v>5104</v>
      </c>
      <c r="AD956">
        <v>10795.26592</v>
      </c>
      <c r="AF956" t="s">
        <v>5104</v>
      </c>
      <c r="AG956">
        <v>-6.3484799823982918E-2</v>
      </c>
    </row>
    <row r="957" spans="1:33" hidden="1">
      <c r="A957" s="851" t="s">
        <v>5142</v>
      </c>
      <c r="B957" s="851" t="s">
        <v>5104</v>
      </c>
      <c r="C957" s="854">
        <v>1033.2564500000001</v>
      </c>
      <c r="D957" s="854">
        <v>235.20976999999999</v>
      </c>
      <c r="E957" s="855">
        <v>-0.77236070483760355</v>
      </c>
      <c r="F957" s="854">
        <v>19207.460470000002</v>
      </c>
      <c r="G957" s="854">
        <v>19638.048610000002</v>
      </c>
      <c r="H957" s="855">
        <v>2.2417754844401783E-2</v>
      </c>
      <c r="I957" s="854">
        <v>16289.85656</v>
      </c>
      <c r="J957" s="855">
        <v>0.20553846116862307</v>
      </c>
      <c r="K957" s="854">
        <v>181822.84669000001</v>
      </c>
      <c r="L957" s="854">
        <v>153786.94544000001</v>
      </c>
      <c r="M957" s="855">
        <v>-0.15419350076396054</v>
      </c>
      <c r="O957" t="s">
        <v>5104</v>
      </c>
      <c r="P957">
        <v>1033.2564500000001</v>
      </c>
      <c r="Q957">
        <v>235.20976999999999</v>
      </c>
      <c r="R957">
        <v>-0.77236070483760355</v>
      </c>
      <c r="S957">
        <v>19207.460470000002</v>
      </c>
      <c r="T957">
        <v>19638.048610000002</v>
      </c>
      <c r="U957">
        <v>2.2417754844401783E-2</v>
      </c>
      <c r="V957">
        <v>16289.85656</v>
      </c>
      <c r="W957">
        <v>0.20553846116862307</v>
      </c>
      <c r="X957">
        <v>181822.84669000001</v>
      </c>
      <c r="Y957">
        <v>153786.94544000001</v>
      </c>
      <c r="Z957">
        <v>-0.15419350076396054</v>
      </c>
      <c r="AC957" t="s">
        <v>5104</v>
      </c>
      <c r="AD957">
        <v>153786.94544000001</v>
      </c>
      <c r="AF957" t="s">
        <v>5104</v>
      </c>
      <c r="AG957">
        <v>-0.15419350076396054</v>
      </c>
    </row>
    <row r="958" spans="1:33" hidden="1">
      <c r="A958" s="851" t="s">
        <v>5143</v>
      </c>
      <c r="B958" s="851" t="s">
        <v>5104</v>
      </c>
      <c r="C958" s="854">
        <v>1614.48695</v>
      </c>
      <c r="D958" s="854">
        <v>0</v>
      </c>
      <c r="E958" s="855">
        <v>-1</v>
      </c>
      <c r="F958" s="854">
        <v>74051.344349999999</v>
      </c>
      <c r="G958" s="854">
        <v>46448.138359999997</v>
      </c>
      <c r="H958" s="855">
        <v>-0.37275766202885963</v>
      </c>
      <c r="I958" s="854">
        <v>58999.916640000003</v>
      </c>
      <c r="J958" s="855">
        <v>-0.21274230532539962</v>
      </c>
      <c r="K958" s="854">
        <v>602346.58591000002</v>
      </c>
      <c r="L958" s="854">
        <v>507207.20637000003</v>
      </c>
      <c r="M958" s="855">
        <v>-0.15794790203096676</v>
      </c>
      <c r="O958" t="s">
        <v>5104</v>
      </c>
      <c r="P958">
        <v>1614.48695</v>
      </c>
      <c r="Q958">
        <v>0</v>
      </c>
      <c r="R958">
        <v>-1</v>
      </c>
      <c r="S958">
        <v>74051.344349999999</v>
      </c>
      <c r="T958">
        <v>46448.138359999997</v>
      </c>
      <c r="U958">
        <v>-0.37275766202885963</v>
      </c>
      <c r="V958">
        <v>58999.916640000003</v>
      </c>
      <c r="W958">
        <v>-0.21274230532539962</v>
      </c>
      <c r="X958">
        <v>602346.58591000002</v>
      </c>
      <c r="Y958">
        <v>507207.20637000003</v>
      </c>
      <c r="Z958">
        <v>-0.15794790203096676</v>
      </c>
      <c r="AC958" t="s">
        <v>5104</v>
      </c>
      <c r="AD958">
        <v>507207.20637000003</v>
      </c>
      <c r="AF958" t="s">
        <v>5104</v>
      </c>
      <c r="AG958">
        <v>-0.15794790203096676</v>
      </c>
    </row>
    <row r="959" spans="1:33" hidden="1">
      <c r="A959" s="851" t="s">
        <v>5144</v>
      </c>
      <c r="B959" s="851" t="s">
        <v>5104</v>
      </c>
      <c r="C959" s="854">
        <v>1171.2030999999999</v>
      </c>
      <c r="D959" s="854">
        <v>602.649</v>
      </c>
      <c r="E959" s="855">
        <v>-0.4854444972012113</v>
      </c>
      <c r="F959" s="854">
        <v>29873.801769999998</v>
      </c>
      <c r="G959" s="854">
        <v>31470.215260000001</v>
      </c>
      <c r="H959" s="855">
        <v>5.3438578132467995E-2</v>
      </c>
      <c r="I959" s="854">
        <v>17903.806049999999</v>
      </c>
      <c r="J959" s="855">
        <v>0.75773883899954342</v>
      </c>
      <c r="K959" s="854">
        <v>134336.21794999999</v>
      </c>
      <c r="L959" s="854">
        <v>137425.96036</v>
      </c>
      <c r="M959" s="855">
        <v>2.3000069952468172E-2</v>
      </c>
      <c r="O959" t="s">
        <v>5104</v>
      </c>
      <c r="P959">
        <v>1171.2030999999999</v>
      </c>
      <c r="Q959">
        <v>602.649</v>
      </c>
      <c r="R959">
        <v>-0.4854444972012113</v>
      </c>
      <c r="S959">
        <v>29873.801769999998</v>
      </c>
      <c r="T959">
        <v>31470.215260000001</v>
      </c>
      <c r="U959">
        <v>5.3438578132467995E-2</v>
      </c>
      <c r="V959">
        <v>17903.806049999999</v>
      </c>
      <c r="W959">
        <v>0.75773883899954342</v>
      </c>
      <c r="X959">
        <v>134336.21794999999</v>
      </c>
      <c r="Y959">
        <v>137425.96036</v>
      </c>
      <c r="Z959">
        <v>2.3000069952468172E-2</v>
      </c>
      <c r="AC959" t="s">
        <v>5104</v>
      </c>
      <c r="AD959">
        <v>137425.96036</v>
      </c>
      <c r="AF959" t="s">
        <v>5104</v>
      </c>
      <c r="AG959">
        <v>2.3000069952468172E-2</v>
      </c>
    </row>
    <row r="960" spans="1:33" hidden="1">
      <c r="A960" s="851" t="s">
        <v>5145</v>
      </c>
      <c r="B960" s="851" t="s">
        <v>5104</v>
      </c>
      <c r="C960" s="854">
        <v>1362.1679799999999</v>
      </c>
      <c r="D960" s="854">
        <v>0</v>
      </c>
      <c r="E960" s="855">
        <v>-1</v>
      </c>
      <c r="F960" s="854">
        <v>12223.976350000001</v>
      </c>
      <c r="G960" s="854">
        <v>7547.9609799999998</v>
      </c>
      <c r="H960" s="855">
        <v>-0.38252817545740758</v>
      </c>
      <c r="I960" s="854">
        <v>3865.7395000000001</v>
      </c>
      <c r="J960" s="855">
        <v>0.95252705982904429</v>
      </c>
      <c r="K960" s="854">
        <v>150610.25128</v>
      </c>
      <c r="L960" s="854">
        <v>69455.10858</v>
      </c>
      <c r="M960" s="855">
        <v>-0.53884209082902479</v>
      </c>
      <c r="O960" t="s">
        <v>5104</v>
      </c>
      <c r="P960">
        <v>1362.1679799999999</v>
      </c>
      <c r="Q960">
        <v>0</v>
      </c>
      <c r="R960">
        <v>-1</v>
      </c>
      <c r="S960">
        <v>12223.976350000001</v>
      </c>
      <c r="T960">
        <v>7547.9609799999998</v>
      </c>
      <c r="U960">
        <v>-0.38252817545740758</v>
      </c>
      <c r="V960">
        <v>3865.7395000000001</v>
      </c>
      <c r="W960">
        <v>0.95252705982904429</v>
      </c>
      <c r="X960">
        <v>150610.25128</v>
      </c>
      <c r="Y960">
        <v>69455.10858</v>
      </c>
      <c r="Z960">
        <v>-0.53884209082902479</v>
      </c>
      <c r="AC960" t="s">
        <v>5104</v>
      </c>
      <c r="AD960">
        <v>69455.10858</v>
      </c>
      <c r="AF960" t="s">
        <v>5104</v>
      </c>
      <c r="AG960">
        <v>-0.53884209082902479</v>
      </c>
    </row>
    <row r="961" spans="1:33" hidden="1">
      <c r="A961" s="852" t="s">
        <v>735</v>
      </c>
      <c r="B961" s="852" t="s">
        <v>5104</v>
      </c>
      <c r="C961" s="856">
        <v>54624.690990000003</v>
      </c>
      <c r="D961" s="856">
        <v>11253.110290000001</v>
      </c>
      <c r="E961" s="857">
        <v>-0.79399223892982618</v>
      </c>
      <c r="F961" s="856">
        <v>860354.67628999997</v>
      </c>
      <c r="G961" s="856">
        <v>850086.89633000002</v>
      </c>
      <c r="H961" s="857">
        <v>-1.1934357123827621E-2</v>
      </c>
      <c r="I961" s="856">
        <v>881904.55712000001</v>
      </c>
      <c r="J961" s="857">
        <v>-3.6078349446232227E-2</v>
      </c>
      <c r="K961" s="856">
        <v>8974459.0867999997</v>
      </c>
      <c r="L961" s="856">
        <v>8955507.4527000003</v>
      </c>
      <c r="M961" s="857">
        <v>-2.1117299568365056E-3</v>
      </c>
      <c r="O961" t="s">
        <v>5104</v>
      </c>
      <c r="P961">
        <v>54624.690990000003</v>
      </c>
      <c r="Q961">
        <v>11253.110290000001</v>
      </c>
      <c r="R961">
        <v>-0.79399223892982618</v>
      </c>
      <c r="S961">
        <v>860354.67628999997</v>
      </c>
      <c r="T961">
        <v>850086.89633000002</v>
      </c>
      <c r="U961">
        <v>-1.1934357123827621E-2</v>
      </c>
      <c r="V961">
        <v>881904.55712000001</v>
      </c>
      <c r="W961">
        <v>-3.6078349446232227E-2</v>
      </c>
      <c r="X961">
        <v>8974459.0867999997</v>
      </c>
      <c r="Y961">
        <v>8955507.4527000003</v>
      </c>
      <c r="Z961">
        <v>-2.1117299568365056E-3</v>
      </c>
      <c r="AC961" t="s">
        <v>5104</v>
      </c>
      <c r="AD961">
        <v>8955507.4527000003</v>
      </c>
      <c r="AF961" t="s">
        <v>5104</v>
      </c>
      <c r="AG961">
        <v>-2.1117299568365056E-3</v>
      </c>
    </row>
    <row r="962" spans="1:33" hidden="1">
      <c r="A962" s="851" t="s">
        <v>5119</v>
      </c>
      <c r="B962" s="851" t="s">
        <v>684</v>
      </c>
      <c r="C962" s="854">
        <v>697.17902000000004</v>
      </c>
      <c r="D962" s="854">
        <v>0</v>
      </c>
      <c r="E962" s="855">
        <v>-1</v>
      </c>
      <c r="F962" s="854">
        <v>26529.215240000001</v>
      </c>
      <c r="G962" s="854">
        <v>12451.222460000001</v>
      </c>
      <c r="H962" s="855">
        <v>-0.53065997816526433</v>
      </c>
      <c r="I962" s="854">
        <v>19783.986669999998</v>
      </c>
      <c r="J962" s="855">
        <v>-0.37064138448491979</v>
      </c>
      <c r="K962" s="854">
        <v>226218.47502000001</v>
      </c>
      <c r="L962" s="854">
        <v>221238.90220000001</v>
      </c>
      <c r="M962" s="855">
        <v>-2.2012228751695728E-2</v>
      </c>
      <c r="O962" t="s">
        <v>684</v>
      </c>
      <c r="P962">
        <v>697.17902000000004</v>
      </c>
      <c r="Q962">
        <v>0</v>
      </c>
      <c r="R962">
        <v>-1</v>
      </c>
      <c r="S962">
        <v>26529.215240000001</v>
      </c>
      <c r="T962">
        <v>12451.222460000001</v>
      </c>
      <c r="U962">
        <v>-0.53065997816526433</v>
      </c>
      <c r="V962">
        <v>19783.986669999998</v>
      </c>
      <c r="W962">
        <v>-0.37064138448491979</v>
      </c>
      <c r="X962">
        <v>226218.47502000001</v>
      </c>
      <c r="Y962">
        <v>221238.90220000001</v>
      </c>
      <c r="Z962">
        <v>-2.2012228751695728E-2</v>
      </c>
      <c r="AC962" t="s">
        <v>684</v>
      </c>
      <c r="AD962">
        <v>221238.90220000001</v>
      </c>
      <c r="AF962" t="s">
        <v>684</v>
      </c>
      <c r="AG962">
        <v>-2.2012228751695728E-2</v>
      </c>
    </row>
    <row r="963" spans="1:33" hidden="1">
      <c r="A963" s="851" t="s">
        <v>5120</v>
      </c>
      <c r="B963" s="851" t="s">
        <v>684</v>
      </c>
      <c r="C963" s="854">
        <v>0</v>
      </c>
      <c r="D963" s="854">
        <v>0</v>
      </c>
      <c r="E963" s="855" t="s">
        <v>1082</v>
      </c>
      <c r="F963" s="854">
        <v>106.28559</v>
      </c>
      <c r="G963" s="854">
        <v>143.12705</v>
      </c>
      <c r="H963" s="855">
        <v>0.34662704511495868</v>
      </c>
      <c r="I963" s="854">
        <v>70.947789999999998</v>
      </c>
      <c r="J963" s="855">
        <v>1.0173574116966857</v>
      </c>
      <c r="K963" s="854">
        <v>1466.0632499999999</v>
      </c>
      <c r="L963" s="854">
        <v>1218.9750799999999</v>
      </c>
      <c r="M963" s="855">
        <v>-0.16853854702380677</v>
      </c>
      <c r="O963" t="s">
        <v>684</v>
      </c>
      <c r="P963">
        <v>0</v>
      </c>
      <c r="Q963">
        <v>0</v>
      </c>
      <c r="R963" t="s">
        <v>1082</v>
      </c>
      <c r="S963">
        <v>106.28559</v>
      </c>
      <c r="T963">
        <v>143.12705</v>
      </c>
      <c r="U963">
        <v>0.34662704511495868</v>
      </c>
      <c r="V963">
        <v>70.947789999999998</v>
      </c>
      <c r="W963">
        <v>1.0173574116966857</v>
      </c>
      <c r="X963">
        <v>1466.0632499999999</v>
      </c>
      <c r="Y963">
        <v>1218.9750799999999</v>
      </c>
      <c r="Z963">
        <v>-0.16853854702380677</v>
      </c>
      <c r="AC963" t="s">
        <v>684</v>
      </c>
      <c r="AD963">
        <v>1218.9750799999999</v>
      </c>
      <c r="AF963" t="s">
        <v>684</v>
      </c>
      <c r="AG963">
        <v>-0.16853854702380677</v>
      </c>
    </row>
    <row r="964" spans="1:33" hidden="1">
      <c r="A964" s="851" t="s">
        <v>5121</v>
      </c>
      <c r="B964" s="851" t="s">
        <v>684</v>
      </c>
      <c r="C964" s="854">
        <v>0</v>
      </c>
      <c r="D964" s="854">
        <v>0</v>
      </c>
      <c r="E964" s="855" t="s">
        <v>1082</v>
      </c>
      <c r="F964" s="854">
        <v>0.28681000000000001</v>
      </c>
      <c r="G964" s="854">
        <v>15.80002</v>
      </c>
      <c r="H964" s="855">
        <v>54.088804434991808</v>
      </c>
      <c r="I964" s="854">
        <v>0</v>
      </c>
      <c r="J964" s="855" t="s">
        <v>1082</v>
      </c>
      <c r="K964" s="854">
        <v>108.37983</v>
      </c>
      <c r="L964" s="854">
        <v>265.66937000000001</v>
      </c>
      <c r="M964" s="855">
        <v>1.4512805565389799</v>
      </c>
      <c r="O964" t="s">
        <v>684</v>
      </c>
      <c r="P964">
        <v>0</v>
      </c>
      <c r="Q964">
        <v>0</v>
      </c>
      <c r="R964" t="s">
        <v>1082</v>
      </c>
      <c r="S964">
        <v>0.28681000000000001</v>
      </c>
      <c r="T964">
        <v>15.80002</v>
      </c>
      <c r="U964">
        <v>54.088804434991808</v>
      </c>
      <c r="V964">
        <v>0</v>
      </c>
      <c r="W964" t="s">
        <v>1082</v>
      </c>
      <c r="X964">
        <v>108.37983</v>
      </c>
      <c r="Y964">
        <v>265.66937000000001</v>
      </c>
      <c r="Z964">
        <v>1.4512805565389799</v>
      </c>
      <c r="AC964" t="s">
        <v>684</v>
      </c>
      <c r="AD964">
        <v>265.66937000000001</v>
      </c>
      <c r="AF964" t="s">
        <v>684</v>
      </c>
      <c r="AG964">
        <v>1.4512805565389799</v>
      </c>
    </row>
    <row r="965" spans="1:33" hidden="1">
      <c r="A965" s="851" t="s">
        <v>5122</v>
      </c>
      <c r="B965" s="851" t="s">
        <v>684</v>
      </c>
      <c r="C965" s="854">
        <v>0</v>
      </c>
      <c r="D965" s="854">
        <v>0</v>
      </c>
      <c r="E965" s="855" t="s">
        <v>1082</v>
      </c>
      <c r="F965" s="854">
        <v>0</v>
      </c>
      <c r="G965" s="854">
        <v>0</v>
      </c>
      <c r="H965" s="855" t="s">
        <v>1082</v>
      </c>
      <c r="I965" s="854">
        <v>0</v>
      </c>
      <c r="J965" s="855" t="s">
        <v>1082</v>
      </c>
      <c r="K965" s="854">
        <v>0</v>
      </c>
      <c r="L965" s="854">
        <v>6.0838999999999999</v>
      </c>
      <c r="M965" s="855" t="s">
        <v>1082</v>
      </c>
      <c r="O965" t="s">
        <v>684</v>
      </c>
      <c r="P965">
        <v>0</v>
      </c>
      <c r="Q965">
        <v>0</v>
      </c>
      <c r="R965" t="s">
        <v>1082</v>
      </c>
      <c r="S965">
        <v>0</v>
      </c>
      <c r="T965">
        <v>0</v>
      </c>
      <c r="U965" t="s">
        <v>1082</v>
      </c>
      <c r="V965">
        <v>0</v>
      </c>
      <c r="W965" t="s">
        <v>1082</v>
      </c>
      <c r="X965">
        <v>0</v>
      </c>
      <c r="Y965">
        <v>6.0838999999999999</v>
      </c>
      <c r="Z965" t="s">
        <v>1082</v>
      </c>
      <c r="AC965" t="s">
        <v>684</v>
      </c>
      <c r="AD965">
        <v>6.0838999999999999</v>
      </c>
      <c r="AF965" t="s">
        <v>684</v>
      </c>
      <c r="AG965" t="s">
        <v>1082</v>
      </c>
    </row>
    <row r="966" spans="1:33">
      <c r="A966" s="851" t="s">
        <v>5124</v>
      </c>
      <c r="B966" s="851" t="s">
        <v>684</v>
      </c>
      <c r="C966" s="854">
        <v>0</v>
      </c>
      <c r="D966" s="854">
        <v>0</v>
      </c>
      <c r="E966" s="855" t="s">
        <v>1082</v>
      </c>
      <c r="F966" s="854">
        <v>7.1</v>
      </c>
      <c r="G966" s="854">
        <v>16.231459999999998</v>
      </c>
      <c r="H966" s="855">
        <v>1.2861211267605634</v>
      </c>
      <c r="I966" s="854">
        <v>98</v>
      </c>
      <c r="J966" s="855">
        <v>-0.83437285714285714</v>
      </c>
      <c r="K966" s="854">
        <v>510.03392000000002</v>
      </c>
      <c r="L966" s="854">
        <v>513.52139999999997</v>
      </c>
      <c r="M966" s="855">
        <v>6.8377413015980881E-3</v>
      </c>
      <c r="O966" t="s">
        <v>4846</v>
      </c>
      <c r="P966">
        <v>0</v>
      </c>
      <c r="Q966">
        <v>0.11434999999999999</v>
      </c>
      <c r="R966" t="s">
        <v>1082</v>
      </c>
      <c r="S966">
        <v>201.70779999999999</v>
      </c>
      <c r="T966">
        <v>448.08058999999997</v>
      </c>
      <c r="U966">
        <v>1.2214341240150355</v>
      </c>
      <c r="V966">
        <v>87.971890000000002</v>
      </c>
      <c r="W966">
        <v>4.0934518969639049</v>
      </c>
      <c r="X966">
        <v>2657.6565399999999</v>
      </c>
      <c r="Y966">
        <v>2081.1199299999998</v>
      </c>
      <c r="Z966">
        <v>-0.21693420550121201</v>
      </c>
      <c r="AC966" t="s">
        <v>4846</v>
      </c>
      <c r="AD966">
        <v>2081.1199299999998</v>
      </c>
      <c r="AF966" t="s">
        <v>4846</v>
      </c>
      <c r="AG966">
        <v>-0.21693420550121201</v>
      </c>
    </row>
    <row r="967" spans="1:33" hidden="1">
      <c r="A967" s="851" t="s">
        <v>5126</v>
      </c>
      <c r="B967" s="851" t="s">
        <v>684</v>
      </c>
      <c r="C967" s="854">
        <v>0</v>
      </c>
      <c r="D967" s="854">
        <v>0</v>
      </c>
      <c r="E967" s="855" t="s">
        <v>1082</v>
      </c>
      <c r="F967" s="854">
        <v>0</v>
      </c>
      <c r="G967" s="854">
        <v>0</v>
      </c>
      <c r="H967" s="855" t="s">
        <v>1082</v>
      </c>
      <c r="I967" s="854">
        <v>0</v>
      </c>
      <c r="J967" s="855" t="s">
        <v>1082</v>
      </c>
      <c r="K967" s="854">
        <v>0</v>
      </c>
      <c r="L967" s="854">
        <v>0</v>
      </c>
      <c r="M967" s="855" t="s">
        <v>1082</v>
      </c>
      <c r="O967" t="s">
        <v>684</v>
      </c>
      <c r="P967">
        <v>0</v>
      </c>
      <c r="Q967">
        <v>0</v>
      </c>
      <c r="R967" t="s">
        <v>1082</v>
      </c>
      <c r="S967">
        <v>0</v>
      </c>
      <c r="T967">
        <v>0</v>
      </c>
      <c r="U967" t="s">
        <v>1082</v>
      </c>
      <c r="V967">
        <v>0</v>
      </c>
      <c r="W967" t="s">
        <v>1082</v>
      </c>
      <c r="X967">
        <v>0</v>
      </c>
      <c r="Y967">
        <v>0</v>
      </c>
      <c r="Z967" t="s">
        <v>1082</v>
      </c>
      <c r="AC967" t="s">
        <v>684</v>
      </c>
      <c r="AD967">
        <v>0</v>
      </c>
      <c r="AF967" t="s">
        <v>684</v>
      </c>
      <c r="AG967" t="s">
        <v>1082</v>
      </c>
    </row>
    <row r="968" spans="1:33" hidden="1">
      <c r="A968" s="851" t="s">
        <v>5127</v>
      </c>
      <c r="B968" s="851" t="s">
        <v>684</v>
      </c>
      <c r="C968" s="854">
        <v>0</v>
      </c>
      <c r="D968" s="854">
        <v>0</v>
      </c>
      <c r="E968" s="855" t="s">
        <v>1082</v>
      </c>
      <c r="F968" s="854">
        <v>0</v>
      </c>
      <c r="G968" s="854">
        <v>0</v>
      </c>
      <c r="H968" s="855" t="s">
        <v>1082</v>
      </c>
      <c r="I968" s="854">
        <v>0</v>
      </c>
      <c r="J968" s="855" t="s">
        <v>1082</v>
      </c>
      <c r="K968" s="854">
        <v>0</v>
      </c>
      <c r="L968" s="854">
        <v>0.50624999999999998</v>
      </c>
      <c r="M968" s="855" t="s">
        <v>1082</v>
      </c>
      <c r="O968" t="s">
        <v>684</v>
      </c>
      <c r="P968">
        <v>0</v>
      </c>
      <c r="Q968">
        <v>0</v>
      </c>
      <c r="R968" t="s">
        <v>1082</v>
      </c>
      <c r="S968">
        <v>0</v>
      </c>
      <c r="T968">
        <v>0</v>
      </c>
      <c r="U968" t="s">
        <v>1082</v>
      </c>
      <c r="V968">
        <v>0</v>
      </c>
      <c r="W968" t="s">
        <v>1082</v>
      </c>
      <c r="X968">
        <v>0</v>
      </c>
      <c r="Y968">
        <v>0.50624999999999998</v>
      </c>
      <c r="Z968" t="s">
        <v>1082</v>
      </c>
      <c r="AC968" t="s">
        <v>684</v>
      </c>
      <c r="AD968">
        <v>0.50624999999999998</v>
      </c>
      <c r="AF968" t="s">
        <v>684</v>
      </c>
      <c r="AG968" t="s">
        <v>1082</v>
      </c>
    </row>
    <row r="969" spans="1:33" hidden="1">
      <c r="A969" s="851" t="s">
        <v>5128</v>
      </c>
      <c r="B969" s="851" t="s">
        <v>684</v>
      </c>
      <c r="C969" s="854">
        <v>94.647549999999995</v>
      </c>
      <c r="D969" s="854">
        <v>102.42993</v>
      </c>
      <c r="E969" s="855">
        <v>8.2224843643601941E-2</v>
      </c>
      <c r="F969" s="854">
        <v>471.94693000000001</v>
      </c>
      <c r="G969" s="854">
        <v>1227.7428299999999</v>
      </c>
      <c r="H969" s="855">
        <v>1.6014425605014528</v>
      </c>
      <c r="I969" s="854">
        <v>396.68797999999998</v>
      </c>
      <c r="J969" s="855">
        <v>2.0949836947416456</v>
      </c>
      <c r="K969" s="854">
        <v>6842.5307499999999</v>
      </c>
      <c r="L969" s="854">
        <v>7256.9564499999997</v>
      </c>
      <c r="M969" s="855">
        <v>6.056614360118151E-2</v>
      </c>
      <c r="O969" t="s">
        <v>684</v>
      </c>
      <c r="P969">
        <v>94.647549999999995</v>
      </c>
      <c r="Q969">
        <v>102.42993</v>
      </c>
      <c r="R969">
        <v>8.2224843643601941E-2</v>
      </c>
      <c r="S969">
        <v>471.94693000000001</v>
      </c>
      <c r="T969">
        <v>1227.7428299999999</v>
      </c>
      <c r="U969">
        <v>1.6014425605014528</v>
      </c>
      <c r="V969">
        <v>396.68797999999998</v>
      </c>
      <c r="W969">
        <v>2.0949836947416456</v>
      </c>
      <c r="X969">
        <v>6842.5307499999999</v>
      </c>
      <c r="Y969">
        <v>7256.9564499999997</v>
      </c>
      <c r="Z969">
        <v>6.056614360118151E-2</v>
      </c>
      <c r="AC969" t="s">
        <v>684</v>
      </c>
      <c r="AD969">
        <v>7256.9564499999997</v>
      </c>
      <c r="AF969" t="s">
        <v>684</v>
      </c>
      <c r="AG969">
        <v>6.056614360118151E-2</v>
      </c>
    </row>
    <row r="970" spans="1:33" hidden="1">
      <c r="A970" s="851" t="s">
        <v>5129</v>
      </c>
      <c r="B970" s="851" t="s">
        <v>684</v>
      </c>
      <c r="C970" s="854">
        <v>0</v>
      </c>
      <c r="D970" s="854">
        <v>0</v>
      </c>
      <c r="E970" s="855" t="s">
        <v>1082</v>
      </c>
      <c r="F970" s="854">
        <v>0</v>
      </c>
      <c r="G970" s="854">
        <v>0</v>
      </c>
      <c r="H970" s="855" t="s">
        <v>1082</v>
      </c>
      <c r="I970" s="854">
        <v>0</v>
      </c>
      <c r="J970" s="855" t="s">
        <v>1082</v>
      </c>
      <c r="K970" s="854">
        <v>28.8</v>
      </c>
      <c r="L970" s="854">
        <v>20.055759999999999</v>
      </c>
      <c r="M970" s="855">
        <v>-0.30361944444444444</v>
      </c>
      <c r="O970" t="s">
        <v>684</v>
      </c>
      <c r="P970">
        <v>0</v>
      </c>
      <c r="Q970">
        <v>0</v>
      </c>
      <c r="R970" t="s">
        <v>1082</v>
      </c>
      <c r="S970">
        <v>0</v>
      </c>
      <c r="T970">
        <v>0</v>
      </c>
      <c r="U970" t="s">
        <v>1082</v>
      </c>
      <c r="V970">
        <v>0</v>
      </c>
      <c r="W970" t="s">
        <v>1082</v>
      </c>
      <c r="X970">
        <v>28.8</v>
      </c>
      <c r="Y970">
        <v>20.055759999999999</v>
      </c>
      <c r="Z970">
        <v>-0.30361944444444444</v>
      </c>
      <c r="AC970" t="s">
        <v>684</v>
      </c>
      <c r="AD970">
        <v>20.055759999999999</v>
      </c>
      <c r="AF970" t="s">
        <v>684</v>
      </c>
      <c r="AG970">
        <v>-0.30361944444444444</v>
      </c>
    </row>
    <row r="971" spans="1:33" hidden="1">
      <c r="A971" s="851" t="s">
        <v>5130</v>
      </c>
      <c r="B971" s="851" t="s">
        <v>684</v>
      </c>
      <c r="C971" s="854">
        <v>0</v>
      </c>
      <c r="D971" s="854">
        <v>0</v>
      </c>
      <c r="E971" s="855" t="s">
        <v>1082</v>
      </c>
      <c r="F971" s="854">
        <v>94.203909999999993</v>
      </c>
      <c r="G971" s="854">
        <v>657.09522000000004</v>
      </c>
      <c r="H971" s="855">
        <v>5.9752435965768305</v>
      </c>
      <c r="I971" s="854">
        <v>59.700839999999999</v>
      </c>
      <c r="J971" s="855">
        <v>10.006465235665027</v>
      </c>
      <c r="K971" s="854">
        <v>730.30121999999994</v>
      </c>
      <c r="L971" s="854">
        <v>1795.3701100000001</v>
      </c>
      <c r="M971" s="855">
        <v>1.4583967010215324</v>
      </c>
      <c r="O971" t="s">
        <v>684</v>
      </c>
      <c r="P971">
        <v>0</v>
      </c>
      <c r="Q971">
        <v>0</v>
      </c>
      <c r="R971" t="s">
        <v>1082</v>
      </c>
      <c r="S971">
        <v>94.203909999999993</v>
      </c>
      <c r="T971">
        <v>657.09522000000004</v>
      </c>
      <c r="U971">
        <v>5.9752435965768305</v>
      </c>
      <c r="V971">
        <v>59.700839999999999</v>
      </c>
      <c r="W971">
        <v>10.006465235665027</v>
      </c>
      <c r="X971">
        <v>730.30121999999994</v>
      </c>
      <c r="Y971">
        <v>1795.3701100000001</v>
      </c>
      <c r="Z971">
        <v>1.4583967010215324</v>
      </c>
      <c r="AC971" t="s">
        <v>684</v>
      </c>
      <c r="AD971">
        <v>1795.3701100000001</v>
      </c>
      <c r="AF971" t="s">
        <v>684</v>
      </c>
      <c r="AG971">
        <v>1.4583967010215324</v>
      </c>
    </row>
    <row r="972" spans="1:33" hidden="1">
      <c r="A972" s="851" t="s">
        <v>5131</v>
      </c>
      <c r="B972" s="851" t="s">
        <v>684</v>
      </c>
      <c r="C972" s="854">
        <v>0</v>
      </c>
      <c r="D972" s="854">
        <v>0</v>
      </c>
      <c r="E972" s="855" t="s">
        <v>1082</v>
      </c>
      <c r="F972" s="854">
        <v>112.32411999999999</v>
      </c>
      <c r="G972" s="854">
        <v>61.531849999999999</v>
      </c>
      <c r="H972" s="855">
        <v>-0.45219379417350425</v>
      </c>
      <c r="I972" s="854">
        <v>54.084240000000001</v>
      </c>
      <c r="J972" s="855">
        <v>0.13770388564210201</v>
      </c>
      <c r="K972" s="854">
        <v>730.64522999999997</v>
      </c>
      <c r="L972" s="854">
        <v>1138.79636</v>
      </c>
      <c r="M972" s="855">
        <v>0.55861738808587047</v>
      </c>
      <c r="O972" t="s">
        <v>684</v>
      </c>
      <c r="P972">
        <v>0</v>
      </c>
      <c r="Q972">
        <v>0</v>
      </c>
      <c r="R972" t="s">
        <v>1082</v>
      </c>
      <c r="S972">
        <v>112.32411999999999</v>
      </c>
      <c r="T972">
        <v>61.531849999999999</v>
      </c>
      <c r="U972">
        <v>-0.45219379417350425</v>
      </c>
      <c r="V972">
        <v>54.084240000000001</v>
      </c>
      <c r="W972">
        <v>0.13770388564210201</v>
      </c>
      <c r="X972">
        <v>730.64522999999997</v>
      </c>
      <c r="Y972">
        <v>1138.79636</v>
      </c>
      <c r="Z972">
        <v>0.55861738808587047</v>
      </c>
      <c r="AC972" t="s">
        <v>684</v>
      </c>
      <c r="AD972">
        <v>1138.79636</v>
      </c>
      <c r="AF972" t="s">
        <v>684</v>
      </c>
      <c r="AG972">
        <v>0.55861738808587047</v>
      </c>
    </row>
    <row r="973" spans="1:33" hidden="1">
      <c r="A973" s="851" t="s">
        <v>5132</v>
      </c>
      <c r="B973" s="851" t="s">
        <v>684</v>
      </c>
      <c r="C973" s="854">
        <v>0</v>
      </c>
      <c r="D973" s="854">
        <v>0</v>
      </c>
      <c r="E973" s="855" t="s">
        <v>1082</v>
      </c>
      <c r="F973" s="854">
        <v>0</v>
      </c>
      <c r="G973" s="854">
        <v>0</v>
      </c>
      <c r="H973" s="855" t="s">
        <v>1082</v>
      </c>
      <c r="I973" s="854">
        <v>0</v>
      </c>
      <c r="J973" s="855" t="s">
        <v>1082</v>
      </c>
      <c r="K973" s="854">
        <v>0</v>
      </c>
      <c r="L973" s="854">
        <v>2.41987</v>
      </c>
      <c r="M973" s="855" t="s">
        <v>1082</v>
      </c>
      <c r="O973" t="s">
        <v>684</v>
      </c>
      <c r="P973">
        <v>0</v>
      </c>
      <c r="Q973">
        <v>0</v>
      </c>
      <c r="R973" t="s">
        <v>1082</v>
      </c>
      <c r="S973">
        <v>0</v>
      </c>
      <c r="T973">
        <v>0</v>
      </c>
      <c r="U973" t="s">
        <v>1082</v>
      </c>
      <c r="V973">
        <v>0</v>
      </c>
      <c r="W973" t="s">
        <v>1082</v>
      </c>
      <c r="X973">
        <v>0</v>
      </c>
      <c r="Y973">
        <v>2.41987</v>
      </c>
      <c r="Z973" t="s">
        <v>1082</v>
      </c>
      <c r="AC973" t="s">
        <v>684</v>
      </c>
      <c r="AD973">
        <v>2.41987</v>
      </c>
      <c r="AF973" t="s">
        <v>684</v>
      </c>
      <c r="AG973" t="s">
        <v>1082</v>
      </c>
    </row>
    <row r="974" spans="1:33" hidden="1">
      <c r="A974" s="851" t="s">
        <v>5133</v>
      </c>
      <c r="B974" s="851" t="s">
        <v>684</v>
      </c>
      <c r="C974" s="854">
        <v>0</v>
      </c>
      <c r="D974" s="854">
        <v>0</v>
      </c>
      <c r="E974" s="855" t="s">
        <v>1082</v>
      </c>
      <c r="F974" s="854">
        <v>0</v>
      </c>
      <c r="G974" s="854">
        <v>167.10351</v>
      </c>
      <c r="H974" s="855" t="s">
        <v>1082</v>
      </c>
      <c r="I974" s="854">
        <v>108.9273</v>
      </c>
      <c r="J974" s="855">
        <v>0.53408291585305068</v>
      </c>
      <c r="K974" s="854">
        <v>495.69096999999999</v>
      </c>
      <c r="L974" s="854">
        <v>444.55853999999999</v>
      </c>
      <c r="M974" s="855">
        <v>-0.10315384603435485</v>
      </c>
      <c r="O974" t="s">
        <v>684</v>
      </c>
      <c r="P974">
        <v>0</v>
      </c>
      <c r="Q974">
        <v>0</v>
      </c>
      <c r="R974" t="s">
        <v>1082</v>
      </c>
      <c r="S974">
        <v>0</v>
      </c>
      <c r="T974">
        <v>167.10351</v>
      </c>
      <c r="U974" t="s">
        <v>1082</v>
      </c>
      <c r="V974">
        <v>108.9273</v>
      </c>
      <c r="W974">
        <v>0.53408291585305068</v>
      </c>
      <c r="X974">
        <v>495.69096999999999</v>
      </c>
      <c r="Y974">
        <v>444.55853999999999</v>
      </c>
      <c r="Z974">
        <v>-0.10315384603435485</v>
      </c>
      <c r="AC974" t="s">
        <v>684</v>
      </c>
      <c r="AD974">
        <v>444.55853999999999</v>
      </c>
      <c r="AF974" t="s">
        <v>684</v>
      </c>
      <c r="AG974">
        <v>-0.10315384603435485</v>
      </c>
    </row>
    <row r="975" spans="1:33" hidden="1">
      <c r="A975" s="851" t="s">
        <v>5134</v>
      </c>
      <c r="B975" s="851" t="s">
        <v>684</v>
      </c>
      <c r="C975" s="854">
        <v>65.403109999999998</v>
      </c>
      <c r="D975" s="854">
        <v>0</v>
      </c>
      <c r="E975" s="855">
        <v>-1</v>
      </c>
      <c r="F975" s="854">
        <v>1253.49611</v>
      </c>
      <c r="G975" s="854">
        <v>636.46943999999996</v>
      </c>
      <c r="H975" s="855">
        <v>-0.49224458303265106</v>
      </c>
      <c r="I975" s="854">
        <v>312.62418000000002</v>
      </c>
      <c r="J975" s="855">
        <v>1.0358931929065753</v>
      </c>
      <c r="K975" s="854">
        <v>6638.2526399999997</v>
      </c>
      <c r="L975" s="854">
        <v>9510.5882000000001</v>
      </c>
      <c r="M975" s="855">
        <v>0.43269452305750145</v>
      </c>
      <c r="O975" t="s">
        <v>684</v>
      </c>
      <c r="P975">
        <v>65.403109999999998</v>
      </c>
      <c r="Q975">
        <v>0</v>
      </c>
      <c r="R975">
        <v>-1</v>
      </c>
      <c r="S975">
        <v>1253.49611</v>
      </c>
      <c r="T975">
        <v>636.46943999999996</v>
      </c>
      <c r="U975">
        <v>-0.49224458303265106</v>
      </c>
      <c r="V975">
        <v>312.62418000000002</v>
      </c>
      <c r="W975">
        <v>1.0358931929065753</v>
      </c>
      <c r="X975">
        <v>6638.2526399999997</v>
      </c>
      <c r="Y975">
        <v>9510.5882000000001</v>
      </c>
      <c r="Z975">
        <v>0.43269452305750145</v>
      </c>
      <c r="AC975" t="s">
        <v>684</v>
      </c>
      <c r="AD975">
        <v>9510.5882000000001</v>
      </c>
      <c r="AF975" t="s">
        <v>684</v>
      </c>
      <c r="AG975">
        <v>0.43269452305750145</v>
      </c>
    </row>
    <row r="976" spans="1:33" hidden="1">
      <c r="A976" s="851" t="s">
        <v>5135</v>
      </c>
      <c r="B976" s="851" t="s">
        <v>684</v>
      </c>
      <c r="C976" s="854">
        <v>0</v>
      </c>
      <c r="D976" s="854">
        <v>0</v>
      </c>
      <c r="E976" s="855" t="s">
        <v>1082</v>
      </c>
      <c r="F976" s="854">
        <v>29.206790000000002</v>
      </c>
      <c r="G976" s="854">
        <v>15.04792</v>
      </c>
      <c r="H976" s="855">
        <v>-0.48478008024846286</v>
      </c>
      <c r="I976" s="854">
        <v>10.43548</v>
      </c>
      <c r="J976" s="855">
        <v>0.4419959599366774</v>
      </c>
      <c r="K976" s="854">
        <v>76.621070000000003</v>
      </c>
      <c r="L976" s="854">
        <v>93.78725</v>
      </c>
      <c r="M976" s="855">
        <v>0.22403994097185009</v>
      </c>
      <c r="O976" t="s">
        <v>684</v>
      </c>
      <c r="P976">
        <v>0</v>
      </c>
      <c r="Q976">
        <v>0</v>
      </c>
      <c r="R976" t="s">
        <v>1082</v>
      </c>
      <c r="S976">
        <v>29.206790000000002</v>
      </c>
      <c r="T976">
        <v>15.04792</v>
      </c>
      <c r="U976">
        <v>-0.48478008024846286</v>
      </c>
      <c r="V976">
        <v>10.43548</v>
      </c>
      <c r="W976">
        <v>0.4419959599366774</v>
      </c>
      <c r="X976">
        <v>76.621070000000003</v>
      </c>
      <c r="Y976">
        <v>93.78725</v>
      </c>
      <c r="Z976">
        <v>0.22403994097185009</v>
      </c>
      <c r="AC976" t="s">
        <v>684</v>
      </c>
      <c r="AD976">
        <v>93.78725</v>
      </c>
      <c r="AF976" t="s">
        <v>684</v>
      </c>
      <c r="AG976">
        <v>0.22403994097185009</v>
      </c>
    </row>
    <row r="977" spans="1:33" hidden="1">
      <c r="A977" s="851" t="s">
        <v>5136</v>
      </c>
      <c r="B977" s="851" t="s">
        <v>684</v>
      </c>
      <c r="C977" s="854">
        <v>0</v>
      </c>
      <c r="D977" s="854">
        <v>0</v>
      </c>
      <c r="E977" s="855" t="s">
        <v>1082</v>
      </c>
      <c r="F977" s="854">
        <v>44.019880000000001</v>
      </c>
      <c r="G977" s="854">
        <v>224.35047</v>
      </c>
      <c r="H977" s="855">
        <v>4.0965715944704986</v>
      </c>
      <c r="I977" s="854">
        <v>152.02694</v>
      </c>
      <c r="J977" s="855">
        <v>0.47572838077251323</v>
      </c>
      <c r="K977" s="854">
        <v>385.86264999999997</v>
      </c>
      <c r="L977" s="854">
        <v>1308.4501700000001</v>
      </c>
      <c r="M977" s="855">
        <v>2.390973886692584</v>
      </c>
      <c r="O977" t="s">
        <v>684</v>
      </c>
      <c r="P977">
        <v>0</v>
      </c>
      <c r="Q977">
        <v>0</v>
      </c>
      <c r="R977" t="s">
        <v>1082</v>
      </c>
      <c r="S977">
        <v>44.019880000000001</v>
      </c>
      <c r="T977">
        <v>224.35047</v>
      </c>
      <c r="U977">
        <v>4.0965715944704986</v>
      </c>
      <c r="V977">
        <v>152.02694</v>
      </c>
      <c r="W977">
        <v>0.47572838077251323</v>
      </c>
      <c r="X977">
        <v>385.86264999999997</v>
      </c>
      <c r="Y977">
        <v>1308.4501700000001</v>
      </c>
      <c r="Z977">
        <v>2.390973886692584</v>
      </c>
      <c r="AC977" t="s">
        <v>684</v>
      </c>
      <c r="AD977">
        <v>1308.4501700000001</v>
      </c>
      <c r="AF977" t="s">
        <v>684</v>
      </c>
      <c r="AG977">
        <v>2.390973886692584</v>
      </c>
    </row>
    <row r="978" spans="1:33" hidden="1">
      <c r="A978" s="851" t="s">
        <v>5137</v>
      </c>
      <c r="B978" s="851" t="s">
        <v>684</v>
      </c>
      <c r="C978" s="854">
        <v>0</v>
      </c>
      <c r="D978" s="854">
        <v>0</v>
      </c>
      <c r="E978" s="855" t="s">
        <v>1082</v>
      </c>
      <c r="F978" s="854">
        <v>0</v>
      </c>
      <c r="G978" s="854">
        <v>0</v>
      </c>
      <c r="H978" s="855" t="s">
        <v>1082</v>
      </c>
      <c r="I978" s="854">
        <v>0</v>
      </c>
      <c r="J978" s="855" t="s">
        <v>1082</v>
      </c>
      <c r="K978" s="854">
        <v>0.25858999999999999</v>
      </c>
      <c r="L978" s="854">
        <v>0</v>
      </c>
      <c r="M978" s="855">
        <v>-1</v>
      </c>
      <c r="O978" t="s">
        <v>684</v>
      </c>
      <c r="P978">
        <v>0</v>
      </c>
      <c r="Q978">
        <v>0</v>
      </c>
      <c r="R978" t="s">
        <v>1082</v>
      </c>
      <c r="S978">
        <v>0</v>
      </c>
      <c r="T978">
        <v>0</v>
      </c>
      <c r="U978" t="s">
        <v>1082</v>
      </c>
      <c r="V978">
        <v>0</v>
      </c>
      <c r="W978" t="s">
        <v>1082</v>
      </c>
      <c r="X978">
        <v>0.25858999999999999</v>
      </c>
      <c r="Y978">
        <v>0</v>
      </c>
      <c r="Z978">
        <v>-1</v>
      </c>
      <c r="AC978" t="s">
        <v>684</v>
      </c>
      <c r="AD978">
        <v>0</v>
      </c>
      <c r="AF978" t="s">
        <v>684</v>
      </c>
      <c r="AG978">
        <v>-1</v>
      </c>
    </row>
    <row r="979" spans="1:33" hidden="1">
      <c r="A979" s="851" t="s">
        <v>5138</v>
      </c>
      <c r="B979" s="851" t="s">
        <v>684</v>
      </c>
      <c r="C979" s="854">
        <v>0</v>
      </c>
      <c r="D979" s="854">
        <v>0</v>
      </c>
      <c r="E979" s="855" t="s">
        <v>1082</v>
      </c>
      <c r="F979" s="854">
        <v>0</v>
      </c>
      <c r="G979" s="854">
        <v>0</v>
      </c>
      <c r="H979" s="855" t="s">
        <v>1082</v>
      </c>
      <c r="I979" s="854">
        <v>0</v>
      </c>
      <c r="J979" s="855" t="s">
        <v>1082</v>
      </c>
      <c r="K979" s="854">
        <v>7.3045400000000003</v>
      </c>
      <c r="L979" s="854">
        <v>3.7965</v>
      </c>
      <c r="M979" s="855">
        <v>-0.48025474567871496</v>
      </c>
      <c r="O979" t="s">
        <v>684</v>
      </c>
      <c r="P979">
        <v>0</v>
      </c>
      <c r="Q979">
        <v>0</v>
      </c>
      <c r="R979" t="s">
        <v>1082</v>
      </c>
      <c r="S979">
        <v>0</v>
      </c>
      <c r="T979">
        <v>0</v>
      </c>
      <c r="U979" t="s">
        <v>1082</v>
      </c>
      <c r="V979">
        <v>0</v>
      </c>
      <c r="W979" t="s">
        <v>1082</v>
      </c>
      <c r="X979">
        <v>7.3045400000000003</v>
      </c>
      <c r="Y979">
        <v>3.7965</v>
      </c>
      <c r="Z979">
        <v>-0.48025474567871496</v>
      </c>
      <c r="AC979" t="s">
        <v>684</v>
      </c>
      <c r="AD979">
        <v>3.7965</v>
      </c>
      <c r="AF979" t="s">
        <v>684</v>
      </c>
      <c r="AG979">
        <v>-0.48025474567871496</v>
      </c>
    </row>
    <row r="980" spans="1:33" hidden="1">
      <c r="A980" s="851" t="s">
        <v>5142</v>
      </c>
      <c r="B980" s="851" t="s">
        <v>684</v>
      </c>
      <c r="C980" s="854">
        <v>0</v>
      </c>
      <c r="D980" s="854">
        <v>0</v>
      </c>
      <c r="E980" s="855" t="s">
        <v>1082</v>
      </c>
      <c r="F980" s="854">
        <v>0.22211</v>
      </c>
      <c r="G980" s="854">
        <v>4.4400000000000004E-3</v>
      </c>
      <c r="H980" s="855">
        <v>-0.980009905002026</v>
      </c>
      <c r="I980" s="854">
        <v>0</v>
      </c>
      <c r="J980" s="855" t="s">
        <v>1082</v>
      </c>
      <c r="K980" s="854">
        <v>4.9478999999999997</v>
      </c>
      <c r="L980" s="854">
        <v>7.3924300000000001</v>
      </c>
      <c r="M980" s="855">
        <v>0.49405404312940848</v>
      </c>
      <c r="O980" t="s">
        <v>684</v>
      </c>
      <c r="P980">
        <v>0</v>
      </c>
      <c r="Q980">
        <v>0</v>
      </c>
      <c r="R980" t="s">
        <v>1082</v>
      </c>
      <c r="S980">
        <v>0.22211</v>
      </c>
      <c r="T980">
        <v>4.4400000000000004E-3</v>
      </c>
      <c r="U980">
        <v>-0.980009905002026</v>
      </c>
      <c r="V980">
        <v>0</v>
      </c>
      <c r="W980" t="s">
        <v>1082</v>
      </c>
      <c r="X980">
        <v>4.9478999999999997</v>
      </c>
      <c r="Y980">
        <v>7.3924300000000001</v>
      </c>
      <c r="Z980">
        <v>0.49405404312940848</v>
      </c>
      <c r="AC980" t="s">
        <v>684</v>
      </c>
      <c r="AD980">
        <v>7.3924300000000001</v>
      </c>
      <c r="AF980" t="s">
        <v>684</v>
      </c>
      <c r="AG980">
        <v>0.49405404312940848</v>
      </c>
    </row>
    <row r="981" spans="1:33" hidden="1">
      <c r="A981" s="851" t="s">
        <v>5144</v>
      </c>
      <c r="B981" s="851" t="s">
        <v>684</v>
      </c>
      <c r="C981" s="854">
        <v>0</v>
      </c>
      <c r="D981" s="854">
        <v>0</v>
      </c>
      <c r="E981" s="855" t="s">
        <v>1082</v>
      </c>
      <c r="F981" s="854">
        <v>0</v>
      </c>
      <c r="G981" s="854">
        <v>0</v>
      </c>
      <c r="H981" s="855" t="s">
        <v>1082</v>
      </c>
      <c r="I981" s="854">
        <v>0</v>
      </c>
      <c r="J981" s="855" t="s">
        <v>1082</v>
      </c>
      <c r="K981" s="854">
        <v>0</v>
      </c>
      <c r="L981" s="854">
        <v>0.13714000000000001</v>
      </c>
      <c r="M981" s="855" t="s">
        <v>1082</v>
      </c>
      <c r="O981" t="s">
        <v>684</v>
      </c>
      <c r="P981">
        <v>0</v>
      </c>
      <c r="Q981">
        <v>0</v>
      </c>
      <c r="R981" t="s">
        <v>1082</v>
      </c>
      <c r="S981">
        <v>0</v>
      </c>
      <c r="T981">
        <v>0</v>
      </c>
      <c r="U981" t="s">
        <v>1082</v>
      </c>
      <c r="V981">
        <v>0</v>
      </c>
      <c r="W981" t="s">
        <v>1082</v>
      </c>
      <c r="X981">
        <v>0</v>
      </c>
      <c r="Y981">
        <v>0.13714000000000001</v>
      </c>
      <c r="Z981" t="s">
        <v>1082</v>
      </c>
      <c r="AC981" t="s">
        <v>684</v>
      </c>
      <c r="AD981">
        <v>0.13714000000000001</v>
      </c>
      <c r="AF981" t="s">
        <v>684</v>
      </c>
      <c r="AG981" t="s">
        <v>1082</v>
      </c>
    </row>
    <row r="982" spans="1:33" hidden="1">
      <c r="A982" s="852" t="s">
        <v>735</v>
      </c>
      <c r="B982" s="852" t="s">
        <v>684</v>
      </c>
      <c r="C982" s="856">
        <v>857.22968000000003</v>
      </c>
      <c r="D982" s="856">
        <v>102.42993</v>
      </c>
      <c r="E982" s="857">
        <v>-0.88051051848788064</v>
      </c>
      <c r="F982" s="856">
        <v>28648.307489999999</v>
      </c>
      <c r="G982" s="856">
        <v>15615.72667</v>
      </c>
      <c r="H982" s="857">
        <v>-0.45491625725356244</v>
      </c>
      <c r="I982" s="856">
        <v>21047.421419999999</v>
      </c>
      <c r="J982" s="857">
        <v>-0.25806936829034133</v>
      </c>
      <c r="K982" s="856">
        <v>244244.16758000001</v>
      </c>
      <c r="L982" s="856">
        <v>244825.96698</v>
      </c>
      <c r="M982" s="857">
        <v>2.3820400944043474E-3</v>
      </c>
      <c r="O982" t="s">
        <v>684</v>
      </c>
      <c r="P982">
        <v>857.22968000000003</v>
      </c>
      <c r="Q982">
        <v>102.42993</v>
      </c>
      <c r="R982">
        <v>-0.88051051848788064</v>
      </c>
      <c r="S982">
        <v>28648.307489999999</v>
      </c>
      <c r="T982">
        <v>15615.72667</v>
      </c>
      <c r="U982">
        <v>-0.45491625725356244</v>
      </c>
      <c r="V982">
        <v>21047.421419999999</v>
      </c>
      <c r="W982">
        <v>-0.25806936829034133</v>
      </c>
      <c r="X982">
        <v>244244.16758000001</v>
      </c>
      <c r="Y982">
        <v>244825.96698</v>
      </c>
      <c r="Z982">
        <v>2.3820400944043474E-3</v>
      </c>
      <c r="AC982" t="s">
        <v>684</v>
      </c>
      <c r="AD982">
        <v>244825.96698</v>
      </c>
      <c r="AF982" t="s">
        <v>684</v>
      </c>
      <c r="AG982">
        <v>2.3820400944043474E-3</v>
      </c>
    </row>
    <row r="983" spans="1:33" hidden="1">
      <c r="A983" s="851" t="s">
        <v>5119</v>
      </c>
      <c r="B983" s="851" t="s">
        <v>483</v>
      </c>
      <c r="C983" s="854">
        <v>0</v>
      </c>
      <c r="D983" s="854">
        <v>0.44022</v>
      </c>
      <c r="E983" s="855" t="s">
        <v>1082</v>
      </c>
      <c r="F983" s="854">
        <v>11.230930000000001</v>
      </c>
      <c r="G983" s="854">
        <v>20.378129999999999</v>
      </c>
      <c r="H983" s="855">
        <v>0.81446505320574492</v>
      </c>
      <c r="I983" s="854">
        <v>2.6068199999999999</v>
      </c>
      <c r="J983" s="855">
        <v>6.8172370934702045</v>
      </c>
      <c r="K983" s="854">
        <v>35.228380000000001</v>
      </c>
      <c r="L983" s="854">
        <v>188.01794000000001</v>
      </c>
      <c r="M983" s="855">
        <v>4.3371157004664989</v>
      </c>
      <c r="O983" t="s">
        <v>483</v>
      </c>
      <c r="P983">
        <v>0</v>
      </c>
      <c r="Q983">
        <v>0.44022</v>
      </c>
      <c r="R983" t="s">
        <v>1082</v>
      </c>
      <c r="S983">
        <v>11.230930000000001</v>
      </c>
      <c r="T983">
        <v>20.378129999999999</v>
      </c>
      <c r="U983">
        <v>0.81446505320574492</v>
      </c>
      <c r="V983">
        <v>2.6068199999999999</v>
      </c>
      <c r="W983">
        <v>6.8172370934702045</v>
      </c>
      <c r="X983">
        <v>35.228380000000001</v>
      </c>
      <c r="Y983">
        <v>188.01794000000001</v>
      </c>
      <c r="Z983">
        <v>4.3371157004664989</v>
      </c>
      <c r="AC983" t="s">
        <v>483</v>
      </c>
      <c r="AD983">
        <v>188.01794000000001</v>
      </c>
      <c r="AF983" t="s">
        <v>483</v>
      </c>
      <c r="AG983">
        <v>4.3371157004664989</v>
      </c>
    </row>
    <row r="984" spans="1:33" hidden="1">
      <c r="A984" s="851" t="s">
        <v>5120</v>
      </c>
      <c r="B984" s="851" t="s">
        <v>483</v>
      </c>
      <c r="C984" s="854">
        <v>0</v>
      </c>
      <c r="D984" s="854">
        <v>0</v>
      </c>
      <c r="E984" s="855" t="s">
        <v>1082</v>
      </c>
      <c r="F984" s="854">
        <v>118.79324</v>
      </c>
      <c r="G984" s="854">
        <v>6.5478699999999996</v>
      </c>
      <c r="H984" s="855">
        <v>-0.94488011270674999</v>
      </c>
      <c r="I984" s="854">
        <v>15.416029999999999</v>
      </c>
      <c r="J984" s="855">
        <v>-0.57525575650799854</v>
      </c>
      <c r="K984" s="854">
        <v>791.88242000000002</v>
      </c>
      <c r="L984" s="854">
        <v>127.70797</v>
      </c>
      <c r="M984" s="855">
        <v>-0.83872862084752431</v>
      </c>
      <c r="O984" t="s">
        <v>483</v>
      </c>
      <c r="P984">
        <v>0</v>
      </c>
      <c r="Q984">
        <v>0</v>
      </c>
      <c r="R984" t="s">
        <v>1082</v>
      </c>
      <c r="S984">
        <v>118.79324</v>
      </c>
      <c r="T984">
        <v>6.5478699999999996</v>
      </c>
      <c r="U984">
        <v>-0.94488011270674999</v>
      </c>
      <c r="V984">
        <v>15.416029999999999</v>
      </c>
      <c r="W984">
        <v>-0.57525575650799854</v>
      </c>
      <c r="X984">
        <v>791.88242000000002</v>
      </c>
      <c r="Y984">
        <v>127.70797</v>
      </c>
      <c r="Z984">
        <v>-0.83872862084752431</v>
      </c>
      <c r="AC984" t="s">
        <v>483</v>
      </c>
      <c r="AD984">
        <v>127.70797</v>
      </c>
      <c r="AF984" t="s">
        <v>483</v>
      </c>
      <c r="AG984">
        <v>-0.83872862084752431</v>
      </c>
    </row>
    <row r="985" spans="1:33" hidden="1">
      <c r="A985" s="851" t="s">
        <v>5121</v>
      </c>
      <c r="B985" s="851" t="s">
        <v>483</v>
      </c>
      <c r="C985" s="854">
        <v>13.1</v>
      </c>
      <c r="D985" s="854">
        <v>0</v>
      </c>
      <c r="E985" s="855">
        <v>-1</v>
      </c>
      <c r="F985" s="854">
        <v>115.66531999999999</v>
      </c>
      <c r="G985" s="854">
        <v>50.728369999999998</v>
      </c>
      <c r="H985" s="855">
        <v>-0.56142108974409966</v>
      </c>
      <c r="I985" s="854">
        <v>142.83770000000001</v>
      </c>
      <c r="J985" s="855">
        <v>-0.64485307450343998</v>
      </c>
      <c r="K985" s="854">
        <v>625.02030999999999</v>
      </c>
      <c r="L985" s="854">
        <v>1194.39311</v>
      </c>
      <c r="M985" s="855">
        <v>0.91096687722035785</v>
      </c>
      <c r="O985" t="s">
        <v>483</v>
      </c>
      <c r="P985">
        <v>13.1</v>
      </c>
      <c r="Q985">
        <v>0</v>
      </c>
      <c r="R985">
        <v>-1</v>
      </c>
      <c r="S985">
        <v>115.66531999999999</v>
      </c>
      <c r="T985">
        <v>50.728369999999998</v>
      </c>
      <c r="U985">
        <v>-0.56142108974409966</v>
      </c>
      <c r="V985">
        <v>142.83770000000001</v>
      </c>
      <c r="W985">
        <v>-0.64485307450343998</v>
      </c>
      <c r="X985">
        <v>625.02030999999999</v>
      </c>
      <c r="Y985">
        <v>1194.39311</v>
      </c>
      <c r="Z985">
        <v>0.91096687722035785</v>
      </c>
      <c r="AC985" t="s">
        <v>483</v>
      </c>
      <c r="AD985">
        <v>1194.39311</v>
      </c>
      <c r="AF985" t="s">
        <v>483</v>
      </c>
      <c r="AG985">
        <v>0.91096687722035785</v>
      </c>
    </row>
    <row r="986" spans="1:33" hidden="1">
      <c r="A986" s="851" t="s">
        <v>5122</v>
      </c>
      <c r="B986" s="851" t="s">
        <v>483</v>
      </c>
      <c r="C986" s="854">
        <v>0</v>
      </c>
      <c r="D986" s="854">
        <v>0</v>
      </c>
      <c r="E986" s="855" t="s">
        <v>1082</v>
      </c>
      <c r="F986" s="854">
        <v>0.2112</v>
      </c>
      <c r="G986" s="854">
        <v>0.39001000000000002</v>
      </c>
      <c r="H986" s="855">
        <v>0.84663825757575761</v>
      </c>
      <c r="I986" s="854">
        <v>0</v>
      </c>
      <c r="J986" s="855" t="s">
        <v>1082</v>
      </c>
      <c r="K986" s="854">
        <v>0.95352000000000003</v>
      </c>
      <c r="L986" s="854">
        <v>1.73569</v>
      </c>
      <c r="M986" s="855">
        <v>0.82029742428056029</v>
      </c>
      <c r="O986" t="s">
        <v>483</v>
      </c>
      <c r="P986">
        <v>0</v>
      </c>
      <c r="Q986">
        <v>0</v>
      </c>
      <c r="R986" t="s">
        <v>1082</v>
      </c>
      <c r="S986">
        <v>0.2112</v>
      </c>
      <c r="T986">
        <v>0.39001000000000002</v>
      </c>
      <c r="U986">
        <v>0.84663825757575761</v>
      </c>
      <c r="V986">
        <v>0</v>
      </c>
      <c r="W986" t="s">
        <v>1082</v>
      </c>
      <c r="X986">
        <v>0.95352000000000003</v>
      </c>
      <c r="Y986">
        <v>1.73569</v>
      </c>
      <c r="Z986">
        <v>0.82029742428056029</v>
      </c>
      <c r="AC986" t="s">
        <v>483</v>
      </c>
      <c r="AD986">
        <v>1.73569</v>
      </c>
      <c r="AF986" t="s">
        <v>483</v>
      </c>
      <c r="AG986">
        <v>0.82029742428056029</v>
      </c>
    </row>
    <row r="987" spans="1:33" hidden="1">
      <c r="A987" s="851" t="s">
        <v>5123</v>
      </c>
      <c r="B987" s="851" t="s">
        <v>483</v>
      </c>
      <c r="C987" s="854">
        <v>0</v>
      </c>
      <c r="D987" s="854">
        <v>0</v>
      </c>
      <c r="E987" s="855" t="s">
        <v>1082</v>
      </c>
      <c r="F987" s="854">
        <v>0</v>
      </c>
      <c r="G987" s="854">
        <v>2.3613499999999998</v>
      </c>
      <c r="H987" s="855" t="s">
        <v>1082</v>
      </c>
      <c r="I987" s="854">
        <v>0</v>
      </c>
      <c r="J987" s="855" t="s">
        <v>1082</v>
      </c>
      <c r="K987" s="854">
        <v>0.64905999999999997</v>
      </c>
      <c r="L987" s="854">
        <v>8.3703500000000002</v>
      </c>
      <c r="M987" s="855">
        <v>11.896111299417621</v>
      </c>
      <c r="O987" t="s">
        <v>483</v>
      </c>
      <c r="P987">
        <v>0</v>
      </c>
      <c r="Q987">
        <v>0</v>
      </c>
      <c r="R987" t="s">
        <v>1082</v>
      </c>
      <c r="S987">
        <v>0</v>
      </c>
      <c r="T987">
        <v>2.3613499999999998</v>
      </c>
      <c r="U987" t="s">
        <v>1082</v>
      </c>
      <c r="V987">
        <v>0</v>
      </c>
      <c r="W987" t="s">
        <v>1082</v>
      </c>
      <c r="X987">
        <v>0.64905999999999997</v>
      </c>
      <c r="Y987">
        <v>8.3703500000000002</v>
      </c>
      <c r="Z987">
        <v>11.896111299417621</v>
      </c>
      <c r="AC987" t="s">
        <v>483</v>
      </c>
      <c r="AD987">
        <v>8.3703500000000002</v>
      </c>
      <c r="AF987" t="s">
        <v>483</v>
      </c>
      <c r="AG987">
        <v>11.896111299417621</v>
      </c>
    </row>
    <row r="988" spans="1:33">
      <c r="A988" s="851" t="s">
        <v>5124</v>
      </c>
      <c r="B988" s="851" t="s">
        <v>483</v>
      </c>
      <c r="C988" s="854">
        <v>0</v>
      </c>
      <c r="D988" s="854">
        <v>0</v>
      </c>
      <c r="E988" s="855" t="s">
        <v>1082</v>
      </c>
      <c r="F988" s="854">
        <v>11.151</v>
      </c>
      <c r="G988" s="854">
        <v>169.9402</v>
      </c>
      <c r="H988" s="855">
        <v>14.239906734821989</v>
      </c>
      <c r="I988" s="854">
        <v>8.8108400000000007</v>
      </c>
      <c r="J988" s="855">
        <v>18.287627513381242</v>
      </c>
      <c r="K988" s="854">
        <v>1329.2821300000001</v>
      </c>
      <c r="L988" s="854">
        <v>580.50962000000004</v>
      </c>
      <c r="M988" s="855">
        <v>-0.5632908869391029</v>
      </c>
      <c r="O988" t="s">
        <v>684</v>
      </c>
      <c r="P988">
        <v>0</v>
      </c>
      <c r="Q988">
        <v>0</v>
      </c>
      <c r="R988" t="s">
        <v>1082</v>
      </c>
      <c r="S988">
        <v>7.1</v>
      </c>
      <c r="T988">
        <v>16.231459999999998</v>
      </c>
      <c r="U988">
        <v>1.2861211267605634</v>
      </c>
      <c r="V988">
        <v>98</v>
      </c>
      <c r="W988">
        <v>-0.83437285714285714</v>
      </c>
      <c r="X988">
        <v>510.03392000000002</v>
      </c>
      <c r="Y988">
        <v>513.52139999999997</v>
      </c>
      <c r="Z988">
        <v>6.8377413015980881E-3</v>
      </c>
      <c r="AC988" t="s">
        <v>684</v>
      </c>
      <c r="AD988">
        <v>513.52139999999997</v>
      </c>
      <c r="AF988" t="s">
        <v>684</v>
      </c>
      <c r="AG988">
        <v>6.8377413015980881E-3</v>
      </c>
    </row>
    <row r="989" spans="1:33" hidden="1">
      <c r="A989" s="851" t="s">
        <v>5125</v>
      </c>
      <c r="B989" s="851" t="s">
        <v>483</v>
      </c>
      <c r="C989" s="854">
        <v>0</v>
      </c>
      <c r="D989" s="854">
        <v>0</v>
      </c>
      <c r="E989" s="855" t="s">
        <v>1082</v>
      </c>
      <c r="F989" s="854">
        <v>0</v>
      </c>
      <c r="G989" s="854">
        <v>0</v>
      </c>
      <c r="H989" s="855" t="s">
        <v>1082</v>
      </c>
      <c r="I989" s="854">
        <v>0.67727000000000004</v>
      </c>
      <c r="J989" s="855">
        <v>-1</v>
      </c>
      <c r="K989" s="854">
        <v>0</v>
      </c>
      <c r="L989" s="854">
        <v>0.67727000000000004</v>
      </c>
      <c r="M989" s="855" t="s">
        <v>1082</v>
      </c>
      <c r="O989" t="s">
        <v>483</v>
      </c>
      <c r="P989">
        <v>0</v>
      </c>
      <c r="Q989">
        <v>0</v>
      </c>
      <c r="R989" t="s">
        <v>1082</v>
      </c>
      <c r="S989">
        <v>0</v>
      </c>
      <c r="T989">
        <v>0</v>
      </c>
      <c r="U989" t="s">
        <v>1082</v>
      </c>
      <c r="V989">
        <v>0.67727000000000004</v>
      </c>
      <c r="W989">
        <v>-1</v>
      </c>
      <c r="X989">
        <v>0</v>
      </c>
      <c r="Y989">
        <v>0.67727000000000004</v>
      </c>
      <c r="Z989" t="s">
        <v>1082</v>
      </c>
      <c r="AC989" t="s">
        <v>483</v>
      </c>
      <c r="AD989">
        <v>0.67727000000000004</v>
      </c>
      <c r="AF989" t="s">
        <v>483</v>
      </c>
      <c r="AG989" t="s">
        <v>1082</v>
      </c>
    </row>
    <row r="990" spans="1:33" hidden="1">
      <c r="A990" s="851" t="s">
        <v>5126</v>
      </c>
      <c r="B990" s="851" t="s">
        <v>483</v>
      </c>
      <c r="C990" s="854">
        <v>0</v>
      </c>
      <c r="D990" s="854">
        <v>0</v>
      </c>
      <c r="E990" s="855" t="s">
        <v>1082</v>
      </c>
      <c r="F990" s="854">
        <v>0</v>
      </c>
      <c r="G990" s="854">
        <v>0</v>
      </c>
      <c r="H990" s="855" t="s">
        <v>1082</v>
      </c>
      <c r="I990" s="854">
        <v>0</v>
      </c>
      <c r="J990" s="855" t="s">
        <v>1082</v>
      </c>
      <c r="K990" s="854">
        <v>1.1087100000000001</v>
      </c>
      <c r="L990" s="854">
        <v>0</v>
      </c>
      <c r="M990" s="855">
        <v>-1</v>
      </c>
      <c r="O990" t="s">
        <v>483</v>
      </c>
      <c r="P990">
        <v>0</v>
      </c>
      <c r="Q990">
        <v>0</v>
      </c>
      <c r="R990" t="s">
        <v>1082</v>
      </c>
      <c r="S990">
        <v>0</v>
      </c>
      <c r="T990">
        <v>0</v>
      </c>
      <c r="U990" t="s">
        <v>1082</v>
      </c>
      <c r="V990">
        <v>0</v>
      </c>
      <c r="W990" t="s">
        <v>1082</v>
      </c>
      <c r="X990">
        <v>1.1087100000000001</v>
      </c>
      <c r="Y990">
        <v>0</v>
      </c>
      <c r="Z990">
        <v>-1</v>
      </c>
      <c r="AC990" t="s">
        <v>483</v>
      </c>
      <c r="AD990">
        <v>0</v>
      </c>
      <c r="AF990" t="s">
        <v>483</v>
      </c>
      <c r="AG990">
        <v>-1</v>
      </c>
    </row>
    <row r="991" spans="1:33" hidden="1">
      <c r="A991" s="851" t="s">
        <v>5127</v>
      </c>
      <c r="B991" s="851" t="s">
        <v>483</v>
      </c>
      <c r="C991" s="854">
        <v>0</v>
      </c>
      <c r="D991" s="854">
        <v>0</v>
      </c>
      <c r="E991" s="855" t="s">
        <v>1082</v>
      </c>
      <c r="F991" s="854">
        <v>0</v>
      </c>
      <c r="G991" s="854">
        <v>0</v>
      </c>
      <c r="H991" s="855" t="s">
        <v>1082</v>
      </c>
      <c r="I991" s="854">
        <v>4.2709700000000002</v>
      </c>
      <c r="J991" s="855">
        <v>-1</v>
      </c>
      <c r="K991" s="854">
        <v>8.4510799999999993</v>
      </c>
      <c r="L991" s="854">
        <v>8.1137099999999993</v>
      </c>
      <c r="M991" s="855">
        <v>-3.9920341542146076E-2</v>
      </c>
      <c r="O991" t="s">
        <v>483</v>
      </c>
      <c r="P991">
        <v>0</v>
      </c>
      <c r="Q991">
        <v>0</v>
      </c>
      <c r="R991" t="s">
        <v>1082</v>
      </c>
      <c r="S991">
        <v>0</v>
      </c>
      <c r="T991">
        <v>0</v>
      </c>
      <c r="U991" t="s">
        <v>1082</v>
      </c>
      <c r="V991">
        <v>4.2709700000000002</v>
      </c>
      <c r="W991">
        <v>-1</v>
      </c>
      <c r="X991">
        <v>8.4510799999999993</v>
      </c>
      <c r="Y991">
        <v>8.1137099999999993</v>
      </c>
      <c r="Z991">
        <v>-3.9920341542146076E-2</v>
      </c>
      <c r="AC991" t="s">
        <v>483</v>
      </c>
      <c r="AD991">
        <v>8.1137099999999993</v>
      </c>
      <c r="AF991" t="s">
        <v>483</v>
      </c>
      <c r="AG991">
        <v>-3.9920341542146076E-2</v>
      </c>
    </row>
    <row r="992" spans="1:33" hidden="1">
      <c r="A992" s="851" t="s">
        <v>5128</v>
      </c>
      <c r="B992" s="851" t="s">
        <v>483</v>
      </c>
      <c r="C992" s="854">
        <v>0</v>
      </c>
      <c r="D992" s="854">
        <v>0</v>
      </c>
      <c r="E992" s="855" t="s">
        <v>1082</v>
      </c>
      <c r="F992" s="854">
        <v>0.89095999999999997</v>
      </c>
      <c r="G992" s="854">
        <v>0.76344000000000001</v>
      </c>
      <c r="H992" s="855">
        <v>-0.14312651521953845</v>
      </c>
      <c r="I992" s="854">
        <v>0.15881000000000001</v>
      </c>
      <c r="J992" s="855">
        <v>3.8072539512625152</v>
      </c>
      <c r="K992" s="854">
        <v>6.0671400000000002</v>
      </c>
      <c r="L992" s="854">
        <v>9.1379400000000004</v>
      </c>
      <c r="M992" s="855">
        <v>0.50613633441786421</v>
      </c>
      <c r="O992" t="s">
        <v>483</v>
      </c>
      <c r="P992">
        <v>0</v>
      </c>
      <c r="Q992">
        <v>0</v>
      </c>
      <c r="R992" t="s">
        <v>1082</v>
      </c>
      <c r="S992">
        <v>0.89095999999999997</v>
      </c>
      <c r="T992">
        <v>0.76344000000000001</v>
      </c>
      <c r="U992">
        <v>-0.14312651521953845</v>
      </c>
      <c r="V992">
        <v>0.15881000000000001</v>
      </c>
      <c r="W992">
        <v>3.8072539512625152</v>
      </c>
      <c r="X992">
        <v>6.0671400000000002</v>
      </c>
      <c r="Y992">
        <v>9.1379400000000004</v>
      </c>
      <c r="Z992">
        <v>0.50613633441786421</v>
      </c>
      <c r="AC992" t="s">
        <v>483</v>
      </c>
      <c r="AD992">
        <v>9.1379400000000004</v>
      </c>
      <c r="AF992" t="s">
        <v>483</v>
      </c>
      <c r="AG992">
        <v>0.50613633441786421</v>
      </c>
    </row>
    <row r="993" spans="1:33" hidden="1">
      <c r="A993" s="851" t="s">
        <v>5129</v>
      </c>
      <c r="B993" s="851" t="s">
        <v>483</v>
      </c>
      <c r="C993" s="854">
        <v>1116.0595900000001</v>
      </c>
      <c r="D993" s="854">
        <v>157.6234</v>
      </c>
      <c r="E993" s="855">
        <v>-0.85876793550064834</v>
      </c>
      <c r="F993" s="854">
        <v>28002.574909999999</v>
      </c>
      <c r="G993" s="854">
        <v>22894.904879999998</v>
      </c>
      <c r="H993" s="855">
        <v>-0.18240001308508247</v>
      </c>
      <c r="I993" s="854">
        <v>22219.547210000001</v>
      </c>
      <c r="J993" s="855">
        <v>3.0394753935222063E-2</v>
      </c>
      <c r="K993" s="854">
        <v>224448.04277999999</v>
      </c>
      <c r="L993" s="854">
        <v>188855.14027999999</v>
      </c>
      <c r="M993" s="855">
        <v>-0.15857969648186032</v>
      </c>
      <c r="O993" t="s">
        <v>483</v>
      </c>
      <c r="P993">
        <v>1116.0595900000001</v>
      </c>
      <c r="Q993">
        <v>157.6234</v>
      </c>
      <c r="R993">
        <v>-0.85876793550064834</v>
      </c>
      <c r="S993">
        <v>28002.574909999999</v>
      </c>
      <c r="T993">
        <v>22894.904879999998</v>
      </c>
      <c r="U993">
        <v>-0.18240001308508247</v>
      </c>
      <c r="V993">
        <v>22219.547210000001</v>
      </c>
      <c r="W993">
        <v>3.0394753935222063E-2</v>
      </c>
      <c r="X993">
        <v>224448.04277999999</v>
      </c>
      <c r="Y993">
        <v>188855.14027999999</v>
      </c>
      <c r="Z993">
        <v>-0.15857969648186032</v>
      </c>
      <c r="AC993" t="s">
        <v>483</v>
      </c>
      <c r="AD993">
        <v>188855.14027999999</v>
      </c>
      <c r="AF993" t="s">
        <v>483</v>
      </c>
      <c r="AG993">
        <v>-0.15857969648186032</v>
      </c>
    </row>
    <row r="994" spans="1:33" hidden="1">
      <c r="A994" s="851" t="s">
        <v>5130</v>
      </c>
      <c r="B994" s="851" t="s">
        <v>483</v>
      </c>
      <c r="C994" s="854">
        <v>0</v>
      </c>
      <c r="D994" s="854">
        <v>0</v>
      </c>
      <c r="E994" s="855" t="s">
        <v>1082</v>
      </c>
      <c r="F994" s="854">
        <v>3.0305200000000001</v>
      </c>
      <c r="G994" s="854">
        <v>0</v>
      </c>
      <c r="H994" s="855">
        <v>-1</v>
      </c>
      <c r="I994" s="854">
        <v>5.0504600000000002</v>
      </c>
      <c r="J994" s="855">
        <v>-1</v>
      </c>
      <c r="K994" s="854">
        <v>205.13614999999999</v>
      </c>
      <c r="L994" s="854">
        <v>40.598579999999998</v>
      </c>
      <c r="M994" s="855">
        <v>-0.80208958781765183</v>
      </c>
      <c r="O994" t="s">
        <v>483</v>
      </c>
      <c r="P994">
        <v>0</v>
      </c>
      <c r="Q994">
        <v>0</v>
      </c>
      <c r="R994" t="s">
        <v>1082</v>
      </c>
      <c r="S994">
        <v>3.0305200000000001</v>
      </c>
      <c r="T994">
        <v>0</v>
      </c>
      <c r="U994">
        <v>-1</v>
      </c>
      <c r="V994">
        <v>5.0504600000000002</v>
      </c>
      <c r="W994">
        <v>-1</v>
      </c>
      <c r="X994">
        <v>205.13614999999999</v>
      </c>
      <c r="Y994">
        <v>40.598579999999998</v>
      </c>
      <c r="Z994">
        <v>-0.80208958781765183</v>
      </c>
      <c r="AC994" t="s">
        <v>483</v>
      </c>
      <c r="AD994">
        <v>40.598579999999998</v>
      </c>
      <c r="AF994" t="s">
        <v>483</v>
      </c>
      <c r="AG994">
        <v>-0.80208958781765183</v>
      </c>
    </row>
    <row r="995" spans="1:33" hidden="1">
      <c r="A995" s="851" t="s">
        <v>5131</v>
      </c>
      <c r="B995" s="851" t="s">
        <v>483</v>
      </c>
      <c r="C995" s="854">
        <v>4.9859099999999996</v>
      </c>
      <c r="D995" s="854">
        <v>0</v>
      </c>
      <c r="E995" s="855">
        <v>-1</v>
      </c>
      <c r="F995" s="854">
        <v>939.10541999999998</v>
      </c>
      <c r="G995" s="854">
        <v>994.78138999999999</v>
      </c>
      <c r="H995" s="855">
        <v>5.9286176838378779E-2</v>
      </c>
      <c r="I995" s="854">
        <v>1131.45075</v>
      </c>
      <c r="J995" s="855">
        <v>-0.1207912584794345</v>
      </c>
      <c r="K995" s="854">
        <v>4741.8857099999996</v>
      </c>
      <c r="L995" s="854">
        <v>9508.2645699999994</v>
      </c>
      <c r="M995" s="855">
        <v>1.0051652763263248</v>
      </c>
      <c r="O995" t="s">
        <v>483</v>
      </c>
      <c r="P995">
        <v>4.9859099999999996</v>
      </c>
      <c r="Q995">
        <v>0</v>
      </c>
      <c r="R995">
        <v>-1</v>
      </c>
      <c r="S995">
        <v>939.10541999999998</v>
      </c>
      <c r="T995">
        <v>994.78138999999999</v>
      </c>
      <c r="U995">
        <v>5.9286176838378779E-2</v>
      </c>
      <c r="V995">
        <v>1131.45075</v>
      </c>
      <c r="W995">
        <v>-0.1207912584794345</v>
      </c>
      <c r="X995">
        <v>4741.8857099999996</v>
      </c>
      <c r="Y995">
        <v>9508.2645699999994</v>
      </c>
      <c r="Z995">
        <v>1.0051652763263248</v>
      </c>
      <c r="AC995" t="s">
        <v>483</v>
      </c>
      <c r="AD995">
        <v>9508.2645699999994</v>
      </c>
      <c r="AF995" t="s">
        <v>483</v>
      </c>
      <c r="AG995">
        <v>1.0051652763263248</v>
      </c>
    </row>
    <row r="996" spans="1:33" hidden="1">
      <c r="A996" s="851" t="s">
        <v>5132</v>
      </c>
      <c r="B996" s="851" t="s">
        <v>483</v>
      </c>
      <c r="C996" s="854">
        <v>0</v>
      </c>
      <c r="D996" s="854">
        <v>0</v>
      </c>
      <c r="E996" s="855" t="s">
        <v>1082</v>
      </c>
      <c r="F996" s="854">
        <v>0</v>
      </c>
      <c r="G996" s="854">
        <v>0</v>
      </c>
      <c r="H996" s="855" t="s">
        <v>1082</v>
      </c>
      <c r="I996" s="854">
        <v>2.9139599999999999</v>
      </c>
      <c r="J996" s="855">
        <v>-1</v>
      </c>
      <c r="K996" s="854">
        <v>68.434340000000006</v>
      </c>
      <c r="L996" s="854">
        <v>5.1971999999999996</v>
      </c>
      <c r="M996" s="855">
        <v>-0.92405567146552448</v>
      </c>
      <c r="O996" t="s">
        <v>483</v>
      </c>
      <c r="P996">
        <v>0</v>
      </c>
      <c r="Q996">
        <v>0</v>
      </c>
      <c r="R996" t="s">
        <v>1082</v>
      </c>
      <c r="S996">
        <v>0</v>
      </c>
      <c r="T996">
        <v>0</v>
      </c>
      <c r="U996" t="s">
        <v>1082</v>
      </c>
      <c r="V996">
        <v>2.9139599999999999</v>
      </c>
      <c r="W996">
        <v>-1</v>
      </c>
      <c r="X996">
        <v>68.434340000000006</v>
      </c>
      <c r="Y996">
        <v>5.1971999999999996</v>
      </c>
      <c r="Z996">
        <v>-0.92405567146552448</v>
      </c>
      <c r="AC996" t="s">
        <v>483</v>
      </c>
      <c r="AD996">
        <v>5.1971999999999996</v>
      </c>
      <c r="AF996" t="s">
        <v>483</v>
      </c>
      <c r="AG996">
        <v>-0.92405567146552448</v>
      </c>
    </row>
    <row r="997" spans="1:33" hidden="1">
      <c r="A997" s="851" t="s">
        <v>5133</v>
      </c>
      <c r="B997" s="851" t="s">
        <v>483</v>
      </c>
      <c r="C997" s="854">
        <v>0</v>
      </c>
      <c r="D997" s="854">
        <v>0</v>
      </c>
      <c r="E997" s="855" t="s">
        <v>1082</v>
      </c>
      <c r="F997" s="854">
        <v>164.75989000000001</v>
      </c>
      <c r="G997" s="854">
        <v>57.000509999999998</v>
      </c>
      <c r="H997" s="855">
        <v>-0.65403891687473203</v>
      </c>
      <c r="I997" s="854">
        <v>145.8073</v>
      </c>
      <c r="J997" s="855">
        <v>-0.60906957333411982</v>
      </c>
      <c r="K997" s="854">
        <v>961.50091999999995</v>
      </c>
      <c r="L997" s="854">
        <v>1422.77718</v>
      </c>
      <c r="M997" s="855">
        <v>0.47974604122063669</v>
      </c>
      <c r="O997" t="s">
        <v>483</v>
      </c>
      <c r="P997">
        <v>0</v>
      </c>
      <c r="Q997">
        <v>0</v>
      </c>
      <c r="R997" t="s">
        <v>1082</v>
      </c>
      <c r="S997">
        <v>164.75989000000001</v>
      </c>
      <c r="T997">
        <v>57.000509999999998</v>
      </c>
      <c r="U997">
        <v>-0.65403891687473203</v>
      </c>
      <c r="V997">
        <v>145.8073</v>
      </c>
      <c r="W997">
        <v>-0.60906957333411982</v>
      </c>
      <c r="X997">
        <v>961.50091999999995</v>
      </c>
      <c r="Y997">
        <v>1422.77718</v>
      </c>
      <c r="Z997">
        <v>0.47974604122063669</v>
      </c>
      <c r="AC997" t="s">
        <v>483</v>
      </c>
      <c r="AD997">
        <v>1422.77718</v>
      </c>
      <c r="AF997" t="s">
        <v>483</v>
      </c>
      <c r="AG997">
        <v>0.47974604122063669</v>
      </c>
    </row>
    <row r="998" spans="1:33" hidden="1">
      <c r="A998" s="851" t="s">
        <v>5134</v>
      </c>
      <c r="B998" s="851" t="s">
        <v>483</v>
      </c>
      <c r="C998" s="854">
        <v>0</v>
      </c>
      <c r="D998" s="854">
        <v>0</v>
      </c>
      <c r="E998" s="855" t="s">
        <v>1082</v>
      </c>
      <c r="F998" s="854">
        <v>2848.2701200000001</v>
      </c>
      <c r="G998" s="854">
        <v>977.16670999999997</v>
      </c>
      <c r="H998" s="855">
        <v>-0.65692625037965158</v>
      </c>
      <c r="I998" s="854">
        <v>807.62445000000002</v>
      </c>
      <c r="J998" s="855">
        <v>0.20992710163740091</v>
      </c>
      <c r="K998" s="854">
        <v>13177.451789999999</v>
      </c>
      <c r="L998" s="854">
        <v>12064.487929999999</v>
      </c>
      <c r="M998" s="855">
        <v>-8.4459717837449988E-2</v>
      </c>
      <c r="O998" t="s">
        <v>483</v>
      </c>
      <c r="P998">
        <v>0</v>
      </c>
      <c r="Q998">
        <v>0</v>
      </c>
      <c r="R998" t="s">
        <v>1082</v>
      </c>
      <c r="S998">
        <v>2848.2701200000001</v>
      </c>
      <c r="T998">
        <v>977.16670999999997</v>
      </c>
      <c r="U998">
        <v>-0.65692625037965158</v>
      </c>
      <c r="V998">
        <v>807.62445000000002</v>
      </c>
      <c r="W998">
        <v>0.20992710163740091</v>
      </c>
      <c r="X998">
        <v>13177.451789999999</v>
      </c>
      <c r="Y998">
        <v>12064.487929999999</v>
      </c>
      <c r="Z998">
        <v>-8.4459717837449988E-2</v>
      </c>
      <c r="AC998" t="s">
        <v>483</v>
      </c>
      <c r="AD998">
        <v>12064.487929999999</v>
      </c>
      <c r="AF998" t="s">
        <v>483</v>
      </c>
      <c r="AG998">
        <v>-8.4459717837449988E-2</v>
      </c>
    </row>
    <row r="999" spans="1:33" hidden="1">
      <c r="A999" s="851" t="s">
        <v>5135</v>
      </c>
      <c r="B999" s="851" t="s">
        <v>483</v>
      </c>
      <c r="C999" s="854">
        <v>0</v>
      </c>
      <c r="D999" s="854">
        <v>0</v>
      </c>
      <c r="E999" s="855" t="s">
        <v>1082</v>
      </c>
      <c r="F999" s="854">
        <v>19.172350000000002</v>
      </c>
      <c r="G999" s="854">
        <v>3.2716500000000002</v>
      </c>
      <c r="H999" s="855">
        <v>-0.82935581710119</v>
      </c>
      <c r="I999" s="854">
        <v>0.32850000000000001</v>
      </c>
      <c r="J999" s="855">
        <v>8.9593607305936072</v>
      </c>
      <c r="K999" s="854">
        <v>89.678089999999997</v>
      </c>
      <c r="L999" s="854">
        <v>61.6233</v>
      </c>
      <c r="M999" s="855">
        <v>-0.31283884391382555</v>
      </c>
      <c r="O999" t="s">
        <v>483</v>
      </c>
      <c r="P999">
        <v>0</v>
      </c>
      <c r="Q999">
        <v>0</v>
      </c>
      <c r="R999" t="s">
        <v>1082</v>
      </c>
      <c r="S999">
        <v>19.172350000000002</v>
      </c>
      <c r="T999">
        <v>3.2716500000000002</v>
      </c>
      <c r="U999">
        <v>-0.82935581710119</v>
      </c>
      <c r="V999">
        <v>0.32850000000000001</v>
      </c>
      <c r="W999">
        <v>8.9593607305936072</v>
      </c>
      <c r="X999">
        <v>89.678089999999997</v>
      </c>
      <c r="Y999">
        <v>61.6233</v>
      </c>
      <c r="Z999">
        <v>-0.31283884391382555</v>
      </c>
      <c r="AC999" t="s">
        <v>483</v>
      </c>
      <c r="AD999">
        <v>61.6233</v>
      </c>
      <c r="AF999" t="s">
        <v>483</v>
      </c>
      <c r="AG999">
        <v>-0.31283884391382555</v>
      </c>
    </row>
    <row r="1000" spans="1:33" hidden="1">
      <c r="A1000" s="851" t="s">
        <v>5136</v>
      </c>
      <c r="B1000" s="851" t="s">
        <v>483</v>
      </c>
      <c r="C1000" s="854">
        <v>39.228160000000003</v>
      </c>
      <c r="D1000" s="854">
        <v>0</v>
      </c>
      <c r="E1000" s="855">
        <v>-1</v>
      </c>
      <c r="F1000" s="854">
        <v>496.12383999999997</v>
      </c>
      <c r="G1000" s="854">
        <v>303.17939000000001</v>
      </c>
      <c r="H1000" s="855">
        <v>-0.38890380675921554</v>
      </c>
      <c r="I1000" s="854">
        <v>406.20722000000001</v>
      </c>
      <c r="J1000" s="855">
        <v>-0.25363367495043543</v>
      </c>
      <c r="K1000" s="854">
        <v>3527.3661099999999</v>
      </c>
      <c r="L1000" s="854">
        <v>2945.0161199999998</v>
      </c>
      <c r="M1000" s="855">
        <v>-0.16509485316793504</v>
      </c>
      <c r="O1000" t="s">
        <v>483</v>
      </c>
      <c r="P1000">
        <v>39.228160000000003</v>
      </c>
      <c r="Q1000">
        <v>0</v>
      </c>
      <c r="R1000">
        <v>-1</v>
      </c>
      <c r="S1000">
        <v>496.12383999999997</v>
      </c>
      <c r="T1000">
        <v>303.17939000000001</v>
      </c>
      <c r="U1000">
        <v>-0.38890380675921554</v>
      </c>
      <c r="V1000">
        <v>406.20722000000001</v>
      </c>
      <c r="W1000">
        <v>-0.25363367495043543</v>
      </c>
      <c r="X1000">
        <v>3527.3661099999999</v>
      </c>
      <c r="Y1000">
        <v>2945.0161199999998</v>
      </c>
      <c r="Z1000">
        <v>-0.16509485316793504</v>
      </c>
      <c r="AC1000" t="s">
        <v>483</v>
      </c>
      <c r="AD1000">
        <v>2945.0161199999998</v>
      </c>
      <c r="AF1000" t="s">
        <v>483</v>
      </c>
      <c r="AG1000">
        <v>-0.16509485316793504</v>
      </c>
    </row>
    <row r="1001" spans="1:33" hidden="1">
      <c r="A1001" s="851" t="s">
        <v>5137</v>
      </c>
      <c r="B1001" s="851" t="s">
        <v>483</v>
      </c>
      <c r="C1001" s="854">
        <v>0</v>
      </c>
      <c r="D1001" s="854">
        <v>0</v>
      </c>
      <c r="E1001" s="855" t="s">
        <v>1082</v>
      </c>
      <c r="F1001" s="854">
        <v>0</v>
      </c>
      <c r="G1001" s="854">
        <v>0</v>
      </c>
      <c r="H1001" s="855" t="s">
        <v>1082</v>
      </c>
      <c r="I1001" s="854">
        <v>0</v>
      </c>
      <c r="J1001" s="855" t="s">
        <v>1082</v>
      </c>
      <c r="K1001" s="854">
        <v>1.0970000000000001E-2</v>
      </c>
      <c r="L1001" s="854">
        <v>0</v>
      </c>
      <c r="M1001" s="855">
        <v>-1</v>
      </c>
      <c r="O1001" t="s">
        <v>483</v>
      </c>
      <c r="P1001">
        <v>0</v>
      </c>
      <c r="Q1001">
        <v>0</v>
      </c>
      <c r="R1001" t="s">
        <v>1082</v>
      </c>
      <c r="S1001">
        <v>0</v>
      </c>
      <c r="T1001">
        <v>0</v>
      </c>
      <c r="U1001" t="s">
        <v>1082</v>
      </c>
      <c r="V1001">
        <v>0</v>
      </c>
      <c r="W1001" t="s">
        <v>1082</v>
      </c>
      <c r="X1001">
        <v>1.0970000000000001E-2</v>
      </c>
      <c r="Y1001">
        <v>0</v>
      </c>
      <c r="Z1001">
        <v>-1</v>
      </c>
      <c r="AC1001" t="s">
        <v>483</v>
      </c>
      <c r="AD1001">
        <v>0</v>
      </c>
      <c r="AF1001" t="s">
        <v>483</v>
      </c>
      <c r="AG1001">
        <v>-1</v>
      </c>
    </row>
    <row r="1002" spans="1:33" hidden="1">
      <c r="A1002" s="851" t="s">
        <v>5138</v>
      </c>
      <c r="B1002" s="851" t="s">
        <v>483</v>
      </c>
      <c r="C1002" s="854">
        <v>4.7965999999999998</v>
      </c>
      <c r="D1002" s="854">
        <v>0</v>
      </c>
      <c r="E1002" s="855">
        <v>-1</v>
      </c>
      <c r="F1002" s="854">
        <v>114.0716</v>
      </c>
      <c r="G1002" s="854">
        <v>134.25407999999999</v>
      </c>
      <c r="H1002" s="855">
        <v>0.17692817493574187</v>
      </c>
      <c r="I1002" s="854">
        <v>177.32032000000001</v>
      </c>
      <c r="J1002" s="855">
        <v>-0.24287255967054433</v>
      </c>
      <c r="K1002" s="854">
        <v>1192.84692</v>
      </c>
      <c r="L1002" s="854">
        <v>924.09888999999998</v>
      </c>
      <c r="M1002" s="855">
        <v>-0.22529968053235194</v>
      </c>
      <c r="O1002" t="s">
        <v>483</v>
      </c>
      <c r="P1002">
        <v>4.7965999999999998</v>
      </c>
      <c r="Q1002">
        <v>0</v>
      </c>
      <c r="R1002">
        <v>-1</v>
      </c>
      <c r="S1002">
        <v>114.0716</v>
      </c>
      <c r="T1002">
        <v>134.25407999999999</v>
      </c>
      <c r="U1002">
        <v>0.17692817493574187</v>
      </c>
      <c r="V1002">
        <v>177.32032000000001</v>
      </c>
      <c r="W1002">
        <v>-0.24287255967054433</v>
      </c>
      <c r="X1002">
        <v>1192.84692</v>
      </c>
      <c r="Y1002">
        <v>924.09888999999998</v>
      </c>
      <c r="Z1002">
        <v>-0.22529968053235194</v>
      </c>
      <c r="AC1002" t="s">
        <v>483</v>
      </c>
      <c r="AD1002">
        <v>924.09888999999998</v>
      </c>
      <c r="AF1002" t="s">
        <v>483</v>
      </c>
      <c r="AG1002">
        <v>-0.22529968053235194</v>
      </c>
    </row>
    <row r="1003" spans="1:33" hidden="1">
      <c r="A1003" s="851" t="s">
        <v>5139</v>
      </c>
      <c r="B1003" s="851" t="s">
        <v>483</v>
      </c>
      <c r="C1003" s="854">
        <v>0</v>
      </c>
      <c r="D1003" s="854">
        <v>0</v>
      </c>
      <c r="E1003" s="855" t="s">
        <v>1082</v>
      </c>
      <c r="F1003" s="854">
        <v>80.553520000000006</v>
      </c>
      <c r="G1003" s="854">
        <v>0</v>
      </c>
      <c r="H1003" s="855">
        <v>-1</v>
      </c>
      <c r="I1003" s="854">
        <v>0</v>
      </c>
      <c r="J1003" s="855" t="s">
        <v>1082</v>
      </c>
      <c r="K1003" s="854">
        <v>348.55351999999999</v>
      </c>
      <c r="L1003" s="854">
        <v>68.7</v>
      </c>
      <c r="M1003" s="855">
        <v>-0.80289970963426216</v>
      </c>
      <c r="O1003" t="s">
        <v>483</v>
      </c>
      <c r="P1003">
        <v>0</v>
      </c>
      <c r="Q1003">
        <v>0</v>
      </c>
      <c r="R1003" t="s">
        <v>1082</v>
      </c>
      <c r="S1003">
        <v>80.553520000000006</v>
      </c>
      <c r="T1003">
        <v>0</v>
      </c>
      <c r="U1003">
        <v>-1</v>
      </c>
      <c r="V1003">
        <v>0</v>
      </c>
      <c r="W1003" t="s">
        <v>1082</v>
      </c>
      <c r="X1003">
        <v>348.55351999999999</v>
      </c>
      <c r="Y1003">
        <v>68.7</v>
      </c>
      <c r="Z1003">
        <v>-0.80289970963426216</v>
      </c>
      <c r="AC1003" t="s">
        <v>483</v>
      </c>
      <c r="AD1003">
        <v>68.7</v>
      </c>
      <c r="AF1003" t="s">
        <v>483</v>
      </c>
      <c r="AG1003">
        <v>-0.80289970963426216</v>
      </c>
    </row>
    <row r="1004" spans="1:33" hidden="1">
      <c r="A1004" s="851" t="s">
        <v>5140</v>
      </c>
      <c r="B1004" s="851" t="s">
        <v>483</v>
      </c>
      <c r="C1004" s="854">
        <v>44.4</v>
      </c>
      <c r="D1004" s="854">
        <v>0</v>
      </c>
      <c r="E1004" s="855">
        <v>-1</v>
      </c>
      <c r="F1004" s="854">
        <v>1218.36679</v>
      </c>
      <c r="G1004" s="854">
        <v>801.56470999999999</v>
      </c>
      <c r="H1004" s="855">
        <v>-0.34209901601142623</v>
      </c>
      <c r="I1004" s="854">
        <v>686.05345999999997</v>
      </c>
      <c r="J1004" s="855">
        <v>0.16837062522795243</v>
      </c>
      <c r="K1004" s="854">
        <v>7483.2042700000002</v>
      </c>
      <c r="L1004" s="854">
        <v>6915.5953399999999</v>
      </c>
      <c r="M1004" s="855">
        <v>-7.5851053842741156E-2</v>
      </c>
      <c r="O1004" t="s">
        <v>483</v>
      </c>
      <c r="P1004">
        <v>44.4</v>
      </c>
      <c r="Q1004">
        <v>0</v>
      </c>
      <c r="R1004">
        <v>-1</v>
      </c>
      <c r="S1004">
        <v>1218.36679</v>
      </c>
      <c r="T1004">
        <v>801.56470999999999</v>
      </c>
      <c r="U1004">
        <v>-0.34209901601142623</v>
      </c>
      <c r="V1004">
        <v>686.05345999999997</v>
      </c>
      <c r="W1004">
        <v>0.16837062522795243</v>
      </c>
      <c r="X1004">
        <v>7483.2042700000002</v>
      </c>
      <c r="Y1004">
        <v>6915.5953399999999</v>
      </c>
      <c r="Z1004">
        <v>-7.5851053842741156E-2</v>
      </c>
      <c r="AC1004" t="s">
        <v>483</v>
      </c>
      <c r="AD1004">
        <v>6915.5953399999999</v>
      </c>
      <c r="AF1004" t="s">
        <v>483</v>
      </c>
      <c r="AG1004">
        <v>-7.5851053842741156E-2</v>
      </c>
    </row>
    <row r="1005" spans="1:33" hidden="1">
      <c r="A1005" s="851" t="s">
        <v>5141</v>
      </c>
      <c r="B1005" s="851" t="s">
        <v>483</v>
      </c>
      <c r="C1005" s="854">
        <v>0</v>
      </c>
      <c r="D1005" s="854">
        <v>0</v>
      </c>
      <c r="E1005" s="855" t="s">
        <v>1082</v>
      </c>
      <c r="F1005" s="854">
        <v>0</v>
      </c>
      <c r="G1005" s="854">
        <v>0</v>
      </c>
      <c r="H1005" s="855" t="s">
        <v>1082</v>
      </c>
      <c r="I1005" s="854">
        <v>2.00387</v>
      </c>
      <c r="J1005" s="855">
        <v>-1</v>
      </c>
      <c r="K1005" s="854">
        <v>0</v>
      </c>
      <c r="L1005" s="854">
        <v>2.00387</v>
      </c>
      <c r="M1005" s="855" t="s">
        <v>1082</v>
      </c>
      <c r="O1005" t="s">
        <v>483</v>
      </c>
      <c r="P1005">
        <v>0</v>
      </c>
      <c r="Q1005">
        <v>0</v>
      </c>
      <c r="R1005" t="s">
        <v>1082</v>
      </c>
      <c r="S1005">
        <v>0</v>
      </c>
      <c r="T1005">
        <v>0</v>
      </c>
      <c r="U1005" t="s">
        <v>1082</v>
      </c>
      <c r="V1005">
        <v>2.00387</v>
      </c>
      <c r="W1005">
        <v>-1</v>
      </c>
      <c r="X1005">
        <v>0</v>
      </c>
      <c r="Y1005">
        <v>2.00387</v>
      </c>
      <c r="Z1005" t="s">
        <v>1082</v>
      </c>
      <c r="AC1005" t="s">
        <v>483</v>
      </c>
      <c r="AD1005">
        <v>2.00387</v>
      </c>
      <c r="AF1005" t="s">
        <v>483</v>
      </c>
      <c r="AG1005" t="s">
        <v>1082</v>
      </c>
    </row>
    <row r="1006" spans="1:33" hidden="1">
      <c r="A1006" s="851" t="s">
        <v>5142</v>
      </c>
      <c r="B1006" s="851" t="s">
        <v>483</v>
      </c>
      <c r="C1006" s="854">
        <v>0</v>
      </c>
      <c r="D1006" s="854">
        <v>0</v>
      </c>
      <c r="E1006" s="855" t="s">
        <v>1082</v>
      </c>
      <c r="F1006" s="854">
        <v>1.95</v>
      </c>
      <c r="G1006" s="854">
        <v>399.81747999999999</v>
      </c>
      <c r="H1006" s="855">
        <v>204.03460512820513</v>
      </c>
      <c r="I1006" s="854">
        <v>327.57463000000001</v>
      </c>
      <c r="J1006" s="855">
        <v>0.22053859909724993</v>
      </c>
      <c r="K1006" s="854">
        <v>1925.4919</v>
      </c>
      <c r="L1006" s="854">
        <v>2476.4377800000002</v>
      </c>
      <c r="M1006" s="855">
        <v>0.28613253579513898</v>
      </c>
      <c r="O1006" t="s">
        <v>483</v>
      </c>
      <c r="P1006">
        <v>0</v>
      </c>
      <c r="Q1006">
        <v>0</v>
      </c>
      <c r="R1006" t="s">
        <v>1082</v>
      </c>
      <c r="S1006">
        <v>1.95</v>
      </c>
      <c r="T1006">
        <v>399.81747999999999</v>
      </c>
      <c r="U1006">
        <v>204.03460512820513</v>
      </c>
      <c r="V1006">
        <v>327.57463000000001</v>
      </c>
      <c r="W1006">
        <v>0.22053859909724993</v>
      </c>
      <c r="X1006">
        <v>1925.4919</v>
      </c>
      <c r="Y1006">
        <v>2476.4377800000002</v>
      </c>
      <c r="Z1006">
        <v>0.28613253579513898</v>
      </c>
      <c r="AC1006" t="s">
        <v>483</v>
      </c>
      <c r="AD1006">
        <v>2476.4377800000002</v>
      </c>
      <c r="AF1006" t="s">
        <v>483</v>
      </c>
      <c r="AG1006">
        <v>0.28613253579513898</v>
      </c>
    </row>
    <row r="1007" spans="1:33" hidden="1">
      <c r="A1007" s="851" t="s">
        <v>5144</v>
      </c>
      <c r="B1007" s="851" t="s">
        <v>483</v>
      </c>
      <c r="C1007" s="854">
        <v>0</v>
      </c>
      <c r="D1007" s="854">
        <v>0</v>
      </c>
      <c r="E1007" s="855" t="s">
        <v>1082</v>
      </c>
      <c r="F1007" s="854">
        <v>146.89135999999999</v>
      </c>
      <c r="G1007" s="854">
        <v>364.3931</v>
      </c>
      <c r="H1007" s="855">
        <v>1.4806979797858775</v>
      </c>
      <c r="I1007" s="854">
        <v>463.38810000000001</v>
      </c>
      <c r="J1007" s="855">
        <v>-0.21363302165075015</v>
      </c>
      <c r="K1007" s="854">
        <v>4125.2354999999998</v>
      </c>
      <c r="L1007" s="854">
        <v>4762.0461400000004</v>
      </c>
      <c r="M1007" s="855">
        <v>0.15436952387324321</v>
      </c>
      <c r="O1007" t="s">
        <v>483</v>
      </c>
      <c r="P1007">
        <v>0</v>
      </c>
      <c r="Q1007">
        <v>0</v>
      </c>
      <c r="R1007" t="s">
        <v>1082</v>
      </c>
      <c r="S1007">
        <v>146.89135999999999</v>
      </c>
      <c r="T1007">
        <v>364.3931</v>
      </c>
      <c r="U1007">
        <v>1.4806979797858775</v>
      </c>
      <c r="V1007">
        <v>463.38810000000001</v>
      </c>
      <c r="W1007">
        <v>-0.21363302165075015</v>
      </c>
      <c r="X1007">
        <v>4125.2354999999998</v>
      </c>
      <c r="Y1007">
        <v>4762.0461400000004</v>
      </c>
      <c r="Z1007">
        <v>0.15436952387324321</v>
      </c>
      <c r="AC1007" t="s">
        <v>483</v>
      </c>
      <c r="AD1007">
        <v>4762.0461400000004</v>
      </c>
      <c r="AF1007" t="s">
        <v>483</v>
      </c>
      <c r="AG1007">
        <v>0.15436952387324321</v>
      </c>
    </row>
    <row r="1008" spans="1:33" hidden="1">
      <c r="A1008" s="851" t="s">
        <v>5145</v>
      </c>
      <c r="B1008" s="851" t="s">
        <v>483</v>
      </c>
      <c r="C1008" s="854">
        <v>0</v>
      </c>
      <c r="D1008" s="854">
        <v>0</v>
      </c>
      <c r="E1008" s="855" t="s">
        <v>1082</v>
      </c>
      <c r="F1008" s="854">
        <v>0</v>
      </c>
      <c r="G1008" s="854">
        <v>0</v>
      </c>
      <c r="H1008" s="855" t="s">
        <v>1082</v>
      </c>
      <c r="I1008" s="854">
        <v>0</v>
      </c>
      <c r="J1008" s="855" t="s">
        <v>1082</v>
      </c>
      <c r="K1008" s="854">
        <v>13.18552</v>
      </c>
      <c r="L1008" s="854">
        <v>3.4856799999999999</v>
      </c>
      <c r="M1008" s="855">
        <v>-0.73564334209041438</v>
      </c>
      <c r="O1008" t="s">
        <v>483</v>
      </c>
      <c r="P1008">
        <v>0</v>
      </c>
      <c r="Q1008">
        <v>0</v>
      </c>
      <c r="R1008" t="s">
        <v>1082</v>
      </c>
      <c r="S1008">
        <v>0</v>
      </c>
      <c r="T1008">
        <v>0</v>
      </c>
      <c r="U1008" t="s">
        <v>1082</v>
      </c>
      <c r="V1008">
        <v>0</v>
      </c>
      <c r="W1008" t="s">
        <v>1082</v>
      </c>
      <c r="X1008">
        <v>13.18552</v>
      </c>
      <c r="Y1008">
        <v>3.4856799999999999</v>
      </c>
      <c r="Z1008">
        <v>-0.73564334209041438</v>
      </c>
      <c r="AC1008" t="s">
        <v>483</v>
      </c>
      <c r="AD1008">
        <v>3.4856799999999999</v>
      </c>
      <c r="AF1008" t="s">
        <v>483</v>
      </c>
      <c r="AG1008">
        <v>-0.73564334209041438</v>
      </c>
    </row>
    <row r="1009" spans="1:33" hidden="1">
      <c r="A1009" s="852" t="s">
        <v>735</v>
      </c>
      <c r="B1009" s="852" t="s">
        <v>483</v>
      </c>
      <c r="C1009" s="856">
        <v>1222.57026</v>
      </c>
      <c r="D1009" s="856">
        <v>158.06361999999999</v>
      </c>
      <c r="E1009" s="857">
        <v>-0.87071203580561496</v>
      </c>
      <c r="F1009" s="856">
        <v>34292.812969999999</v>
      </c>
      <c r="G1009" s="856">
        <v>27181.44327</v>
      </c>
      <c r="H1009" s="857">
        <v>-0.20737201425328278</v>
      </c>
      <c r="I1009" s="856">
        <v>26550.04867</v>
      </c>
      <c r="J1009" s="857">
        <v>2.3781297271723512E-2</v>
      </c>
      <c r="K1009" s="856">
        <v>265106.66723999998</v>
      </c>
      <c r="L1009" s="856">
        <v>232174.13646000001</v>
      </c>
      <c r="M1009" s="857">
        <v>-0.1242236987958748</v>
      </c>
      <c r="O1009" t="s">
        <v>483</v>
      </c>
      <c r="P1009">
        <v>1222.57026</v>
      </c>
      <c r="Q1009">
        <v>158.06361999999999</v>
      </c>
      <c r="R1009">
        <v>-0.87071203580561496</v>
      </c>
      <c r="S1009">
        <v>34292.812969999999</v>
      </c>
      <c r="T1009">
        <v>27181.44327</v>
      </c>
      <c r="U1009">
        <v>-0.20737201425328278</v>
      </c>
      <c r="V1009">
        <v>26550.04867</v>
      </c>
      <c r="W1009">
        <v>2.3781297271723512E-2</v>
      </c>
      <c r="X1009">
        <v>265106.66723999998</v>
      </c>
      <c r="Y1009">
        <v>232174.13646000001</v>
      </c>
      <c r="Z1009">
        <v>-0.1242236987958748</v>
      </c>
      <c r="AC1009" t="s">
        <v>483</v>
      </c>
      <c r="AD1009">
        <v>232174.13646000001</v>
      </c>
      <c r="AF1009" t="s">
        <v>483</v>
      </c>
      <c r="AG1009">
        <v>-0.1242236987958748</v>
      </c>
    </row>
    <row r="1010" spans="1:33" hidden="1">
      <c r="A1010" s="851" t="s">
        <v>5120</v>
      </c>
      <c r="B1010" s="851" t="s">
        <v>485</v>
      </c>
      <c r="C1010" s="854">
        <v>0</v>
      </c>
      <c r="D1010" s="854">
        <v>0</v>
      </c>
      <c r="E1010" s="855" t="s">
        <v>1082</v>
      </c>
      <c r="F1010" s="854">
        <v>0</v>
      </c>
      <c r="G1010" s="854">
        <v>43.975000000000001</v>
      </c>
      <c r="H1010" s="855" t="s">
        <v>1082</v>
      </c>
      <c r="I1010" s="854">
        <v>78.891000000000005</v>
      </c>
      <c r="J1010" s="855">
        <v>-0.44258533926556898</v>
      </c>
      <c r="K1010" s="854">
        <v>0</v>
      </c>
      <c r="L1010" s="854">
        <v>288.51963999999998</v>
      </c>
      <c r="M1010" s="855" t="s">
        <v>1082</v>
      </c>
      <c r="O1010" t="s">
        <v>485</v>
      </c>
      <c r="P1010">
        <v>0</v>
      </c>
      <c r="Q1010">
        <v>0</v>
      </c>
      <c r="R1010" t="s">
        <v>1082</v>
      </c>
      <c r="S1010">
        <v>0</v>
      </c>
      <c r="T1010">
        <v>43.975000000000001</v>
      </c>
      <c r="U1010" t="s">
        <v>1082</v>
      </c>
      <c r="V1010">
        <v>78.891000000000005</v>
      </c>
      <c r="W1010">
        <v>-0.44258533926556898</v>
      </c>
      <c r="X1010">
        <v>0</v>
      </c>
      <c r="Y1010">
        <v>288.51963999999998</v>
      </c>
      <c r="Z1010" t="s">
        <v>1082</v>
      </c>
      <c r="AC1010" t="s">
        <v>485</v>
      </c>
      <c r="AD1010">
        <v>288.51963999999998</v>
      </c>
      <c r="AF1010" t="s">
        <v>485</v>
      </c>
      <c r="AG1010" t="s">
        <v>1082</v>
      </c>
    </row>
    <row r="1011" spans="1:33" hidden="1">
      <c r="A1011" s="851" t="s">
        <v>5121</v>
      </c>
      <c r="B1011" s="851" t="s">
        <v>485</v>
      </c>
      <c r="C1011" s="854">
        <v>0</v>
      </c>
      <c r="D1011" s="854">
        <v>0</v>
      </c>
      <c r="E1011" s="855" t="s">
        <v>1082</v>
      </c>
      <c r="F1011" s="854">
        <v>0</v>
      </c>
      <c r="G1011" s="854">
        <v>0</v>
      </c>
      <c r="H1011" s="855" t="s">
        <v>1082</v>
      </c>
      <c r="I1011" s="854">
        <v>0</v>
      </c>
      <c r="J1011" s="855" t="s">
        <v>1082</v>
      </c>
      <c r="K1011" s="854">
        <v>0</v>
      </c>
      <c r="L1011" s="854">
        <v>0.65956999999999999</v>
      </c>
      <c r="M1011" s="855" t="s">
        <v>1082</v>
      </c>
      <c r="O1011" t="s">
        <v>485</v>
      </c>
      <c r="P1011">
        <v>0</v>
      </c>
      <c r="Q1011">
        <v>0</v>
      </c>
      <c r="R1011" t="s">
        <v>1082</v>
      </c>
      <c r="S1011">
        <v>0</v>
      </c>
      <c r="T1011">
        <v>0</v>
      </c>
      <c r="U1011" t="s">
        <v>1082</v>
      </c>
      <c r="V1011">
        <v>0</v>
      </c>
      <c r="W1011" t="s">
        <v>1082</v>
      </c>
      <c r="X1011">
        <v>0</v>
      </c>
      <c r="Y1011">
        <v>0.65956999999999999</v>
      </c>
      <c r="Z1011" t="s">
        <v>1082</v>
      </c>
      <c r="AC1011" t="s">
        <v>485</v>
      </c>
      <c r="AD1011">
        <v>0.65956999999999999</v>
      </c>
      <c r="AF1011" t="s">
        <v>485</v>
      </c>
      <c r="AG1011" t="s">
        <v>1082</v>
      </c>
    </row>
    <row r="1012" spans="1:33">
      <c r="A1012" s="851" t="s">
        <v>5124</v>
      </c>
      <c r="B1012" s="851" t="s">
        <v>485</v>
      </c>
      <c r="C1012" s="854">
        <v>0</v>
      </c>
      <c r="D1012" s="854">
        <v>0</v>
      </c>
      <c r="E1012" s="855" t="s">
        <v>1082</v>
      </c>
      <c r="F1012" s="854">
        <v>0</v>
      </c>
      <c r="G1012" s="854">
        <v>0</v>
      </c>
      <c r="H1012" s="855" t="s">
        <v>1082</v>
      </c>
      <c r="I1012" s="854">
        <v>0</v>
      </c>
      <c r="J1012" s="855" t="s">
        <v>1082</v>
      </c>
      <c r="K1012" s="854">
        <v>0</v>
      </c>
      <c r="L1012" s="854">
        <v>2.4057300000000001</v>
      </c>
      <c r="M1012" s="855" t="s">
        <v>1082</v>
      </c>
      <c r="O1012" t="s">
        <v>483</v>
      </c>
      <c r="P1012">
        <v>0</v>
      </c>
      <c r="Q1012">
        <v>0</v>
      </c>
      <c r="R1012" t="s">
        <v>1082</v>
      </c>
      <c r="S1012">
        <v>11.151</v>
      </c>
      <c r="T1012">
        <v>169.9402</v>
      </c>
      <c r="U1012">
        <v>14.239906734821989</v>
      </c>
      <c r="V1012">
        <v>8.8108400000000007</v>
      </c>
      <c r="W1012">
        <v>18.287627513381242</v>
      </c>
      <c r="X1012">
        <v>1329.2821300000001</v>
      </c>
      <c r="Y1012">
        <v>580.50962000000004</v>
      </c>
      <c r="Z1012">
        <v>-0.5632908869391029</v>
      </c>
      <c r="AC1012" t="s">
        <v>483</v>
      </c>
      <c r="AD1012">
        <v>580.50962000000004</v>
      </c>
      <c r="AF1012" t="s">
        <v>483</v>
      </c>
      <c r="AG1012">
        <v>-0.5632908869391029</v>
      </c>
    </row>
    <row r="1013" spans="1:33" hidden="1">
      <c r="A1013" s="851" t="s">
        <v>5128</v>
      </c>
      <c r="B1013" s="851" t="s">
        <v>485</v>
      </c>
      <c r="C1013" s="854">
        <v>0</v>
      </c>
      <c r="D1013" s="854">
        <v>0</v>
      </c>
      <c r="E1013" s="855" t="s">
        <v>1082</v>
      </c>
      <c r="F1013" s="854">
        <v>0</v>
      </c>
      <c r="G1013" s="854">
        <v>0</v>
      </c>
      <c r="H1013" s="855" t="s">
        <v>1082</v>
      </c>
      <c r="I1013" s="854">
        <v>0</v>
      </c>
      <c r="J1013" s="855" t="s">
        <v>1082</v>
      </c>
      <c r="K1013" s="854">
        <v>0</v>
      </c>
      <c r="L1013" s="854">
        <v>0.52119000000000004</v>
      </c>
      <c r="M1013" s="855" t="s">
        <v>1082</v>
      </c>
      <c r="O1013" t="s">
        <v>485</v>
      </c>
      <c r="P1013">
        <v>0</v>
      </c>
      <c r="Q1013">
        <v>0</v>
      </c>
      <c r="R1013" t="s">
        <v>1082</v>
      </c>
      <c r="S1013">
        <v>0</v>
      </c>
      <c r="T1013">
        <v>0</v>
      </c>
      <c r="U1013" t="s">
        <v>1082</v>
      </c>
      <c r="V1013">
        <v>0</v>
      </c>
      <c r="W1013" t="s">
        <v>1082</v>
      </c>
      <c r="X1013">
        <v>0</v>
      </c>
      <c r="Y1013">
        <v>0.52119000000000004</v>
      </c>
      <c r="Z1013" t="s">
        <v>1082</v>
      </c>
      <c r="AC1013" t="s">
        <v>485</v>
      </c>
      <c r="AD1013">
        <v>0.52119000000000004</v>
      </c>
      <c r="AF1013" t="s">
        <v>485</v>
      </c>
      <c r="AG1013" t="s">
        <v>1082</v>
      </c>
    </row>
    <row r="1014" spans="1:33" hidden="1">
      <c r="A1014" s="851" t="s">
        <v>5129</v>
      </c>
      <c r="B1014" s="851" t="s">
        <v>485</v>
      </c>
      <c r="C1014" s="854">
        <v>0</v>
      </c>
      <c r="D1014" s="854">
        <v>0</v>
      </c>
      <c r="E1014" s="855" t="s">
        <v>1082</v>
      </c>
      <c r="F1014" s="854">
        <v>2.9455800000000001</v>
      </c>
      <c r="G1014" s="854">
        <v>0</v>
      </c>
      <c r="H1014" s="855">
        <v>-1</v>
      </c>
      <c r="I1014" s="854">
        <v>0</v>
      </c>
      <c r="J1014" s="855" t="s">
        <v>1082</v>
      </c>
      <c r="K1014" s="854">
        <v>78.140079999999998</v>
      </c>
      <c r="L1014" s="854">
        <v>8.8999999999999999E-3</v>
      </c>
      <c r="M1014" s="855">
        <v>-0.99988610198505046</v>
      </c>
      <c r="O1014" t="s">
        <v>485</v>
      </c>
      <c r="P1014">
        <v>0</v>
      </c>
      <c r="Q1014">
        <v>0</v>
      </c>
      <c r="R1014" t="s">
        <v>1082</v>
      </c>
      <c r="S1014">
        <v>2.9455800000000001</v>
      </c>
      <c r="T1014">
        <v>0</v>
      </c>
      <c r="U1014">
        <v>-1</v>
      </c>
      <c r="V1014">
        <v>0</v>
      </c>
      <c r="W1014" t="s">
        <v>1082</v>
      </c>
      <c r="X1014">
        <v>78.140079999999998</v>
      </c>
      <c r="Y1014">
        <v>8.8999999999999999E-3</v>
      </c>
      <c r="Z1014">
        <v>-0.99988610198505046</v>
      </c>
      <c r="AC1014" t="s">
        <v>485</v>
      </c>
      <c r="AD1014">
        <v>8.8999999999999999E-3</v>
      </c>
      <c r="AF1014" t="s">
        <v>485</v>
      </c>
      <c r="AG1014">
        <v>-0.99988610198505046</v>
      </c>
    </row>
    <row r="1015" spans="1:33" hidden="1">
      <c r="A1015" s="851" t="s">
        <v>5130</v>
      </c>
      <c r="B1015" s="851" t="s">
        <v>485</v>
      </c>
      <c r="C1015" s="854">
        <v>0</v>
      </c>
      <c r="D1015" s="854">
        <v>0</v>
      </c>
      <c r="E1015" s="855" t="s">
        <v>1082</v>
      </c>
      <c r="F1015" s="854">
        <v>0</v>
      </c>
      <c r="G1015" s="854">
        <v>0</v>
      </c>
      <c r="H1015" s="855" t="s">
        <v>1082</v>
      </c>
      <c r="I1015" s="854">
        <v>0</v>
      </c>
      <c r="J1015" s="855" t="s">
        <v>1082</v>
      </c>
      <c r="K1015" s="854">
        <v>0</v>
      </c>
      <c r="L1015" s="854">
        <v>0.71887999999999996</v>
      </c>
      <c r="M1015" s="855" t="s">
        <v>1082</v>
      </c>
      <c r="O1015" t="s">
        <v>485</v>
      </c>
      <c r="P1015">
        <v>0</v>
      </c>
      <c r="Q1015">
        <v>0</v>
      </c>
      <c r="R1015" t="s">
        <v>1082</v>
      </c>
      <c r="S1015">
        <v>0</v>
      </c>
      <c r="T1015">
        <v>0</v>
      </c>
      <c r="U1015" t="s">
        <v>1082</v>
      </c>
      <c r="V1015">
        <v>0</v>
      </c>
      <c r="W1015" t="s">
        <v>1082</v>
      </c>
      <c r="X1015">
        <v>0</v>
      </c>
      <c r="Y1015">
        <v>0.71887999999999996</v>
      </c>
      <c r="Z1015" t="s">
        <v>1082</v>
      </c>
      <c r="AC1015" t="s">
        <v>485</v>
      </c>
      <c r="AD1015">
        <v>0.71887999999999996</v>
      </c>
      <c r="AF1015" t="s">
        <v>485</v>
      </c>
      <c r="AG1015" t="s">
        <v>1082</v>
      </c>
    </row>
    <row r="1016" spans="1:33" hidden="1">
      <c r="A1016" s="851" t="s">
        <v>5131</v>
      </c>
      <c r="B1016" s="851" t="s">
        <v>485</v>
      </c>
      <c r="C1016" s="854">
        <v>0</v>
      </c>
      <c r="D1016" s="854">
        <v>0</v>
      </c>
      <c r="E1016" s="855" t="s">
        <v>1082</v>
      </c>
      <c r="F1016" s="854">
        <v>0</v>
      </c>
      <c r="G1016" s="854">
        <v>0</v>
      </c>
      <c r="H1016" s="855" t="s">
        <v>1082</v>
      </c>
      <c r="I1016" s="854">
        <v>0</v>
      </c>
      <c r="J1016" s="855" t="s">
        <v>1082</v>
      </c>
      <c r="K1016" s="854">
        <v>11.79</v>
      </c>
      <c r="L1016" s="854">
        <v>0</v>
      </c>
      <c r="M1016" s="855">
        <v>-1</v>
      </c>
      <c r="O1016" t="s">
        <v>485</v>
      </c>
      <c r="P1016">
        <v>0</v>
      </c>
      <c r="Q1016">
        <v>0</v>
      </c>
      <c r="R1016" t="s">
        <v>1082</v>
      </c>
      <c r="S1016">
        <v>0</v>
      </c>
      <c r="T1016">
        <v>0</v>
      </c>
      <c r="U1016" t="s">
        <v>1082</v>
      </c>
      <c r="V1016">
        <v>0</v>
      </c>
      <c r="W1016" t="s">
        <v>1082</v>
      </c>
      <c r="X1016">
        <v>11.79</v>
      </c>
      <c r="Y1016">
        <v>0</v>
      </c>
      <c r="Z1016">
        <v>-1</v>
      </c>
      <c r="AC1016" t="s">
        <v>485</v>
      </c>
      <c r="AD1016">
        <v>0</v>
      </c>
      <c r="AF1016" t="s">
        <v>485</v>
      </c>
      <c r="AG1016">
        <v>-1</v>
      </c>
    </row>
    <row r="1017" spans="1:33" hidden="1">
      <c r="A1017" s="851" t="s">
        <v>5133</v>
      </c>
      <c r="B1017" s="851" t="s">
        <v>485</v>
      </c>
      <c r="C1017" s="854">
        <v>1.3122</v>
      </c>
      <c r="D1017" s="854">
        <v>0</v>
      </c>
      <c r="E1017" s="855">
        <v>-1</v>
      </c>
      <c r="F1017" s="854">
        <v>1.3122</v>
      </c>
      <c r="G1017" s="854">
        <v>0</v>
      </c>
      <c r="H1017" s="855">
        <v>-1</v>
      </c>
      <c r="I1017" s="854">
        <v>0</v>
      </c>
      <c r="J1017" s="855" t="s">
        <v>1082</v>
      </c>
      <c r="K1017" s="854">
        <v>22.976199999999999</v>
      </c>
      <c r="L1017" s="854">
        <v>0</v>
      </c>
      <c r="M1017" s="855">
        <v>-1</v>
      </c>
      <c r="O1017" t="s">
        <v>485</v>
      </c>
      <c r="P1017">
        <v>1.3122</v>
      </c>
      <c r="Q1017">
        <v>0</v>
      </c>
      <c r="R1017">
        <v>-1</v>
      </c>
      <c r="S1017">
        <v>1.3122</v>
      </c>
      <c r="T1017">
        <v>0</v>
      </c>
      <c r="U1017">
        <v>-1</v>
      </c>
      <c r="V1017">
        <v>0</v>
      </c>
      <c r="W1017" t="s">
        <v>1082</v>
      </c>
      <c r="X1017">
        <v>22.976199999999999</v>
      </c>
      <c r="Y1017">
        <v>0</v>
      </c>
      <c r="Z1017">
        <v>-1</v>
      </c>
      <c r="AC1017" t="s">
        <v>485</v>
      </c>
      <c r="AD1017">
        <v>0</v>
      </c>
      <c r="AF1017" t="s">
        <v>485</v>
      </c>
      <c r="AG1017">
        <v>-1</v>
      </c>
    </row>
    <row r="1018" spans="1:33" hidden="1">
      <c r="A1018" s="851" t="s">
        <v>5134</v>
      </c>
      <c r="B1018" s="851" t="s">
        <v>485</v>
      </c>
      <c r="C1018" s="854">
        <v>0</v>
      </c>
      <c r="D1018" s="854">
        <v>0</v>
      </c>
      <c r="E1018" s="855" t="s">
        <v>1082</v>
      </c>
      <c r="F1018" s="854">
        <v>0</v>
      </c>
      <c r="G1018" s="854">
        <v>0</v>
      </c>
      <c r="H1018" s="855" t="s">
        <v>1082</v>
      </c>
      <c r="I1018" s="854">
        <v>0</v>
      </c>
      <c r="J1018" s="855" t="s">
        <v>1082</v>
      </c>
      <c r="K1018" s="854">
        <v>0</v>
      </c>
      <c r="L1018" s="854">
        <v>107.87444000000001</v>
      </c>
      <c r="M1018" s="855" t="s">
        <v>1082</v>
      </c>
      <c r="O1018" t="s">
        <v>485</v>
      </c>
      <c r="P1018">
        <v>0</v>
      </c>
      <c r="Q1018">
        <v>0</v>
      </c>
      <c r="R1018" t="s">
        <v>1082</v>
      </c>
      <c r="S1018">
        <v>0</v>
      </c>
      <c r="T1018">
        <v>0</v>
      </c>
      <c r="U1018" t="s">
        <v>1082</v>
      </c>
      <c r="V1018">
        <v>0</v>
      </c>
      <c r="W1018" t="s">
        <v>1082</v>
      </c>
      <c r="X1018">
        <v>0</v>
      </c>
      <c r="Y1018">
        <v>107.87444000000001</v>
      </c>
      <c r="Z1018" t="s">
        <v>1082</v>
      </c>
      <c r="AC1018" t="s">
        <v>485</v>
      </c>
      <c r="AD1018">
        <v>107.87444000000001</v>
      </c>
      <c r="AF1018" t="s">
        <v>485</v>
      </c>
      <c r="AG1018" t="s">
        <v>1082</v>
      </c>
    </row>
    <row r="1019" spans="1:33" hidden="1">
      <c r="A1019" s="851" t="s">
        <v>5136</v>
      </c>
      <c r="B1019" s="851" t="s">
        <v>485</v>
      </c>
      <c r="C1019" s="854">
        <v>0</v>
      </c>
      <c r="D1019" s="854">
        <v>0</v>
      </c>
      <c r="E1019" s="855" t="s">
        <v>1082</v>
      </c>
      <c r="F1019" s="854">
        <v>0</v>
      </c>
      <c r="G1019" s="854">
        <v>0</v>
      </c>
      <c r="H1019" s="855" t="s">
        <v>1082</v>
      </c>
      <c r="I1019" s="854">
        <v>0</v>
      </c>
      <c r="J1019" s="855" t="s">
        <v>1082</v>
      </c>
      <c r="K1019" s="854">
        <v>75.254000000000005</v>
      </c>
      <c r="L1019" s="854">
        <v>1.8551800000000001</v>
      </c>
      <c r="M1019" s="855">
        <v>-0.97534775560103115</v>
      </c>
      <c r="O1019" t="s">
        <v>485</v>
      </c>
      <c r="P1019">
        <v>0</v>
      </c>
      <c r="Q1019">
        <v>0</v>
      </c>
      <c r="R1019" t="s">
        <v>1082</v>
      </c>
      <c r="S1019">
        <v>0</v>
      </c>
      <c r="T1019">
        <v>0</v>
      </c>
      <c r="U1019" t="s">
        <v>1082</v>
      </c>
      <c r="V1019">
        <v>0</v>
      </c>
      <c r="W1019" t="s">
        <v>1082</v>
      </c>
      <c r="X1019">
        <v>75.254000000000005</v>
      </c>
      <c r="Y1019">
        <v>1.8551800000000001</v>
      </c>
      <c r="Z1019">
        <v>-0.97534775560103115</v>
      </c>
      <c r="AC1019" t="s">
        <v>485</v>
      </c>
      <c r="AD1019">
        <v>1.8551800000000001</v>
      </c>
      <c r="AF1019" t="s">
        <v>485</v>
      </c>
      <c r="AG1019">
        <v>-0.97534775560103115</v>
      </c>
    </row>
    <row r="1020" spans="1:33" hidden="1">
      <c r="A1020" s="851" t="s">
        <v>5138</v>
      </c>
      <c r="B1020" s="851" t="s">
        <v>485</v>
      </c>
      <c r="C1020" s="854">
        <v>0</v>
      </c>
      <c r="D1020" s="854">
        <v>0</v>
      </c>
      <c r="E1020" s="855" t="s">
        <v>1082</v>
      </c>
      <c r="F1020" s="854">
        <v>0</v>
      </c>
      <c r="G1020" s="854">
        <v>0</v>
      </c>
      <c r="H1020" s="855" t="s">
        <v>1082</v>
      </c>
      <c r="I1020" s="854">
        <v>0</v>
      </c>
      <c r="J1020" s="855" t="s">
        <v>1082</v>
      </c>
      <c r="K1020" s="854">
        <v>0</v>
      </c>
      <c r="L1020" s="854">
        <v>1.45</v>
      </c>
      <c r="M1020" s="855" t="s">
        <v>1082</v>
      </c>
      <c r="O1020" t="s">
        <v>485</v>
      </c>
      <c r="P1020">
        <v>0</v>
      </c>
      <c r="Q1020">
        <v>0</v>
      </c>
      <c r="R1020" t="s">
        <v>1082</v>
      </c>
      <c r="S1020">
        <v>0</v>
      </c>
      <c r="T1020">
        <v>0</v>
      </c>
      <c r="U1020" t="s">
        <v>1082</v>
      </c>
      <c r="V1020">
        <v>0</v>
      </c>
      <c r="W1020" t="s">
        <v>1082</v>
      </c>
      <c r="X1020">
        <v>0</v>
      </c>
      <c r="Y1020">
        <v>1.45</v>
      </c>
      <c r="Z1020" t="s">
        <v>1082</v>
      </c>
      <c r="AC1020" t="s">
        <v>485</v>
      </c>
      <c r="AD1020">
        <v>1.45</v>
      </c>
      <c r="AF1020" t="s">
        <v>485</v>
      </c>
      <c r="AG1020" t="s">
        <v>1082</v>
      </c>
    </row>
    <row r="1021" spans="1:33" hidden="1">
      <c r="A1021" s="851" t="s">
        <v>5140</v>
      </c>
      <c r="B1021" s="851" t="s">
        <v>485</v>
      </c>
      <c r="C1021" s="854">
        <v>0</v>
      </c>
      <c r="D1021" s="854">
        <v>0</v>
      </c>
      <c r="E1021" s="855" t="s">
        <v>1082</v>
      </c>
      <c r="F1021" s="854">
        <v>0</v>
      </c>
      <c r="G1021" s="854">
        <v>0</v>
      </c>
      <c r="H1021" s="855" t="s">
        <v>1082</v>
      </c>
      <c r="I1021" s="854">
        <v>0</v>
      </c>
      <c r="J1021" s="855" t="s">
        <v>1082</v>
      </c>
      <c r="K1021" s="854">
        <v>0</v>
      </c>
      <c r="L1021" s="854">
        <v>0.21357000000000001</v>
      </c>
      <c r="M1021" s="855" t="s">
        <v>1082</v>
      </c>
      <c r="O1021" t="s">
        <v>485</v>
      </c>
      <c r="P1021">
        <v>0</v>
      </c>
      <c r="Q1021">
        <v>0</v>
      </c>
      <c r="R1021" t="s">
        <v>1082</v>
      </c>
      <c r="S1021">
        <v>0</v>
      </c>
      <c r="T1021">
        <v>0</v>
      </c>
      <c r="U1021" t="s">
        <v>1082</v>
      </c>
      <c r="V1021">
        <v>0</v>
      </c>
      <c r="W1021" t="s">
        <v>1082</v>
      </c>
      <c r="X1021">
        <v>0</v>
      </c>
      <c r="Y1021">
        <v>0.21357000000000001</v>
      </c>
      <c r="Z1021" t="s">
        <v>1082</v>
      </c>
      <c r="AC1021" t="s">
        <v>485</v>
      </c>
      <c r="AD1021">
        <v>0.21357000000000001</v>
      </c>
      <c r="AF1021" t="s">
        <v>485</v>
      </c>
      <c r="AG1021" t="s">
        <v>1082</v>
      </c>
    </row>
    <row r="1022" spans="1:33" hidden="1">
      <c r="A1022" s="851" t="s">
        <v>5144</v>
      </c>
      <c r="B1022" s="851" t="s">
        <v>485</v>
      </c>
      <c r="C1022" s="854">
        <v>0</v>
      </c>
      <c r="D1022" s="854">
        <v>0</v>
      </c>
      <c r="E1022" s="855" t="s">
        <v>1082</v>
      </c>
      <c r="F1022" s="854">
        <v>0</v>
      </c>
      <c r="G1022" s="854">
        <v>0</v>
      </c>
      <c r="H1022" s="855" t="s">
        <v>1082</v>
      </c>
      <c r="I1022" s="854">
        <v>0</v>
      </c>
      <c r="J1022" s="855" t="s">
        <v>1082</v>
      </c>
      <c r="K1022" s="854">
        <v>0</v>
      </c>
      <c r="L1022" s="854">
        <v>8.899E-2</v>
      </c>
      <c r="M1022" s="855" t="s">
        <v>1082</v>
      </c>
      <c r="O1022" t="s">
        <v>485</v>
      </c>
      <c r="P1022">
        <v>0</v>
      </c>
      <c r="Q1022">
        <v>0</v>
      </c>
      <c r="R1022" t="s">
        <v>1082</v>
      </c>
      <c r="S1022">
        <v>0</v>
      </c>
      <c r="T1022">
        <v>0</v>
      </c>
      <c r="U1022" t="s">
        <v>1082</v>
      </c>
      <c r="V1022">
        <v>0</v>
      </c>
      <c r="W1022" t="s">
        <v>1082</v>
      </c>
      <c r="X1022">
        <v>0</v>
      </c>
      <c r="Y1022">
        <v>8.899E-2</v>
      </c>
      <c r="Z1022" t="s">
        <v>1082</v>
      </c>
      <c r="AC1022" t="s">
        <v>485</v>
      </c>
      <c r="AD1022">
        <v>8.899E-2</v>
      </c>
      <c r="AF1022" t="s">
        <v>485</v>
      </c>
      <c r="AG1022" t="s">
        <v>1082</v>
      </c>
    </row>
    <row r="1023" spans="1:33" hidden="1">
      <c r="A1023" s="852" t="s">
        <v>735</v>
      </c>
      <c r="B1023" s="852" t="s">
        <v>485</v>
      </c>
      <c r="C1023" s="856">
        <v>1.3122</v>
      </c>
      <c r="D1023" s="856">
        <v>0</v>
      </c>
      <c r="E1023" s="857">
        <v>-1</v>
      </c>
      <c r="F1023" s="856">
        <v>4.2577800000000003</v>
      </c>
      <c r="G1023" s="856">
        <v>43.975000000000001</v>
      </c>
      <c r="H1023" s="857">
        <v>9.3281522295656423</v>
      </c>
      <c r="I1023" s="856">
        <v>78.891000000000005</v>
      </c>
      <c r="J1023" s="857">
        <v>-0.44258533926556898</v>
      </c>
      <c r="K1023" s="856">
        <v>188.16028</v>
      </c>
      <c r="L1023" s="856">
        <v>404.31608999999997</v>
      </c>
      <c r="M1023" s="857">
        <v>1.1487855460249099</v>
      </c>
      <c r="O1023" t="s">
        <v>485</v>
      </c>
      <c r="P1023">
        <v>1.3122</v>
      </c>
      <c r="Q1023">
        <v>0</v>
      </c>
      <c r="R1023">
        <v>-1</v>
      </c>
      <c r="S1023">
        <v>4.2577800000000003</v>
      </c>
      <c r="T1023">
        <v>43.975000000000001</v>
      </c>
      <c r="U1023">
        <v>9.3281522295656423</v>
      </c>
      <c r="V1023">
        <v>78.891000000000005</v>
      </c>
      <c r="W1023">
        <v>-0.44258533926556898</v>
      </c>
      <c r="X1023">
        <v>188.16028</v>
      </c>
      <c r="Y1023">
        <v>404.31608999999997</v>
      </c>
      <c r="Z1023">
        <v>1.1487855460249099</v>
      </c>
      <c r="AC1023" t="s">
        <v>485</v>
      </c>
      <c r="AD1023">
        <v>404.31608999999997</v>
      </c>
      <c r="AF1023" t="s">
        <v>485</v>
      </c>
      <c r="AG1023">
        <v>1.1487855460249099</v>
      </c>
    </row>
    <row r="1024" spans="1:33" hidden="1">
      <c r="A1024" s="851" t="s">
        <v>5119</v>
      </c>
      <c r="B1024" s="851" t="s">
        <v>487</v>
      </c>
      <c r="C1024" s="854">
        <v>0</v>
      </c>
      <c r="D1024" s="854">
        <v>0</v>
      </c>
      <c r="E1024" s="855" t="s">
        <v>1082</v>
      </c>
      <c r="F1024" s="854">
        <v>30.828299999999999</v>
      </c>
      <c r="G1024" s="854">
        <v>6.5691499999999996</v>
      </c>
      <c r="H1024" s="855">
        <v>-0.78691170126150323</v>
      </c>
      <c r="I1024" s="854">
        <v>10.741400000000001</v>
      </c>
      <c r="J1024" s="855">
        <v>-0.38842702068631652</v>
      </c>
      <c r="K1024" s="854">
        <v>314.42799000000002</v>
      </c>
      <c r="L1024" s="854">
        <v>557.26580000000001</v>
      </c>
      <c r="M1024" s="855">
        <v>0.77231613508708308</v>
      </c>
      <c r="O1024" t="s">
        <v>487</v>
      </c>
      <c r="P1024">
        <v>0</v>
      </c>
      <c r="Q1024">
        <v>0</v>
      </c>
      <c r="R1024" t="s">
        <v>1082</v>
      </c>
      <c r="S1024">
        <v>30.828299999999999</v>
      </c>
      <c r="T1024">
        <v>6.5691499999999996</v>
      </c>
      <c r="U1024">
        <v>-0.78691170126150323</v>
      </c>
      <c r="V1024">
        <v>10.741400000000001</v>
      </c>
      <c r="W1024">
        <v>-0.38842702068631652</v>
      </c>
      <c r="X1024">
        <v>314.42799000000002</v>
      </c>
      <c r="Y1024">
        <v>557.26580000000001</v>
      </c>
      <c r="Z1024">
        <v>0.77231613508708308</v>
      </c>
      <c r="AC1024" t="s">
        <v>487</v>
      </c>
      <c r="AD1024">
        <v>557.26580000000001</v>
      </c>
      <c r="AF1024" t="s">
        <v>487</v>
      </c>
      <c r="AG1024">
        <v>0.77231613508708308</v>
      </c>
    </row>
    <row r="1025" spans="1:33" hidden="1">
      <c r="A1025" s="851" t="s">
        <v>5120</v>
      </c>
      <c r="B1025" s="851" t="s">
        <v>487</v>
      </c>
      <c r="C1025" s="854">
        <v>0</v>
      </c>
      <c r="D1025" s="854">
        <v>0</v>
      </c>
      <c r="E1025" s="855" t="s">
        <v>1082</v>
      </c>
      <c r="F1025" s="854">
        <v>22.327200000000001</v>
      </c>
      <c r="G1025" s="854">
        <v>0.10259</v>
      </c>
      <c r="H1025" s="855">
        <v>-0.99540515604285351</v>
      </c>
      <c r="I1025" s="854">
        <v>0.29475000000000001</v>
      </c>
      <c r="J1025" s="855">
        <v>-0.65194232400339269</v>
      </c>
      <c r="K1025" s="854">
        <v>42.988050000000001</v>
      </c>
      <c r="L1025" s="854">
        <v>20.782920000000001</v>
      </c>
      <c r="M1025" s="855">
        <v>-0.51654192269712162</v>
      </c>
      <c r="O1025" t="s">
        <v>487</v>
      </c>
      <c r="P1025">
        <v>0</v>
      </c>
      <c r="Q1025">
        <v>0</v>
      </c>
      <c r="R1025" t="s">
        <v>1082</v>
      </c>
      <c r="S1025">
        <v>22.327200000000001</v>
      </c>
      <c r="T1025">
        <v>0.10259</v>
      </c>
      <c r="U1025">
        <v>-0.99540515604285351</v>
      </c>
      <c r="V1025">
        <v>0.29475000000000001</v>
      </c>
      <c r="W1025">
        <v>-0.65194232400339269</v>
      </c>
      <c r="X1025">
        <v>42.988050000000001</v>
      </c>
      <c r="Y1025">
        <v>20.782920000000001</v>
      </c>
      <c r="Z1025">
        <v>-0.51654192269712162</v>
      </c>
      <c r="AC1025" t="s">
        <v>487</v>
      </c>
      <c r="AD1025">
        <v>20.782920000000001</v>
      </c>
      <c r="AF1025" t="s">
        <v>487</v>
      </c>
      <c r="AG1025">
        <v>-0.51654192269712162</v>
      </c>
    </row>
    <row r="1026" spans="1:33" hidden="1">
      <c r="A1026" s="851" t="s">
        <v>5121</v>
      </c>
      <c r="B1026" s="851" t="s">
        <v>487</v>
      </c>
      <c r="C1026" s="854">
        <v>2327.4861999999998</v>
      </c>
      <c r="D1026" s="854">
        <v>0</v>
      </c>
      <c r="E1026" s="855">
        <v>-1</v>
      </c>
      <c r="F1026" s="854">
        <v>10225.957969999999</v>
      </c>
      <c r="G1026" s="854">
        <v>1537.01413</v>
      </c>
      <c r="H1026" s="855">
        <v>-0.84969485162083058</v>
      </c>
      <c r="I1026" s="854">
        <v>238.20993000000001</v>
      </c>
      <c r="J1026" s="855">
        <v>5.4523512097081763</v>
      </c>
      <c r="K1026" s="854">
        <v>30885.741999999998</v>
      </c>
      <c r="L1026" s="854">
        <v>2224.0130600000002</v>
      </c>
      <c r="M1026" s="855">
        <v>-0.92799224120955226</v>
      </c>
      <c r="O1026" t="s">
        <v>487</v>
      </c>
      <c r="P1026">
        <v>2327.4861999999998</v>
      </c>
      <c r="Q1026">
        <v>0</v>
      </c>
      <c r="R1026">
        <v>-1</v>
      </c>
      <c r="S1026">
        <v>10225.957969999999</v>
      </c>
      <c r="T1026">
        <v>1537.01413</v>
      </c>
      <c r="U1026">
        <v>-0.84969485162083058</v>
      </c>
      <c r="V1026">
        <v>238.20993000000001</v>
      </c>
      <c r="W1026">
        <v>5.4523512097081763</v>
      </c>
      <c r="X1026">
        <v>30885.741999999998</v>
      </c>
      <c r="Y1026">
        <v>2224.0130600000002</v>
      </c>
      <c r="Z1026">
        <v>-0.92799224120955226</v>
      </c>
      <c r="AC1026" t="s">
        <v>487</v>
      </c>
      <c r="AD1026">
        <v>2224.0130600000002</v>
      </c>
      <c r="AF1026" t="s">
        <v>487</v>
      </c>
      <c r="AG1026">
        <v>-0.92799224120955226</v>
      </c>
    </row>
    <row r="1027" spans="1:33" hidden="1">
      <c r="A1027" s="851" t="s">
        <v>5122</v>
      </c>
      <c r="B1027" s="851" t="s">
        <v>487</v>
      </c>
      <c r="C1027" s="854">
        <v>0</v>
      </c>
      <c r="D1027" s="854">
        <v>0</v>
      </c>
      <c r="E1027" s="855" t="s">
        <v>1082</v>
      </c>
      <c r="F1027" s="854">
        <v>5.6504700000000003</v>
      </c>
      <c r="G1027" s="854">
        <v>4.7705500000000001</v>
      </c>
      <c r="H1027" s="855">
        <v>-0.15572509897406772</v>
      </c>
      <c r="I1027" s="854">
        <v>0.12073</v>
      </c>
      <c r="J1027" s="855">
        <v>38.514205251387395</v>
      </c>
      <c r="K1027" s="854">
        <v>151.18052</v>
      </c>
      <c r="L1027" s="854">
        <v>109.04791</v>
      </c>
      <c r="M1027" s="855">
        <v>-0.27869073343576278</v>
      </c>
      <c r="O1027" t="s">
        <v>487</v>
      </c>
      <c r="P1027">
        <v>0</v>
      </c>
      <c r="Q1027">
        <v>0</v>
      </c>
      <c r="R1027" t="s">
        <v>1082</v>
      </c>
      <c r="S1027">
        <v>5.6504700000000003</v>
      </c>
      <c r="T1027">
        <v>4.7705500000000001</v>
      </c>
      <c r="U1027">
        <v>-0.15572509897406772</v>
      </c>
      <c r="V1027">
        <v>0.12073</v>
      </c>
      <c r="W1027">
        <v>38.514205251387395</v>
      </c>
      <c r="X1027">
        <v>151.18052</v>
      </c>
      <c r="Y1027">
        <v>109.04791</v>
      </c>
      <c r="Z1027">
        <v>-0.27869073343576278</v>
      </c>
      <c r="AC1027" t="s">
        <v>487</v>
      </c>
      <c r="AD1027">
        <v>109.04791</v>
      </c>
      <c r="AF1027" t="s">
        <v>487</v>
      </c>
      <c r="AG1027">
        <v>-0.27869073343576278</v>
      </c>
    </row>
    <row r="1028" spans="1:33">
      <c r="A1028" s="851" t="s">
        <v>5124</v>
      </c>
      <c r="B1028" s="851" t="s">
        <v>487</v>
      </c>
      <c r="C1028" s="854">
        <v>0</v>
      </c>
      <c r="D1028" s="854">
        <v>0</v>
      </c>
      <c r="E1028" s="855" t="s">
        <v>1082</v>
      </c>
      <c r="F1028" s="854">
        <v>207.49133</v>
      </c>
      <c r="G1028" s="854">
        <v>33.431899999999999</v>
      </c>
      <c r="H1028" s="855">
        <v>-0.83887567735962754</v>
      </c>
      <c r="I1028" s="854">
        <v>2.6543899999999998</v>
      </c>
      <c r="J1028" s="855">
        <v>11.594946484879765</v>
      </c>
      <c r="K1028" s="854">
        <v>1631.22587</v>
      </c>
      <c r="L1028" s="854">
        <v>234.85251</v>
      </c>
      <c r="M1028" s="855">
        <v>-0.85602698294626722</v>
      </c>
      <c r="O1028" t="s">
        <v>485</v>
      </c>
      <c r="P1028">
        <v>0</v>
      </c>
      <c r="Q1028">
        <v>0</v>
      </c>
      <c r="R1028" t="s">
        <v>1082</v>
      </c>
      <c r="S1028">
        <v>0</v>
      </c>
      <c r="T1028">
        <v>0</v>
      </c>
      <c r="U1028" t="s">
        <v>1082</v>
      </c>
      <c r="V1028">
        <v>0</v>
      </c>
      <c r="W1028" t="s">
        <v>1082</v>
      </c>
      <c r="X1028">
        <v>0</v>
      </c>
      <c r="Y1028">
        <v>2.4057300000000001</v>
      </c>
      <c r="Z1028" t="s">
        <v>1082</v>
      </c>
      <c r="AC1028" t="s">
        <v>485</v>
      </c>
      <c r="AD1028">
        <v>2.4057300000000001</v>
      </c>
      <c r="AF1028" t="s">
        <v>485</v>
      </c>
      <c r="AG1028" t="s">
        <v>1082</v>
      </c>
    </row>
    <row r="1029" spans="1:33" hidden="1">
      <c r="A1029" s="851" t="s">
        <v>5126</v>
      </c>
      <c r="B1029" s="851" t="s">
        <v>487</v>
      </c>
      <c r="C1029" s="854">
        <v>0</v>
      </c>
      <c r="D1029" s="854">
        <v>0</v>
      </c>
      <c r="E1029" s="855" t="s">
        <v>1082</v>
      </c>
      <c r="F1029" s="854">
        <v>0</v>
      </c>
      <c r="G1029" s="854">
        <v>0</v>
      </c>
      <c r="H1029" s="855" t="s">
        <v>1082</v>
      </c>
      <c r="I1029" s="854">
        <v>0</v>
      </c>
      <c r="J1029" s="855" t="s">
        <v>1082</v>
      </c>
      <c r="K1029" s="854">
        <v>60</v>
      </c>
      <c r="L1029" s="854">
        <v>8.6499999999999994E-2</v>
      </c>
      <c r="M1029" s="855">
        <v>-0.99855833333333333</v>
      </c>
      <c r="O1029" t="s">
        <v>487</v>
      </c>
      <c r="P1029">
        <v>0</v>
      </c>
      <c r="Q1029">
        <v>0</v>
      </c>
      <c r="R1029" t="s">
        <v>1082</v>
      </c>
      <c r="S1029">
        <v>0</v>
      </c>
      <c r="T1029">
        <v>0</v>
      </c>
      <c r="U1029" t="s">
        <v>1082</v>
      </c>
      <c r="V1029">
        <v>0</v>
      </c>
      <c r="W1029" t="s">
        <v>1082</v>
      </c>
      <c r="X1029">
        <v>60</v>
      </c>
      <c r="Y1029">
        <v>8.6499999999999994E-2</v>
      </c>
      <c r="Z1029">
        <v>-0.99855833333333333</v>
      </c>
      <c r="AC1029" t="s">
        <v>487</v>
      </c>
      <c r="AD1029">
        <v>8.6499999999999994E-2</v>
      </c>
      <c r="AF1029" t="s">
        <v>487</v>
      </c>
      <c r="AG1029">
        <v>-0.99855833333333333</v>
      </c>
    </row>
    <row r="1030" spans="1:33" hidden="1">
      <c r="A1030" s="851" t="s">
        <v>5127</v>
      </c>
      <c r="B1030" s="851" t="s">
        <v>487</v>
      </c>
      <c r="C1030" s="854">
        <v>0</v>
      </c>
      <c r="D1030" s="854">
        <v>0</v>
      </c>
      <c r="E1030" s="855" t="s">
        <v>1082</v>
      </c>
      <c r="F1030" s="854">
        <v>0</v>
      </c>
      <c r="G1030" s="854">
        <v>0</v>
      </c>
      <c r="H1030" s="855" t="s">
        <v>1082</v>
      </c>
      <c r="I1030" s="854">
        <v>0</v>
      </c>
      <c r="J1030" s="855" t="s">
        <v>1082</v>
      </c>
      <c r="K1030" s="854">
        <v>0.20816000000000001</v>
      </c>
      <c r="L1030" s="854">
        <v>0.46250000000000002</v>
      </c>
      <c r="M1030" s="855">
        <v>1.2218485780169099</v>
      </c>
      <c r="O1030" t="s">
        <v>487</v>
      </c>
      <c r="P1030">
        <v>0</v>
      </c>
      <c r="Q1030">
        <v>0</v>
      </c>
      <c r="R1030" t="s">
        <v>1082</v>
      </c>
      <c r="S1030">
        <v>0</v>
      </c>
      <c r="T1030">
        <v>0</v>
      </c>
      <c r="U1030" t="s">
        <v>1082</v>
      </c>
      <c r="V1030">
        <v>0</v>
      </c>
      <c r="W1030" t="s">
        <v>1082</v>
      </c>
      <c r="X1030">
        <v>0.20816000000000001</v>
      </c>
      <c r="Y1030">
        <v>0.46250000000000002</v>
      </c>
      <c r="Z1030">
        <v>1.2218485780169099</v>
      </c>
      <c r="AC1030" t="s">
        <v>487</v>
      </c>
      <c r="AD1030">
        <v>0.46250000000000002</v>
      </c>
      <c r="AF1030" t="s">
        <v>487</v>
      </c>
      <c r="AG1030">
        <v>1.2218485780169099</v>
      </c>
    </row>
    <row r="1031" spans="1:33" hidden="1">
      <c r="A1031" s="851" t="s">
        <v>5128</v>
      </c>
      <c r="B1031" s="851" t="s">
        <v>487</v>
      </c>
      <c r="C1031" s="854">
        <v>159.70767000000001</v>
      </c>
      <c r="D1031" s="854">
        <v>12.93258</v>
      </c>
      <c r="E1031" s="855">
        <v>-0.91902342573778706</v>
      </c>
      <c r="F1031" s="854">
        <v>1038.36419</v>
      </c>
      <c r="G1031" s="854">
        <v>1325.0939599999999</v>
      </c>
      <c r="H1031" s="855">
        <v>0.27613603469896231</v>
      </c>
      <c r="I1031" s="854">
        <v>1056.92986</v>
      </c>
      <c r="J1031" s="855">
        <v>0.25371986368139887</v>
      </c>
      <c r="K1031" s="854">
        <v>15110.573179999999</v>
      </c>
      <c r="L1031" s="854">
        <v>12897.775089999999</v>
      </c>
      <c r="M1031" s="855">
        <v>-0.14644038076125454</v>
      </c>
      <c r="O1031" t="s">
        <v>487</v>
      </c>
      <c r="P1031">
        <v>159.70767000000001</v>
      </c>
      <c r="Q1031">
        <v>12.93258</v>
      </c>
      <c r="R1031">
        <v>-0.91902342573778706</v>
      </c>
      <c r="S1031">
        <v>1038.36419</v>
      </c>
      <c r="T1031">
        <v>1325.0939599999999</v>
      </c>
      <c r="U1031">
        <v>0.27613603469896231</v>
      </c>
      <c r="V1031">
        <v>1056.92986</v>
      </c>
      <c r="W1031">
        <v>0.25371986368139887</v>
      </c>
      <c r="X1031">
        <v>15110.573179999999</v>
      </c>
      <c r="Y1031">
        <v>12897.775089999999</v>
      </c>
      <c r="Z1031">
        <v>-0.14644038076125454</v>
      </c>
      <c r="AC1031" t="s">
        <v>487</v>
      </c>
      <c r="AD1031">
        <v>12897.775089999999</v>
      </c>
      <c r="AF1031" t="s">
        <v>487</v>
      </c>
      <c r="AG1031">
        <v>-0.14644038076125454</v>
      </c>
    </row>
    <row r="1032" spans="1:33" hidden="1">
      <c r="A1032" s="851" t="s">
        <v>5129</v>
      </c>
      <c r="B1032" s="851" t="s">
        <v>487</v>
      </c>
      <c r="C1032" s="854">
        <v>0</v>
      </c>
      <c r="D1032" s="854">
        <v>0</v>
      </c>
      <c r="E1032" s="855" t="s">
        <v>1082</v>
      </c>
      <c r="F1032" s="854">
        <v>3.8616000000000001</v>
      </c>
      <c r="G1032" s="854">
        <v>0.57255999999999996</v>
      </c>
      <c r="H1032" s="855">
        <v>-0.85172985291071057</v>
      </c>
      <c r="I1032" s="854">
        <v>0</v>
      </c>
      <c r="J1032" s="855" t="s">
        <v>1082</v>
      </c>
      <c r="K1032" s="854">
        <v>59.363250000000001</v>
      </c>
      <c r="L1032" s="854">
        <v>26.15277</v>
      </c>
      <c r="M1032" s="855">
        <v>-0.55944511124306706</v>
      </c>
      <c r="O1032" t="s">
        <v>487</v>
      </c>
      <c r="P1032">
        <v>0</v>
      </c>
      <c r="Q1032">
        <v>0</v>
      </c>
      <c r="R1032" t="s">
        <v>1082</v>
      </c>
      <c r="S1032">
        <v>3.8616000000000001</v>
      </c>
      <c r="T1032">
        <v>0.57255999999999996</v>
      </c>
      <c r="U1032">
        <v>-0.85172985291071057</v>
      </c>
      <c r="V1032">
        <v>0</v>
      </c>
      <c r="W1032" t="s">
        <v>1082</v>
      </c>
      <c r="X1032">
        <v>59.363250000000001</v>
      </c>
      <c r="Y1032">
        <v>26.15277</v>
      </c>
      <c r="Z1032">
        <v>-0.55944511124306706</v>
      </c>
      <c r="AC1032" t="s">
        <v>487</v>
      </c>
      <c r="AD1032">
        <v>26.15277</v>
      </c>
      <c r="AF1032" t="s">
        <v>487</v>
      </c>
      <c r="AG1032">
        <v>-0.55944511124306706</v>
      </c>
    </row>
    <row r="1033" spans="1:33" hidden="1">
      <c r="A1033" s="851" t="s">
        <v>5130</v>
      </c>
      <c r="B1033" s="851" t="s">
        <v>487</v>
      </c>
      <c r="C1033" s="854">
        <v>0</v>
      </c>
      <c r="D1033" s="854">
        <v>0</v>
      </c>
      <c r="E1033" s="855" t="s">
        <v>1082</v>
      </c>
      <c r="F1033" s="854">
        <v>1E-3</v>
      </c>
      <c r="G1033" s="854">
        <v>2.9130799999999999</v>
      </c>
      <c r="H1033" s="855">
        <v>2912.08</v>
      </c>
      <c r="I1033" s="854">
        <v>1.80172</v>
      </c>
      <c r="J1033" s="855">
        <v>0.61683280420931097</v>
      </c>
      <c r="K1033" s="854">
        <v>106.55945</v>
      </c>
      <c r="L1033" s="854">
        <v>32.755780000000001</v>
      </c>
      <c r="M1033" s="855">
        <v>-0.69260558308061837</v>
      </c>
      <c r="O1033" t="s">
        <v>487</v>
      </c>
      <c r="P1033">
        <v>0</v>
      </c>
      <c r="Q1033">
        <v>0</v>
      </c>
      <c r="R1033" t="s">
        <v>1082</v>
      </c>
      <c r="S1033">
        <v>1E-3</v>
      </c>
      <c r="T1033">
        <v>2.9130799999999999</v>
      </c>
      <c r="U1033">
        <v>2912.08</v>
      </c>
      <c r="V1033">
        <v>1.80172</v>
      </c>
      <c r="W1033">
        <v>0.61683280420931097</v>
      </c>
      <c r="X1033">
        <v>106.55945</v>
      </c>
      <c r="Y1033">
        <v>32.755780000000001</v>
      </c>
      <c r="Z1033">
        <v>-0.69260558308061837</v>
      </c>
      <c r="AC1033" t="s">
        <v>487</v>
      </c>
      <c r="AD1033">
        <v>32.755780000000001</v>
      </c>
      <c r="AF1033" t="s">
        <v>487</v>
      </c>
      <c r="AG1033">
        <v>-0.69260558308061837</v>
      </c>
    </row>
    <row r="1034" spans="1:33" hidden="1">
      <c r="A1034" s="851" t="s">
        <v>5131</v>
      </c>
      <c r="B1034" s="851" t="s">
        <v>487</v>
      </c>
      <c r="C1034" s="854">
        <v>0</v>
      </c>
      <c r="D1034" s="854">
        <v>0</v>
      </c>
      <c r="E1034" s="855" t="s">
        <v>1082</v>
      </c>
      <c r="F1034" s="854">
        <v>2201.1862999999998</v>
      </c>
      <c r="G1034" s="854">
        <v>2053.96119</v>
      </c>
      <c r="H1034" s="855">
        <v>-6.6884438632023091E-2</v>
      </c>
      <c r="I1034" s="854">
        <v>1743.4864299999999</v>
      </c>
      <c r="J1034" s="855">
        <v>0.17807695813267665</v>
      </c>
      <c r="K1034" s="854">
        <v>10416.98409</v>
      </c>
      <c r="L1034" s="854">
        <v>18981.832910000001</v>
      </c>
      <c r="M1034" s="855">
        <v>0.82220043210222471</v>
      </c>
      <c r="O1034" t="s">
        <v>487</v>
      </c>
      <c r="P1034">
        <v>0</v>
      </c>
      <c r="Q1034">
        <v>0</v>
      </c>
      <c r="R1034" t="s">
        <v>1082</v>
      </c>
      <c r="S1034">
        <v>2201.1862999999998</v>
      </c>
      <c r="T1034">
        <v>2053.96119</v>
      </c>
      <c r="U1034">
        <v>-6.6884438632023091E-2</v>
      </c>
      <c r="V1034">
        <v>1743.4864299999999</v>
      </c>
      <c r="W1034">
        <v>0.17807695813267665</v>
      </c>
      <c r="X1034">
        <v>10416.98409</v>
      </c>
      <c r="Y1034">
        <v>18981.832910000001</v>
      </c>
      <c r="Z1034">
        <v>0.82220043210222471</v>
      </c>
      <c r="AC1034" t="s">
        <v>487</v>
      </c>
      <c r="AD1034">
        <v>18981.832910000001</v>
      </c>
      <c r="AF1034" t="s">
        <v>487</v>
      </c>
      <c r="AG1034">
        <v>0.82220043210222471</v>
      </c>
    </row>
    <row r="1035" spans="1:33" hidden="1">
      <c r="A1035" s="851" t="s">
        <v>5132</v>
      </c>
      <c r="B1035" s="851" t="s">
        <v>487</v>
      </c>
      <c r="C1035" s="854">
        <v>0</v>
      </c>
      <c r="D1035" s="854">
        <v>0</v>
      </c>
      <c r="E1035" s="855" t="s">
        <v>1082</v>
      </c>
      <c r="F1035" s="854">
        <v>0</v>
      </c>
      <c r="G1035" s="854">
        <v>0</v>
      </c>
      <c r="H1035" s="855" t="s">
        <v>1082</v>
      </c>
      <c r="I1035" s="854">
        <v>0</v>
      </c>
      <c r="J1035" s="855" t="s">
        <v>1082</v>
      </c>
      <c r="K1035" s="854">
        <v>0</v>
      </c>
      <c r="L1035" s="854">
        <v>2.51715</v>
      </c>
      <c r="M1035" s="855" t="s">
        <v>1082</v>
      </c>
      <c r="O1035" t="s">
        <v>487</v>
      </c>
      <c r="P1035">
        <v>0</v>
      </c>
      <c r="Q1035">
        <v>0</v>
      </c>
      <c r="R1035" t="s">
        <v>1082</v>
      </c>
      <c r="S1035">
        <v>0</v>
      </c>
      <c r="T1035">
        <v>0</v>
      </c>
      <c r="U1035" t="s">
        <v>1082</v>
      </c>
      <c r="V1035">
        <v>0</v>
      </c>
      <c r="W1035" t="s">
        <v>1082</v>
      </c>
      <c r="X1035">
        <v>0</v>
      </c>
      <c r="Y1035">
        <v>2.51715</v>
      </c>
      <c r="Z1035" t="s">
        <v>1082</v>
      </c>
      <c r="AC1035" t="s">
        <v>487</v>
      </c>
      <c r="AD1035">
        <v>2.51715</v>
      </c>
      <c r="AF1035" t="s">
        <v>487</v>
      </c>
      <c r="AG1035" t="s">
        <v>1082</v>
      </c>
    </row>
    <row r="1036" spans="1:33" hidden="1">
      <c r="A1036" s="851" t="s">
        <v>5133</v>
      </c>
      <c r="B1036" s="851" t="s">
        <v>487</v>
      </c>
      <c r="C1036" s="854">
        <v>0</v>
      </c>
      <c r="D1036" s="854">
        <v>0</v>
      </c>
      <c r="E1036" s="855" t="s">
        <v>1082</v>
      </c>
      <c r="F1036" s="854">
        <v>703.25025000000005</v>
      </c>
      <c r="G1036" s="854">
        <v>152.68969999999999</v>
      </c>
      <c r="H1036" s="855">
        <v>-0.78287999186633783</v>
      </c>
      <c r="I1036" s="854">
        <v>240.70650000000001</v>
      </c>
      <c r="J1036" s="855">
        <v>-0.36566025429309146</v>
      </c>
      <c r="K1036" s="854">
        <v>7073.0581099999999</v>
      </c>
      <c r="L1036" s="854">
        <v>5203.3738000000003</v>
      </c>
      <c r="M1036" s="855">
        <v>-0.26433888721437349</v>
      </c>
      <c r="O1036" t="s">
        <v>487</v>
      </c>
      <c r="P1036">
        <v>0</v>
      </c>
      <c r="Q1036">
        <v>0</v>
      </c>
      <c r="R1036" t="s">
        <v>1082</v>
      </c>
      <c r="S1036">
        <v>703.25025000000005</v>
      </c>
      <c r="T1036">
        <v>152.68969999999999</v>
      </c>
      <c r="U1036">
        <v>-0.78287999186633783</v>
      </c>
      <c r="V1036">
        <v>240.70650000000001</v>
      </c>
      <c r="W1036">
        <v>-0.36566025429309146</v>
      </c>
      <c r="X1036">
        <v>7073.0581099999999</v>
      </c>
      <c r="Y1036">
        <v>5203.3738000000003</v>
      </c>
      <c r="Z1036">
        <v>-0.26433888721437349</v>
      </c>
      <c r="AC1036" t="s">
        <v>487</v>
      </c>
      <c r="AD1036">
        <v>5203.3738000000003</v>
      </c>
      <c r="AF1036" t="s">
        <v>487</v>
      </c>
      <c r="AG1036">
        <v>-0.26433888721437349</v>
      </c>
    </row>
    <row r="1037" spans="1:33" hidden="1">
      <c r="A1037" s="851" t="s">
        <v>5134</v>
      </c>
      <c r="B1037" s="851" t="s">
        <v>487</v>
      </c>
      <c r="C1037" s="854">
        <v>0</v>
      </c>
      <c r="D1037" s="854">
        <v>0</v>
      </c>
      <c r="E1037" s="855" t="s">
        <v>1082</v>
      </c>
      <c r="F1037" s="854">
        <v>463.47343000000001</v>
      </c>
      <c r="G1037" s="854">
        <v>26.48122</v>
      </c>
      <c r="H1037" s="855">
        <v>-0.9428635639372035</v>
      </c>
      <c r="I1037" s="854">
        <v>70.027280000000005</v>
      </c>
      <c r="J1037" s="855">
        <v>-0.62184422984871035</v>
      </c>
      <c r="K1037" s="854">
        <v>1132.17695</v>
      </c>
      <c r="L1037" s="854">
        <v>1169.33583</v>
      </c>
      <c r="M1037" s="855">
        <v>3.2820735309970761E-2</v>
      </c>
      <c r="O1037" t="s">
        <v>487</v>
      </c>
      <c r="P1037">
        <v>0</v>
      </c>
      <c r="Q1037">
        <v>0</v>
      </c>
      <c r="R1037" t="s">
        <v>1082</v>
      </c>
      <c r="S1037">
        <v>463.47343000000001</v>
      </c>
      <c r="T1037">
        <v>26.48122</v>
      </c>
      <c r="U1037">
        <v>-0.9428635639372035</v>
      </c>
      <c r="V1037">
        <v>70.027280000000005</v>
      </c>
      <c r="W1037">
        <v>-0.62184422984871035</v>
      </c>
      <c r="X1037">
        <v>1132.17695</v>
      </c>
      <c r="Y1037">
        <v>1169.33583</v>
      </c>
      <c r="Z1037">
        <v>3.2820735309970761E-2</v>
      </c>
      <c r="AC1037" t="s">
        <v>487</v>
      </c>
      <c r="AD1037">
        <v>1169.33583</v>
      </c>
      <c r="AF1037" t="s">
        <v>487</v>
      </c>
      <c r="AG1037">
        <v>3.2820735309970761E-2</v>
      </c>
    </row>
    <row r="1038" spans="1:33" hidden="1">
      <c r="A1038" s="851" t="s">
        <v>5135</v>
      </c>
      <c r="B1038" s="851" t="s">
        <v>487</v>
      </c>
      <c r="C1038" s="854">
        <v>0</v>
      </c>
      <c r="D1038" s="854">
        <v>0</v>
      </c>
      <c r="E1038" s="855" t="s">
        <v>1082</v>
      </c>
      <c r="F1038" s="854">
        <v>0</v>
      </c>
      <c r="G1038" s="854">
        <v>0</v>
      </c>
      <c r="H1038" s="855" t="s">
        <v>1082</v>
      </c>
      <c r="I1038" s="854">
        <v>0</v>
      </c>
      <c r="J1038" s="855" t="s">
        <v>1082</v>
      </c>
      <c r="K1038" s="854">
        <v>0</v>
      </c>
      <c r="L1038" s="854">
        <v>170.5949</v>
      </c>
      <c r="M1038" s="855" t="s">
        <v>1082</v>
      </c>
      <c r="O1038" t="s">
        <v>487</v>
      </c>
      <c r="P1038">
        <v>0</v>
      </c>
      <c r="Q1038">
        <v>0</v>
      </c>
      <c r="R1038" t="s">
        <v>1082</v>
      </c>
      <c r="S1038">
        <v>0</v>
      </c>
      <c r="T1038">
        <v>0</v>
      </c>
      <c r="U1038" t="s">
        <v>1082</v>
      </c>
      <c r="V1038">
        <v>0</v>
      </c>
      <c r="W1038" t="s">
        <v>1082</v>
      </c>
      <c r="X1038">
        <v>0</v>
      </c>
      <c r="Y1038">
        <v>170.5949</v>
      </c>
      <c r="Z1038" t="s">
        <v>1082</v>
      </c>
      <c r="AC1038" t="s">
        <v>487</v>
      </c>
      <c r="AD1038">
        <v>170.5949</v>
      </c>
      <c r="AF1038" t="s">
        <v>487</v>
      </c>
      <c r="AG1038" t="s">
        <v>1082</v>
      </c>
    </row>
    <row r="1039" spans="1:33" hidden="1">
      <c r="A1039" s="851" t="s">
        <v>5136</v>
      </c>
      <c r="B1039" s="851" t="s">
        <v>487</v>
      </c>
      <c r="C1039" s="854">
        <v>20.241900000000001</v>
      </c>
      <c r="D1039" s="854">
        <v>18.885480000000001</v>
      </c>
      <c r="E1039" s="855">
        <v>-6.7010507906866468E-2</v>
      </c>
      <c r="F1039" s="854">
        <v>351.65284000000003</v>
      </c>
      <c r="G1039" s="854">
        <v>413.56713999999999</v>
      </c>
      <c r="H1039" s="855">
        <v>0.17606654335565719</v>
      </c>
      <c r="I1039" s="854">
        <v>251.64376999999999</v>
      </c>
      <c r="J1039" s="855">
        <v>0.6434626615234702</v>
      </c>
      <c r="K1039" s="854">
        <v>2881.13798</v>
      </c>
      <c r="L1039" s="854">
        <v>2886.4962099999998</v>
      </c>
      <c r="M1039" s="855">
        <v>1.8597616765303471E-3</v>
      </c>
      <c r="O1039" t="s">
        <v>487</v>
      </c>
      <c r="P1039">
        <v>20.241900000000001</v>
      </c>
      <c r="Q1039">
        <v>18.885480000000001</v>
      </c>
      <c r="R1039">
        <v>-6.7010507906866468E-2</v>
      </c>
      <c r="S1039">
        <v>351.65284000000003</v>
      </c>
      <c r="T1039">
        <v>413.56713999999999</v>
      </c>
      <c r="U1039">
        <v>0.17606654335565719</v>
      </c>
      <c r="V1039">
        <v>251.64376999999999</v>
      </c>
      <c r="W1039">
        <v>0.6434626615234702</v>
      </c>
      <c r="X1039">
        <v>2881.13798</v>
      </c>
      <c r="Y1039">
        <v>2886.4962099999998</v>
      </c>
      <c r="Z1039">
        <v>1.8597616765303471E-3</v>
      </c>
      <c r="AC1039" t="s">
        <v>487</v>
      </c>
      <c r="AD1039">
        <v>2886.4962099999998</v>
      </c>
      <c r="AF1039" t="s">
        <v>487</v>
      </c>
      <c r="AG1039">
        <v>1.8597616765303471E-3</v>
      </c>
    </row>
    <row r="1040" spans="1:33" hidden="1">
      <c r="A1040" s="851" t="s">
        <v>5137</v>
      </c>
      <c r="B1040" s="851" t="s">
        <v>487</v>
      </c>
      <c r="C1040" s="854">
        <v>0</v>
      </c>
      <c r="D1040" s="854">
        <v>0</v>
      </c>
      <c r="E1040" s="855" t="s">
        <v>1082</v>
      </c>
      <c r="F1040" s="854">
        <v>4438.3450000000003</v>
      </c>
      <c r="G1040" s="854">
        <v>6307.1039799999999</v>
      </c>
      <c r="H1040" s="855">
        <v>0.4210486070821442</v>
      </c>
      <c r="I1040" s="854">
        <v>5528.1555900000003</v>
      </c>
      <c r="J1040" s="855">
        <v>0.14090565602188487</v>
      </c>
      <c r="K1040" s="854">
        <v>41029.584029999998</v>
      </c>
      <c r="L1040" s="854">
        <v>37716.347710000002</v>
      </c>
      <c r="M1040" s="855">
        <v>-8.0752374130272031E-2</v>
      </c>
      <c r="O1040" t="s">
        <v>487</v>
      </c>
      <c r="P1040">
        <v>0</v>
      </c>
      <c r="Q1040">
        <v>0</v>
      </c>
      <c r="R1040" t="s">
        <v>1082</v>
      </c>
      <c r="S1040">
        <v>4438.3450000000003</v>
      </c>
      <c r="T1040">
        <v>6307.1039799999999</v>
      </c>
      <c r="U1040">
        <v>0.4210486070821442</v>
      </c>
      <c r="V1040">
        <v>5528.1555900000003</v>
      </c>
      <c r="W1040">
        <v>0.14090565602188487</v>
      </c>
      <c r="X1040">
        <v>41029.584029999998</v>
      </c>
      <c r="Y1040">
        <v>37716.347710000002</v>
      </c>
      <c r="Z1040">
        <v>-8.0752374130272031E-2</v>
      </c>
      <c r="AC1040" t="s">
        <v>487</v>
      </c>
      <c r="AD1040">
        <v>37716.347710000002</v>
      </c>
      <c r="AF1040" t="s">
        <v>487</v>
      </c>
      <c r="AG1040">
        <v>-8.0752374130272031E-2</v>
      </c>
    </row>
    <row r="1041" spans="1:33" hidden="1">
      <c r="A1041" s="851" t="s">
        <v>5138</v>
      </c>
      <c r="B1041" s="851" t="s">
        <v>487</v>
      </c>
      <c r="C1041" s="854">
        <v>0</v>
      </c>
      <c r="D1041" s="854">
        <v>0</v>
      </c>
      <c r="E1041" s="855" t="s">
        <v>1082</v>
      </c>
      <c r="F1041" s="854">
        <v>96.765000000000001</v>
      </c>
      <c r="G1041" s="854">
        <v>327.01150000000001</v>
      </c>
      <c r="H1041" s="855">
        <v>2.3794398801219452</v>
      </c>
      <c r="I1041" s="854">
        <v>432.08999</v>
      </c>
      <c r="J1041" s="855">
        <v>-0.24318658712737129</v>
      </c>
      <c r="K1041" s="854">
        <v>1859.40879</v>
      </c>
      <c r="L1041" s="854">
        <v>1482.0703000000001</v>
      </c>
      <c r="M1041" s="855">
        <v>-0.2029346596774988</v>
      </c>
      <c r="O1041" t="s">
        <v>487</v>
      </c>
      <c r="P1041">
        <v>0</v>
      </c>
      <c r="Q1041">
        <v>0</v>
      </c>
      <c r="R1041" t="s">
        <v>1082</v>
      </c>
      <c r="S1041">
        <v>96.765000000000001</v>
      </c>
      <c r="T1041">
        <v>327.01150000000001</v>
      </c>
      <c r="U1041">
        <v>2.3794398801219452</v>
      </c>
      <c r="V1041">
        <v>432.08999</v>
      </c>
      <c r="W1041">
        <v>-0.24318658712737129</v>
      </c>
      <c r="X1041">
        <v>1859.40879</v>
      </c>
      <c r="Y1041">
        <v>1482.0703000000001</v>
      </c>
      <c r="Z1041">
        <v>-0.2029346596774988</v>
      </c>
      <c r="AC1041" t="s">
        <v>487</v>
      </c>
      <c r="AD1041">
        <v>1482.0703000000001</v>
      </c>
      <c r="AF1041" t="s">
        <v>487</v>
      </c>
      <c r="AG1041">
        <v>-0.2029346596774988</v>
      </c>
    </row>
    <row r="1042" spans="1:33" hidden="1">
      <c r="A1042" s="851" t="s">
        <v>5139</v>
      </c>
      <c r="B1042" s="851" t="s">
        <v>487</v>
      </c>
      <c r="C1042" s="854">
        <v>0</v>
      </c>
      <c r="D1042" s="854">
        <v>0</v>
      </c>
      <c r="E1042" s="855" t="s">
        <v>1082</v>
      </c>
      <c r="F1042" s="854">
        <v>0</v>
      </c>
      <c r="G1042" s="854">
        <v>0</v>
      </c>
      <c r="H1042" s="855" t="s">
        <v>1082</v>
      </c>
      <c r="I1042" s="854">
        <v>0</v>
      </c>
      <c r="J1042" s="855" t="s">
        <v>1082</v>
      </c>
      <c r="K1042" s="854">
        <v>0</v>
      </c>
      <c r="L1042" s="854">
        <v>0.28795999999999999</v>
      </c>
      <c r="M1042" s="855" t="s">
        <v>1082</v>
      </c>
      <c r="O1042" t="s">
        <v>487</v>
      </c>
      <c r="P1042">
        <v>0</v>
      </c>
      <c r="Q1042">
        <v>0</v>
      </c>
      <c r="R1042" t="s">
        <v>1082</v>
      </c>
      <c r="S1042">
        <v>0</v>
      </c>
      <c r="T1042">
        <v>0</v>
      </c>
      <c r="U1042" t="s">
        <v>1082</v>
      </c>
      <c r="V1042">
        <v>0</v>
      </c>
      <c r="W1042" t="s">
        <v>1082</v>
      </c>
      <c r="X1042">
        <v>0</v>
      </c>
      <c r="Y1042">
        <v>0.28795999999999999</v>
      </c>
      <c r="Z1042" t="s">
        <v>1082</v>
      </c>
      <c r="AC1042" t="s">
        <v>487</v>
      </c>
      <c r="AD1042">
        <v>0.28795999999999999</v>
      </c>
      <c r="AF1042" t="s">
        <v>487</v>
      </c>
      <c r="AG1042" t="s">
        <v>1082</v>
      </c>
    </row>
    <row r="1043" spans="1:33" hidden="1">
      <c r="A1043" s="851" t="s">
        <v>5142</v>
      </c>
      <c r="B1043" s="851" t="s">
        <v>487</v>
      </c>
      <c r="C1043" s="854">
        <v>0</v>
      </c>
      <c r="D1043" s="854">
        <v>0</v>
      </c>
      <c r="E1043" s="855" t="s">
        <v>1082</v>
      </c>
      <c r="F1043" s="854">
        <v>0</v>
      </c>
      <c r="G1043" s="854">
        <v>7.5313999999999997</v>
      </c>
      <c r="H1043" s="855" t="s">
        <v>1082</v>
      </c>
      <c r="I1043" s="854">
        <v>0</v>
      </c>
      <c r="J1043" s="855" t="s">
        <v>1082</v>
      </c>
      <c r="K1043" s="854">
        <v>45.190460000000002</v>
      </c>
      <c r="L1043" s="854">
        <v>137.93149</v>
      </c>
      <c r="M1043" s="855">
        <v>2.0522258458975631</v>
      </c>
      <c r="O1043" t="s">
        <v>487</v>
      </c>
      <c r="P1043">
        <v>0</v>
      </c>
      <c r="Q1043">
        <v>0</v>
      </c>
      <c r="R1043" t="s">
        <v>1082</v>
      </c>
      <c r="S1043">
        <v>0</v>
      </c>
      <c r="T1043">
        <v>7.5313999999999997</v>
      </c>
      <c r="U1043" t="s">
        <v>1082</v>
      </c>
      <c r="V1043">
        <v>0</v>
      </c>
      <c r="W1043" t="s">
        <v>1082</v>
      </c>
      <c r="X1043">
        <v>45.190460000000002</v>
      </c>
      <c r="Y1043">
        <v>137.93149</v>
      </c>
      <c r="Z1043">
        <v>2.0522258458975631</v>
      </c>
      <c r="AC1043" t="s">
        <v>487</v>
      </c>
      <c r="AD1043">
        <v>137.93149</v>
      </c>
      <c r="AF1043" t="s">
        <v>487</v>
      </c>
      <c r="AG1043">
        <v>2.0522258458975631</v>
      </c>
    </row>
    <row r="1044" spans="1:33" hidden="1">
      <c r="A1044" s="851" t="s">
        <v>5144</v>
      </c>
      <c r="B1044" s="851" t="s">
        <v>487</v>
      </c>
      <c r="C1044" s="854">
        <v>0</v>
      </c>
      <c r="D1044" s="854">
        <v>0</v>
      </c>
      <c r="E1044" s="855" t="s">
        <v>1082</v>
      </c>
      <c r="F1044" s="854">
        <v>158.70796000000001</v>
      </c>
      <c r="G1044" s="854">
        <v>0</v>
      </c>
      <c r="H1044" s="855">
        <v>-1</v>
      </c>
      <c r="I1044" s="854">
        <v>0</v>
      </c>
      <c r="J1044" s="855" t="s">
        <v>1082</v>
      </c>
      <c r="K1044" s="854">
        <v>221.77647999999999</v>
      </c>
      <c r="L1044" s="854">
        <v>303.80137000000002</v>
      </c>
      <c r="M1044" s="855">
        <v>0.36985387269200065</v>
      </c>
      <c r="O1044" t="s">
        <v>487</v>
      </c>
      <c r="P1044">
        <v>0</v>
      </c>
      <c r="Q1044">
        <v>0</v>
      </c>
      <c r="R1044" t="s">
        <v>1082</v>
      </c>
      <c r="S1044">
        <v>158.70796000000001</v>
      </c>
      <c r="T1044">
        <v>0</v>
      </c>
      <c r="U1044">
        <v>-1</v>
      </c>
      <c r="V1044">
        <v>0</v>
      </c>
      <c r="W1044" t="s">
        <v>1082</v>
      </c>
      <c r="X1044">
        <v>221.77647999999999</v>
      </c>
      <c r="Y1044">
        <v>303.80137000000002</v>
      </c>
      <c r="Z1044">
        <v>0.36985387269200065</v>
      </c>
      <c r="AC1044" t="s">
        <v>487</v>
      </c>
      <c r="AD1044">
        <v>303.80137000000002</v>
      </c>
      <c r="AF1044" t="s">
        <v>487</v>
      </c>
      <c r="AG1044">
        <v>0.36985387269200065</v>
      </c>
    </row>
    <row r="1045" spans="1:33" hidden="1">
      <c r="A1045" s="852" t="s">
        <v>735</v>
      </c>
      <c r="B1045" s="852" t="s">
        <v>487</v>
      </c>
      <c r="C1045" s="856">
        <v>2507.43577</v>
      </c>
      <c r="D1045" s="856">
        <v>31.818059999999999</v>
      </c>
      <c r="E1045" s="857">
        <v>-0.9873105184265597</v>
      </c>
      <c r="F1045" s="856">
        <v>19947.862840000002</v>
      </c>
      <c r="G1045" s="856">
        <v>12198.814050000001</v>
      </c>
      <c r="H1045" s="857">
        <v>-0.38846511288725105</v>
      </c>
      <c r="I1045" s="856">
        <v>9576.8623399999997</v>
      </c>
      <c r="J1045" s="857">
        <v>0.27377982651466204</v>
      </c>
      <c r="K1045" s="856">
        <v>113021.58536</v>
      </c>
      <c r="L1045" s="856">
        <v>84157.784469999999</v>
      </c>
      <c r="M1045" s="857">
        <v>-0.25538308278071031</v>
      </c>
      <c r="O1045" t="s">
        <v>487</v>
      </c>
      <c r="P1045">
        <v>2507.43577</v>
      </c>
      <c r="Q1045">
        <v>31.818059999999999</v>
      </c>
      <c r="R1045">
        <v>-0.9873105184265597</v>
      </c>
      <c r="S1045">
        <v>19947.862840000002</v>
      </c>
      <c r="T1045">
        <v>12198.814050000001</v>
      </c>
      <c r="U1045">
        <v>-0.38846511288725105</v>
      </c>
      <c r="V1045">
        <v>9576.8623399999997</v>
      </c>
      <c r="W1045">
        <v>0.27377982651466204</v>
      </c>
      <c r="X1045">
        <v>113021.58536</v>
      </c>
      <c r="Y1045">
        <v>84157.784469999999</v>
      </c>
      <c r="Z1045">
        <v>-0.25538308278071031</v>
      </c>
      <c r="AC1045" t="s">
        <v>487</v>
      </c>
      <c r="AD1045">
        <v>84157.784469999999</v>
      </c>
      <c r="AF1045" t="s">
        <v>487</v>
      </c>
      <c r="AG1045">
        <v>-0.25538308278071031</v>
      </c>
    </row>
    <row r="1046" spans="1:33" hidden="1">
      <c r="A1046" s="851" t="s">
        <v>5119</v>
      </c>
      <c r="B1046" s="851" t="s">
        <v>488</v>
      </c>
      <c r="C1046" s="854">
        <v>1299.2939699999999</v>
      </c>
      <c r="D1046" s="854">
        <v>46.950429999999997</v>
      </c>
      <c r="E1046" s="855">
        <v>-0.96386465951196554</v>
      </c>
      <c r="F1046" s="854">
        <v>25898.83928</v>
      </c>
      <c r="G1046" s="854">
        <v>17810.931629999999</v>
      </c>
      <c r="H1046" s="855">
        <v>-0.31228842198521878</v>
      </c>
      <c r="I1046" s="854">
        <v>21515.408599999999</v>
      </c>
      <c r="J1046" s="855">
        <v>-0.1721778581513902</v>
      </c>
      <c r="K1046" s="854">
        <v>212461.24255</v>
      </c>
      <c r="L1046" s="854">
        <v>224954.20288999999</v>
      </c>
      <c r="M1046" s="855">
        <v>5.880112621980893E-2</v>
      </c>
      <c r="O1046" t="s">
        <v>488</v>
      </c>
      <c r="P1046">
        <v>1299.2939699999999</v>
      </c>
      <c r="Q1046">
        <v>46.950429999999997</v>
      </c>
      <c r="R1046">
        <v>-0.96386465951196554</v>
      </c>
      <c r="S1046">
        <v>25898.83928</v>
      </c>
      <c r="T1046">
        <v>17810.931629999999</v>
      </c>
      <c r="U1046">
        <v>-0.31228842198521878</v>
      </c>
      <c r="V1046">
        <v>21515.408599999999</v>
      </c>
      <c r="W1046">
        <v>-0.1721778581513902</v>
      </c>
      <c r="X1046">
        <v>212461.24255</v>
      </c>
      <c r="Y1046">
        <v>224954.20288999999</v>
      </c>
      <c r="Z1046">
        <v>5.880112621980893E-2</v>
      </c>
      <c r="AC1046" t="s">
        <v>488</v>
      </c>
      <c r="AD1046">
        <v>224954.20288999999</v>
      </c>
      <c r="AF1046" t="s">
        <v>488</v>
      </c>
      <c r="AG1046">
        <v>5.880112621980893E-2</v>
      </c>
    </row>
    <row r="1047" spans="1:33" hidden="1">
      <c r="A1047" s="851" t="s">
        <v>5120</v>
      </c>
      <c r="B1047" s="851" t="s">
        <v>488</v>
      </c>
      <c r="C1047" s="854">
        <v>129.93868000000001</v>
      </c>
      <c r="D1047" s="854">
        <v>10.19074</v>
      </c>
      <c r="E1047" s="855">
        <v>-0.92157269875298098</v>
      </c>
      <c r="F1047" s="854">
        <v>2030.70606</v>
      </c>
      <c r="G1047" s="854">
        <v>1985.8651600000001</v>
      </c>
      <c r="H1047" s="855">
        <v>-2.2081433095245684E-2</v>
      </c>
      <c r="I1047" s="854">
        <v>2136.9502000000002</v>
      </c>
      <c r="J1047" s="855">
        <v>-7.0701245167061E-2</v>
      </c>
      <c r="K1047" s="854">
        <v>18574.65077</v>
      </c>
      <c r="L1047" s="854">
        <v>20303.625390000001</v>
      </c>
      <c r="M1047" s="855">
        <v>9.3082483294516294E-2</v>
      </c>
      <c r="O1047" t="s">
        <v>488</v>
      </c>
      <c r="P1047">
        <v>129.93868000000001</v>
      </c>
      <c r="Q1047">
        <v>10.19074</v>
      </c>
      <c r="R1047">
        <v>-0.92157269875298098</v>
      </c>
      <c r="S1047">
        <v>2030.70606</v>
      </c>
      <c r="T1047">
        <v>1985.8651600000001</v>
      </c>
      <c r="U1047">
        <v>-2.2081433095245684E-2</v>
      </c>
      <c r="V1047">
        <v>2136.9502000000002</v>
      </c>
      <c r="W1047">
        <v>-7.0701245167061E-2</v>
      </c>
      <c r="X1047">
        <v>18574.65077</v>
      </c>
      <c r="Y1047">
        <v>20303.625390000001</v>
      </c>
      <c r="Z1047">
        <v>9.3082483294516294E-2</v>
      </c>
      <c r="AC1047" t="s">
        <v>488</v>
      </c>
      <c r="AD1047">
        <v>20303.625390000001</v>
      </c>
      <c r="AF1047" t="s">
        <v>488</v>
      </c>
      <c r="AG1047">
        <v>9.3082483294516294E-2</v>
      </c>
    </row>
    <row r="1048" spans="1:33" hidden="1">
      <c r="A1048" s="851" t="s">
        <v>5121</v>
      </c>
      <c r="B1048" s="851" t="s">
        <v>488</v>
      </c>
      <c r="C1048" s="854">
        <v>1478.29818</v>
      </c>
      <c r="D1048" s="854">
        <v>810.39702</v>
      </c>
      <c r="E1048" s="855">
        <v>-0.45180408731883848</v>
      </c>
      <c r="F1048" s="854">
        <v>30262.106049999999</v>
      </c>
      <c r="G1048" s="854">
        <v>36412.00432</v>
      </c>
      <c r="H1048" s="855">
        <v>0.20322109306731484</v>
      </c>
      <c r="I1048" s="854">
        <v>36315.64806</v>
      </c>
      <c r="J1048" s="855">
        <v>2.6532986507854517E-3</v>
      </c>
      <c r="K1048" s="854">
        <v>272674.47472</v>
      </c>
      <c r="L1048" s="854">
        <v>359157.70552000002</v>
      </c>
      <c r="M1048" s="855">
        <v>0.3171665807325994</v>
      </c>
      <c r="O1048" t="s">
        <v>488</v>
      </c>
      <c r="P1048">
        <v>1478.29818</v>
      </c>
      <c r="Q1048">
        <v>810.39702</v>
      </c>
      <c r="R1048">
        <v>-0.45180408731883848</v>
      </c>
      <c r="S1048">
        <v>30262.106049999999</v>
      </c>
      <c r="T1048">
        <v>36412.00432</v>
      </c>
      <c r="U1048">
        <v>0.20322109306731484</v>
      </c>
      <c r="V1048">
        <v>36315.64806</v>
      </c>
      <c r="W1048">
        <v>2.6532986507854517E-3</v>
      </c>
      <c r="X1048">
        <v>272674.47472</v>
      </c>
      <c r="Y1048">
        <v>359157.70552000002</v>
      </c>
      <c r="Z1048">
        <v>0.3171665807325994</v>
      </c>
      <c r="AC1048" t="s">
        <v>488</v>
      </c>
      <c r="AD1048">
        <v>359157.70552000002</v>
      </c>
      <c r="AF1048" t="s">
        <v>488</v>
      </c>
      <c r="AG1048">
        <v>0.3171665807325994</v>
      </c>
    </row>
    <row r="1049" spans="1:33" hidden="1">
      <c r="A1049" s="851" t="s">
        <v>5122</v>
      </c>
      <c r="B1049" s="851" t="s">
        <v>488</v>
      </c>
      <c r="C1049" s="854">
        <v>0</v>
      </c>
      <c r="D1049" s="854">
        <v>0</v>
      </c>
      <c r="E1049" s="855" t="s">
        <v>1082</v>
      </c>
      <c r="F1049" s="854">
        <v>96.847719999999995</v>
      </c>
      <c r="G1049" s="854">
        <v>27.58201</v>
      </c>
      <c r="H1049" s="855">
        <v>-0.71520227838094685</v>
      </c>
      <c r="I1049" s="854">
        <v>10.9216</v>
      </c>
      <c r="J1049" s="855">
        <v>1.5254550615294464</v>
      </c>
      <c r="K1049" s="854">
        <v>560.82579999999996</v>
      </c>
      <c r="L1049" s="854">
        <v>372.40485999999999</v>
      </c>
      <c r="M1049" s="855">
        <v>-0.33597052774676195</v>
      </c>
      <c r="O1049" t="s">
        <v>488</v>
      </c>
      <c r="P1049">
        <v>0</v>
      </c>
      <c r="Q1049">
        <v>0</v>
      </c>
      <c r="R1049" t="s">
        <v>1082</v>
      </c>
      <c r="S1049">
        <v>96.847719999999995</v>
      </c>
      <c r="T1049">
        <v>27.58201</v>
      </c>
      <c r="U1049">
        <v>-0.71520227838094685</v>
      </c>
      <c r="V1049">
        <v>10.9216</v>
      </c>
      <c r="W1049">
        <v>1.5254550615294464</v>
      </c>
      <c r="X1049">
        <v>560.82579999999996</v>
      </c>
      <c r="Y1049">
        <v>372.40485999999999</v>
      </c>
      <c r="Z1049">
        <v>-0.33597052774676195</v>
      </c>
      <c r="AC1049" t="s">
        <v>488</v>
      </c>
      <c r="AD1049">
        <v>372.40485999999999</v>
      </c>
      <c r="AF1049" t="s">
        <v>488</v>
      </c>
      <c r="AG1049">
        <v>-0.33597052774676195</v>
      </c>
    </row>
    <row r="1050" spans="1:33" hidden="1">
      <c r="A1050" s="851" t="s">
        <v>5123</v>
      </c>
      <c r="B1050" s="851" t="s">
        <v>488</v>
      </c>
      <c r="C1050" s="854">
        <v>0</v>
      </c>
      <c r="D1050" s="854">
        <v>0</v>
      </c>
      <c r="E1050" s="855" t="s">
        <v>1082</v>
      </c>
      <c r="F1050" s="854">
        <v>3.86842</v>
      </c>
      <c r="G1050" s="854">
        <v>9.1481100000000009</v>
      </c>
      <c r="H1050" s="855">
        <v>1.3648181945083526</v>
      </c>
      <c r="I1050" s="854">
        <v>5.7035900000000002</v>
      </c>
      <c r="J1050" s="855">
        <v>0.60392138986147326</v>
      </c>
      <c r="K1050" s="854">
        <v>39.003369999999997</v>
      </c>
      <c r="L1050" s="854">
        <v>50.420180000000002</v>
      </c>
      <c r="M1050" s="855">
        <v>0.29271342450665183</v>
      </c>
      <c r="O1050" t="s">
        <v>488</v>
      </c>
      <c r="P1050">
        <v>0</v>
      </c>
      <c r="Q1050">
        <v>0</v>
      </c>
      <c r="R1050" t="s">
        <v>1082</v>
      </c>
      <c r="S1050">
        <v>3.86842</v>
      </c>
      <c r="T1050">
        <v>9.1481100000000009</v>
      </c>
      <c r="U1050">
        <v>1.3648181945083526</v>
      </c>
      <c r="V1050">
        <v>5.7035900000000002</v>
      </c>
      <c r="W1050">
        <v>0.60392138986147326</v>
      </c>
      <c r="X1050">
        <v>39.003369999999997</v>
      </c>
      <c r="Y1050">
        <v>50.420180000000002</v>
      </c>
      <c r="Z1050">
        <v>0.29271342450665183</v>
      </c>
      <c r="AC1050" t="s">
        <v>488</v>
      </c>
      <c r="AD1050">
        <v>50.420180000000002</v>
      </c>
      <c r="AF1050" t="s">
        <v>488</v>
      </c>
      <c r="AG1050">
        <v>0.29271342450665183</v>
      </c>
    </row>
    <row r="1051" spans="1:33">
      <c r="A1051" s="851" t="s">
        <v>5124</v>
      </c>
      <c r="B1051" s="851" t="s">
        <v>488</v>
      </c>
      <c r="C1051" s="854">
        <v>1977.4966899999999</v>
      </c>
      <c r="D1051" s="854">
        <v>20.637869999999999</v>
      </c>
      <c r="E1051" s="855">
        <v>-0.98956363866277819</v>
      </c>
      <c r="F1051" s="854">
        <v>23929.808669999999</v>
      </c>
      <c r="G1051" s="854">
        <v>25194.363140000001</v>
      </c>
      <c r="H1051" s="855">
        <v>5.2844320129702194E-2</v>
      </c>
      <c r="I1051" s="854">
        <v>22607.769980000001</v>
      </c>
      <c r="J1051" s="855">
        <v>0.11441168953365288</v>
      </c>
      <c r="K1051" s="854">
        <v>225058.61048</v>
      </c>
      <c r="L1051" s="854">
        <v>265435.51892</v>
      </c>
      <c r="M1051" s="855">
        <v>0.17940619269747127</v>
      </c>
      <c r="O1051" t="s">
        <v>487</v>
      </c>
      <c r="P1051">
        <v>0</v>
      </c>
      <c r="Q1051">
        <v>0</v>
      </c>
      <c r="R1051" t="s">
        <v>1082</v>
      </c>
      <c r="S1051">
        <v>207.49133</v>
      </c>
      <c r="T1051">
        <v>33.431899999999999</v>
      </c>
      <c r="U1051">
        <v>-0.83887567735962754</v>
      </c>
      <c r="V1051">
        <v>2.6543899999999998</v>
      </c>
      <c r="W1051">
        <v>11.594946484879765</v>
      </c>
      <c r="X1051">
        <v>1631.22587</v>
      </c>
      <c r="Y1051">
        <v>234.85251</v>
      </c>
      <c r="Z1051">
        <v>-0.85602698294626722</v>
      </c>
      <c r="AC1051" t="s">
        <v>487</v>
      </c>
      <c r="AD1051">
        <v>234.85251</v>
      </c>
      <c r="AF1051" t="s">
        <v>487</v>
      </c>
      <c r="AG1051">
        <v>-0.85602698294626722</v>
      </c>
    </row>
    <row r="1052" spans="1:33" hidden="1">
      <c r="A1052" s="851" t="s">
        <v>5125</v>
      </c>
      <c r="B1052" s="851" t="s">
        <v>488</v>
      </c>
      <c r="C1052" s="854">
        <v>0</v>
      </c>
      <c r="D1052" s="854">
        <v>0</v>
      </c>
      <c r="E1052" s="855" t="s">
        <v>1082</v>
      </c>
      <c r="F1052" s="854">
        <v>2.6139600000000001</v>
      </c>
      <c r="G1052" s="854">
        <v>0</v>
      </c>
      <c r="H1052" s="855">
        <v>-1</v>
      </c>
      <c r="I1052" s="854">
        <v>0</v>
      </c>
      <c r="J1052" s="855" t="s">
        <v>1082</v>
      </c>
      <c r="K1052" s="854">
        <v>17.788730000000001</v>
      </c>
      <c r="L1052" s="854">
        <v>14.766590000000001</v>
      </c>
      <c r="M1052" s="855">
        <v>-0.16989071170342118</v>
      </c>
      <c r="O1052" t="s">
        <v>488</v>
      </c>
      <c r="P1052">
        <v>0</v>
      </c>
      <c r="Q1052">
        <v>0</v>
      </c>
      <c r="R1052" t="s">
        <v>1082</v>
      </c>
      <c r="S1052">
        <v>2.6139600000000001</v>
      </c>
      <c r="T1052">
        <v>0</v>
      </c>
      <c r="U1052">
        <v>-1</v>
      </c>
      <c r="V1052">
        <v>0</v>
      </c>
      <c r="W1052" t="s">
        <v>1082</v>
      </c>
      <c r="X1052">
        <v>17.788730000000001</v>
      </c>
      <c r="Y1052">
        <v>14.766590000000001</v>
      </c>
      <c r="Z1052">
        <v>-0.16989071170342118</v>
      </c>
      <c r="AC1052" t="s">
        <v>488</v>
      </c>
      <c r="AD1052">
        <v>14.766590000000001</v>
      </c>
      <c r="AF1052" t="s">
        <v>488</v>
      </c>
      <c r="AG1052">
        <v>-0.16989071170342118</v>
      </c>
    </row>
    <row r="1053" spans="1:33" hidden="1">
      <c r="A1053" s="851" t="s">
        <v>5126</v>
      </c>
      <c r="B1053" s="851" t="s">
        <v>488</v>
      </c>
      <c r="C1053" s="854">
        <v>0.52097000000000004</v>
      </c>
      <c r="D1053" s="854">
        <v>0</v>
      </c>
      <c r="E1053" s="855">
        <v>-1</v>
      </c>
      <c r="F1053" s="854">
        <v>0.52097000000000004</v>
      </c>
      <c r="G1053" s="854">
        <v>0</v>
      </c>
      <c r="H1053" s="855">
        <v>-1</v>
      </c>
      <c r="I1053" s="854">
        <v>0</v>
      </c>
      <c r="J1053" s="855" t="s">
        <v>1082</v>
      </c>
      <c r="K1053" s="854">
        <v>0.84541999999999995</v>
      </c>
      <c r="L1053" s="854">
        <v>2.4002400000000002</v>
      </c>
      <c r="M1053" s="855">
        <v>1.8391095550140761</v>
      </c>
      <c r="O1053" t="s">
        <v>488</v>
      </c>
      <c r="P1053">
        <v>0.52097000000000004</v>
      </c>
      <c r="Q1053">
        <v>0</v>
      </c>
      <c r="R1053">
        <v>-1</v>
      </c>
      <c r="S1053">
        <v>0.52097000000000004</v>
      </c>
      <c r="T1053">
        <v>0</v>
      </c>
      <c r="U1053">
        <v>-1</v>
      </c>
      <c r="V1053">
        <v>0</v>
      </c>
      <c r="W1053" t="s">
        <v>1082</v>
      </c>
      <c r="X1053">
        <v>0.84541999999999995</v>
      </c>
      <c r="Y1053">
        <v>2.4002400000000002</v>
      </c>
      <c r="Z1053">
        <v>1.8391095550140761</v>
      </c>
      <c r="AC1053" t="s">
        <v>488</v>
      </c>
      <c r="AD1053">
        <v>2.4002400000000002</v>
      </c>
      <c r="AF1053" t="s">
        <v>488</v>
      </c>
      <c r="AG1053">
        <v>1.8391095550140761</v>
      </c>
    </row>
    <row r="1054" spans="1:33" hidden="1">
      <c r="A1054" s="851" t="s">
        <v>5127</v>
      </c>
      <c r="B1054" s="851" t="s">
        <v>488</v>
      </c>
      <c r="C1054" s="854">
        <v>7.2277699999999996</v>
      </c>
      <c r="D1054" s="854">
        <v>13.912520000000001</v>
      </c>
      <c r="E1054" s="855">
        <v>0.92487032653225021</v>
      </c>
      <c r="F1054" s="854">
        <v>1058.87619</v>
      </c>
      <c r="G1054" s="854">
        <v>2222.8667</v>
      </c>
      <c r="H1054" s="855">
        <v>1.0992696983771069</v>
      </c>
      <c r="I1054" s="854">
        <v>1642.37664</v>
      </c>
      <c r="J1054" s="855">
        <v>0.35344515129002319</v>
      </c>
      <c r="K1054" s="854">
        <v>9772.7700600000007</v>
      </c>
      <c r="L1054" s="854">
        <v>15459.57202</v>
      </c>
      <c r="M1054" s="855">
        <v>0.58190276913155969</v>
      </c>
      <c r="O1054" t="s">
        <v>488</v>
      </c>
      <c r="P1054">
        <v>7.2277699999999996</v>
      </c>
      <c r="Q1054">
        <v>13.912520000000001</v>
      </c>
      <c r="R1054">
        <v>0.92487032653225021</v>
      </c>
      <c r="S1054">
        <v>1058.87619</v>
      </c>
      <c r="T1054">
        <v>2222.8667</v>
      </c>
      <c r="U1054">
        <v>1.0992696983771069</v>
      </c>
      <c r="V1054">
        <v>1642.37664</v>
      </c>
      <c r="W1054">
        <v>0.35344515129002319</v>
      </c>
      <c r="X1054">
        <v>9772.7700600000007</v>
      </c>
      <c r="Y1054">
        <v>15459.57202</v>
      </c>
      <c r="Z1054">
        <v>0.58190276913155969</v>
      </c>
      <c r="AC1054" t="s">
        <v>488</v>
      </c>
      <c r="AD1054">
        <v>15459.57202</v>
      </c>
      <c r="AF1054" t="s">
        <v>488</v>
      </c>
      <c r="AG1054">
        <v>0.58190276913155969</v>
      </c>
    </row>
    <row r="1055" spans="1:33" hidden="1">
      <c r="A1055" s="851" t="s">
        <v>5128</v>
      </c>
      <c r="B1055" s="851" t="s">
        <v>488</v>
      </c>
      <c r="C1055" s="854">
        <v>30.111920000000001</v>
      </c>
      <c r="D1055" s="854">
        <v>12.60332</v>
      </c>
      <c r="E1055" s="855">
        <v>-0.58145080087885459</v>
      </c>
      <c r="F1055" s="854">
        <v>780.68249000000003</v>
      </c>
      <c r="G1055" s="854">
        <v>934.70312999999999</v>
      </c>
      <c r="H1055" s="855">
        <v>0.19728973298735064</v>
      </c>
      <c r="I1055" s="854">
        <v>957.66421000000003</v>
      </c>
      <c r="J1055" s="855">
        <v>-2.3976128334168401E-2</v>
      </c>
      <c r="K1055" s="854">
        <v>11881.32345</v>
      </c>
      <c r="L1055" s="854">
        <v>11346.94983</v>
      </c>
      <c r="M1055" s="855">
        <v>-4.4975934057245093E-2</v>
      </c>
      <c r="O1055" t="s">
        <v>488</v>
      </c>
      <c r="P1055">
        <v>30.111920000000001</v>
      </c>
      <c r="Q1055">
        <v>12.60332</v>
      </c>
      <c r="R1055">
        <v>-0.58145080087885459</v>
      </c>
      <c r="S1055">
        <v>780.68249000000003</v>
      </c>
      <c r="T1055">
        <v>934.70312999999999</v>
      </c>
      <c r="U1055">
        <v>0.19728973298735064</v>
      </c>
      <c r="V1055">
        <v>957.66421000000003</v>
      </c>
      <c r="W1055">
        <v>-2.3976128334168401E-2</v>
      </c>
      <c r="X1055">
        <v>11881.32345</v>
      </c>
      <c r="Y1055">
        <v>11346.94983</v>
      </c>
      <c r="Z1055">
        <v>-4.4975934057245093E-2</v>
      </c>
      <c r="AC1055" t="s">
        <v>488</v>
      </c>
      <c r="AD1055">
        <v>11346.94983</v>
      </c>
      <c r="AF1055" t="s">
        <v>488</v>
      </c>
      <c r="AG1055">
        <v>-4.4975934057245093E-2</v>
      </c>
    </row>
    <row r="1056" spans="1:33" hidden="1">
      <c r="A1056" s="851" t="s">
        <v>5129</v>
      </c>
      <c r="B1056" s="851" t="s">
        <v>488</v>
      </c>
      <c r="C1056" s="854">
        <v>409.04041000000001</v>
      </c>
      <c r="D1056" s="854">
        <v>0</v>
      </c>
      <c r="E1056" s="855">
        <v>-1</v>
      </c>
      <c r="F1056" s="854">
        <v>2459.5720999999999</v>
      </c>
      <c r="G1056" s="854">
        <v>1503.1795099999999</v>
      </c>
      <c r="H1056" s="855">
        <v>-0.3888451125299397</v>
      </c>
      <c r="I1056" s="854">
        <v>1630.85634</v>
      </c>
      <c r="J1056" s="855">
        <v>-7.8288213908528581E-2</v>
      </c>
      <c r="K1056" s="854">
        <v>24753.160619999999</v>
      </c>
      <c r="L1056" s="854">
        <v>18572.345379999999</v>
      </c>
      <c r="M1056" s="855">
        <v>-0.24969802179548906</v>
      </c>
      <c r="O1056" t="s">
        <v>488</v>
      </c>
      <c r="P1056">
        <v>409.04041000000001</v>
      </c>
      <c r="Q1056">
        <v>0</v>
      </c>
      <c r="R1056">
        <v>-1</v>
      </c>
      <c r="S1056">
        <v>2459.5720999999999</v>
      </c>
      <c r="T1056">
        <v>1503.1795099999999</v>
      </c>
      <c r="U1056">
        <v>-0.3888451125299397</v>
      </c>
      <c r="V1056">
        <v>1630.85634</v>
      </c>
      <c r="W1056">
        <v>-7.8288213908528581E-2</v>
      </c>
      <c r="X1056">
        <v>24753.160619999999</v>
      </c>
      <c r="Y1056">
        <v>18572.345379999999</v>
      </c>
      <c r="Z1056">
        <v>-0.24969802179548906</v>
      </c>
      <c r="AC1056" t="s">
        <v>488</v>
      </c>
      <c r="AD1056">
        <v>18572.345379999999</v>
      </c>
      <c r="AF1056" t="s">
        <v>488</v>
      </c>
      <c r="AG1056">
        <v>-0.24969802179548906</v>
      </c>
    </row>
    <row r="1057" spans="1:33" hidden="1">
      <c r="A1057" s="851" t="s">
        <v>5130</v>
      </c>
      <c r="B1057" s="851" t="s">
        <v>488</v>
      </c>
      <c r="C1057" s="854">
        <v>383.92320000000001</v>
      </c>
      <c r="D1057" s="854">
        <v>34.050260000000002</v>
      </c>
      <c r="E1057" s="855">
        <v>-0.91130970985863835</v>
      </c>
      <c r="F1057" s="854">
        <v>8037.2946899999997</v>
      </c>
      <c r="G1057" s="854">
        <v>8839.0202399999998</v>
      </c>
      <c r="H1057" s="855">
        <v>9.9750672449214317E-2</v>
      </c>
      <c r="I1057" s="854">
        <v>8054.3403200000002</v>
      </c>
      <c r="J1057" s="855">
        <v>9.7423238753834962E-2</v>
      </c>
      <c r="K1057" s="854">
        <v>55281.839950000001</v>
      </c>
      <c r="L1057" s="854">
        <v>54497.619400000003</v>
      </c>
      <c r="M1057" s="855">
        <v>-1.4185861952302758E-2</v>
      </c>
      <c r="O1057" t="s">
        <v>488</v>
      </c>
      <c r="P1057">
        <v>383.92320000000001</v>
      </c>
      <c r="Q1057">
        <v>34.050260000000002</v>
      </c>
      <c r="R1057">
        <v>-0.91130970985863835</v>
      </c>
      <c r="S1057">
        <v>8037.2946899999997</v>
      </c>
      <c r="T1057">
        <v>8839.0202399999998</v>
      </c>
      <c r="U1057">
        <v>9.9750672449214317E-2</v>
      </c>
      <c r="V1057">
        <v>8054.3403200000002</v>
      </c>
      <c r="W1057">
        <v>9.7423238753834962E-2</v>
      </c>
      <c r="X1057">
        <v>55281.839950000001</v>
      </c>
      <c r="Y1057">
        <v>54497.619400000003</v>
      </c>
      <c r="Z1057">
        <v>-1.4185861952302758E-2</v>
      </c>
      <c r="AC1057" t="s">
        <v>488</v>
      </c>
      <c r="AD1057">
        <v>54497.619400000003</v>
      </c>
      <c r="AF1057" t="s">
        <v>488</v>
      </c>
      <c r="AG1057">
        <v>-1.4185861952302758E-2</v>
      </c>
    </row>
    <row r="1058" spans="1:33" hidden="1">
      <c r="A1058" s="851" t="s">
        <v>5131</v>
      </c>
      <c r="B1058" s="851" t="s">
        <v>488</v>
      </c>
      <c r="C1058" s="854">
        <v>527.57755999999995</v>
      </c>
      <c r="D1058" s="854">
        <v>70.388090000000005</v>
      </c>
      <c r="E1058" s="855">
        <v>-0.86658247936094934</v>
      </c>
      <c r="F1058" s="854">
        <v>12286.58088</v>
      </c>
      <c r="G1058" s="854">
        <v>12180.254010000001</v>
      </c>
      <c r="H1058" s="855">
        <v>-8.6539022563288936E-3</v>
      </c>
      <c r="I1058" s="854">
        <v>11074.38243</v>
      </c>
      <c r="J1058" s="855">
        <v>9.9858532698333224E-2</v>
      </c>
      <c r="K1058" s="854">
        <v>95595.471699999995</v>
      </c>
      <c r="L1058" s="854">
        <v>111017.79498000001</v>
      </c>
      <c r="M1058" s="855">
        <v>0.16132901491818274</v>
      </c>
      <c r="O1058" t="s">
        <v>488</v>
      </c>
      <c r="P1058">
        <v>527.57755999999995</v>
      </c>
      <c r="Q1058">
        <v>70.388090000000005</v>
      </c>
      <c r="R1058">
        <v>-0.86658247936094934</v>
      </c>
      <c r="S1058">
        <v>12286.58088</v>
      </c>
      <c r="T1058">
        <v>12180.254010000001</v>
      </c>
      <c r="U1058">
        <v>-8.6539022563288936E-3</v>
      </c>
      <c r="V1058">
        <v>11074.38243</v>
      </c>
      <c r="W1058">
        <v>9.9858532698333224E-2</v>
      </c>
      <c r="X1058">
        <v>95595.471699999995</v>
      </c>
      <c r="Y1058">
        <v>111017.79498000001</v>
      </c>
      <c r="Z1058">
        <v>0.16132901491818274</v>
      </c>
      <c r="AC1058" t="s">
        <v>488</v>
      </c>
      <c r="AD1058">
        <v>111017.79498000001</v>
      </c>
      <c r="AF1058" t="s">
        <v>488</v>
      </c>
      <c r="AG1058">
        <v>0.16132901491818274</v>
      </c>
    </row>
    <row r="1059" spans="1:33" hidden="1">
      <c r="A1059" s="851" t="s">
        <v>5132</v>
      </c>
      <c r="B1059" s="851" t="s">
        <v>488</v>
      </c>
      <c r="C1059" s="854">
        <v>1.1467499999999999</v>
      </c>
      <c r="D1059" s="854">
        <v>0</v>
      </c>
      <c r="E1059" s="855">
        <v>-1</v>
      </c>
      <c r="F1059" s="854">
        <v>15.597619999999999</v>
      </c>
      <c r="G1059" s="854">
        <v>69.159880000000001</v>
      </c>
      <c r="H1059" s="855">
        <v>3.4340021105784091</v>
      </c>
      <c r="I1059" s="854">
        <v>32.923200000000001</v>
      </c>
      <c r="J1059" s="855">
        <v>1.1006427078777277</v>
      </c>
      <c r="K1059" s="854">
        <v>419.86538000000002</v>
      </c>
      <c r="L1059" s="854">
        <v>276.30056999999999</v>
      </c>
      <c r="M1059" s="855">
        <v>-0.34193057308035257</v>
      </c>
      <c r="O1059" t="s">
        <v>488</v>
      </c>
      <c r="P1059">
        <v>1.1467499999999999</v>
      </c>
      <c r="Q1059">
        <v>0</v>
      </c>
      <c r="R1059">
        <v>-1</v>
      </c>
      <c r="S1059">
        <v>15.597619999999999</v>
      </c>
      <c r="T1059">
        <v>69.159880000000001</v>
      </c>
      <c r="U1059">
        <v>3.4340021105784091</v>
      </c>
      <c r="V1059">
        <v>32.923200000000001</v>
      </c>
      <c r="W1059">
        <v>1.1006427078777277</v>
      </c>
      <c r="X1059">
        <v>419.86538000000002</v>
      </c>
      <c r="Y1059">
        <v>276.30056999999999</v>
      </c>
      <c r="Z1059">
        <v>-0.34193057308035257</v>
      </c>
      <c r="AC1059" t="s">
        <v>488</v>
      </c>
      <c r="AD1059">
        <v>276.30056999999999</v>
      </c>
      <c r="AF1059" t="s">
        <v>488</v>
      </c>
      <c r="AG1059">
        <v>-0.34193057308035257</v>
      </c>
    </row>
    <row r="1060" spans="1:33" hidden="1">
      <c r="A1060" s="851" t="s">
        <v>5133</v>
      </c>
      <c r="B1060" s="851" t="s">
        <v>488</v>
      </c>
      <c r="C1060" s="854">
        <v>94.785679999999999</v>
      </c>
      <c r="D1060" s="854">
        <v>25.358409999999999</v>
      </c>
      <c r="E1060" s="855">
        <v>-0.73246581129132582</v>
      </c>
      <c r="F1060" s="854">
        <v>10704.01837</v>
      </c>
      <c r="G1060" s="854">
        <v>3846.5173100000002</v>
      </c>
      <c r="H1060" s="855">
        <v>-0.64064735531652484</v>
      </c>
      <c r="I1060" s="854">
        <v>6296.3399799999997</v>
      </c>
      <c r="J1060" s="855">
        <v>-0.38908678339824965</v>
      </c>
      <c r="K1060" s="854">
        <v>119917.00016</v>
      </c>
      <c r="L1060" s="854">
        <v>70954.536659999998</v>
      </c>
      <c r="M1060" s="855">
        <v>-0.40830293815448626</v>
      </c>
      <c r="O1060" t="s">
        <v>488</v>
      </c>
      <c r="P1060">
        <v>94.785679999999999</v>
      </c>
      <c r="Q1060">
        <v>25.358409999999999</v>
      </c>
      <c r="R1060">
        <v>-0.73246581129132582</v>
      </c>
      <c r="S1060">
        <v>10704.01837</v>
      </c>
      <c r="T1060">
        <v>3846.5173100000002</v>
      </c>
      <c r="U1060">
        <v>-0.64064735531652484</v>
      </c>
      <c r="V1060">
        <v>6296.3399799999997</v>
      </c>
      <c r="W1060">
        <v>-0.38908678339824965</v>
      </c>
      <c r="X1060">
        <v>119917.00016</v>
      </c>
      <c r="Y1060">
        <v>70954.536659999998</v>
      </c>
      <c r="Z1060">
        <v>-0.40830293815448626</v>
      </c>
      <c r="AC1060" t="s">
        <v>488</v>
      </c>
      <c r="AD1060">
        <v>70954.536659999998</v>
      </c>
      <c r="AF1060" t="s">
        <v>488</v>
      </c>
      <c r="AG1060">
        <v>-0.40830293815448626</v>
      </c>
    </row>
    <row r="1061" spans="1:33" hidden="1">
      <c r="A1061" s="851" t="s">
        <v>5134</v>
      </c>
      <c r="B1061" s="851" t="s">
        <v>488</v>
      </c>
      <c r="C1061" s="854">
        <v>99.683899999999994</v>
      </c>
      <c r="D1061" s="854">
        <v>1.3966000000000001</v>
      </c>
      <c r="E1061" s="855">
        <v>-0.98598971348432396</v>
      </c>
      <c r="F1061" s="854">
        <v>5047.4976900000001</v>
      </c>
      <c r="G1061" s="854">
        <v>6018.7996999999996</v>
      </c>
      <c r="H1061" s="855">
        <v>0.19243238326276457</v>
      </c>
      <c r="I1061" s="854">
        <v>4021.8778200000002</v>
      </c>
      <c r="J1061" s="855">
        <v>0.49651480461930086</v>
      </c>
      <c r="K1061" s="854">
        <v>55311.649219999999</v>
      </c>
      <c r="L1061" s="854">
        <v>56509.411330000003</v>
      </c>
      <c r="M1061" s="855">
        <v>2.1654789305521227E-2</v>
      </c>
      <c r="O1061" t="s">
        <v>488</v>
      </c>
      <c r="P1061">
        <v>99.683899999999994</v>
      </c>
      <c r="Q1061">
        <v>1.3966000000000001</v>
      </c>
      <c r="R1061">
        <v>-0.98598971348432396</v>
      </c>
      <c r="S1061">
        <v>5047.4976900000001</v>
      </c>
      <c r="T1061">
        <v>6018.7996999999996</v>
      </c>
      <c r="U1061">
        <v>0.19243238326276457</v>
      </c>
      <c r="V1061">
        <v>4021.8778200000002</v>
      </c>
      <c r="W1061">
        <v>0.49651480461930086</v>
      </c>
      <c r="X1061">
        <v>55311.649219999999</v>
      </c>
      <c r="Y1061">
        <v>56509.411330000003</v>
      </c>
      <c r="Z1061">
        <v>2.1654789305521227E-2</v>
      </c>
      <c r="AC1061" t="s">
        <v>488</v>
      </c>
      <c r="AD1061">
        <v>56509.411330000003</v>
      </c>
      <c r="AF1061" t="s">
        <v>488</v>
      </c>
      <c r="AG1061">
        <v>2.1654789305521227E-2</v>
      </c>
    </row>
    <row r="1062" spans="1:33" hidden="1">
      <c r="A1062" s="851" t="s">
        <v>5135</v>
      </c>
      <c r="B1062" s="851" t="s">
        <v>488</v>
      </c>
      <c r="C1062" s="854">
        <v>12.394450000000001</v>
      </c>
      <c r="D1062" s="854">
        <v>0</v>
      </c>
      <c r="E1062" s="855">
        <v>-1</v>
      </c>
      <c r="F1062" s="854">
        <v>576.10943999999995</v>
      </c>
      <c r="G1062" s="854">
        <v>660.28971999999999</v>
      </c>
      <c r="H1062" s="855">
        <v>0.14611855691863007</v>
      </c>
      <c r="I1062" s="854">
        <v>399.12346000000002</v>
      </c>
      <c r="J1062" s="855">
        <v>0.65434955890590829</v>
      </c>
      <c r="K1062" s="854">
        <v>4645.7809100000004</v>
      </c>
      <c r="L1062" s="854">
        <v>5111.7949699999999</v>
      </c>
      <c r="M1062" s="855">
        <v>0.10030909098552376</v>
      </c>
      <c r="O1062" t="s">
        <v>488</v>
      </c>
      <c r="P1062">
        <v>12.394450000000001</v>
      </c>
      <c r="Q1062">
        <v>0</v>
      </c>
      <c r="R1062">
        <v>-1</v>
      </c>
      <c r="S1062">
        <v>576.10943999999995</v>
      </c>
      <c r="T1062">
        <v>660.28971999999999</v>
      </c>
      <c r="U1062">
        <v>0.14611855691863007</v>
      </c>
      <c r="V1062">
        <v>399.12346000000002</v>
      </c>
      <c r="W1062">
        <v>0.65434955890590829</v>
      </c>
      <c r="X1062">
        <v>4645.7809100000004</v>
      </c>
      <c r="Y1062">
        <v>5111.7949699999999</v>
      </c>
      <c r="Z1062">
        <v>0.10030909098552376</v>
      </c>
      <c r="AC1062" t="s">
        <v>488</v>
      </c>
      <c r="AD1062">
        <v>5111.7949699999999</v>
      </c>
      <c r="AF1062" t="s">
        <v>488</v>
      </c>
      <c r="AG1062">
        <v>0.10030909098552376</v>
      </c>
    </row>
    <row r="1063" spans="1:33" hidden="1">
      <c r="A1063" s="851" t="s">
        <v>5136</v>
      </c>
      <c r="B1063" s="851" t="s">
        <v>488</v>
      </c>
      <c r="C1063" s="854">
        <v>2108.6181999999999</v>
      </c>
      <c r="D1063" s="854">
        <v>751.8999</v>
      </c>
      <c r="E1063" s="855">
        <v>-0.64341581610174847</v>
      </c>
      <c r="F1063" s="854">
        <v>36815.546479999997</v>
      </c>
      <c r="G1063" s="854">
        <v>41103.036870000004</v>
      </c>
      <c r="H1063" s="855">
        <v>0.11645869204546999</v>
      </c>
      <c r="I1063" s="854">
        <v>35942.661970000001</v>
      </c>
      <c r="J1063" s="855">
        <v>0.14357241832302714</v>
      </c>
      <c r="K1063" s="854">
        <v>319439.78470999998</v>
      </c>
      <c r="L1063" s="854">
        <v>372596.55200999998</v>
      </c>
      <c r="M1063" s="855">
        <v>0.16640622065362898</v>
      </c>
      <c r="O1063" t="s">
        <v>488</v>
      </c>
      <c r="P1063">
        <v>2108.6181999999999</v>
      </c>
      <c r="Q1063">
        <v>751.8999</v>
      </c>
      <c r="R1063">
        <v>-0.64341581610174847</v>
      </c>
      <c r="S1063">
        <v>36815.546479999997</v>
      </c>
      <c r="T1063">
        <v>41103.036870000004</v>
      </c>
      <c r="U1063">
        <v>0.11645869204546999</v>
      </c>
      <c r="V1063">
        <v>35942.661970000001</v>
      </c>
      <c r="W1063">
        <v>0.14357241832302714</v>
      </c>
      <c r="X1063">
        <v>319439.78470999998</v>
      </c>
      <c r="Y1063">
        <v>372596.55200999998</v>
      </c>
      <c r="Z1063">
        <v>0.16640622065362898</v>
      </c>
      <c r="AC1063" t="s">
        <v>488</v>
      </c>
      <c r="AD1063">
        <v>372596.55200999998</v>
      </c>
      <c r="AF1063" t="s">
        <v>488</v>
      </c>
      <c r="AG1063">
        <v>0.16640622065362898</v>
      </c>
    </row>
    <row r="1064" spans="1:33" hidden="1">
      <c r="A1064" s="851" t="s">
        <v>5137</v>
      </c>
      <c r="B1064" s="851" t="s">
        <v>488</v>
      </c>
      <c r="C1064" s="854">
        <v>0</v>
      </c>
      <c r="D1064" s="854">
        <v>0</v>
      </c>
      <c r="E1064" s="855" t="s">
        <v>1082</v>
      </c>
      <c r="F1064" s="854">
        <v>1.7090000000000001E-2</v>
      </c>
      <c r="G1064" s="854">
        <v>0.18529000000000001</v>
      </c>
      <c r="H1064" s="855">
        <v>9.8420128730251601</v>
      </c>
      <c r="I1064" s="854">
        <v>5.6802299999999999</v>
      </c>
      <c r="J1064" s="855">
        <v>-0.96737984201343963</v>
      </c>
      <c r="K1064" s="854">
        <v>13.67915</v>
      </c>
      <c r="L1064" s="854">
        <v>7.2674200000000004</v>
      </c>
      <c r="M1064" s="855">
        <v>-0.46872283731079778</v>
      </c>
      <c r="O1064" t="s">
        <v>488</v>
      </c>
      <c r="P1064">
        <v>0</v>
      </c>
      <c r="Q1064">
        <v>0</v>
      </c>
      <c r="R1064" t="s">
        <v>1082</v>
      </c>
      <c r="S1064">
        <v>1.7090000000000001E-2</v>
      </c>
      <c r="T1064">
        <v>0.18529000000000001</v>
      </c>
      <c r="U1064">
        <v>9.8420128730251601</v>
      </c>
      <c r="V1064">
        <v>5.6802299999999999</v>
      </c>
      <c r="W1064">
        <v>-0.96737984201343963</v>
      </c>
      <c r="X1064">
        <v>13.67915</v>
      </c>
      <c r="Y1064">
        <v>7.2674200000000004</v>
      </c>
      <c r="Z1064">
        <v>-0.46872283731079778</v>
      </c>
      <c r="AC1064" t="s">
        <v>488</v>
      </c>
      <c r="AD1064">
        <v>7.2674200000000004</v>
      </c>
      <c r="AF1064" t="s">
        <v>488</v>
      </c>
      <c r="AG1064">
        <v>-0.46872283731079778</v>
      </c>
    </row>
    <row r="1065" spans="1:33" hidden="1">
      <c r="A1065" s="851" t="s">
        <v>5138</v>
      </c>
      <c r="B1065" s="851" t="s">
        <v>488</v>
      </c>
      <c r="C1065" s="854">
        <v>18.97476</v>
      </c>
      <c r="D1065" s="854">
        <v>0</v>
      </c>
      <c r="E1065" s="855">
        <v>-1</v>
      </c>
      <c r="F1065" s="854">
        <v>1636.2073499999999</v>
      </c>
      <c r="G1065" s="854">
        <v>2017.8745799999999</v>
      </c>
      <c r="H1065" s="855">
        <v>0.23326336359508471</v>
      </c>
      <c r="I1065" s="854">
        <v>1555.7455299999999</v>
      </c>
      <c r="J1065" s="855">
        <v>0.29704668346371532</v>
      </c>
      <c r="K1065" s="854">
        <v>17388.92859</v>
      </c>
      <c r="L1065" s="854">
        <v>15313.569649999999</v>
      </c>
      <c r="M1065" s="855">
        <v>-0.11934944290894922</v>
      </c>
      <c r="O1065" t="s">
        <v>488</v>
      </c>
      <c r="P1065">
        <v>18.97476</v>
      </c>
      <c r="Q1065">
        <v>0</v>
      </c>
      <c r="R1065">
        <v>-1</v>
      </c>
      <c r="S1065">
        <v>1636.2073499999999</v>
      </c>
      <c r="T1065">
        <v>2017.8745799999999</v>
      </c>
      <c r="U1065">
        <v>0.23326336359508471</v>
      </c>
      <c r="V1065">
        <v>1555.7455299999999</v>
      </c>
      <c r="W1065">
        <v>0.29704668346371532</v>
      </c>
      <c r="X1065">
        <v>17388.92859</v>
      </c>
      <c r="Y1065">
        <v>15313.569649999999</v>
      </c>
      <c r="Z1065">
        <v>-0.11934944290894922</v>
      </c>
      <c r="AC1065" t="s">
        <v>488</v>
      </c>
      <c r="AD1065">
        <v>15313.569649999999</v>
      </c>
      <c r="AF1065" t="s">
        <v>488</v>
      </c>
      <c r="AG1065">
        <v>-0.11934944290894922</v>
      </c>
    </row>
    <row r="1066" spans="1:33" hidden="1">
      <c r="A1066" s="851" t="s">
        <v>5139</v>
      </c>
      <c r="B1066" s="851" t="s">
        <v>488</v>
      </c>
      <c r="C1066" s="854">
        <v>0</v>
      </c>
      <c r="D1066" s="854">
        <v>0</v>
      </c>
      <c r="E1066" s="855" t="s">
        <v>1082</v>
      </c>
      <c r="F1066" s="854">
        <v>64.594980000000007</v>
      </c>
      <c r="G1066" s="854">
        <v>9.8269699999999993</v>
      </c>
      <c r="H1066" s="855">
        <v>-0.84786789933211537</v>
      </c>
      <c r="I1066" s="854">
        <v>16.059429999999999</v>
      </c>
      <c r="J1066" s="855">
        <v>-0.38808724842662534</v>
      </c>
      <c r="K1066" s="854">
        <v>894.23152000000005</v>
      </c>
      <c r="L1066" s="854">
        <v>339.05966000000001</v>
      </c>
      <c r="M1066" s="855">
        <v>-0.62083682758129566</v>
      </c>
      <c r="O1066" t="s">
        <v>488</v>
      </c>
      <c r="P1066">
        <v>0</v>
      </c>
      <c r="Q1066">
        <v>0</v>
      </c>
      <c r="R1066" t="s">
        <v>1082</v>
      </c>
      <c r="S1066">
        <v>64.594980000000007</v>
      </c>
      <c r="T1066">
        <v>9.8269699999999993</v>
      </c>
      <c r="U1066">
        <v>-0.84786789933211537</v>
      </c>
      <c r="V1066">
        <v>16.059429999999999</v>
      </c>
      <c r="W1066">
        <v>-0.38808724842662534</v>
      </c>
      <c r="X1066">
        <v>894.23152000000005</v>
      </c>
      <c r="Y1066">
        <v>339.05966000000001</v>
      </c>
      <c r="Z1066">
        <v>-0.62083682758129566</v>
      </c>
      <c r="AC1066" t="s">
        <v>488</v>
      </c>
      <c r="AD1066">
        <v>339.05966000000001</v>
      </c>
      <c r="AF1066" t="s">
        <v>488</v>
      </c>
      <c r="AG1066">
        <v>-0.62083682758129566</v>
      </c>
    </row>
    <row r="1067" spans="1:33" hidden="1">
      <c r="A1067" s="851" t="s">
        <v>5140</v>
      </c>
      <c r="B1067" s="851" t="s">
        <v>488</v>
      </c>
      <c r="C1067" s="854">
        <v>264.02999999999997</v>
      </c>
      <c r="D1067" s="854">
        <v>0</v>
      </c>
      <c r="E1067" s="855">
        <v>-1</v>
      </c>
      <c r="F1067" s="854">
        <v>3425.83464</v>
      </c>
      <c r="G1067" s="854">
        <v>2549.5253400000001</v>
      </c>
      <c r="H1067" s="855">
        <v>-0.25579439526012848</v>
      </c>
      <c r="I1067" s="854">
        <v>2344.4633699999999</v>
      </c>
      <c r="J1067" s="855">
        <v>8.7466484921024934E-2</v>
      </c>
      <c r="K1067" s="854">
        <v>30505.572120000001</v>
      </c>
      <c r="L1067" s="854">
        <v>21648.522970000002</v>
      </c>
      <c r="M1067" s="855">
        <v>-0.29034201080245137</v>
      </c>
      <c r="O1067" t="s">
        <v>488</v>
      </c>
      <c r="P1067">
        <v>264.02999999999997</v>
      </c>
      <c r="Q1067">
        <v>0</v>
      </c>
      <c r="R1067">
        <v>-1</v>
      </c>
      <c r="S1067">
        <v>3425.83464</v>
      </c>
      <c r="T1067">
        <v>2549.5253400000001</v>
      </c>
      <c r="U1067">
        <v>-0.25579439526012848</v>
      </c>
      <c r="V1067">
        <v>2344.4633699999999</v>
      </c>
      <c r="W1067">
        <v>8.7466484921024934E-2</v>
      </c>
      <c r="X1067">
        <v>30505.572120000001</v>
      </c>
      <c r="Y1067">
        <v>21648.522970000002</v>
      </c>
      <c r="Z1067">
        <v>-0.29034201080245137</v>
      </c>
      <c r="AC1067" t="s">
        <v>488</v>
      </c>
      <c r="AD1067">
        <v>21648.522970000002</v>
      </c>
      <c r="AF1067" t="s">
        <v>488</v>
      </c>
      <c r="AG1067">
        <v>-0.29034201080245137</v>
      </c>
    </row>
    <row r="1068" spans="1:33" hidden="1">
      <c r="A1068" s="851" t="s">
        <v>5141</v>
      </c>
      <c r="B1068" s="851" t="s">
        <v>488</v>
      </c>
      <c r="C1068" s="854">
        <v>0</v>
      </c>
      <c r="D1068" s="854">
        <v>0</v>
      </c>
      <c r="E1068" s="855" t="s">
        <v>1082</v>
      </c>
      <c r="F1068" s="854">
        <v>0</v>
      </c>
      <c r="G1068" s="854">
        <v>0</v>
      </c>
      <c r="H1068" s="855" t="s">
        <v>1082</v>
      </c>
      <c r="I1068" s="854">
        <v>0</v>
      </c>
      <c r="J1068" s="855" t="s">
        <v>1082</v>
      </c>
      <c r="K1068" s="854">
        <v>0</v>
      </c>
      <c r="L1068" s="854">
        <v>42.581220000000002</v>
      </c>
      <c r="M1068" s="855" t="s">
        <v>1082</v>
      </c>
      <c r="O1068" t="s">
        <v>488</v>
      </c>
      <c r="P1068">
        <v>0</v>
      </c>
      <c r="Q1068">
        <v>0</v>
      </c>
      <c r="R1068" t="s">
        <v>1082</v>
      </c>
      <c r="S1068">
        <v>0</v>
      </c>
      <c r="T1068">
        <v>0</v>
      </c>
      <c r="U1068" t="s">
        <v>1082</v>
      </c>
      <c r="V1068">
        <v>0</v>
      </c>
      <c r="W1068" t="s">
        <v>1082</v>
      </c>
      <c r="X1068">
        <v>0</v>
      </c>
      <c r="Y1068">
        <v>42.581220000000002</v>
      </c>
      <c r="Z1068" t="s">
        <v>1082</v>
      </c>
      <c r="AC1068" t="s">
        <v>488</v>
      </c>
      <c r="AD1068">
        <v>42.581220000000002</v>
      </c>
      <c r="AF1068" t="s">
        <v>488</v>
      </c>
      <c r="AG1068" t="s">
        <v>1082</v>
      </c>
    </row>
    <row r="1069" spans="1:33" hidden="1">
      <c r="A1069" s="851" t="s">
        <v>5142</v>
      </c>
      <c r="B1069" s="851" t="s">
        <v>488</v>
      </c>
      <c r="C1069" s="854">
        <v>1554.13213</v>
      </c>
      <c r="D1069" s="854">
        <v>578.22865999999999</v>
      </c>
      <c r="E1069" s="855">
        <v>-0.62794111978110889</v>
      </c>
      <c r="F1069" s="854">
        <v>25326.202990000002</v>
      </c>
      <c r="G1069" s="854">
        <v>23149.07042</v>
      </c>
      <c r="H1069" s="855">
        <v>-8.5963638957629707E-2</v>
      </c>
      <c r="I1069" s="854">
        <v>23687.780699999999</v>
      </c>
      <c r="J1069" s="855">
        <v>-2.2742116993678452E-2</v>
      </c>
      <c r="K1069" s="854">
        <v>266391.59188999998</v>
      </c>
      <c r="L1069" s="854">
        <v>241449.5742</v>
      </c>
      <c r="M1069" s="855">
        <v>-9.3629147650798217E-2</v>
      </c>
      <c r="O1069" t="s">
        <v>488</v>
      </c>
      <c r="P1069">
        <v>1554.13213</v>
      </c>
      <c r="Q1069">
        <v>578.22865999999999</v>
      </c>
      <c r="R1069">
        <v>-0.62794111978110889</v>
      </c>
      <c r="S1069">
        <v>25326.202990000002</v>
      </c>
      <c r="T1069">
        <v>23149.07042</v>
      </c>
      <c r="U1069">
        <v>-8.5963638957629707E-2</v>
      </c>
      <c r="V1069">
        <v>23687.780699999999</v>
      </c>
      <c r="W1069">
        <v>-2.2742116993678452E-2</v>
      </c>
      <c r="X1069">
        <v>266391.59188999998</v>
      </c>
      <c r="Y1069">
        <v>241449.5742</v>
      </c>
      <c r="Z1069">
        <v>-9.3629147650798217E-2</v>
      </c>
      <c r="AC1069" t="s">
        <v>488</v>
      </c>
      <c r="AD1069">
        <v>241449.5742</v>
      </c>
      <c r="AF1069" t="s">
        <v>488</v>
      </c>
      <c r="AG1069">
        <v>-9.3629147650798217E-2</v>
      </c>
    </row>
    <row r="1070" spans="1:33" hidden="1">
      <c r="A1070" s="851" t="s">
        <v>5144</v>
      </c>
      <c r="B1070" s="851" t="s">
        <v>488</v>
      </c>
      <c r="C1070" s="854">
        <v>6.4429800000000004</v>
      </c>
      <c r="D1070" s="854">
        <v>0</v>
      </c>
      <c r="E1070" s="855">
        <v>-1</v>
      </c>
      <c r="F1070" s="854">
        <v>19.411639999999998</v>
      </c>
      <c r="G1070" s="854">
        <v>39.410960000000003</v>
      </c>
      <c r="H1070" s="855">
        <v>1.0302746187339147</v>
      </c>
      <c r="I1070" s="854">
        <v>48.565089999999998</v>
      </c>
      <c r="J1070" s="855">
        <v>-0.1884919805564037</v>
      </c>
      <c r="K1070" s="854">
        <v>983.15174000000002</v>
      </c>
      <c r="L1070" s="854">
        <v>1756.0755200000001</v>
      </c>
      <c r="M1070" s="855">
        <v>0.78616936588038788</v>
      </c>
      <c r="O1070" t="s">
        <v>488</v>
      </c>
      <c r="P1070">
        <v>6.4429800000000004</v>
      </c>
      <c r="Q1070">
        <v>0</v>
      </c>
      <c r="R1070">
        <v>-1</v>
      </c>
      <c r="S1070">
        <v>19.411639999999998</v>
      </c>
      <c r="T1070">
        <v>39.410960000000003</v>
      </c>
      <c r="U1070">
        <v>1.0302746187339147</v>
      </c>
      <c r="V1070">
        <v>48.565089999999998</v>
      </c>
      <c r="W1070">
        <v>-0.1884919805564037</v>
      </c>
      <c r="X1070">
        <v>983.15174000000002</v>
      </c>
      <c r="Y1070">
        <v>1756.0755200000001</v>
      </c>
      <c r="Z1070">
        <v>0.78616936588038788</v>
      </c>
      <c r="AC1070" t="s">
        <v>488</v>
      </c>
      <c r="AD1070">
        <v>1756.0755200000001</v>
      </c>
      <c r="AF1070" t="s">
        <v>488</v>
      </c>
      <c r="AG1070">
        <v>0.78616936588038788</v>
      </c>
    </row>
    <row r="1071" spans="1:33" hidden="1">
      <c r="A1071" s="851" t="s">
        <v>5145</v>
      </c>
      <c r="B1071" s="851" t="s">
        <v>488</v>
      </c>
      <c r="C1071" s="854">
        <v>0</v>
      </c>
      <c r="D1071" s="854">
        <v>0</v>
      </c>
      <c r="E1071" s="855" t="s">
        <v>1082</v>
      </c>
      <c r="F1071" s="854">
        <v>12.613630000000001</v>
      </c>
      <c r="G1071" s="854">
        <v>7.4223299999999997</v>
      </c>
      <c r="H1071" s="855">
        <v>-0.41156273015777378</v>
      </c>
      <c r="I1071" s="854">
        <v>11.59835</v>
      </c>
      <c r="J1071" s="855">
        <v>-0.36005293856453724</v>
      </c>
      <c r="K1071" s="854">
        <v>117.16622</v>
      </c>
      <c r="L1071" s="854">
        <v>144.09494000000001</v>
      </c>
      <c r="M1071" s="855">
        <v>0.22983347930828546</v>
      </c>
      <c r="O1071" t="s">
        <v>488</v>
      </c>
      <c r="P1071">
        <v>0</v>
      </c>
      <c r="Q1071">
        <v>0</v>
      </c>
      <c r="R1071" t="s">
        <v>1082</v>
      </c>
      <c r="S1071">
        <v>12.613630000000001</v>
      </c>
      <c r="T1071">
        <v>7.4223299999999997</v>
      </c>
      <c r="U1071">
        <v>-0.41156273015777378</v>
      </c>
      <c r="V1071">
        <v>11.59835</v>
      </c>
      <c r="W1071">
        <v>-0.36005293856453724</v>
      </c>
      <c r="X1071">
        <v>117.16622</v>
      </c>
      <c r="Y1071">
        <v>144.09494000000001</v>
      </c>
      <c r="Z1071">
        <v>0.22983347930828546</v>
      </c>
      <c r="AC1071" t="s">
        <v>488</v>
      </c>
      <c r="AD1071">
        <v>144.09494000000001</v>
      </c>
      <c r="AF1071" t="s">
        <v>488</v>
      </c>
      <c r="AG1071">
        <v>0.22983347930828546</v>
      </c>
    </row>
    <row r="1072" spans="1:33" hidden="1">
      <c r="A1072" s="852" t="s">
        <v>735</v>
      </c>
      <c r="B1072" s="852" t="s">
        <v>488</v>
      </c>
      <c r="C1072" s="856">
        <v>10403.638199999999</v>
      </c>
      <c r="D1072" s="856">
        <v>2376.0138200000001</v>
      </c>
      <c r="E1072" s="857">
        <v>-0.77161702720496372</v>
      </c>
      <c r="F1072" s="856">
        <v>190491.9694</v>
      </c>
      <c r="G1072" s="856">
        <v>186591.03732999999</v>
      </c>
      <c r="H1072" s="857">
        <v>-2.0478196966974171E-2</v>
      </c>
      <c r="I1072" s="856">
        <v>180314.84109999999</v>
      </c>
      <c r="J1072" s="857">
        <v>3.4806875527895853E-2</v>
      </c>
      <c r="K1072" s="856">
        <v>1742700.4092300001</v>
      </c>
      <c r="L1072" s="856">
        <v>1867334.66732</v>
      </c>
      <c r="M1072" s="857">
        <v>7.1517891101585684E-2</v>
      </c>
      <c r="O1072" t="s">
        <v>488</v>
      </c>
      <c r="P1072">
        <v>10403.638199999999</v>
      </c>
      <c r="Q1072">
        <v>2376.0138200000001</v>
      </c>
      <c r="R1072">
        <v>-0.77161702720496372</v>
      </c>
      <c r="S1072">
        <v>190491.9694</v>
      </c>
      <c r="T1072">
        <v>186591.03732999999</v>
      </c>
      <c r="U1072">
        <v>-2.0478196966974171E-2</v>
      </c>
      <c r="V1072">
        <v>180314.84109999999</v>
      </c>
      <c r="W1072">
        <v>3.4806875527895853E-2</v>
      </c>
      <c r="X1072">
        <v>1742700.4092300001</v>
      </c>
      <c r="Y1072">
        <v>1867334.66732</v>
      </c>
      <c r="Z1072">
        <v>7.1517891101585684E-2</v>
      </c>
      <c r="AC1072" t="s">
        <v>488</v>
      </c>
      <c r="AD1072">
        <v>1867334.66732</v>
      </c>
      <c r="AF1072" t="s">
        <v>488</v>
      </c>
      <c r="AG1072">
        <v>7.1517891101585684E-2</v>
      </c>
    </row>
    <row r="1073" spans="1:33" hidden="1">
      <c r="A1073" s="851" t="s">
        <v>5119</v>
      </c>
      <c r="B1073" s="851" t="s">
        <v>492</v>
      </c>
      <c r="C1073" s="854">
        <v>0</v>
      </c>
      <c r="D1073" s="854">
        <v>0</v>
      </c>
      <c r="E1073" s="855" t="s">
        <v>1082</v>
      </c>
      <c r="F1073" s="854">
        <v>6.0324799999999996</v>
      </c>
      <c r="G1073" s="854">
        <v>3.1454499999999999</v>
      </c>
      <c r="H1073" s="855">
        <v>-0.47858094846563937</v>
      </c>
      <c r="I1073" s="854">
        <v>3.8987799999999999</v>
      </c>
      <c r="J1073" s="855">
        <v>-0.19322198226111764</v>
      </c>
      <c r="K1073" s="854">
        <v>408.30493999999999</v>
      </c>
      <c r="L1073" s="854">
        <v>91.946560000000005</v>
      </c>
      <c r="M1073" s="855">
        <v>-0.77480909243958695</v>
      </c>
      <c r="O1073" t="s">
        <v>492</v>
      </c>
      <c r="P1073">
        <v>0</v>
      </c>
      <c r="Q1073">
        <v>0</v>
      </c>
      <c r="R1073" t="s">
        <v>1082</v>
      </c>
      <c r="S1073">
        <v>6.0324799999999996</v>
      </c>
      <c r="T1073">
        <v>3.1454499999999999</v>
      </c>
      <c r="U1073">
        <v>-0.47858094846563937</v>
      </c>
      <c r="V1073">
        <v>3.8987799999999999</v>
      </c>
      <c r="W1073">
        <v>-0.19322198226111764</v>
      </c>
      <c r="X1073">
        <v>408.30493999999999</v>
      </c>
      <c r="Y1073">
        <v>91.946560000000005</v>
      </c>
      <c r="Z1073">
        <v>-0.77480909243958695</v>
      </c>
      <c r="AC1073" t="s">
        <v>492</v>
      </c>
      <c r="AD1073">
        <v>91.946560000000005</v>
      </c>
      <c r="AF1073" t="s">
        <v>492</v>
      </c>
      <c r="AG1073">
        <v>-0.77480909243958695</v>
      </c>
    </row>
    <row r="1074" spans="1:33" hidden="1">
      <c r="A1074" s="851" t="s">
        <v>5120</v>
      </c>
      <c r="B1074" s="851" t="s">
        <v>492</v>
      </c>
      <c r="C1074" s="854">
        <v>13.766999999999999</v>
      </c>
      <c r="D1074" s="854">
        <v>0</v>
      </c>
      <c r="E1074" s="855">
        <v>-1</v>
      </c>
      <c r="F1074" s="854">
        <v>188.31734</v>
      </c>
      <c r="G1074" s="854">
        <v>658.28881999999999</v>
      </c>
      <c r="H1074" s="855">
        <v>2.4956357178791926</v>
      </c>
      <c r="I1074" s="854">
        <v>1497.7079000000001</v>
      </c>
      <c r="J1074" s="855">
        <v>-0.56046915423227728</v>
      </c>
      <c r="K1074" s="854">
        <v>3340.3268200000002</v>
      </c>
      <c r="L1074" s="854">
        <v>10584.216109999999</v>
      </c>
      <c r="M1074" s="855">
        <v>2.1686169289267325</v>
      </c>
      <c r="O1074" t="s">
        <v>492</v>
      </c>
      <c r="P1074">
        <v>13.766999999999999</v>
      </c>
      <c r="Q1074">
        <v>0</v>
      </c>
      <c r="R1074">
        <v>-1</v>
      </c>
      <c r="S1074">
        <v>188.31734</v>
      </c>
      <c r="T1074">
        <v>658.28881999999999</v>
      </c>
      <c r="U1074">
        <v>2.4956357178791926</v>
      </c>
      <c r="V1074">
        <v>1497.7079000000001</v>
      </c>
      <c r="W1074">
        <v>-0.56046915423227728</v>
      </c>
      <c r="X1074">
        <v>3340.3268200000002</v>
      </c>
      <c r="Y1074">
        <v>10584.216109999999</v>
      </c>
      <c r="Z1074">
        <v>2.1686169289267325</v>
      </c>
      <c r="AC1074" t="s">
        <v>492</v>
      </c>
      <c r="AD1074">
        <v>10584.216109999999</v>
      </c>
      <c r="AF1074" t="s">
        <v>492</v>
      </c>
      <c r="AG1074">
        <v>2.1686169289267325</v>
      </c>
    </row>
    <row r="1075" spans="1:33" hidden="1">
      <c r="A1075" s="851" t="s">
        <v>5121</v>
      </c>
      <c r="B1075" s="851" t="s">
        <v>492</v>
      </c>
      <c r="C1075" s="854">
        <v>0.57599999999999996</v>
      </c>
      <c r="D1075" s="854">
        <v>0</v>
      </c>
      <c r="E1075" s="855">
        <v>-1</v>
      </c>
      <c r="F1075" s="854">
        <v>865.77756999999997</v>
      </c>
      <c r="G1075" s="854">
        <v>87.010300000000001</v>
      </c>
      <c r="H1075" s="855">
        <v>-0.89950039939242132</v>
      </c>
      <c r="I1075" s="854">
        <v>33.74823</v>
      </c>
      <c r="J1075" s="855">
        <v>1.5782181761828693</v>
      </c>
      <c r="K1075" s="854">
        <v>4642.3896000000004</v>
      </c>
      <c r="L1075" s="854">
        <v>811.91593</v>
      </c>
      <c r="M1075" s="855">
        <v>-0.82510818781775663</v>
      </c>
      <c r="O1075" t="s">
        <v>492</v>
      </c>
      <c r="P1075">
        <v>0.57599999999999996</v>
      </c>
      <c r="Q1075">
        <v>0</v>
      </c>
      <c r="R1075">
        <v>-1</v>
      </c>
      <c r="S1075">
        <v>865.77756999999997</v>
      </c>
      <c r="T1075">
        <v>87.010300000000001</v>
      </c>
      <c r="U1075">
        <v>-0.89950039939242132</v>
      </c>
      <c r="V1075">
        <v>33.74823</v>
      </c>
      <c r="W1075">
        <v>1.5782181761828693</v>
      </c>
      <c r="X1075">
        <v>4642.3896000000004</v>
      </c>
      <c r="Y1075">
        <v>811.91593</v>
      </c>
      <c r="Z1075">
        <v>-0.82510818781775663</v>
      </c>
      <c r="AC1075" t="s">
        <v>492</v>
      </c>
      <c r="AD1075">
        <v>811.91593</v>
      </c>
      <c r="AF1075" t="s">
        <v>492</v>
      </c>
      <c r="AG1075">
        <v>-0.82510818781775663</v>
      </c>
    </row>
    <row r="1076" spans="1:33" hidden="1">
      <c r="A1076" s="851" t="s">
        <v>5122</v>
      </c>
      <c r="B1076" s="851" t="s">
        <v>492</v>
      </c>
      <c r="C1076" s="854">
        <v>0</v>
      </c>
      <c r="D1076" s="854">
        <v>0</v>
      </c>
      <c r="E1076" s="855" t="s">
        <v>1082</v>
      </c>
      <c r="F1076" s="854">
        <v>490.59566000000001</v>
      </c>
      <c r="G1076" s="854">
        <v>199.26670999999999</v>
      </c>
      <c r="H1076" s="855">
        <v>-0.59382700205705041</v>
      </c>
      <c r="I1076" s="854">
        <v>157.16036</v>
      </c>
      <c r="J1076" s="855">
        <v>0.26791965862129596</v>
      </c>
      <c r="K1076" s="854">
        <v>2664.2403100000001</v>
      </c>
      <c r="L1076" s="854">
        <v>3466.7870899999998</v>
      </c>
      <c r="M1076" s="855">
        <v>0.30122912598676188</v>
      </c>
      <c r="O1076" t="s">
        <v>492</v>
      </c>
      <c r="P1076">
        <v>0</v>
      </c>
      <c r="Q1076">
        <v>0</v>
      </c>
      <c r="R1076" t="s">
        <v>1082</v>
      </c>
      <c r="S1076">
        <v>490.59566000000001</v>
      </c>
      <c r="T1076">
        <v>199.26670999999999</v>
      </c>
      <c r="U1076">
        <v>-0.59382700205705041</v>
      </c>
      <c r="V1076">
        <v>157.16036</v>
      </c>
      <c r="W1076">
        <v>0.26791965862129596</v>
      </c>
      <c r="X1076">
        <v>2664.2403100000001</v>
      </c>
      <c r="Y1076">
        <v>3466.7870899999998</v>
      </c>
      <c r="Z1076">
        <v>0.30122912598676188</v>
      </c>
      <c r="AC1076" t="s">
        <v>492</v>
      </c>
      <c r="AD1076">
        <v>3466.7870899999998</v>
      </c>
      <c r="AF1076" t="s">
        <v>492</v>
      </c>
      <c r="AG1076">
        <v>0.30122912598676188</v>
      </c>
    </row>
    <row r="1077" spans="1:33" hidden="1">
      <c r="A1077" s="851" t="s">
        <v>5123</v>
      </c>
      <c r="B1077" s="851" t="s">
        <v>492</v>
      </c>
      <c r="C1077" s="854">
        <v>0</v>
      </c>
      <c r="D1077" s="854">
        <v>0</v>
      </c>
      <c r="E1077" s="855" t="s">
        <v>1082</v>
      </c>
      <c r="F1077" s="854">
        <v>1.3140400000000001</v>
      </c>
      <c r="G1077" s="854">
        <v>1.0683199999999999</v>
      </c>
      <c r="H1077" s="855">
        <v>-0.18699582965510952</v>
      </c>
      <c r="I1077" s="854">
        <v>13.41967</v>
      </c>
      <c r="J1077" s="855">
        <v>-0.92039148503651735</v>
      </c>
      <c r="K1077" s="854">
        <v>11.25807</v>
      </c>
      <c r="L1077" s="854">
        <v>23.410990000000002</v>
      </c>
      <c r="M1077" s="855">
        <v>1.079485204835287</v>
      </c>
      <c r="O1077" t="s">
        <v>492</v>
      </c>
      <c r="P1077">
        <v>0</v>
      </c>
      <c r="Q1077">
        <v>0</v>
      </c>
      <c r="R1077" t="s">
        <v>1082</v>
      </c>
      <c r="S1077">
        <v>1.3140400000000001</v>
      </c>
      <c r="T1077">
        <v>1.0683199999999999</v>
      </c>
      <c r="U1077">
        <v>-0.18699582965510952</v>
      </c>
      <c r="V1077">
        <v>13.41967</v>
      </c>
      <c r="W1077">
        <v>-0.92039148503651735</v>
      </c>
      <c r="X1077">
        <v>11.25807</v>
      </c>
      <c r="Y1077">
        <v>23.410990000000002</v>
      </c>
      <c r="Z1077">
        <v>1.079485204835287</v>
      </c>
      <c r="AC1077" t="s">
        <v>492</v>
      </c>
      <c r="AD1077">
        <v>23.410990000000002</v>
      </c>
      <c r="AF1077" t="s">
        <v>492</v>
      </c>
      <c r="AG1077">
        <v>1.079485204835287</v>
      </c>
    </row>
    <row r="1078" spans="1:33">
      <c r="A1078" s="851" t="s">
        <v>5124</v>
      </c>
      <c r="B1078" s="851" t="s">
        <v>492</v>
      </c>
      <c r="C1078" s="854">
        <v>0.13533999999999999</v>
      </c>
      <c r="D1078" s="854">
        <v>104</v>
      </c>
      <c r="E1078" s="855">
        <v>767.43505246047005</v>
      </c>
      <c r="F1078" s="854">
        <v>80.959010000000006</v>
      </c>
      <c r="G1078" s="854">
        <v>138.08346</v>
      </c>
      <c r="H1078" s="855">
        <v>0.70559719047947844</v>
      </c>
      <c r="I1078" s="854">
        <v>67.784819999999996</v>
      </c>
      <c r="J1078" s="855">
        <v>1.0370852943181084</v>
      </c>
      <c r="K1078" s="854">
        <v>2984.3721599999999</v>
      </c>
      <c r="L1078" s="854">
        <v>1183.8381099999999</v>
      </c>
      <c r="M1078" s="855">
        <v>-0.60332088408169571</v>
      </c>
      <c r="O1078" t="s">
        <v>488</v>
      </c>
      <c r="P1078">
        <v>1977.4966899999999</v>
      </c>
      <c r="Q1078">
        <v>20.637869999999999</v>
      </c>
      <c r="R1078">
        <v>-0.98956363866277819</v>
      </c>
      <c r="S1078">
        <v>23929.808669999999</v>
      </c>
      <c r="T1078">
        <v>25194.363140000001</v>
      </c>
      <c r="U1078">
        <v>5.2844320129702194E-2</v>
      </c>
      <c r="V1078">
        <v>22607.769980000001</v>
      </c>
      <c r="W1078">
        <v>0.11441168953365288</v>
      </c>
      <c r="X1078">
        <v>225058.61048</v>
      </c>
      <c r="Y1078">
        <v>265435.51892</v>
      </c>
      <c r="Z1078">
        <v>0.17940619269747127</v>
      </c>
      <c r="AC1078" t="s">
        <v>488</v>
      </c>
      <c r="AD1078">
        <v>265435.51892</v>
      </c>
      <c r="AF1078" t="s">
        <v>488</v>
      </c>
      <c r="AG1078">
        <v>0.17940619269747127</v>
      </c>
    </row>
    <row r="1079" spans="1:33" hidden="1">
      <c r="A1079" s="851" t="s">
        <v>5125</v>
      </c>
      <c r="B1079" s="851" t="s">
        <v>492</v>
      </c>
      <c r="C1079" s="854">
        <v>0</v>
      </c>
      <c r="D1079" s="854">
        <v>0</v>
      </c>
      <c r="E1079" s="855" t="s">
        <v>1082</v>
      </c>
      <c r="F1079" s="854">
        <v>0</v>
      </c>
      <c r="G1079" s="854">
        <v>0</v>
      </c>
      <c r="H1079" s="855" t="s">
        <v>1082</v>
      </c>
      <c r="I1079" s="854">
        <v>0</v>
      </c>
      <c r="J1079" s="855" t="s">
        <v>1082</v>
      </c>
      <c r="K1079" s="854">
        <v>2.49119</v>
      </c>
      <c r="L1079" s="854">
        <v>0</v>
      </c>
      <c r="M1079" s="855">
        <v>-1</v>
      </c>
      <c r="O1079" t="s">
        <v>492</v>
      </c>
      <c r="P1079">
        <v>0</v>
      </c>
      <c r="Q1079">
        <v>0</v>
      </c>
      <c r="R1079" t="s">
        <v>1082</v>
      </c>
      <c r="S1079">
        <v>0</v>
      </c>
      <c r="T1079">
        <v>0</v>
      </c>
      <c r="U1079" t="s">
        <v>1082</v>
      </c>
      <c r="V1079">
        <v>0</v>
      </c>
      <c r="W1079" t="s">
        <v>1082</v>
      </c>
      <c r="X1079">
        <v>2.49119</v>
      </c>
      <c r="Y1079">
        <v>0</v>
      </c>
      <c r="Z1079">
        <v>-1</v>
      </c>
      <c r="AC1079" t="s">
        <v>492</v>
      </c>
      <c r="AD1079">
        <v>0</v>
      </c>
      <c r="AF1079" t="s">
        <v>492</v>
      </c>
      <c r="AG1079">
        <v>-1</v>
      </c>
    </row>
    <row r="1080" spans="1:33" hidden="1">
      <c r="A1080" s="851" t="s">
        <v>5126</v>
      </c>
      <c r="B1080" s="851" t="s">
        <v>492</v>
      </c>
      <c r="C1080" s="854">
        <v>0</v>
      </c>
      <c r="D1080" s="854">
        <v>0</v>
      </c>
      <c r="E1080" s="855" t="s">
        <v>1082</v>
      </c>
      <c r="F1080" s="854">
        <v>0</v>
      </c>
      <c r="G1080" s="854">
        <v>0</v>
      </c>
      <c r="H1080" s="855" t="s">
        <v>1082</v>
      </c>
      <c r="I1080" s="854">
        <v>0</v>
      </c>
      <c r="J1080" s="855" t="s">
        <v>1082</v>
      </c>
      <c r="K1080" s="854">
        <v>1.42679</v>
      </c>
      <c r="L1080" s="854">
        <v>3.01403</v>
      </c>
      <c r="M1080" s="855">
        <v>1.1124552316738971</v>
      </c>
      <c r="O1080" t="s">
        <v>492</v>
      </c>
      <c r="P1080">
        <v>0</v>
      </c>
      <c r="Q1080">
        <v>0</v>
      </c>
      <c r="R1080" t="s">
        <v>1082</v>
      </c>
      <c r="S1080">
        <v>0</v>
      </c>
      <c r="T1080">
        <v>0</v>
      </c>
      <c r="U1080" t="s">
        <v>1082</v>
      </c>
      <c r="V1080">
        <v>0</v>
      </c>
      <c r="W1080" t="s">
        <v>1082</v>
      </c>
      <c r="X1080">
        <v>1.42679</v>
      </c>
      <c r="Y1080">
        <v>3.01403</v>
      </c>
      <c r="Z1080">
        <v>1.1124552316738971</v>
      </c>
      <c r="AC1080" t="s">
        <v>492</v>
      </c>
      <c r="AD1080">
        <v>3.01403</v>
      </c>
      <c r="AF1080" t="s">
        <v>492</v>
      </c>
      <c r="AG1080">
        <v>1.1124552316738971</v>
      </c>
    </row>
    <row r="1081" spans="1:33" hidden="1">
      <c r="A1081" s="851" t="s">
        <v>5127</v>
      </c>
      <c r="B1081" s="851" t="s">
        <v>492</v>
      </c>
      <c r="C1081" s="854">
        <v>0.46467999999999998</v>
      </c>
      <c r="D1081" s="854">
        <v>0</v>
      </c>
      <c r="E1081" s="855">
        <v>-1</v>
      </c>
      <c r="F1081" s="854">
        <v>23.61356</v>
      </c>
      <c r="G1081" s="854">
        <v>2.8573</v>
      </c>
      <c r="H1081" s="855">
        <v>-0.87899749127196403</v>
      </c>
      <c r="I1081" s="854">
        <v>43.458500000000001</v>
      </c>
      <c r="J1081" s="855">
        <v>-0.93425221763291422</v>
      </c>
      <c r="K1081" s="854">
        <v>208.41785999999999</v>
      </c>
      <c r="L1081" s="854">
        <v>67.522739999999999</v>
      </c>
      <c r="M1081" s="855">
        <v>-0.67602229482636467</v>
      </c>
      <c r="O1081" t="s">
        <v>492</v>
      </c>
      <c r="P1081">
        <v>0.46467999999999998</v>
      </c>
      <c r="Q1081">
        <v>0</v>
      </c>
      <c r="R1081">
        <v>-1</v>
      </c>
      <c r="S1081">
        <v>23.61356</v>
      </c>
      <c r="T1081">
        <v>2.8573</v>
      </c>
      <c r="U1081">
        <v>-0.87899749127196403</v>
      </c>
      <c r="V1081">
        <v>43.458500000000001</v>
      </c>
      <c r="W1081">
        <v>-0.93425221763291422</v>
      </c>
      <c r="X1081">
        <v>208.41785999999999</v>
      </c>
      <c r="Y1081">
        <v>67.522739999999999</v>
      </c>
      <c r="Z1081">
        <v>-0.67602229482636467</v>
      </c>
      <c r="AC1081" t="s">
        <v>492</v>
      </c>
      <c r="AD1081">
        <v>67.522739999999999</v>
      </c>
      <c r="AF1081" t="s">
        <v>492</v>
      </c>
      <c r="AG1081">
        <v>-0.67602229482636467</v>
      </c>
    </row>
    <row r="1082" spans="1:33" hidden="1">
      <c r="A1082" s="851" t="s">
        <v>5128</v>
      </c>
      <c r="B1082" s="851" t="s">
        <v>492</v>
      </c>
      <c r="C1082" s="854">
        <v>2.904E-2</v>
      </c>
      <c r="D1082" s="854">
        <v>0</v>
      </c>
      <c r="E1082" s="855">
        <v>-1</v>
      </c>
      <c r="F1082" s="854">
        <v>440.31117999999998</v>
      </c>
      <c r="G1082" s="854">
        <v>160.02893</v>
      </c>
      <c r="H1082" s="855">
        <v>-0.63655492463307417</v>
      </c>
      <c r="I1082" s="854">
        <v>236.11091999999999</v>
      </c>
      <c r="J1082" s="855">
        <v>-0.32222986552252642</v>
      </c>
      <c r="K1082" s="854">
        <v>3953.1201000000001</v>
      </c>
      <c r="L1082" s="854">
        <v>2108.6833900000001</v>
      </c>
      <c r="M1082" s="855">
        <v>-0.46657745359165792</v>
      </c>
      <c r="O1082" t="s">
        <v>492</v>
      </c>
      <c r="P1082">
        <v>2.904E-2</v>
      </c>
      <c r="Q1082">
        <v>0</v>
      </c>
      <c r="R1082">
        <v>-1</v>
      </c>
      <c r="S1082">
        <v>440.31117999999998</v>
      </c>
      <c r="T1082">
        <v>160.02893</v>
      </c>
      <c r="U1082">
        <v>-0.63655492463307417</v>
      </c>
      <c r="V1082">
        <v>236.11091999999999</v>
      </c>
      <c r="W1082">
        <v>-0.32222986552252642</v>
      </c>
      <c r="X1082">
        <v>3953.1201000000001</v>
      </c>
      <c r="Y1082">
        <v>2108.6833900000001</v>
      </c>
      <c r="Z1082">
        <v>-0.46657745359165792</v>
      </c>
      <c r="AC1082" t="s">
        <v>492</v>
      </c>
      <c r="AD1082">
        <v>2108.6833900000001</v>
      </c>
      <c r="AF1082" t="s">
        <v>492</v>
      </c>
      <c r="AG1082">
        <v>-0.46657745359165792</v>
      </c>
    </row>
    <row r="1083" spans="1:33" hidden="1">
      <c r="A1083" s="851" t="s">
        <v>5129</v>
      </c>
      <c r="B1083" s="851" t="s">
        <v>492</v>
      </c>
      <c r="C1083" s="854">
        <v>36.397840000000002</v>
      </c>
      <c r="D1083" s="854">
        <v>0</v>
      </c>
      <c r="E1083" s="855">
        <v>-1</v>
      </c>
      <c r="F1083" s="854">
        <v>611.34569999999997</v>
      </c>
      <c r="G1083" s="854">
        <v>208.16471999999999</v>
      </c>
      <c r="H1083" s="855">
        <v>-0.65949753142943512</v>
      </c>
      <c r="I1083" s="854">
        <v>243.86818</v>
      </c>
      <c r="J1083" s="855">
        <v>-0.14640475030403721</v>
      </c>
      <c r="K1083" s="854">
        <v>5816.6280699999998</v>
      </c>
      <c r="L1083" s="854">
        <v>4680.8869100000002</v>
      </c>
      <c r="M1083" s="855">
        <v>-0.19525765552343455</v>
      </c>
      <c r="O1083" t="s">
        <v>492</v>
      </c>
      <c r="P1083">
        <v>36.397840000000002</v>
      </c>
      <c r="Q1083">
        <v>0</v>
      </c>
      <c r="R1083">
        <v>-1</v>
      </c>
      <c r="S1083">
        <v>611.34569999999997</v>
      </c>
      <c r="T1083">
        <v>208.16471999999999</v>
      </c>
      <c r="U1083">
        <v>-0.65949753142943512</v>
      </c>
      <c r="V1083">
        <v>243.86818</v>
      </c>
      <c r="W1083">
        <v>-0.14640475030403721</v>
      </c>
      <c r="X1083">
        <v>5816.6280699999998</v>
      </c>
      <c r="Y1083">
        <v>4680.8869100000002</v>
      </c>
      <c r="Z1083">
        <v>-0.19525765552343455</v>
      </c>
      <c r="AC1083" t="s">
        <v>492</v>
      </c>
      <c r="AD1083">
        <v>4680.8869100000002</v>
      </c>
      <c r="AF1083" t="s">
        <v>492</v>
      </c>
      <c r="AG1083">
        <v>-0.19525765552343455</v>
      </c>
    </row>
    <row r="1084" spans="1:33" hidden="1">
      <c r="A1084" s="851" t="s">
        <v>5130</v>
      </c>
      <c r="B1084" s="851" t="s">
        <v>492</v>
      </c>
      <c r="C1084" s="854">
        <v>0</v>
      </c>
      <c r="D1084" s="854">
        <v>0</v>
      </c>
      <c r="E1084" s="855" t="s">
        <v>1082</v>
      </c>
      <c r="F1084" s="854">
        <v>33.681649999999998</v>
      </c>
      <c r="G1084" s="854">
        <v>24.124490000000002</v>
      </c>
      <c r="H1084" s="855">
        <v>-0.28374975691511539</v>
      </c>
      <c r="I1084" s="854">
        <v>29.140630000000002</v>
      </c>
      <c r="J1084" s="855">
        <v>-0.17213560585340815</v>
      </c>
      <c r="K1084" s="854">
        <v>639.13171</v>
      </c>
      <c r="L1084" s="854">
        <v>240.35924</v>
      </c>
      <c r="M1084" s="855">
        <v>-0.62392847008013419</v>
      </c>
      <c r="O1084" t="s">
        <v>492</v>
      </c>
      <c r="P1084">
        <v>0</v>
      </c>
      <c r="Q1084">
        <v>0</v>
      </c>
      <c r="R1084" t="s">
        <v>1082</v>
      </c>
      <c r="S1084">
        <v>33.681649999999998</v>
      </c>
      <c r="T1084">
        <v>24.124490000000002</v>
      </c>
      <c r="U1084">
        <v>-0.28374975691511539</v>
      </c>
      <c r="V1084">
        <v>29.140630000000002</v>
      </c>
      <c r="W1084">
        <v>-0.17213560585340815</v>
      </c>
      <c r="X1084">
        <v>639.13171</v>
      </c>
      <c r="Y1084">
        <v>240.35924</v>
      </c>
      <c r="Z1084">
        <v>-0.62392847008013419</v>
      </c>
      <c r="AC1084" t="s">
        <v>492</v>
      </c>
      <c r="AD1084">
        <v>240.35924</v>
      </c>
      <c r="AF1084" t="s">
        <v>492</v>
      </c>
      <c r="AG1084">
        <v>-0.62392847008013419</v>
      </c>
    </row>
    <row r="1085" spans="1:33" hidden="1">
      <c r="A1085" s="851" t="s">
        <v>5131</v>
      </c>
      <c r="B1085" s="851" t="s">
        <v>492</v>
      </c>
      <c r="C1085" s="854">
        <v>26.226130000000001</v>
      </c>
      <c r="D1085" s="854">
        <v>0</v>
      </c>
      <c r="E1085" s="855">
        <v>-1</v>
      </c>
      <c r="F1085" s="854">
        <v>401.77132</v>
      </c>
      <c r="G1085" s="854">
        <v>173.96923000000001</v>
      </c>
      <c r="H1085" s="855">
        <v>-0.56699440368217413</v>
      </c>
      <c r="I1085" s="854">
        <v>376.57110999999998</v>
      </c>
      <c r="J1085" s="855">
        <v>-0.53801758716965831</v>
      </c>
      <c r="K1085" s="854">
        <v>3965.8238500000002</v>
      </c>
      <c r="L1085" s="854">
        <v>4563.8040799999999</v>
      </c>
      <c r="M1085" s="855">
        <v>0.15078335614931548</v>
      </c>
      <c r="O1085" t="s">
        <v>492</v>
      </c>
      <c r="P1085">
        <v>26.226130000000001</v>
      </c>
      <c r="Q1085">
        <v>0</v>
      </c>
      <c r="R1085">
        <v>-1</v>
      </c>
      <c r="S1085">
        <v>401.77132</v>
      </c>
      <c r="T1085">
        <v>173.96923000000001</v>
      </c>
      <c r="U1085">
        <v>-0.56699440368217413</v>
      </c>
      <c r="V1085">
        <v>376.57110999999998</v>
      </c>
      <c r="W1085">
        <v>-0.53801758716965831</v>
      </c>
      <c r="X1085">
        <v>3965.8238500000002</v>
      </c>
      <c r="Y1085">
        <v>4563.8040799999999</v>
      </c>
      <c r="Z1085">
        <v>0.15078335614931548</v>
      </c>
      <c r="AC1085" t="s">
        <v>492</v>
      </c>
      <c r="AD1085">
        <v>4563.8040799999999</v>
      </c>
      <c r="AF1085" t="s">
        <v>492</v>
      </c>
      <c r="AG1085">
        <v>0.15078335614931548</v>
      </c>
    </row>
    <row r="1086" spans="1:33" hidden="1">
      <c r="A1086" s="851" t="s">
        <v>5132</v>
      </c>
      <c r="B1086" s="851" t="s">
        <v>492</v>
      </c>
      <c r="C1086" s="854">
        <v>0</v>
      </c>
      <c r="D1086" s="854">
        <v>0</v>
      </c>
      <c r="E1086" s="855" t="s">
        <v>1082</v>
      </c>
      <c r="F1086" s="854">
        <v>3.6748599999999998</v>
      </c>
      <c r="G1086" s="854">
        <v>0</v>
      </c>
      <c r="H1086" s="855">
        <v>-1</v>
      </c>
      <c r="I1086" s="854">
        <v>25.37697</v>
      </c>
      <c r="J1086" s="855">
        <v>-1</v>
      </c>
      <c r="K1086" s="854">
        <v>27.914449999999999</v>
      </c>
      <c r="L1086" s="854">
        <v>28.152809999999999</v>
      </c>
      <c r="M1086" s="855">
        <v>8.538946674571779E-3</v>
      </c>
      <c r="O1086" t="s">
        <v>492</v>
      </c>
      <c r="P1086">
        <v>0</v>
      </c>
      <c r="Q1086">
        <v>0</v>
      </c>
      <c r="R1086" t="s">
        <v>1082</v>
      </c>
      <c r="S1086">
        <v>3.6748599999999998</v>
      </c>
      <c r="T1086">
        <v>0</v>
      </c>
      <c r="U1086">
        <v>-1</v>
      </c>
      <c r="V1086">
        <v>25.37697</v>
      </c>
      <c r="W1086">
        <v>-1</v>
      </c>
      <c r="X1086">
        <v>27.914449999999999</v>
      </c>
      <c r="Y1086">
        <v>28.152809999999999</v>
      </c>
      <c r="Z1086">
        <v>8.538946674571779E-3</v>
      </c>
      <c r="AC1086" t="s">
        <v>492</v>
      </c>
      <c r="AD1086">
        <v>28.152809999999999</v>
      </c>
      <c r="AF1086" t="s">
        <v>492</v>
      </c>
      <c r="AG1086">
        <v>8.538946674571779E-3</v>
      </c>
    </row>
    <row r="1087" spans="1:33" hidden="1">
      <c r="A1087" s="851" t="s">
        <v>5133</v>
      </c>
      <c r="B1087" s="851" t="s">
        <v>492</v>
      </c>
      <c r="C1087" s="854">
        <v>0</v>
      </c>
      <c r="D1087" s="854">
        <v>0</v>
      </c>
      <c r="E1087" s="855" t="s">
        <v>1082</v>
      </c>
      <c r="F1087" s="854">
        <v>31.642939999999999</v>
      </c>
      <c r="G1087" s="854">
        <v>19.770009999999999</v>
      </c>
      <c r="H1087" s="855">
        <v>-0.37521576692936875</v>
      </c>
      <c r="I1087" s="854">
        <v>16.040949999999999</v>
      </c>
      <c r="J1087" s="855">
        <v>0.23247126884629665</v>
      </c>
      <c r="K1087" s="854">
        <v>67.703130000000002</v>
      </c>
      <c r="L1087" s="854">
        <v>698.60314000000005</v>
      </c>
      <c r="M1087" s="855">
        <v>9.3186239690838519</v>
      </c>
      <c r="O1087" t="s">
        <v>492</v>
      </c>
      <c r="P1087">
        <v>0</v>
      </c>
      <c r="Q1087">
        <v>0</v>
      </c>
      <c r="R1087" t="s">
        <v>1082</v>
      </c>
      <c r="S1087">
        <v>31.642939999999999</v>
      </c>
      <c r="T1087">
        <v>19.770009999999999</v>
      </c>
      <c r="U1087">
        <v>-0.37521576692936875</v>
      </c>
      <c r="V1087">
        <v>16.040949999999999</v>
      </c>
      <c r="W1087">
        <v>0.23247126884629665</v>
      </c>
      <c r="X1087">
        <v>67.703130000000002</v>
      </c>
      <c r="Y1087">
        <v>698.60314000000005</v>
      </c>
      <c r="Z1087">
        <v>9.3186239690838519</v>
      </c>
      <c r="AC1087" t="s">
        <v>492</v>
      </c>
      <c r="AD1087">
        <v>698.60314000000005</v>
      </c>
      <c r="AF1087" t="s">
        <v>492</v>
      </c>
      <c r="AG1087">
        <v>9.3186239690838519</v>
      </c>
    </row>
    <row r="1088" spans="1:33" hidden="1">
      <c r="A1088" s="851" t="s">
        <v>5134</v>
      </c>
      <c r="B1088" s="851" t="s">
        <v>492</v>
      </c>
      <c r="C1088" s="854">
        <v>7.7400000000000004E-3</v>
      </c>
      <c r="D1088" s="854">
        <v>0</v>
      </c>
      <c r="E1088" s="855">
        <v>-1</v>
      </c>
      <c r="F1088" s="854">
        <v>208.55062000000001</v>
      </c>
      <c r="G1088" s="854">
        <v>73.110609999999994</v>
      </c>
      <c r="H1088" s="855">
        <v>-0.64943470319100471</v>
      </c>
      <c r="I1088" s="854">
        <v>99.430090000000007</v>
      </c>
      <c r="J1088" s="855">
        <v>-0.26470337098156116</v>
      </c>
      <c r="K1088" s="854">
        <v>1348.8338799999999</v>
      </c>
      <c r="L1088" s="854">
        <v>856.46834000000001</v>
      </c>
      <c r="M1088" s="855">
        <v>-0.36503052547879355</v>
      </c>
      <c r="O1088" t="s">
        <v>492</v>
      </c>
      <c r="P1088">
        <v>7.7400000000000004E-3</v>
      </c>
      <c r="Q1088">
        <v>0</v>
      </c>
      <c r="R1088">
        <v>-1</v>
      </c>
      <c r="S1088">
        <v>208.55062000000001</v>
      </c>
      <c r="T1088">
        <v>73.110609999999994</v>
      </c>
      <c r="U1088">
        <v>-0.64943470319100471</v>
      </c>
      <c r="V1088">
        <v>99.430090000000007</v>
      </c>
      <c r="W1088">
        <v>-0.26470337098156116</v>
      </c>
      <c r="X1088">
        <v>1348.8338799999999</v>
      </c>
      <c r="Y1088">
        <v>856.46834000000001</v>
      </c>
      <c r="Z1088">
        <v>-0.36503052547879355</v>
      </c>
      <c r="AC1088" t="s">
        <v>492</v>
      </c>
      <c r="AD1088">
        <v>856.46834000000001</v>
      </c>
      <c r="AF1088" t="s">
        <v>492</v>
      </c>
      <c r="AG1088">
        <v>-0.36503052547879355</v>
      </c>
    </row>
    <row r="1089" spans="1:33" hidden="1">
      <c r="A1089" s="851" t="s">
        <v>5135</v>
      </c>
      <c r="B1089" s="851" t="s">
        <v>492</v>
      </c>
      <c r="C1089" s="854">
        <v>0</v>
      </c>
      <c r="D1089" s="854">
        <v>0</v>
      </c>
      <c r="E1089" s="855" t="s">
        <v>1082</v>
      </c>
      <c r="F1089" s="854">
        <v>61.312690000000003</v>
      </c>
      <c r="G1089" s="854">
        <v>10.620240000000001</v>
      </c>
      <c r="H1089" s="855">
        <v>-0.82678561322297228</v>
      </c>
      <c r="I1089" s="854">
        <v>15.1364</v>
      </c>
      <c r="J1089" s="855">
        <v>-0.29836420813403441</v>
      </c>
      <c r="K1089" s="854">
        <v>1699.7114200000001</v>
      </c>
      <c r="L1089" s="854">
        <v>350.43063000000001</v>
      </c>
      <c r="M1089" s="855">
        <v>-0.79382933721772608</v>
      </c>
      <c r="O1089" t="s">
        <v>492</v>
      </c>
      <c r="P1089">
        <v>0</v>
      </c>
      <c r="Q1089">
        <v>0</v>
      </c>
      <c r="R1089" t="s">
        <v>1082</v>
      </c>
      <c r="S1089">
        <v>61.312690000000003</v>
      </c>
      <c r="T1089">
        <v>10.620240000000001</v>
      </c>
      <c r="U1089">
        <v>-0.82678561322297228</v>
      </c>
      <c r="V1089">
        <v>15.1364</v>
      </c>
      <c r="W1089">
        <v>-0.29836420813403441</v>
      </c>
      <c r="X1089">
        <v>1699.7114200000001</v>
      </c>
      <c r="Y1089">
        <v>350.43063000000001</v>
      </c>
      <c r="Z1089">
        <v>-0.79382933721772608</v>
      </c>
      <c r="AC1089" t="s">
        <v>492</v>
      </c>
      <c r="AD1089">
        <v>350.43063000000001</v>
      </c>
      <c r="AF1089" t="s">
        <v>492</v>
      </c>
      <c r="AG1089">
        <v>-0.79382933721772608</v>
      </c>
    </row>
    <row r="1090" spans="1:33" hidden="1">
      <c r="A1090" s="851" t="s">
        <v>5136</v>
      </c>
      <c r="B1090" s="851" t="s">
        <v>492</v>
      </c>
      <c r="C1090" s="854">
        <v>0.30648999999999998</v>
      </c>
      <c r="D1090" s="854">
        <v>0</v>
      </c>
      <c r="E1090" s="855">
        <v>-1</v>
      </c>
      <c r="F1090" s="854">
        <v>86.999859999999998</v>
      </c>
      <c r="G1090" s="854">
        <v>1019.03497</v>
      </c>
      <c r="H1090" s="855">
        <v>10.713064480793419</v>
      </c>
      <c r="I1090" s="854">
        <v>502.14895999999999</v>
      </c>
      <c r="J1090" s="855">
        <v>1.0293479647951478</v>
      </c>
      <c r="K1090" s="854">
        <v>2776.48578</v>
      </c>
      <c r="L1090" s="854">
        <v>4386.3867200000004</v>
      </c>
      <c r="M1090" s="855">
        <v>0.57983403034032488</v>
      </c>
      <c r="O1090" t="s">
        <v>492</v>
      </c>
      <c r="P1090">
        <v>0.30648999999999998</v>
      </c>
      <c r="Q1090">
        <v>0</v>
      </c>
      <c r="R1090">
        <v>-1</v>
      </c>
      <c r="S1090">
        <v>86.999859999999998</v>
      </c>
      <c r="T1090">
        <v>1019.03497</v>
      </c>
      <c r="U1090">
        <v>10.713064480793419</v>
      </c>
      <c r="V1090">
        <v>502.14895999999999</v>
      </c>
      <c r="W1090">
        <v>1.0293479647951478</v>
      </c>
      <c r="X1090">
        <v>2776.48578</v>
      </c>
      <c r="Y1090">
        <v>4386.3867200000004</v>
      </c>
      <c r="Z1090">
        <v>0.57983403034032488</v>
      </c>
      <c r="AC1090" t="s">
        <v>492</v>
      </c>
      <c r="AD1090">
        <v>4386.3867200000004</v>
      </c>
      <c r="AF1090" t="s">
        <v>492</v>
      </c>
      <c r="AG1090">
        <v>0.57983403034032488</v>
      </c>
    </row>
    <row r="1091" spans="1:33" hidden="1">
      <c r="A1091" s="851" t="s">
        <v>5137</v>
      </c>
      <c r="B1091" s="851" t="s">
        <v>492</v>
      </c>
      <c r="C1091" s="854">
        <v>0</v>
      </c>
      <c r="D1091" s="854">
        <v>0</v>
      </c>
      <c r="E1091" s="855" t="s">
        <v>1082</v>
      </c>
      <c r="F1091" s="854">
        <v>0</v>
      </c>
      <c r="G1091" s="854">
        <v>0</v>
      </c>
      <c r="H1091" s="855" t="s">
        <v>1082</v>
      </c>
      <c r="I1091" s="854">
        <v>0</v>
      </c>
      <c r="J1091" s="855" t="s">
        <v>1082</v>
      </c>
      <c r="K1091" s="854">
        <v>80.902079999999998</v>
      </c>
      <c r="L1091" s="854">
        <v>52.5</v>
      </c>
      <c r="M1091" s="855">
        <v>-0.35106736439903641</v>
      </c>
      <c r="O1091" t="s">
        <v>492</v>
      </c>
      <c r="P1091">
        <v>0</v>
      </c>
      <c r="Q1091">
        <v>0</v>
      </c>
      <c r="R1091" t="s">
        <v>1082</v>
      </c>
      <c r="S1091">
        <v>0</v>
      </c>
      <c r="T1091">
        <v>0</v>
      </c>
      <c r="U1091" t="s">
        <v>1082</v>
      </c>
      <c r="V1091">
        <v>0</v>
      </c>
      <c r="W1091" t="s">
        <v>1082</v>
      </c>
      <c r="X1091">
        <v>80.902079999999998</v>
      </c>
      <c r="Y1091">
        <v>52.5</v>
      </c>
      <c r="Z1091">
        <v>-0.35106736439903641</v>
      </c>
      <c r="AC1091" t="s">
        <v>492</v>
      </c>
      <c r="AD1091">
        <v>52.5</v>
      </c>
      <c r="AF1091" t="s">
        <v>492</v>
      </c>
      <c r="AG1091">
        <v>-0.35106736439903641</v>
      </c>
    </row>
    <row r="1092" spans="1:33" hidden="1">
      <c r="A1092" s="851" t="s">
        <v>5138</v>
      </c>
      <c r="B1092" s="851" t="s">
        <v>492</v>
      </c>
      <c r="C1092" s="854">
        <v>13.698230000000001</v>
      </c>
      <c r="D1092" s="854">
        <v>0</v>
      </c>
      <c r="E1092" s="855">
        <v>-1</v>
      </c>
      <c r="F1092" s="854">
        <v>369.40132</v>
      </c>
      <c r="G1092" s="854">
        <v>66.299170000000004</v>
      </c>
      <c r="H1092" s="855">
        <v>-0.82052265000027613</v>
      </c>
      <c r="I1092" s="854">
        <v>164.3192</v>
      </c>
      <c r="J1092" s="855">
        <v>-0.59652207410941627</v>
      </c>
      <c r="K1092" s="854">
        <v>3837.2282799999998</v>
      </c>
      <c r="L1092" s="854">
        <v>1458.27233</v>
      </c>
      <c r="M1092" s="855">
        <v>-0.61996727231458848</v>
      </c>
      <c r="O1092" t="s">
        <v>492</v>
      </c>
      <c r="P1092">
        <v>13.698230000000001</v>
      </c>
      <c r="Q1092">
        <v>0</v>
      </c>
      <c r="R1092">
        <v>-1</v>
      </c>
      <c r="S1092">
        <v>369.40132</v>
      </c>
      <c r="T1092">
        <v>66.299170000000004</v>
      </c>
      <c r="U1092">
        <v>-0.82052265000027613</v>
      </c>
      <c r="V1092">
        <v>164.3192</v>
      </c>
      <c r="W1092">
        <v>-0.59652207410941627</v>
      </c>
      <c r="X1092">
        <v>3837.2282799999998</v>
      </c>
      <c r="Y1092">
        <v>1458.27233</v>
      </c>
      <c r="Z1092">
        <v>-0.61996727231458848</v>
      </c>
      <c r="AC1092" t="s">
        <v>492</v>
      </c>
      <c r="AD1092">
        <v>1458.27233</v>
      </c>
      <c r="AF1092" t="s">
        <v>492</v>
      </c>
      <c r="AG1092">
        <v>-0.61996727231458848</v>
      </c>
    </row>
    <row r="1093" spans="1:33" hidden="1">
      <c r="A1093" s="851" t="s">
        <v>5139</v>
      </c>
      <c r="B1093" s="851" t="s">
        <v>492</v>
      </c>
      <c r="C1093" s="854">
        <v>0</v>
      </c>
      <c r="D1093" s="854">
        <v>0</v>
      </c>
      <c r="E1093" s="855" t="s">
        <v>1082</v>
      </c>
      <c r="F1093" s="854">
        <v>0</v>
      </c>
      <c r="G1093" s="854">
        <v>0</v>
      </c>
      <c r="H1093" s="855" t="s">
        <v>1082</v>
      </c>
      <c r="I1093" s="854">
        <v>0</v>
      </c>
      <c r="J1093" s="855" t="s">
        <v>1082</v>
      </c>
      <c r="K1093" s="854">
        <v>14.48362</v>
      </c>
      <c r="L1093" s="854">
        <v>0</v>
      </c>
      <c r="M1093" s="855">
        <v>-1</v>
      </c>
      <c r="O1093" t="s">
        <v>492</v>
      </c>
      <c r="P1093">
        <v>0</v>
      </c>
      <c r="Q1093">
        <v>0</v>
      </c>
      <c r="R1093" t="s">
        <v>1082</v>
      </c>
      <c r="S1093">
        <v>0</v>
      </c>
      <c r="T1093">
        <v>0</v>
      </c>
      <c r="U1093" t="s">
        <v>1082</v>
      </c>
      <c r="V1093">
        <v>0</v>
      </c>
      <c r="W1093" t="s">
        <v>1082</v>
      </c>
      <c r="X1093">
        <v>14.48362</v>
      </c>
      <c r="Y1093">
        <v>0</v>
      </c>
      <c r="Z1093">
        <v>-1</v>
      </c>
      <c r="AC1093" t="s">
        <v>492</v>
      </c>
      <c r="AD1093">
        <v>0</v>
      </c>
      <c r="AF1093" t="s">
        <v>492</v>
      </c>
      <c r="AG1093">
        <v>-1</v>
      </c>
    </row>
    <row r="1094" spans="1:33" hidden="1">
      <c r="A1094" s="851" t="s">
        <v>5140</v>
      </c>
      <c r="B1094" s="851" t="s">
        <v>492</v>
      </c>
      <c r="C1094" s="854">
        <v>42.828000000000003</v>
      </c>
      <c r="D1094" s="854">
        <v>41.932000000000002</v>
      </c>
      <c r="E1094" s="855">
        <v>-2.0920892873820929E-2</v>
      </c>
      <c r="F1094" s="854">
        <v>681.67112999999995</v>
      </c>
      <c r="G1094" s="854">
        <v>594.44858999999997</v>
      </c>
      <c r="H1094" s="855">
        <v>-0.12795398860444629</v>
      </c>
      <c r="I1094" s="854">
        <v>432.40749</v>
      </c>
      <c r="J1094" s="855">
        <v>0.37474165861465525</v>
      </c>
      <c r="K1094" s="854">
        <v>6926.1911399999999</v>
      </c>
      <c r="L1094" s="854">
        <v>16072.96638</v>
      </c>
      <c r="M1094" s="855">
        <v>1.3206068176743964</v>
      </c>
      <c r="O1094" t="s">
        <v>492</v>
      </c>
      <c r="P1094">
        <v>42.828000000000003</v>
      </c>
      <c r="Q1094">
        <v>41.932000000000002</v>
      </c>
      <c r="R1094">
        <v>-2.0920892873820929E-2</v>
      </c>
      <c r="S1094">
        <v>681.67112999999995</v>
      </c>
      <c r="T1094">
        <v>594.44858999999997</v>
      </c>
      <c r="U1094">
        <v>-0.12795398860444629</v>
      </c>
      <c r="V1094">
        <v>432.40749</v>
      </c>
      <c r="W1094">
        <v>0.37474165861465525</v>
      </c>
      <c r="X1094">
        <v>6926.1911399999999</v>
      </c>
      <c r="Y1094">
        <v>16072.96638</v>
      </c>
      <c r="Z1094">
        <v>1.3206068176743964</v>
      </c>
      <c r="AC1094" t="s">
        <v>492</v>
      </c>
      <c r="AD1094">
        <v>16072.96638</v>
      </c>
      <c r="AF1094" t="s">
        <v>492</v>
      </c>
      <c r="AG1094">
        <v>1.3206068176743964</v>
      </c>
    </row>
    <row r="1095" spans="1:33" hidden="1">
      <c r="A1095" s="851" t="s">
        <v>5142</v>
      </c>
      <c r="B1095" s="851" t="s">
        <v>492</v>
      </c>
      <c r="C1095" s="854">
        <v>4.0712400000000004</v>
      </c>
      <c r="D1095" s="854">
        <v>0</v>
      </c>
      <c r="E1095" s="855">
        <v>-1</v>
      </c>
      <c r="F1095" s="854">
        <v>208.33053000000001</v>
      </c>
      <c r="G1095" s="854">
        <v>68.477059999999994</v>
      </c>
      <c r="H1095" s="855">
        <v>-0.67130568908935251</v>
      </c>
      <c r="I1095" s="854">
        <v>39.259889999999999</v>
      </c>
      <c r="J1095" s="855">
        <v>0.74419897763340637</v>
      </c>
      <c r="K1095" s="854">
        <v>1638.4686999999999</v>
      </c>
      <c r="L1095" s="854">
        <v>684.83034999999995</v>
      </c>
      <c r="M1095" s="855">
        <v>-0.58203025178326562</v>
      </c>
      <c r="O1095" t="s">
        <v>492</v>
      </c>
      <c r="P1095">
        <v>4.0712400000000004</v>
      </c>
      <c r="Q1095">
        <v>0</v>
      </c>
      <c r="R1095">
        <v>-1</v>
      </c>
      <c r="S1095">
        <v>208.33053000000001</v>
      </c>
      <c r="T1095">
        <v>68.477059999999994</v>
      </c>
      <c r="U1095">
        <v>-0.67130568908935251</v>
      </c>
      <c r="V1095">
        <v>39.259889999999999</v>
      </c>
      <c r="W1095">
        <v>0.74419897763340637</v>
      </c>
      <c r="X1095">
        <v>1638.4686999999999</v>
      </c>
      <c r="Y1095">
        <v>684.83034999999995</v>
      </c>
      <c r="Z1095">
        <v>-0.58203025178326562</v>
      </c>
      <c r="AC1095" t="s">
        <v>492</v>
      </c>
      <c r="AD1095">
        <v>684.83034999999995</v>
      </c>
      <c r="AF1095" t="s">
        <v>492</v>
      </c>
      <c r="AG1095">
        <v>-0.58203025178326562</v>
      </c>
    </row>
    <row r="1096" spans="1:33" hidden="1">
      <c r="A1096" s="851" t="s">
        <v>5144</v>
      </c>
      <c r="B1096" s="851" t="s">
        <v>492</v>
      </c>
      <c r="C1096" s="854">
        <v>0</v>
      </c>
      <c r="D1096" s="854">
        <v>0</v>
      </c>
      <c r="E1096" s="855" t="s">
        <v>1082</v>
      </c>
      <c r="F1096" s="854">
        <v>21.404720000000001</v>
      </c>
      <c r="G1096" s="854">
        <v>76.944999999999993</v>
      </c>
      <c r="H1096" s="855">
        <v>2.5947678829716057</v>
      </c>
      <c r="I1096" s="854">
        <v>0</v>
      </c>
      <c r="J1096" s="855" t="s">
        <v>1082</v>
      </c>
      <c r="K1096" s="854">
        <v>156.01929000000001</v>
      </c>
      <c r="L1096" s="854">
        <v>77.096760000000003</v>
      </c>
      <c r="M1096" s="855">
        <v>-0.50585110341163586</v>
      </c>
      <c r="O1096" t="s">
        <v>492</v>
      </c>
      <c r="P1096">
        <v>0</v>
      </c>
      <c r="Q1096">
        <v>0</v>
      </c>
      <c r="R1096" t="s">
        <v>1082</v>
      </c>
      <c r="S1096">
        <v>21.404720000000001</v>
      </c>
      <c r="T1096">
        <v>76.944999999999993</v>
      </c>
      <c r="U1096">
        <v>2.5947678829716057</v>
      </c>
      <c r="V1096">
        <v>0</v>
      </c>
      <c r="W1096" t="s">
        <v>1082</v>
      </c>
      <c r="X1096">
        <v>156.01929000000001</v>
      </c>
      <c r="Y1096">
        <v>77.096760000000003</v>
      </c>
      <c r="Z1096">
        <v>-0.50585110341163586</v>
      </c>
      <c r="AC1096" t="s">
        <v>492</v>
      </c>
      <c r="AD1096">
        <v>77.096760000000003</v>
      </c>
      <c r="AF1096" t="s">
        <v>492</v>
      </c>
      <c r="AG1096">
        <v>-0.50585110341163586</v>
      </c>
    </row>
    <row r="1097" spans="1:33" hidden="1">
      <c r="A1097" s="851" t="s">
        <v>5145</v>
      </c>
      <c r="B1097" s="851" t="s">
        <v>492</v>
      </c>
      <c r="C1097" s="854">
        <v>0</v>
      </c>
      <c r="D1097" s="854">
        <v>0</v>
      </c>
      <c r="E1097" s="855" t="s">
        <v>1082</v>
      </c>
      <c r="F1097" s="854">
        <v>4.9105600000000003</v>
      </c>
      <c r="G1097" s="854">
        <v>0</v>
      </c>
      <c r="H1097" s="855">
        <v>-1</v>
      </c>
      <c r="I1097" s="854">
        <v>30.509540000000001</v>
      </c>
      <c r="J1097" s="855">
        <v>-1</v>
      </c>
      <c r="K1097" s="854">
        <v>26.350840000000002</v>
      </c>
      <c r="L1097" s="854">
        <v>60.49004</v>
      </c>
      <c r="M1097" s="855">
        <v>1.29556401238063</v>
      </c>
      <c r="O1097" t="s">
        <v>492</v>
      </c>
      <c r="P1097">
        <v>0</v>
      </c>
      <c r="Q1097">
        <v>0</v>
      </c>
      <c r="R1097" t="s">
        <v>1082</v>
      </c>
      <c r="S1097">
        <v>4.9105600000000003</v>
      </c>
      <c r="T1097">
        <v>0</v>
      </c>
      <c r="U1097">
        <v>-1</v>
      </c>
      <c r="V1097">
        <v>30.509540000000001</v>
      </c>
      <c r="W1097">
        <v>-1</v>
      </c>
      <c r="X1097">
        <v>26.350840000000002</v>
      </c>
      <c r="Y1097">
        <v>60.49004</v>
      </c>
      <c r="Z1097">
        <v>1.29556401238063</v>
      </c>
      <c r="AC1097" t="s">
        <v>492</v>
      </c>
      <c r="AD1097">
        <v>60.49004</v>
      </c>
      <c r="AF1097" t="s">
        <v>492</v>
      </c>
      <c r="AG1097">
        <v>1.29556401238063</v>
      </c>
    </row>
    <row r="1098" spans="1:33" hidden="1">
      <c r="A1098" s="852" t="s">
        <v>735</v>
      </c>
      <c r="B1098" s="852" t="s">
        <v>492</v>
      </c>
      <c r="C1098" s="856">
        <v>138.50773000000001</v>
      </c>
      <c r="D1098" s="856">
        <v>145.93199999999999</v>
      </c>
      <c r="E1098" s="857">
        <v>5.3601845904196033E-2</v>
      </c>
      <c r="F1098" s="856">
        <v>4821.6187399999999</v>
      </c>
      <c r="G1098" s="856">
        <v>3584.7133800000001</v>
      </c>
      <c r="H1098" s="857">
        <v>-0.25653321564782194</v>
      </c>
      <c r="I1098" s="856">
        <v>4027.4985900000001</v>
      </c>
      <c r="J1098" s="857">
        <v>-0.10994050031436509</v>
      </c>
      <c r="K1098" s="856">
        <v>47238.22408</v>
      </c>
      <c r="L1098" s="856">
        <v>52552.58268</v>
      </c>
      <c r="M1098" s="857">
        <v>0.11250123609642682</v>
      </c>
      <c r="O1098" t="s">
        <v>492</v>
      </c>
      <c r="P1098">
        <v>138.50773000000001</v>
      </c>
      <c r="Q1098">
        <v>145.93199999999999</v>
      </c>
      <c r="R1098">
        <v>5.3601845904196033E-2</v>
      </c>
      <c r="S1098">
        <v>4821.6187399999999</v>
      </c>
      <c r="T1098">
        <v>3584.7133800000001</v>
      </c>
      <c r="U1098">
        <v>-0.25653321564782194</v>
      </c>
      <c r="V1098">
        <v>4027.4985900000001</v>
      </c>
      <c r="W1098">
        <v>-0.10994050031436509</v>
      </c>
      <c r="X1098">
        <v>47238.22408</v>
      </c>
      <c r="Y1098">
        <v>52552.58268</v>
      </c>
      <c r="Z1098">
        <v>0.11250123609642682</v>
      </c>
      <c r="AC1098" t="s">
        <v>492</v>
      </c>
      <c r="AD1098">
        <v>52552.58268</v>
      </c>
      <c r="AF1098" t="s">
        <v>492</v>
      </c>
      <c r="AG1098">
        <v>0.11250123609642682</v>
      </c>
    </row>
    <row r="1099" spans="1:33" hidden="1">
      <c r="A1099" s="851" t="s">
        <v>5119</v>
      </c>
      <c r="B1099" s="851" t="s">
        <v>489</v>
      </c>
      <c r="C1099" s="854">
        <v>0</v>
      </c>
      <c r="D1099" s="854">
        <v>0</v>
      </c>
      <c r="E1099" s="855" t="s">
        <v>1082</v>
      </c>
      <c r="F1099" s="854">
        <v>20.714200000000002</v>
      </c>
      <c r="G1099" s="854">
        <v>246.49758</v>
      </c>
      <c r="H1099" s="855">
        <v>10.899932413513435</v>
      </c>
      <c r="I1099" s="854">
        <v>0</v>
      </c>
      <c r="J1099" s="855" t="s">
        <v>1082</v>
      </c>
      <c r="K1099" s="854">
        <v>48.034849999999999</v>
      </c>
      <c r="L1099" s="854">
        <v>351.94283999999999</v>
      </c>
      <c r="M1099" s="855">
        <v>6.3268229212748661</v>
      </c>
      <c r="O1099" t="s">
        <v>489</v>
      </c>
      <c r="P1099">
        <v>0</v>
      </c>
      <c r="Q1099">
        <v>0</v>
      </c>
      <c r="R1099" t="s">
        <v>1082</v>
      </c>
      <c r="S1099">
        <v>20.714200000000002</v>
      </c>
      <c r="T1099">
        <v>246.49758</v>
      </c>
      <c r="U1099">
        <v>10.899932413513435</v>
      </c>
      <c r="V1099">
        <v>0</v>
      </c>
      <c r="W1099" t="s">
        <v>1082</v>
      </c>
      <c r="X1099">
        <v>48.034849999999999</v>
      </c>
      <c r="Y1099">
        <v>351.94283999999999</v>
      </c>
      <c r="Z1099">
        <v>6.3268229212748661</v>
      </c>
      <c r="AC1099" t="s">
        <v>489</v>
      </c>
      <c r="AD1099">
        <v>351.94283999999999</v>
      </c>
      <c r="AF1099" t="s">
        <v>489</v>
      </c>
      <c r="AG1099">
        <v>6.3268229212748661</v>
      </c>
    </row>
    <row r="1100" spans="1:33" hidden="1">
      <c r="A1100" s="851" t="s">
        <v>5120</v>
      </c>
      <c r="B1100" s="851" t="s">
        <v>489</v>
      </c>
      <c r="C1100" s="854">
        <v>0</v>
      </c>
      <c r="D1100" s="854">
        <v>0</v>
      </c>
      <c r="E1100" s="855" t="s">
        <v>1082</v>
      </c>
      <c r="F1100" s="854">
        <v>0</v>
      </c>
      <c r="G1100" s="854">
        <v>0</v>
      </c>
      <c r="H1100" s="855" t="s">
        <v>1082</v>
      </c>
      <c r="I1100" s="854">
        <v>0</v>
      </c>
      <c r="J1100" s="855" t="s">
        <v>1082</v>
      </c>
      <c r="K1100" s="854">
        <v>2.7E-2</v>
      </c>
      <c r="L1100" s="854">
        <v>3.07931</v>
      </c>
      <c r="M1100" s="855">
        <v>113.04851851851852</v>
      </c>
      <c r="O1100" t="s">
        <v>489</v>
      </c>
      <c r="P1100">
        <v>0</v>
      </c>
      <c r="Q1100">
        <v>0</v>
      </c>
      <c r="R1100" t="s">
        <v>1082</v>
      </c>
      <c r="S1100">
        <v>0</v>
      </c>
      <c r="T1100">
        <v>0</v>
      </c>
      <c r="U1100" t="s">
        <v>1082</v>
      </c>
      <c r="V1100">
        <v>0</v>
      </c>
      <c r="W1100" t="s">
        <v>1082</v>
      </c>
      <c r="X1100">
        <v>2.7E-2</v>
      </c>
      <c r="Y1100">
        <v>3.07931</v>
      </c>
      <c r="Z1100">
        <v>113.04851851851852</v>
      </c>
      <c r="AC1100" t="s">
        <v>489</v>
      </c>
      <c r="AD1100">
        <v>3.07931</v>
      </c>
      <c r="AF1100" t="s">
        <v>489</v>
      </c>
      <c r="AG1100">
        <v>113.04851851851852</v>
      </c>
    </row>
    <row r="1101" spans="1:33" hidden="1">
      <c r="A1101" s="851" t="s">
        <v>5121</v>
      </c>
      <c r="B1101" s="851" t="s">
        <v>489</v>
      </c>
      <c r="C1101" s="854">
        <v>0</v>
      </c>
      <c r="D1101" s="854">
        <v>0</v>
      </c>
      <c r="E1101" s="855" t="s">
        <v>1082</v>
      </c>
      <c r="F1101" s="854">
        <v>0</v>
      </c>
      <c r="G1101" s="854">
        <v>0</v>
      </c>
      <c r="H1101" s="855" t="s">
        <v>1082</v>
      </c>
      <c r="I1101" s="854">
        <v>0</v>
      </c>
      <c r="J1101" s="855" t="s">
        <v>1082</v>
      </c>
      <c r="K1101" s="854">
        <v>99.229259999999996</v>
      </c>
      <c r="L1101" s="854">
        <v>86.699020000000004</v>
      </c>
      <c r="M1101" s="855">
        <v>-0.12627565699875209</v>
      </c>
      <c r="O1101" t="s">
        <v>489</v>
      </c>
      <c r="P1101">
        <v>0</v>
      </c>
      <c r="Q1101">
        <v>0</v>
      </c>
      <c r="R1101" t="s">
        <v>1082</v>
      </c>
      <c r="S1101">
        <v>0</v>
      </c>
      <c r="T1101">
        <v>0</v>
      </c>
      <c r="U1101" t="s">
        <v>1082</v>
      </c>
      <c r="V1101">
        <v>0</v>
      </c>
      <c r="W1101" t="s">
        <v>1082</v>
      </c>
      <c r="X1101">
        <v>99.229259999999996</v>
      </c>
      <c r="Y1101">
        <v>86.699020000000004</v>
      </c>
      <c r="Z1101">
        <v>-0.12627565699875209</v>
      </c>
      <c r="AC1101" t="s">
        <v>489</v>
      </c>
      <c r="AD1101">
        <v>86.699020000000004</v>
      </c>
      <c r="AF1101" t="s">
        <v>489</v>
      </c>
      <c r="AG1101">
        <v>-0.12627565699875209</v>
      </c>
    </row>
    <row r="1102" spans="1:33" hidden="1">
      <c r="A1102" s="851" t="s">
        <v>5122</v>
      </c>
      <c r="B1102" s="851" t="s">
        <v>489</v>
      </c>
      <c r="C1102" s="854">
        <v>0</v>
      </c>
      <c r="D1102" s="854">
        <v>0</v>
      </c>
      <c r="E1102" s="855" t="s">
        <v>1082</v>
      </c>
      <c r="F1102" s="854">
        <v>0</v>
      </c>
      <c r="G1102" s="854">
        <v>0</v>
      </c>
      <c r="H1102" s="855" t="s">
        <v>1082</v>
      </c>
      <c r="I1102" s="854">
        <v>6.5890399999999998</v>
      </c>
      <c r="J1102" s="855">
        <v>-1</v>
      </c>
      <c r="K1102" s="854">
        <v>51.069029999999998</v>
      </c>
      <c r="L1102" s="854">
        <v>14.34675</v>
      </c>
      <c r="M1102" s="855">
        <v>-0.71907142156410653</v>
      </c>
      <c r="O1102" t="s">
        <v>489</v>
      </c>
      <c r="P1102">
        <v>0</v>
      </c>
      <c r="Q1102">
        <v>0</v>
      </c>
      <c r="R1102" t="s">
        <v>1082</v>
      </c>
      <c r="S1102">
        <v>0</v>
      </c>
      <c r="T1102">
        <v>0</v>
      </c>
      <c r="U1102" t="s">
        <v>1082</v>
      </c>
      <c r="V1102">
        <v>6.5890399999999998</v>
      </c>
      <c r="W1102">
        <v>-1</v>
      </c>
      <c r="X1102">
        <v>51.069029999999998</v>
      </c>
      <c r="Y1102">
        <v>14.34675</v>
      </c>
      <c r="Z1102">
        <v>-0.71907142156410653</v>
      </c>
      <c r="AC1102" t="s">
        <v>489</v>
      </c>
      <c r="AD1102">
        <v>14.34675</v>
      </c>
      <c r="AF1102" t="s">
        <v>489</v>
      </c>
      <c r="AG1102">
        <v>-0.71907142156410653</v>
      </c>
    </row>
    <row r="1103" spans="1:33">
      <c r="A1103" s="851" t="s">
        <v>5124</v>
      </c>
      <c r="B1103" s="851" t="s">
        <v>489</v>
      </c>
      <c r="C1103" s="854">
        <v>0</v>
      </c>
      <c r="D1103" s="854">
        <v>0</v>
      </c>
      <c r="E1103" s="855" t="s">
        <v>1082</v>
      </c>
      <c r="F1103" s="854">
        <v>16.704000000000001</v>
      </c>
      <c r="G1103" s="854">
        <v>0</v>
      </c>
      <c r="H1103" s="855">
        <v>-1</v>
      </c>
      <c r="I1103" s="854">
        <v>11.37687</v>
      </c>
      <c r="J1103" s="855">
        <v>-1</v>
      </c>
      <c r="K1103" s="854">
        <v>96.579650000000001</v>
      </c>
      <c r="L1103" s="854">
        <v>57.511150000000001</v>
      </c>
      <c r="M1103" s="855">
        <v>-0.40452103522843585</v>
      </c>
      <c r="O1103" t="s">
        <v>492</v>
      </c>
      <c r="P1103">
        <v>0.13533999999999999</v>
      </c>
      <c r="Q1103">
        <v>104</v>
      </c>
      <c r="R1103">
        <v>767.43505246047005</v>
      </c>
      <c r="S1103">
        <v>80.959010000000006</v>
      </c>
      <c r="T1103">
        <v>138.08346</v>
      </c>
      <c r="U1103">
        <v>0.70559719047947844</v>
      </c>
      <c r="V1103">
        <v>67.784819999999996</v>
      </c>
      <c r="W1103">
        <v>1.0370852943181084</v>
      </c>
      <c r="X1103">
        <v>2984.3721599999999</v>
      </c>
      <c r="Y1103">
        <v>1183.8381099999999</v>
      </c>
      <c r="Z1103">
        <v>-0.60332088408169571</v>
      </c>
      <c r="AC1103" t="s">
        <v>492</v>
      </c>
      <c r="AD1103">
        <v>1183.8381099999999</v>
      </c>
      <c r="AF1103" t="s">
        <v>492</v>
      </c>
      <c r="AG1103">
        <v>-0.60332088408169571</v>
      </c>
    </row>
    <row r="1104" spans="1:33" hidden="1">
      <c r="A1104" s="851" t="s">
        <v>5127</v>
      </c>
      <c r="B1104" s="851" t="s">
        <v>489</v>
      </c>
      <c r="C1104" s="854">
        <v>0</v>
      </c>
      <c r="D1104" s="854">
        <v>0</v>
      </c>
      <c r="E1104" s="855" t="s">
        <v>1082</v>
      </c>
      <c r="F1104" s="854">
        <v>0</v>
      </c>
      <c r="G1104" s="854">
        <v>0</v>
      </c>
      <c r="H1104" s="855" t="s">
        <v>1082</v>
      </c>
      <c r="I1104" s="854">
        <v>0</v>
      </c>
      <c r="J1104" s="855" t="s">
        <v>1082</v>
      </c>
      <c r="K1104" s="854">
        <v>0</v>
      </c>
      <c r="L1104" s="854">
        <v>3.4521700000000002</v>
      </c>
      <c r="M1104" s="855" t="s">
        <v>1082</v>
      </c>
      <c r="O1104" t="s">
        <v>489</v>
      </c>
      <c r="P1104">
        <v>0</v>
      </c>
      <c r="Q1104">
        <v>0</v>
      </c>
      <c r="R1104" t="s">
        <v>1082</v>
      </c>
      <c r="S1104">
        <v>0</v>
      </c>
      <c r="T1104">
        <v>0</v>
      </c>
      <c r="U1104" t="s">
        <v>1082</v>
      </c>
      <c r="V1104">
        <v>0</v>
      </c>
      <c r="W1104" t="s">
        <v>1082</v>
      </c>
      <c r="X1104">
        <v>0</v>
      </c>
      <c r="Y1104">
        <v>3.4521700000000002</v>
      </c>
      <c r="Z1104" t="s">
        <v>1082</v>
      </c>
      <c r="AC1104" t="s">
        <v>489</v>
      </c>
      <c r="AD1104">
        <v>3.4521700000000002</v>
      </c>
      <c r="AF1104" t="s">
        <v>489</v>
      </c>
      <c r="AG1104" t="s">
        <v>1082</v>
      </c>
    </row>
    <row r="1105" spans="1:33" hidden="1">
      <c r="A1105" s="851" t="s">
        <v>5128</v>
      </c>
      <c r="B1105" s="851" t="s">
        <v>489</v>
      </c>
      <c r="C1105" s="854">
        <v>0</v>
      </c>
      <c r="D1105" s="854">
        <v>0</v>
      </c>
      <c r="E1105" s="855" t="s">
        <v>1082</v>
      </c>
      <c r="F1105" s="854">
        <v>0</v>
      </c>
      <c r="G1105" s="854">
        <v>0</v>
      </c>
      <c r="H1105" s="855" t="s">
        <v>1082</v>
      </c>
      <c r="I1105" s="854">
        <v>4.0433899999999996</v>
      </c>
      <c r="J1105" s="855">
        <v>-1</v>
      </c>
      <c r="K1105" s="854">
        <v>0.55962999999999996</v>
      </c>
      <c r="L1105" s="854">
        <v>417.18022000000002</v>
      </c>
      <c r="M1105" s="855">
        <v>744.45721280131522</v>
      </c>
      <c r="O1105" t="s">
        <v>489</v>
      </c>
      <c r="P1105">
        <v>0</v>
      </c>
      <c r="Q1105">
        <v>0</v>
      </c>
      <c r="R1105" t="s">
        <v>1082</v>
      </c>
      <c r="S1105">
        <v>0</v>
      </c>
      <c r="T1105">
        <v>0</v>
      </c>
      <c r="U1105" t="s">
        <v>1082</v>
      </c>
      <c r="V1105">
        <v>4.0433899999999996</v>
      </c>
      <c r="W1105">
        <v>-1</v>
      </c>
      <c r="X1105">
        <v>0.55962999999999996</v>
      </c>
      <c r="Y1105">
        <v>417.18022000000002</v>
      </c>
      <c r="Z1105">
        <v>744.45721280131522</v>
      </c>
      <c r="AC1105" t="s">
        <v>489</v>
      </c>
      <c r="AD1105">
        <v>417.18022000000002</v>
      </c>
      <c r="AF1105" t="s">
        <v>489</v>
      </c>
      <c r="AG1105">
        <v>744.45721280131522</v>
      </c>
    </row>
    <row r="1106" spans="1:33" hidden="1">
      <c r="A1106" s="851" t="s">
        <v>5129</v>
      </c>
      <c r="B1106" s="851" t="s">
        <v>489</v>
      </c>
      <c r="C1106" s="854">
        <v>0</v>
      </c>
      <c r="D1106" s="854">
        <v>0</v>
      </c>
      <c r="E1106" s="855" t="s">
        <v>1082</v>
      </c>
      <c r="F1106" s="854">
        <v>11.62</v>
      </c>
      <c r="G1106" s="854">
        <v>6.3767500000000004</v>
      </c>
      <c r="H1106" s="855">
        <v>-0.45122633390705669</v>
      </c>
      <c r="I1106" s="854">
        <v>17.848120000000002</v>
      </c>
      <c r="J1106" s="855">
        <v>-0.6427214743065377</v>
      </c>
      <c r="K1106" s="854">
        <v>677.35807</v>
      </c>
      <c r="L1106" s="854">
        <v>110.44213999999999</v>
      </c>
      <c r="M1106" s="855">
        <v>-0.83695161408499941</v>
      </c>
      <c r="O1106" t="s">
        <v>489</v>
      </c>
      <c r="P1106">
        <v>0</v>
      </c>
      <c r="Q1106">
        <v>0</v>
      </c>
      <c r="R1106" t="s">
        <v>1082</v>
      </c>
      <c r="S1106">
        <v>11.62</v>
      </c>
      <c r="T1106">
        <v>6.3767500000000004</v>
      </c>
      <c r="U1106">
        <v>-0.45122633390705669</v>
      </c>
      <c r="V1106">
        <v>17.848120000000002</v>
      </c>
      <c r="W1106">
        <v>-0.6427214743065377</v>
      </c>
      <c r="X1106">
        <v>677.35807</v>
      </c>
      <c r="Y1106">
        <v>110.44213999999999</v>
      </c>
      <c r="Z1106">
        <v>-0.83695161408499941</v>
      </c>
      <c r="AC1106" t="s">
        <v>489</v>
      </c>
      <c r="AD1106">
        <v>110.44213999999999</v>
      </c>
      <c r="AF1106" t="s">
        <v>489</v>
      </c>
      <c r="AG1106">
        <v>-0.83695161408499941</v>
      </c>
    </row>
    <row r="1107" spans="1:33" hidden="1">
      <c r="A1107" s="851" t="s">
        <v>5130</v>
      </c>
      <c r="B1107" s="851" t="s">
        <v>489</v>
      </c>
      <c r="C1107" s="854">
        <v>0</v>
      </c>
      <c r="D1107" s="854">
        <v>0</v>
      </c>
      <c r="E1107" s="855" t="s">
        <v>1082</v>
      </c>
      <c r="F1107" s="854">
        <v>52.593800000000002</v>
      </c>
      <c r="G1107" s="854">
        <v>0</v>
      </c>
      <c r="H1107" s="855">
        <v>-1</v>
      </c>
      <c r="I1107" s="854">
        <v>6.9850000000000003</v>
      </c>
      <c r="J1107" s="855">
        <v>-1</v>
      </c>
      <c r="K1107" s="854">
        <v>179.25684000000001</v>
      </c>
      <c r="L1107" s="854">
        <v>35.41337</v>
      </c>
      <c r="M1107" s="855">
        <v>-0.80244341024866894</v>
      </c>
      <c r="O1107" t="s">
        <v>489</v>
      </c>
      <c r="P1107">
        <v>0</v>
      </c>
      <c r="Q1107">
        <v>0</v>
      </c>
      <c r="R1107" t="s">
        <v>1082</v>
      </c>
      <c r="S1107">
        <v>52.593800000000002</v>
      </c>
      <c r="T1107">
        <v>0</v>
      </c>
      <c r="U1107">
        <v>-1</v>
      </c>
      <c r="V1107">
        <v>6.9850000000000003</v>
      </c>
      <c r="W1107">
        <v>-1</v>
      </c>
      <c r="X1107">
        <v>179.25684000000001</v>
      </c>
      <c r="Y1107">
        <v>35.41337</v>
      </c>
      <c r="Z1107">
        <v>-0.80244341024866894</v>
      </c>
      <c r="AC1107" t="s">
        <v>489</v>
      </c>
      <c r="AD1107">
        <v>35.41337</v>
      </c>
      <c r="AF1107" t="s">
        <v>489</v>
      </c>
      <c r="AG1107">
        <v>-0.80244341024866894</v>
      </c>
    </row>
    <row r="1108" spans="1:33" hidden="1">
      <c r="A1108" s="851" t="s">
        <v>5131</v>
      </c>
      <c r="B1108" s="851" t="s">
        <v>489</v>
      </c>
      <c r="C1108" s="854">
        <v>0</v>
      </c>
      <c r="D1108" s="854">
        <v>0</v>
      </c>
      <c r="E1108" s="855" t="s">
        <v>1082</v>
      </c>
      <c r="F1108" s="854">
        <v>64.336969999999994</v>
      </c>
      <c r="G1108" s="854">
        <v>219.08530999999999</v>
      </c>
      <c r="H1108" s="855">
        <v>2.4052786446113332</v>
      </c>
      <c r="I1108" s="854">
        <v>143.41433000000001</v>
      </c>
      <c r="J1108" s="855">
        <v>0.52763890470359542</v>
      </c>
      <c r="K1108" s="854">
        <v>1315.90068</v>
      </c>
      <c r="L1108" s="854">
        <v>2042.6382900000001</v>
      </c>
      <c r="M1108" s="855">
        <v>0.55227390717664204</v>
      </c>
      <c r="O1108" t="s">
        <v>489</v>
      </c>
      <c r="P1108">
        <v>0</v>
      </c>
      <c r="Q1108">
        <v>0</v>
      </c>
      <c r="R1108" t="s">
        <v>1082</v>
      </c>
      <c r="S1108">
        <v>64.336969999999994</v>
      </c>
      <c r="T1108">
        <v>219.08530999999999</v>
      </c>
      <c r="U1108">
        <v>2.4052786446113332</v>
      </c>
      <c r="V1108">
        <v>143.41433000000001</v>
      </c>
      <c r="W1108">
        <v>0.52763890470359542</v>
      </c>
      <c r="X1108">
        <v>1315.90068</v>
      </c>
      <c r="Y1108">
        <v>2042.6382900000001</v>
      </c>
      <c r="Z1108">
        <v>0.55227390717664204</v>
      </c>
      <c r="AC1108" t="s">
        <v>489</v>
      </c>
      <c r="AD1108">
        <v>2042.6382900000001</v>
      </c>
      <c r="AF1108" t="s">
        <v>489</v>
      </c>
      <c r="AG1108">
        <v>0.55227390717664204</v>
      </c>
    </row>
    <row r="1109" spans="1:33" hidden="1">
      <c r="A1109" s="851" t="s">
        <v>5133</v>
      </c>
      <c r="B1109" s="851" t="s">
        <v>489</v>
      </c>
      <c r="C1109" s="854">
        <v>0</v>
      </c>
      <c r="D1109" s="854">
        <v>0</v>
      </c>
      <c r="E1109" s="855" t="s">
        <v>1082</v>
      </c>
      <c r="F1109" s="854">
        <v>0</v>
      </c>
      <c r="G1109" s="854">
        <v>0</v>
      </c>
      <c r="H1109" s="855" t="s">
        <v>1082</v>
      </c>
      <c r="I1109" s="854">
        <v>0</v>
      </c>
      <c r="J1109" s="855" t="s">
        <v>1082</v>
      </c>
      <c r="K1109" s="854">
        <v>91.155349999999999</v>
      </c>
      <c r="L1109" s="854">
        <v>49.184669999999997</v>
      </c>
      <c r="M1109" s="855">
        <v>-0.46043024353480078</v>
      </c>
      <c r="O1109" t="s">
        <v>489</v>
      </c>
      <c r="P1109">
        <v>0</v>
      </c>
      <c r="Q1109">
        <v>0</v>
      </c>
      <c r="R1109" t="s">
        <v>1082</v>
      </c>
      <c r="S1109">
        <v>0</v>
      </c>
      <c r="T1109">
        <v>0</v>
      </c>
      <c r="U1109" t="s">
        <v>1082</v>
      </c>
      <c r="V1109">
        <v>0</v>
      </c>
      <c r="W1109" t="s">
        <v>1082</v>
      </c>
      <c r="X1109">
        <v>91.155349999999999</v>
      </c>
      <c r="Y1109">
        <v>49.184669999999997</v>
      </c>
      <c r="Z1109">
        <v>-0.46043024353480078</v>
      </c>
      <c r="AC1109" t="s">
        <v>489</v>
      </c>
      <c r="AD1109">
        <v>49.184669999999997</v>
      </c>
      <c r="AF1109" t="s">
        <v>489</v>
      </c>
      <c r="AG1109">
        <v>-0.46043024353480078</v>
      </c>
    </row>
    <row r="1110" spans="1:33" hidden="1">
      <c r="A1110" s="851" t="s">
        <v>5134</v>
      </c>
      <c r="B1110" s="851" t="s">
        <v>489</v>
      </c>
      <c r="C1110" s="854">
        <v>0</v>
      </c>
      <c r="D1110" s="854">
        <v>0</v>
      </c>
      <c r="E1110" s="855" t="s">
        <v>1082</v>
      </c>
      <c r="F1110" s="854">
        <v>190.90253000000001</v>
      </c>
      <c r="G1110" s="854">
        <v>173.18221</v>
      </c>
      <c r="H1110" s="855">
        <v>-9.2823913858030127E-2</v>
      </c>
      <c r="I1110" s="854">
        <v>518.09819000000005</v>
      </c>
      <c r="J1110" s="855">
        <v>-0.6657347712409496</v>
      </c>
      <c r="K1110" s="854">
        <v>3968.9155500000002</v>
      </c>
      <c r="L1110" s="854">
        <v>3597.8894500000001</v>
      </c>
      <c r="M1110" s="855">
        <v>-9.3482991846475572E-2</v>
      </c>
      <c r="O1110" t="s">
        <v>489</v>
      </c>
      <c r="P1110">
        <v>0</v>
      </c>
      <c r="Q1110">
        <v>0</v>
      </c>
      <c r="R1110" t="s">
        <v>1082</v>
      </c>
      <c r="S1110">
        <v>190.90253000000001</v>
      </c>
      <c r="T1110">
        <v>173.18221</v>
      </c>
      <c r="U1110">
        <v>-9.2823913858030127E-2</v>
      </c>
      <c r="V1110">
        <v>518.09819000000005</v>
      </c>
      <c r="W1110">
        <v>-0.6657347712409496</v>
      </c>
      <c r="X1110">
        <v>3968.9155500000002</v>
      </c>
      <c r="Y1110">
        <v>3597.8894500000001</v>
      </c>
      <c r="Z1110">
        <v>-9.3482991846475572E-2</v>
      </c>
      <c r="AC1110" t="s">
        <v>489</v>
      </c>
      <c r="AD1110">
        <v>3597.8894500000001</v>
      </c>
      <c r="AF1110" t="s">
        <v>489</v>
      </c>
      <c r="AG1110">
        <v>-9.3482991846475572E-2</v>
      </c>
    </row>
    <row r="1111" spans="1:33" hidden="1">
      <c r="A1111" s="851" t="s">
        <v>5135</v>
      </c>
      <c r="B1111" s="851" t="s">
        <v>489</v>
      </c>
      <c r="C1111" s="854">
        <v>0</v>
      </c>
      <c r="D1111" s="854">
        <v>0</v>
      </c>
      <c r="E1111" s="855" t="s">
        <v>1082</v>
      </c>
      <c r="F1111" s="854">
        <v>0</v>
      </c>
      <c r="G1111" s="854">
        <v>0</v>
      </c>
      <c r="H1111" s="855" t="s">
        <v>1082</v>
      </c>
      <c r="I1111" s="854">
        <v>0</v>
      </c>
      <c r="J1111" s="855" t="s">
        <v>1082</v>
      </c>
      <c r="K1111" s="854">
        <v>0</v>
      </c>
      <c r="L1111" s="854">
        <v>0</v>
      </c>
      <c r="M1111" s="855" t="s">
        <v>1082</v>
      </c>
      <c r="O1111" t="s">
        <v>489</v>
      </c>
      <c r="P1111">
        <v>0</v>
      </c>
      <c r="Q1111">
        <v>0</v>
      </c>
      <c r="R1111" t="s">
        <v>1082</v>
      </c>
      <c r="S1111">
        <v>0</v>
      </c>
      <c r="T1111">
        <v>0</v>
      </c>
      <c r="U1111" t="s">
        <v>1082</v>
      </c>
      <c r="V1111">
        <v>0</v>
      </c>
      <c r="W1111" t="s">
        <v>1082</v>
      </c>
      <c r="X1111">
        <v>0</v>
      </c>
      <c r="Y1111">
        <v>0</v>
      </c>
      <c r="Z1111" t="s">
        <v>1082</v>
      </c>
      <c r="AC1111" t="s">
        <v>489</v>
      </c>
      <c r="AD1111">
        <v>0</v>
      </c>
      <c r="AF1111" t="s">
        <v>489</v>
      </c>
      <c r="AG1111" t="s">
        <v>1082</v>
      </c>
    </row>
    <row r="1112" spans="1:33" hidden="1">
      <c r="A1112" s="851" t="s">
        <v>5136</v>
      </c>
      <c r="B1112" s="851" t="s">
        <v>489</v>
      </c>
      <c r="C1112" s="854">
        <v>0</v>
      </c>
      <c r="D1112" s="854">
        <v>0</v>
      </c>
      <c r="E1112" s="855" t="s">
        <v>1082</v>
      </c>
      <c r="F1112" s="854">
        <v>0</v>
      </c>
      <c r="G1112" s="854">
        <v>7.5738500000000002</v>
      </c>
      <c r="H1112" s="855" t="s">
        <v>1082</v>
      </c>
      <c r="I1112" s="854">
        <v>2.7423099999999998</v>
      </c>
      <c r="J1112" s="855">
        <v>1.7618504107850685</v>
      </c>
      <c r="K1112" s="854">
        <v>6.423</v>
      </c>
      <c r="L1112" s="854">
        <v>61.035339999999998</v>
      </c>
      <c r="M1112" s="855">
        <v>8.5026218278063208</v>
      </c>
      <c r="O1112" t="s">
        <v>489</v>
      </c>
      <c r="P1112">
        <v>0</v>
      </c>
      <c r="Q1112">
        <v>0</v>
      </c>
      <c r="R1112" t="s">
        <v>1082</v>
      </c>
      <c r="S1112">
        <v>0</v>
      </c>
      <c r="T1112">
        <v>7.5738500000000002</v>
      </c>
      <c r="U1112" t="s">
        <v>1082</v>
      </c>
      <c r="V1112">
        <v>2.7423099999999998</v>
      </c>
      <c r="W1112">
        <v>1.7618504107850685</v>
      </c>
      <c r="X1112">
        <v>6.423</v>
      </c>
      <c r="Y1112">
        <v>61.035339999999998</v>
      </c>
      <c r="Z1112">
        <v>8.5026218278063208</v>
      </c>
      <c r="AC1112" t="s">
        <v>489</v>
      </c>
      <c r="AD1112">
        <v>61.035339999999998</v>
      </c>
      <c r="AF1112" t="s">
        <v>489</v>
      </c>
      <c r="AG1112">
        <v>8.5026218278063208</v>
      </c>
    </row>
    <row r="1113" spans="1:33" hidden="1">
      <c r="A1113" s="851" t="s">
        <v>5137</v>
      </c>
      <c r="B1113" s="851" t="s">
        <v>489</v>
      </c>
      <c r="C1113" s="854">
        <v>0</v>
      </c>
      <c r="D1113" s="854">
        <v>0</v>
      </c>
      <c r="E1113" s="855" t="s">
        <v>1082</v>
      </c>
      <c r="F1113" s="854">
        <v>0</v>
      </c>
      <c r="G1113" s="854">
        <v>0</v>
      </c>
      <c r="H1113" s="855" t="s">
        <v>1082</v>
      </c>
      <c r="I1113" s="854">
        <v>57.5184</v>
      </c>
      <c r="J1113" s="855">
        <v>-1</v>
      </c>
      <c r="K1113" s="854">
        <v>0</v>
      </c>
      <c r="L1113" s="854">
        <v>57.5184</v>
      </c>
      <c r="M1113" s="855" t="s">
        <v>1082</v>
      </c>
      <c r="O1113" t="s">
        <v>489</v>
      </c>
      <c r="P1113">
        <v>0</v>
      </c>
      <c r="Q1113">
        <v>0</v>
      </c>
      <c r="R1113" t="s">
        <v>1082</v>
      </c>
      <c r="S1113">
        <v>0</v>
      </c>
      <c r="T1113">
        <v>0</v>
      </c>
      <c r="U1113" t="s">
        <v>1082</v>
      </c>
      <c r="V1113">
        <v>57.5184</v>
      </c>
      <c r="W1113">
        <v>-1</v>
      </c>
      <c r="X1113">
        <v>0</v>
      </c>
      <c r="Y1113">
        <v>57.5184</v>
      </c>
      <c r="Z1113" t="s">
        <v>1082</v>
      </c>
      <c r="AC1113" t="s">
        <v>489</v>
      </c>
      <c r="AD1113">
        <v>57.5184</v>
      </c>
      <c r="AF1113" t="s">
        <v>489</v>
      </c>
      <c r="AG1113" t="s">
        <v>1082</v>
      </c>
    </row>
    <row r="1114" spans="1:33" hidden="1">
      <c r="A1114" s="851" t="s">
        <v>5138</v>
      </c>
      <c r="B1114" s="851" t="s">
        <v>489</v>
      </c>
      <c r="C1114" s="854">
        <v>0</v>
      </c>
      <c r="D1114" s="854">
        <v>0</v>
      </c>
      <c r="E1114" s="855" t="s">
        <v>1082</v>
      </c>
      <c r="F1114" s="854">
        <v>0</v>
      </c>
      <c r="G1114" s="854">
        <v>20.44952</v>
      </c>
      <c r="H1114" s="855" t="s">
        <v>1082</v>
      </c>
      <c r="I1114" s="854">
        <v>26.56165</v>
      </c>
      <c r="J1114" s="855">
        <v>-0.23011108120165724</v>
      </c>
      <c r="K1114" s="854">
        <v>97.625600000000006</v>
      </c>
      <c r="L1114" s="854">
        <v>70.305509999999998</v>
      </c>
      <c r="M1114" s="855">
        <v>-0.27984555280582146</v>
      </c>
      <c r="O1114" t="s">
        <v>489</v>
      </c>
      <c r="P1114">
        <v>0</v>
      </c>
      <c r="Q1114">
        <v>0</v>
      </c>
      <c r="R1114" t="s">
        <v>1082</v>
      </c>
      <c r="S1114">
        <v>0</v>
      </c>
      <c r="T1114">
        <v>20.44952</v>
      </c>
      <c r="U1114" t="s">
        <v>1082</v>
      </c>
      <c r="V1114">
        <v>26.56165</v>
      </c>
      <c r="W1114">
        <v>-0.23011108120165724</v>
      </c>
      <c r="X1114">
        <v>97.625600000000006</v>
      </c>
      <c r="Y1114">
        <v>70.305509999999998</v>
      </c>
      <c r="Z1114">
        <v>-0.27984555280582146</v>
      </c>
      <c r="AC1114" t="s">
        <v>489</v>
      </c>
      <c r="AD1114">
        <v>70.305509999999998</v>
      </c>
      <c r="AF1114" t="s">
        <v>489</v>
      </c>
      <c r="AG1114">
        <v>-0.27984555280582146</v>
      </c>
    </row>
    <row r="1115" spans="1:33" hidden="1">
      <c r="A1115" s="851" t="s">
        <v>5140</v>
      </c>
      <c r="B1115" s="851" t="s">
        <v>489</v>
      </c>
      <c r="C1115" s="854">
        <v>0</v>
      </c>
      <c r="D1115" s="854">
        <v>0</v>
      </c>
      <c r="E1115" s="855" t="s">
        <v>1082</v>
      </c>
      <c r="F1115" s="854">
        <v>0</v>
      </c>
      <c r="G1115" s="854">
        <v>0</v>
      </c>
      <c r="H1115" s="855" t="s">
        <v>1082</v>
      </c>
      <c r="I1115" s="854">
        <v>0</v>
      </c>
      <c r="J1115" s="855" t="s">
        <v>1082</v>
      </c>
      <c r="K1115" s="854">
        <v>510.69459999999998</v>
      </c>
      <c r="L1115" s="854">
        <v>40.045769999999997</v>
      </c>
      <c r="M1115" s="855">
        <v>-0.92158567958227877</v>
      </c>
      <c r="O1115" t="s">
        <v>489</v>
      </c>
      <c r="P1115">
        <v>0</v>
      </c>
      <c r="Q1115">
        <v>0</v>
      </c>
      <c r="R1115" t="s">
        <v>1082</v>
      </c>
      <c r="S1115">
        <v>0</v>
      </c>
      <c r="T1115">
        <v>0</v>
      </c>
      <c r="U1115" t="s">
        <v>1082</v>
      </c>
      <c r="V1115">
        <v>0</v>
      </c>
      <c r="W1115" t="s">
        <v>1082</v>
      </c>
      <c r="X1115">
        <v>510.69459999999998</v>
      </c>
      <c r="Y1115">
        <v>40.045769999999997</v>
      </c>
      <c r="Z1115">
        <v>-0.92158567958227877</v>
      </c>
      <c r="AC1115" t="s">
        <v>489</v>
      </c>
      <c r="AD1115">
        <v>40.045769999999997</v>
      </c>
      <c r="AF1115" t="s">
        <v>489</v>
      </c>
      <c r="AG1115">
        <v>-0.92158567958227877</v>
      </c>
    </row>
    <row r="1116" spans="1:33" hidden="1">
      <c r="A1116" s="851" t="s">
        <v>5142</v>
      </c>
      <c r="B1116" s="851" t="s">
        <v>489</v>
      </c>
      <c r="C1116" s="854">
        <v>0</v>
      </c>
      <c r="D1116" s="854">
        <v>0</v>
      </c>
      <c r="E1116" s="855" t="s">
        <v>1082</v>
      </c>
      <c r="F1116" s="854">
        <v>0</v>
      </c>
      <c r="G1116" s="854">
        <v>0</v>
      </c>
      <c r="H1116" s="855" t="s">
        <v>1082</v>
      </c>
      <c r="I1116" s="854">
        <v>0</v>
      </c>
      <c r="J1116" s="855" t="s">
        <v>1082</v>
      </c>
      <c r="K1116" s="854">
        <v>0.39460000000000001</v>
      </c>
      <c r="L1116" s="854">
        <v>0.40150000000000002</v>
      </c>
      <c r="M1116" s="855">
        <v>1.7486061834769417E-2</v>
      </c>
      <c r="O1116" t="s">
        <v>489</v>
      </c>
      <c r="P1116">
        <v>0</v>
      </c>
      <c r="Q1116">
        <v>0</v>
      </c>
      <c r="R1116" t="s">
        <v>1082</v>
      </c>
      <c r="S1116">
        <v>0</v>
      </c>
      <c r="T1116">
        <v>0</v>
      </c>
      <c r="U1116" t="s">
        <v>1082</v>
      </c>
      <c r="V1116">
        <v>0</v>
      </c>
      <c r="W1116" t="s">
        <v>1082</v>
      </c>
      <c r="X1116">
        <v>0.39460000000000001</v>
      </c>
      <c r="Y1116">
        <v>0.40150000000000002</v>
      </c>
      <c r="Z1116">
        <v>1.7486061834769417E-2</v>
      </c>
      <c r="AC1116" t="s">
        <v>489</v>
      </c>
      <c r="AD1116">
        <v>0.40150000000000002</v>
      </c>
      <c r="AF1116" t="s">
        <v>489</v>
      </c>
      <c r="AG1116">
        <v>1.7486061834769417E-2</v>
      </c>
    </row>
    <row r="1117" spans="1:33" hidden="1">
      <c r="A1117" s="852" t="s">
        <v>735</v>
      </c>
      <c r="B1117" s="852" t="s">
        <v>489</v>
      </c>
      <c r="C1117" s="856">
        <v>0</v>
      </c>
      <c r="D1117" s="856">
        <v>0</v>
      </c>
      <c r="E1117" s="857" t="s">
        <v>1082</v>
      </c>
      <c r="F1117" s="856">
        <v>356.87150000000003</v>
      </c>
      <c r="G1117" s="856">
        <v>673.16521999999998</v>
      </c>
      <c r="H1117" s="857">
        <v>0.88629582356674574</v>
      </c>
      <c r="I1117" s="856">
        <v>795.17729999999995</v>
      </c>
      <c r="J1117" s="857">
        <v>-0.15344009442925488</v>
      </c>
      <c r="K1117" s="856">
        <v>7143.2237100000002</v>
      </c>
      <c r="L1117" s="856">
        <v>6999.0859</v>
      </c>
      <c r="M1117" s="857">
        <v>-2.0178257863913363E-2</v>
      </c>
      <c r="O1117" t="s">
        <v>489</v>
      </c>
      <c r="P1117">
        <v>0</v>
      </c>
      <c r="Q1117">
        <v>0</v>
      </c>
      <c r="R1117" t="s">
        <v>1082</v>
      </c>
      <c r="S1117">
        <v>356.87150000000003</v>
      </c>
      <c r="T1117">
        <v>673.16521999999998</v>
      </c>
      <c r="U1117">
        <v>0.88629582356674574</v>
      </c>
      <c r="V1117">
        <v>795.17729999999995</v>
      </c>
      <c r="W1117">
        <v>-0.15344009442925488</v>
      </c>
      <c r="X1117">
        <v>7143.2237100000002</v>
      </c>
      <c r="Y1117">
        <v>6999.0859</v>
      </c>
      <c r="Z1117">
        <v>-2.0178257863913363E-2</v>
      </c>
      <c r="AC1117" t="s">
        <v>489</v>
      </c>
      <c r="AD1117">
        <v>6999.0859</v>
      </c>
      <c r="AF1117" t="s">
        <v>489</v>
      </c>
      <c r="AG1117">
        <v>-2.0178257863913363E-2</v>
      </c>
    </row>
    <row r="1118" spans="1:33" hidden="1">
      <c r="A1118" s="851" t="s">
        <v>5119</v>
      </c>
      <c r="B1118" s="851" t="s">
        <v>490</v>
      </c>
      <c r="C1118" s="854">
        <v>0.14810999999999999</v>
      </c>
      <c r="D1118" s="854">
        <v>0</v>
      </c>
      <c r="E1118" s="855">
        <v>-1</v>
      </c>
      <c r="F1118" s="854">
        <v>56.070180000000001</v>
      </c>
      <c r="G1118" s="854">
        <v>25.626709999999999</v>
      </c>
      <c r="H1118" s="855">
        <v>-0.5429529564556419</v>
      </c>
      <c r="I1118" s="854">
        <v>43.570419999999999</v>
      </c>
      <c r="J1118" s="855">
        <v>-0.41183238536603506</v>
      </c>
      <c r="K1118" s="854">
        <v>554.63963000000001</v>
      </c>
      <c r="L1118" s="854">
        <v>630.96934999999996</v>
      </c>
      <c r="M1118" s="855">
        <v>0.13762038605138982</v>
      </c>
      <c r="O1118" t="s">
        <v>490</v>
      </c>
      <c r="P1118">
        <v>0.14810999999999999</v>
      </c>
      <c r="Q1118">
        <v>0</v>
      </c>
      <c r="R1118">
        <v>-1</v>
      </c>
      <c r="S1118">
        <v>56.070180000000001</v>
      </c>
      <c r="T1118">
        <v>25.626709999999999</v>
      </c>
      <c r="U1118">
        <v>-0.5429529564556419</v>
      </c>
      <c r="V1118">
        <v>43.570419999999999</v>
      </c>
      <c r="W1118">
        <v>-0.41183238536603506</v>
      </c>
      <c r="X1118">
        <v>554.63963000000001</v>
      </c>
      <c r="Y1118">
        <v>630.96934999999996</v>
      </c>
      <c r="Z1118">
        <v>0.13762038605138982</v>
      </c>
      <c r="AC1118" t="s">
        <v>490</v>
      </c>
      <c r="AD1118">
        <v>630.96934999999996</v>
      </c>
      <c r="AF1118" t="s">
        <v>490</v>
      </c>
      <c r="AG1118">
        <v>0.13762038605138982</v>
      </c>
    </row>
    <row r="1119" spans="1:33" hidden="1">
      <c r="A1119" s="851" t="s">
        <v>5120</v>
      </c>
      <c r="B1119" s="851" t="s">
        <v>490</v>
      </c>
      <c r="C1119" s="854">
        <v>0</v>
      </c>
      <c r="D1119" s="854">
        <v>0</v>
      </c>
      <c r="E1119" s="855" t="s">
        <v>1082</v>
      </c>
      <c r="F1119" s="854">
        <v>107.74764</v>
      </c>
      <c r="G1119" s="854">
        <v>148.74931000000001</v>
      </c>
      <c r="H1119" s="855">
        <v>0.3805342743469835</v>
      </c>
      <c r="I1119" s="854">
        <v>331.22703999999999</v>
      </c>
      <c r="J1119" s="855">
        <v>-0.55091435167853442</v>
      </c>
      <c r="K1119" s="854">
        <v>1535.1374699999999</v>
      </c>
      <c r="L1119" s="854">
        <v>1918.9851699999999</v>
      </c>
      <c r="M1119" s="855">
        <v>0.25004125526295695</v>
      </c>
      <c r="O1119" t="s">
        <v>490</v>
      </c>
      <c r="P1119">
        <v>0</v>
      </c>
      <c r="Q1119">
        <v>0</v>
      </c>
      <c r="R1119" t="s">
        <v>1082</v>
      </c>
      <c r="S1119">
        <v>107.74764</v>
      </c>
      <c r="T1119">
        <v>148.74931000000001</v>
      </c>
      <c r="U1119">
        <v>0.3805342743469835</v>
      </c>
      <c r="V1119">
        <v>331.22703999999999</v>
      </c>
      <c r="W1119">
        <v>-0.55091435167853442</v>
      </c>
      <c r="X1119">
        <v>1535.1374699999999</v>
      </c>
      <c r="Y1119">
        <v>1918.9851699999999</v>
      </c>
      <c r="Z1119">
        <v>0.25004125526295695</v>
      </c>
      <c r="AC1119" t="s">
        <v>490</v>
      </c>
      <c r="AD1119">
        <v>1918.9851699999999</v>
      </c>
      <c r="AF1119" t="s">
        <v>490</v>
      </c>
      <c r="AG1119">
        <v>0.25004125526295695</v>
      </c>
    </row>
    <row r="1120" spans="1:33" hidden="1">
      <c r="A1120" s="851" t="s">
        <v>5121</v>
      </c>
      <c r="B1120" s="851" t="s">
        <v>490</v>
      </c>
      <c r="C1120" s="854">
        <v>0.34423999999999999</v>
      </c>
      <c r="D1120" s="854">
        <v>0</v>
      </c>
      <c r="E1120" s="855">
        <v>-1</v>
      </c>
      <c r="F1120" s="854">
        <v>32.777160000000002</v>
      </c>
      <c r="G1120" s="854">
        <v>141.69578000000001</v>
      </c>
      <c r="H1120" s="855">
        <v>3.3230035793216981</v>
      </c>
      <c r="I1120" s="854">
        <v>200.85214999999999</v>
      </c>
      <c r="J1120" s="855">
        <v>-0.29452694432198001</v>
      </c>
      <c r="K1120" s="854">
        <v>938.39837</v>
      </c>
      <c r="L1120" s="854">
        <v>1420.4528499999999</v>
      </c>
      <c r="M1120" s="855">
        <v>0.51369918726521213</v>
      </c>
      <c r="O1120" t="s">
        <v>490</v>
      </c>
      <c r="P1120">
        <v>0.34423999999999999</v>
      </c>
      <c r="Q1120">
        <v>0</v>
      </c>
      <c r="R1120">
        <v>-1</v>
      </c>
      <c r="S1120">
        <v>32.777160000000002</v>
      </c>
      <c r="T1120">
        <v>141.69578000000001</v>
      </c>
      <c r="U1120">
        <v>3.3230035793216981</v>
      </c>
      <c r="V1120">
        <v>200.85214999999999</v>
      </c>
      <c r="W1120">
        <v>-0.29452694432198001</v>
      </c>
      <c r="X1120">
        <v>938.39837</v>
      </c>
      <c r="Y1120">
        <v>1420.4528499999999</v>
      </c>
      <c r="Z1120">
        <v>0.51369918726521213</v>
      </c>
      <c r="AC1120" t="s">
        <v>490</v>
      </c>
      <c r="AD1120">
        <v>1420.4528499999999</v>
      </c>
      <c r="AF1120" t="s">
        <v>490</v>
      </c>
      <c r="AG1120">
        <v>0.51369918726521213</v>
      </c>
    </row>
    <row r="1121" spans="1:33" hidden="1">
      <c r="A1121" s="851" t="s">
        <v>5122</v>
      </c>
      <c r="B1121" s="851" t="s">
        <v>490</v>
      </c>
      <c r="C1121" s="854">
        <v>0</v>
      </c>
      <c r="D1121" s="854">
        <v>0</v>
      </c>
      <c r="E1121" s="855" t="s">
        <v>1082</v>
      </c>
      <c r="F1121" s="854">
        <v>0</v>
      </c>
      <c r="G1121" s="854">
        <v>0</v>
      </c>
      <c r="H1121" s="855" t="s">
        <v>1082</v>
      </c>
      <c r="I1121" s="854">
        <v>0</v>
      </c>
      <c r="J1121" s="855" t="s">
        <v>1082</v>
      </c>
      <c r="K1121" s="854">
        <v>1401.4</v>
      </c>
      <c r="L1121" s="854">
        <v>420.63720000000001</v>
      </c>
      <c r="M1121" s="855">
        <v>-0.69984501213072647</v>
      </c>
      <c r="O1121" t="s">
        <v>490</v>
      </c>
      <c r="P1121">
        <v>0</v>
      </c>
      <c r="Q1121">
        <v>0</v>
      </c>
      <c r="R1121" t="s">
        <v>1082</v>
      </c>
      <c r="S1121">
        <v>0</v>
      </c>
      <c r="T1121">
        <v>0</v>
      </c>
      <c r="U1121" t="s">
        <v>1082</v>
      </c>
      <c r="V1121">
        <v>0</v>
      </c>
      <c r="W1121" t="s">
        <v>1082</v>
      </c>
      <c r="X1121">
        <v>1401.4</v>
      </c>
      <c r="Y1121">
        <v>420.63720000000001</v>
      </c>
      <c r="Z1121">
        <v>-0.69984501213072647</v>
      </c>
      <c r="AC1121" t="s">
        <v>490</v>
      </c>
      <c r="AD1121">
        <v>420.63720000000001</v>
      </c>
      <c r="AF1121" t="s">
        <v>490</v>
      </c>
      <c r="AG1121">
        <v>-0.69984501213072647</v>
      </c>
    </row>
    <row r="1122" spans="1:33" hidden="1">
      <c r="A1122" s="851" t="s">
        <v>5123</v>
      </c>
      <c r="B1122" s="851" t="s">
        <v>490</v>
      </c>
      <c r="C1122" s="854">
        <v>0</v>
      </c>
      <c r="D1122" s="854">
        <v>0</v>
      </c>
      <c r="E1122" s="855" t="s">
        <v>1082</v>
      </c>
      <c r="F1122" s="854">
        <v>0</v>
      </c>
      <c r="G1122" s="854">
        <v>0.45795999999999998</v>
      </c>
      <c r="H1122" s="855" t="s">
        <v>1082</v>
      </c>
      <c r="I1122" s="854">
        <v>0</v>
      </c>
      <c r="J1122" s="855" t="s">
        <v>1082</v>
      </c>
      <c r="K1122" s="854">
        <v>0</v>
      </c>
      <c r="L1122" s="854">
        <v>0.45795999999999998</v>
      </c>
      <c r="M1122" s="855" t="s">
        <v>1082</v>
      </c>
      <c r="O1122" t="s">
        <v>490</v>
      </c>
      <c r="P1122">
        <v>0</v>
      </c>
      <c r="Q1122">
        <v>0</v>
      </c>
      <c r="R1122" t="s">
        <v>1082</v>
      </c>
      <c r="S1122">
        <v>0</v>
      </c>
      <c r="T1122">
        <v>0.45795999999999998</v>
      </c>
      <c r="U1122" t="s">
        <v>1082</v>
      </c>
      <c r="V1122">
        <v>0</v>
      </c>
      <c r="W1122" t="s">
        <v>1082</v>
      </c>
      <c r="X1122">
        <v>0</v>
      </c>
      <c r="Y1122">
        <v>0.45795999999999998</v>
      </c>
      <c r="Z1122" t="s">
        <v>1082</v>
      </c>
      <c r="AC1122" t="s">
        <v>490</v>
      </c>
      <c r="AD1122">
        <v>0.45795999999999998</v>
      </c>
      <c r="AF1122" t="s">
        <v>490</v>
      </c>
      <c r="AG1122" t="s">
        <v>1082</v>
      </c>
    </row>
    <row r="1123" spans="1:33">
      <c r="A1123" s="851" t="s">
        <v>5124</v>
      </c>
      <c r="B1123" s="851" t="s">
        <v>490</v>
      </c>
      <c r="C1123" s="854">
        <v>0.12302</v>
      </c>
      <c r="D1123" s="854">
        <v>0</v>
      </c>
      <c r="E1123" s="855">
        <v>-1</v>
      </c>
      <c r="F1123" s="854">
        <v>4.2435499999999999</v>
      </c>
      <c r="G1123" s="854">
        <v>5.4362199999999996</v>
      </c>
      <c r="H1123" s="855">
        <v>0.28105477725017969</v>
      </c>
      <c r="I1123" s="854">
        <v>2.0493100000000002</v>
      </c>
      <c r="J1123" s="855">
        <v>1.6527074966696103</v>
      </c>
      <c r="K1123" s="854">
        <v>202.34898000000001</v>
      </c>
      <c r="L1123" s="854">
        <v>128.85964000000001</v>
      </c>
      <c r="M1123" s="855">
        <v>-0.36318117343611023</v>
      </c>
      <c r="O1123" t="s">
        <v>489</v>
      </c>
      <c r="P1123">
        <v>0</v>
      </c>
      <c r="Q1123">
        <v>0</v>
      </c>
      <c r="R1123" t="s">
        <v>1082</v>
      </c>
      <c r="S1123">
        <v>16.704000000000001</v>
      </c>
      <c r="T1123">
        <v>0</v>
      </c>
      <c r="U1123">
        <v>-1</v>
      </c>
      <c r="V1123">
        <v>11.37687</v>
      </c>
      <c r="W1123">
        <v>-1</v>
      </c>
      <c r="X1123">
        <v>96.579650000000001</v>
      </c>
      <c r="Y1123">
        <v>57.511150000000001</v>
      </c>
      <c r="Z1123">
        <v>-0.40452103522843585</v>
      </c>
      <c r="AC1123" t="s">
        <v>489</v>
      </c>
      <c r="AD1123">
        <v>57.511150000000001</v>
      </c>
      <c r="AF1123" t="s">
        <v>489</v>
      </c>
      <c r="AG1123">
        <v>-0.40452103522843585</v>
      </c>
    </row>
    <row r="1124" spans="1:33" hidden="1">
      <c r="A1124" s="851" t="s">
        <v>5125</v>
      </c>
      <c r="B1124" s="851" t="s">
        <v>490</v>
      </c>
      <c r="C1124" s="854">
        <v>0</v>
      </c>
      <c r="D1124" s="854">
        <v>0</v>
      </c>
      <c r="E1124" s="855" t="s">
        <v>1082</v>
      </c>
      <c r="F1124" s="854">
        <v>3.18085</v>
      </c>
      <c r="G1124" s="854">
        <v>2.4752399999999999</v>
      </c>
      <c r="H1124" s="855">
        <v>-0.22183064275272335</v>
      </c>
      <c r="I1124" s="854">
        <v>0</v>
      </c>
      <c r="J1124" s="855" t="s">
        <v>1082</v>
      </c>
      <c r="K1124" s="854">
        <v>19.26491</v>
      </c>
      <c r="L1124" s="854">
        <v>14.187810000000001</v>
      </c>
      <c r="M1124" s="855">
        <v>-0.26354132980636813</v>
      </c>
      <c r="O1124" t="s">
        <v>490</v>
      </c>
      <c r="P1124">
        <v>0</v>
      </c>
      <c r="Q1124">
        <v>0</v>
      </c>
      <c r="R1124" t="s">
        <v>1082</v>
      </c>
      <c r="S1124">
        <v>3.18085</v>
      </c>
      <c r="T1124">
        <v>2.4752399999999999</v>
      </c>
      <c r="U1124">
        <v>-0.22183064275272335</v>
      </c>
      <c r="V1124">
        <v>0</v>
      </c>
      <c r="W1124" t="s">
        <v>1082</v>
      </c>
      <c r="X1124">
        <v>19.26491</v>
      </c>
      <c r="Y1124">
        <v>14.187810000000001</v>
      </c>
      <c r="Z1124">
        <v>-0.26354132980636813</v>
      </c>
      <c r="AC1124" t="s">
        <v>490</v>
      </c>
      <c r="AD1124">
        <v>14.187810000000001</v>
      </c>
      <c r="AF1124" t="s">
        <v>490</v>
      </c>
      <c r="AG1124">
        <v>-0.26354132980636813</v>
      </c>
    </row>
    <row r="1125" spans="1:33" hidden="1">
      <c r="A1125" s="851" t="s">
        <v>5126</v>
      </c>
      <c r="B1125" s="851" t="s">
        <v>490</v>
      </c>
      <c r="C1125" s="854">
        <v>0</v>
      </c>
      <c r="D1125" s="854">
        <v>0</v>
      </c>
      <c r="E1125" s="855" t="s">
        <v>1082</v>
      </c>
      <c r="F1125" s="854">
        <v>0</v>
      </c>
      <c r="G1125" s="854">
        <v>0</v>
      </c>
      <c r="H1125" s="855" t="s">
        <v>1082</v>
      </c>
      <c r="I1125" s="854">
        <v>0</v>
      </c>
      <c r="J1125" s="855" t="s">
        <v>1082</v>
      </c>
      <c r="K1125" s="854">
        <v>0</v>
      </c>
      <c r="L1125" s="854">
        <v>49.022219999999997</v>
      </c>
      <c r="M1125" s="855" t="s">
        <v>1082</v>
      </c>
      <c r="O1125" t="s">
        <v>490</v>
      </c>
      <c r="P1125">
        <v>0</v>
      </c>
      <c r="Q1125">
        <v>0</v>
      </c>
      <c r="R1125" t="s">
        <v>1082</v>
      </c>
      <c r="S1125">
        <v>0</v>
      </c>
      <c r="T1125">
        <v>0</v>
      </c>
      <c r="U1125" t="s">
        <v>1082</v>
      </c>
      <c r="V1125">
        <v>0</v>
      </c>
      <c r="W1125" t="s">
        <v>1082</v>
      </c>
      <c r="X1125">
        <v>0</v>
      </c>
      <c r="Y1125">
        <v>49.022219999999997</v>
      </c>
      <c r="Z1125" t="s">
        <v>1082</v>
      </c>
      <c r="AC1125" t="s">
        <v>490</v>
      </c>
      <c r="AD1125">
        <v>49.022219999999997</v>
      </c>
      <c r="AF1125" t="s">
        <v>490</v>
      </c>
      <c r="AG1125" t="s">
        <v>1082</v>
      </c>
    </row>
    <row r="1126" spans="1:33" hidden="1">
      <c r="A1126" s="851" t="s">
        <v>5127</v>
      </c>
      <c r="B1126" s="851" t="s">
        <v>490</v>
      </c>
      <c r="C1126" s="854">
        <v>0</v>
      </c>
      <c r="D1126" s="854">
        <v>0</v>
      </c>
      <c r="E1126" s="855" t="s">
        <v>1082</v>
      </c>
      <c r="F1126" s="854">
        <v>0</v>
      </c>
      <c r="G1126" s="854">
        <v>0</v>
      </c>
      <c r="H1126" s="855" t="s">
        <v>1082</v>
      </c>
      <c r="I1126" s="854">
        <v>0</v>
      </c>
      <c r="J1126" s="855" t="s">
        <v>1082</v>
      </c>
      <c r="K1126" s="854">
        <v>0.97379000000000004</v>
      </c>
      <c r="L1126" s="854">
        <v>4.0510000000000002</v>
      </c>
      <c r="M1126" s="855">
        <v>3.1600345043592561</v>
      </c>
      <c r="O1126" t="s">
        <v>490</v>
      </c>
      <c r="P1126">
        <v>0</v>
      </c>
      <c r="Q1126">
        <v>0</v>
      </c>
      <c r="R1126" t="s">
        <v>1082</v>
      </c>
      <c r="S1126">
        <v>0</v>
      </c>
      <c r="T1126">
        <v>0</v>
      </c>
      <c r="U1126" t="s">
        <v>1082</v>
      </c>
      <c r="V1126">
        <v>0</v>
      </c>
      <c r="W1126" t="s">
        <v>1082</v>
      </c>
      <c r="X1126">
        <v>0.97379000000000004</v>
      </c>
      <c r="Y1126">
        <v>4.0510000000000002</v>
      </c>
      <c r="Z1126">
        <v>3.1600345043592561</v>
      </c>
      <c r="AC1126" t="s">
        <v>490</v>
      </c>
      <c r="AD1126">
        <v>4.0510000000000002</v>
      </c>
      <c r="AF1126" t="s">
        <v>490</v>
      </c>
      <c r="AG1126">
        <v>3.1600345043592561</v>
      </c>
    </row>
    <row r="1127" spans="1:33" hidden="1">
      <c r="A1127" s="851" t="s">
        <v>5128</v>
      </c>
      <c r="B1127" s="851" t="s">
        <v>490</v>
      </c>
      <c r="C1127" s="854">
        <v>0</v>
      </c>
      <c r="D1127" s="854">
        <v>0</v>
      </c>
      <c r="E1127" s="855" t="s">
        <v>1082</v>
      </c>
      <c r="F1127" s="854">
        <v>0</v>
      </c>
      <c r="G1127" s="854">
        <v>41.219619999999999</v>
      </c>
      <c r="H1127" s="855" t="s">
        <v>1082</v>
      </c>
      <c r="I1127" s="854">
        <v>189.10082</v>
      </c>
      <c r="J1127" s="855">
        <v>-0.78202304992648897</v>
      </c>
      <c r="K1127" s="854">
        <v>2669.2357099999999</v>
      </c>
      <c r="L1127" s="854">
        <v>2764.7296799999999</v>
      </c>
      <c r="M1127" s="855">
        <v>3.5775772683634521E-2</v>
      </c>
      <c r="O1127" t="s">
        <v>490</v>
      </c>
      <c r="P1127">
        <v>0</v>
      </c>
      <c r="Q1127">
        <v>0</v>
      </c>
      <c r="R1127" t="s">
        <v>1082</v>
      </c>
      <c r="S1127">
        <v>0</v>
      </c>
      <c r="T1127">
        <v>41.219619999999999</v>
      </c>
      <c r="U1127" t="s">
        <v>1082</v>
      </c>
      <c r="V1127">
        <v>189.10082</v>
      </c>
      <c r="W1127">
        <v>-0.78202304992648897</v>
      </c>
      <c r="X1127">
        <v>2669.2357099999999</v>
      </c>
      <c r="Y1127">
        <v>2764.7296799999999</v>
      </c>
      <c r="Z1127">
        <v>3.5775772683634521E-2</v>
      </c>
      <c r="AC1127" t="s">
        <v>490</v>
      </c>
      <c r="AD1127">
        <v>2764.7296799999999</v>
      </c>
      <c r="AF1127" t="s">
        <v>490</v>
      </c>
      <c r="AG1127">
        <v>3.5775772683634521E-2</v>
      </c>
    </row>
    <row r="1128" spans="1:33" hidden="1">
      <c r="A1128" s="851" t="s">
        <v>5129</v>
      </c>
      <c r="B1128" s="851" t="s">
        <v>490</v>
      </c>
      <c r="C1128" s="854">
        <v>195.25174000000001</v>
      </c>
      <c r="D1128" s="854">
        <v>5.1062399999999997</v>
      </c>
      <c r="E1128" s="855">
        <v>-0.97384791551665562</v>
      </c>
      <c r="F1128" s="854">
        <v>3990.4437499999999</v>
      </c>
      <c r="G1128" s="854">
        <v>5139.71324</v>
      </c>
      <c r="H1128" s="855">
        <v>0.28800543548571511</v>
      </c>
      <c r="I1128" s="854">
        <v>4719.5676999999996</v>
      </c>
      <c r="J1128" s="855">
        <v>8.9022039031244393E-2</v>
      </c>
      <c r="K1128" s="854">
        <v>43721.651030000001</v>
      </c>
      <c r="L1128" s="854">
        <v>50244.333879999998</v>
      </c>
      <c r="M1128" s="855">
        <v>0.1491865630948932</v>
      </c>
      <c r="O1128" t="s">
        <v>490</v>
      </c>
      <c r="P1128">
        <v>195.25174000000001</v>
      </c>
      <c r="Q1128">
        <v>5.1062399999999997</v>
      </c>
      <c r="R1128">
        <v>-0.97384791551665562</v>
      </c>
      <c r="S1128">
        <v>3990.4437499999999</v>
      </c>
      <c r="T1128">
        <v>5139.71324</v>
      </c>
      <c r="U1128">
        <v>0.28800543548571511</v>
      </c>
      <c r="V1128">
        <v>4719.5676999999996</v>
      </c>
      <c r="W1128">
        <v>8.9022039031244393E-2</v>
      </c>
      <c r="X1128">
        <v>43721.651030000001</v>
      </c>
      <c r="Y1128">
        <v>50244.333879999998</v>
      </c>
      <c r="Z1128">
        <v>0.1491865630948932</v>
      </c>
      <c r="AC1128" t="s">
        <v>490</v>
      </c>
      <c r="AD1128">
        <v>50244.333879999998</v>
      </c>
      <c r="AF1128" t="s">
        <v>490</v>
      </c>
      <c r="AG1128">
        <v>0.1491865630948932</v>
      </c>
    </row>
    <row r="1129" spans="1:33" hidden="1">
      <c r="A1129" s="851" t="s">
        <v>5130</v>
      </c>
      <c r="B1129" s="851" t="s">
        <v>490</v>
      </c>
      <c r="C1129" s="854">
        <v>0.27222000000000002</v>
      </c>
      <c r="D1129" s="854">
        <v>0</v>
      </c>
      <c r="E1129" s="855">
        <v>-1</v>
      </c>
      <c r="F1129" s="854">
        <v>61.717039999999997</v>
      </c>
      <c r="G1129" s="854">
        <v>102.89295</v>
      </c>
      <c r="H1129" s="855">
        <v>0.66717246971014821</v>
      </c>
      <c r="I1129" s="854">
        <v>76.866870000000006</v>
      </c>
      <c r="J1129" s="855">
        <v>0.33858644172710539</v>
      </c>
      <c r="K1129" s="854">
        <v>365.46782999999999</v>
      </c>
      <c r="L1129" s="854">
        <v>732.49631999999997</v>
      </c>
      <c r="M1129" s="855">
        <v>1.0042703074577042</v>
      </c>
      <c r="O1129" t="s">
        <v>490</v>
      </c>
      <c r="P1129">
        <v>0.27222000000000002</v>
      </c>
      <c r="Q1129">
        <v>0</v>
      </c>
      <c r="R1129">
        <v>-1</v>
      </c>
      <c r="S1129">
        <v>61.717039999999997</v>
      </c>
      <c r="T1129">
        <v>102.89295</v>
      </c>
      <c r="U1129">
        <v>0.66717246971014821</v>
      </c>
      <c r="V1129">
        <v>76.866870000000006</v>
      </c>
      <c r="W1129">
        <v>0.33858644172710539</v>
      </c>
      <c r="X1129">
        <v>365.46782999999999</v>
      </c>
      <c r="Y1129">
        <v>732.49631999999997</v>
      </c>
      <c r="Z1129">
        <v>1.0042703074577042</v>
      </c>
      <c r="AC1129" t="s">
        <v>490</v>
      </c>
      <c r="AD1129">
        <v>732.49631999999997</v>
      </c>
      <c r="AF1129" t="s">
        <v>490</v>
      </c>
      <c r="AG1129">
        <v>1.0042703074577042</v>
      </c>
    </row>
    <row r="1130" spans="1:33" hidden="1">
      <c r="A1130" s="851" t="s">
        <v>5131</v>
      </c>
      <c r="B1130" s="851" t="s">
        <v>490</v>
      </c>
      <c r="C1130" s="854">
        <v>16.786190000000001</v>
      </c>
      <c r="D1130" s="854">
        <v>0</v>
      </c>
      <c r="E1130" s="855">
        <v>-1</v>
      </c>
      <c r="F1130" s="854">
        <v>63.969279999999998</v>
      </c>
      <c r="G1130" s="854">
        <v>242.06527</v>
      </c>
      <c r="H1130" s="855">
        <v>2.7840862051284616</v>
      </c>
      <c r="I1130" s="854">
        <v>44.266759999999998</v>
      </c>
      <c r="J1130" s="855">
        <v>4.4683304131587676</v>
      </c>
      <c r="K1130" s="854">
        <v>915.50293999999997</v>
      </c>
      <c r="L1130" s="854">
        <v>1739.70137</v>
      </c>
      <c r="M1130" s="855">
        <v>0.90026846882654477</v>
      </c>
      <c r="O1130" t="s">
        <v>490</v>
      </c>
      <c r="P1130">
        <v>16.786190000000001</v>
      </c>
      <c r="Q1130">
        <v>0</v>
      </c>
      <c r="R1130">
        <v>-1</v>
      </c>
      <c r="S1130">
        <v>63.969279999999998</v>
      </c>
      <c r="T1130">
        <v>242.06527</v>
      </c>
      <c r="U1130">
        <v>2.7840862051284616</v>
      </c>
      <c r="V1130">
        <v>44.266759999999998</v>
      </c>
      <c r="W1130">
        <v>4.4683304131587676</v>
      </c>
      <c r="X1130">
        <v>915.50293999999997</v>
      </c>
      <c r="Y1130">
        <v>1739.70137</v>
      </c>
      <c r="Z1130">
        <v>0.90026846882654477</v>
      </c>
      <c r="AC1130" t="s">
        <v>490</v>
      </c>
      <c r="AD1130">
        <v>1739.70137</v>
      </c>
      <c r="AF1130" t="s">
        <v>490</v>
      </c>
      <c r="AG1130">
        <v>0.90026846882654477</v>
      </c>
    </row>
    <row r="1131" spans="1:33" hidden="1">
      <c r="A1131" s="851" t="s">
        <v>5132</v>
      </c>
      <c r="B1131" s="851" t="s">
        <v>490</v>
      </c>
      <c r="C1131" s="854">
        <v>0</v>
      </c>
      <c r="D1131" s="854">
        <v>0</v>
      </c>
      <c r="E1131" s="855" t="s">
        <v>1082</v>
      </c>
      <c r="F1131" s="854">
        <v>8.2263300000000008</v>
      </c>
      <c r="G1131" s="854">
        <v>8.0365099999999998</v>
      </c>
      <c r="H1131" s="855">
        <v>-2.307468822670633E-2</v>
      </c>
      <c r="I1131" s="854">
        <v>0</v>
      </c>
      <c r="J1131" s="855" t="s">
        <v>1082</v>
      </c>
      <c r="K1131" s="854">
        <v>42.612969999999997</v>
      </c>
      <c r="L1131" s="854">
        <v>40.450830000000003</v>
      </c>
      <c r="M1131" s="855">
        <v>-5.0739012089511593E-2</v>
      </c>
      <c r="O1131" t="s">
        <v>490</v>
      </c>
      <c r="P1131">
        <v>0</v>
      </c>
      <c r="Q1131">
        <v>0</v>
      </c>
      <c r="R1131" t="s">
        <v>1082</v>
      </c>
      <c r="S1131">
        <v>8.2263300000000008</v>
      </c>
      <c r="T1131">
        <v>8.0365099999999998</v>
      </c>
      <c r="U1131">
        <v>-2.307468822670633E-2</v>
      </c>
      <c r="V1131">
        <v>0</v>
      </c>
      <c r="W1131" t="s">
        <v>1082</v>
      </c>
      <c r="X1131">
        <v>42.612969999999997</v>
      </c>
      <c r="Y1131">
        <v>40.450830000000003</v>
      </c>
      <c r="Z1131">
        <v>-5.0739012089511593E-2</v>
      </c>
      <c r="AC1131" t="s">
        <v>490</v>
      </c>
      <c r="AD1131">
        <v>40.450830000000003</v>
      </c>
      <c r="AF1131" t="s">
        <v>490</v>
      </c>
      <c r="AG1131">
        <v>-5.0739012089511593E-2</v>
      </c>
    </row>
    <row r="1132" spans="1:33" hidden="1">
      <c r="A1132" s="851" t="s">
        <v>5133</v>
      </c>
      <c r="B1132" s="851" t="s">
        <v>490</v>
      </c>
      <c r="C1132" s="854">
        <v>2.24932</v>
      </c>
      <c r="D1132" s="854">
        <v>0</v>
      </c>
      <c r="E1132" s="855">
        <v>-1</v>
      </c>
      <c r="F1132" s="854">
        <v>2.24932</v>
      </c>
      <c r="G1132" s="854">
        <v>0</v>
      </c>
      <c r="H1132" s="855">
        <v>-1</v>
      </c>
      <c r="I1132" s="854">
        <v>1.8318399999999999</v>
      </c>
      <c r="J1132" s="855">
        <v>-1</v>
      </c>
      <c r="K1132" s="854">
        <v>64.175830000000005</v>
      </c>
      <c r="L1132" s="854">
        <v>63.972830000000002</v>
      </c>
      <c r="M1132" s="855">
        <v>-3.1631846444371003E-3</v>
      </c>
      <c r="O1132" t="s">
        <v>490</v>
      </c>
      <c r="P1132">
        <v>2.24932</v>
      </c>
      <c r="Q1132">
        <v>0</v>
      </c>
      <c r="R1132">
        <v>-1</v>
      </c>
      <c r="S1132">
        <v>2.24932</v>
      </c>
      <c r="T1132">
        <v>0</v>
      </c>
      <c r="U1132">
        <v>-1</v>
      </c>
      <c r="V1132">
        <v>1.8318399999999999</v>
      </c>
      <c r="W1132">
        <v>-1</v>
      </c>
      <c r="X1132">
        <v>64.175830000000005</v>
      </c>
      <c r="Y1132">
        <v>63.972830000000002</v>
      </c>
      <c r="Z1132">
        <v>-3.1631846444371003E-3</v>
      </c>
      <c r="AC1132" t="s">
        <v>490</v>
      </c>
      <c r="AD1132">
        <v>63.972830000000002</v>
      </c>
      <c r="AF1132" t="s">
        <v>490</v>
      </c>
      <c r="AG1132">
        <v>-3.1631846444371003E-3</v>
      </c>
    </row>
    <row r="1133" spans="1:33" hidden="1">
      <c r="A1133" s="851" t="s">
        <v>5134</v>
      </c>
      <c r="B1133" s="851" t="s">
        <v>490</v>
      </c>
      <c r="C1133" s="854">
        <v>87.512169999999998</v>
      </c>
      <c r="D1133" s="854">
        <v>10.00403</v>
      </c>
      <c r="E1133" s="855">
        <v>-0.88568412827610143</v>
      </c>
      <c r="F1133" s="854">
        <v>389.82265999999998</v>
      </c>
      <c r="G1133" s="854">
        <v>377.52116000000001</v>
      </c>
      <c r="H1133" s="855">
        <v>-3.1556657070679228E-2</v>
      </c>
      <c r="I1133" s="854">
        <v>237.96877000000001</v>
      </c>
      <c r="J1133" s="855">
        <v>0.58643153049032448</v>
      </c>
      <c r="K1133" s="854">
        <v>4121.5302700000002</v>
      </c>
      <c r="L1133" s="854">
        <v>4929.56556</v>
      </c>
      <c r="M1133" s="855">
        <v>0.19605225172833673</v>
      </c>
      <c r="O1133" t="s">
        <v>490</v>
      </c>
      <c r="P1133">
        <v>87.512169999999998</v>
      </c>
      <c r="Q1133">
        <v>10.00403</v>
      </c>
      <c r="R1133">
        <v>-0.88568412827610143</v>
      </c>
      <c r="S1133">
        <v>389.82265999999998</v>
      </c>
      <c r="T1133">
        <v>377.52116000000001</v>
      </c>
      <c r="U1133">
        <v>-3.1556657070679228E-2</v>
      </c>
      <c r="V1133">
        <v>237.96877000000001</v>
      </c>
      <c r="W1133">
        <v>0.58643153049032448</v>
      </c>
      <c r="X1133">
        <v>4121.5302700000002</v>
      </c>
      <c r="Y1133">
        <v>4929.56556</v>
      </c>
      <c r="Z1133">
        <v>0.19605225172833673</v>
      </c>
      <c r="AC1133" t="s">
        <v>490</v>
      </c>
      <c r="AD1133">
        <v>4929.56556</v>
      </c>
      <c r="AF1133" t="s">
        <v>490</v>
      </c>
      <c r="AG1133">
        <v>0.19605225172833673</v>
      </c>
    </row>
    <row r="1134" spans="1:33" hidden="1">
      <c r="A1134" s="851" t="s">
        <v>5135</v>
      </c>
      <c r="B1134" s="851" t="s">
        <v>490</v>
      </c>
      <c r="C1134" s="854">
        <v>0</v>
      </c>
      <c r="D1134" s="854">
        <v>0</v>
      </c>
      <c r="E1134" s="855" t="s">
        <v>1082</v>
      </c>
      <c r="F1134" s="854">
        <v>19.42625</v>
      </c>
      <c r="G1134" s="854">
        <v>97.267750000000007</v>
      </c>
      <c r="H1134" s="855">
        <v>4.0070265748664831</v>
      </c>
      <c r="I1134" s="854">
        <v>57.3474</v>
      </c>
      <c r="J1134" s="855">
        <v>0.69611438356403266</v>
      </c>
      <c r="K1134" s="854">
        <v>428.24684999999999</v>
      </c>
      <c r="L1134" s="854">
        <v>859.45745999999997</v>
      </c>
      <c r="M1134" s="855">
        <v>1.0069206813780416</v>
      </c>
      <c r="O1134" t="s">
        <v>490</v>
      </c>
      <c r="P1134">
        <v>0</v>
      </c>
      <c r="Q1134">
        <v>0</v>
      </c>
      <c r="R1134" t="s">
        <v>1082</v>
      </c>
      <c r="S1134">
        <v>19.42625</v>
      </c>
      <c r="T1134">
        <v>97.267750000000007</v>
      </c>
      <c r="U1134">
        <v>4.0070265748664831</v>
      </c>
      <c r="V1134">
        <v>57.3474</v>
      </c>
      <c r="W1134">
        <v>0.69611438356403266</v>
      </c>
      <c r="X1134">
        <v>428.24684999999999</v>
      </c>
      <c r="Y1134">
        <v>859.45745999999997</v>
      </c>
      <c r="Z1134">
        <v>1.0069206813780416</v>
      </c>
      <c r="AC1134" t="s">
        <v>490</v>
      </c>
      <c r="AD1134">
        <v>859.45745999999997</v>
      </c>
      <c r="AF1134" t="s">
        <v>490</v>
      </c>
      <c r="AG1134">
        <v>1.0069206813780416</v>
      </c>
    </row>
    <row r="1135" spans="1:33" hidden="1">
      <c r="A1135" s="851" t="s">
        <v>5136</v>
      </c>
      <c r="B1135" s="851" t="s">
        <v>490</v>
      </c>
      <c r="C1135" s="854">
        <v>0</v>
      </c>
      <c r="D1135" s="854">
        <v>0</v>
      </c>
      <c r="E1135" s="855" t="s">
        <v>1082</v>
      </c>
      <c r="F1135" s="854">
        <v>50.946959999999997</v>
      </c>
      <c r="G1135" s="854">
        <v>248.76933</v>
      </c>
      <c r="H1135" s="855">
        <v>3.8829082245535362</v>
      </c>
      <c r="I1135" s="854">
        <v>176.67310000000001</v>
      </c>
      <c r="J1135" s="855">
        <v>0.40807700776179279</v>
      </c>
      <c r="K1135" s="854">
        <v>1063.14753</v>
      </c>
      <c r="L1135" s="854">
        <v>2042.6934000000001</v>
      </c>
      <c r="M1135" s="855">
        <v>0.92136400862446632</v>
      </c>
      <c r="O1135" t="s">
        <v>490</v>
      </c>
      <c r="P1135">
        <v>0</v>
      </c>
      <c r="Q1135">
        <v>0</v>
      </c>
      <c r="R1135" t="s">
        <v>1082</v>
      </c>
      <c r="S1135">
        <v>50.946959999999997</v>
      </c>
      <c r="T1135">
        <v>248.76933</v>
      </c>
      <c r="U1135">
        <v>3.8829082245535362</v>
      </c>
      <c r="V1135">
        <v>176.67310000000001</v>
      </c>
      <c r="W1135">
        <v>0.40807700776179279</v>
      </c>
      <c r="X1135">
        <v>1063.14753</v>
      </c>
      <c r="Y1135">
        <v>2042.6934000000001</v>
      </c>
      <c r="Z1135">
        <v>0.92136400862446632</v>
      </c>
      <c r="AC1135" t="s">
        <v>490</v>
      </c>
      <c r="AD1135">
        <v>2042.6934000000001</v>
      </c>
      <c r="AF1135" t="s">
        <v>490</v>
      </c>
      <c r="AG1135">
        <v>0.92136400862446632</v>
      </c>
    </row>
    <row r="1136" spans="1:33" hidden="1">
      <c r="A1136" s="851" t="s">
        <v>5138</v>
      </c>
      <c r="B1136" s="851" t="s">
        <v>490</v>
      </c>
      <c r="C1136" s="854">
        <v>9.8653399999999998</v>
      </c>
      <c r="D1136" s="854">
        <v>11.02753</v>
      </c>
      <c r="E1136" s="855">
        <v>0.11780536707300526</v>
      </c>
      <c r="F1136" s="854">
        <v>146.32722999999999</v>
      </c>
      <c r="G1136" s="854">
        <v>68.33193</v>
      </c>
      <c r="H1136" s="855">
        <v>-0.53301972572022305</v>
      </c>
      <c r="I1136" s="854">
        <v>62.44735</v>
      </c>
      <c r="J1136" s="855">
        <v>9.423266159412691E-2</v>
      </c>
      <c r="K1136" s="854">
        <v>894.75144999999998</v>
      </c>
      <c r="L1136" s="854">
        <v>1489.4196099999999</v>
      </c>
      <c r="M1136" s="855">
        <v>0.66461826912937672</v>
      </c>
      <c r="O1136" t="s">
        <v>490</v>
      </c>
      <c r="P1136">
        <v>9.8653399999999998</v>
      </c>
      <c r="Q1136">
        <v>11.02753</v>
      </c>
      <c r="R1136">
        <v>0.11780536707300526</v>
      </c>
      <c r="S1136">
        <v>146.32722999999999</v>
      </c>
      <c r="T1136">
        <v>68.33193</v>
      </c>
      <c r="U1136">
        <v>-0.53301972572022305</v>
      </c>
      <c r="V1136">
        <v>62.44735</v>
      </c>
      <c r="W1136">
        <v>9.423266159412691E-2</v>
      </c>
      <c r="X1136">
        <v>894.75144999999998</v>
      </c>
      <c r="Y1136">
        <v>1489.4196099999999</v>
      </c>
      <c r="Z1136">
        <v>0.66461826912937672</v>
      </c>
      <c r="AC1136" t="s">
        <v>490</v>
      </c>
      <c r="AD1136">
        <v>1489.4196099999999</v>
      </c>
      <c r="AF1136" t="s">
        <v>490</v>
      </c>
      <c r="AG1136">
        <v>0.66461826912937672</v>
      </c>
    </row>
    <row r="1137" spans="1:33" hidden="1">
      <c r="A1137" s="851" t="s">
        <v>5139</v>
      </c>
      <c r="B1137" s="851" t="s">
        <v>490</v>
      </c>
      <c r="C1137" s="854">
        <v>0</v>
      </c>
      <c r="D1137" s="854">
        <v>0</v>
      </c>
      <c r="E1137" s="855" t="s">
        <v>1082</v>
      </c>
      <c r="F1137" s="854">
        <v>0</v>
      </c>
      <c r="G1137" s="854">
        <v>0</v>
      </c>
      <c r="H1137" s="855" t="s">
        <v>1082</v>
      </c>
      <c r="I1137" s="854">
        <v>0</v>
      </c>
      <c r="J1137" s="855" t="s">
        <v>1082</v>
      </c>
      <c r="K1137" s="854">
        <v>8.6181999999999999</v>
      </c>
      <c r="L1137" s="854">
        <v>0</v>
      </c>
      <c r="M1137" s="855">
        <v>-1</v>
      </c>
      <c r="O1137" t="s">
        <v>490</v>
      </c>
      <c r="P1137">
        <v>0</v>
      </c>
      <c r="Q1137">
        <v>0</v>
      </c>
      <c r="R1137" t="s">
        <v>1082</v>
      </c>
      <c r="S1137">
        <v>0</v>
      </c>
      <c r="T1137">
        <v>0</v>
      </c>
      <c r="U1137" t="s">
        <v>1082</v>
      </c>
      <c r="V1137">
        <v>0</v>
      </c>
      <c r="W1137" t="s">
        <v>1082</v>
      </c>
      <c r="X1137">
        <v>8.6181999999999999</v>
      </c>
      <c r="Y1137">
        <v>0</v>
      </c>
      <c r="Z1137">
        <v>-1</v>
      </c>
      <c r="AC1137" t="s">
        <v>490</v>
      </c>
      <c r="AD1137">
        <v>0</v>
      </c>
      <c r="AF1137" t="s">
        <v>490</v>
      </c>
      <c r="AG1137">
        <v>-1</v>
      </c>
    </row>
    <row r="1138" spans="1:33" hidden="1">
      <c r="A1138" s="851" t="s">
        <v>5140</v>
      </c>
      <c r="B1138" s="851" t="s">
        <v>490</v>
      </c>
      <c r="C1138" s="854">
        <v>0</v>
      </c>
      <c r="D1138" s="854">
        <v>0</v>
      </c>
      <c r="E1138" s="855" t="s">
        <v>1082</v>
      </c>
      <c r="F1138" s="854">
        <v>0</v>
      </c>
      <c r="G1138" s="854">
        <v>146.86366000000001</v>
      </c>
      <c r="H1138" s="855" t="s">
        <v>1082</v>
      </c>
      <c r="I1138" s="854">
        <v>197.93552</v>
      </c>
      <c r="J1138" s="855">
        <v>-0.25802271365947849</v>
      </c>
      <c r="K1138" s="854">
        <v>0</v>
      </c>
      <c r="L1138" s="854">
        <v>350.75675999999999</v>
      </c>
      <c r="M1138" s="855" t="s">
        <v>1082</v>
      </c>
      <c r="O1138" t="s">
        <v>490</v>
      </c>
      <c r="P1138">
        <v>0</v>
      </c>
      <c r="Q1138">
        <v>0</v>
      </c>
      <c r="R1138" t="s">
        <v>1082</v>
      </c>
      <c r="S1138">
        <v>0</v>
      </c>
      <c r="T1138">
        <v>146.86366000000001</v>
      </c>
      <c r="U1138" t="s">
        <v>1082</v>
      </c>
      <c r="V1138">
        <v>197.93552</v>
      </c>
      <c r="W1138">
        <v>-0.25802271365947849</v>
      </c>
      <c r="X1138">
        <v>0</v>
      </c>
      <c r="Y1138">
        <v>350.75675999999999</v>
      </c>
      <c r="Z1138" t="s">
        <v>1082</v>
      </c>
      <c r="AC1138" t="s">
        <v>490</v>
      </c>
      <c r="AD1138">
        <v>350.75675999999999</v>
      </c>
      <c r="AF1138" t="s">
        <v>490</v>
      </c>
      <c r="AG1138" t="s">
        <v>1082</v>
      </c>
    </row>
    <row r="1139" spans="1:33" hidden="1">
      <c r="A1139" s="851" t="s">
        <v>5141</v>
      </c>
      <c r="B1139" s="851" t="s">
        <v>490</v>
      </c>
      <c r="C1139" s="854">
        <v>0</v>
      </c>
      <c r="D1139" s="854">
        <v>0</v>
      </c>
      <c r="E1139" s="855" t="s">
        <v>1082</v>
      </c>
      <c r="F1139" s="854">
        <v>0</v>
      </c>
      <c r="G1139" s="854">
        <v>0</v>
      </c>
      <c r="H1139" s="855" t="s">
        <v>1082</v>
      </c>
      <c r="I1139" s="854">
        <v>0</v>
      </c>
      <c r="J1139" s="855" t="s">
        <v>1082</v>
      </c>
      <c r="K1139" s="854">
        <v>667.37456999999995</v>
      </c>
      <c r="L1139" s="854">
        <v>655.57622000000003</v>
      </c>
      <c r="M1139" s="855">
        <v>-1.7678752728021885E-2</v>
      </c>
      <c r="O1139" t="s">
        <v>490</v>
      </c>
      <c r="P1139">
        <v>0</v>
      </c>
      <c r="Q1139">
        <v>0</v>
      </c>
      <c r="R1139" t="s">
        <v>1082</v>
      </c>
      <c r="S1139">
        <v>0</v>
      </c>
      <c r="T1139">
        <v>0</v>
      </c>
      <c r="U1139" t="s">
        <v>1082</v>
      </c>
      <c r="V1139">
        <v>0</v>
      </c>
      <c r="W1139" t="s">
        <v>1082</v>
      </c>
      <c r="X1139">
        <v>667.37456999999995</v>
      </c>
      <c r="Y1139">
        <v>655.57622000000003</v>
      </c>
      <c r="Z1139">
        <v>-1.7678752728021885E-2</v>
      </c>
      <c r="AC1139" t="s">
        <v>490</v>
      </c>
      <c r="AD1139">
        <v>655.57622000000003</v>
      </c>
      <c r="AF1139" t="s">
        <v>490</v>
      </c>
      <c r="AG1139">
        <v>-1.7678752728021885E-2</v>
      </c>
    </row>
    <row r="1140" spans="1:33" hidden="1">
      <c r="A1140" s="851" t="s">
        <v>5142</v>
      </c>
      <c r="B1140" s="851" t="s">
        <v>490</v>
      </c>
      <c r="C1140" s="854">
        <v>0</v>
      </c>
      <c r="D1140" s="854">
        <v>0</v>
      </c>
      <c r="E1140" s="855" t="s">
        <v>1082</v>
      </c>
      <c r="F1140" s="854">
        <v>1954.44166</v>
      </c>
      <c r="G1140" s="854">
        <v>2791.7034800000001</v>
      </c>
      <c r="H1140" s="855">
        <v>0.42838926182119974</v>
      </c>
      <c r="I1140" s="854">
        <v>2691.4160200000001</v>
      </c>
      <c r="J1140" s="855">
        <v>3.7261968887292385E-2</v>
      </c>
      <c r="K1140" s="854">
        <v>24334.855319999999</v>
      </c>
      <c r="L1140" s="854">
        <v>25472.467079999999</v>
      </c>
      <c r="M1140" s="855">
        <v>4.6748244238174586E-2</v>
      </c>
      <c r="O1140" t="s">
        <v>490</v>
      </c>
      <c r="P1140">
        <v>0</v>
      </c>
      <c r="Q1140">
        <v>0</v>
      </c>
      <c r="R1140" t="s">
        <v>1082</v>
      </c>
      <c r="S1140">
        <v>1954.44166</v>
      </c>
      <c r="T1140">
        <v>2791.7034800000001</v>
      </c>
      <c r="U1140">
        <v>0.42838926182119974</v>
      </c>
      <c r="V1140">
        <v>2691.4160200000001</v>
      </c>
      <c r="W1140">
        <v>3.7261968887292385E-2</v>
      </c>
      <c r="X1140">
        <v>24334.855319999999</v>
      </c>
      <c r="Y1140">
        <v>25472.467079999999</v>
      </c>
      <c r="Z1140">
        <v>4.6748244238174586E-2</v>
      </c>
      <c r="AC1140" t="s">
        <v>490</v>
      </c>
      <c r="AD1140">
        <v>25472.467079999999</v>
      </c>
      <c r="AF1140" t="s">
        <v>490</v>
      </c>
      <c r="AG1140">
        <v>4.6748244238174586E-2</v>
      </c>
    </row>
    <row r="1141" spans="1:33" hidden="1">
      <c r="A1141" s="851" t="s">
        <v>5143</v>
      </c>
      <c r="B1141" s="851" t="s">
        <v>490</v>
      </c>
      <c r="C1141" s="854">
        <v>0</v>
      </c>
      <c r="D1141" s="854">
        <v>0</v>
      </c>
      <c r="E1141" s="855" t="s">
        <v>1082</v>
      </c>
      <c r="F1141" s="854">
        <v>0</v>
      </c>
      <c r="G1141" s="854">
        <v>127.68</v>
      </c>
      <c r="H1141" s="855" t="s">
        <v>1082</v>
      </c>
      <c r="I1141" s="854">
        <v>155.63952</v>
      </c>
      <c r="J1141" s="855">
        <v>-0.17964280537488164</v>
      </c>
      <c r="K1141" s="854">
        <v>755.04042000000004</v>
      </c>
      <c r="L1141" s="854">
        <v>1498.11943</v>
      </c>
      <c r="M1141" s="855">
        <v>0.98415792097593902</v>
      </c>
      <c r="O1141" t="s">
        <v>490</v>
      </c>
      <c r="P1141">
        <v>0</v>
      </c>
      <c r="Q1141">
        <v>0</v>
      </c>
      <c r="R1141" t="s">
        <v>1082</v>
      </c>
      <c r="S1141">
        <v>0</v>
      </c>
      <c r="T1141">
        <v>127.68</v>
      </c>
      <c r="U1141" t="s">
        <v>1082</v>
      </c>
      <c r="V1141">
        <v>155.63952</v>
      </c>
      <c r="W1141">
        <v>-0.17964280537488164</v>
      </c>
      <c r="X1141">
        <v>755.04042000000004</v>
      </c>
      <c r="Y1141">
        <v>1498.11943</v>
      </c>
      <c r="Z1141">
        <v>0.98415792097593902</v>
      </c>
      <c r="AC1141" t="s">
        <v>490</v>
      </c>
      <c r="AD1141">
        <v>1498.11943</v>
      </c>
      <c r="AF1141" t="s">
        <v>490</v>
      </c>
      <c r="AG1141">
        <v>0.98415792097593902</v>
      </c>
    </row>
    <row r="1142" spans="1:33" hidden="1">
      <c r="A1142" s="851" t="s">
        <v>5144</v>
      </c>
      <c r="B1142" s="851" t="s">
        <v>490</v>
      </c>
      <c r="C1142" s="854">
        <v>22.31908</v>
      </c>
      <c r="D1142" s="854">
        <v>25.316759999999999</v>
      </c>
      <c r="E1142" s="855">
        <v>0.13431019558153823</v>
      </c>
      <c r="F1142" s="854">
        <v>508.09881000000001</v>
      </c>
      <c r="G1142" s="854">
        <v>465.34514999999999</v>
      </c>
      <c r="H1142" s="855">
        <v>-8.41443812867817E-2</v>
      </c>
      <c r="I1142" s="854">
        <v>180.63329999999999</v>
      </c>
      <c r="J1142" s="855">
        <v>1.5761869489180569</v>
      </c>
      <c r="K1142" s="854">
        <v>5216.6624899999997</v>
      </c>
      <c r="L1142" s="854">
        <v>4211.4529899999998</v>
      </c>
      <c r="M1142" s="855">
        <v>-0.19269207120969023</v>
      </c>
      <c r="O1142" t="s">
        <v>490</v>
      </c>
      <c r="P1142">
        <v>22.31908</v>
      </c>
      <c r="Q1142">
        <v>25.316759999999999</v>
      </c>
      <c r="R1142">
        <v>0.13431019558153823</v>
      </c>
      <c r="S1142">
        <v>508.09881000000001</v>
      </c>
      <c r="T1142">
        <v>465.34514999999999</v>
      </c>
      <c r="U1142">
        <v>-8.41443812867817E-2</v>
      </c>
      <c r="V1142">
        <v>180.63329999999999</v>
      </c>
      <c r="W1142">
        <v>1.5761869489180569</v>
      </c>
      <c r="X1142">
        <v>5216.6624899999997</v>
      </c>
      <c r="Y1142">
        <v>4211.4529899999998</v>
      </c>
      <c r="Z1142">
        <v>-0.19269207120969023</v>
      </c>
      <c r="AC1142" t="s">
        <v>490</v>
      </c>
      <c r="AD1142">
        <v>4211.4529899999998</v>
      </c>
      <c r="AF1142" t="s">
        <v>490</v>
      </c>
      <c r="AG1142">
        <v>-0.19269207120969023</v>
      </c>
    </row>
    <row r="1143" spans="1:33" hidden="1">
      <c r="A1143" s="852" t="s">
        <v>735</v>
      </c>
      <c r="B1143" s="852" t="s">
        <v>490</v>
      </c>
      <c r="C1143" s="856">
        <v>334.87142999999998</v>
      </c>
      <c r="D1143" s="856">
        <v>51.454560000000001</v>
      </c>
      <c r="E1143" s="857">
        <v>-0.84634532722006173</v>
      </c>
      <c r="F1143" s="856">
        <v>7399.6886699999995</v>
      </c>
      <c r="G1143" s="856">
        <v>10181.851269999999</v>
      </c>
      <c r="H1143" s="857">
        <v>0.37598373716444478</v>
      </c>
      <c r="I1143" s="856">
        <v>9369.3938899999994</v>
      </c>
      <c r="J1143" s="857">
        <v>8.6713974194973176E-2</v>
      </c>
      <c r="K1143" s="856">
        <v>89921.036559999993</v>
      </c>
      <c r="L1143" s="856">
        <v>101682.81662</v>
      </c>
      <c r="M1143" s="857">
        <v>0.1308012063690116</v>
      </c>
      <c r="O1143" t="s">
        <v>490</v>
      </c>
      <c r="P1143">
        <v>334.87142999999998</v>
      </c>
      <c r="Q1143">
        <v>51.454560000000001</v>
      </c>
      <c r="R1143">
        <v>-0.84634532722006173</v>
      </c>
      <c r="S1143">
        <v>7399.6886699999995</v>
      </c>
      <c r="T1143">
        <v>10181.851269999999</v>
      </c>
      <c r="U1143">
        <v>0.37598373716444478</v>
      </c>
      <c r="V1143">
        <v>9369.3938899999994</v>
      </c>
      <c r="W1143">
        <v>8.6713974194973176E-2</v>
      </c>
      <c r="X1143">
        <v>89921.036559999993</v>
      </c>
      <c r="Y1143">
        <v>101682.81662</v>
      </c>
      <c r="Z1143">
        <v>0.1308012063690116</v>
      </c>
      <c r="AC1143" t="s">
        <v>490</v>
      </c>
      <c r="AD1143">
        <v>101682.81662</v>
      </c>
      <c r="AF1143" t="s">
        <v>490</v>
      </c>
      <c r="AG1143">
        <v>0.1308012063690116</v>
      </c>
    </row>
    <row r="1144" spans="1:33" hidden="1">
      <c r="A1144" s="851" t="s">
        <v>5119</v>
      </c>
      <c r="B1144" s="851" t="s">
        <v>5107</v>
      </c>
      <c r="C1144" s="854">
        <v>0</v>
      </c>
      <c r="D1144" s="854">
        <v>0</v>
      </c>
      <c r="E1144" s="855" t="s">
        <v>1082</v>
      </c>
      <c r="F1144" s="854">
        <v>0</v>
      </c>
      <c r="G1144" s="854">
        <v>46.854419999999998</v>
      </c>
      <c r="H1144" s="855" t="s">
        <v>1082</v>
      </c>
      <c r="I1144" s="854">
        <v>0.43270999999999998</v>
      </c>
      <c r="J1144" s="855">
        <v>107.28134316285734</v>
      </c>
      <c r="K1144" s="854">
        <v>10.672790000000001</v>
      </c>
      <c r="L1144" s="854">
        <v>124.37581</v>
      </c>
      <c r="M1144" s="855">
        <v>10.653542325858561</v>
      </c>
      <c r="O1144" t="s">
        <v>5107</v>
      </c>
      <c r="P1144">
        <v>0</v>
      </c>
      <c r="Q1144">
        <v>0</v>
      </c>
      <c r="R1144" t="s">
        <v>1082</v>
      </c>
      <c r="S1144">
        <v>0</v>
      </c>
      <c r="T1144">
        <v>46.854419999999998</v>
      </c>
      <c r="U1144" t="s">
        <v>1082</v>
      </c>
      <c r="V1144">
        <v>0.43270999999999998</v>
      </c>
      <c r="W1144">
        <v>107.28134316285734</v>
      </c>
      <c r="X1144">
        <v>10.672790000000001</v>
      </c>
      <c r="Y1144">
        <v>124.37581</v>
      </c>
      <c r="Z1144">
        <v>10.653542325858561</v>
      </c>
      <c r="AC1144" t="s">
        <v>5107</v>
      </c>
      <c r="AD1144">
        <v>124.37581</v>
      </c>
      <c r="AF1144" t="s">
        <v>5107</v>
      </c>
      <c r="AG1144">
        <v>10.653542325858561</v>
      </c>
    </row>
    <row r="1145" spans="1:33" hidden="1">
      <c r="A1145" s="851" t="s">
        <v>5120</v>
      </c>
      <c r="B1145" s="851" t="s">
        <v>5107</v>
      </c>
      <c r="C1145" s="854">
        <v>0</v>
      </c>
      <c r="D1145" s="854">
        <v>0</v>
      </c>
      <c r="E1145" s="855" t="s">
        <v>1082</v>
      </c>
      <c r="F1145" s="854">
        <v>110.06102</v>
      </c>
      <c r="G1145" s="854">
        <v>27.232610000000001</v>
      </c>
      <c r="H1145" s="855">
        <v>-0.75256807541852688</v>
      </c>
      <c r="I1145" s="854">
        <v>50.369500000000002</v>
      </c>
      <c r="J1145" s="855">
        <v>-0.45934325335768666</v>
      </c>
      <c r="K1145" s="854">
        <v>356.30691999999999</v>
      </c>
      <c r="L1145" s="854">
        <v>296.04964000000001</v>
      </c>
      <c r="M1145" s="855">
        <v>-0.16911622148680128</v>
      </c>
      <c r="O1145" t="s">
        <v>5107</v>
      </c>
      <c r="P1145">
        <v>0</v>
      </c>
      <c r="Q1145">
        <v>0</v>
      </c>
      <c r="R1145" t="s">
        <v>1082</v>
      </c>
      <c r="S1145">
        <v>110.06102</v>
      </c>
      <c r="T1145">
        <v>27.232610000000001</v>
      </c>
      <c r="U1145">
        <v>-0.75256807541852688</v>
      </c>
      <c r="V1145">
        <v>50.369500000000002</v>
      </c>
      <c r="W1145">
        <v>-0.45934325335768666</v>
      </c>
      <c r="X1145">
        <v>356.30691999999999</v>
      </c>
      <c r="Y1145">
        <v>296.04964000000001</v>
      </c>
      <c r="Z1145">
        <v>-0.16911622148680128</v>
      </c>
      <c r="AC1145" t="s">
        <v>5107</v>
      </c>
      <c r="AD1145">
        <v>296.04964000000001</v>
      </c>
      <c r="AF1145" t="s">
        <v>5107</v>
      </c>
      <c r="AG1145">
        <v>-0.16911622148680128</v>
      </c>
    </row>
    <row r="1146" spans="1:33" hidden="1">
      <c r="A1146" s="851" t="s">
        <v>5121</v>
      </c>
      <c r="B1146" s="851" t="s">
        <v>5107</v>
      </c>
      <c r="C1146" s="854">
        <v>3.9916900000000002</v>
      </c>
      <c r="D1146" s="854">
        <v>0</v>
      </c>
      <c r="E1146" s="855">
        <v>-1</v>
      </c>
      <c r="F1146" s="854">
        <v>1273.2668000000001</v>
      </c>
      <c r="G1146" s="854">
        <v>459.33076</v>
      </c>
      <c r="H1146" s="855">
        <v>-0.63925018699929981</v>
      </c>
      <c r="I1146" s="854">
        <v>622.60792000000004</v>
      </c>
      <c r="J1146" s="855">
        <v>-0.2622471619056822</v>
      </c>
      <c r="K1146" s="854">
        <v>11004.01395</v>
      </c>
      <c r="L1146" s="854">
        <v>10121.598389999999</v>
      </c>
      <c r="M1146" s="855">
        <v>-8.0190334546059061E-2</v>
      </c>
      <c r="O1146" t="s">
        <v>5107</v>
      </c>
      <c r="P1146">
        <v>3.9916900000000002</v>
      </c>
      <c r="Q1146">
        <v>0</v>
      </c>
      <c r="R1146">
        <v>-1</v>
      </c>
      <c r="S1146">
        <v>1273.2668000000001</v>
      </c>
      <c r="T1146">
        <v>459.33076</v>
      </c>
      <c r="U1146">
        <v>-0.63925018699929981</v>
      </c>
      <c r="V1146">
        <v>622.60792000000004</v>
      </c>
      <c r="W1146">
        <v>-0.2622471619056822</v>
      </c>
      <c r="X1146">
        <v>11004.01395</v>
      </c>
      <c r="Y1146">
        <v>10121.598389999999</v>
      </c>
      <c r="Z1146">
        <v>-8.0190334546059061E-2</v>
      </c>
      <c r="AC1146" t="s">
        <v>5107</v>
      </c>
      <c r="AD1146">
        <v>10121.598389999999</v>
      </c>
      <c r="AF1146" t="s">
        <v>5107</v>
      </c>
      <c r="AG1146">
        <v>-8.0190334546059061E-2</v>
      </c>
    </row>
    <row r="1147" spans="1:33" hidden="1">
      <c r="A1147" s="851" t="s">
        <v>5122</v>
      </c>
      <c r="B1147" s="851" t="s">
        <v>5107</v>
      </c>
      <c r="C1147" s="854">
        <v>0</v>
      </c>
      <c r="D1147" s="854">
        <v>0</v>
      </c>
      <c r="E1147" s="855" t="s">
        <v>1082</v>
      </c>
      <c r="F1147" s="854">
        <v>0</v>
      </c>
      <c r="G1147" s="854">
        <v>0</v>
      </c>
      <c r="H1147" s="855" t="s">
        <v>1082</v>
      </c>
      <c r="I1147" s="854">
        <v>0</v>
      </c>
      <c r="J1147" s="855" t="s">
        <v>1082</v>
      </c>
      <c r="K1147" s="854">
        <v>0.57210000000000005</v>
      </c>
      <c r="L1147" s="854">
        <v>0</v>
      </c>
      <c r="M1147" s="855">
        <v>-1</v>
      </c>
      <c r="O1147" t="s">
        <v>5107</v>
      </c>
      <c r="P1147">
        <v>0</v>
      </c>
      <c r="Q1147">
        <v>0</v>
      </c>
      <c r="R1147" t="s">
        <v>1082</v>
      </c>
      <c r="S1147">
        <v>0</v>
      </c>
      <c r="T1147">
        <v>0</v>
      </c>
      <c r="U1147" t="s">
        <v>1082</v>
      </c>
      <c r="V1147">
        <v>0</v>
      </c>
      <c r="W1147" t="s">
        <v>1082</v>
      </c>
      <c r="X1147">
        <v>0.57210000000000005</v>
      </c>
      <c r="Y1147">
        <v>0</v>
      </c>
      <c r="Z1147">
        <v>-1</v>
      </c>
      <c r="AC1147" t="s">
        <v>5107</v>
      </c>
      <c r="AD1147">
        <v>0</v>
      </c>
      <c r="AF1147" t="s">
        <v>5107</v>
      </c>
      <c r="AG1147">
        <v>-1</v>
      </c>
    </row>
    <row r="1148" spans="1:33" hidden="1">
      <c r="A1148" s="851" t="s">
        <v>5123</v>
      </c>
      <c r="B1148" s="851" t="s">
        <v>5107</v>
      </c>
      <c r="C1148" s="854">
        <v>0</v>
      </c>
      <c r="D1148" s="854">
        <v>0</v>
      </c>
      <c r="E1148" s="855" t="s">
        <v>1082</v>
      </c>
      <c r="F1148" s="854">
        <v>0</v>
      </c>
      <c r="G1148" s="854">
        <v>0</v>
      </c>
      <c r="H1148" s="855" t="s">
        <v>1082</v>
      </c>
      <c r="I1148" s="854">
        <v>2.094E-2</v>
      </c>
      <c r="J1148" s="855">
        <v>-1</v>
      </c>
      <c r="K1148" s="854">
        <v>6.1886299999999999</v>
      </c>
      <c r="L1148" s="854">
        <v>2.5226000000000002</v>
      </c>
      <c r="M1148" s="855">
        <v>-0.59238151254801141</v>
      </c>
      <c r="O1148" t="s">
        <v>5107</v>
      </c>
      <c r="P1148">
        <v>0</v>
      </c>
      <c r="Q1148">
        <v>0</v>
      </c>
      <c r="R1148" t="s">
        <v>1082</v>
      </c>
      <c r="S1148">
        <v>0</v>
      </c>
      <c r="T1148">
        <v>0</v>
      </c>
      <c r="U1148" t="s">
        <v>1082</v>
      </c>
      <c r="V1148">
        <v>2.094E-2</v>
      </c>
      <c r="W1148">
        <v>-1</v>
      </c>
      <c r="X1148">
        <v>6.1886299999999999</v>
      </c>
      <c r="Y1148">
        <v>2.5226000000000002</v>
      </c>
      <c r="Z1148">
        <v>-0.59238151254801141</v>
      </c>
      <c r="AC1148" t="s">
        <v>5107</v>
      </c>
      <c r="AD1148">
        <v>2.5226000000000002</v>
      </c>
      <c r="AF1148" t="s">
        <v>5107</v>
      </c>
      <c r="AG1148">
        <v>-0.59238151254801141</v>
      </c>
    </row>
    <row r="1149" spans="1:33">
      <c r="A1149" s="851" t="s">
        <v>5124</v>
      </c>
      <c r="B1149" s="851" t="s">
        <v>5107</v>
      </c>
      <c r="C1149" s="854">
        <v>0</v>
      </c>
      <c r="D1149" s="854">
        <v>0</v>
      </c>
      <c r="E1149" s="855" t="s">
        <v>1082</v>
      </c>
      <c r="F1149" s="854">
        <v>0</v>
      </c>
      <c r="G1149" s="854">
        <v>1.068E-2</v>
      </c>
      <c r="H1149" s="855" t="s">
        <v>1082</v>
      </c>
      <c r="I1149" s="854">
        <v>0.45812999999999998</v>
      </c>
      <c r="J1149" s="855">
        <v>-0.97668783969615613</v>
      </c>
      <c r="K1149" s="854">
        <v>278.45121</v>
      </c>
      <c r="L1149" s="854">
        <v>169.97322</v>
      </c>
      <c r="M1149" s="855">
        <v>-0.38957629237811542</v>
      </c>
      <c r="O1149" t="s">
        <v>490</v>
      </c>
      <c r="P1149">
        <v>0.12302</v>
      </c>
      <c r="Q1149">
        <v>0</v>
      </c>
      <c r="R1149">
        <v>-1</v>
      </c>
      <c r="S1149">
        <v>4.2435499999999999</v>
      </c>
      <c r="T1149">
        <v>5.4362199999999996</v>
      </c>
      <c r="U1149">
        <v>0.28105477725017969</v>
      </c>
      <c r="V1149">
        <v>2.0493100000000002</v>
      </c>
      <c r="W1149">
        <v>1.6527074966696103</v>
      </c>
      <c r="X1149">
        <v>202.34898000000001</v>
      </c>
      <c r="Y1149">
        <v>128.85964000000001</v>
      </c>
      <c r="Z1149">
        <v>-0.36318117343611023</v>
      </c>
      <c r="AC1149" t="s">
        <v>490</v>
      </c>
      <c r="AD1149">
        <v>128.85964000000001</v>
      </c>
      <c r="AF1149" t="s">
        <v>490</v>
      </c>
      <c r="AG1149">
        <v>-0.36318117343611023</v>
      </c>
    </row>
    <row r="1150" spans="1:33" hidden="1">
      <c r="A1150" s="851" t="s">
        <v>5125</v>
      </c>
      <c r="B1150" s="851" t="s">
        <v>5107</v>
      </c>
      <c r="C1150" s="854">
        <v>0</v>
      </c>
      <c r="D1150" s="854">
        <v>15.660349999999999</v>
      </c>
      <c r="E1150" s="855" t="s">
        <v>1082</v>
      </c>
      <c r="F1150" s="854">
        <v>14.00287</v>
      </c>
      <c r="G1150" s="854">
        <v>15.660349999999999</v>
      </c>
      <c r="H1150" s="855">
        <v>0.11836716330295149</v>
      </c>
      <c r="I1150" s="854">
        <v>0</v>
      </c>
      <c r="J1150" s="855" t="s">
        <v>1082</v>
      </c>
      <c r="K1150" s="854">
        <v>14.00287</v>
      </c>
      <c r="L1150" s="854">
        <v>22.749099999999999</v>
      </c>
      <c r="M1150" s="855">
        <v>0.62460267073821285</v>
      </c>
      <c r="O1150" t="s">
        <v>5107</v>
      </c>
      <c r="P1150">
        <v>0</v>
      </c>
      <c r="Q1150">
        <v>15.660349999999999</v>
      </c>
      <c r="R1150" t="s">
        <v>1082</v>
      </c>
      <c r="S1150">
        <v>14.00287</v>
      </c>
      <c r="T1150">
        <v>15.660349999999999</v>
      </c>
      <c r="U1150">
        <v>0.11836716330295149</v>
      </c>
      <c r="V1150">
        <v>0</v>
      </c>
      <c r="W1150" t="s">
        <v>1082</v>
      </c>
      <c r="X1150">
        <v>14.00287</v>
      </c>
      <c r="Y1150">
        <v>22.749099999999999</v>
      </c>
      <c r="Z1150">
        <v>0.62460267073821285</v>
      </c>
      <c r="AC1150" t="s">
        <v>5107</v>
      </c>
      <c r="AD1150">
        <v>22.749099999999999</v>
      </c>
      <c r="AF1150" t="s">
        <v>5107</v>
      </c>
      <c r="AG1150">
        <v>0.62460267073821285</v>
      </c>
    </row>
    <row r="1151" spans="1:33" hidden="1">
      <c r="A1151" s="851" t="s">
        <v>5127</v>
      </c>
      <c r="B1151" s="851" t="s">
        <v>5107</v>
      </c>
      <c r="C1151" s="854">
        <v>0</v>
      </c>
      <c r="D1151" s="854">
        <v>0</v>
      </c>
      <c r="E1151" s="855" t="s">
        <v>1082</v>
      </c>
      <c r="F1151" s="854">
        <v>0</v>
      </c>
      <c r="G1151" s="854">
        <v>0</v>
      </c>
      <c r="H1151" s="855" t="s">
        <v>1082</v>
      </c>
      <c r="I1151" s="854">
        <v>0</v>
      </c>
      <c r="J1151" s="855" t="s">
        <v>1082</v>
      </c>
      <c r="K1151" s="854">
        <v>0</v>
      </c>
      <c r="L1151" s="854">
        <v>25.819659999999999</v>
      </c>
      <c r="M1151" s="855" t="s">
        <v>1082</v>
      </c>
      <c r="O1151" t="s">
        <v>5107</v>
      </c>
      <c r="P1151">
        <v>0</v>
      </c>
      <c r="Q1151">
        <v>0</v>
      </c>
      <c r="R1151" t="s">
        <v>1082</v>
      </c>
      <c r="S1151">
        <v>0</v>
      </c>
      <c r="T1151">
        <v>0</v>
      </c>
      <c r="U1151" t="s">
        <v>1082</v>
      </c>
      <c r="V1151">
        <v>0</v>
      </c>
      <c r="W1151" t="s">
        <v>1082</v>
      </c>
      <c r="X1151">
        <v>0</v>
      </c>
      <c r="Y1151">
        <v>25.819659999999999</v>
      </c>
      <c r="Z1151" t="s">
        <v>1082</v>
      </c>
      <c r="AC1151" t="s">
        <v>5107</v>
      </c>
      <c r="AD1151">
        <v>25.819659999999999</v>
      </c>
      <c r="AF1151" t="s">
        <v>5107</v>
      </c>
      <c r="AG1151" t="s">
        <v>1082</v>
      </c>
    </row>
    <row r="1152" spans="1:33" hidden="1">
      <c r="A1152" s="851" t="s">
        <v>5128</v>
      </c>
      <c r="B1152" s="851" t="s">
        <v>5107</v>
      </c>
      <c r="C1152" s="854">
        <v>0</v>
      </c>
      <c r="D1152" s="854">
        <v>0</v>
      </c>
      <c r="E1152" s="855" t="s">
        <v>1082</v>
      </c>
      <c r="F1152" s="854">
        <v>0.54903000000000002</v>
      </c>
      <c r="G1152" s="854">
        <v>2.4935399999999999</v>
      </c>
      <c r="H1152" s="855">
        <v>3.5417190317468989</v>
      </c>
      <c r="I1152" s="854">
        <v>0.70401000000000002</v>
      </c>
      <c r="J1152" s="855">
        <v>2.5419099160523286</v>
      </c>
      <c r="K1152" s="854">
        <v>12.79227</v>
      </c>
      <c r="L1152" s="854">
        <v>20.27009</v>
      </c>
      <c r="M1152" s="855">
        <v>0.58455770555186848</v>
      </c>
      <c r="O1152" t="s">
        <v>5107</v>
      </c>
      <c r="P1152">
        <v>0</v>
      </c>
      <c r="Q1152">
        <v>0</v>
      </c>
      <c r="R1152" t="s">
        <v>1082</v>
      </c>
      <c r="S1152">
        <v>0.54903000000000002</v>
      </c>
      <c r="T1152">
        <v>2.4935399999999999</v>
      </c>
      <c r="U1152">
        <v>3.5417190317468989</v>
      </c>
      <c r="V1152">
        <v>0.70401000000000002</v>
      </c>
      <c r="W1152">
        <v>2.5419099160523286</v>
      </c>
      <c r="X1152">
        <v>12.79227</v>
      </c>
      <c r="Y1152">
        <v>20.27009</v>
      </c>
      <c r="Z1152">
        <v>0.58455770555186848</v>
      </c>
      <c r="AC1152" t="s">
        <v>5107</v>
      </c>
      <c r="AD1152">
        <v>20.27009</v>
      </c>
      <c r="AF1152" t="s">
        <v>5107</v>
      </c>
      <c r="AG1152">
        <v>0.58455770555186848</v>
      </c>
    </row>
    <row r="1153" spans="1:33" hidden="1">
      <c r="A1153" s="851" t="s">
        <v>5129</v>
      </c>
      <c r="B1153" s="851" t="s">
        <v>5107</v>
      </c>
      <c r="C1153" s="854">
        <v>0</v>
      </c>
      <c r="D1153" s="854">
        <v>31.098800000000001</v>
      </c>
      <c r="E1153" s="855" t="s">
        <v>1082</v>
      </c>
      <c r="F1153" s="854">
        <v>196.83817999999999</v>
      </c>
      <c r="G1153" s="854">
        <v>381.87605000000002</v>
      </c>
      <c r="H1153" s="855">
        <v>0.94005070561006021</v>
      </c>
      <c r="I1153" s="854">
        <v>117.38794</v>
      </c>
      <c r="J1153" s="855">
        <v>2.2531114354677322</v>
      </c>
      <c r="K1153" s="854">
        <v>1607.5398299999999</v>
      </c>
      <c r="L1153" s="854">
        <v>1442.2403300000001</v>
      </c>
      <c r="M1153" s="855">
        <v>-0.10282762325086514</v>
      </c>
      <c r="O1153" t="s">
        <v>5107</v>
      </c>
      <c r="P1153">
        <v>0</v>
      </c>
      <c r="Q1153">
        <v>31.098800000000001</v>
      </c>
      <c r="R1153" t="s">
        <v>1082</v>
      </c>
      <c r="S1153">
        <v>196.83817999999999</v>
      </c>
      <c r="T1153">
        <v>381.87605000000002</v>
      </c>
      <c r="U1153">
        <v>0.94005070561006021</v>
      </c>
      <c r="V1153">
        <v>117.38794</v>
      </c>
      <c r="W1153">
        <v>2.2531114354677322</v>
      </c>
      <c r="X1153">
        <v>1607.5398299999999</v>
      </c>
      <c r="Y1153">
        <v>1442.2403300000001</v>
      </c>
      <c r="Z1153">
        <v>-0.10282762325086514</v>
      </c>
      <c r="AC1153" t="s">
        <v>5107</v>
      </c>
      <c r="AD1153">
        <v>1442.2403300000001</v>
      </c>
      <c r="AF1153" t="s">
        <v>5107</v>
      </c>
      <c r="AG1153">
        <v>-0.10282762325086514</v>
      </c>
    </row>
    <row r="1154" spans="1:33" hidden="1">
      <c r="A1154" s="851" t="s">
        <v>5130</v>
      </c>
      <c r="B1154" s="851" t="s">
        <v>5107</v>
      </c>
      <c r="C1154" s="854">
        <v>0</v>
      </c>
      <c r="D1154" s="854">
        <v>0</v>
      </c>
      <c r="E1154" s="855" t="s">
        <v>1082</v>
      </c>
      <c r="F1154" s="854">
        <v>117.72511</v>
      </c>
      <c r="G1154" s="854">
        <v>94.797280000000001</v>
      </c>
      <c r="H1154" s="855">
        <v>-0.19475734616005036</v>
      </c>
      <c r="I1154" s="854">
        <v>32.465000000000003</v>
      </c>
      <c r="J1154" s="855">
        <v>1.9199839827506544</v>
      </c>
      <c r="K1154" s="854">
        <v>587.72517000000005</v>
      </c>
      <c r="L1154" s="854">
        <v>419.22232000000002</v>
      </c>
      <c r="M1154" s="855">
        <v>-0.28670347740934765</v>
      </c>
      <c r="O1154" t="s">
        <v>5107</v>
      </c>
      <c r="P1154">
        <v>0</v>
      </c>
      <c r="Q1154">
        <v>0</v>
      </c>
      <c r="R1154" t="s">
        <v>1082</v>
      </c>
      <c r="S1154">
        <v>117.72511</v>
      </c>
      <c r="T1154">
        <v>94.797280000000001</v>
      </c>
      <c r="U1154">
        <v>-0.19475734616005036</v>
      </c>
      <c r="V1154">
        <v>32.465000000000003</v>
      </c>
      <c r="W1154">
        <v>1.9199839827506544</v>
      </c>
      <c r="X1154">
        <v>587.72517000000005</v>
      </c>
      <c r="Y1154">
        <v>419.22232000000002</v>
      </c>
      <c r="Z1154">
        <v>-0.28670347740934765</v>
      </c>
      <c r="AC1154" t="s">
        <v>5107</v>
      </c>
      <c r="AD1154">
        <v>419.22232000000002</v>
      </c>
      <c r="AF1154" t="s">
        <v>5107</v>
      </c>
      <c r="AG1154">
        <v>-0.28670347740934765</v>
      </c>
    </row>
    <row r="1155" spans="1:33" hidden="1">
      <c r="A1155" s="851" t="s">
        <v>5131</v>
      </c>
      <c r="B1155" s="851" t="s">
        <v>5107</v>
      </c>
      <c r="C1155" s="854">
        <v>0</v>
      </c>
      <c r="D1155" s="854">
        <v>0</v>
      </c>
      <c r="E1155" s="855" t="s">
        <v>1082</v>
      </c>
      <c r="F1155" s="854">
        <v>9.1677800000000005</v>
      </c>
      <c r="G1155" s="854">
        <v>2.1341000000000001</v>
      </c>
      <c r="H1155" s="855">
        <v>-0.76721736341840663</v>
      </c>
      <c r="I1155" s="854">
        <v>28.350359999999998</v>
      </c>
      <c r="J1155" s="855">
        <v>-0.92472405994139051</v>
      </c>
      <c r="K1155" s="854">
        <v>142.20179999999999</v>
      </c>
      <c r="L1155" s="854">
        <v>234.85668999999999</v>
      </c>
      <c r="M1155" s="855">
        <v>0.65157325715989534</v>
      </c>
      <c r="O1155" t="s">
        <v>5107</v>
      </c>
      <c r="P1155">
        <v>0</v>
      </c>
      <c r="Q1155">
        <v>0</v>
      </c>
      <c r="R1155" t="s">
        <v>1082</v>
      </c>
      <c r="S1155">
        <v>9.1677800000000005</v>
      </c>
      <c r="T1155">
        <v>2.1341000000000001</v>
      </c>
      <c r="U1155">
        <v>-0.76721736341840663</v>
      </c>
      <c r="V1155">
        <v>28.350359999999998</v>
      </c>
      <c r="W1155">
        <v>-0.92472405994139051</v>
      </c>
      <c r="X1155">
        <v>142.20179999999999</v>
      </c>
      <c r="Y1155">
        <v>234.85668999999999</v>
      </c>
      <c r="Z1155">
        <v>0.65157325715989534</v>
      </c>
      <c r="AC1155" t="s">
        <v>5107</v>
      </c>
      <c r="AD1155">
        <v>234.85668999999999</v>
      </c>
      <c r="AF1155" t="s">
        <v>5107</v>
      </c>
      <c r="AG1155">
        <v>0.65157325715989534</v>
      </c>
    </row>
    <row r="1156" spans="1:33" hidden="1">
      <c r="A1156" s="851" t="s">
        <v>5132</v>
      </c>
      <c r="B1156" s="851" t="s">
        <v>5107</v>
      </c>
      <c r="C1156" s="854">
        <v>0</v>
      </c>
      <c r="D1156" s="854">
        <v>33.428260000000002</v>
      </c>
      <c r="E1156" s="855" t="s">
        <v>1082</v>
      </c>
      <c r="F1156" s="854">
        <v>67.012569999999997</v>
      </c>
      <c r="G1156" s="854">
        <v>50.375129999999999</v>
      </c>
      <c r="H1156" s="855">
        <v>-0.24827342094177252</v>
      </c>
      <c r="I1156" s="854">
        <v>22.08764</v>
      </c>
      <c r="J1156" s="855">
        <v>1.2806931840613118</v>
      </c>
      <c r="K1156" s="854">
        <v>441.89287000000002</v>
      </c>
      <c r="L1156" s="854">
        <v>314.32603999999998</v>
      </c>
      <c r="M1156" s="855">
        <v>-0.28868270719099864</v>
      </c>
      <c r="O1156" t="s">
        <v>5107</v>
      </c>
      <c r="P1156">
        <v>0</v>
      </c>
      <c r="Q1156">
        <v>33.428260000000002</v>
      </c>
      <c r="R1156" t="s">
        <v>1082</v>
      </c>
      <c r="S1156">
        <v>67.012569999999997</v>
      </c>
      <c r="T1156">
        <v>50.375129999999999</v>
      </c>
      <c r="U1156">
        <v>-0.24827342094177252</v>
      </c>
      <c r="V1156">
        <v>22.08764</v>
      </c>
      <c r="W1156">
        <v>1.2806931840613118</v>
      </c>
      <c r="X1156">
        <v>441.89287000000002</v>
      </c>
      <c r="Y1156">
        <v>314.32603999999998</v>
      </c>
      <c r="Z1156">
        <v>-0.28868270719099864</v>
      </c>
      <c r="AC1156" t="s">
        <v>5107</v>
      </c>
      <c r="AD1156">
        <v>314.32603999999998</v>
      </c>
      <c r="AF1156" t="s">
        <v>5107</v>
      </c>
      <c r="AG1156">
        <v>-0.28868270719099864</v>
      </c>
    </row>
    <row r="1157" spans="1:33" hidden="1">
      <c r="A1157" s="851" t="s">
        <v>5133</v>
      </c>
      <c r="B1157" s="851" t="s">
        <v>5107</v>
      </c>
      <c r="C1157" s="854">
        <v>0</v>
      </c>
      <c r="D1157" s="854">
        <v>0</v>
      </c>
      <c r="E1157" s="855" t="s">
        <v>1082</v>
      </c>
      <c r="F1157" s="854">
        <v>1.6451100000000001</v>
      </c>
      <c r="G1157" s="854">
        <v>1.2054800000000001</v>
      </c>
      <c r="H1157" s="855">
        <v>-0.26723440985709157</v>
      </c>
      <c r="I1157" s="854">
        <v>0</v>
      </c>
      <c r="J1157" s="855" t="s">
        <v>1082</v>
      </c>
      <c r="K1157" s="854">
        <v>45.223100000000002</v>
      </c>
      <c r="L1157" s="854">
        <v>52.174810000000001</v>
      </c>
      <c r="M1157" s="855">
        <v>0.15372033319254985</v>
      </c>
      <c r="O1157" t="s">
        <v>5107</v>
      </c>
      <c r="P1157">
        <v>0</v>
      </c>
      <c r="Q1157">
        <v>0</v>
      </c>
      <c r="R1157" t="s">
        <v>1082</v>
      </c>
      <c r="S1157">
        <v>1.6451100000000001</v>
      </c>
      <c r="T1157">
        <v>1.2054800000000001</v>
      </c>
      <c r="U1157">
        <v>-0.26723440985709157</v>
      </c>
      <c r="V1157">
        <v>0</v>
      </c>
      <c r="W1157" t="s">
        <v>1082</v>
      </c>
      <c r="X1157">
        <v>45.223100000000002</v>
      </c>
      <c r="Y1157">
        <v>52.174810000000001</v>
      </c>
      <c r="Z1157">
        <v>0.15372033319254985</v>
      </c>
      <c r="AC1157" t="s">
        <v>5107</v>
      </c>
      <c r="AD1157">
        <v>52.174810000000001</v>
      </c>
      <c r="AF1157" t="s">
        <v>5107</v>
      </c>
      <c r="AG1157">
        <v>0.15372033319254985</v>
      </c>
    </row>
    <row r="1158" spans="1:33" hidden="1">
      <c r="A1158" s="851" t="s">
        <v>5134</v>
      </c>
      <c r="B1158" s="851" t="s">
        <v>5107</v>
      </c>
      <c r="C1158" s="854">
        <v>0</v>
      </c>
      <c r="D1158" s="854">
        <v>0</v>
      </c>
      <c r="E1158" s="855" t="s">
        <v>1082</v>
      </c>
      <c r="F1158" s="854">
        <v>656.94989999999996</v>
      </c>
      <c r="G1158" s="854">
        <v>239.34828999999999</v>
      </c>
      <c r="H1158" s="855">
        <v>-0.6356673621534914</v>
      </c>
      <c r="I1158" s="854">
        <v>19.60989</v>
      </c>
      <c r="J1158" s="855">
        <v>11.205488659038883</v>
      </c>
      <c r="K1158" s="854">
        <v>2750.8466699999999</v>
      </c>
      <c r="L1158" s="854">
        <v>2063.1518700000001</v>
      </c>
      <c r="M1158" s="855">
        <v>-0.24999386825147907</v>
      </c>
      <c r="O1158" t="s">
        <v>5107</v>
      </c>
      <c r="P1158">
        <v>0</v>
      </c>
      <c r="Q1158">
        <v>0</v>
      </c>
      <c r="R1158" t="s">
        <v>1082</v>
      </c>
      <c r="S1158">
        <v>656.94989999999996</v>
      </c>
      <c r="T1158">
        <v>239.34828999999999</v>
      </c>
      <c r="U1158">
        <v>-0.6356673621534914</v>
      </c>
      <c r="V1158">
        <v>19.60989</v>
      </c>
      <c r="W1158">
        <v>11.205488659038883</v>
      </c>
      <c r="X1158">
        <v>2750.8466699999999</v>
      </c>
      <c r="Y1158">
        <v>2063.1518700000001</v>
      </c>
      <c r="Z1158">
        <v>-0.24999386825147907</v>
      </c>
      <c r="AC1158" t="s">
        <v>5107</v>
      </c>
      <c r="AD1158">
        <v>2063.1518700000001</v>
      </c>
      <c r="AF1158" t="s">
        <v>5107</v>
      </c>
      <c r="AG1158">
        <v>-0.24999386825147907</v>
      </c>
    </row>
    <row r="1159" spans="1:33" hidden="1">
      <c r="A1159" s="851" t="s">
        <v>5135</v>
      </c>
      <c r="B1159" s="851" t="s">
        <v>5107</v>
      </c>
      <c r="C1159" s="854">
        <v>13.39514</v>
      </c>
      <c r="D1159" s="854">
        <v>0</v>
      </c>
      <c r="E1159" s="855">
        <v>-1</v>
      </c>
      <c r="F1159" s="854">
        <v>443.11446999999998</v>
      </c>
      <c r="G1159" s="854">
        <v>509.44233000000003</v>
      </c>
      <c r="H1159" s="855">
        <v>0.14968561058274643</v>
      </c>
      <c r="I1159" s="854">
        <v>513.02891</v>
      </c>
      <c r="J1159" s="855">
        <v>-6.9909900399179881E-3</v>
      </c>
      <c r="K1159" s="854">
        <v>6255.0681299999997</v>
      </c>
      <c r="L1159" s="854">
        <v>5971.3028100000001</v>
      </c>
      <c r="M1159" s="855">
        <v>-4.5365664146650886E-2</v>
      </c>
      <c r="O1159" t="s">
        <v>5107</v>
      </c>
      <c r="P1159">
        <v>13.39514</v>
      </c>
      <c r="Q1159">
        <v>0</v>
      </c>
      <c r="R1159">
        <v>-1</v>
      </c>
      <c r="S1159">
        <v>443.11446999999998</v>
      </c>
      <c r="T1159">
        <v>509.44233000000003</v>
      </c>
      <c r="U1159">
        <v>0.14968561058274643</v>
      </c>
      <c r="V1159">
        <v>513.02891</v>
      </c>
      <c r="W1159">
        <v>-6.9909900399179881E-3</v>
      </c>
      <c r="X1159">
        <v>6255.0681299999997</v>
      </c>
      <c r="Y1159">
        <v>5971.3028100000001</v>
      </c>
      <c r="Z1159">
        <v>-4.5365664146650886E-2</v>
      </c>
      <c r="AC1159" t="s">
        <v>5107</v>
      </c>
      <c r="AD1159">
        <v>5971.3028100000001</v>
      </c>
      <c r="AF1159" t="s">
        <v>5107</v>
      </c>
      <c r="AG1159">
        <v>-4.5365664146650886E-2</v>
      </c>
    </row>
    <row r="1160" spans="1:33" hidden="1">
      <c r="A1160" s="851" t="s">
        <v>5136</v>
      </c>
      <c r="B1160" s="851" t="s">
        <v>5107</v>
      </c>
      <c r="C1160" s="854">
        <v>5.6999999999999998E-4</v>
      </c>
      <c r="D1160" s="854">
        <v>0</v>
      </c>
      <c r="E1160" s="855">
        <v>-1</v>
      </c>
      <c r="F1160" s="854">
        <v>5.0971200000000003</v>
      </c>
      <c r="G1160" s="854">
        <v>0.94438999999999995</v>
      </c>
      <c r="H1160" s="855">
        <v>-0.81472086197695959</v>
      </c>
      <c r="I1160" s="854">
        <v>2.60432</v>
      </c>
      <c r="J1160" s="855">
        <v>-0.63737559132518284</v>
      </c>
      <c r="K1160" s="854">
        <v>57.083359999999999</v>
      </c>
      <c r="L1160" s="854">
        <v>31.8749</v>
      </c>
      <c r="M1160" s="855">
        <v>-0.44160785209560194</v>
      </c>
      <c r="O1160" t="s">
        <v>5107</v>
      </c>
      <c r="P1160">
        <v>5.6999999999999998E-4</v>
      </c>
      <c r="Q1160">
        <v>0</v>
      </c>
      <c r="R1160">
        <v>-1</v>
      </c>
      <c r="S1160">
        <v>5.0971200000000003</v>
      </c>
      <c r="T1160">
        <v>0.94438999999999995</v>
      </c>
      <c r="U1160">
        <v>-0.81472086197695959</v>
      </c>
      <c r="V1160">
        <v>2.60432</v>
      </c>
      <c r="W1160">
        <v>-0.63737559132518284</v>
      </c>
      <c r="X1160">
        <v>57.083359999999999</v>
      </c>
      <c r="Y1160">
        <v>31.8749</v>
      </c>
      <c r="Z1160">
        <v>-0.44160785209560194</v>
      </c>
      <c r="AC1160" t="s">
        <v>5107</v>
      </c>
      <c r="AD1160">
        <v>31.8749</v>
      </c>
      <c r="AF1160" t="s">
        <v>5107</v>
      </c>
      <c r="AG1160">
        <v>-0.44160785209560194</v>
      </c>
    </row>
    <row r="1161" spans="1:33" hidden="1">
      <c r="A1161" s="851" t="s">
        <v>5138</v>
      </c>
      <c r="B1161" s="851" t="s">
        <v>5107</v>
      </c>
      <c r="C1161" s="854">
        <v>480.08922999999999</v>
      </c>
      <c r="D1161" s="854">
        <v>0</v>
      </c>
      <c r="E1161" s="855">
        <v>-1</v>
      </c>
      <c r="F1161" s="854">
        <v>16461.36537</v>
      </c>
      <c r="G1161" s="854">
        <v>16344.234329999999</v>
      </c>
      <c r="H1161" s="855">
        <v>-7.115511828287735E-3</v>
      </c>
      <c r="I1161" s="854">
        <v>20166.755349999999</v>
      </c>
      <c r="J1161" s="855">
        <v>-0.1895456633285334</v>
      </c>
      <c r="K1161" s="854">
        <v>184737.29595</v>
      </c>
      <c r="L1161" s="854">
        <v>186016.23045999999</v>
      </c>
      <c r="M1161" s="855">
        <v>6.9229903113128266E-3</v>
      </c>
      <c r="O1161" t="s">
        <v>5107</v>
      </c>
      <c r="P1161">
        <v>480.08922999999999</v>
      </c>
      <c r="Q1161">
        <v>0</v>
      </c>
      <c r="R1161">
        <v>-1</v>
      </c>
      <c r="S1161">
        <v>16461.36537</v>
      </c>
      <c r="T1161">
        <v>16344.234329999999</v>
      </c>
      <c r="U1161">
        <v>-7.115511828287735E-3</v>
      </c>
      <c r="V1161">
        <v>20166.755349999999</v>
      </c>
      <c r="W1161">
        <v>-0.1895456633285334</v>
      </c>
      <c r="X1161">
        <v>184737.29595</v>
      </c>
      <c r="Y1161">
        <v>186016.23045999999</v>
      </c>
      <c r="Z1161">
        <v>6.9229903113128266E-3</v>
      </c>
      <c r="AC1161" t="s">
        <v>5107</v>
      </c>
      <c r="AD1161">
        <v>186016.23045999999</v>
      </c>
      <c r="AF1161" t="s">
        <v>5107</v>
      </c>
      <c r="AG1161">
        <v>6.9229903113128266E-3</v>
      </c>
    </row>
    <row r="1162" spans="1:33" hidden="1">
      <c r="A1162" s="851" t="s">
        <v>5140</v>
      </c>
      <c r="B1162" s="851" t="s">
        <v>5107</v>
      </c>
      <c r="C1162" s="854">
        <v>0</v>
      </c>
      <c r="D1162" s="854">
        <v>0</v>
      </c>
      <c r="E1162" s="855" t="s">
        <v>1082</v>
      </c>
      <c r="F1162" s="854">
        <v>246.97800000000001</v>
      </c>
      <c r="G1162" s="854">
        <v>220.13800000000001</v>
      </c>
      <c r="H1162" s="855">
        <v>-0.10867364704548588</v>
      </c>
      <c r="I1162" s="854">
        <v>247.72</v>
      </c>
      <c r="J1162" s="855">
        <v>-0.11134345228483766</v>
      </c>
      <c r="K1162" s="854">
        <v>4982.3500299999996</v>
      </c>
      <c r="L1162" s="854">
        <v>1039.48651</v>
      </c>
      <c r="M1162" s="855">
        <v>-0.79136622201551743</v>
      </c>
      <c r="O1162" t="s">
        <v>5107</v>
      </c>
      <c r="P1162">
        <v>0</v>
      </c>
      <c r="Q1162">
        <v>0</v>
      </c>
      <c r="R1162" t="s">
        <v>1082</v>
      </c>
      <c r="S1162">
        <v>246.97800000000001</v>
      </c>
      <c r="T1162">
        <v>220.13800000000001</v>
      </c>
      <c r="U1162">
        <v>-0.10867364704548588</v>
      </c>
      <c r="V1162">
        <v>247.72</v>
      </c>
      <c r="W1162">
        <v>-0.11134345228483766</v>
      </c>
      <c r="X1162">
        <v>4982.3500299999996</v>
      </c>
      <c r="Y1162">
        <v>1039.48651</v>
      </c>
      <c r="Z1162">
        <v>-0.79136622201551743</v>
      </c>
      <c r="AC1162" t="s">
        <v>5107</v>
      </c>
      <c r="AD1162">
        <v>1039.48651</v>
      </c>
      <c r="AF1162" t="s">
        <v>5107</v>
      </c>
      <c r="AG1162">
        <v>-0.79136622201551743</v>
      </c>
    </row>
    <row r="1163" spans="1:33" hidden="1">
      <c r="A1163" s="851" t="s">
        <v>5142</v>
      </c>
      <c r="B1163" s="851" t="s">
        <v>5107</v>
      </c>
      <c r="C1163" s="854">
        <v>0</v>
      </c>
      <c r="D1163" s="854">
        <v>0</v>
      </c>
      <c r="E1163" s="855" t="s">
        <v>1082</v>
      </c>
      <c r="F1163" s="854">
        <v>22.599129999999999</v>
      </c>
      <c r="G1163" s="854">
        <v>0</v>
      </c>
      <c r="H1163" s="855">
        <v>-1</v>
      </c>
      <c r="I1163" s="854">
        <v>0</v>
      </c>
      <c r="J1163" s="855" t="s">
        <v>1082</v>
      </c>
      <c r="K1163" s="854">
        <v>77.500420000000005</v>
      </c>
      <c r="L1163" s="854">
        <v>52.72457</v>
      </c>
      <c r="M1163" s="855">
        <v>-0.3196866546013557</v>
      </c>
      <c r="O1163" t="s">
        <v>5107</v>
      </c>
      <c r="P1163">
        <v>0</v>
      </c>
      <c r="Q1163">
        <v>0</v>
      </c>
      <c r="R1163" t="s">
        <v>1082</v>
      </c>
      <c r="S1163">
        <v>22.599129999999999</v>
      </c>
      <c r="T1163">
        <v>0</v>
      </c>
      <c r="U1163">
        <v>-1</v>
      </c>
      <c r="V1163">
        <v>0</v>
      </c>
      <c r="W1163" t="s">
        <v>1082</v>
      </c>
      <c r="X1163">
        <v>77.500420000000005</v>
      </c>
      <c r="Y1163">
        <v>52.72457</v>
      </c>
      <c r="Z1163">
        <v>-0.3196866546013557</v>
      </c>
      <c r="AC1163" t="s">
        <v>5107</v>
      </c>
      <c r="AD1163">
        <v>52.72457</v>
      </c>
      <c r="AF1163" t="s">
        <v>5107</v>
      </c>
      <c r="AG1163">
        <v>-0.3196866546013557</v>
      </c>
    </row>
    <row r="1164" spans="1:33" hidden="1">
      <c r="A1164" s="851" t="s">
        <v>5144</v>
      </c>
      <c r="B1164" s="851" t="s">
        <v>5107</v>
      </c>
      <c r="C1164" s="854">
        <v>0</v>
      </c>
      <c r="D1164" s="854">
        <v>3.2634400000000001</v>
      </c>
      <c r="E1164" s="855" t="s">
        <v>1082</v>
      </c>
      <c r="F1164" s="854">
        <v>64.096919999999997</v>
      </c>
      <c r="G1164" s="854">
        <v>7.7264200000000001</v>
      </c>
      <c r="H1164" s="855">
        <v>-0.87945723445057888</v>
      </c>
      <c r="I1164" s="854">
        <v>0.88031999999999999</v>
      </c>
      <c r="J1164" s="855">
        <v>7.7768311523082509</v>
      </c>
      <c r="K1164" s="854">
        <v>159.72686999999999</v>
      </c>
      <c r="L1164" s="854">
        <v>120.62378</v>
      </c>
      <c r="M1164" s="855">
        <v>-0.24481222226416877</v>
      </c>
      <c r="O1164" t="s">
        <v>5107</v>
      </c>
      <c r="P1164">
        <v>0</v>
      </c>
      <c r="Q1164">
        <v>3.2634400000000001</v>
      </c>
      <c r="R1164" t="s">
        <v>1082</v>
      </c>
      <c r="S1164">
        <v>64.096919999999997</v>
      </c>
      <c r="T1164">
        <v>7.7264200000000001</v>
      </c>
      <c r="U1164">
        <v>-0.87945723445057888</v>
      </c>
      <c r="V1164">
        <v>0.88031999999999999</v>
      </c>
      <c r="W1164">
        <v>7.7768311523082509</v>
      </c>
      <c r="X1164">
        <v>159.72686999999999</v>
      </c>
      <c r="Y1164">
        <v>120.62378</v>
      </c>
      <c r="Z1164">
        <v>-0.24481222226416877</v>
      </c>
      <c r="AC1164" t="s">
        <v>5107</v>
      </c>
      <c r="AD1164">
        <v>120.62378</v>
      </c>
      <c r="AF1164" t="s">
        <v>5107</v>
      </c>
      <c r="AG1164">
        <v>-0.24481222226416877</v>
      </c>
    </row>
    <row r="1165" spans="1:33" hidden="1">
      <c r="A1165" s="851" t="s">
        <v>5145</v>
      </c>
      <c r="B1165" s="851" t="s">
        <v>5107</v>
      </c>
      <c r="C1165" s="854">
        <v>0</v>
      </c>
      <c r="D1165" s="854">
        <v>0</v>
      </c>
      <c r="E1165" s="855" t="s">
        <v>1082</v>
      </c>
      <c r="F1165" s="854">
        <v>22.3826</v>
      </c>
      <c r="G1165" s="854">
        <v>0</v>
      </c>
      <c r="H1165" s="855">
        <v>-1</v>
      </c>
      <c r="I1165" s="854">
        <v>0</v>
      </c>
      <c r="J1165" s="855" t="s">
        <v>1082</v>
      </c>
      <c r="K1165" s="854">
        <v>84.960139999999996</v>
      </c>
      <c r="L1165" s="854">
        <v>13.72025</v>
      </c>
      <c r="M1165" s="855">
        <v>-0.83850956460288317</v>
      </c>
      <c r="O1165" t="s">
        <v>5107</v>
      </c>
      <c r="P1165">
        <v>0</v>
      </c>
      <c r="Q1165">
        <v>0</v>
      </c>
      <c r="R1165" t="s">
        <v>1082</v>
      </c>
      <c r="S1165">
        <v>22.3826</v>
      </c>
      <c r="T1165">
        <v>0</v>
      </c>
      <c r="U1165">
        <v>-1</v>
      </c>
      <c r="V1165">
        <v>0</v>
      </c>
      <c r="W1165" t="s">
        <v>1082</v>
      </c>
      <c r="X1165">
        <v>84.960139999999996</v>
      </c>
      <c r="Y1165">
        <v>13.72025</v>
      </c>
      <c r="Z1165">
        <v>-0.83850956460288317</v>
      </c>
      <c r="AC1165" t="s">
        <v>5107</v>
      </c>
      <c r="AD1165">
        <v>13.72025</v>
      </c>
      <c r="AF1165" t="s">
        <v>5107</v>
      </c>
      <c r="AG1165">
        <v>-0.83850956460288317</v>
      </c>
    </row>
    <row r="1166" spans="1:33" hidden="1">
      <c r="A1166" s="852" t="s">
        <v>735</v>
      </c>
      <c r="B1166" s="852" t="s">
        <v>5107</v>
      </c>
      <c r="C1166" s="856">
        <v>497.47663</v>
      </c>
      <c r="D1166" s="856">
        <v>83.450850000000003</v>
      </c>
      <c r="E1166" s="857">
        <v>-0.83225171803547837</v>
      </c>
      <c r="F1166" s="856">
        <v>19712.851979999999</v>
      </c>
      <c r="G1166" s="856">
        <v>18403.80416</v>
      </c>
      <c r="H1166" s="857">
        <v>-6.6405805782345229E-2</v>
      </c>
      <c r="I1166" s="856">
        <v>21825.482940000002</v>
      </c>
      <c r="J1166" s="857">
        <v>-0.15677448189377852</v>
      </c>
      <c r="K1166" s="856">
        <v>213612.41508000001</v>
      </c>
      <c r="L1166" s="856">
        <v>208555.29384999999</v>
      </c>
      <c r="M1166" s="857">
        <v>-2.3674285167863851E-2</v>
      </c>
      <c r="O1166" t="s">
        <v>5107</v>
      </c>
      <c r="P1166">
        <v>497.47663</v>
      </c>
      <c r="Q1166">
        <v>83.450850000000003</v>
      </c>
      <c r="R1166">
        <v>-0.83225171803547837</v>
      </c>
      <c r="S1166">
        <v>19712.851979999999</v>
      </c>
      <c r="T1166">
        <v>18403.80416</v>
      </c>
      <c r="U1166">
        <v>-6.6405805782345229E-2</v>
      </c>
      <c r="V1166">
        <v>21825.482940000002</v>
      </c>
      <c r="W1166">
        <v>-0.15677448189377852</v>
      </c>
      <c r="X1166">
        <v>213612.41508000001</v>
      </c>
      <c r="Y1166">
        <v>208555.29384999999</v>
      </c>
      <c r="Z1166">
        <v>-2.3674285167863851E-2</v>
      </c>
      <c r="AC1166" t="s">
        <v>5107</v>
      </c>
      <c r="AD1166">
        <v>208555.29384999999</v>
      </c>
      <c r="AF1166" t="s">
        <v>5107</v>
      </c>
      <c r="AG1166">
        <v>-2.3674285167863851E-2</v>
      </c>
    </row>
    <row r="1167" spans="1:33" hidden="1">
      <c r="A1167" s="851" t="s">
        <v>5119</v>
      </c>
      <c r="B1167" s="851" t="s">
        <v>4846</v>
      </c>
      <c r="C1167" s="854">
        <v>0</v>
      </c>
      <c r="D1167" s="854">
        <v>6.5700000000000003E-3</v>
      </c>
      <c r="E1167" s="855" t="s">
        <v>1082</v>
      </c>
      <c r="F1167" s="854">
        <v>144.82762</v>
      </c>
      <c r="G1167" s="854">
        <v>73.861590000000007</v>
      </c>
      <c r="H1167" s="855">
        <v>-0.49000342614205761</v>
      </c>
      <c r="I1167" s="854">
        <v>126.88543</v>
      </c>
      <c r="J1167" s="855">
        <v>-0.41788753838797721</v>
      </c>
      <c r="K1167" s="854">
        <v>800.62783000000002</v>
      </c>
      <c r="L1167" s="854">
        <v>736.99622999999997</v>
      </c>
      <c r="M1167" s="855">
        <v>-7.9477127343924647E-2</v>
      </c>
      <c r="O1167" t="s">
        <v>4846</v>
      </c>
      <c r="P1167">
        <v>0</v>
      </c>
      <c r="Q1167">
        <v>6.5700000000000003E-3</v>
      </c>
      <c r="R1167" t="s">
        <v>1082</v>
      </c>
      <c r="S1167">
        <v>144.82762</v>
      </c>
      <c r="T1167">
        <v>73.861590000000007</v>
      </c>
      <c r="U1167">
        <v>-0.49000342614205761</v>
      </c>
      <c r="V1167">
        <v>126.88543</v>
      </c>
      <c r="W1167">
        <v>-0.41788753838797721</v>
      </c>
      <c r="X1167">
        <v>800.62783000000002</v>
      </c>
      <c r="Y1167">
        <v>736.99622999999997</v>
      </c>
      <c r="Z1167">
        <v>-7.9477127343924647E-2</v>
      </c>
      <c r="AC1167" t="s">
        <v>4846</v>
      </c>
      <c r="AD1167">
        <v>736.99622999999997</v>
      </c>
      <c r="AF1167" t="s">
        <v>4846</v>
      </c>
      <c r="AG1167">
        <v>-7.9477127343924647E-2</v>
      </c>
    </row>
    <row r="1168" spans="1:33" hidden="1">
      <c r="A1168" s="851" t="s">
        <v>5120</v>
      </c>
      <c r="B1168" s="851" t="s">
        <v>4846</v>
      </c>
      <c r="C1168" s="854">
        <v>0</v>
      </c>
      <c r="D1168" s="854">
        <v>1.25E-3</v>
      </c>
      <c r="E1168" s="855" t="s">
        <v>1082</v>
      </c>
      <c r="F1168" s="854">
        <v>137.44899000000001</v>
      </c>
      <c r="G1168" s="854">
        <v>2167.21299</v>
      </c>
      <c r="H1168" s="855">
        <v>14.76739843632172</v>
      </c>
      <c r="I1168" s="854">
        <v>391.46361999999999</v>
      </c>
      <c r="J1168" s="855">
        <v>4.5361798115492826</v>
      </c>
      <c r="K1168" s="854">
        <v>11741.41812</v>
      </c>
      <c r="L1168" s="854">
        <v>22156.239880000001</v>
      </c>
      <c r="M1168" s="855">
        <v>0.88701566144379851</v>
      </c>
      <c r="O1168" t="s">
        <v>4846</v>
      </c>
      <c r="P1168">
        <v>0</v>
      </c>
      <c r="Q1168">
        <v>1.25E-3</v>
      </c>
      <c r="R1168" t="s">
        <v>1082</v>
      </c>
      <c r="S1168">
        <v>137.44899000000001</v>
      </c>
      <c r="T1168">
        <v>2167.21299</v>
      </c>
      <c r="U1168">
        <v>14.76739843632172</v>
      </c>
      <c r="V1168">
        <v>391.46361999999999</v>
      </c>
      <c r="W1168">
        <v>4.5361798115492826</v>
      </c>
      <c r="X1168">
        <v>11741.41812</v>
      </c>
      <c r="Y1168">
        <v>22156.239880000001</v>
      </c>
      <c r="Z1168">
        <v>0.88701566144379851</v>
      </c>
      <c r="AC1168" t="s">
        <v>4846</v>
      </c>
      <c r="AD1168">
        <v>22156.239880000001</v>
      </c>
      <c r="AF1168" t="s">
        <v>4846</v>
      </c>
      <c r="AG1168">
        <v>0.88701566144379851</v>
      </c>
    </row>
    <row r="1169" spans="1:33" hidden="1">
      <c r="A1169" s="851" t="s">
        <v>5121</v>
      </c>
      <c r="B1169" s="851" t="s">
        <v>4846</v>
      </c>
      <c r="C1169" s="854">
        <v>1323.2247600000001</v>
      </c>
      <c r="D1169" s="854">
        <v>0.15051</v>
      </c>
      <c r="E1169" s="855">
        <v>-0.9998862551513924</v>
      </c>
      <c r="F1169" s="854">
        <v>14634.50333</v>
      </c>
      <c r="G1169" s="854">
        <v>10851.373460000001</v>
      </c>
      <c r="H1169" s="855">
        <v>-0.25850756836036737</v>
      </c>
      <c r="I1169" s="854">
        <v>14115.43799</v>
      </c>
      <c r="J1169" s="855">
        <v>-0.23124075443584591</v>
      </c>
      <c r="K1169" s="854">
        <v>153247.22320000001</v>
      </c>
      <c r="L1169" s="854">
        <v>145949.74381000001</v>
      </c>
      <c r="M1169" s="855">
        <v>-4.7618999141512575E-2</v>
      </c>
      <c r="O1169" t="s">
        <v>4846</v>
      </c>
      <c r="P1169">
        <v>1323.2247600000001</v>
      </c>
      <c r="Q1169">
        <v>0.15051</v>
      </c>
      <c r="R1169">
        <v>-0.9998862551513924</v>
      </c>
      <c r="S1169">
        <v>14634.50333</v>
      </c>
      <c r="T1169">
        <v>10851.373460000001</v>
      </c>
      <c r="U1169">
        <v>-0.25850756836036737</v>
      </c>
      <c r="V1169">
        <v>14115.43799</v>
      </c>
      <c r="W1169">
        <v>-0.23124075443584591</v>
      </c>
      <c r="X1169">
        <v>153247.22320000001</v>
      </c>
      <c r="Y1169">
        <v>145949.74381000001</v>
      </c>
      <c r="Z1169">
        <v>-4.7618999141512575E-2</v>
      </c>
      <c r="AC1169" t="s">
        <v>4846</v>
      </c>
      <c r="AD1169">
        <v>145949.74381000001</v>
      </c>
      <c r="AF1169" t="s">
        <v>4846</v>
      </c>
      <c r="AG1169">
        <v>-4.7618999141512575E-2</v>
      </c>
    </row>
    <row r="1170" spans="1:33" hidden="1">
      <c r="A1170" s="851" t="s">
        <v>5122</v>
      </c>
      <c r="B1170" s="851" t="s">
        <v>4846</v>
      </c>
      <c r="C1170" s="854">
        <v>0</v>
      </c>
      <c r="D1170" s="854">
        <v>0.18869</v>
      </c>
      <c r="E1170" s="855" t="s">
        <v>1082</v>
      </c>
      <c r="F1170" s="854">
        <v>20.56495</v>
      </c>
      <c r="G1170" s="854">
        <v>8.4401600000000006</v>
      </c>
      <c r="H1170" s="855">
        <v>-0.58958519228104123</v>
      </c>
      <c r="I1170" s="854">
        <v>9.0559899999999995</v>
      </c>
      <c r="J1170" s="855">
        <v>-6.800250441972655E-2</v>
      </c>
      <c r="K1170" s="854">
        <v>313.0872</v>
      </c>
      <c r="L1170" s="854">
        <v>293.58474999999999</v>
      </c>
      <c r="M1170" s="855">
        <v>-6.2290793108118137E-2</v>
      </c>
      <c r="O1170" t="s">
        <v>4846</v>
      </c>
      <c r="P1170">
        <v>0</v>
      </c>
      <c r="Q1170">
        <v>0.18869</v>
      </c>
      <c r="R1170" t="s">
        <v>1082</v>
      </c>
      <c r="S1170">
        <v>20.56495</v>
      </c>
      <c r="T1170">
        <v>8.4401600000000006</v>
      </c>
      <c r="U1170">
        <v>-0.58958519228104123</v>
      </c>
      <c r="V1170">
        <v>9.0559899999999995</v>
      </c>
      <c r="W1170">
        <v>-6.800250441972655E-2</v>
      </c>
      <c r="X1170">
        <v>313.0872</v>
      </c>
      <c r="Y1170">
        <v>293.58474999999999</v>
      </c>
      <c r="Z1170">
        <v>-6.2290793108118137E-2</v>
      </c>
      <c r="AC1170" t="s">
        <v>4846</v>
      </c>
      <c r="AD1170">
        <v>293.58474999999999</v>
      </c>
      <c r="AF1170" t="s">
        <v>4846</v>
      </c>
      <c r="AG1170">
        <v>-6.2290793108118137E-2</v>
      </c>
    </row>
    <row r="1171" spans="1:33" hidden="1">
      <c r="A1171" s="851" t="s">
        <v>5123</v>
      </c>
      <c r="B1171" s="851" t="s">
        <v>4846</v>
      </c>
      <c r="C1171" s="854">
        <v>0</v>
      </c>
      <c r="D1171" s="854">
        <v>0</v>
      </c>
      <c r="E1171" s="855" t="s">
        <v>1082</v>
      </c>
      <c r="F1171" s="854">
        <v>3.4526500000000002</v>
      </c>
      <c r="G1171" s="854">
        <v>0</v>
      </c>
      <c r="H1171" s="855">
        <v>-1</v>
      </c>
      <c r="I1171" s="854">
        <v>0</v>
      </c>
      <c r="J1171" s="855" t="s">
        <v>1082</v>
      </c>
      <c r="K1171" s="854">
        <v>3.5578500000000002</v>
      </c>
      <c r="L1171" s="854">
        <v>7.4382799999999998</v>
      </c>
      <c r="M1171" s="855">
        <v>1.090667116376463</v>
      </c>
      <c r="O1171" t="s">
        <v>4846</v>
      </c>
      <c r="P1171">
        <v>0</v>
      </c>
      <c r="Q1171">
        <v>0</v>
      </c>
      <c r="R1171" t="s">
        <v>1082</v>
      </c>
      <c r="S1171">
        <v>3.4526500000000002</v>
      </c>
      <c r="T1171">
        <v>0</v>
      </c>
      <c r="U1171">
        <v>-1</v>
      </c>
      <c r="V1171">
        <v>0</v>
      </c>
      <c r="W1171" t="s">
        <v>1082</v>
      </c>
      <c r="X1171">
        <v>3.5578500000000002</v>
      </c>
      <c r="Y1171">
        <v>7.4382799999999998</v>
      </c>
      <c r="Z1171">
        <v>1.090667116376463</v>
      </c>
      <c r="AC1171" t="s">
        <v>4846</v>
      </c>
      <c r="AD1171">
        <v>7.4382799999999998</v>
      </c>
      <c r="AF1171" t="s">
        <v>4846</v>
      </c>
      <c r="AG1171">
        <v>1.090667116376463</v>
      </c>
    </row>
    <row r="1172" spans="1:33">
      <c r="A1172" s="851" t="s">
        <v>5124</v>
      </c>
      <c r="B1172" s="851" t="s">
        <v>4846</v>
      </c>
      <c r="C1172" s="854">
        <v>0</v>
      </c>
      <c r="D1172" s="854">
        <v>0.11434999999999999</v>
      </c>
      <c r="E1172" s="855" t="s">
        <v>1082</v>
      </c>
      <c r="F1172" s="854">
        <v>201.70779999999999</v>
      </c>
      <c r="G1172" s="854">
        <v>448.08058999999997</v>
      </c>
      <c r="H1172" s="855">
        <v>1.2214341240150355</v>
      </c>
      <c r="I1172" s="854">
        <v>87.971890000000002</v>
      </c>
      <c r="J1172" s="855">
        <v>4.0934518969639049</v>
      </c>
      <c r="K1172" s="854">
        <v>2657.6565399999999</v>
      </c>
      <c r="L1172" s="854">
        <v>2081.1199299999998</v>
      </c>
      <c r="M1172" s="855">
        <v>-0.21693420550121201</v>
      </c>
      <c r="O1172" t="s">
        <v>5107</v>
      </c>
      <c r="P1172">
        <v>0</v>
      </c>
      <c r="Q1172">
        <v>0</v>
      </c>
      <c r="R1172" t="s">
        <v>1082</v>
      </c>
      <c r="S1172">
        <v>0</v>
      </c>
      <c r="T1172">
        <v>1.068E-2</v>
      </c>
      <c r="U1172" t="s">
        <v>1082</v>
      </c>
      <c r="V1172">
        <v>0.45812999999999998</v>
      </c>
      <c r="W1172">
        <v>-0.97668783969615613</v>
      </c>
      <c r="X1172">
        <v>278.45121</v>
      </c>
      <c r="Y1172">
        <v>169.97322</v>
      </c>
      <c r="Z1172">
        <v>-0.38957629237811542</v>
      </c>
      <c r="AC1172" t="s">
        <v>5107</v>
      </c>
      <c r="AD1172">
        <v>169.97322</v>
      </c>
      <c r="AF1172" t="s">
        <v>5107</v>
      </c>
      <c r="AG1172">
        <v>-0.38957629237811542</v>
      </c>
    </row>
    <row r="1173" spans="1:33" hidden="1">
      <c r="A1173" s="851" t="s">
        <v>5127</v>
      </c>
      <c r="B1173" s="851" t="s">
        <v>4846</v>
      </c>
      <c r="C1173" s="854">
        <v>0</v>
      </c>
      <c r="D1173" s="854">
        <v>0</v>
      </c>
      <c r="E1173" s="855" t="s">
        <v>1082</v>
      </c>
      <c r="F1173" s="854">
        <v>145.68267</v>
      </c>
      <c r="G1173" s="854">
        <v>125.01263</v>
      </c>
      <c r="H1173" s="855">
        <v>-0.14188400034128978</v>
      </c>
      <c r="I1173" s="854">
        <v>114.53323</v>
      </c>
      <c r="J1173" s="855">
        <v>9.1496590116248333E-2</v>
      </c>
      <c r="K1173" s="854">
        <v>222.55903000000001</v>
      </c>
      <c r="L1173" s="854">
        <v>468.65546000000001</v>
      </c>
      <c r="M1173" s="855">
        <v>1.1057580094593331</v>
      </c>
      <c r="O1173" t="s">
        <v>4846</v>
      </c>
      <c r="P1173">
        <v>0</v>
      </c>
      <c r="Q1173">
        <v>0</v>
      </c>
      <c r="R1173" t="s">
        <v>1082</v>
      </c>
      <c r="S1173">
        <v>145.68267</v>
      </c>
      <c r="T1173">
        <v>125.01263</v>
      </c>
      <c r="U1173">
        <v>-0.14188400034128978</v>
      </c>
      <c r="V1173">
        <v>114.53323</v>
      </c>
      <c r="W1173">
        <v>9.1496590116248333E-2</v>
      </c>
      <c r="X1173">
        <v>222.55903000000001</v>
      </c>
      <c r="Y1173">
        <v>468.65546000000001</v>
      </c>
      <c r="Z1173">
        <v>1.1057580094593331</v>
      </c>
      <c r="AC1173" t="s">
        <v>4846</v>
      </c>
      <c r="AD1173">
        <v>468.65546000000001</v>
      </c>
      <c r="AF1173" t="s">
        <v>4846</v>
      </c>
      <c r="AG1173">
        <v>1.1057580094593331</v>
      </c>
    </row>
    <row r="1174" spans="1:33" hidden="1">
      <c r="A1174" s="851" t="s">
        <v>5128</v>
      </c>
      <c r="B1174" s="851" t="s">
        <v>4846</v>
      </c>
      <c r="C1174" s="854">
        <v>670.18160999999998</v>
      </c>
      <c r="D1174" s="854">
        <v>0.74482000000000004</v>
      </c>
      <c r="E1174" s="855">
        <v>-0.99888862960593616</v>
      </c>
      <c r="F1174" s="854">
        <v>6934.0445099999997</v>
      </c>
      <c r="G1174" s="854">
        <v>7482.6127200000001</v>
      </c>
      <c r="H1174" s="855">
        <v>7.9112300073770347E-2</v>
      </c>
      <c r="I1174" s="854">
        <v>6429.7851899999996</v>
      </c>
      <c r="J1174" s="855">
        <v>0.16374225559470057</v>
      </c>
      <c r="K1174" s="854">
        <v>67485.417119999998</v>
      </c>
      <c r="L1174" s="854">
        <v>75843.247300000003</v>
      </c>
      <c r="M1174" s="855">
        <v>0.12384646249038411</v>
      </c>
      <c r="O1174" t="s">
        <v>4846</v>
      </c>
      <c r="P1174">
        <v>670.18160999999998</v>
      </c>
      <c r="Q1174">
        <v>0.74482000000000004</v>
      </c>
      <c r="R1174">
        <v>-0.99888862960593616</v>
      </c>
      <c r="S1174">
        <v>6934.0445099999997</v>
      </c>
      <c r="T1174">
        <v>7482.6127200000001</v>
      </c>
      <c r="U1174">
        <v>7.9112300073770347E-2</v>
      </c>
      <c r="V1174">
        <v>6429.7851899999996</v>
      </c>
      <c r="W1174">
        <v>0.16374225559470057</v>
      </c>
      <c r="X1174">
        <v>67485.417119999998</v>
      </c>
      <c r="Y1174">
        <v>75843.247300000003</v>
      </c>
      <c r="Z1174">
        <v>0.12384646249038411</v>
      </c>
      <c r="AC1174" t="s">
        <v>4846</v>
      </c>
      <c r="AD1174">
        <v>75843.247300000003</v>
      </c>
      <c r="AF1174" t="s">
        <v>4846</v>
      </c>
      <c r="AG1174">
        <v>0.12384646249038411</v>
      </c>
    </row>
    <row r="1175" spans="1:33" hidden="1">
      <c r="A1175" s="851" t="s">
        <v>5129</v>
      </c>
      <c r="B1175" s="851" t="s">
        <v>4846</v>
      </c>
      <c r="C1175" s="854">
        <v>21.35</v>
      </c>
      <c r="D1175" s="854">
        <v>14.625540000000001</v>
      </c>
      <c r="E1175" s="855">
        <v>-0.31496299765807967</v>
      </c>
      <c r="F1175" s="854">
        <v>1587.1150600000001</v>
      </c>
      <c r="G1175" s="854">
        <v>1242.87375</v>
      </c>
      <c r="H1175" s="855">
        <v>-0.21689751340397467</v>
      </c>
      <c r="I1175" s="854">
        <v>1744.04269</v>
      </c>
      <c r="J1175" s="855">
        <v>-0.28736047739748849</v>
      </c>
      <c r="K1175" s="854">
        <v>18022.426889999999</v>
      </c>
      <c r="L1175" s="854">
        <v>16655.950209999999</v>
      </c>
      <c r="M1175" s="855">
        <v>-7.58209029416681E-2</v>
      </c>
      <c r="O1175" t="s">
        <v>4846</v>
      </c>
      <c r="P1175">
        <v>21.35</v>
      </c>
      <c r="Q1175">
        <v>14.625540000000001</v>
      </c>
      <c r="R1175">
        <v>-0.31496299765807967</v>
      </c>
      <c r="S1175">
        <v>1587.1150600000001</v>
      </c>
      <c r="T1175">
        <v>1242.87375</v>
      </c>
      <c r="U1175">
        <v>-0.21689751340397467</v>
      </c>
      <c r="V1175">
        <v>1744.04269</v>
      </c>
      <c r="W1175">
        <v>-0.28736047739748849</v>
      </c>
      <c r="X1175">
        <v>18022.426889999999</v>
      </c>
      <c r="Y1175">
        <v>16655.950209999999</v>
      </c>
      <c r="Z1175">
        <v>-7.58209029416681E-2</v>
      </c>
      <c r="AC1175" t="s">
        <v>4846</v>
      </c>
      <c r="AD1175">
        <v>16655.950209999999</v>
      </c>
      <c r="AF1175" t="s">
        <v>4846</v>
      </c>
      <c r="AG1175">
        <v>-7.58209029416681E-2</v>
      </c>
    </row>
    <row r="1176" spans="1:33" hidden="1">
      <c r="A1176" s="851" t="s">
        <v>5130</v>
      </c>
      <c r="B1176" s="851" t="s">
        <v>4846</v>
      </c>
      <c r="C1176" s="854">
        <v>103.98572</v>
      </c>
      <c r="D1176" s="854">
        <v>0.27450999999999998</v>
      </c>
      <c r="E1176" s="855">
        <v>-0.99736011829316562</v>
      </c>
      <c r="F1176" s="854">
        <v>2323.81538</v>
      </c>
      <c r="G1176" s="854">
        <v>2119.9920400000001</v>
      </c>
      <c r="H1176" s="855">
        <v>-8.7710642486581669E-2</v>
      </c>
      <c r="I1176" s="854">
        <v>1108.7868599999999</v>
      </c>
      <c r="J1176" s="855">
        <v>0.91199239139612476</v>
      </c>
      <c r="K1176" s="854">
        <v>21971.81421</v>
      </c>
      <c r="L1176" s="854">
        <v>15401.21249</v>
      </c>
      <c r="M1176" s="855">
        <v>-0.29904684507160684</v>
      </c>
      <c r="O1176" t="s">
        <v>4846</v>
      </c>
      <c r="P1176">
        <v>103.98572</v>
      </c>
      <c r="Q1176">
        <v>0.27450999999999998</v>
      </c>
      <c r="R1176">
        <v>-0.99736011829316562</v>
      </c>
      <c r="S1176">
        <v>2323.81538</v>
      </c>
      <c r="T1176">
        <v>2119.9920400000001</v>
      </c>
      <c r="U1176">
        <v>-8.7710642486581669E-2</v>
      </c>
      <c r="V1176">
        <v>1108.7868599999999</v>
      </c>
      <c r="W1176">
        <v>0.91199239139612476</v>
      </c>
      <c r="X1176">
        <v>21971.81421</v>
      </c>
      <c r="Y1176">
        <v>15401.21249</v>
      </c>
      <c r="Z1176">
        <v>-0.29904684507160684</v>
      </c>
      <c r="AC1176" t="s">
        <v>4846</v>
      </c>
      <c r="AD1176">
        <v>15401.21249</v>
      </c>
      <c r="AF1176" t="s">
        <v>4846</v>
      </c>
      <c r="AG1176">
        <v>-0.29904684507160684</v>
      </c>
    </row>
    <row r="1177" spans="1:33" hidden="1">
      <c r="A1177" s="851" t="s">
        <v>5131</v>
      </c>
      <c r="B1177" s="851" t="s">
        <v>4846</v>
      </c>
      <c r="C1177" s="854">
        <v>0.42349999999999999</v>
      </c>
      <c r="D1177" s="854">
        <v>0.21787999999999999</v>
      </c>
      <c r="E1177" s="855">
        <v>-0.48552538370720189</v>
      </c>
      <c r="F1177" s="854">
        <v>547.34136999999998</v>
      </c>
      <c r="G1177" s="854">
        <v>1573.29297</v>
      </c>
      <c r="H1177" s="855">
        <v>1.8744272884032136</v>
      </c>
      <c r="I1177" s="854">
        <v>2887.7056899999998</v>
      </c>
      <c r="J1177" s="855">
        <v>-0.4551754441429936</v>
      </c>
      <c r="K1177" s="854">
        <v>7744.19247</v>
      </c>
      <c r="L1177" s="854">
        <v>10205.733620000001</v>
      </c>
      <c r="M1177" s="855">
        <v>0.31785640136601634</v>
      </c>
      <c r="O1177" t="s">
        <v>4846</v>
      </c>
      <c r="P1177">
        <v>0.42349999999999999</v>
      </c>
      <c r="Q1177">
        <v>0.21787999999999999</v>
      </c>
      <c r="R1177">
        <v>-0.48552538370720189</v>
      </c>
      <c r="S1177">
        <v>547.34136999999998</v>
      </c>
      <c r="T1177">
        <v>1573.29297</v>
      </c>
      <c r="U1177">
        <v>1.8744272884032136</v>
      </c>
      <c r="V1177">
        <v>2887.7056899999998</v>
      </c>
      <c r="W1177">
        <v>-0.4551754441429936</v>
      </c>
      <c r="X1177">
        <v>7744.19247</v>
      </c>
      <c r="Y1177">
        <v>10205.733620000001</v>
      </c>
      <c r="Z1177">
        <v>0.31785640136601634</v>
      </c>
      <c r="AC1177" t="s">
        <v>4846</v>
      </c>
      <c r="AD1177">
        <v>10205.733620000001</v>
      </c>
      <c r="AF1177" t="s">
        <v>4846</v>
      </c>
      <c r="AG1177">
        <v>0.31785640136601634</v>
      </c>
    </row>
    <row r="1178" spans="1:33" hidden="1">
      <c r="A1178" s="851" t="s">
        <v>5132</v>
      </c>
      <c r="B1178" s="851" t="s">
        <v>4846</v>
      </c>
      <c r="C1178" s="854">
        <v>0</v>
      </c>
      <c r="D1178" s="854">
        <v>0</v>
      </c>
      <c r="E1178" s="855" t="s">
        <v>1082</v>
      </c>
      <c r="F1178" s="854">
        <v>8.4007500000000004</v>
      </c>
      <c r="G1178" s="854">
        <v>8.3225300000000004</v>
      </c>
      <c r="H1178" s="855">
        <v>-9.3110734160640751E-3</v>
      </c>
      <c r="I1178" s="854">
        <v>0.55228999999999995</v>
      </c>
      <c r="J1178" s="855">
        <v>14.069130348186643</v>
      </c>
      <c r="K1178" s="854">
        <v>56.972630000000002</v>
      </c>
      <c r="L1178" s="854">
        <v>96.444450000000003</v>
      </c>
      <c r="M1178" s="855">
        <v>0.6928207456808646</v>
      </c>
      <c r="O1178" t="s">
        <v>4846</v>
      </c>
      <c r="P1178">
        <v>0</v>
      </c>
      <c r="Q1178">
        <v>0</v>
      </c>
      <c r="R1178" t="s">
        <v>1082</v>
      </c>
      <c r="S1178">
        <v>8.4007500000000004</v>
      </c>
      <c r="T1178">
        <v>8.3225300000000004</v>
      </c>
      <c r="U1178">
        <v>-9.3110734160640751E-3</v>
      </c>
      <c r="V1178">
        <v>0.55228999999999995</v>
      </c>
      <c r="W1178">
        <v>14.069130348186643</v>
      </c>
      <c r="X1178">
        <v>56.972630000000002</v>
      </c>
      <c r="Y1178">
        <v>96.444450000000003</v>
      </c>
      <c r="Z1178">
        <v>0.6928207456808646</v>
      </c>
      <c r="AC1178" t="s">
        <v>4846</v>
      </c>
      <c r="AD1178">
        <v>96.444450000000003</v>
      </c>
      <c r="AF1178" t="s">
        <v>4846</v>
      </c>
      <c r="AG1178">
        <v>0.6928207456808646</v>
      </c>
    </row>
    <row r="1179" spans="1:33" hidden="1">
      <c r="A1179" s="851" t="s">
        <v>5133</v>
      </c>
      <c r="B1179" s="851" t="s">
        <v>4846</v>
      </c>
      <c r="C1179" s="854">
        <v>0</v>
      </c>
      <c r="D1179" s="854">
        <v>0</v>
      </c>
      <c r="E1179" s="855" t="s">
        <v>1082</v>
      </c>
      <c r="F1179" s="854">
        <v>53.94699</v>
      </c>
      <c r="G1179" s="854">
        <v>0.49046000000000001</v>
      </c>
      <c r="H1179" s="855">
        <v>-0.99090848256779485</v>
      </c>
      <c r="I1179" s="854">
        <v>16.333600000000001</v>
      </c>
      <c r="J1179" s="855">
        <v>-0.96997232698241664</v>
      </c>
      <c r="K1179" s="854">
        <v>259.74878000000001</v>
      </c>
      <c r="L1179" s="854">
        <v>339.66485</v>
      </c>
      <c r="M1179" s="855">
        <v>0.30766677710671053</v>
      </c>
      <c r="O1179" t="s">
        <v>4846</v>
      </c>
      <c r="P1179">
        <v>0</v>
      </c>
      <c r="Q1179">
        <v>0</v>
      </c>
      <c r="R1179" t="s">
        <v>1082</v>
      </c>
      <c r="S1179">
        <v>53.94699</v>
      </c>
      <c r="T1179">
        <v>0.49046000000000001</v>
      </c>
      <c r="U1179">
        <v>-0.99090848256779485</v>
      </c>
      <c r="V1179">
        <v>16.333600000000001</v>
      </c>
      <c r="W1179">
        <v>-0.96997232698241664</v>
      </c>
      <c r="X1179">
        <v>259.74878000000001</v>
      </c>
      <c r="Y1179">
        <v>339.66485</v>
      </c>
      <c r="Z1179">
        <v>0.30766677710671053</v>
      </c>
      <c r="AC1179" t="s">
        <v>4846</v>
      </c>
      <c r="AD1179">
        <v>339.66485</v>
      </c>
      <c r="AF1179" t="s">
        <v>4846</v>
      </c>
      <c r="AG1179">
        <v>0.30766677710671053</v>
      </c>
    </row>
    <row r="1180" spans="1:33" hidden="1">
      <c r="A1180" s="851" t="s">
        <v>5134</v>
      </c>
      <c r="B1180" s="851" t="s">
        <v>4846</v>
      </c>
      <c r="C1180" s="854">
        <v>10.987220000000001</v>
      </c>
      <c r="D1180" s="854">
        <v>3.4189999999999998E-2</v>
      </c>
      <c r="E1180" s="855">
        <v>-0.9968882028392988</v>
      </c>
      <c r="F1180" s="854">
        <v>175.71722</v>
      </c>
      <c r="G1180" s="854">
        <v>476.83269999999999</v>
      </c>
      <c r="H1180" s="855">
        <v>1.71363671699336</v>
      </c>
      <c r="I1180" s="854">
        <v>752.21474000000001</v>
      </c>
      <c r="J1180" s="855">
        <v>-0.36609497973942917</v>
      </c>
      <c r="K1180" s="854">
        <v>9528.4295700000002</v>
      </c>
      <c r="L1180" s="854">
        <v>8817.1316200000001</v>
      </c>
      <c r="M1180" s="855">
        <v>-7.4650071638195481E-2</v>
      </c>
      <c r="O1180" t="s">
        <v>4846</v>
      </c>
      <c r="P1180">
        <v>10.987220000000001</v>
      </c>
      <c r="Q1180">
        <v>3.4189999999999998E-2</v>
      </c>
      <c r="R1180">
        <v>-0.9968882028392988</v>
      </c>
      <c r="S1180">
        <v>175.71722</v>
      </c>
      <c r="T1180">
        <v>476.83269999999999</v>
      </c>
      <c r="U1180">
        <v>1.71363671699336</v>
      </c>
      <c r="V1180">
        <v>752.21474000000001</v>
      </c>
      <c r="W1180">
        <v>-0.36609497973942917</v>
      </c>
      <c r="X1180">
        <v>9528.4295700000002</v>
      </c>
      <c r="Y1180">
        <v>8817.1316200000001</v>
      </c>
      <c r="Z1180">
        <v>-7.4650071638195481E-2</v>
      </c>
      <c r="AC1180" t="s">
        <v>4846</v>
      </c>
      <c r="AD1180">
        <v>8817.1316200000001</v>
      </c>
      <c r="AF1180" t="s">
        <v>4846</v>
      </c>
      <c r="AG1180">
        <v>-7.4650071638195481E-2</v>
      </c>
    </row>
    <row r="1181" spans="1:33" hidden="1">
      <c r="A1181" s="851" t="s">
        <v>5135</v>
      </c>
      <c r="B1181" s="851" t="s">
        <v>4846</v>
      </c>
      <c r="C1181" s="854">
        <v>9.7224400000000006</v>
      </c>
      <c r="D1181" s="854">
        <v>0</v>
      </c>
      <c r="E1181" s="855">
        <v>-1</v>
      </c>
      <c r="F1181" s="854">
        <v>141.28630999999999</v>
      </c>
      <c r="G1181" s="854">
        <v>127.82952</v>
      </c>
      <c r="H1181" s="855">
        <v>-9.5244825914131304E-2</v>
      </c>
      <c r="I1181" s="854">
        <v>128.40154000000001</v>
      </c>
      <c r="J1181" s="855">
        <v>-4.4549309922607971E-3</v>
      </c>
      <c r="K1181" s="854">
        <v>734.92691000000002</v>
      </c>
      <c r="L1181" s="854">
        <v>1325.01469</v>
      </c>
      <c r="M1181" s="855">
        <v>0.80292036115536969</v>
      </c>
      <c r="O1181" t="s">
        <v>4846</v>
      </c>
      <c r="P1181">
        <v>9.7224400000000006</v>
      </c>
      <c r="Q1181">
        <v>0</v>
      </c>
      <c r="R1181">
        <v>-1</v>
      </c>
      <c r="S1181">
        <v>141.28630999999999</v>
      </c>
      <c r="T1181">
        <v>127.82952</v>
      </c>
      <c r="U1181">
        <v>-9.5244825914131304E-2</v>
      </c>
      <c r="V1181">
        <v>128.40154000000001</v>
      </c>
      <c r="W1181">
        <v>-4.4549309922607971E-3</v>
      </c>
      <c r="X1181">
        <v>734.92691000000002</v>
      </c>
      <c r="Y1181">
        <v>1325.01469</v>
      </c>
      <c r="Z1181">
        <v>0.80292036115536969</v>
      </c>
      <c r="AC1181" t="s">
        <v>4846</v>
      </c>
      <c r="AD1181">
        <v>1325.01469</v>
      </c>
      <c r="AF1181" t="s">
        <v>4846</v>
      </c>
      <c r="AG1181">
        <v>0.80292036115536969</v>
      </c>
    </row>
    <row r="1182" spans="1:33" hidden="1">
      <c r="A1182" s="851" t="s">
        <v>5136</v>
      </c>
      <c r="B1182" s="851" t="s">
        <v>4846</v>
      </c>
      <c r="C1182" s="854">
        <v>793.04193999999995</v>
      </c>
      <c r="D1182" s="854">
        <v>1.6029100000000001</v>
      </c>
      <c r="E1182" s="855">
        <v>-0.99797878281191532</v>
      </c>
      <c r="F1182" s="854">
        <v>6146.6324599999998</v>
      </c>
      <c r="G1182" s="854">
        <v>4142.7115700000004</v>
      </c>
      <c r="H1182" s="855">
        <v>-0.32601931269532902</v>
      </c>
      <c r="I1182" s="854">
        <v>2789.6708600000002</v>
      </c>
      <c r="J1182" s="855">
        <v>0.48501804617911093</v>
      </c>
      <c r="K1182" s="854">
        <v>60242.61404</v>
      </c>
      <c r="L1182" s="854">
        <v>44652.343229999999</v>
      </c>
      <c r="M1182" s="855">
        <v>-0.25879140635644304</v>
      </c>
      <c r="O1182" t="s">
        <v>4846</v>
      </c>
      <c r="P1182">
        <v>793.04193999999995</v>
      </c>
      <c r="Q1182">
        <v>1.6029100000000001</v>
      </c>
      <c r="R1182">
        <v>-0.99797878281191532</v>
      </c>
      <c r="S1182">
        <v>6146.6324599999998</v>
      </c>
      <c r="T1182">
        <v>4142.7115700000004</v>
      </c>
      <c r="U1182">
        <v>-0.32601931269532902</v>
      </c>
      <c r="V1182">
        <v>2789.6708600000002</v>
      </c>
      <c r="W1182">
        <v>0.48501804617911093</v>
      </c>
      <c r="X1182">
        <v>60242.61404</v>
      </c>
      <c r="Y1182">
        <v>44652.343229999999</v>
      </c>
      <c r="Z1182">
        <v>-0.25879140635644304</v>
      </c>
      <c r="AC1182" t="s">
        <v>4846</v>
      </c>
      <c r="AD1182">
        <v>44652.343229999999</v>
      </c>
      <c r="AF1182" t="s">
        <v>4846</v>
      </c>
      <c r="AG1182">
        <v>-0.25879140635644304</v>
      </c>
    </row>
    <row r="1183" spans="1:33" hidden="1">
      <c r="A1183" s="851" t="s">
        <v>5137</v>
      </c>
      <c r="B1183" s="851" t="s">
        <v>4846</v>
      </c>
      <c r="C1183" s="854">
        <v>0</v>
      </c>
      <c r="D1183" s="854">
        <v>0</v>
      </c>
      <c r="E1183" s="855" t="s">
        <v>1082</v>
      </c>
      <c r="F1183" s="854">
        <v>0</v>
      </c>
      <c r="G1183" s="854">
        <v>6.8399999999999997E-3</v>
      </c>
      <c r="H1183" s="855" t="s">
        <v>1082</v>
      </c>
      <c r="I1183" s="854">
        <v>0</v>
      </c>
      <c r="J1183" s="855" t="s">
        <v>1082</v>
      </c>
      <c r="K1183" s="854">
        <v>948.25775999999996</v>
      </c>
      <c r="L1183" s="854">
        <v>737.34842000000003</v>
      </c>
      <c r="M1183" s="855">
        <v>-0.22241773165136025</v>
      </c>
      <c r="O1183" t="s">
        <v>4846</v>
      </c>
      <c r="P1183">
        <v>0</v>
      </c>
      <c r="Q1183">
        <v>0</v>
      </c>
      <c r="R1183" t="s">
        <v>1082</v>
      </c>
      <c r="S1183">
        <v>0</v>
      </c>
      <c r="T1183">
        <v>6.8399999999999997E-3</v>
      </c>
      <c r="U1183" t="s">
        <v>1082</v>
      </c>
      <c r="V1183">
        <v>0</v>
      </c>
      <c r="W1183" t="s">
        <v>1082</v>
      </c>
      <c r="X1183">
        <v>948.25775999999996</v>
      </c>
      <c r="Y1183">
        <v>737.34842000000003</v>
      </c>
      <c r="Z1183">
        <v>-0.22241773165136025</v>
      </c>
      <c r="AC1183" t="s">
        <v>4846</v>
      </c>
      <c r="AD1183">
        <v>737.34842000000003</v>
      </c>
      <c r="AF1183" t="s">
        <v>4846</v>
      </c>
      <c r="AG1183">
        <v>-0.22241773165136025</v>
      </c>
    </row>
    <row r="1184" spans="1:33" hidden="1">
      <c r="A1184" s="851" t="s">
        <v>5138</v>
      </c>
      <c r="B1184" s="851" t="s">
        <v>4846</v>
      </c>
      <c r="C1184" s="854">
        <v>0</v>
      </c>
      <c r="D1184" s="854">
        <v>4.3790000000000003E-2</v>
      </c>
      <c r="E1184" s="855" t="s">
        <v>1082</v>
      </c>
      <c r="F1184" s="854">
        <v>89.390770000000003</v>
      </c>
      <c r="G1184" s="854">
        <v>0.18476000000000001</v>
      </c>
      <c r="H1184" s="855">
        <v>-0.9979331199406829</v>
      </c>
      <c r="I1184" s="854">
        <v>28.651219999999999</v>
      </c>
      <c r="J1184" s="855">
        <v>-0.99355140898014116</v>
      </c>
      <c r="K1184" s="854">
        <v>837.64864</v>
      </c>
      <c r="L1184" s="854">
        <v>110.84285</v>
      </c>
      <c r="M1184" s="855">
        <v>-0.86767381368875618</v>
      </c>
      <c r="O1184" t="s">
        <v>4846</v>
      </c>
      <c r="P1184">
        <v>0</v>
      </c>
      <c r="Q1184">
        <v>4.3790000000000003E-2</v>
      </c>
      <c r="R1184" t="s">
        <v>1082</v>
      </c>
      <c r="S1184">
        <v>89.390770000000003</v>
      </c>
      <c r="T1184">
        <v>0.18476000000000001</v>
      </c>
      <c r="U1184">
        <v>-0.9979331199406829</v>
      </c>
      <c r="V1184">
        <v>28.651219999999999</v>
      </c>
      <c r="W1184">
        <v>-0.99355140898014116</v>
      </c>
      <c r="X1184">
        <v>837.64864</v>
      </c>
      <c r="Y1184">
        <v>110.84285</v>
      </c>
      <c r="Z1184">
        <v>-0.86767381368875618</v>
      </c>
      <c r="AC1184" t="s">
        <v>4846</v>
      </c>
      <c r="AD1184">
        <v>110.84285</v>
      </c>
      <c r="AF1184" t="s">
        <v>4846</v>
      </c>
      <c r="AG1184">
        <v>-0.86767381368875618</v>
      </c>
    </row>
    <row r="1185" spans="1:33" hidden="1">
      <c r="A1185" s="851" t="s">
        <v>5139</v>
      </c>
      <c r="B1185" s="851" t="s">
        <v>4846</v>
      </c>
      <c r="C1185" s="854">
        <v>0</v>
      </c>
      <c r="D1185" s="854">
        <v>0</v>
      </c>
      <c r="E1185" s="855" t="s">
        <v>1082</v>
      </c>
      <c r="F1185" s="854">
        <v>16.022210000000001</v>
      </c>
      <c r="G1185" s="854">
        <v>0.75056999999999996</v>
      </c>
      <c r="H1185" s="855">
        <v>-0.95315440254496731</v>
      </c>
      <c r="I1185" s="854">
        <v>9.89574</v>
      </c>
      <c r="J1185" s="855">
        <v>-0.92415221095137912</v>
      </c>
      <c r="K1185" s="854">
        <v>271.00126</v>
      </c>
      <c r="L1185" s="854">
        <v>111.92574</v>
      </c>
      <c r="M1185" s="855">
        <v>-0.58699180955837615</v>
      </c>
      <c r="O1185" t="s">
        <v>4846</v>
      </c>
      <c r="P1185">
        <v>0</v>
      </c>
      <c r="Q1185">
        <v>0</v>
      </c>
      <c r="R1185" t="s">
        <v>1082</v>
      </c>
      <c r="S1185">
        <v>16.022210000000001</v>
      </c>
      <c r="T1185">
        <v>0.75056999999999996</v>
      </c>
      <c r="U1185">
        <v>-0.95315440254496731</v>
      </c>
      <c r="V1185">
        <v>9.89574</v>
      </c>
      <c r="W1185">
        <v>-0.92415221095137912</v>
      </c>
      <c r="X1185">
        <v>271.00126</v>
      </c>
      <c r="Y1185">
        <v>111.92574</v>
      </c>
      <c r="Z1185">
        <v>-0.58699180955837615</v>
      </c>
      <c r="AC1185" t="s">
        <v>4846</v>
      </c>
      <c r="AD1185">
        <v>111.92574</v>
      </c>
      <c r="AF1185" t="s">
        <v>4846</v>
      </c>
      <c r="AG1185">
        <v>-0.58699180955837615</v>
      </c>
    </row>
    <row r="1186" spans="1:33" hidden="1">
      <c r="A1186" s="851" t="s">
        <v>5140</v>
      </c>
      <c r="B1186" s="851" t="s">
        <v>4846</v>
      </c>
      <c r="C1186" s="854">
        <v>0</v>
      </c>
      <c r="D1186" s="854">
        <v>0</v>
      </c>
      <c r="E1186" s="855" t="s">
        <v>1082</v>
      </c>
      <c r="F1186" s="854">
        <v>13.8306</v>
      </c>
      <c r="G1186" s="854">
        <v>7.0595699999999999</v>
      </c>
      <c r="H1186" s="855">
        <v>-0.48956878226541145</v>
      </c>
      <c r="I1186" s="854">
        <v>3.8159900000000002</v>
      </c>
      <c r="J1186" s="855">
        <v>0.8499969863652681</v>
      </c>
      <c r="K1186" s="854">
        <v>454.6585</v>
      </c>
      <c r="L1186" s="854">
        <v>158.12576999999999</v>
      </c>
      <c r="M1186" s="855">
        <v>-0.65220980142238627</v>
      </c>
      <c r="O1186" t="s">
        <v>4846</v>
      </c>
      <c r="P1186">
        <v>0</v>
      </c>
      <c r="Q1186">
        <v>0</v>
      </c>
      <c r="R1186" t="s">
        <v>1082</v>
      </c>
      <c r="S1186">
        <v>13.8306</v>
      </c>
      <c r="T1186">
        <v>7.0595699999999999</v>
      </c>
      <c r="U1186">
        <v>-0.48956878226541145</v>
      </c>
      <c r="V1186">
        <v>3.8159900000000002</v>
      </c>
      <c r="W1186">
        <v>0.8499969863652681</v>
      </c>
      <c r="X1186">
        <v>454.6585</v>
      </c>
      <c r="Y1186">
        <v>158.12576999999999</v>
      </c>
      <c r="Z1186">
        <v>-0.65220980142238627</v>
      </c>
      <c r="AC1186" t="s">
        <v>4846</v>
      </c>
      <c r="AD1186">
        <v>158.12576999999999</v>
      </c>
      <c r="AF1186" t="s">
        <v>4846</v>
      </c>
      <c r="AG1186">
        <v>-0.65220980142238627</v>
      </c>
    </row>
    <row r="1187" spans="1:33" hidden="1">
      <c r="A1187" s="851" t="s">
        <v>5141</v>
      </c>
      <c r="B1187" s="851" t="s">
        <v>4846</v>
      </c>
      <c r="C1187" s="854">
        <v>0</v>
      </c>
      <c r="D1187" s="854">
        <v>0</v>
      </c>
      <c r="E1187" s="855" t="s">
        <v>1082</v>
      </c>
      <c r="F1187" s="854">
        <v>0</v>
      </c>
      <c r="G1187" s="854">
        <v>0</v>
      </c>
      <c r="H1187" s="855" t="s">
        <v>1082</v>
      </c>
      <c r="I1187" s="854">
        <v>0</v>
      </c>
      <c r="J1187" s="855" t="s">
        <v>1082</v>
      </c>
      <c r="K1187" s="854">
        <v>0</v>
      </c>
      <c r="L1187" s="854">
        <v>1.57243</v>
      </c>
      <c r="M1187" s="855" t="s">
        <v>1082</v>
      </c>
      <c r="O1187" t="s">
        <v>4846</v>
      </c>
      <c r="P1187">
        <v>0</v>
      </c>
      <c r="Q1187">
        <v>0</v>
      </c>
      <c r="R1187" t="s">
        <v>1082</v>
      </c>
      <c r="S1187">
        <v>0</v>
      </c>
      <c r="T1187">
        <v>0</v>
      </c>
      <c r="U1187" t="s">
        <v>1082</v>
      </c>
      <c r="V1187">
        <v>0</v>
      </c>
      <c r="W1187" t="s">
        <v>1082</v>
      </c>
      <c r="X1187">
        <v>0</v>
      </c>
      <c r="Y1187">
        <v>1.57243</v>
      </c>
      <c r="Z1187" t="s">
        <v>1082</v>
      </c>
      <c r="AC1187" t="s">
        <v>4846</v>
      </c>
      <c r="AD1187">
        <v>1.57243</v>
      </c>
      <c r="AF1187" t="s">
        <v>4846</v>
      </c>
      <c r="AG1187" t="s">
        <v>1082</v>
      </c>
    </row>
    <row r="1188" spans="1:33" hidden="1">
      <c r="A1188" s="851" t="s">
        <v>5142</v>
      </c>
      <c r="B1188" s="851" t="s">
        <v>4846</v>
      </c>
      <c r="C1188" s="854">
        <v>2665.1805100000001</v>
      </c>
      <c r="D1188" s="854">
        <v>669.40782000000002</v>
      </c>
      <c r="E1188" s="855">
        <v>-0.74883208942571766</v>
      </c>
      <c r="F1188" s="854">
        <v>44368.50144</v>
      </c>
      <c r="G1188" s="854">
        <v>44380.719709999998</v>
      </c>
      <c r="H1188" s="855">
        <v>2.7538162442830583E-4</v>
      </c>
      <c r="I1188" s="854">
        <v>50587.365129999998</v>
      </c>
      <c r="J1188" s="855">
        <v>-0.12269161289681907</v>
      </c>
      <c r="K1188" s="854">
        <v>576463.00636999996</v>
      </c>
      <c r="L1188" s="854">
        <v>515642.48196</v>
      </c>
      <c r="M1188" s="855">
        <v>-0.10550637896608162</v>
      </c>
      <c r="O1188" t="s">
        <v>4846</v>
      </c>
      <c r="P1188">
        <v>2665.1805100000001</v>
      </c>
      <c r="Q1188">
        <v>669.40782000000002</v>
      </c>
      <c r="R1188">
        <v>-0.74883208942571766</v>
      </c>
      <c r="S1188">
        <v>44368.50144</v>
      </c>
      <c r="T1188">
        <v>44380.719709999998</v>
      </c>
      <c r="U1188">
        <v>2.7538162442830583E-4</v>
      </c>
      <c r="V1188">
        <v>50587.365129999998</v>
      </c>
      <c r="W1188">
        <v>-0.12269161289681907</v>
      </c>
      <c r="X1188">
        <v>576463.00636999996</v>
      </c>
      <c r="Y1188">
        <v>515642.48196</v>
      </c>
      <c r="Z1188">
        <v>-0.10550637896608162</v>
      </c>
      <c r="AC1188" t="s">
        <v>4846</v>
      </c>
      <c r="AD1188">
        <v>515642.48196</v>
      </c>
      <c r="AF1188" t="s">
        <v>4846</v>
      </c>
      <c r="AG1188">
        <v>-0.10550637896608162</v>
      </c>
    </row>
    <row r="1189" spans="1:33" hidden="1">
      <c r="A1189" s="851" t="s">
        <v>5144</v>
      </c>
      <c r="B1189" s="851" t="s">
        <v>4846</v>
      </c>
      <c r="C1189" s="854">
        <v>0</v>
      </c>
      <c r="D1189" s="854">
        <v>0</v>
      </c>
      <c r="E1189" s="855" t="s">
        <v>1082</v>
      </c>
      <c r="F1189" s="854">
        <v>24.733339999999998</v>
      </c>
      <c r="G1189" s="854">
        <v>2.6332499999999999</v>
      </c>
      <c r="H1189" s="855">
        <v>-0.89353439527374789</v>
      </c>
      <c r="I1189" s="854">
        <v>0</v>
      </c>
      <c r="J1189" s="855" t="s">
        <v>1082</v>
      </c>
      <c r="K1189" s="854">
        <v>57.154760000000003</v>
      </c>
      <c r="L1189" s="854">
        <v>56.389949999999999</v>
      </c>
      <c r="M1189" s="855">
        <v>-1.3381387656951182E-2</v>
      </c>
      <c r="O1189" t="s">
        <v>4846</v>
      </c>
      <c r="P1189">
        <v>0</v>
      </c>
      <c r="Q1189">
        <v>0</v>
      </c>
      <c r="R1189" t="s">
        <v>1082</v>
      </c>
      <c r="S1189">
        <v>24.733339999999998</v>
      </c>
      <c r="T1189">
        <v>2.6332499999999999</v>
      </c>
      <c r="U1189">
        <v>-0.89353439527374789</v>
      </c>
      <c r="V1189">
        <v>0</v>
      </c>
      <c r="W1189" t="s">
        <v>1082</v>
      </c>
      <c r="X1189">
        <v>57.154760000000003</v>
      </c>
      <c r="Y1189">
        <v>56.389949999999999</v>
      </c>
      <c r="Z1189">
        <v>-1.3381387656951182E-2</v>
      </c>
      <c r="AC1189" t="s">
        <v>4846</v>
      </c>
      <c r="AD1189">
        <v>56.389949999999999</v>
      </c>
      <c r="AF1189" t="s">
        <v>4846</v>
      </c>
      <c r="AG1189">
        <v>-1.3381387656951182E-2</v>
      </c>
    </row>
    <row r="1190" spans="1:33" hidden="1">
      <c r="A1190" s="851" t="s">
        <v>5145</v>
      </c>
      <c r="B1190" s="851" t="s">
        <v>4846</v>
      </c>
      <c r="C1190" s="854">
        <v>0</v>
      </c>
      <c r="D1190" s="854">
        <v>0</v>
      </c>
      <c r="E1190" s="855" t="s">
        <v>1082</v>
      </c>
      <c r="F1190" s="854">
        <v>3.3740299999999999</v>
      </c>
      <c r="G1190" s="854">
        <v>0</v>
      </c>
      <c r="H1190" s="855">
        <v>-1</v>
      </c>
      <c r="I1190" s="854">
        <v>0</v>
      </c>
      <c r="J1190" s="855" t="s">
        <v>1082</v>
      </c>
      <c r="K1190" s="854">
        <v>9.0951299999999993</v>
      </c>
      <c r="L1190" s="854">
        <v>63.658270000000002</v>
      </c>
      <c r="M1190" s="855">
        <v>5.9991599900166364</v>
      </c>
      <c r="O1190" t="s">
        <v>4846</v>
      </c>
      <c r="P1190">
        <v>0</v>
      </c>
      <c r="Q1190">
        <v>0</v>
      </c>
      <c r="R1190" t="s">
        <v>1082</v>
      </c>
      <c r="S1190">
        <v>3.3740299999999999</v>
      </c>
      <c r="T1190">
        <v>0</v>
      </c>
      <c r="U1190">
        <v>-1</v>
      </c>
      <c r="V1190">
        <v>0</v>
      </c>
      <c r="W1190" t="s">
        <v>1082</v>
      </c>
      <c r="X1190">
        <v>9.0951299999999993</v>
      </c>
      <c r="Y1190">
        <v>63.658270000000002</v>
      </c>
      <c r="Z1190">
        <v>5.9991599900166364</v>
      </c>
      <c r="AC1190" t="s">
        <v>4846</v>
      </c>
      <c r="AD1190">
        <v>63.658270000000002</v>
      </c>
      <c r="AF1190" t="s">
        <v>4846</v>
      </c>
      <c r="AG1190">
        <v>5.9991599900166364</v>
      </c>
    </row>
    <row r="1191" spans="1:33" hidden="1">
      <c r="A1191" s="852" t="s">
        <v>735</v>
      </c>
      <c r="B1191" s="852" t="s">
        <v>4846</v>
      </c>
      <c r="C1191" s="856">
        <v>5598.0977000000003</v>
      </c>
      <c r="D1191" s="856">
        <v>687.41282999999999</v>
      </c>
      <c r="E1191" s="857">
        <v>-0.87720599624404549</v>
      </c>
      <c r="F1191" s="856">
        <v>77722.340450000003</v>
      </c>
      <c r="G1191" s="856">
        <v>75240.294380000007</v>
      </c>
      <c r="H1191" s="857">
        <v>-3.1934782916074655E-2</v>
      </c>
      <c r="I1191" s="856">
        <v>81332.569690000004</v>
      </c>
      <c r="J1191" s="857">
        <v>-7.4905727597452954E-2</v>
      </c>
      <c r="K1191" s="856">
        <v>934073.49480999995</v>
      </c>
      <c r="L1191" s="856">
        <v>861912.86618999997</v>
      </c>
      <c r="M1191" s="857">
        <v>-7.7253694726321487E-2</v>
      </c>
      <c r="O1191" t="s">
        <v>4846</v>
      </c>
      <c r="P1191">
        <v>5598.0977000000003</v>
      </c>
      <c r="Q1191">
        <v>687.41282999999999</v>
      </c>
      <c r="R1191">
        <v>-0.87720599624404549</v>
      </c>
      <c r="S1191">
        <v>77722.340450000003</v>
      </c>
      <c r="T1191">
        <v>75240.294380000007</v>
      </c>
      <c r="U1191">
        <v>-3.1934782916074655E-2</v>
      </c>
      <c r="V1191">
        <v>81332.569690000004</v>
      </c>
      <c r="W1191">
        <v>-7.4905727597452954E-2</v>
      </c>
      <c r="X1191">
        <v>934073.49480999995</v>
      </c>
      <c r="Y1191">
        <v>861912.86618999997</v>
      </c>
      <c r="Z1191">
        <v>-7.7253694726321487E-2</v>
      </c>
      <c r="AC1191" t="s">
        <v>4846</v>
      </c>
      <c r="AD1191">
        <v>861912.86618999997</v>
      </c>
      <c r="AF1191" t="s">
        <v>4846</v>
      </c>
      <c r="AG1191">
        <v>-7.7253694726321487E-2</v>
      </c>
    </row>
    <row r="1192" spans="1:33" hidden="1">
      <c r="A1192" s="851" t="s">
        <v>5119</v>
      </c>
      <c r="B1192" s="851" t="s">
        <v>493</v>
      </c>
      <c r="C1192" s="854">
        <v>5878.9745000000003</v>
      </c>
      <c r="D1192" s="854">
        <v>1729.7030600000001</v>
      </c>
      <c r="E1192" s="855">
        <v>-0.70578149981769778</v>
      </c>
      <c r="F1192" s="854">
        <v>84992.070609999995</v>
      </c>
      <c r="G1192" s="854">
        <v>60110.8249</v>
      </c>
      <c r="H1192" s="855">
        <v>-0.29274784731591796</v>
      </c>
      <c r="I1192" s="854">
        <v>69708.694099999993</v>
      </c>
      <c r="J1192" s="855">
        <v>-0.13768539669142932</v>
      </c>
      <c r="K1192" s="854">
        <v>781455.04168000002</v>
      </c>
      <c r="L1192" s="854">
        <v>714777.88809999998</v>
      </c>
      <c r="M1192" s="855">
        <v>-8.5324362917481578E-2</v>
      </c>
      <c r="O1192" t="s">
        <v>493</v>
      </c>
      <c r="P1192">
        <v>5878.9745000000003</v>
      </c>
      <c r="Q1192">
        <v>1729.7030600000001</v>
      </c>
      <c r="R1192">
        <v>-0.70578149981769778</v>
      </c>
      <c r="S1192">
        <v>84992.070609999995</v>
      </c>
      <c r="T1192">
        <v>60110.8249</v>
      </c>
      <c r="U1192">
        <v>-0.29274784731591796</v>
      </c>
      <c r="V1192">
        <v>69708.694099999993</v>
      </c>
      <c r="W1192">
        <v>-0.13768539669142932</v>
      </c>
      <c r="X1192">
        <v>781455.04168000002</v>
      </c>
      <c r="Y1192">
        <v>714777.88809999998</v>
      </c>
      <c r="Z1192">
        <v>-8.5324362917481578E-2</v>
      </c>
      <c r="AC1192" t="s">
        <v>493</v>
      </c>
      <c r="AD1192">
        <v>714777.88809999998</v>
      </c>
      <c r="AF1192" t="s">
        <v>493</v>
      </c>
      <c r="AG1192">
        <v>-8.5324362917481578E-2</v>
      </c>
    </row>
    <row r="1193" spans="1:33" hidden="1">
      <c r="A1193" s="851" t="s">
        <v>5120</v>
      </c>
      <c r="B1193" s="851" t="s">
        <v>493</v>
      </c>
      <c r="C1193" s="854">
        <v>1830.2191600000001</v>
      </c>
      <c r="D1193" s="854">
        <v>62.007350000000002</v>
      </c>
      <c r="E1193" s="855">
        <v>-0.96612025960869086</v>
      </c>
      <c r="F1193" s="854">
        <v>8489.1714699999993</v>
      </c>
      <c r="G1193" s="854">
        <v>17387.682970000002</v>
      </c>
      <c r="H1193" s="855">
        <v>1.0482190790286867</v>
      </c>
      <c r="I1193" s="854">
        <v>11058.29963</v>
      </c>
      <c r="J1193" s="855">
        <v>0.57236497036389333</v>
      </c>
      <c r="K1193" s="854">
        <v>112479.96556</v>
      </c>
      <c r="L1193" s="854">
        <v>188825.26769000001</v>
      </c>
      <c r="M1193" s="855">
        <v>0.67874578152564657</v>
      </c>
      <c r="O1193" t="s">
        <v>493</v>
      </c>
      <c r="P1193">
        <v>1830.2191600000001</v>
      </c>
      <c r="Q1193">
        <v>62.007350000000002</v>
      </c>
      <c r="R1193">
        <v>-0.96612025960869086</v>
      </c>
      <c r="S1193">
        <v>8489.1714699999993</v>
      </c>
      <c r="T1193">
        <v>17387.682970000002</v>
      </c>
      <c r="U1193">
        <v>1.0482190790286867</v>
      </c>
      <c r="V1193">
        <v>11058.29963</v>
      </c>
      <c r="W1193">
        <v>0.57236497036389333</v>
      </c>
      <c r="X1193">
        <v>112479.96556</v>
      </c>
      <c r="Y1193">
        <v>188825.26769000001</v>
      </c>
      <c r="Z1193">
        <v>0.67874578152564657</v>
      </c>
      <c r="AC1193" t="s">
        <v>493</v>
      </c>
      <c r="AD1193">
        <v>188825.26769000001</v>
      </c>
      <c r="AF1193" t="s">
        <v>493</v>
      </c>
      <c r="AG1193">
        <v>0.67874578152564657</v>
      </c>
    </row>
    <row r="1194" spans="1:33" hidden="1">
      <c r="A1194" s="851" t="s">
        <v>5121</v>
      </c>
      <c r="B1194" s="851" t="s">
        <v>493</v>
      </c>
      <c r="C1194" s="854">
        <v>6317.7167900000004</v>
      </c>
      <c r="D1194" s="854">
        <v>271.99459000000002</v>
      </c>
      <c r="E1194" s="855">
        <v>-0.95694732780194791</v>
      </c>
      <c r="F1194" s="854">
        <v>68507.074229999998</v>
      </c>
      <c r="G1194" s="854">
        <v>66512.967959999994</v>
      </c>
      <c r="H1194" s="855">
        <v>-2.9108034351389089E-2</v>
      </c>
      <c r="I1194" s="854">
        <v>70714.240749999997</v>
      </c>
      <c r="J1194" s="855">
        <v>-5.9411976222059626E-2</v>
      </c>
      <c r="K1194" s="854">
        <v>761868.04203999997</v>
      </c>
      <c r="L1194" s="854">
        <v>716281.93726000004</v>
      </c>
      <c r="M1194" s="855">
        <v>-5.9834646243904999E-2</v>
      </c>
      <c r="O1194" t="s">
        <v>493</v>
      </c>
      <c r="P1194">
        <v>6317.7167900000004</v>
      </c>
      <c r="Q1194">
        <v>271.99459000000002</v>
      </c>
      <c r="R1194">
        <v>-0.95694732780194791</v>
      </c>
      <c r="S1194">
        <v>68507.074229999998</v>
      </c>
      <c r="T1194">
        <v>66512.967959999994</v>
      </c>
      <c r="U1194">
        <v>-2.9108034351389089E-2</v>
      </c>
      <c r="V1194">
        <v>70714.240749999997</v>
      </c>
      <c r="W1194">
        <v>-5.9411976222059626E-2</v>
      </c>
      <c r="X1194">
        <v>761868.04203999997</v>
      </c>
      <c r="Y1194">
        <v>716281.93726000004</v>
      </c>
      <c r="Z1194">
        <v>-5.9834646243904999E-2</v>
      </c>
      <c r="AC1194" t="s">
        <v>493</v>
      </c>
      <c r="AD1194">
        <v>716281.93726000004</v>
      </c>
      <c r="AF1194" t="s">
        <v>493</v>
      </c>
      <c r="AG1194">
        <v>-5.9834646243904999E-2</v>
      </c>
    </row>
    <row r="1195" spans="1:33" hidden="1">
      <c r="A1195" s="851" t="s">
        <v>5122</v>
      </c>
      <c r="B1195" s="851" t="s">
        <v>493</v>
      </c>
      <c r="C1195" s="854">
        <v>11.59295</v>
      </c>
      <c r="D1195" s="854">
        <v>0</v>
      </c>
      <c r="E1195" s="855">
        <v>-1</v>
      </c>
      <c r="F1195" s="854">
        <v>188.41882000000001</v>
      </c>
      <c r="G1195" s="854">
        <v>171.73167000000001</v>
      </c>
      <c r="H1195" s="855">
        <v>-8.8564136002974636E-2</v>
      </c>
      <c r="I1195" s="854">
        <v>305.73903000000001</v>
      </c>
      <c r="J1195" s="855">
        <v>-0.43830635558698539</v>
      </c>
      <c r="K1195" s="854">
        <v>892.82993999999997</v>
      </c>
      <c r="L1195" s="854">
        <v>2106.3806</v>
      </c>
      <c r="M1195" s="855">
        <v>1.3592181507712433</v>
      </c>
      <c r="O1195" t="s">
        <v>493</v>
      </c>
      <c r="P1195">
        <v>11.59295</v>
      </c>
      <c r="Q1195">
        <v>0</v>
      </c>
      <c r="R1195">
        <v>-1</v>
      </c>
      <c r="S1195">
        <v>188.41882000000001</v>
      </c>
      <c r="T1195">
        <v>171.73167000000001</v>
      </c>
      <c r="U1195">
        <v>-8.8564136002974636E-2</v>
      </c>
      <c r="V1195">
        <v>305.73903000000001</v>
      </c>
      <c r="W1195">
        <v>-0.43830635558698539</v>
      </c>
      <c r="X1195">
        <v>892.82993999999997</v>
      </c>
      <c r="Y1195">
        <v>2106.3806</v>
      </c>
      <c r="Z1195">
        <v>1.3592181507712433</v>
      </c>
      <c r="AC1195" t="s">
        <v>493</v>
      </c>
      <c r="AD1195">
        <v>2106.3806</v>
      </c>
      <c r="AF1195" t="s">
        <v>493</v>
      </c>
      <c r="AG1195">
        <v>1.3592181507712433</v>
      </c>
    </row>
    <row r="1196" spans="1:33" hidden="1">
      <c r="A1196" s="851" t="s">
        <v>5123</v>
      </c>
      <c r="B1196" s="851" t="s">
        <v>493</v>
      </c>
      <c r="C1196" s="854">
        <v>483.23236000000003</v>
      </c>
      <c r="D1196" s="854">
        <v>7.7600000000000002E-2</v>
      </c>
      <c r="E1196" s="855">
        <v>-0.99983941472793747</v>
      </c>
      <c r="F1196" s="854">
        <v>3601.29655</v>
      </c>
      <c r="G1196" s="854">
        <v>1571.6587199999999</v>
      </c>
      <c r="H1196" s="855">
        <v>-0.56358530929645334</v>
      </c>
      <c r="I1196" s="854">
        <v>1093.97541</v>
      </c>
      <c r="J1196" s="855">
        <v>0.43664903765981355</v>
      </c>
      <c r="K1196" s="854">
        <v>40067.378340000003</v>
      </c>
      <c r="L1196" s="854">
        <v>28600.87743</v>
      </c>
      <c r="M1196" s="855">
        <v>-0.28618046363549532</v>
      </c>
      <c r="O1196" t="s">
        <v>493</v>
      </c>
      <c r="P1196">
        <v>483.23236000000003</v>
      </c>
      <c r="Q1196">
        <v>7.7600000000000002E-2</v>
      </c>
      <c r="R1196">
        <v>-0.99983941472793747</v>
      </c>
      <c r="S1196">
        <v>3601.29655</v>
      </c>
      <c r="T1196">
        <v>1571.6587199999999</v>
      </c>
      <c r="U1196">
        <v>-0.56358530929645334</v>
      </c>
      <c r="V1196">
        <v>1093.97541</v>
      </c>
      <c r="W1196">
        <v>0.43664903765981355</v>
      </c>
      <c r="X1196">
        <v>40067.378340000003</v>
      </c>
      <c r="Y1196">
        <v>28600.87743</v>
      </c>
      <c r="Z1196">
        <v>-0.28618046363549532</v>
      </c>
      <c r="AC1196" t="s">
        <v>493</v>
      </c>
      <c r="AD1196">
        <v>28600.87743</v>
      </c>
      <c r="AF1196" t="s">
        <v>493</v>
      </c>
      <c r="AG1196">
        <v>-0.28618046363549532</v>
      </c>
    </row>
    <row r="1197" spans="1:33">
      <c r="A1197" s="851" t="s">
        <v>5124</v>
      </c>
      <c r="B1197" s="851" t="s">
        <v>493</v>
      </c>
      <c r="C1197" s="854">
        <v>2901.1963599999999</v>
      </c>
      <c r="D1197" s="854">
        <v>479.78710999999998</v>
      </c>
      <c r="E1197" s="855">
        <v>-0.83462439267640609</v>
      </c>
      <c r="F1197" s="854">
        <v>58947.73461</v>
      </c>
      <c r="G1197" s="854">
        <v>40836.253830000001</v>
      </c>
      <c r="H1197" s="855">
        <v>-0.30724642600476681</v>
      </c>
      <c r="I1197" s="854">
        <v>47857.18922</v>
      </c>
      <c r="J1197" s="855">
        <v>-0.14670597050162482</v>
      </c>
      <c r="K1197" s="854">
        <v>518162.85294999997</v>
      </c>
      <c r="L1197" s="854">
        <v>510355.46531</v>
      </c>
      <c r="M1197" s="855">
        <v>-1.5067439889893786E-2</v>
      </c>
      <c r="O1197" t="s">
        <v>493</v>
      </c>
      <c r="P1197">
        <v>2901.1963599999999</v>
      </c>
      <c r="Q1197">
        <v>479.78710999999998</v>
      </c>
      <c r="R1197">
        <v>-0.83462439267640609</v>
      </c>
      <c r="S1197">
        <v>58947.73461</v>
      </c>
      <c r="T1197">
        <v>40836.253830000001</v>
      </c>
      <c r="U1197">
        <v>-0.30724642600476681</v>
      </c>
      <c r="V1197">
        <v>47857.18922</v>
      </c>
      <c r="W1197">
        <v>-0.14670597050162482</v>
      </c>
      <c r="X1197">
        <v>518162.85294999997</v>
      </c>
      <c r="Y1197">
        <v>510355.46531</v>
      </c>
      <c r="Z1197">
        <v>-1.5067439889893786E-2</v>
      </c>
      <c r="AC1197" t="s">
        <v>493</v>
      </c>
      <c r="AD1197">
        <v>510355.46531</v>
      </c>
      <c r="AF1197" t="s">
        <v>493</v>
      </c>
      <c r="AG1197">
        <v>-1.5067439889893786E-2</v>
      </c>
    </row>
    <row r="1198" spans="1:33" hidden="1">
      <c r="A1198" s="851" t="s">
        <v>5125</v>
      </c>
      <c r="B1198" s="851" t="s">
        <v>493</v>
      </c>
      <c r="C1198" s="854">
        <v>0.28477000000000002</v>
      </c>
      <c r="D1198" s="854">
        <v>0</v>
      </c>
      <c r="E1198" s="855">
        <v>-1</v>
      </c>
      <c r="F1198" s="854">
        <v>654.05074000000002</v>
      </c>
      <c r="G1198" s="854">
        <v>781.02061000000003</v>
      </c>
      <c r="H1198" s="855">
        <v>0.1941284708278137</v>
      </c>
      <c r="I1198" s="854">
        <v>2372.2516000000001</v>
      </c>
      <c r="J1198" s="855">
        <v>-0.67076822289844795</v>
      </c>
      <c r="K1198" s="854">
        <v>2309.06601</v>
      </c>
      <c r="L1198" s="854">
        <v>5727.6135400000003</v>
      </c>
      <c r="M1198" s="855">
        <v>1.4804893039848612</v>
      </c>
      <c r="O1198" t="s">
        <v>493</v>
      </c>
      <c r="P1198">
        <v>0.28477000000000002</v>
      </c>
      <c r="Q1198">
        <v>0</v>
      </c>
      <c r="R1198">
        <v>-1</v>
      </c>
      <c r="S1198">
        <v>654.05074000000002</v>
      </c>
      <c r="T1198">
        <v>781.02061000000003</v>
      </c>
      <c r="U1198">
        <v>0.1941284708278137</v>
      </c>
      <c r="V1198">
        <v>2372.2516000000001</v>
      </c>
      <c r="W1198">
        <v>-0.67076822289844795</v>
      </c>
      <c r="X1198">
        <v>2309.06601</v>
      </c>
      <c r="Y1198">
        <v>5727.6135400000003</v>
      </c>
      <c r="Z1198">
        <v>1.4804893039848612</v>
      </c>
      <c r="AC1198" t="s">
        <v>493</v>
      </c>
      <c r="AD1198">
        <v>5727.6135400000003</v>
      </c>
      <c r="AF1198" t="s">
        <v>493</v>
      </c>
      <c r="AG1198">
        <v>1.4804893039848612</v>
      </c>
    </row>
    <row r="1199" spans="1:33" hidden="1">
      <c r="A1199" s="851" t="s">
        <v>5126</v>
      </c>
      <c r="B1199" s="851" t="s">
        <v>493</v>
      </c>
      <c r="C1199" s="854">
        <v>0</v>
      </c>
      <c r="D1199" s="854">
        <v>0</v>
      </c>
      <c r="E1199" s="855" t="s">
        <v>1082</v>
      </c>
      <c r="F1199" s="854">
        <v>328.47667000000001</v>
      </c>
      <c r="G1199" s="854">
        <v>302.47005999999999</v>
      </c>
      <c r="H1199" s="855">
        <v>-7.9173385434040178E-2</v>
      </c>
      <c r="I1199" s="854">
        <v>502.55232000000001</v>
      </c>
      <c r="J1199" s="855">
        <v>-0.39813219845448133</v>
      </c>
      <c r="K1199" s="854">
        <v>12558.14695</v>
      </c>
      <c r="L1199" s="854">
        <v>15393.575440000001</v>
      </c>
      <c r="M1199" s="855">
        <v>0.22578398718291792</v>
      </c>
      <c r="O1199" t="s">
        <v>493</v>
      </c>
      <c r="P1199">
        <v>0</v>
      </c>
      <c r="Q1199">
        <v>0</v>
      </c>
      <c r="R1199" t="s">
        <v>1082</v>
      </c>
      <c r="S1199">
        <v>328.47667000000001</v>
      </c>
      <c r="T1199">
        <v>302.47005999999999</v>
      </c>
      <c r="U1199">
        <v>-7.9173385434040178E-2</v>
      </c>
      <c r="V1199">
        <v>502.55232000000001</v>
      </c>
      <c r="W1199">
        <v>-0.39813219845448133</v>
      </c>
      <c r="X1199">
        <v>12558.14695</v>
      </c>
      <c r="Y1199">
        <v>15393.575440000001</v>
      </c>
      <c r="Z1199">
        <v>0.22578398718291792</v>
      </c>
      <c r="AC1199" t="s">
        <v>493</v>
      </c>
      <c r="AD1199">
        <v>15393.575440000001</v>
      </c>
      <c r="AF1199" t="s">
        <v>493</v>
      </c>
      <c r="AG1199">
        <v>0.22578398718291792</v>
      </c>
    </row>
    <row r="1200" spans="1:33" hidden="1">
      <c r="A1200" s="851" t="s">
        <v>5127</v>
      </c>
      <c r="B1200" s="851" t="s">
        <v>493</v>
      </c>
      <c r="C1200" s="854">
        <v>79.530190000000005</v>
      </c>
      <c r="D1200" s="854">
        <v>0</v>
      </c>
      <c r="E1200" s="855">
        <v>-1</v>
      </c>
      <c r="F1200" s="854">
        <v>510.08650999999998</v>
      </c>
      <c r="G1200" s="854">
        <v>711.71217999999999</v>
      </c>
      <c r="H1200" s="855">
        <v>0.39527740108241649</v>
      </c>
      <c r="I1200" s="854">
        <v>727.17633999999998</v>
      </c>
      <c r="J1200" s="855">
        <v>-2.1266038441239754E-2</v>
      </c>
      <c r="K1200" s="854">
        <v>4877.3701700000001</v>
      </c>
      <c r="L1200" s="854">
        <v>6718.2103900000002</v>
      </c>
      <c r="M1200" s="855">
        <v>0.3774247506007935</v>
      </c>
      <c r="O1200" t="s">
        <v>493</v>
      </c>
      <c r="P1200">
        <v>79.530190000000005</v>
      </c>
      <c r="Q1200">
        <v>0</v>
      </c>
      <c r="R1200">
        <v>-1</v>
      </c>
      <c r="S1200">
        <v>510.08650999999998</v>
      </c>
      <c r="T1200">
        <v>711.71217999999999</v>
      </c>
      <c r="U1200">
        <v>0.39527740108241649</v>
      </c>
      <c r="V1200">
        <v>727.17633999999998</v>
      </c>
      <c r="W1200">
        <v>-2.1266038441239754E-2</v>
      </c>
      <c r="X1200">
        <v>4877.3701700000001</v>
      </c>
      <c r="Y1200">
        <v>6718.2103900000002</v>
      </c>
      <c r="Z1200">
        <v>0.3774247506007935</v>
      </c>
      <c r="AC1200" t="s">
        <v>493</v>
      </c>
      <c r="AD1200">
        <v>6718.2103900000002</v>
      </c>
      <c r="AF1200" t="s">
        <v>493</v>
      </c>
      <c r="AG1200">
        <v>0.3774247506007935</v>
      </c>
    </row>
    <row r="1201" spans="1:33" hidden="1">
      <c r="A1201" s="851" t="s">
        <v>5128</v>
      </c>
      <c r="B1201" s="851" t="s">
        <v>493</v>
      </c>
      <c r="C1201" s="854">
        <v>75.039389999999997</v>
      </c>
      <c r="D1201" s="854">
        <v>35.194130000000001</v>
      </c>
      <c r="E1201" s="855">
        <v>-0.53099125672530123</v>
      </c>
      <c r="F1201" s="854">
        <v>2643.7723999999998</v>
      </c>
      <c r="G1201" s="854">
        <v>2672.7605400000002</v>
      </c>
      <c r="H1201" s="855">
        <v>1.0964688185715277E-2</v>
      </c>
      <c r="I1201" s="854">
        <v>3681.4566300000001</v>
      </c>
      <c r="J1201" s="855">
        <v>-0.27399374524208364</v>
      </c>
      <c r="K1201" s="854">
        <v>29005.020909999999</v>
      </c>
      <c r="L1201" s="854">
        <v>32577.28861</v>
      </c>
      <c r="M1201" s="855">
        <v>0.1231603214865602</v>
      </c>
      <c r="O1201" t="s">
        <v>493</v>
      </c>
      <c r="P1201">
        <v>75.039389999999997</v>
      </c>
      <c r="Q1201">
        <v>35.194130000000001</v>
      </c>
      <c r="R1201">
        <v>-0.53099125672530123</v>
      </c>
      <c r="S1201">
        <v>2643.7723999999998</v>
      </c>
      <c r="T1201">
        <v>2672.7605400000002</v>
      </c>
      <c r="U1201">
        <v>1.0964688185715277E-2</v>
      </c>
      <c r="V1201">
        <v>3681.4566300000001</v>
      </c>
      <c r="W1201">
        <v>-0.27399374524208364</v>
      </c>
      <c r="X1201">
        <v>29005.020909999999</v>
      </c>
      <c r="Y1201">
        <v>32577.28861</v>
      </c>
      <c r="Z1201">
        <v>0.1231603214865602</v>
      </c>
      <c r="AC1201" t="s">
        <v>493</v>
      </c>
      <c r="AD1201">
        <v>32577.28861</v>
      </c>
      <c r="AF1201" t="s">
        <v>493</v>
      </c>
      <c r="AG1201">
        <v>0.1231603214865602</v>
      </c>
    </row>
    <row r="1202" spans="1:33" hidden="1">
      <c r="A1202" s="851" t="s">
        <v>5129</v>
      </c>
      <c r="B1202" s="851" t="s">
        <v>493</v>
      </c>
      <c r="C1202" s="854">
        <v>1118.8604399999999</v>
      </c>
      <c r="D1202" s="854">
        <v>68.038600000000002</v>
      </c>
      <c r="E1202" s="855">
        <v>-0.93918937736327512</v>
      </c>
      <c r="F1202" s="854">
        <v>11982.01634</v>
      </c>
      <c r="G1202" s="854">
        <v>12840.7583</v>
      </c>
      <c r="H1202" s="855">
        <v>7.1669236264787051E-2</v>
      </c>
      <c r="I1202" s="854">
        <v>12809.679620000001</v>
      </c>
      <c r="J1202" s="855">
        <v>2.4261871430004689E-3</v>
      </c>
      <c r="K1202" s="854">
        <v>110596.37505</v>
      </c>
      <c r="L1202" s="854">
        <v>113556.92354</v>
      </c>
      <c r="M1202" s="855">
        <v>2.6768946890542766E-2</v>
      </c>
      <c r="O1202" t="s">
        <v>493</v>
      </c>
      <c r="P1202">
        <v>1118.8604399999999</v>
      </c>
      <c r="Q1202">
        <v>68.038600000000002</v>
      </c>
      <c r="R1202">
        <v>-0.93918937736327512</v>
      </c>
      <c r="S1202">
        <v>11982.01634</v>
      </c>
      <c r="T1202">
        <v>12840.7583</v>
      </c>
      <c r="U1202">
        <v>7.1669236264787051E-2</v>
      </c>
      <c r="V1202">
        <v>12809.679620000001</v>
      </c>
      <c r="W1202">
        <v>2.4261871430004689E-3</v>
      </c>
      <c r="X1202">
        <v>110596.37505</v>
      </c>
      <c r="Y1202">
        <v>113556.92354</v>
      </c>
      <c r="Z1202">
        <v>2.6768946890542766E-2</v>
      </c>
      <c r="AC1202" t="s">
        <v>493</v>
      </c>
      <c r="AD1202">
        <v>113556.92354</v>
      </c>
      <c r="AF1202" t="s">
        <v>493</v>
      </c>
      <c r="AG1202">
        <v>2.6768946890542766E-2</v>
      </c>
    </row>
    <row r="1203" spans="1:33" hidden="1">
      <c r="A1203" s="851" t="s">
        <v>5130</v>
      </c>
      <c r="B1203" s="851" t="s">
        <v>493</v>
      </c>
      <c r="C1203" s="854">
        <v>2375.4905100000001</v>
      </c>
      <c r="D1203" s="854">
        <v>290.66192999999998</v>
      </c>
      <c r="E1203" s="855">
        <v>-0.8776413002803366</v>
      </c>
      <c r="F1203" s="854">
        <v>41308.782709999999</v>
      </c>
      <c r="G1203" s="854">
        <v>34945.674319999998</v>
      </c>
      <c r="H1203" s="855">
        <v>-0.15403766396775531</v>
      </c>
      <c r="I1203" s="854">
        <v>38750.118150000002</v>
      </c>
      <c r="J1203" s="855">
        <v>-9.8178896262281601E-2</v>
      </c>
      <c r="K1203" s="854">
        <v>439521.86437999998</v>
      </c>
      <c r="L1203" s="854">
        <v>436418.74200999999</v>
      </c>
      <c r="M1203" s="855">
        <v>-7.0602229865796007E-3</v>
      </c>
      <c r="O1203" t="s">
        <v>493</v>
      </c>
      <c r="P1203">
        <v>2375.4905100000001</v>
      </c>
      <c r="Q1203">
        <v>290.66192999999998</v>
      </c>
      <c r="R1203">
        <v>-0.8776413002803366</v>
      </c>
      <c r="S1203">
        <v>41308.782709999999</v>
      </c>
      <c r="T1203">
        <v>34945.674319999998</v>
      </c>
      <c r="U1203">
        <v>-0.15403766396775531</v>
      </c>
      <c r="V1203">
        <v>38750.118150000002</v>
      </c>
      <c r="W1203">
        <v>-9.8178896262281601E-2</v>
      </c>
      <c r="X1203">
        <v>439521.86437999998</v>
      </c>
      <c r="Y1203">
        <v>436418.74200999999</v>
      </c>
      <c r="Z1203">
        <v>-7.0602229865796007E-3</v>
      </c>
      <c r="AC1203" t="s">
        <v>493</v>
      </c>
      <c r="AD1203">
        <v>436418.74200999999</v>
      </c>
      <c r="AF1203" t="s">
        <v>493</v>
      </c>
      <c r="AG1203">
        <v>-7.0602229865796007E-3</v>
      </c>
    </row>
    <row r="1204" spans="1:33" hidden="1">
      <c r="A1204" s="851" t="s">
        <v>5131</v>
      </c>
      <c r="B1204" s="851" t="s">
        <v>493</v>
      </c>
      <c r="C1204" s="854">
        <v>24514.561549999999</v>
      </c>
      <c r="D1204" s="854">
        <v>12243.01288</v>
      </c>
      <c r="E1204" s="855">
        <v>-0.50058201713993122</v>
      </c>
      <c r="F1204" s="854">
        <v>287056.56524000003</v>
      </c>
      <c r="G1204" s="854">
        <v>387942.27396000002</v>
      </c>
      <c r="H1204" s="855">
        <v>0.35144888128809137</v>
      </c>
      <c r="I1204" s="854">
        <v>419533.88331</v>
      </c>
      <c r="J1204" s="855">
        <v>-7.5301687436426845E-2</v>
      </c>
      <c r="K1204" s="854">
        <v>3228410.9517899998</v>
      </c>
      <c r="L1204" s="854">
        <v>4244551.49046</v>
      </c>
      <c r="M1204" s="855">
        <v>0.31474943984643544</v>
      </c>
      <c r="O1204" t="s">
        <v>493</v>
      </c>
      <c r="P1204">
        <v>24514.561549999999</v>
      </c>
      <c r="Q1204">
        <v>12243.01288</v>
      </c>
      <c r="R1204">
        <v>-0.50058201713993122</v>
      </c>
      <c r="S1204">
        <v>287056.56524000003</v>
      </c>
      <c r="T1204">
        <v>387942.27396000002</v>
      </c>
      <c r="U1204">
        <v>0.35144888128809137</v>
      </c>
      <c r="V1204">
        <v>419533.88331</v>
      </c>
      <c r="W1204">
        <v>-7.5301687436426845E-2</v>
      </c>
      <c r="X1204">
        <v>3228410.9517899998</v>
      </c>
      <c r="Y1204">
        <v>4244551.49046</v>
      </c>
      <c r="Z1204">
        <v>0.31474943984643544</v>
      </c>
      <c r="AC1204" t="s">
        <v>493</v>
      </c>
      <c r="AD1204">
        <v>4244551.49046</v>
      </c>
      <c r="AF1204" t="s">
        <v>493</v>
      </c>
      <c r="AG1204">
        <v>0.31474943984643544</v>
      </c>
    </row>
    <row r="1205" spans="1:33" hidden="1">
      <c r="A1205" s="851" t="s">
        <v>5132</v>
      </c>
      <c r="B1205" s="851" t="s">
        <v>493</v>
      </c>
      <c r="C1205" s="854">
        <v>0.67388999999999999</v>
      </c>
      <c r="D1205" s="854">
        <v>0</v>
      </c>
      <c r="E1205" s="855">
        <v>-1</v>
      </c>
      <c r="F1205" s="854">
        <v>5.0779399999999999</v>
      </c>
      <c r="G1205" s="854">
        <v>41.300040000000003</v>
      </c>
      <c r="H1205" s="855">
        <v>7.1332272535713308</v>
      </c>
      <c r="I1205" s="854">
        <v>188.81599</v>
      </c>
      <c r="J1205" s="855">
        <v>-0.78126831313386114</v>
      </c>
      <c r="K1205" s="854">
        <v>445.55130000000003</v>
      </c>
      <c r="L1205" s="854">
        <v>672.01293999999996</v>
      </c>
      <c r="M1205" s="855">
        <v>0.50827287452645731</v>
      </c>
      <c r="O1205" t="s">
        <v>493</v>
      </c>
      <c r="P1205">
        <v>0.67388999999999999</v>
      </c>
      <c r="Q1205">
        <v>0</v>
      </c>
      <c r="R1205">
        <v>-1</v>
      </c>
      <c r="S1205">
        <v>5.0779399999999999</v>
      </c>
      <c r="T1205">
        <v>41.300040000000003</v>
      </c>
      <c r="U1205">
        <v>7.1332272535713308</v>
      </c>
      <c r="V1205">
        <v>188.81599</v>
      </c>
      <c r="W1205">
        <v>-0.78126831313386114</v>
      </c>
      <c r="X1205">
        <v>445.55130000000003</v>
      </c>
      <c r="Y1205">
        <v>672.01293999999996</v>
      </c>
      <c r="Z1205">
        <v>0.50827287452645731</v>
      </c>
      <c r="AC1205" t="s">
        <v>493</v>
      </c>
      <c r="AD1205">
        <v>672.01293999999996</v>
      </c>
      <c r="AF1205" t="s">
        <v>493</v>
      </c>
      <c r="AG1205">
        <v>0.50827287452645731</v>
      </c>
    </row>
    <row r="1206" spans="1:33" hidden="1">
      <c r="A1206" s="851" t="s">
        <v>5133</v>
      </c>
      <c r="B1206" s="851" t="s">
        <v>493</v>
      </c>
      <c r="C1206" s="854">
        <v>41.865859999999998</v>
      </c>
      <c r="D1206" s="854">
        <v>0</v>
      </c>
      <c r="E1206" s="855">
        <v>-1</v>
      </c>
      <c r="F1206" s="854">
        <v>1521.26377</v>
      </c>
      <c r="G1206" s="854">
        <v>1258.70102</v>
      </c>
      <c r="H1206" s="855">
        <v>-0.17259515093822297</v>
      </c>
      <c r="I1206" s="854">
        <v>1609.01659</v>
      </c>
      <c r="J1206" s="855">
        <v>-0.21772029709152962</v>
      </c>
      <c r="K1206" s="854">
        <v>17730.036540000001</v>
      </c>
      <c r="L1206" s="854">
        <v>20355.213329999999</v>
      </c>
      <c r="M1206" s="855">
        <v>0.1480638116045303</v>
      </c>
      <c r="O1206" t="s">
        <v>493</v>
      </c>
      <c r="P1206">
        <v>41.865859999999998</v>
      </c>
      <c r="Q1206">
        <v>0</v>
      </c>
      <c r="R1206">
        <v>-1</v>
      </c>
      <c r="S1206">
        <v>1521.26377</v>
      </c>
      <c r="T1206">
        <v>1258.70102</v>
      </c>
      <c r="U1206">
        <v>-0.17259515093822297</v>
      </c>
      <c r="V1206">
        <v>1609.01659</v>
      </c>
      <c r="W1206">
        <v>-0.21772029709152962</v>
      </c>
      <c r="X1206">
        <v>17730.036540000001</v>
      </c>
      <c r="Y1206">
        <v>20355.213329999999</v>
      </c>
      <c r="Z1206">
        <v>0.1480638116045303</v>
      </c>
      <c r="AC1206" t="s">
        <v>493</v>
      </c>
      <c r="AD1206">
        <v>20355.213329999999</v>
      </c>
      <c r="AF1206" t="s">
        <v>493</v>
      </c>
      <c r="AG1206">
        <v>0.1480638116045303</v>
      </c>
    </row>
    <row r="1207" spans="1:33" hidden="1">
      <c r="A1207" s="851" t="s">
        <v>5134</v>
      </c>
      <c r="B1207" s="851" t="s">
        <v>493</v>
      </c>
      <c r="C1207" s="854">
        <v>2355.6448</v>
      </c>
      <c r="D1207" s="854">
        <v>398.12610999999998</v>
      </c>
      <c r="E1207" s="855">
        <v>-0.8309906018088975</v>
      </c>
      <c r="F1207" s="854">
        <v>41031.048999999999</v>
      </c>
      <c r="G1207" s="854">
        <v>38323.286870000004</v>
      </c>
      <c r="H1207" s="855">
        <v>-6.5993002762371411E-2</v>
      </c>
      <c r="I1207" s="854">
        <v>44211.195520000001</v>
      </c>
      <c r="J1207" s="855">
        <v>-0.13317687026437586</v>
      </c>
      <c r="K1207" s="854">
        <v>402024.24134000001</v>
      </c>
      <c r="L1207" s="854">
        <v>424547.79547999997</v>
      </c>
      <c r="M1207" s="855">
        <v>5.6025363209258217E-2</v>
      </c>
      <c r="O1207" t="s">
        <v>493</v>
      </c>
      <c r="P1207">
        <v>2355.6448</v>
      </c>
      <c r="Q1207">
        <v>398.12610999999998</v>
      </c>
      <c r="R1207">
        <v>-0.8309906018088975</v>
      </c>
      <c r="S1207">
        <v>41031.048999999999</v>
      </c>
      <c r="T1207">
        <v>38323.286870000004</v>
      </c>
      <c r="U1207">
        <v>-6.5993002762371411E-2</v>
      </c>
      <c r="V1207">
        <v>44211.195520000001</v>
      </c>
      <c r="W1207">
        <v>-0.13317687026437586</v>
      </c>
      <c r="X1207">
        <v>402024.24134000001</v>
      </c>
      <c r="Y1207">
        <v>424547.79547999997</v>
      </c>
      <c r="Z1207">
        <v>5.6025363209258217E-2</v>
      </c>
      <c r="AC1207" t="s">
        <v>493</v>
      </c>
      <c r="AD1207">
        <v>424547.79547999997</v>
      </c>
      <c r="AF1207" t="s">
        <v>493</v>
      </c>
      <c r="AG1207">
        <v>5.6025363209258217E-2</v>
      </c>
    </row>
    <row r="1208" spans="1:33" hidden="1">
      <c r="A1208" s="851" t="s">
        <v>5135</v>
      </c>
      <c r="B1208" s="851" t="s">
        <v>493</v>
      </c>
      <c r="C1208" s="854">
        <v>26.53642</v>
      </c>
      <c r="D1208" s="854">
        <v>0</v>
      </c>
      <c r="E1208" s="855">
        <v>-1</v>
      </c>
      <c r="F1208" s="854">
        <v>275.30840999999998</v>
      </c>
      <c r="G1208" s="854">
        <v>457.22001</v>
      </c>
      <c r="H1208" s="855">
        <v>0.66075569576679483</v>
      </c>
      <c r="I1208" s="854">
        <v>286.07362999999998</v>
      </c>
      <c r="J1208" s="855">
        <v>0.59825989553808245</v>
      </c>
      <c r="K1208" s="854">
        <v>1920.76864</v>
      </c>
      <c r="L1208" s="854">
        <v>3358.0670399999999</v>
      </c>
      <c r="M1208" s="855">
        <v>0.74829334989559171</v>
      </c>
      <c r="O1208" t="s">
        <v>493</v>
      </c>
      <c r="P1208">
        <v>26.53642</v>
      </c>
      <c r="Q1208">
        <v>0</v>
      </c>
      <c r="R1208">
        <v>-1</v>
      </c>
      <c r="S1208">
        <v>275.30840999999998</v>
      </c>
      <c r="T1208">
        <v>457.22001</v>
      </c>
      <c r="U1208">
        <v>0.66075569576679483</v>
      </c>
      <c r="V1208">
        <v>286.07362999999998</v>
      </c>
      <c r="W1208">
        <v>0.59825989553808245</v>
      </c>
      <c r="X1208">
        <v>1920.76864</v>
      </c>
      <c r="Y1208">
        <v>3358.0670399999999</v>
      </c>
      <c r="Z1208">
        <v>0.74829334989559171</v>
      </c>
      <c r="AC1208" t="s">
        <v>493</v>
      </c>
      <c r="AD1208">
        <v>3358.0670399999999</v>
      </c>
      <c r="AF1208" t="s">
        <v>493</v>
      </c>
      <c r="AG1208">
        <v>0.74829334989559171</v>
      </c>
    </row>
    <row r="1209" spans="1:33" hidden="1">
      <c r="A1209" s="851" t="s">
        <v>5136</v>
      </c>
      <c r="B1209" s="851" t="s">
        <v>493</v>
      </c>
      <c r="C1209" s="854">
        <v>735.18673000000001</v>
      </c>
      <c r="D1209" s="854">
        <v>53.377160000000003</v>
      </c>
      <c r="E1209" s="855">
        <v>-0.92739645885610589</v>
      </c>
      <c r="F1209" s="854">
        <v>13247.18247</v>
      </c>
      <c r="G1209" s="854">
        <v>12665.98474</v>
      </c>
      <c r="H1209" s="855">
        <v>-4.3873309008628736E-2</v>
      </c>
      <c r="I1209" s="854">
        <v>12366.02247</v>
      </c>
      <c r="J1209" s="855">
        <v>2.4256972743475824E-2</v>
      </c>
      <c r="K1209" s="854">
        <v>136382.10206999999</v>
      </c>
      <c r="L1209" s="854">
        <v>121616.32329</v>
      </c>
      <c r="M1209" s="855">
        <v>-0.10826771662766466</v>
      </c>
      <c r="O1209" t="s">
        <v>493</v>
      </c>
      <c r="P1209">
        <v>735.18673000000001</v>
      </c>
      <c r="Q1209">
        <v>53.377160000000003</v>
      </c>
      <c r="R1209">
        <v>-0.92739645885610589</v>
      </c>
      <c r="S1209">
        <v>13247.18247</v>
      </c>
      <c r="T1209">
        <v>12665.98474</v>
      </c>
      <c r="U1209">
        <v>-4.3873309008628736E-2</v>
      </c>
      <c r="V1209">
        <v>12366.02247</v>
      </c>
      <c r="W1209">
        <v>2.4256972743475824E-2</v>
      </c>
      <c r="X1209">
        <v>136382.10206999999</v>
      </c>
      <c r="Y1209">
        <v>121616.32329</v>
      </c>
      <c r="Z1209">
        <v>-0.10826771662766466</v>
      </c>
      <c r="AC1209" t="s">
        <v>493</v>
      </c>
      <c r="AD1209">
        <v>121616.32329</v>
      </c>
      <c r="AF1209" t="s">
        <v>493</v>
      </c>
      <c r="AG1209">
        <v>-0.10826771662766466</v>
      </c>
    </row>
    <row r="1210" spans="1:33" hidden="1">
      <c r="A1210" s="851" t="s">
        <v>5137</v>
      </c>
      <c r="B1210" s="851" t="s">
        <v>493</v>
      </c>
      <c r="C1210" s="854">
        <v>196.04613000000001</v>
      </c>
      <c r="D1210" s="854">
        <v>0</v>
      </c>
      <c r="E1210" s="855">
        <v>-1</v>
      </c>
      <c r="F1210" s="854">
        <v>196.13915</v>
      </c>
      <c r="G1210" s="854">
        <v>23.388210000000001</v>
      </c>
      <c r="H1210" s="855">
        <v>-0.88075705436675955</v>
      </c>
      <c r="I1210" s="854">
        <v>14.605359999999999</v>
      </c>
      <c r="J1210" s="855">
        <v>0.60134430099634661</v>
      </c>
      <c r="K1210" s="854">
        <v>1175.4326900000001</v>
      </c>
      <c r="L1210" s="854">
        <v>881.23952999999995</v>
      </c>
      <c r="M1210" s="855">
        <v>-0.25028499079772926</v>
      </c>
      <c r="O1210" t="s">
        <v>493</v>
      </c>
      <c r="P1210">
        <v>196.04613000000001</v>
      </c>
      <c r="Q1210">
        <v>0</v>
      </c>
      <c r="R1210">
        <v>-1</v>
      </c>
      <c r="S1210">
        <v>196.13915</v>
      </c>
      <c r="T1210">
        <v>23.388210000000001</v>
      </c>
      <c r="U1210">
        <v>-0.88075705436675955</v>
      </c>
      <c r="V1210">
        <v>14.605359999999999</v>
      </c>
      <c r="W1210">
        <v>0.60134430099634661</v>
      </c>
      <c r="X1210">
        <v>1175.4326900000001</v>
      </c>
      <c r="Y1210">
        <v>881.23952999999995</v>
      </c>
      <c r="Z1210">
        <v>-0.25028499079772926</v>
      </c>
      <c r="AC1210" t="s">
        <v>493</v>
      </c>
      <c r="AD1210">
        <v>881.23952999999995</v>
      </c>
      <c r="AF1210" t="s">
        <v>493</v>
      </c>
      <c r="AG1210">
        <v>-0.25028499079772926</v>
      </c>
    </row>
    <row r="1211" spans="1:33" hidden="1">
      <c r="A1211" s="851" t="s">
        <v>5138</v>
      </c>
      <c r="B1211" s="851" t="s">
        <v>493</v>
      </c>
      <c r="C1211" s="854">
        <v>52408.991139999998</v>
      </c>
      <c r="D1211" s="854">
        <v>24150.742139999998</v>
      </c>
      <c r="E1211" s="855">
        <v>-0.53918704377487092</v>
      </c>
      <c r="F1211" s="854">
        <v>600363.78477000003</v>
      </c>
      <c r="G1211" s="854">
        <v>595028.23204999999</v>
      </c>
      <c r="H1211" s="855">
        <v>-8.8871994869645921E-3</v>
      </c>
      <c r="I1211" s="854">
        <v>595797.54989999998</v>
      </c>
      <c r="J1211" s="855">
        <v>-1.2912403720510834E-3</v>
      </c>
      <c r="K1211" s="854">
        <v>6225887.4548399998</v>
      </c>
      <c r="L1211" s="854">
        <v>6249806.9854199998</v>
      </c>
      <c r="M1211" s="855">
        <v>3.8419471526753846E-3</v>
      </c>
      <c r="O1211" t="s">
        <v>493</v>
      </c>
      <c r="P1211">
        <v>52408.991139999998</v>
      </c>
      <c r="Q1211">
        <v>24150.742139999998</v>
      </c>
      <c r="R1211">
        <v>-0.53918704377487092</v>
      </c>
      <c r="S1211">
        <v>600363.78477000003</v>
      </c>
      <c r="T1211">
        <v>595028.23204999999</v>
      </c>
      <c r="U1211">
        <v>-8.8871994869645921E-3</v>
      </c>
      <c r="V1211">
        <v>595797.54989999998</v>
      </c>
      <c r="W1211">
        <v>-1.2912403720510834E-3</v>
      </c>
      <c r="X1211">
        <v>6225887.4548399998</v>
      </c>
      <c r="Y1211">
        <v>6249806.9854199998</v>
      </c>
      <c r="Z1211">
        <v>3.8419471526753846E-3</v>
      </c>
      <c r="AC1211" t="s">
        <v>493</v>
      </c>
      <c r="AD1211">
        <v>6249806.9854199998</v>
      </c>
      <c r="AF1211" t="s">
        <v>493</v>
      </c>
      <c r="AG1211">
        <v>3.8419471526753846E-3</v>
      </c>
    </row>
    <row r="1212" spans="1:33" hidden="1">
      <c r="A1212" s="851" t="s">
        <v>5139</v>
      </c>
      <c r="B1212" s="851" t="s">
        <v>493</v>
      </c>
      <c r="C1212" s="854">
        <v>0</v>
      </c>
      <c r="D1212" s="854">
        <v>0</v>
      </c>
      <c r="E1212" s="855" t="s">
        <v>1082</v>
      </c>
      <c r="F1212" s="854">
        <v>25.431629999999998</v>
      </c>
      <c r="G1212" s="854">
        <v>74.672960000000003</v>
      </c>
      <c r="H1212" s="855">
        <v>1.9362239070008491</v>
      </c>
      <c r="I1212" s="854">
        <v>9.5475100000000008</v>
      </c>
      <c r="J1212" s="855">
        <v>6.8211973593114852</v>
      </c>
      <c r="K1212" s="854">
        <v>183.92447999999999</v>
      </c>
      <c r="L1212" s="854">
        <v>1411.83563</v>
      </c>
      <c r="M1212" s="855">
        <v>6.6761702955473909</v>
      </c>
      <c r="O1212" t="s">
        <v>493</v>
      </c>
      <c r="P1212">
        <v>0</v>
      </c>
      <c r="Q1212">
        <v>0</v>
      </c>
      <c r="R1212" t="s">
        <v>1082</v>
      </c>
      <c r="S1212">
        <v>25.431629999999998</v>
      </c>
      <c r="T1212">
        <v>74.672960000000003</v>
      </c>
      <c r="U1212">
        <v>1.9362239070008491</v>
      </c>
      <c r="V1212">
        <v>9.5475100000000008</v>
      </c>
      <c r="W1212">
        <v>6.8211973593114852</v>
      </c>
      <c r="X1212">
        <v>183.92447999999999</v>
      </c>
      <c r="Y1212">
        <v>1411.83563</v>
      </c>
      <c r="Z1212">
        <v>6.6761702955473909</v>
      </c>
      <c r="AC1212" t="s">
        <v>493</v>
      </c>
      <c r="AD1212">
        <v>1411.83563</v>
      </c>
      <c r="AF1212" t="s">
        <v>493</v>
      </c>
      <c r="AG1212">
        <v>6.6761702955473909</v>
      </c>
    </row>
    <row r="1213" spans="1:33" hidden="1">
      <c r="A1213" s="851" t="s">
        <v>5140</v>
      </c>
      <c r="B1213" s="851" t="s">
        <v>493</v>
      </c>
      <c r="C1213" s="854">
        <v>0</v>
      </c>
      <c r="D1213" s="854">
        <v>70.355279999999993</v>
      </c>
      <c r="E1213" s="855" t="s">
        <v>1082</v>
      </c>
      <c r="F1213" s="854">
        <v>1524.55656</v>
      </c>
      <c r="G1213" s="854">
        <v>2324.16995</v>
      </c>
      <c r="H1213" s="855">
        <v>0.52448916031032655</v>
      </c>
      <c r="I1213" s="854">
        <v>1912.6932899999999</v>
      </c>
      <c r="J1213" s="855">
        <v>0.21512945235459058</v>
      </c>
      <c r="K1213" s="854">
        <v>15456.494420000001</v>
      </c>
      <c r="L1213" s="854">
        <v>16929.08512</v>
      </c>
      <c r="M1213" s="855">
        <v>9.527326572152961E-2</v>
      </c>
      <c r="O1213" t="s">
        <v>493</v>
      </c>
      <c r="P1213">
        <v>0</v>
      </c>
      <c r="Q1213">
        <v>70.355279999999993</v>
      </c>
      <c r="R1213" t="s">
        <v>1082</v>
      </c>
      <c r="S1213">
        <v>1524.55656</v>
      </c>
      <c r="T1213">
        <v>2324.16995</v>
      </c>
      <c r="U1213">
        <v>0.52448916031032655</v>
      </c>
      <c r="V1213">
        <v>1912.6932899999999</v>
      </c>
      <c r="W1213">
        <v>0.21512945235459058</v>
      </c>
      <c r="X1213">
        <v>15456.494420000001</v>
      </c>
      <c r="Y1213">
        <v>16929.08512</v>
      </c>
      <c r="Z1213">
        <v>9.527326572152961E-2</v>
      </c>
      <c r="AC1213" t="s">
        <v>493</v>
      </c>
      <c r="AD1213">
        <v>16929.08512</v>
      </c>
      <c r="AF1213" t="s">
        <v>493</v>
      </c>
      <c r="AG1213">
        <v>9.527326572152961E-2</v>
      </c>
    </row>
    <row r="1214" spans="1:33" hidden="1">
      <c r="A1214" s="851" t="s">
        <v>5141</v>
      </c>
      <c r="B1214" s="851" t="s">
        <v>493</v>
      </c>
      <c r="C1214" s="854">
        <v>0</v>
      </c>
      <c r="D1214" s="854">
        <v>0</v>
      </c>
      <c r="E1214" s="855" t="s">
        <v>1082</v>
      </c>
      <c r="F1214" s="854">
        <v>4.8479999999999999</v>
      </c>
      <c r="G1214" s="854">
        <v>14</v>
      </c>
      <c r="H1214" s="855">
        <v>1.887788778877888</v>
      </c>
      <c r="I1214" s="854">
        <v>15.12082</v>
      </c>
      <c r="J1214" s="855">
        <v>-7.4124286910365988E-2</v>
      </c>
      <c r="K1214" s="854">
        <v>78.506270000000001</v>
      </c>
      <c r="L1214" s="854">
        <v>57.926990000000004</v>
      </c>
      <c r="M1214" s="855">
        <v>-0.26213549567442185</v>
      </c>
      <c r="O1214" t="s">
        <v>493</v>
      </c>
      <c r="P1214">
        <v>0</v>
      </c>
      <c r="Q1214">
        <v>0</v>
      </c>
      <c r="R1214" t="s">
        <v>1082</v>
      </c>
      <c r="S1214">
        <v>4.8479999999999999</v>
      </c>
      <c r="T1214">
        <v>14</v>
      </c>
      <c r="U1214">
        <v>1.887788778877888</v>
      </c>
      <c r="V1214">
        <v>15.12082</v>
      </c>
      <c r="W1214">
        <v>-7.4124286910365988E-2</v>
      </c>
      <c r="X1214">
        <v>78.506270000000001</v>
      </c>
      <c r="Y1214">
        <v>57.926990000000004</v>
      </c>
      <c r="Z1214">
        <v>-0.26213549567442185</v>
      </c>
      <c r="AC1214" t="s">
        <v>493</v>
      </c>
      <c r="AD1214">
        <v>57.926990000000004</v>
      </c>
      <c r="AF1214" t="s">
        <v>493</v>
      </c>
      <c r="AG1214">
        <v>-0.26213549567442185</v>
      </c>
    </row>
    <row r="1215" spans="1:33" hidden="1">
      <c r="A1215" s="851" t="s">
        <v>5142</v>
      </c>
      <c r="B1215" s="851" t="s">
        <v>493</v>
      </c>
      <c r="C1215" s="854">
        <v>57.470739999999999</v>
      </c>
      <c r="D1215" s="854">
        <v>2.7803</v>
      </c>
      <c r="E1215" s="855">
        <v>-0.95162233860221745</v>
      </c>
      <c r="F1215" s="854">
        <v>2527.06149</v>
      </c>
      <c r="G1215" s="854">
        <v>2530.40479</v>
      </c>
      <c r="H1215" s="855">
        <v>1.3229990695635685E-3</v>
      </c>
      <c r="I1215" s="854">
        <v>3556.6749500000001</v>
      </c>
      <c r="J1215" s="855">
        <v>-0.2885476391369417</v>
      </c>
      <c r="K1215" s="854">
        <v>41527.916210000003</v>
      </c>
      <c r="L1215" s="854">
        <v>32326.979889999999</v>
      </c>
      <c r="M1215" s="855">
        <v>-0.22156026980675714</v>
      </c>
      <c r="O1215" t="s">
        <v>493</v>
      </c>
      <c r="P1215">
        <v>57.470739999999999</v>
      </c>
      <c r="Q1215">
        <v>2.7803</v>
      </c>
      <c r="R1215">
        <v>-0.95162233860221745</v>
      </c>
      <c r="S1215">
        <v>2527.06149</v>
      </c>
      <c r="T1215">
        <v>2530.40479</v>
      </c>
      <c r="U1215">
        <v>1.3229990695635685E-3</v>
      </c>
      <c r="V1215">
        <v>3556.6749500000001</v>
      </c>
      <c r="W1215">
        <v>-0.2885476391369417</v>
      </c>
      <c r="X1215">
        <v>41527.916210000003</v>
      </c>
      <c r="Y1215">
        <v>32326.979889999999</v>
      </c>
      <c r="Z1215">
        <v>-0.22156026980675714</v>
      </c>
      <c r="AC1215" t="s">
        <v>493</v>
      </c>
      <c r="AD1215">
        <v>32326.979889999999</v>
      </c>
      <c r="AF1215" t="s">
        <v>493</v>
      </c>
      <c r="AG1215">
        <v>-0.22156026980675714</v>
      </c>
    </row>
    <row r="1216" spans="1:33" hidden="1">
      <c r="A1216" s="851" t="s">
        <v>5143</v>
      </c>
      <c r="B1216" s="851" t="s">
        <v>493</v>
      </c>
      <c r="C1216" s="854">
        <v>0</v>
      </c>
      <c r="D1216" s="854">
        <v>0</v>
      </c>
      <c r="E1216" s="855" t="s">
        <v>1082</v>
      </c>
      <c r="F1216" s="854">
        <v>0</v>
      </c>
      <c r="G1216" s="854">
        <v>11.382</v>
      </c>
      <c r="H1216" s="855" t="s">
        <v>1082</v>
      </c>
      <c r="I1216" s="854">
        <v>0</v>
      </c>
      <c r="J1216" s="855" t="s">
        <v>1082</v>
      </c>
      <c r="K1216" s="854">
        <v>592.06861000000004</v>
      </c>
      <c r="L1216" s="854">
        <v>480.67579000000001</v>
      </c>
      <c r="M1216" s="855">
        <v>-0.18814174255919436</v>
      </c>
      <c r="O1216" t="s">
        <v>493</v>
      </c>
      <c r="P1216">
        <v>0</v>
      </c>
      <c r="Q1216">
        <v>0</v>
      </c>
      <c r="R1216" t="s">
        <v>1082</v>
      </c>
      <c r="S1216">
        <v>0</v>
      </c>
      <c r="T1216">
        <v>11.382</v>
      </c>
      <c r="U1216" t="s">
        <v>1082</v>
      </c>
      <c r="V1216">
        <v>0</v>
      </c>
      <c r="W1216" t="s">
        <v>1082</v>
      </c>
      <c r="X1216">
        <v>592.06861000000004</v>
      </c>
      <c r="Y1216">
        <v>480.67579000000001</v>
      </c>
      <c r="Z1216">
        <v>-0.18814174255919436</v>
      </c>
      <c r="AC1216" t="s">
        <v>493</v>
      </c>
      <c r="AD1216">
        <v>480.67579000000001</v>
      </c>
      <c r="AF1216" t="s">
        <v>493</v>
      </c>
      <c r="AG1216">
        <v>-0.18814174255919436</v>
      </c>
    </row>
    <row r="1217" spans="1:33" hidden="1">
      <c r="A1217" s="851" t="s">
        <v>5144</v>
      </c>
      <c r="B1217" s="851" t="s">
        <v>493</v>
      </c>
      <c r="C1217" s="854">
        <v>0.72133999999999998</v>
      </c>
      <c r="D1217" s="854">
        <v>0</v>
      </c>
      <c r="E1217" s="855">
        <v>-1</v>
      </c>
      <c r="F1217" s="854">
        <v>138.3724</v>
      </c>
      <c r="G1217" s="854">
        <v>63.948790000000002</v>
      </c>
      <c r="H1217" s="855">
        <v>-0.53785010594598348</v>
      </c>
      <c r="I1217" s="854">
        <v>89.489680000000007</v>
      </c>
      <c r="J1217" s="855">
        <v>-0.28540598200820477</v>
      </c>
      <c r="K1217" s="854">
        <v>163.92096000000001</v>
      </c>
      <c r="L1217" s="854">
        <v>202.46832000000001</v>
      </c>
      <c r="M1217" s="855">
        <v>0.23515821283623528</v>
      </c>
      <c r="O1217" t="s">
        <v>493</v>
      </c>
      <c r="P1217">
        <v>0.72133999999999998</v>
      </c>
      <c r="Q1217">
        <v>0</v>
      </c>
      <c r="R1217">
        <v>-1</v>
      </c>
      <c r="S1217">
        <v>138.3724</v>
      </c>
      <c r="T1217">
        <v>63.948790000000002</v>
      </c>
      <c r="U1217">
        <v>-0.53785010594598348</v>
      </c>
      <c r="V1217">
        <v>89.489680000000007</v>
      </c>
      <c r="W1217">
        <v>-0.28540598200820477</v>
      </c>
      <c r="X1217">
        <v>163.92096000000001</v>
      </c>
      <c r="Y1217">
        <v>202.46832000000001</v>
      </c>
      <c r="Z1217">
        <v>0.23515821283623528</v>
      </c>
      <c r="AC1217" t="s">
        <v>493</v>
      </c>
      <c r="AD1217">
        <v>202.46832000000001</v>
      </c>
      <c r="AF1217" t="s">
        <v>493</v>
      </c>
      <c r="AG1217">
        <v>0.23515821283623528</v>
      </c>
    </row>
    <row r="1218" spans="1:33" hidden="1">
      <c r="A1218" s="851" t="s">
        <v>5145</v>
      </c>
      <c r="B1218" s="851" t="s">
        <v>493</v>
      </c>
      <c r="C1218" s="854">
        <v>0</v>
      </c>
      <c r="D1218" s="854">
        <v>0</v>
      </c>
      <c r="E1218" s="855" t="s">
        <v>1082</v>
      </c>
      <c r="F1218" s="854">
        <v>107.53079</v>
      </c>
      <c r="G1218" s="854">
        <v>61.27384</v>
      </c>
      <c r="H1218" s="855">
        <v>-0.43017399946564139</v>
      </c>
      <c r="I1218" s="854">
        <v>111.39368</v>
      </c>
      <c r="J1218" s="855">
        <v>-0.44993432302443015</v>
      </c>
      <c r="K1218" s="854">
        <v>775.91417999999999</v>
      </c>
      <c r="L1218" s="854">
        <v>860.96162000000004</v>
      </c>
      <c r="M1218" s="855">
        <v>0.10960933849668786</v>
      </c>
      <c r="O1218" t="s">
        <v>493</v>
      </c>
      <c r="P1218">
        <v>0</v>
      </c>
      <c r="Q1218">
        <v>0</v>
      </c>
      <c r="R1218" t="s">
        <v>1082</v>
      </c>
      <c r="S1218">
        <v>107.53079</v>
      </c>
      <c r="T1218">
        <v>61.27384</v>
      </c>
      <c r="U1218">
        <v>-0.43017399946564139</v>
      </c>
      <c r="V1218">
        <v>111.39368</v>
      </c>
      <c r="W1218">
        <v>-0.44993432302443015</v>
      </c>
      <c r="X1218">
        <v>775.91417999999999</v>
      </c>
      <c r="Y1218">
        <v>860.96162000000004</v>
      </c>
      <c r="Z1218">
        <v>0.10960933849668786</v>
      </c>
      <c r="AC1218" t="s">
        <v>493</v>
      </c>
      <c r="AD1218">
        <v>860.96162000000004</v>
      </c>
      <c r="AF1218" t="s">
        <v>493</v>
      </c>
      <c r="AG1218">
        <v>0.10960933849668786</v>
      </c>
    </row>
    <row r="1219" spans="1:33" hidden="1">
      <c r="A1219" s="852" t="s">
        <v>735</v>
      </c>
      <c r="B1219" s="852" t="s">
        <v>493</v>
      </c>
      <c r="C1219" s="856">
        <v>101409.83602</v>
      </c>
      <c r="D1219" s="856">
        <v>39855.858240000001</v>
      </c>
      <c r="E1219" s="857">
        <v>-0.60698232238399785</v>
      </c>
      <c r="F1219" s="856">
        <v>1230177.1232799999</v>
      </c>
      <c r="G1219" s="856">
        <v>1279665.75529</v>
      </c>
      <c r="H1219" s="857">
        <v>4.0228867106591348E-2</v>
      </c>
      <c r="I1219" s="856">
        <v>1339283.4554999999</v>
      </c>
      <c r="J1219" s="857">
        <v>-4.4514624566718508E-2</v>
      </c>
      <c r="K1219" s="856">
        <v>12886549.23832</v>
      </c>
      <c r="L1219" s="856">
        <v>13889399.230769999</v>
      </c>
      <c r="M1219" s="857">
        <v>7.7821453509670402E-2</v>
      </c>
      <c r="O1219" t="s">
        <v>493</v>
      </c>
      <c r="P1219">
        <v>101409.83602</v>
      </c>
      <c r="Q1219">
        <v>39855.858240000001</v>
      </c>
      <c r="R1219">
        <v>-0.60698232238399785</v>
      </c>
      <c r="S1219">
        <v>1230177.1232799999</v>
      </c>
      <c r="T1219">
        <v>1279665.75529</v>
      </c>
      <c r="U1219">
        <v>4.0228867106591348E-2</v>
      </c>
      <c r="V1219">
        <v>1339283.4554999999</v>
      </c>
      <c r="W1219">
        <v>-4.4514624566718508E-2</v>
      </c>
      <c r="X1219">
        <v>12886549.23832</v>
      </c>
      <c r="Y1219">
        <v>13889399.230769999</v>
      </c>
      <c r="Z1219">
        <v>7.7821453509670402E-2</v>
      </c>
      <c r="AC1219" t="s">
        <v>493</v>
      </c>
      <c r="AD1219">
        <v>13889399.230769999</v>
      </c>
      <c r="AF1219" t="s">
        <v>493</v>
      </c>
      <c r="AG1219">
        <v>7.7821453509670402E-2</v>
      </c>
    </row>
    <row r="1220" spans="1:33" hidden="1">
      <c r="A1220" s="851" t="s">
        <v>5119</v>
      </c>
      <c r="B1220" s="851" t="s">
        <v>494</v>
      </c>
      <c r="C1220" s="854">
        <v>356.20083</v>
      </c>
      <c r="D1220" s="854">
        <v>0.21804999999999999</v>
      </c>
      <c r="E1220" s="855">
        <v>-0.99938784533433012</v>
      </c>
      <c r="F1220" s="854">
        <v>6138.5487000000003</v>
      </c>
      <c r="G1220" s="854">
        <v>5357.2502400000003</v>
      </c>
      <c r="H1220" s="855">
        <v>-0.12727739050111309</v>
      </c>
      <c r="I1220" s="854">
        <v>5707.9420499999997</v>
      </c>
      <c r="J1220" s="855">
        <v>-6.1439273021350882E-2</v>
      </c>
      <c r="K1220" s="854">
        <v>51897.131739999997</v>
      </c>
      <c r="L1220" s="854">
        <v>64268.72178</v>
      </c>
      <c r="M1220" s="855">
        <v>0.23838677832872479</v>
      </c>
      <c r="O1220" t="s">
        <v>494</v>
      </c>
      <c r="P1220">
        <v>356.20083</v>
      </c>
      <c r="Q1220">
        <v>0.21804999999999999</v>
      </c>
      <c r="R1220">
        <v>-0.99938784533433012</v>
      </c>
      <c r="S1220">
        <v>6138.5487000000003</v>
      </c>
      <c r="T1220">
        <v>5357.2502400000003</v>
      </c>
      <c r="U1220">
        <v>-0.12727739050111309</v>
      </c>
      <c r="V1220">
        <v>5707.9420499999997</v>
      </c>
      <c r="W1220">
        <v>-6.1439273021350882E-2</v>
      </c>
      <c r="X1220">
        <v>51897.131739999997</v>
      </c>
      <c r="Y1220">
        <v>64268.72178</v>
      </c>
      <c r="Z1220">
        <v>0.23838677832872479</v>
      </c>
      <c r="AC1220" t="s">
        <v>494</v>
      </c>
      <c r="AD1220">
        <v>64268.72178</v>
      </c>
      <c r="AF1220" t="s">
        <v>494</v>
      </c>
      <c r="AG1220">
        <v>0.23838677832872479</v>
      </c>
    </row>
    <row r="1221" spans="1:33" hidden="1">
      <c r="A1221" s="851" t="s">
        <v>5120</v>
      </c>
      <c r="B1221" s="851" t="s">
        <v>494</v>
      </c>
      <c r="C1221" s="854">
        <v>83.929019999999994</v>
      </c>
      <c r="D1221" s="854">
        <v>32.366880000000002</v>
      </c>
      <c r="E1221" s="855">
        <v>-0.61435412923920707</v>
      </c>
      <c r="F1221" s="854">
        <v>1179.86202</v>
      </c>
      <c r="G1221" s="854">
        <v>1786.2184600000001</v>
      </c>
      <c r="H1221" s="855">
        <v>0.51392148380197877</v>
      </c>
      <c r="I1221" s="854">
        <v>1029.9852699999999</v>
      </c>
      <c r="J1221" s="855">
        <v>0.73421748060532965</v>
      </c>
      <c r="K1221" s="854">
        <v>11705.47659</v>
      </c>
      <c r="L1221" s="854">
        <v>12115.686820000001</v>
      </c>
      <c r="M1221" s="855">
        <v>3.5044299721247008E-2</v>
      </c>
      <c r="O1221" t="s">
        <v>494</v>
      </c>
      <c r="P1221">
        <v>83.929019999999994</v>
      </c>
      <c r="Q1221">
        <v>32.366880000000002</v>
      </c>
      <c r="R1221">
        <v>-0.61435412923920707</v>
      </c>
      <c r="S1221">
        <v>1179.86202</v>
      </c>
      <c r="T1221">
        <v>1786.2184600000001</v>
      </c>
      <c r="U1221">
        <v>0.51392148380197877</v>
      </c>
      <c r="V1221">
        <v>1029.9852699999999</v>
      </c>
      <c r="W1221">
        <v>0.73421748060532965</v>
      </c>
      <c r="X1221">
        <v>11705.47659</v>
      </c>
      <c r="Y1221">
        <v>12115.686820000001</v>
      </c>
      <c r="Z1221">
        <v>3.5044299721247008E-2</v>
      </c>
      <c r="AC1221" t="s">
        <v>494</v>
      </c>
      <c r="AD1221">
        <v>12115.686820000001</v>
      </c>
      <c r="AF1221" t="s">
        <v>494</v>
      </c>
      <c r="AG1221">
        <v>3.5044299721247008E-2</v>
      </c>
    </row>
    <row r="1222" spans="1:33" hidden="1">
      <c r="A1222" s="851" t="s">
        <v>5121</v>
      </c>
      <c r="B1222" s="851" t="s">
        <v>494</v>
      </c>
      <c r="C1222" s="854">
        <v>1074.7308499999999</v>
      </c>
      <c r="D1222" s="854">
        <v>62.871360000000003</v>
      </c>
      <c r="E1222" s="855">
        <v>-0.94150036727800268</v>
      </c>
      <c r="F1222" s="854">
        <v>13657.2021</v>
      </c>
      <c r="G1222" s="854">
        <v>9624.5111400000005</v>
      </c>
      <c r="H1222" s="855">
        <v>-0.29527943794578537</v>
      </c>
      <c r="I1222" s="854">
        <v>13974.695009999999</v>
      </c>
      <c r="J1222" s="855">
        <v>-0.31129007587550916</v>
      </c>
      <c r="K1222" s="854">
        <v>143081.13266999999</v>
      </c>
      <c r="L1222" s="854">
        <v>170097.02721999999</v>
      </c>
      <c r="M1222" s="855">
        <v>0.18881521306033422</v>
      </c>
      <c r="O1222" t="s">
        <v>494</v>
      </c>
      <c r="P1222">
        <v>1074.7308499999999</v>
      </c>
      <c r="Q1222">
        <v>62.871360000000003</v>
      </c>
      <c r="R1222">
        <v>-0.94150036727800268</v>
      </c>
      <c r="S1222">
        <v>13657.2021</v>
      </c>
      <c r="T1222">
        <v>9624.5111400000005</v>
      </c>
      <c r="U1222">
        <v>-0.29527943794578537</v>
      </c>
      <c r="V1222">
        <v>13974.695009999999</v>
      </c>
      <c r="W1222">
        <v>-0.31129007587550916</v>
      </c>
      <c r="X1222">
        <v>143081.13266999999</v>
      </c>
      <c r="Y1222">
        <v>170097.02721999999</v>
      </c>
      <c r="Z1222">
        <v>0.18881521306033422</v>
      </c>
      <c r="AC1222" t="s">
        <v>494</v>
      </c>
      <c r="AD1222">
        <v>170097.02721999999</v>
      </c>
      <c r="AF1222" t="s">
        <v>494</v>
      </c>
      <c r="AG1222">
        <v>0.18881521306033422</v>
      </c>
    </row>
    <row r="1223" spans="1:33" hidden="1">
      <c r="A1223" s="851" t="s">
        <v>5122</v>
      </c>
      <c r="B1223" s="851" t="s">
        <v>494</v>
      </c>
      <c r="C1223" s="854">
        <v>18.771920000000001</v>
      </c>
      <c r="D1223" s="854">
        <v>53.27993</v>
      </c>
      <c r="E1223" s="855">
        <v>1.8382781303137876</v>
      </c>
      <c r="F1223" s="854">
        <v>656.02976000000001</v>
      </c>
      <c r="G1223" s="854">
        <v>1029.05259</v>
      </c>
      <c r="H1223" s="855">
        <v>0.56860656748254845</v>
      </c>
      <c r="I1223" s="854">
        <v>704.90979000000004</v>
      </c>
      <c r="J1223" s="855">
        <v>0.45983586069928184</v>
      </c>
      <c r="K1223" s="854">
        <v>19501.125019999999</v>
      </c>
      <c r="L1223" s="854">
        <v>20008.05271</v>
      </c>
      <c r="M1223" s="855">
        <v>2.599479206866806E-2</v>
      </c>
      <c r="O1223" t="s">
        <v>494</v>
      </c>
      <c r="P1223">
        <v>18.771920000000001</v>
      </c>
      <c r="Q1223">
        <v>53.27993</v>
      </c>
      <c r="R1223">
        <v>1.8382781303137876</v>
      </c>
      <c r="S1223">
        <v>656.02976000000001</v>
      </c>
      <c r="T1223">
        <v>1029.05259</v>
      </c>
      <c r="U1223">
        <v>0.56860656748254845</v>
      </c>
      <c r="V1223">
        <v>704.90979000000004</v>
      </c>
      <c r="W1223">
        <v>0.45983586069928184</v>
      </c>
      <c r="X1223">
        <v>19501.125019999999</v>
      </c>
      <c r="Y1223">
        <v>20008.05271</v>
      </c>
      <c r="Z1223">
        <v>2.599479206866806E-2</v>
      </c>
      <c r="AC1223" t="s">
        <v>494</v>
      </c>
      <c r="AD1223">
        <v>20008.05271</v>
      </c>
      <c r="AF1223" t="s">
        <v>494</v>
      </c>
      <c r="AG1223">
        <v>2.599479206866806E-2</v>
      </c>
    </row>
    <row r="1224" spans="1:33" hidden="1">
      <c r="A1224" s="851" t="s">
        <v>5123</v>
      </c>
      <c r="B1224" s="851" t="s">
        <v>494</v>
      </c>
      <c r="C1224" s="854">
        <v>8.43E-3</v>
      </c>
      <c r="D1224" s="854">
        <v>0</v>
      </c>
      <c r="E1224" s="855">
        <v>-1</v>
      </c>
      <c r="F1224" s="854">
        <v>27.075150000000001</v>
      </c>
      <c r="G1224" s="854">
        <v>148.57954000000001</v>
      </c>
      <c r="H1224" s="855">
        <v>4.4876719057881491</v>
      </c>
      <c r="I1224" s="854">
        <v>151.91216</v>
      </c>
      <c r="J1224" s="855">
        <v>-2.1937809323493207E-2</v>
      </c>
      <c r="K1224" s="854">
        <v>389.47478999999998</v>
      </c>
      <c r="L1224" s="854">
        <v>1003.75459</v>
      </c>
      <c r="M1224" s="855">
        <v>1.5772004139215277</v>
      </c>
      <c r="O1224" t="s">
        <v>494</v>
      </c>
      <c r="P1224">
        <v>8.43E-3</v>
      </c>
      <c r="Q1224">
        <v>0</v>
      </c>
      <c r="R1224">
        <v>-1</v>
      </c>
      <c r="S1224">
        <v>27.075150000000001</v>
      </c>
      <c r="T1224">
        <v>148.57954000000001</v>
      </c>
      <c r="U1224">
        <v>4.4876719057881491</v>
      </c>
      <c r="V1224">
        <v>151.91216</v>
      </c>
      <c r="W1224">
        <v>-2.1937809323493207E-2</v>
      </c>
      <c r="X1224">
        <v>389.47478999999998</v>
      </c>
      <c r="Y1224">
        <v>1003.75459</v>
      </c>
      <c r="Z1224">
        <v>1.5772004139215277</v>
      </c>
      <c r="AC1224" t="s">
        <v>494</v>
      </c>
      <c r="AD1224">
        <v>1003.75459</v>
      </c>
      <c r="AF1224" t="s">
        <v>494</v>
      </c>
      <c r="AG1224">
        <v>1.5772004139215277</v>
      </c>
    </row>
    <row r="1225" spans="1:33">
      <c r="A1225" s="851" t="s">
        <v>5124</v>
      </c>
      <c r="B1225" s="851" t="s">
        <v>494</v>
      </c>
      <c r="C1225" s="854">
        <v>56.342640000000003</v>
      </c>
      <c r="D1225" s="854">
        <v>8.4179700000000004</v>
      </c>
      <c r="E1225" s="855">
        <v>-0.85059326293549609</v>
      </c>
      <c r="F1225" s="854">
        <v>3205.2559200000001</v>
      </c>
      <c r="G1225" s="854">
        <v>3443.3649500000001</v>
      </c>
      <c r="H1225" s="855">
        <v>7.4287057240658649E-2</v>
      </c>
      <c r="I1225" s="854">
        <v>3465.27873</v>
      </c>
      <c r="J1225" s="855">
        <v>-6.3238145348266661E-3</v>
      </c>
      <c r="K1225" s="854">
        <v>25460.101640000001</v>
      </c>
      <c r="L1225" s="854">
        <v>31159.89531</v>
      </c>
      <c r="M1225" s="855">
        <v>0.22387159920230393</v>
      </c>
      <c r="O1225" t="s">
        <v>494</v>
      </c>
      <c r="P1225">
        <v>56.342640000000003</v>
      </c>
      <c r="Q1225">
        <v>8.4179700000000004</v>
      </c>
      <c r="R1225">
        <v>-0.85059326293549609</v>
      </c>
      <c r="S1225">
        <v>3205.2559200000001</v>
      </c>
      <c r="T1225">
        <v>3443.3649500000001</v>
      </c>
      <c r="U1225">
        <v>7.4287057240658649E-2</v>
      </c>
      <c r="V1225">
        <v>3465.27873</v>
      </c>
      <c r="W1225">
        <v>-6.3238145348266661E-3</v>
      </c>
      <c r="X1225">
        <v>25460.101640000001</v>
      </c>
      <c r="Y1225">
        <v>31159.89531</v>
      </c>
      <c r="Z1225">
        <v>0.22387159920230393</v>
      </c>
      <c r="AC1225" t="s">
        <v>494</v>
      </c>
      <c r="AD1225">
        <v>31159.89531</v>
      </c>
      <c r="AF1225" t="s">
        <v>494</v>
      </c>
      <c r="AG1225">
        <v>0.22387159920230393</v>
      </c>
    </row>
    <row r="1226" spans="1:33" hidden="1">
      <c r="A1226" s="851" t="s">
        <v>5125</v>
      </c>
      <c r="B1226" s="851" t="s">
        <v>494</v>
      </c>
      <c r="C1226" s="854">
        <v>0</v>
      </c>
      <c r="D1226" s="854">
        <v>0</v>
      </c>
      <c r="E1226" s="855" t="s">
        <v>1082</v>
      </c>
      <c r="F1226" s="854">
        <v>101.986</v>
      </c>
      <c r="G1226" s="854">
        <v>84.473410000000001</v>
      </c>
      <c r="H1226" s="855">
        <v>-0.17171562763516568</v>
      </c>
      <c r="I1226" s="854">
        <v>228.29500999999999</v>
      </c>
      <c r="J1226" s="855">
        <v>-0.62998135614089856</v>
      </c>
      <c r="K1226" s="854">
        <v>512.38658999999996</v>
      </c>
      <c r="L1226" s="854">
        <v>548.16288999999995</v>
      </c>
      <c r="M1226" s="855">
        <v>6.9822865582801485E-2</v>
      </c>
      <c r="O1226" t="s">
        <v>494</v>
      </c>
      <c r="P1226">
        <v>0</v>
      </c>
      <c r="Q1226">
        <v>0</v>
      </c>
      <c r="R1226" t="s">
        <v>1082</v>
      </c>
      <c r="S1226">
        <v>101.986</v>
      </c>
      <c r="T1226">
        <v>84.473410000000001</v>
      </c>
      <c r="U1226">
        <v>-0.17171562763516568</v>
      </c>
      <c r="V1226">
        <v>228.29500999999999</v>
      </c>
      <c r="W1226">
        <v>-0.62998135614089856</v>
      </c>
      <c r="X1226">
        <v>512.38658999999996</v>
      </c>
      <c r="Y1226">
        <v>548.16288999999995</v>
      </c>
      <c r="Z1226">
        <v>6.9822865582801485E-2</v>
      </c>
      <c r="AC1226" t="s">
        <v>494</v>
      </c>
      <c r="AD1226">
        <v>548.16288999999995</v>
      </c>
      <c r="AF1226" t="s">
        <v>494</v>
      </c>
      <c r="AG1226">
        <v>6.9822865582801485E-2</v>
      </c>
    </row>
    <row r="1227" spans="1:33" hidden="1">
      <c r="A1227" s="851" t="s">
        <v>5126</v>
      </c>
      <c r="B1227" s="851" t="s">
        <v>494</v>
      </c>
      <c r="C1227" s="854">
        <v>0</v>
      </c>
      <c r="D1227" s="854">
        <v>0</v>
      </c>
      <c r="E1227" s="855" t="s">
        <v>1082</v>
      </c>
      <c r="F1227" s="854">
        <v>18.217939999999999</v>
      </c>
      <c r="G1227" s="854">
        <v>34.728619999999999</v>
      </c>
      <c r="H1227" s="855">
        <v>0.90628687985579059</v>
      </c>
      <c r="I1227" s="854">
        <v>82.070239999999998</v>
      </c>
      <c r="J1227" s="855">
        <v>-0.57684271424087463</v>
      </c>
      <c r="K1227" s="854">
        <v>246.83096</v>
      </c>
      <c r="L1227" s="854">
        <v>635.64570000000003</v>
      </c>
      <c r="M1227" s="855">
        <v>1.57522678678558</v>
      </c>
      <c r="O1227" t="s">
        <v>494</v>
      </c>
      <c r="P1227">
        <v>0</v>
      </c>
      <c r="Q1227">
        <v>0</v>
      </c>
      <c r="R1227" t="s">
        <v>1082</v>
      </c>
      <c r="S1227">
        <v>18.217939999999999</v>
      </c>
      <c r="T1227">
        <v>34.728619999999999</v>
      </c>
      <c r="U1227">
        <v>0.90628687985579059</v>
      </c>
      <c r="V1227">
        <v>82.070239999999998</v>
      </c>
      <c r="W1227">
        <v>-0.57684271424087463</v>
      </c>
      <c r="X1227">
        <v>246.83096</v>
      </c>
      <c r="Y1227">
        <v>635.64570000000003</v>
      </c>
      <c r="Z1227">
        <v>1.57522678678558</v>
      </c>
      <c r="AC1227" t="s">
        <v>494</v>
      </c>
      <c r="AD1227">
        <v>635.64570000000003</v>
      </c>
      <c r="AF1227" t="s">
        <v>494</v>
      </c>
      <c r="AG1227">
        <v>1.57522678678558</v>
      </c>
    </row>
    <row r="1228" spans="1:33" hidden="1">
      <c r="A1228" s="851" t="s">
        <v>5127</v>
      </c>
      <c r="B1228" s="851" t="s">
        <v>494</v>
      </c>
      <c r="C1228" s="854">
        <v>69.255229999999997</v>
      </c>
      <c r="D1228" s="854">
        <v>0</v>
      </c>
      <c r="E1228" s="855">
        <v>-1</v>
      </c>
      <c r="F1228" s="854">
        <v>327.23953</v>
      </c>
      <c r="G1228" s="854">
        <v>284.71357999999998</v>
      </c>
      <c r="H1228" s="855">
        <v>-0.12995358476404129</v>
      </c>
      <c r="I1228" s="854">
        <v>536.76579000000004</v>
      </c>
      <c r="J1228" s="855">
        <v>-0.46957577158559238</v>
      </c>
      <c r="K1228" s="854">
        <v>2289.8771499999998</v>
      </c>
      <c r="L1228" s="854">
        <v>2699.5590699999998</v>
      </c>
      <c r="M1228" s="855">
        <v>0.17890999960412723</v>
      </c>
      <c r="O1228" t="s">
        <v>494</v>
      </c>
      <c r="P1228">
        <v>69.255229999999997</v>
      </c>
      <c r="Q1228">
        <v>0</v>
      </c>
      <c r="R1228">
        <v>-1</v>
      </c>
      <c r="S1228">
        <v>327.23953</v>
      </c>
      <c r="T1228">
        <v>284.71357999999998</v>
      </c>
      <c r="U1228">
        <v>-0.12995358476404129</v>
      </c>
      <c r="V1228">
        <v>536.76579000000004</v>
      </c>
      <c r="W1228">
        <v>-0.46957577158559238</v>
      </c>
      <c r="X1228">
        <v>2289.8771499999998</v>
      </c>
      <c r="Y1228">
        <v>2699.5590699999998</v>
      </c>
      <c r="Z1228">
        <v>0.17890999960412723</v>
      </c>
      <c r="AC1228" t="s">
        <v>494</v>
      </c>
      <c r="AD1228">
        <v>2699.5590699999998</v>
      </c>
      <c r="AF1228" t="s">
        <v>494</v>
      </c>
      <c r="AG1228">
        <v>0.17890999960412723</v>
      </c>
    </row>
    <row r="1229" spans="1:33" hidden="1">
      <c r="A1229" s="851" t="s">
        <v>5128</v>
      </c>
      <c r="B1229" s="851" t="s">
        <v>494</v>
      </c>
      <c r="C1229" s="854">
        <v>128.71646999999999</v>
      </c>
      <c r="D1229" s="854">
        <v>16.247730000000001</v>
      </c>
      <c r="E1229" s="855">
        <v>-0.87377116541496203</v>
      </c>
      <c r="F1229" s="854">
        <v>1766.2747099999999</v>
      </c>
      <c r="G1229" s="854">
        <v>1280.9280100000001</v>
      </c>
      <c r="H1229" s="855">
        <v>-0.27478551170559407</v>
      </c>
      <c r="I1229" s="854">
        <v>1073.84572</v>
      </c>
      <c r="J1229" s="855">
        <v>0.19284175197904596</v>
      </c>
      <c r="K1229" s="854">
        <v>11741.06733</v>
      </c>
      <c r="L1229" s="854">
        <v>12741.218699999999</v>
      </c>
      <c r="M1229" s="855">
        <v>8.518402474743314E-2</v>
      </c>
      <c r="O1229" t="s">
        <v>494</v>
      </c>
      <c r="P1229">
        <v>128.71646999999999</v>
      </c>
      <c r="Q1229">
        <v>16.247730000000001</v>
      </c>
      <c r="R1229">
        <v>-0.87377116541496203</v>
      </c>
      <c r="S1229">
        <v>1766.2747099999999</v>
      </c>
      <c r="T1229">
        <v>1280.9280100000001</v>
      </c>
      <c r="U1229">
        <v>-0.27478551170559407</v>
      </c>
      <c r="V1229">
        <v>1073.84572</v>
      </c>
      <c r="W1229">
        <v>0.19284175197904596</v>
      </c>
      <c r="X1229">
        <v>11741.06733</v>
      </c>
      <c r="Y1229">
        <v>12741.218699999999</v>
      </c>
      <c r="Z1229">
        <v>8.518402474743314E-2</v>
      </c>
      <c r="AC1229" t="s">
        <v>494</v>
      </c>
      <c r="AD1229">
        <v>12741.218699999999</v>
      </c>
      <c r="AF1229" t="s">
        <v>494</v>
      </c>
      <c r="AG1229">
        <v>8.518402474743314E-2</v>
      </c>
    </row>
    <row r="1230" spans="1:33" hidden="1">
      <c r="A1230" s="851" t="s">
        <v>5129</v>
      </c>
      <c r="B1230" s="851" t="s">
        <v>494</v>
      </c>
      <c r="C1230" s="854">
        <v>1940.4638</v>
      </c>
      <c r="D1230" s="854">
        <v>71.684479999999994</v>
      </c>
      <c r="E1230" s="855">
        <v>-0.96305806890084733</v>
      </c>
      <c r="F1230" s="854">
        <v>26900.764520000001</v>
      </c>
      <c r="G1230" s="854">
        <v>22459.556960000002</v>
      </c>
      <c r="H1230" s="855">
        <v>-0.16509596062588039</v>
      </c>
      <c r="I1230" s="854">
        <v>24268.21343</v>
      </c>
      <c r="J1230" s="855">
        <v>-7.4527796420488235E-2</v>
      </c>
      <c r="K1230" s="854">
        <v>222926.46247999999</v>
      </c>
      <c r="L1230" s="854">
        <v>251685.99389000001</v>
      </c>
      <c r="M1230" s="855">
        <v>0.12900905119139994</v>
      </c>
      <c r="O1230" t="s">
        <v>494</v>
      </c>
      <c r="P1230">
        <v>1940.4638</v>
      </c>
      <c r="Q1230">
        <v>71.684479999999994</v>
      </c>
      <c r="R1230">
        <v>-0.96305806890084733</v>
      </c>
      <c r="S1230">
        <v>26900.764520000001</v>
      </c>
      <c r="T1230">
        <v>22459.556960000002</v>
      </c>
      <c r="U1230">
        <v>-0.16509596062588039</v>
      </c>
      <c r="V1230">
        <v>24268.21343</v>
      </c>
      <c r="W1230">
        <v>-7.4527796420488235E-2</v>
      </c>
      <c r="X1230">
        <v>222926.46247999999</v>
      </c>
      <c r="Y1230">
        <v>251685.99389000001</v>
      </c>
      <c r="Z1230">
        <v>0.12900905119139994</v>
      </c>
      <c r="AC1230" t="s">
        <v>494</v>
      </c>
      <c r="AD1230">
        <v>251685.99389000001</v>
      </c>
      <c r="AF1230" t="s">
        <v>494</v>
      </c>
      <c r="AG1230">
        <v>0.12900905119139994</v>
      </c>
    </row>
    <row r="1231" spans="1:33" hidden="1">
      <c r="A1231" s="851" t="s">
        <v>5130</v>
      </c>
      <c r="B1231" s="851" t="s">
        <v>494</v>
      </c>
      <c r="C1231" s="854">
        <v>515.43610999999999</v>
      </c>
      <c r="D1231" s="854">
        <v>89.069329999999994</v>
      </c>
      <c r="E1231" s="855">
        <v>-0.8271961776213157</v>
      </c>
      <c r="F1231" s="854">
        <v>10802.494549999999</v>
      </c>
      <c r="G1231" s="854">
        <v>11314.26808</v>
      </c>
      <c r="H1231" s="855">
        <v>4.7375495320199024E-2</v>
      </c>
      <c r="I1231" s="854">
        <v>10538.158009999999</v>
      </c>
      <c r="J1231" s="855">
        <v>7.3647602290981551E-2</v>
      </c>
      <c r="K1231" s="854">
        <v>109733.87436</v>
      </c>
      <c r="L1231" s="854">
        <v>115352.72924</v>
      </c>
      <c r="M1231" s="855">
        <v>5.1204378891849034E-2</v>
      </c>
      <c r="O1231" t="s">
        <v>494</v>
      </c>
      <c r="P1231">
        <v>515.43610999999999</v>
      </c>
      <c r="Q1231">
        <v>89.069329999999994</v>
      </c>
      <c r="R1231">
        <v>-0.8271961776213157</v>
      </c>
      <c r="S1231">
        <v>10802.494549999999</v>
      </c>
      <c r="T1231">
        <v>11314.26808</v>
      </c>
      <c r="U1231">
        <v>4.7375495320199024E-2</v>
      </c>
      <c r="V1231">
        <v>10538.158009999999</v>
      </c>
      <c r="W1231">
        <v>7.3647602290981551E-2</v>
      </c>
      <c r="X1231">
        <v>109733.87436</v>
      </c>
      <c r="Y1231">
        <v>115352.72924</v>
      </c>
      <c r="Z1231">
        <v>5.1204378891849034E-2</v>
      </c>
      <c r="AC1231" t="s">
        <v>494</v>
      </c>
      <c r="AD1231">
        <v>115352.72924</v>
      </c>
      <c r="AF1231" t="s">
        <v>494</v>
      </c>
      <c r="AG1231">
        <v>5.1204378891849034E-2</v>
      </c>
    </row>
    <row r="1232" spans="1:33" hidden="1">
      <c r="A1232" s="851" t="s">
        <v>5131</v>
      </c>
      <c r="B1232" s="851" t="s">
        <v>494</v>
      </c>
      <c r="C1232" s="854">
        <v>830.31092000000001</v>
      </c>
      <c r="D1232" s="854">
        <v>40.458080000000002</v>
      </c>
      <c r="E1232" s="855">
        <v>-0.95127357833617321</v>
      </c>
      <c r="F1232" s="854">
        <v>11571.002280000001</v>
      </c>
      <c r="G1232" s="854">
        <v>11288.68975</v>
      </c>
      <c r="H1232" s="855">
        <v>-2.4398277968362914E-2</v>
      </c>
      <c r="I1232" s="854">
        <v>11066.87869</v>
      </c>
      <c r="J1232" s="855">
        <v>2.004278407790161E-2</v>
      </c>
      <c r="K1232" s="854">
        <v>106535.81531000001</v>
      </c>
      <c r="L1232" s="854">
        <v>122678.65227000001</v>
      </c>
      <c r="M1232" s="855">
        <v>0.15152497695753553</v>
      </c>
      <c r="O1232" t="s">
        <v>494</v>
      </c>
      <c r="P1232">
        <v>830.31092000000001</v>
      </c>
      <c r="Q1232">
        <v>40.458080000000002</v>
      </c>
      <c r="R1232">
        <v>-0.95127357833617321</v>
      </c>
      <c r="S1232">
        <v>11571.002280000001</v>
      </c>
      <c r="T1232">
        <v>11288.68975</v>
      </c>
      <c r="U1232">
        <v>-2.4398277968362914E-2</v>
      </c>
      <c r="V1232">
        <v>11066.87869</v>
      </c>
      <c r="W1232">
        <v>2.004278407790161E-2</v>
      </c>
      <c r="X1232">
        <v>106535.81531000001</v>
      </c>
      <c r="Y1232">
        <v>122678.65227000001</v>
      </c>
      <c r="Z1232">
        <v>0.15152497695753553</v>
      </c>
      <c r="AC1232" t="s">
        <v>494</v>
      </c>
      <c r="AD1232">
        <v>122678.65227000001</v>
      </c>
      <c r="AF1232" t="s">
        <v>494</v>
      </c>
      <c r="AG1232">
        <v>0.15152497695753553</v>
      </c>
    </row>
    <row r="1233" spans="1:33" hidden="1">
      <c r="A1233" s="851" t="s">
        <v>5132</v>
      </c>
      <c r="B1233" s="851" t="s">
        <v>494</v>
      </c>
      <c r="C1233" s="854">
        <v>2.7351200000000002</v>
      </c>
      <c r="D1233" s="854">
        <v>0</v>
      </c>
      <c r="E1233" s="855">
        <v>-1</v>
      </c>
      <c r="F1233" s="854">
        <v>888.77774999999997</v>
      </c>
      <c r="G1233" s="854">
        <v>1060.9635699999999</v>
      </c>
      <c r="H1233" s="855">
        <v>0.19373327021294129</v>
      </c>
      <c r="I1233" s="854">
        <v>986.22742000000005</v>
      </c>
      <c r="J1233" s="855">
        <v>7.5779833823723886E-2</v>
      </c>
      <c r="K1233" s="854">
        <v>7398.5892100000001</v>
      </c>
      <c r="L1233" s="854">
        <v>7794.2586799999999</v>
      </c>
      <c r="M1233" s="855">
        <v>5.3479042932294441E-2</v>
      </c>
      <c r="O1233" t="s">
        <v>494</v>
      </c>
      <c r="P1233">
        <v>2.7351200000000002</v>
      </c>
      <c r="Q1233">
        <v>0</v>
      </c>
      <c r="R1233">
        <v>-1</v>
      </c>
      <c r="S1233">
        <v>888.77774999999997</v>
      </c>
      <c r="T1233">
        <v>1060.9635699999999</v>
      </c>
      <c r="U1233">
        <v>0.19373327021294129</v>
      </c>
      <c r="V1233">
        <v>986.22742000000005</v>
      </c>
      <c r="W1233">
        <v>7.5779833823723886E-2</v>
      </c>
      <c r="X1233">
        <v>7398.5892100000001</v>
      </c>
      <c r="Y1233">
        <v>7794.2586799999999</v>
      </c>
      <c r="Z1233">
        <v>5.3479042932294441E-2</v>
      </c>
      <c r="AC1233" t="s">
        <v>494</v>
      </c>
      <c r="AD1233">
        <v>7794.2586799999999</v>
      </c>
      <c r="AF1233" t="s">
        <v>494</v>
      </c>
      <c r="AG1233">
        <v>5.3479042932294441E-2</v>
      </c>
    </row>
    <row r="1234" spans="1:33" hidden="1">
      <c r="A1234" s="851" t="s">
        <v>5133</v>
      </c>
      <c r="B1234" s="851" t="s">
        <v>494</v>
      </c>
      <c r="C1234" s="854">
        <v>141.62225000000001</v>
      </c>
      <c r="D1234" s="854">
        <v>0</v>
      </c>
      <c r="E1234" s="855">
        <v>-1</v>
      </c>
      <c r="F1234" s="854">
        <v>3526.7085200000001</v>
      </c>
      <c r="G1234" s="854">
        <v>4156.2626799999998</v>
      </c>
      <c r="H1234" s="855">
        <v>0.17851040323570588</v>
      </c>
      <c r="I1234" s="854">
        <v>4132.5564899999999</v>
      </c>
      <c r="J1234" s="855">
        <v>5.7364466904117339E-3</v>
      </c>
      <c r="K1234" s="854">
        <v>43226.474260000003</v>
      </c>
      <c r="L1234" s="854">
        <v>43910.632279999998</v>
      </c>
      <c r="M1234" s="855">
        <v>1.5827291763026885E-2</v>
      </c>
      <c r="O1234" t="s">
        <v>494</v>
      </c>
      <c r="P1234">
        <v>141.62225000000001</v>
      </c>
      <c r="Q1234">
        <v>0</v>
      </c>
      <c r="R1234">
        <v>-1</v>
      </c>
      <c r="S1234">
        <v>3526.7085200000001</v>
      </c>
      <c r="T1234">
        <v>4156.2626799999998</v>
      </c>
      <c r="U1234">
        <v>0.17851040323570588</v>
      </c>
      <c r="V1234">
        <v>4132.5564899999999</v>
      </c>
      <c r="W1234">
        <v>5.7364466904117339E-3</v>
      </c>
      <c r="X1234">
        <v>43226.474260000003</v>
      </c>
      <c r="Y1234">
        <v>43910.632279999998</v>
      </c>
      <c r="Z1234">
        <v>1.5827291763026885E-2</v>
      </c>
      <c r="AC1234" t="s">
        <v>494</v>
      </c>
      <c r="AD1234">
        <v>43910.632279999998</v>
      </c>
      <c r="AF1234" t="s">
        <v>494</v>
      </c>
      <c r="AG1234">
        <v>1.5827291763026885E-2</v>
      </c>
    </row>
    <row r="1235" spans="1:33" hidden="1">
      <c r="A1235" s="851" t="s">
        <v>5134</v>
      </c>
      <c r="B1235" s="851" t="s">
        <v>494</v>
      </c>
      <c r="C1235" s="854">
        <v>1889.7601299999999</v>
      </c>
      <c r="D1235" s="854">
        <v>145.28982999999999</v>
      </c>
      <c r="E1235" s="855">
        <v>-0.92311731648185424</v>
      </c>
      <c r="F1235" s="854">
        <v>36151.453399999999</v>
      </c>
      <c r="G1235" s="854">
        <v>37459.240559999998</v>
      </c>
      <c r="H1235" s="855">
        <v>3.6175230509542855E-2</v>
      </c>
      <c r="I1235" s="854">
        <v>41410.100420000002</v>
      </c>
      <c r="J1235" s="855">
        <v>-9.5408120722446754E-2</v>
      </c>
      <c r="K1235" s="854">
        <v>382397.91321000003</v>
      </c>
      <c r="L1235" s="854">
        <v>413821.12092000002</v>
      </c>
      <c r="M1235" s="855">
        <v>8.2174108760743714E-2</v>
      </c>
      <c r="O1235" t="s">
        <v>494</v>
      </c>
      <c r="P1235">
        <v>1889.7601299999999</v>
      </c>
      <c r="Q1235">
        <v>145.28982999999999</v>
      </c>
      <c r="R1235">
        <v>-0.92311731648185424</v>
      </c>
      <c r="S1235">
        <v>36151.453399999999</v>
      </c>
      <c r="T1235">
        <v>37459.240559999998</v>
      </c>
      <c r="U1235">
        <v>3.6175230509542855E-2</v>
      </c>
      <c r="V1235">
        <v>41410.100420000002</v>
      </c>
      <c r="W1235">
        <v>-9.5408120722446754E-2</v>
      </c>
      <c r="X1235">
        <v>382397.91321000003</v>
      </c>
      <c r="Y1235">
        <v>413821.12092000002</v>
      </c>
      <c r="Z1235">
        <v>8.2174108760743714E-2</v>
      </c>
      <c r="AC1235" t="s">
        <v>494</v>
      </c>
      <c r="AD1235">
        <v>413821.12092000002</v>
      </c>
      <c r="AF1235" t="s">
        <v>494</v>
      </c>
      <c r="AG1235">
        <v>8.2174108760743714E-2</v>
      </c>
    </row>
    <row r="1236" spans="1:33" hidden="1">
      <c r="A1236" s="851" t="s">
        <v>5135</v>
      </c>
      <c r="B1236" s="851" t="s">
        <v>494</v>
      </c>
      <c r="C1236" s="854">
        <v>109.31328000000001</v>
      </c>
      <c r="D1236" s="854">
        <v>0</v>
      </c>
      <c r="E1236" s="855">
        <v>-1</v>
      </c>
      <c r="F1236" s="854">
        <v>3348.3276900000001</v>
      </c>
      <c r="G1236" s="854">
        <v>3818.31023</v>
      </c>
      <c r="H1236" s="855">
        <v>0.14036336449494891</v>
      </c>
      <c r="I1236" s="854">
        <v>3432.4695299999998</v>
      </c>
      <c r="J1236" s="855">
        <v>0.1124090677652716</v>
      </c>
      <c r="K1236" s="854">
        <v>28124.732240000001</v>
      </c>
      <c r="L1236" s="854">
        <v>29583.758419999998</v>
      </c>
      <c r="M1236" s="855">
        <v>5.187698028729737E-2</v>
      </c>
      <c r="O1236" t="s">
        <v>494</v>
      </c>
      <c r="P1236">
        <v>109.31328000000001</v>
      </c>
      <c r="Q1236">
        <v>0</v>
      </c>
      <c r="R1236">
        <v>-1</v>
      </c>
      <c r="S1236">
        <v>3348.3276900000001</v>
      </c>
      <c r="T1236">
        <v>3818.31023</v>
      </c>
      <c r="U1236">
        <v>0.14036336449494891</v>
      </c>
      <c r="V1236">
        <v>3432.4695299999998</v>
      </c>
      <c r="W1236">
        <v>0.1124090677652716</v>
      </c>
      <c r="X1236">
        <v>28124.732240000001</v>
      </c>
      <c r="Y1236">
        <v>29583.758419999998</v>
      </c>
      <c r="Z1236">
        <v>5.187698028729737E-2</v>
      </c>
      <c r="AC1236" t="s">
        <v>494</v>
      </c>
      <c r="AD1236">
        <v>29583.758419999998</v>
      </c>
      <c r="AF1236" t="s">
        <v>494</v>
      </c>
      <c r="AG1236">
        <v>5.187698028729737E-2</v>
      </c>
    </row>
    <row r="1237" spans="1:33" hidden="1">
      <c r="A1237" s="851" t="s">
        <v>5136</v>
      </c>
      <c r="B1237" s="851" t="s">
        <v>494</v>
      </c>
      <c r="C1237" s="854">
        <v>83.180809999999994</v>
      </c>
      <c r="D1237" s="854">
        <v>1.44818</v>
      </c>
      <c r="E1237" s="855">
        <v>-0.98258997477903853</v>
      </c>
      <c r="F1237" s="854">
        <v>2980.2143000000001</v>
      </c>
      <c r="G1237" s="854">
        <v>3476.5224199999998</v>
      </c>
      <c r="H1237" s="855">
        <v>0.16653437304827357</v>
      </c>
      <c r="I1237" s="854">
        <v>4660.1810999999998</v>
      </c>
      <c r="J1237" s="855">
        <v>-0.25399413769563595</v>
      </c>
      <c r="K1237" s="854">
        <v>19488.922699999999</v>
      </c>
      <c r="L1237" s="854">
        <v>29122.577089999999</v>
      </c>
      <c r="M1237" s="855">
        <v>0.49431436197343026</v>
      </c>
      <c r="O1237" t="s">
        <v>494</v>
      </c>
      <c r="P1237">
        <v>83.180809999999994</v>
      </c>
      <c r="Q1237">
        <v>1.44818</v>
      </c>
      <c r="R1237">
        <v>-0.98258997477903853</v>
      </c>
      <c r="S1237">
        <v>2980.2143000000001</v>
      </c>
      <c r="T1237">
        <v>3476.5224199999998</v>
      </c>
      <c r="U1237">
        <v>0.16653437304827357</v>
      </c>
      <c r="V1237">
        <v>4660.1810999999998</v>
      </c>
      <c r="W1237">
        <v>-0.25399413769563595</v>
      </c>
      <c r="X1237">
        <v>19488.922699999999</v>
      </c>
      <c r="Y1237">
        <v>29122.577089999999</v>
      </c>
      <c r="Z1237">
        <v>0.49431436197343026</v>
      </c>
      <c r="AC1237" t="s">
        <v>494</v>
      </c>
      <c r="AD1237">
        <v>29122.577089999999</v>
      </c>
      <c r="AF1237" t="s">
        <v>494</v>
      </c>
      <c r="AG1237">
        <v>0.49431436197343026</v>
      </c>
    </row>
    <row r="1238" spans="1:33" hidden="1">
      <c r="A1238" s="851" t="s">
        <v>5137</v>
      </c>
      <c r="B1238" s="851" t="s">
        <v>494</v>
      </c>
      <c r="C1238" s="854">
        <v>1.0424599999999999</v>
      </c>
      <c r="D1238" s="854">
        <v>0</v>
      </c>
      <c r="E1238" s="855">
        <v>-1</v>
      </c>
      <c r="F1238" s="854">
        <v>1.0424599999999999</v>
      </c>
      <c r="G1238" s="854">
        <v>0</v>
      </c>
      <c r="H1238" s="855">
        <v>-1</v>
      </c>
      <c r="I1238" s="854">
        <v>0</v>
      </c>
      <c r="J1238" s="855" t="s">
        <v>1082</v>
      </c>
      <c r="K1238" s="854">
        <v>3.08751</v>
      </c>
      <c r="L1238" s="854">
        <v>4.7243700000000004</v>
      </c>
      <c r="M1238" s="855">
        <v>0.5301553679178368</v>
      </c>
      <c r="O1238" t="s">
        <v>494</v>
      </c>
      <c r="P1238">
        <v>1.0424599999999999</v>
      </c>
      <c r="Q1238">
        <v>0</v>
      </c>
      <c r="R1238">
        <v>-1</v>
      </c>
      <c r="S1238">
        <v>1.0424599999999999</v>
      </c>
      <c r="T1238">
        <v>0</v>
      </c>
      <c r="U1238">
        <v>-1</v>
      </c>
      <c r="V1238">
        <v>0</v>
      </c>
      <c r="W1238" t="s">
        <v>1082</v>
      </c>
      <c r="X1238">
        <v>3.08751</v>
      </c>
      <c r="Y1238">
        <v>4.7243700000000004</v>
      </c>
      <c r="Z1238">
        <v>0.5301553679178368</v>
      </c>
      <c r="AC1238" t="s">
        <v>494</v>
      </c>
      <c r="AD1238">
        <v>4.7243700000000004</v>
      </c>
      <c r="AF1238" t="s">
        <v>494</v>
      </c>
      <c r="AG1238">
        <v>0.5301553679178368</v>
      </c>
    </row>
    <row r="1239" spans="1:33" hidden="1">
      <c r="A1239" s="851" t="s">
        <v>5138</v>
      </c>
      <c r="B1239" s="851" t="s">
        <v>494</v>
      </c>
      <c r="C1239" s="854">
        <v>1843.8449499999999</v>
      </c>
      <c r="D1239" s="854">
        <v>402.04937000000001</v>
      </c>
      <c r="E1239" s="855">
        <v>-0.78195055392266033</v>
      </c>
      <c r="F1239" s="854">
        <v>32548.322899999999</v>
      </c>
      <c r="G1239" s="854">
        <v>34716.37977</v>
      </c>
      <c r="H1239" s="855">
        <v>6.6610401914133588E-2</v>
      </c>
      <c r="I1239" s="854">
        <v>35671.505819999998</v>
      </c>
      <c r="J1239" s="855">
        <v>-2.6775602208093163E-2</v>
      </c>
      <c r="K1239" s="854">
        <v>303446.28195999999</v>
      </c>
      <c r="L1239" s="854">
        <v>351488.86939000001</v>
      </c>
      <c r="M1239" s="855">
        <v>0.15832320343385509</v>
      </c>
      <c r="O1239" t="s">
        <v>494</v>
      </c>
      <c r="P1239">
        <v>1843.8449499999999</v>
      </c>
      <c r="Q1239">
        <v>402.04937000000001</v>
      </c>
      <c r="R1239">
        <v>-0.78195055392266033</v>
      </c>
      <c r="S1239">
        <v>32548.322899999999</v>
      </c>
      <c r="T1239">
        <v>34716.37977</v>
      </c>
      <c r="U1239">
        <v>6.6610401914133588E-2</v>
      </c>
      <c r="V1239">
        <v>35671.505819999998</v>
      </c>
      <c r="W1239">
        <v>-2.6775602208093163E-2</v>
      </c>
      <c r="X1239">
        <v>303446.28195999999</v>
      </c>
      <c r="Y1239">
        <v>351488.86939000001</v>
      </c>
      <c r="Z1239">
        <v>0.15832320343385509</v>
      </c>
      <c r="AC1239" t="s">
        <v>494</v>
      </c>
      <c r="AD1239">
        <v>351488.86939000001</v>
      </c>
      <c r="AF1239" t="s">
        <v>494</v>
      </c>
      <c r="AG1239">
        <v>0.15832320343385509</v>
      </c>
    </row>
    <row r="1240" spans="1:33" hidden="1">
      <c r="A1240" s="851" t="s">
        <v>5139</v>
      </c>
      <c r="B1240" s="851" t="s">
        <v>494</v>
      </c>
      <c r="C1240" s="854">
        <v>246.15074999999999</v>
      </c>
      <c r="D1240" s="854">
        <v>3.7210000000000001</v>
      </c>
      <c r="E1240" s="855">
        <v>-0.98488324735959565</v>
      </c>
      <c r="F1240" s="854">
        <v>3906.1561799999999</v>
      </c>
      <c r="G1240" s="854">
        <v>3283.43797</v>
      </c>
      <c r="H1240" s="855">
        <v>-0.15941969068937745</v>
      </c>
      <c r="I1240" s="854">
        <v>7291.6973500000004</v>
      </c>
      <c r="J1240" s="855">
        <v>-0.54970183039755494</v>
      </c>
      <c r="K1240" s="854">
        <v>44963.14359</v>
      </c>
      <c r="L1240" s="854">
        <v>51505.418279999998</v>
      </c>
      <c r="M1240" s="855">
        <v>0.14550305355996129</v>
      </c>
      <c r="O1240" t="s">
        <v>494</v>
      </c>
      <c r="P1240">
        <v>246.15074999999999</v>
      </c>
      <c r="Q1240">
        <v>3.7210000000000001</v>
      </c>
      <c r="R1240">
        <v>-0.98488324735959565</v>
      </c>
      <c r="S1240">
        <v>3906.1561799999999</v>
      </c>
      <c r="T1240">
        <v>3283.43797</v>
      </c>
      <c r="U1240">
        <v>-0.15941969068937745</v>
      </c>
      <c r="V1240">
        <v>7291.6973500000004</v>
      </c>
      <c r="W1240">
        <v>-0.54970183039755494</v>
      </c>
      <c r="X1240">
        <v>44963.14359</v>
      </c>
      <c r="Y1240">
        <v>51505.418279999998</v>
      </c>
      <c r="Z1240">
        <v>0.14550305355996129</v>
      </c>
      <c r="AC1240" t="s">
        <v>494</v>
      </c>
      <c r="AD1240">
        <v>51505.418279999998</v>
      </c>
      <c r="AF1240" t="s">
        <v>494</v>
      </c>
      <c r="AG1240">
        <v>0.14550305355996129</v>
      </c>
    </row>
    <row r="1241" spans="1:33" hidden="1">
      <c r="A1241" s="851" t="s">
        <v>5140</v>
      </c>
      <c r="B1241" s="851" t="s">
        <v>494</v>
      </c>
      <c r="C1241" s="854">
        <v>754.22911999999997</v>
      </c>
      <c r="D1241" s="854">
        <v>0</v>
      </c>
      <c r="E1241" s="855">
        <v>-1</v>
      </c>
      <c r="F1241" s="854">
        <v>8736.8631800000003</v>
      </c>
      <c r="G1241" s="854">
        <v>7204.3491100000001</v>
      </c>
      <c r="H1241" s="855">
        <v>-0.17540781381447712</v>
      </c>
      <c r="I1241" s="854">
        <v>9942.8314599999994</v>
      </c>
      <c r="J1241" s="855">
        <v>-0.27542278686075605</v>
      </c>
      <c r="K1241" s="854">
        <v>89107.142500000002</v>
      </c>
      <c r="L1241" s="854">
        <v>93224.558009999993</v>
      </c>
      <c r="M1241" s="855">
        <v>4.6207468834498888E-2</v>
      </c>
      <c r="O1241" t="s">
        <v>494</v>
      </c>
      <c r="P1241">
        <v>754.22911999999997</v>
      </c>
      <c r="Q1241">
        <v>0</v>
      </c>
      <c r="R1241">
        <v>-1</v>
      </c>
      <c r="S1241">
        <v>8736.8631800000003</v>
      </c>
      <c r="T1241">
        <v>7204.3491100000001</v>
      </c>
      <c r="U1241">
        <v>-0.17540781381447712</v>
      </c>
      <c r="V1241">
        <v>9942.8314599999994</v>
      </c>
      <c r="W1241">
        <v>-0.27542278686075605</v>
      </c>
      <c r="X1241">
        <v>89107.142500000002</v>
      </c>
      <c r="Y1241">
        <v>93224.558009999993</v>
      </c>
      <c r="Z1241">
        <v>4.6207468834498888E-2</v>
      </c>
      <c r="AC1241" t="s">
        <v>494</v>
      </c>
      <c r="AD1241">
        <v>93224.558009999993</v>
      </c>
      <c r="AF1241" t="s">
        <v>494</v>
      </c>
      <c r="AG1241">
        <v>4.6207468834498888E-2</v>
      </c>
    </row>
    <row r="1242" spans="1:33" hidden="1">
      <c r="A1242" s="851" t="s">
        <v>5141</v>
      </c>
      <c r="B1242" s="851" t="s">
        <v>494</v>
      </c>
      <c r="C1242" s="854">
        <v>0</v>
      </c>
      <c r="D1242" s="854">
        <v>0</v>
      </c>
      <c r="E1242" s="855" t="s">
        <v>1082</v>
      </c>
      <c r="F1242" s="854">
        <v>1.80558</v>
      </c>
      <c r="G1242" s="854">
        <v>2.5</v>
      </c>
      <c r="H1242" s="855">
        <v>0.38459663930703702</v>
      </c>
      <c r="I1242" s="854">
        <v>0.49399999999999999</v>
      </c>
      <c r="J1242" s="855">
        <v>4.0607287449392713</v>
      </c>
      <c r="K1242" s="854">
        <v>427.66541000000001</v>
      </c>
      <c r="L1242" s="854">
        <v>11.994</v>
      </c>
      <c r="M1242" s="855">
        <v>-0.97195471104385089</v>
      </c>
      <c r="O1242" t="s">
        <v>494</v>
      </c>
      <c r="P1242">
        <v>0</v>
      </c>
      <c r="Q1242">
        <v>0</v>
      </c>
      <c r="R1242" t="s">
        <v>1082</v>
      </c>
      <c r="S1242">
        <v>1.80558</v>
      </c>
      <c r="T1242">
        <v>2.5</v>
      </c>
      <c r="U1242">
        <v>0.38459663930703702</v>
      </c>
      <c r="V1242">
        <v>0.49399999999999999</v>
      </c>
      <c r="W1242">
        <v>4.0607287449392713</v>
      </c>
      <c r="X1242">
        <v>427.66541000000001</v>
      </c>
      <c r="Y1242">
        <v>11.994</v>
      </c>
      <c r="Z1242">
        <v>-0.97195471104385089</v>
      </c>
      <c r="AC1242" t="s">
        <v>494</v>
      </c>
      <c r="AD1242">
        <v>11.994</v>
      </c>
      <c r="AF1242" t="s">
        <v>494</v>
      </c>
      <c r="AG1242">
        <v>-0.97195471104385089</v>
      </c>
    </row>
    <row r="1243" spans="1:33" hidden="1">
      <c r="A1243" s="851" t="s">
        <v>5142</v>
      </c>
      <c r="B1243" s="851" t="s">
        <v>494</v>
      </c>
      <c r="C1243" s="854">
        <v>0.21240000000000001</v>
      </c>
      <c r="D1243" s="854">
        <v>2.24668</v>
      </c>
      <c r="E1243" s="855">
        <v>9.5775894538606394</v>
      </c>
      <c r="F1243" s="854">
        <v>275.49736999999999</v>
      </c>
      <c r="G1243" s="854">
        <v>204.87353999999999</v>
      </c>
      <c r="H1243" s="855">
        <v>-0.25635028748187327</v>
      </c>
      <c r="I1243" s="854">
        <v>275.58467000000002</v>
      </c>
      <c r="J1243" s="855">
        <v>-0.25658586161559715</v>
      </c>
      <c r="K1243" s="854">
        <v>6121.2030599999998</v>
      </c>
      <c r="L1243" s="854">
        <v>2840.68869</v>
      </c>
      <c r="M1243" s="855">
        <v>-0.53592640823126036</v>
      </c>
      <c r="O1243" t="s">
        <v>494</v>
      </c>
      <c r="P1243">
        <v>0.21240000000000001</v>
      </c>
      <c r="Q1243">
        <v>2.24668</v>
      </c>
      <c r="R1243">
        <v>9.5775894538606394</v>
      </c>
      <c r="S1243">
        <v>275.49736999999999</v>
      </c>
      <c r="T1243">
        <v>204.87353999999999</v>
      </c>
      <c r="U1243">
        <v>-0.25635028748187327</v>
      </c>
      <c r="V1243">
        <v>275.58467000000002</v>
      </c>
      <c r="W1243">
        <v>-0.25658586161559715</v>
      </c>
      <c r="X1243">
        <v>6121.2030599999998</v>
      </c>
      <c r="Y1243">
        <v>2840.68869</v>
      </c>
      <c r="Z1243">
        <v>-0.53592640823126036</v>
      </c>
      <c r="AC1243" t="s">
        <v>494</v>
      </c>
      <c r="AD1243">
        <v>2840.68869</v>
      </c>
      <c r="AF1243" t="s">
        <v>494</v>
      </c>
      <c r="AG1243">
        <v>-0.53592640823126036</v>
      </c>
    </row>
    <row r="1244" spans="1:33" hidden="1">
      <c r="A1244" s="851" t="s">
        <v>5144</v>
      </c>
      <c r="B1244" s="851" t="s">
        <v>494</v>
      </c>
      <c r="C1244" s="854">
        <v>5.0688300000000002</v>
      </c>
      <c r="D1244" s="854">
        <v>0</v>
      </c>
      <c r="E1244" s="855">
        <v>-1</v>
      </c>
      <c r="F1244" s="854">
        <v>810.08063000000004</v>
      </c>
      <c r="G1244" s="854">
        <v>1066.6957500000001</v>
      </c>
      <c r="H1244" s="855">
        <v>0.31677725709846927</v>
      </c>
      <c r="I1244" s="854">
        <v>1188.9682299999999</v>
      </c>
      <c r="J1244" s="855">
        <v>-0.10283914819153739</v>
      </c>
      <c r="K1244" s="854">
        <v>6493.3613299999997</v>
      </c>
      <c r="L1244" s="854">
        <v>6341.6830300000001</v>
      </c>
      <c r="M1244" s="855">
        <v>-2.3358980394211248E-2</v>
      </c>
      <c r="O1244" t="s">
        <v>494</v>
      </c>
      <c r="P1244">
        <v>5.0688300000000002</v>
      </c>
      <c r="Q1244">
        <v>0</v>
      </c>
      <c r="R1244">
        <v>-1</v>
      </c>
      <c r="S1244">
        <v>810.08063000000004</v>
      </c>
      <c r="T1244">
        <v>1066.6957500000001</v>
      </c>
      <c r="U1244">
        <v>0.31677725709846927</v>
      </c>
      <c r="V1244">
        <v>1188.9682299999999</v>
      </c>
      <c r="W1244">
        <v>-0.10283914819153739</v>
      </c>
      <c r="X1244">
        <v>6493.3613299999997</v>
      </c>
      <c r="Y1244">
        <v>6341.6830300000001</v>
      </c>
      <c r="Z1244">
        <v>-2.3358980394211248E-2</v>
      </c>
      <c r="AC1244" t="s">
        <v>494</v>
      </c>
      <c r="AD1244">
        <v>6341.6830300000001</v>
      </c>
      <c r="AF1244" t="s">
        <v>494</v>
      </c>
      <c r="AG1244">
        <v>-2.3358980394211248E-2</v>
      </c>
    </row>
    <row r="1245" spans="1:33" hidden="1">
      <c r="A1245" s="851" t="s">
        <v>5145</v>
      </c>
      <c r="B1245" s="851" t="s">
        <v>494</v>
      </c>
      <c r="C1245" s="854">
        <v>30.46</v>
      </c>
      <c r="D1245" s="854">
        <v>0</v>
      </c>
      <c r="E1245" s="855">
        <v>-1</v>
      </c>
      <c r="F1245" s="854">
        <v>556.72968000000003</v>
      </c>
      <c r="G1245" s="854">
        <v>487.36005999999998</v>
      </c>
      <c r="H1245" s="855">
        <v>-0.12460197918673932</v>
      </c>
      <c r="I1245" s="854">
        <v>488.72519</v>
      </c>
      <c r="J1245" s="855">
        <v>-2.7932466505359299E-3</v>
      </c>
      <c r="K1245" s="854">
        <v>5764.3126599999996</v>
      </c>
      <c r="L1245" s="854">
        <v>3816.95993</v>
      </c>
      <c r="M1245" s="855">
        <v>-0.33782912983071944</v>
      </c>
      <c r="O1245" t="s">
        <v>494</v>
      </c>
      <c r="P1245">
        <v>30.46</v>
      </c>
      <c r="Q1245">
        <v>0</v>
      </c>
      <c r="R1245">
        <v>-1</v>
      </c>
      <c r="S1245">
        <v>556.72968000000003</v>
      </c>
      <c r="T1245">
        <v>487.36005999999998</v>
      </c>
      <c r="U1245">
        <v>-0.12460197918673932</v>
      </c>
      <c r="V1245">
        <v>488.72519</v>
      </c>
      <c r="W1245">
        <v>-2.7932466505359299E-3</v>
      </c>
      <c r="X1245">
        <v>5764.3126599999996</v>
      </c>
      <c r="Y1245">
        <v>3816.95993</v>
      </c>
      <c r="Z1245">
        <v>-0.33782912983071944</v>
      </c>
      <c r="AC1245" t="s">
        <v>494</v>
      </c>
      <c r="AD1245">
        <v>3816.95993</v>
      </c>
      <c r="AF1245" t="s">
        <v>494</v>
      </c>
      <c r="AG1245">
        <v>-0.33782912983071944</v>
      </c>
    </row>
    <row r="1246" spans="1:33" hidden="1">
      <c r="A1246" s="852" t="s">
        <v>735</v>
      </c>
      <c r="B1246" s="852" t="s">
        <v>494</v>
      </c>
      <c r="C1246" s="856">
        <v>10181.786319999999</v>
      </c>
      <c r="D1246" s="856">
        <v>929.36887000000002</v>
      </c>
      <c r="E1246" s="857">
        <v>-0.90872241463421322</v>
      </c>
      <c r="F1246" s="856">
        <v>170083.93281999999</v>
      </c>
      <c r="G1246" s="856">
        <v>165073.23099000001</v>
      </c>
      <c r="H1246" s="857">
        <v>-2.9460171498402521E-2</v>
      </c>
      <c r="I1246" s="856">
        <v>182310.29157999999</v>
      </c>
      <c r="J1246" s="857">
        <v>-9.4547929470213954E-2</v>
      </c>
      <c r="K1246" s="856">
        <v>1642983.5862700001</v>
      </c>
      <c r="L1246" s="856">
        <v>1838462.3432799999</v>
      </c>
      <c r="M1246" s="857">
        <v>0.11897791228321841</v>
      </c>
      <c r="O1246" t="s">
        <v>494</v>
      </c>
      <c r="P1246">
        <v>10181.786319999999</v>
      </c>
      <c r="Q1246">
        <v>929.36887000000002</v>
      </c>
      <c r="R1246">
        <v>-0.90872241463421322</v>
      </c>
      <c r="S1246">
        <v>170083.93281999999</v>
      </c>
      <c r="T1246">
        <v>165073.23099000001</v>
      </c>
      <c r="U1246">
        <v>-2.9460171498402521E-2</v>
      </c>
      <c r="V1246">
        <v>182310.29157999999</v>
      </c>
      <c r="W1246">
        <v>-9.4547929470213954E-2</v>
      </c>
      <c r="X1246">
        <v>1642983.5862700001</v>
      </c>
      <c r="Y1246">
        <v>1838462.3432799999</v>
      </c>
      <c r="Z1246">
        <v>0.11897791228321841</v>
      </c>
      <c r="AC1246" t="s">
        <v>494</v>
      </c>
      <c r="AD1246">
        <v>1838462.3432799999</v>
      </c>
      <c r="AF1246" t="s">
        <v>494</v>
      </c>
      <c r="AG1246">
        <v>0.11897791228321841</v>
      </c>
    </row>
    <row r="1247" spans="1:33" hidden="1">
      <c r="A1247" s="851" t="s">
        <v>5119</v>
      </c>
      <c r="B1247" s="851" t="s">
        <v>690</v>
      </c>
      <c r="C1247" s="854">
        <v>0</v>
      </c>
      <c r="D1247" s="854">
        <v>0</v>
      </c>
      <c r="E1247" s="855" t="s">
        <v>1082</v>
      </c>
      <c r="F1247" s="854">
        <v>104.41734</v>
      </c>
      <c r="G1247" s="854">
        <v>143.61223000000001</v>
      </c>
      <c r="H1247" s="855">
        <v>0.37536763529888817</v>
      </c>
      <c r="I1247" s="854">
        <v>103.54917</v>
      </c>
      <c r="J1247" s="855">
        <v>0.38689890030021501</v>
      </c>
      <c r="K1247" s="854">
        <v>1235.79964</v>
      </c>
      <c r="L1247" s="854">
        <v>1406.7710500000001</v>
      </c>
      <c r="M1247" s="855">
        <v>0.13834881032980406</v>
      </c>
      <c r="O1247" t="s">
        <v>690</v>
      </c>
      <c r="P1247">
        <v>0</v>
      </c>
      <c r="Q1247">
        <v>0</v>
      </c>
      <c r="R1247" t="s">
        <v>1082</v>
      </c>
      <c r="S1247">
        <v>104.41734</v>
      </c>
      <c r="T1247">
        <v>143.61223000000001</v>
      </c>
      <c r="U1247">
        <v>0.37536763529888817</v>
      </c>
      <c r="V1247">
        <v>103.54917</v>
      </c>
      <c r="W1247">
        <v>0.38689890030021501</v>
      </c>
      <c r="X1247">
        <v>1235.79964</v>
      </c>
      <c r="Y1247">
        <v>1406.7710500000001</v>
      </c>
      <c r="Z1247">
        <v>0.13834881032980406</v>
      </c>
      <c r="AC1247" t="s">
        <v>690</v>
      </c>
      <c r="AD1247">
        <v>1406.7710500000001</v>
      </c>
      <c r="AF1247" t="s">
        <v>690</v>
      </c>
      <c r="AG1247">
        <v>0.13834881032980406</v>
      </c>
    </row>
    <row r="1248" spans="1:33" hidden="1">
      <c r="A1248" s="851" t="s">
        <v>5120</v>
      </c>
      <c r="B1248" s="851" t="s">
        <v>690</v>
      </c>
      <c r="C1248" s="854">
        <v>759.58294999999998</v>
      </c>
      <c r="D1248" s="854">
        <v>64.211429999999993</v>
      </c>
      <c r="E1248" s="855">
        <v>-0.91546488767290002</v>
      </c>
      <c r="F1248" s="854">
        <v>15843.72732</v>
      </c>
      <c r="G1248" s="854">
        <v>14867.20019</v>
      </c>
      <c r="H1248" s="855">
        <v>-6.1634936670949991E-2</v>
      </c>
      <c r="I1248" s="854">
        <v>14862.59851</v>
      </c>
      <c r="J1248" s="855">
        <v>3.0961476870294824E-4</v>
      </c>
      <c r="K1248" s="854">
        <v>149024.01509999999</v>
      </c>
      <c r="L1248" s="854">
        <v>158377.57365999999</v>
      </c>
      <c r="M1248" s="855">
        <v>6.2765444574308882E-2</v>
      </c>
      <c r="O1248" t="s">
        <v>690</v>
      </c>
      <c r="P1248">
        <v>759.58294999999998</v>
      </c>
      <c r="Q1248">
        <v>64.211429999999993</v>
      </c>
      <c r="R1248">
        <v>-0.91546488767290002</v>
      </c>
      <c r="S1248">
        <v>15843.72732</v>
      </c>
      <c r="T1248">
        <v>14867.20019</v>
      </c>
      <c r="U1248">
        <v>-6.1634936670949991E-2</v>
      </c>
      <c r="V1248">
        <v>14862.59851</v>
      </c>
      <c r="W1248">
        <v>3.0961476870294824E-4</v>
      </c>
      <c r="X1248">
        <v>149024.01509999999</v>
      </c>
      <c r="Y1248">
        <v>158377.57365999999</v>
      </c>
      <c r="Z1248">
        <v>6.2765444574308882E-2</v>
      </c>
      <c r="AC1248" t="s">
        <v>690</v>
      </c>
      <c r="AD1248">
        <v>158377.57365999999</v>
      </c>
      <c r="AF1248" t="s">
        <v>690</v>
      </c>
      <c r="AG1248">
        <v>6.2765444574308882E-2</v>
      </c>
    </row>
    <row r="1249" spans="1:33" hidden="1">
      <c r="A1249" s="851" t="s">
        <v>5121</v>
      </c>
      <c r="B1249" s="851" t="s">
        <v>690</v>
      </c>
      <c r="C1249" s="854">
        <v>315.52238</v>
      </c>
      <c r="D1249" s="854">
        <v>0</v>
      </c>
      <c r="E1249" s="855">
        <v>-1</v>
      </c>
      <c r="F1249" s="854">
        <v>2283.3775500000002</v>
      </c>
      <c r="G1249" s="854">
        <v>3791.0572499999998</v>
      </c>
      <c r="H1249" s="855">
        <v>0.66028489243927257</v>
      </c>
      <c r="I1249" s="854">
        <v>3230.2752799999998</v>
      </c>
      <c r="J1249" s="855">
        <v>0.17360191358056642</v>
      </c>
      <c r="K1249" s="854">
        <v>34165.368210000001</v>
      </c>
      <c r="L1249" s="854">
        <v>33655.304029999999</v>
      </c>
      <c r="M1249" s="855">
        <v>-1.492927507366093E-2</v>
      </c>
      <c r="O1249" t="s">
        <v>690</v>
      </c>
      <c r="P1249">
        <v>315.52238</v>
      </c>
      <c r="Q1249">
        <v>0</v>
      </c>
      <c r="R1249">
        <v>-1</v>
      </c>
      <c r="S1249">
        <v>2283.3775500000002</v>
      </c>
      <c r="T1249">
        <v>3791.0572499999998</v>
      </c>
      <c r="U1249">
        <v>0.66028489243927257</v>
      </c>
      <c r="V1249">
        <v>3230.2752799999998</v>
      </c>
      <c r="W1249">
        <v>0.17360191358056642</v>
      </c>
      <c r="X1249">
        <v>34165.368210000001</v>
      </c>
      <c r="Y1249">
        <v>33655.304029999999</v>
      </c>
      <c r="Z1249">
        <v>-1.492927507366093E-2</v>
      </c>
      <c r="AC1249" t="s">
        <v>690</v>
      </c>
      <c r="AD1249">
        <v>33655.304029999999</v>
      </c>
      <c r="AF1249" t="s">
        <v>690</v>
      </c>
      <c r="AG1249">
        <v>-1.492927507366093E-2</v>
      </c>
    </row>
    <row r="1250" spans="1:33" hidden="1">
      <c r="A1250" s="851" t="s">
        <v>5122</v>
      </c>
      <c r="B1250" s="851" t="s">
        <v>690</v>
      </c>
      <c r="C1250" s="854">
        <v>3.2500000000000001E-2</v>
      </c>
      <c r="D1250" s="854">
        <v>0</v>
      </c>
      <c r="E1250" s="855">
        <v>-1</v>
      </c>
      <c r="F1250" s="854">
        <v>1.31484</v>
      </c>
      <c r="G1250" s="854">
        <v>8.0675299999999996</v>
      </c>
      <c r="H1250" s="855">
        <v>5.1357503574579413</v>
      </c>
      <c r="I1250" s="854">
        <v>10.24531</v>
      </c>
      <c r="J1250" s="855">
        <v>-0.2125636022726497</v>
      </c>
      <c r="K1250" s="854">
        <v>60.287649999999999</v>
      </c>
      <c r="L1250" s="854">
        <v>57.198990000000002</v>
      </c>
      <c r="M1250" s="855">
        <v>-5.1232051672274515E-2</v>
      </c>
      <c r="O1250" t="s">
        <v>690</v>
      </c>
      <c r="P1250">
        <v>3.2500000000000001E-2</v>
      </c>
      <c r="Q1250">
        <v>0</v>
      </c>
      <c r="R1250">
        <v>-1</v>
      </c>
      <c r="S1250">
        <v>1.31484</v>
      </c>
      <c r="T1250">
        <v>8.0675299999999996</v>
      </c>
      <c r="U1250">
        <v>5.1357503574579413</v>
      </c>
      <c r="V1250">
        <v>10.24531</v>
      </c>
      <c r="W1250">
        <v>-0.2125636022726497</v>
      </c>
      <c r="X1250">
        <v>60.287649999999999</v>
      </c>
      <c r="Y1250">
        <v>57.198990000000002</v>
      </c>
      <c r="Z1250">
        <v>-5.1232051672274515E-2</v>
      </c>
      <c r="AC1250" t="s">
        <v>690</v>
      </c>
      <c r="AD1250">
        <v>57.198990000000002</v>
      </c>
      <c r="AF1250" t="s">
        <v>690</v>
      </c>
      <c r="AG1250">
        <v>-5.1232051672274515E-2</v>
      </c>
    </row>
    <row r="1251" spans="1:33" hidden="1">
      <c r="A1251" s="851" t="s">
        <v>5123</v>
      </c>
      <c r="B1251" s="851" t="s">
        <v>690</v>
      </c>
      <c r="C1251" s="854">
        <v>0</v>
      </c>
      <c r="D1251" s="854">
        <v>0</v>
      </c>
      <c r="E1251" s="855" t="s">
        <v>1082</v>
      </c>
      <c r="F1251" s="854">
        <v>0.42809999999999998</v>
      </c>
      <c r="G1251" s="854">
        <v>0</v>
      </c>
      <c r="H1251" s="855">
        <v>-1</v>
      </c>
      <c r="I1251" s="854">
        <v>0.19620000000000001</v>
      </c>
      <c r="J1251" s="855">
        <v>-1</v>
      </c>
      <c r="K1251" s="854">
        <v>40.285110000000003</v>
      </c>
      <c r="L1251" s="854">
        <v>5.6344399999999997</v>
      </c>
      <c r="M1251" s="855">
        <v>-0.86013591622314056</v>
      </c>
      <c r="O1251" t="s">
        <v>690</v>
      </c>
      <c r="P1251">
        <v>0</v>
      </c>
      <c r="Q1251">
        <v>0</v>
      </c>
      <c r="R1251" t="s">
        <v>1082</v>
      </c>
      <c r="S1251">
        <v>0.42809999999999998</v>
      </c>
      <c r="T1251">
        <v>0</v>
      </c>
      <c r="U1251">
        <v>-1</v>
      </c>
      <c r="V1251">
        <v>0.19620000000000001</v>
      </c>
      <c r="W1251">
        <v>-1</v>
      </c>
      <c r="X1251">
        <v>40.285110000000003</v>
      </c>
      <c r="Y1251">
        <v>5.6344399999999997</v>
      </c>
      <c r="Z1251">
        <v>-0.86013591622314056</v>
      </c>
      <c r="AC1251" t="s">
        <v>690</v>
      </c>
      <c r="AD1251">
        <v>5.6344399999999997</v>
      </c>
      <c r="AF1251" t="s">
        <v>690</v>
      </c>
      <c r="AG1251">
        <v>-0.86013591622314056</v>
      </c>
    </row>
    <row r="1252" spans="1:33">
      <c r="A1252" s="851" t="s">
        <v>5124</v>
      </c>
      <c r="B1252" s="851" t="s">
        <v>690</v>
      </c>
      <c r="C1252" s="854">
        <v>9.3051300000000001</v>
      </c>
      <c r="D1252" s="854">
        <v>0.59430000000000005</v>
      </c>
      <c r="E1252" s="855">
        <v>-0.93613200460391199</v>
      </c>
      <c r="F1252" s="854">
        <v>1922.7490399999999</v>
      </c>
      <c r="G1252" s="854">
        <v>1975.6831999999999</v>
      </c>
      <c r="H1252" s="855">
        <v>2.7530457120914731E-2</v>
      </c>
      <c r="I1252" s="854">
        <v>1649.2645299999999</v>
      </c>
      <c r="J1252" s="855">
        <v>0.19791771669278546</v>
      </c>
      <c r="K1252" s="854">
        <v>25322.042700000002</v>
      </c>
      <c r="L1252" s="854">
        <v>19192.534299999999</v>
      </c>
      <c r="M1252" s="855">
        <v>-0.24206216191239582</v>
      </c>
      <c r="O1252" t="s">
        <v>690</v>
      </c>
      <c r="P1252">
        <v>9.3051300000000001</v>
      </c>
      <c r="Q1252">
        <v>0.59430000000000005</v>
      </c>
      <c r="R1252">
        <v>-0.93613200460391199</v>
      </c>
      <c r="S1252">
        <v>1922.7490399999999</v>
      </c>
      <c r="T1252">
        <v>1975.6831999999999</v>
      </c>
      <c r="U1252">
        <v>2.7530457120914731E-2</v>
      </c>
      <c r="V1252">
        <v>1649.2645299999999</v>
      </c>
      <c r="W1252">
        <v>0.19791771669278546</v>
      </c>
      <c r="X1252">
        <v>25322.042700000002</v>
      </c>
      <c r="Y1252">
        <v>19192.534299999999</v>
      </c>
      <c r="Z1252">
        <v>-0.24206216191239582</v>
      </c>
      <c r="AC1252" t="s">
        <v>690</v>
      </c>
      <c r="AD1252">
        <v>19192.534299999999</v>
      </c>
      <c r="AF1252" t="s">
        <v>690</v>
      </c>
      <c r="AG1252">
        <v>-0.24206216191239582</v>
      </c>
    </row>
    <row r="1253" spans="1:33" hidden="1">
      <c r="A1253" s="851" t="s">
        <v>5125</v>
      </c>
      <c r="B1253" s="851" t="s">
        <v>690</v>
      </c>
      <c r="C1253" s="854">
        <v>0</v>
      </c>
      <c r="D1253" s="854">
        <v>0</v>
      </c>
      <c r="E1253" s="855" t="s">
        <v>1082</v>
      </c>
      <c r="F1253" s="854">
        <v>0</v>
      </c>
      <c r="G1253" s="854">
        <v>0</v>
      </c>
      <c r="H1253" s="855" t="s">
        <v>1082</v>
      </c>
      <c r="I1253" s="854">
        <v>0</v>
      </c>
      <c r="J1253" s="855" t="s">
        <v>1082</v>
      </c>
      <c r="K1253" s="854">
        <v>176.38502</v>
      </c>
      <c r="L1253" s="854">
        <v>0</v>
      </c>
      <c r="M1253" s="855">
        <v>-1</v>
      </c>
      <c r="O1253" t="s">
        <v>690</v>
      </c>
      <c r="P1253">
        <v>0</v>
      </c>
      <c r="Q1253">
        <v>0</v>
      </c>
      <c r="R1253" t="s">
        <v>1082</v>
      </c>
      <c r="S1253">
        <v>0</v>
      </c>
      <c r="T1253">
        <v>0</v>
      </c>
      <c r="U1253" t="s">
        <v>1082</v>
      </c>
      <c r="V1253">
        <v>0</v>
      </c>
      <c r="W1253" t="s">
        <v>1082</v>
      </c>
      <c r="X1253">
        <v>176.38502</v>
      </c>
      <c r="Y1253">
        <v>0</v>
      </c>
      <c r="Z1253">
        <v>-1</v>
      </c>
      <c r="AC1253" t="s">
        <v>690</v>
      </c>
      <c r="AD1253">
        <v>0</v>
      </c>
      <c r="AF1253" t="s">
        <v>690</v>
      </c>
      <c r="AG1253">
        <v>-1</v>
      </c>
    </row>
    <row r="1254" spans="1:33" hidden="1">
      <c r="A1254" s="851" t="s">
        <v>5126</v>
      </c>
      <c r="B1254" s="851" t="s">
        <v>690</v>
      </c>
      <c r="C1254" s="854">
        <v>0</v>
      </c>
      <c r="D1254" s="854">
        <v>0</v>
      </c>
      <c r="E1254" s="855" t="s">
        <v>1082</v>
      </c>
      <c r="F1254" s="854">
        <v>0</v>
      </c>
      <c r="G1254" s="854">
        <v>0</v>
      </c>
      <c r="H1254" s="855" t="s">
        <v>1082</v>
      </c>
      <c r="I1254" s="854">
        <v>0</v>
      </c>
      <c r="J1254" s="855" t="s">
        <v>1082</v>
      </c>
      <c r="K1254" s="854">
        <v>1.5644499999999999</v>
      </c>
      <c r="L1254" s="854">
        <v>0</v>
      </c>
      <c r="M1254" s="855">
        <v>-1</v>
      </c>
      <c r="O1254" t="s">
        <v>690</v>
      </c>
      <c r="P1254">
        <v>0</v>
      </c>
      <c r="Q1254">
        <v>0</v>
      </c>
      <c r="R1254" t="s">
        <v>1082</v>
      </c>
      <c r="S1254">
        <v>0</v>
      </c>
      <c r="T1254">
        <v>0</v>
      </c>
      <c r="U1254" t="s">
        <v>1082</v>
      </c>
      <c r="V1254">
        <v>0</v>
      </c>
      <c r="W1254" t="s">
        <v>1082</v>
      </c>
      <c r="X1254">
        <v>1.5644499999999999</v>
      </c>
      <c r="Y1254">
        <v>0</v>
      </c>
      <c r="Z1254">
        <v>-1</v>
      </c>
      <c r="AC1254" t="s">
        <v>690</v>
      </c>
      <c r="AD1254">
        <v>0</v>
      </c>
      <c r="AF1254" t="s">
        <v>690</v>
      </c>
      <c r="AG1254">
        <v>-1</v>
      </c>
    </row>
    <row r="1255" spans="1:33" hidden="1">
      <c r="A1255" s="851" t="s">
        <v>5127</v>
      </c>
      <c r="B1255" s="851" t="s">
        <v>690</v>
      </c>
      <c r="C1255" s="854">
        <v>0</v>
      </c>
      <c r="D1255" s="854">
        <v>0</v>
      </c>
      <c r="E1255" s="855" t="s">
        <v>1082</v>
      </c>
      <c r="F1255" s="854">
        <v>0</v>
      </c>
      <c r="G1255" s="854">
        <v>2.0799999999999999E-2</v>
      </c>
      <c r="H1255" s="855" t="s">
        <v>1082</v>
      </c>
      <c r="I1255" s="854">
        <v>0.80200000000000005</v>
      </c>
      <c r="J1255" s="855">
        <v>-0.9740648379052369</v>
      </c>
      <c r="K1255" s="854">
        <v>33.657580000000003</v>
      </c>
      <c r="L1255" s="854">
        <v>108.22045</v>
      </c>
      <c r="M1255" s="855">
        <v>2.2153366344223202</v>
      </c>
      <c r="O1255" t="s">
        <v>690</v>
      </c>
      <c r="P1255">
        <v>0</v>
      </c>
      <c r="Q1255">
        <v>0</v>
      </c>
      <c r="R1255" t="s">
        <v>1082</v>
      </c>
      <c r="S1255">
        <v>0</v>
      </c>
      <c r="T1255">
        <v>2.0799999999999999E-2</v>
      </c>
      <c r="U1255" t="s">
        <v>1082</v>
      </c>
      <c r="V1255">
        <v>0.80200000000000005</v>
      </c>
      <c r="W1255">
        <v>-0.9740648379052369</v>
      </c>
      <c r="X1255">
        <v>33.657580000000003</v>
      </c>
      <c r="Y1255">
        <v>108.22045</v>
      </c>
      <c r="Z1255">
        <v>2.2153366344223202</v>
      </c>
      <c r="AC1255" t="s">
        <v>690</v>
      </c>
      <c r="AD1255">
        <v>108.22045</v>
      </c>
      <c r="AF1255" t="s">
        <v>690</v>
      </c>
      <c r="AG1255">
        <v>2.2153366344223202</v>
      </c>
    </row>
    <row r="1256" spans="1:33" hidden="1">
      <c r="A1256" s="851" t="s">
        <v>5128</v>
      </c>
      <c r="B1256" s="851" t="s">
        <v>690</v>
      </c>
      <c r="C1256" s="854">
        <v>3.05</v>
      </c>
      <c r="D1256" s="854">
        <v>0</v>
      </c>
      <c r="E1256" s="855">
        <v>-1</v>
      </c>
      <c r="F1256" s="854">
        <v>187.97651999999999</v>
      </c>
      <c r="G1256" s="854">
        <v>41.243609999999997</v>
      </c>
      <c r="H1256" s="855">
        <v>-0.7805916930476211</v>
      </c>
      <c r="I1256" s="854">
        <v>75.148380000000003</v>
      </c>
      <c r="J1256" s="855">
        <v>-0.45117100328709692</v>
      </c>
      <c r="K1256" s="854">
        <v>1650.52412</v>
      </c>
      <c r="L1256" s="854">
        <v>822.99640999999997</v>
      </c>
      <c r="M1256" s="855">
        <v>-0.5013726851807534</v>
      </c>
      <c r="O1256" t="s">
        <v>690</v>
      </c>
      <c r="P1256">
        <v>3.05</v>
      </c>
      <c r="Q1256">
        <v>0</v>
      </c>
      <c r="R1256">
        <v>-1</v>
      </c>
      <c r="S1256">
        <v>187.97651999999999</v>
      </c>
      <c r="T1256">
        <v>41.243609999999997</v>
      </c>
      <c r="U1256">
        <v>-0.7805916930476211</v>
      </c>
      <c r="V1256">
        <v>75.148380000000003</v>
      </c>
      <c r="W1256">
        <v>-0.45117100328709692</v>
      </c>
      <c r="X1256">
        <v>1650.52412</v>
      </c>
      <c r="Y1256">
        <v>822.99640999999997</v>
      </c>
      <c r="Z1256">
        <v>-0.5013726851807534</v>
      </c>
      <c r="AC1256" t="s">
        <v>690</v>
      </c>
      <c r="AD1256">
        <v>822.99640999999997</v>
      </c>
      <c r="AF1256" t="s">
        <v>690</v>
      </c>
      <c r="AG1256">
        <v>-0.5013726851807534</v>
      </c>
    </row>
    <row r="1257" spans="1:33" hidden="1">
      <c r="A1257" s="851" t="s">
        <v>5129</v>
      </c>
      <c r="B1257" s="851" t="s">
        <v>690</v>
      </c>
      <c r="C1257" s="854">
        <v>7.3160000000000003E-2</v>
      </c>
      <c r="D1257" s="854">
        <v>0</v>
      </c>
      <c r="E1257" s="855">
        <v>-1</v>
      </c>
      <c r="F1257" s="854">
        <v>28.97418</v>
      </c>
      <c r="G1257" s="854">
        <v>3.0657000000000001</v>
      </c>
      <c r="H1257" s="855">
        <v>-0.89419200129218501</v>
      </c>
      <c r="I1257" s="854">
        <v>59.224240000000002</v>
      </c>
      <c r="J1257" s="855">
        <v>-0.94823572240015241</v>
      </c>
      <c r="K1257" s="854">
        <v>378.78577999999999</v>
      </c>
      <c r="L1257" s="854">
        <v>316.56</v>
      </c>
      <c r="M1257" s="855">
        <v>-0.16427696942583214</v>
      </c>
      <c r="O1257" t="s">
        <v>690</v>
      </c>
      <c r="P1257">
        <v>7.3160000000000003E-2</v>
      </c>
      <c r="Q1257">
        <v>0</v>
      </c>
      <c r="R1257">
        <v>-1</v>
      </c>
      <c r="S1257">
        <v>28.97418</v>
      </c>
      <c r="T1257">
        <v>3.0657000000000001</v>
      </c>
      <c r="U1257">
        <v>-0.89419200129218501</v>
      </c>
      <c r="V1257">
        <v>59.224240000000002</v>
      </c>
      <c r="W1257">
        <v>-0.94823572240015241</v>
      </c>
      <c r="X1257">
        <v>378.78577999999999</v>
      </c>
      <c r="Y1257">
        <v>316.56</v>
      </c>
      <c r="Z1257">
        <v>-0.16427696942583214</v>
      </c>
      <c r="AC1257" t="s">
        <v>690</v>
      </c>
      <c r="AD1257">
        <v>316.56</v>
      </c>
      <c r="AF1257" t="s">
        <v>690</v>
      </c>
      <c r="AG1257">
        <v>-0.16427696942583214</v>
      </c>
    </row>
    <row r="1258" spans="1:33" hidden="1">
      <c r="A1258" s="851" t="s">
        <v>5130</v>
      </c>
      <c r="B1258" s="851" t="s">
        <v>690</v>
      </c>
      <c r="C1258" s="854">
        <v>1.3528899999999999</v>
      </c>
      <c r="D1258" s="854">
        <v>9.70688</v>
      </c>
      <c r="E1258" s="855">
        <v>6.1749218339998082</v>
      </c>
      <c r="F1258" s="854">
        <v>159.25030000000001</v>
      </c>
      <c r="G1258" s="854">
        <v>79.409940000000006</v>
      </c>
      <c r="H1258" s="855">
        <v>-0.50135139462845602</v>
      </c>
      <c r="I1258" s="854">
        <v>158.21908999999999</v>
      </c>
      <c r="J1258" s="855">
        <v>-0.49810139851012913</v>
      </c>
      <c r="K1258" s="854">
        <v>1996.80494</v>
      </c>
      <c r="L1258" s="854">
        <v>950.81704999999999</v>
      </c>
      <c r="M1258" s="855">
        <v>-0.52383078038659092</v>
      </c>
      <c r="O1258" t="s">
        <v>690</v>
      </c>
      <c r="P1258">
        <v>1.3528899999999999</v>
      </c>
      <c r="Q1258">
        <v>9.70688</v>
      </c>
      <c r="R1258">
        <v>6.1749218339998082</v>
      </c>
      <c r="S1258">
        <v>159.25030000000001</v>
      </c>
      <c r="T1258">
        <v>79.409940000000006</v>
      </c>
      <c r="U1258">
        <v>-0.50135139462845602</v>
      </c>
      <c r="V1258">
        <v>158.21908999999999</v>
      </c>
      <c r="W1258">
        <v>-0.49810139851012913</v>
      </c>
      <c r="X1258">
        <v>1996.80494</v>
      </c>
      <c r="Y1258">
        <v>950.81704999999999</v>
      </c>
      <c r="Z1258">
        <v>-0.52383078038659092</v>
      </c>
      <c r="AC1258" t="s">
        <v>690</v>
      </c>
      <c r="AD1258">
        <v>950.81704999999999</v>
      </c>
      <c r="AF1258" t="s">
        <v>690</v>
      </c>
      <c r="AG1258">
        <v>-0.52383078038659092</v>
      </c>
    </row>
    <row r="1259" spans="1:33" hidden="1">
      <c r="A1259" s="851" t="s">
        <v>5131</v>
      </c>
      <c r="B1259" s="851" t="s">
        <v>690</v>
      </c>
      <c r="C1259" s="854">
        <v>124.95162999999999</v>
      </c>
      <c r="D1259" s="854">
        <v>0</v>
      </c>
      <c r="E1259" s="855">
        <v>-1</v>
      </c>
      <c r="F1259" s="854">
        <v>1370.7735399999999</v>
      </c>
      <c r="G1259" s="854">
        <v>1152.94605</v>
      </c>
      <c r="H1259" s="855">
        <v>-0.15890844376818059</v>
      </c>
      <c r="I1259" s="854">
        <v>658.11387999999999</v>
      </c>
      <c r="J1259" s="855">
        <v>0.75189444416519535</v>
      </c>
      <c r="K1259" s="854">
        <v>16088.599399999999</v>
      </c>
      <c r="L1259" s="854">
        <v>9922.9609199999995</v>
      </c>
      <c r="M1259" s="855">
        <v>-0.38323028168629769</v>
      </c>
      <c r="O1259" t="s">
        <v>690</v>
      </c>
      <c r="P1259">
        <v>124.95162999999999</v>
      </c>
      <c r="Q1259">
        <v>0</v>
      </c>
      <c r="R1259">
        <v>-1</v>
      </c>
      <c r="S1259">
        <v>1370.7735399999999</v>
      </c>
      <c r="T1259">
        <v>1152.94605</v>
      </c>
      <c r="U1259">
        <v>-0.15890844376818059</v>
      </c>
      <c r="V1259">
        <v>658.11387999999999</v>
      </c>
      <c r="W1259">
        <v>0.75189444416519535</v>
      </c>
      <c r="X1259">
        <v>16088.599399999999</v>
      </c>
      <c r="Y1259">
        <v>9922.9609199999995</v>
      </c>
      <c r="Z1259">
        <v>-0.38323028168629769</v>
      </c>
      <c r="AC1259" t="s">
        <v>690</v>
      </c>
      <c r="AD1259">
        <v>9922.9609199999995</v>
      </c>
      <c r="AF1259" t="s">
        <v>690</v>
      </c>
      <c r="AG1259">
        <v>-0.38323028168629769</v>
      </c>
    </row>
    <row r="1260" spans="1:33" hidden="1">
      <c r="A1260" s="851" t="s">
        <v>5132</v>
      </c>
      <c r="B1260" s="851" t="s">
        <v>690</v>
      </c>
      <c r="C1260" s="854">
        <v>0</v>
      </c>
      <c r="D1260" s="854">
        <v>0</v>
      </c>
      <c r="E1260" s="855" t="s">
        <v>1082</v>
      </c>
      <c r="F1260" s="854">
        <v>24.192360000000001</v>
      </c>
      <c r="G1260" s="854">
        <v>0.13755000000000001</v>
      </c>
      <c r="H1260" s="855">
        <v>-0.99431432071943371</v>
      </c>
      <c r="I1260" s="854">
        <v>104.25987000000001</v>
      </c>
      <c r="J1260" s="855">
        <v>-0.99868070044591462</v>
      </c>
      <c r="K1260" s="854">
        <v>446.82096999999999</v>
      </c>
      <c r="L1260" s="854">
        <v>343.26191999999998</v>
      </c>
      <c r="M1260" s="855">
        <v>-0.23176855374536254</v>
      </c>
      <c r="O1260" t="s">
        <v>690</v>
      </c>
      <c r="P1260">
        <v>0</v>
      </c>
      <c r="Q1260">
        <v>0</v>
      </c>
      <c r="R1260" t="s">
        <v>1082</v>
      </c>
      <c r="S1260">
        <v>24.192360000000001</v>
      </c>
      <c r="T1260">
        <v>0.13755000000000001</v>
      </c>
      <c r="U1260">
        <v>-0.99431432071943371</v>
      </c>
      <c r="V1260">
        <v>104.25987000000001</v>
      </c>
      <c r="W1260">
        <v>-0.99868070044591462</v>
      </c>
      <c r="X1260">
        <v>446.82096999999999</v>
      </c>
      <c r="Y1260">
        <v>343.26191999999998</v>
      </c>
      <c r="Z1260">
        <v>-0.23176855374536254</v>
      </c>
      <c r="AC1260" t="s">
        <v>690</v>
      </c>
      <c r="AD1260">
        <v>343.26191999999998</v>
      </c>
      <c r="AF1260" t="s">
        <v>690</v>
      </c>
      <c r="AG1260">
        <v>-0.23176855374536254</v>
      </c>
    </row>
    <row r="1261" spans="1:33" hidden="1">
      <c r="A1261" s="851" t="s">
        <v>5133</v>
      </c>
      <c r="B1261" s="851" t="s">
        <v>690</v>
      </c>
      <c r="C1261" s="854">
        <v>106.09629</v>
      </c>
      <c r="D1261" s="854">
        <v>1.1608000000000001</v>
      </c>
      <c r="E1261" s="855">
        <v>-0.98905899537109165</v>
      </c>
      <c r="F1261" s="854">
        <v>824.89098000000001</v>
      </c>
      <c r="G1261" s="854">
        <v>1226.64633</v>
      </c>
      <c r="H1261" s="855">
        <v>0.4870405420119881</v>
      </c>
      <c r="I1261" s="854">
        <v>1088.45748</v>
      </c>
      <c r="J1261" s="855">
        <v>0.12695842744357821</v>
      </c>
      <c r="K1261" s="854">
        <v>12954.543820000001</v>
      </c>
      <c r="L1261" s="854">
        <v>11168.50908</v>
      </c>
      <c r="M1261" s="855">
        <v>-0.13786936574660491</v>
      </c>
      <c r="O1261" t="s">
        <v>690</v>
      </c>
      <c r="P1261">
        <v>106.09629</v>
      </c>
      <c r="Q1261">
        <v>1.1608000000000001</v>
      </c>
      <c r="R1261">
        <v>-0.98905899537109165</v>
      </c>
      <c r="S1261">
        <v>824.89098000000001</v>
      </c>
      <c r="T1261">
        <v>1226.64633</v>
      </c>
      <c r="U1261">
        <v>0.4870405420119881</v>
      </c>
      <c r="V1261">
        <v>1088.45748</v>
      </c>
      <c r="W1261">
        <v>0.12695842744357821</v>
      </c>
      <c r="X1261">
        <v>12954.543820000001</v>
      </c>
      <c r="Y1261">
        <v>11168.50908</v>
      </c>
      <c r="Z1261">
        <v>-0.13786936574660491</v>
      </c>
      <c r="AC1261" t="s">
        <v>690</v>
      </c>
      <c r="AD1261">
        <v>11168.50908</v>
      </c>
      <c r="AF1261" t="s">
        <v>690</v>
      </c>
      <c r="AG1261">
        <v>-0.13786936574660491</v>
      </c>
    </row>
    <row r="1262" spans="1:33" hidden="1">
      <c r="A1262" s="851" t="s">
        <v>5134</v>
      </c>
      <c r="B1262" s="851" t="s">
        <v>690</v>
      </c>
      <c r="C1262" s="854">
        <v>0.15853</v>
      </c>
      <c r="D1262" s="854">
        <v>3.6461199999999998</v>
      </c>
      <c r="E1262" s="855">
        <v>21.999558443196868</v>
      </c>
      <c r="F1262" s="854">
        <v>75.59057</v>
      </c>
      <c r="G1262" s="854">
        <v>262.3193</v>
      </c>
      <c r="H1262" s="855">
        <v>2.4702648756319738</v>
      </c>
      <c r="I1262" s="854">
        <v>194.56317999999999</v>
      </c>
      <c r="J1262" s="855">
        <v>0.34824739192687959</v>
      </c>
      <c r="K1262" s="854">
        <v>1170.08806</v>
      </c>
      <c r="L1262" s="854">
        <v>1877.69208</v>
      </c>
      <c r="M1262" s="855">
        <v>0.60474424463403209</v>
      </c>
      <c r="O1262" t="s">
        <v>690</v>
      </c>
      <c r="P1262">
        <v>0.15853</v>
      </c>
      <c r="Q1262">
        <v>3.6461199999999998</v>
      </c>
      <c r="R1262">
        <v>21.999558443196868</v>
      </c>
      <c r="S1262">
        <v>75.59057</v>
      </c>
      <c r="T1262">
        <v>262.3193</v>
      </c>
      <c r="U1262">
        <v>2.4702648756319738</v>
      </c>
      <c r="V1262">
        <v>194.56317999999999</v>
      </c>
      <c r="W1262">
        <v>0.34824739192687959</v>
      </c>
      <c r="X1262">
        <v>1170.08806</v>
      </c>
      <c r="Y1262">
        <v>1877.69208</v>
      </c>
      <c r="Z1262">
        <v>0.60474424463403209</v>
      </c>
      <c r="AC1262" t="s">
        <v>690</v>
      </c>
      <c r="AD1262">
        <v>1877.69208</v>
      </c>
      <c r="AF1262" t="s">
        <v>690</v>
      </c>
      <c r="AG1262">
        <v>0.60474424463403209</v>
      </c>
    </row>
    <row r="1263" spans="1:33" hidden="1">
      <c r="A1263" s="851" t="s">
        <v>5135</v>
      </c>
      <c r="B1263" s="851" t="s">
        <v>690</v>
      </c>
      <c r="C1263" s="854">
        <v>0</v>
      </c>
      <c r="D1263" s="854">
        <v>0</v>
      </c>
      <c r="E1263" s="855" t="s">
        <v>1082</v>
      </c>
      <c r="F1263" s="854">
        <v>0.36751</v>
      </c>
      <c r="G1263" s="854">
        <v>7.8498400000000004</v>
      </c>
      <c r="H1263" s="855">
        <v>20.359527631901173</v>
      </c>
      <c r="I1263" s="854">
        <v>4.9657799999999996</v>
      </c>
      <c r="J1263" s="855">
        <v>0.58078690558180202</v>
      </c>
      <c r="K1263" s="854">
        <v>44.92745</v>
      </c>
      <c r="L1263" s="854">
        <v>152.45742000000001</v>
      </c>
      <c r="M1263" s="855">
        <v>2.3934136034874007</v>
      </c>
      <c r="O1263" t="s">
        <v>690</v>
      </c>
      <c r="P1263">
        <v>0</v>
      </c>
      <c r="Q1263">
        <v>0</v>
      </c>
      <c r="R1263" t="s">
        <v>1082</v>
      </c>
      <c r="S1263">
        <v>0.36751</v>
      </c>
      <c r="T1263">
        <v>7.8498400000000004</v>
      </c>
      <c r="U1263">
        <v>20.359527631901173</v>
      </c>
      <c r="V1263">
        <v>4.9657799999999996</v>
      </c>
      <c r="W1263">
        <v>0.58078690558180202</v>
      </c>
      <c r="X1263">
        <v>44.92745</v>
      </c>
      <c r="Y1263">
        <v>152.45742000000001</v>
      </c>
      <c r="Z1263">
        <v>2.3934136034874007</v>
      </c>
      <c r="AC1263" t="s">
        <v>690</v>
      </c>
      <c r="AD1263">
        <v>152.45742000000001</v>
      </c>
      <c r="AF1263" t="s">
        <v>690</v>
      </c>
      <c r="AG1263">
        <v>2.3934136034874007</v>
      </c>
    </row>
    <row r="1264" spans="1:33" hidden="1">
      <c r="A1264" s="851" t="s">
        <v>5136</v>
      </c>
      <c r="B1264" s="851" t="s">
        <v>690</v>
      </c>
      <c r="C1264" s="854">
        <v>34.352429999999998</v>
      </c>
      <c r="D1264" s="854">
        <v>0</v>
      </c>
      <c r="E1264" s="855">
        <v>-1</v>
      </c>
      <c r="F1264" s="854">
        <v>627.95875000000001</v>
      </c>
      <c r="G1264" s="854">
        <v>887.84831999999994</v>
      </c>
      <c r="H1264" s="855">
        <v>0.41386407944789361</v>
      </c>
      <c r="I1264" s="854">
        <v>1342.9861100000001</v>
      </c>
      <c r="J1264" s="855">
        <v>-0.33889984908332382</v>
      </c>
      <c r="K1264" s="854">
        <v>7492.7588500000002</v>
      </c>
      <c r="L1264" s="854">
        <v>10498.682360000001</v>
      </c>
      <c r="M1264" s="855">
        <v>0.40117713250573916</v>
      </c>
      <c r="O1264" t="s">
        <v>690</v>
      </c>
      <c r="P1264">
        <v>34.352429999999998</v>
      </c>
      <c r="Q1264">
        <v>0</v>
      </c>
      <c r="R1264">
        <v>-1</v>
      </c>
      <c r="S1264">
        <v>627.95875000000001</v>
      </c>
      <c r="T1264">
        <v>887.84831999999994</v>
      </c>
      <c r="U1264">
        <v>0.41386407944789361</v>
      </c>
      <c r="V1264">
        <v>1342.9861100000001</v>
      </c>
      <c r="W1264">
        <v>-0.33889984908332382</v>
      </c>
      <c r="X1264">
        <v>7492.7588500000002</v>
      </c>
      <c r="Y1264">
        <v>10498.682360000001</v>
      </c>
      <c r="Z1264">
        <v>0.40117713250573916</v>
      </c>
      <c r="AC1264" t="s">
        <v>690</v>
      </c>
      <c r="AD1264">
        <v>10498.682360000001</v>
      </c>
      <c r="AF1264" t="s">
        <v>690</v>
      </c>
      <c r="AG1264">
        <v>0.40117713250573916</v>
      </c>
    </row>
    <row r="1265" spans="1:33" hidden="1">
      <c r="A1265" s="851" t="s">
        <v>5137</v>
      </c>
      <c r="B1265" s="851" t="s">
        <v>690</v>
      </c>
      <c r="C1265" s="854">
        <v>0</v>
      </c>
      <c r="D1265" s="854">
        <v>0</v>
      </c>
      <c r="E1265" s="855" t="s">
        <v>1082</v>
      </c>
      <c r="F1265" s="854">
        <v>0</v>
      </c>
      <c r="G1265" s="854">
        <v>0</v>
      </c>
      <c r="H1265" s="855" t="s">
        <v>1082</v>
      </c>
      <c r="I1265" s="854">
        <v>0</v>
      </c>
      <c r="J1265" s="855" t="s">
        <v>1082</v>
      </c>
      <c r="K1265" s="854">
        <v>0.93593999999999999</v>
      </c>
      <c r="L1265" s="854">
        <v>1.31081</v>
      </c>
      <c r="M1265" s="855">
        <v>0.40052781161185558</v>
      </c>
      <c r="O1265" t="s">
        <v>690</v>
      </c>
      <c r="P1265">
        <v>0</v>
      </c>
      <c r="Q1265">
        <v>0</v>
      </c>
      <c r="R1265" t="s">
        <v>1082</v>
      </c>
      <c r="S1265">
        <v>0</v>
      </c>
      <c r="T1265">
        <v>0</v>
      </c>
      <c r="U1265" t="s">
        <v>1082</v>
      </c>
      <c r="V1265">
        <v>0</v>
      </c>
      <c r="W1265" t="s">
        <v>1082</v>
      </c>
      <c r="X1265">
        <v>0.93593999999999999</v>
      </c>
      <c r="Y1265">
        <v>1.31081</v>
      </c>
      <c r="Z1265">
        <v>0.40052781161185558</v>
      </c>
      <c r="AC1265" t="s">
        <v>690</v>
      </c>
      <c r="AD1265">
        <v>1.31081</v>
      </c>
      <c r="AF1265" t="s">
        <v>690</v>
      </c>
      <c r="AG1265">
        <v>0.40052781161185558</v>
      </c>
    </row>
    <row r="1266" spans="1:33" hidden="1">
      <c r="A1266" s="851" t="s">
        <v>5138</v>
      </c>
      <c r="B1266" s="851" t="s">
        <v>690</v>
      </c>
      <c r="C1266" s="854">
        <v>42.483269999999997</v>
      </c>
      <c r="D1266" s="854">
        <v>0</v>
      </c>
      <c r="E1266" s="855">
        <v>-1</v>
      </c>
      <c r="F1266" s="854">
        <v>446.69963000000001</v>
      </c>
      <c r="G1266" s="854">
        <v>1120.70821</v>
      </c>
      <c r="H1266" s="855">
        <v>1.5088630809924779</v>
      </c>
      <c r="I1266" s="854">
        <v>415.92002000000002</v>
      </c>
      <c r="J1266" s="855">
        <v>1.69452816914175</v>
      </c>
      <c r="K1266" s="854">
        <v>3349.24568</v>
      </c>
      <c r="L1266" s="854">
        <v>4689.4353700000001</v>
      </c>
      <c r="M1266" s="855">
        <v>0.40014672497838388</v>
      </c>
      <c r="O1266" t="s">
        <v>690</v>
      </c>
      <c r="P1266">
        <v>42.483269999999997</v>
      </c>
      <c r="Q1266">
        <v>0</v>
      </c>
      <c r="R1266">
        <v>-1</v>
      </c>
      <c r="S1266">
        <v>446.69963000000001</v>
      </c>
      <c r="T1266">
        <v>1120.70821</v>
      </c>
      <c r="U1266">
        <v>1.5088630809924779</v>
      </c>
      <c r="V1266">
        <v>415.92002000000002</v>
      </c>
      <c r="W1266">
        <v>1.69452816914175</v>
      </c>
      <c r="X1266">
        <v>3349.24568</v>
      </c>
      <c r="Y1266">
        <v>4689.4353700000001</v>
      </c>
      <c r="Z1266">
        <v>0.40014672497838388</v>
      </c>
      <c r="AC1266" t="s">
        <v>690</v>
      </c>
      <c r="AD1266">
        <v>4689.4353700000001</v>
      </c>
      <c r="AF1266" t="s">
        <v>690</v>
      </c>
      <c r="AG1266">
        <v>0.40014672497838388</v>
      </c>
    </row>
    <row r="1267" spans="1:33" hidden="1">
      <c r="A1267" s="851" t="s">
        <v>5139</v>
      </c>
      <c r="B1267" s="851" t="s">
        <v>690</v>
      </c>
      <c r="C1267" s="854">
        <v>0</v>
      </c>
      <c r="D1267" s="854">
        <v>0</v>
      </c>
      <c r="E1267" s="855" t="s">
        <v>1082</v>
      </c>
      <c r="F1267" s="854">
        <v>0</v>
      </c>
      <c r="G1267" s="854">
        <v>10.454000000000001</v>
      </c>
      <c r="H1267" s="855" t="s">
        <v>1082</v>
      </c>
      <c r="I1267" s="854">
        <v>0</v>
      </c>
      <c r="J1267" s="855" t="s">
        <v>1082</v>
      </c>
      <c r="K1267" s="854">
        <v>2.07945</v>
      </c>
      <c r="L1267" s="854">
        <v>241.26604</v>
      </c>
      <c r="M1267" s="855">
        <v>115.02396787612109</v>
      </c>
      <c r="O1267" t="s">
        <v>690</v>
      </c>
      <c r="P1267">
        <v>0</v>
      </c>
      <c r="Q1267">
        <v>0</v>
      </c>
      <c r="R1267" t="s">
        <v>1082</v>
      </c>
      <c r="S1267">
        <v>0</v>
      </c>
      <c r="T1267">
        <v>10.454000000000001</v>
      </c>
      <c r="U1267" t="s">
        <v>1082</v>
      </c>
      <c r="V1267">
        <v>0</v>
      </c>
      <c r="W1267" t="s">
        <v>1082</v>
      </c>
      <c r="X1267">
        <v>2.07945</v>
      </c>
      <c r="Y1267">
        <v>241.26604</v>
      </c>
      <c r="Z1267">
        <v>115.02396787612109</v>
      </c>
      <c r="AC1267" t="s">
        <v>690</v>
      </c>
      <c r="AD1267">
        <v>241.26604</v>
      </c>
      <c r="AF1267" t="s">
        <v>690</v>
      </c>
      <c r="AG1267">
        <v>115.02396787612109</v>
      </c>
    </row>
    <row r="1268" spans="1:33" hidden="1">
      <c r="A1268" s="851" t="s">
        <v>5140</v>
      </c>
      <c r="B1268" s="851" t="s">
        <v>690</v>
      </c>
      <c r="C1268" s="854">
        <v>45.08</v>
      </c>
      <c r="D1268" s="854">
        <v>0</v>
      </c>
      <c r="E1268" s="855">
        <v>-1</v>
      </c>
      <c r="F1268" s="854">
        <v>396.17971999999997</v>
      </c>
      <c r="G1268" s="854">
        <v>33.5</v>
      </c>
      <c r="H1268" s="855">
        <v>-0.91544241588135811</v>
      </c>
      <c r="I1268" s="854">
        <v>16</v>
      </c>
      <c r="J1268" s="855">
        <v>1.09375</v>
      </c>
      <c r="K1268" s="854">
        <v>2953.42047</v>
      </c>
      <c r="L1268" s="854">
        <v>722.89025000000004</v>
      </c>
      <c r="M1268" s="855">
        <v>-0.75523625662417104</v>
      </c>
      <c r="O1268" t="s">
        <v>690</v>
      </c>
      <c r="P1268">
        <v>45.08</v>
      </c>
      <c r="Q1268">
        <v>0</v>
      </c>
      <c r="R1268">
        <v>-1</v>
      </c>
      <c r="S1268">
        <v>396.17971999999997</v>
      </c>
      <c r="T1268">
        <v>33.5</v>
      </c>
      <c r="U1268">
        <v>-0.91544241588135811</v>
      </c>
      <c r="V1268">
        <v>16</v>
      </c>
      <c r="W1268">
        <v>1.09375</v>
      </c>
      <c r="X1268">
        <v>2953.42047</v>
      </c>
      <c r="Y1268">
        <v>722.89025000000004</v>
      </c>
      <c r="Z1268">
        <v>-0.75523625662417104</v>
      </c>
      <c r="AC1268" t="s">
        <v>690</v>
      </c>
      <c r="AD1268">
        <v>722.89025000000004</v>
      </c>
      <c r="AF1268" t="s">
        <v>690</v>
      </c>
      <c r="AG1268">
        <v>-0.75523625662417104</v>
      </c>
    </row>
    <row r="1269" spans="1:33" hidden="1">
      <c r="A1269" s="851" t="s">
        <v>5141</v>
      </c>
      <c r="B1269" s="851" t="s">
        <v>690</v>
      </c>
      <c r="C1269" s="854">
        <v>0</v>
      </c>
      <c r="D1269" s="854">
        <v>0</v>
      </c>
      <c r="E1269" s="855" t="s">
        <v>1082</v>
      </c>
      <c r="F1269" s="854">
        <v>0</v>
      </c>
      <c r="G1269" s="854">
        <v>8.8473500000000005</v>
      </c>
      <c r="H1269" s="855" t="s">
        <v>1082</v>
      </c>
      <c r="I1269" s="854">
        <v>26.848890000000001</v>
      </c>
      <c r="J1269" s="855">
        <v>-0.67047613514003745</v>
      </c>
      <c r="K1269" s="854">
        <v>0.94281000000000004</v>
      </c>
      <c r="L1269" s="854">
        <v>61.930050000000001</v>
      </c>
      <c r="M1269" s="855">
        <v>64.686670697171223</v>
      </c>
      <c r="O1269" t="s">
        <v>690</v>
      </c>
      <c r="P1269">
        <v>0</v>
      </c>
      <c r="Q1269">
        <v>0</v>
      </c>
      <c r="R1269" t="s">
        <v>1082</v>
      </c>
      <c r="S1269">
        <v>0</v>
      </c>
      <c r="T1269">
        <v>8.8473500000000005</v>
      </c>
      <c r="U1269" t="s">
        <v>1082</v>
      </c>
      <c r="V1269">
        <v>26.848890000000001</v>
      </c>
      <c r="W1269">
        <v>-0.67047613514003745</v>
      </c>
      <c r="X1269">
        <v>0.94281000000000004</v>
      </c>
      <c r="Y1269">
        <v>61.930050000000001</v>
      </c>
      <c r="Z1269">
        <v>64.686670697171223</v>
      </c>
      <c r="AC1269" t="s">
        <v>690</v>
      </c>
      <c r="AD1269">
        <v>61.930050000000001</v>
      </c>
      <c r="AF1269" t="s">
        <v>690</v>
      </c>
      <c r="AG1269">
        <v>64.686670697171223</v>
      </c>
    </row>
    <row r="1270" spans="1:33" hidden="1">
      <c r="A1270" s="851" t="s">
        <v>5142</v>
      </c>
      <c r="B1270" s="851" t="s">
        <v>690</v>
      </c>
      <c r="C1270" s="854">
        <v>0</v>
      </c>
      <c r="D1270" s="854">
        <v>11.84544</v>
      </c>
      <c r="E1270" s="855" t="s">
        <v>1082</v>
      </c>
      <c r="F1270" s="854">
        <v>208.83072000000001</v>
      </c>
      <c r="G1270" s="854">
        <v>70.941130000000001</v>
      </c>
      <c r="H1270" s="855">
        <v>-0.66029361005890319</v>
      </c>
      <c r="I1270" s="854">
        <v>92.949849999999998</v>
      </c>
      <c r="J1270" s="855">
        <v>-0.23678058652058065</v>
      </c>
      <c r="K1270" s="854">
        <v>4524.5955000000004</v>
      </c>
      <c r="L1270" s="854">
        <v>1268.80513</v>
      </c>
      <c r="M1270" s="855">
        <v>-0.71957600850727987</v>
      </c>
      <c r="O1270" t="s">
        <v>690</v>
      </c>
      <c r="P1270">
        <v>0</v>
      </c>
      <c r="Q1270">
        <v>11.84544</v>
      </c>
      <c r="R1270" t="s">
        <v>1082</v>
      </c>
      <c r="S1270">
        <v>208.83072000000001</v>
      </c>
      <c r="T1270">
        <v>70.941130000000001</v>
      </c>
      <c r="U1270">
        <v>-0.66029361005890319</v>
      </c>
      <c r="V1270">
        <v>92.949849999999998</v>
      </c>
      <c r="W1270">
        <v>-0.23678058652058065</v>
      </c>
      <c r="X1270">
        <v>4524.5955000000004</v>
      </c>
      <c r="Y1270">
        <v>1268.80513</v>
      </c>
      <c r="Z1270">
        <v>-0.71957600850727987</v>
      </c>
      <c r="AC1270" t="s">
        <v>690</v>
      </c>
      <c r="AD1270">
        <v>1268.80513</v>
      </c>
      <c r="AF1270" t="s">
        <v>690</v>
      </c>
      <c r="AG1270">
        <v>-0.71957600850727987</v>
      </c>
    </row>
    <row r="1271" spans="1:33" hidden="1">
      <c r="A1271" s="851" t="s">
        <v>5144</v>
      </c>
      <c r="B1271" s="851" t="s">
        <v>690</v>
      </c>
      <c r="C1271" s="854">
        <v>0</v>
      </c>
      <c r="D1271" s="854">
        <v>0</v>
      </c>
      <c r="E1271" s="855" t="s">
        <v>1082</v>
      </c>
      <c r="F1271" s="854">
        <v>0</v>
      </c>
      <c r="G1271" s="854">
        <v>0</v>
      </c>
      <c r="H1271" s="855" t="s">
        <v>1082</v>
      </c>
      <c r="I1271" s="854">
        <v>0</v>
      </c>
      <c r="J1271" s="855" t="s">
        <v>1082</v>
      </c>
      <c r="K1271" s="854">
        <v>19.443760000000001</v>
      </c>
      <c r="L1271" s="854">
        <v>6.13E-3</v>
      </c>
      <c r="M1271" s="855">
        <v>-0.99968473175970085</v>
      </c>
      <c r="O1271" t="s">
        <v>690</v>
      </c>
      <c r="P1271">
        <v>0</v>
      </c>
      <c r="Q1271">
        <v>0</v>
      </c>
      <c r="R1271" t="s">
        <v>1082</v>
      </c>
      <c r="S1271">
        <v>0</v>
      </c>
      <c r="T1271">
        <v>0</v>
      </c>
      <c r="U1271" t="s">
        <v>1082</v>
      </c>
      <c r="V1271">
        <v>0</v>
      </c>
      <c r="W1271" t="s">
        <v>1082</v>
      </c>
      <c r="X1271">
        <v>19.443760000000001</v>
      </c>
      <c r="Y1271">
        <v>6.13E-3</v>
      </c>
      <c r="Z1271">
        <v>-0.99968473175970085</v>
      </c>
      <c r="AC1271" t="s">
        <v>690</v>
      </c>
      <c r="AD1271">
        <v>6.13E-3</v>
      </c>
      <c r="AF1271" t="s">
        <v>690</v>
      </c>
      <c r="AG1271">
        <v>-0.99968473175970085</v>
      </c>
    </row>
    <row r="1272" spans="1:33" hidden="1">
      <c r="A1272" s="851" t="s">
        <v>5145</v>
      </c>
      <c r="B1272" s="851" t="s">
        <v>690</v>
      </c>
      <c r="C1272" s="854">
        <v>0</v>
      </c>
      <c r="D1272" s="854">
        <v>0</v>
      </c>
      <c r="E1272" s="855" t="s">
        <v>1082</v>
      </c>
      <c r="F1272" s="854">
        <v>0</v>
      </c>
      <c r="G1272" s="854">
        <v>0.26501999999999998</v>
      </c>
      <c r="H1272" s="855" t="s">
        <v>1082</v>
      </c>
      <c r="I1272" s="854">
        <v>0.22475999999999999</v>
      </c>
      <c r="J1272" s="855">
        <v>0.17912439935931657</v>
      </c>
      <c r="K1272" s="854">
        <v>11.76709</v>
      </c>
      <c r="L1272" s="854">
        <v>1.39638</v>
      </c>
      <c r="M1272" s="855">
        <v>-0.88133174812124326</v>
      </c>
      <c r="O1272" t="s">
        <v>690</v>
      </c>
      <c r="P1272">
        <v>0</v>
      </c>
      <c r="Q1272">
        <v>0</v>
      </c>
      <c r="R1272" t="s">
        <v>1082</v>
      </c>
      <c r="S1272">
        <v>0</v>
      </c>
      <c r="T1272">
        <v>0.26501999999999998</v>
      </c>
      <c r="U1272" t="s">
        <v>1082</v>
      </c>
      <c r="V1272">
        <v>0.22475999999999999</v>
      </c>
      <c r="W1272">
        <v>0.17912439935931657</v>
      </c>
      <c r="X1272">
        <v>11.76709</v>
      </c>
      <c r="Y1272">
        <v>1.39638</v>
      </c>
      <c r="Z1272">
        <v>-0.88133174812124326</v>
      </c>
      <c r="AC1272" t="s">
        <v>690</v>
      </c>
      <c r="AD1272">
        <v>1.39638</v>
      </c>
      <c r="AF1272" t="s">
        <v>690</v>
      </c>
      <c r="AG1272">
        <v>-0.88133174812124326</v>
      </c>
    </row>
    <row r="1273" spans="1:33" hidden="1">
      <c r="A1273" s="852" t="s">
        <v>735</v>
      </c>
      <c r="B1273" s="852" t="s">
        <v>690</v>
      </c>
      <c r="C1273" s="856">
        <v>1442.04116</v>
      </c>
      <c r="D1273" s="856">
        <v>91.164969999999997</v>
      </c>
      <c r="E1273" s="857">
        <v>-0.93678060479216829</v>
      </c>
      <c r="F1273" s="856">
        <v>24507.698970000001</v>
      </c>
      <c r="G1273" s="856">
        <v>25691.823550000001</v>
      </c>
      <c r="H1273" s="857">
        <v>4.8316432377004892E-2</v>
      </c>
      <c r="I1273" s="856">
        <v>24094.812529999999</v>
      </c>
      <c r="J1273" s="857">
        <v>6.6280284107278042E-2</v>
      </c>
      <c r="K1273" s="856">
        <v>263145.68955000001</v>
      </c>
      <c r="L1273" s="856">
        <v>255844.21432</v>
      </c>
      <c r="M1273" s="857">
        <v>-2.7746892766839948E-2</v>
      </c>
      <c r="O1273" t="s">
        <v>690</v>
      </c>
      <c r="P1273">
        <v>1442.04116</v>
      </c>
      <c r="Q1273">
        <v>91.164969999999997</v>
      </c>
      <c r="R1273">
        <v>-0.93678060479216829</v>
      </c>
      <c r="S1273">
        <v>24507.698970000001</v>
      </c>
      <c r="T1273">
        <v>25691.823550000001</v>
      </c>
      <c r="U1273">
        <v>4.8316432377004892E-2</v>
      </c>
      <c r="V1273">
        <v>24094.812529999999</v>
      </c>
      <c r="W1273">
        <v>6.6280284107278042E-2</v>
      </c>
      <c r="X1273">
        <v>263145.68955000001</v>
      </c>
      <c r="Y1273">
        <v>255844.21432</v>
      </c>
      <c r="Z1273">
        <v>-2.7746892766839948E-2</v>
      </c>
      <c r="AC1273" t="s">
        <v>690</v>
      </c>
      <c r="AD1273">
        <v>255844.21432</v>
      </c>
      <c r="AF1273" t="s">
        <v>690</v>
      </c>
      <c r="AG1273">
        <v>-2.7746892766839948E-2</v>
      </c>
    </row>
    <row r="1274" spans="1:33" hidden="1">
      <c r="A1274" s="851" t="s">
        <v>5119</v>
      </c>
      <c r="B1274" s="851" t="s">
        <v>496</v>
      </c>
      <c r="C1274" s="854">
        <v>0</v>
      </c>
      <c r="D1274" s="854">
        <v>19.26763</v>
      </c>
      <c r="E1274" s="855" t="s">
        <v>1082</v>
      </c>
      <c r="F1274" s="854">
        <v>4.2018700000000004</v>
      </c>
      <c r="G1274" s="854">
        <v>38.641469999999998</v>
      </c>
      <c r="H1274" s="855">
        <v>8.1962554767282167</v>
      </c>
      <c r="I1274" s="854">
        <v>48.37876</v>
      </c>
      <c r="J1274" s="855">
        <v>-0.20127200449122717</v>
      </c>
      <c r="K1274" s="854">
        <v>92.392049999999998</v>
      </c>
      <c r="L1274" s="854">
        <v>396.19650999999999</v>
      </c>
      <c r="M1274" s="855">
        <v>3.2882099704465917</v>
      </c>
      <c r="O1274" t="s">
        <v>496</v>
      </c>
      <c r="P1274">
        <v>0</v>
      </c>
      <c r="Q1274">
        <v>19.26763</v>
      </c>
      <c r="R1274" t="s">
        <v>1082</v>
      </c>
      <c r="S1274">
        <v>4.2018700000000004</v>
      </c>
      <c r="T1274">
        <v>38.641469999999998</v>
      </c>
      <c r="U1274">
        <v>8.1962554767282167</v>
      </c>
      <c r="V1274">
        <v>48.37876</v>
      </c>
      <c r="W1274">
        <v>-0.20127200449122717</v>
      </c>
      <c r="X1274">
        <v>92.392049999999998</v>
      </c>
      <c r="Y1274">
        <v>396.19650999999999</v>
      </c>
      <c r="Z1274">
        <v>3.2882099704465917</v>
      </c>
      <c r="AC1274" t="s">
        <v>496</v>
      </c>
      <c r="AD1274">
        <v>396.19650999999999</v>
      </c>
      <c r="AF1274" t="s">
        <v>496</v>
      </c>
      <c r="AG1274">
        <v>3.2882099704465917</v>
      </c>
    </row>
    <row r="1275" spans="1:33" hidden="1">
      <c r="A1275" s="851" t="s">
        <v>5120</v>
      </c>
      <c r="B1275" s="851" t="s">
        <v>496</v>
      </c>
      <c r="C1275" s="854">
        <v>0</v>
      </c>
      <c r="D1275" s="854">
        <v>0</v>
      </c>
      <c r="E1275" s="855" t="s">
        <v>1082</v>
      </c>
      <c r="F1275" s="854">
        <v>228.21186</v>
      </c>
      <c r="G1275" s="854">
        <v>1522.81782</v>
      </c>
      <c r="H1275" s="855">
        <v>5.6728250670232478</v>
      </c>
      <c r="I1275" s="854">
        <v>1819.92082</v>
      </c>
      <c r="J1275" s="855">
        <v>-0.16325050888752402</v>
      </c>
      <c r="K1275" s="854">
        <v>636.14840000000004</v>
      </c>
      <c r="L1275" s="854">
        <v>14037.12904</v>
      </c>
      <c r="M1275" s="855">
        <v>21.065808921314584</v>
      </c>
      <c r="O1275" t="s">
        <v>496</v>
      </c>
      <c r="P1275">
        <v>0</v>
      </c>
      <c r="Q1275">
        <v>0</v>
      </c>
      <c r="R1275" t="s">
        <v>1082</v>
      </c>
      <c r="S1275">
        <v>228.21186</v>
      </c>
      <c r="T1275">
        <v>1522.81782</v>
      </c>
      <c r="U1275">
        <v>5.6728250670232478</v>
      </c>
      <c r="V1275">
        <v>1819.92082</v>
      </c>
      <c r="W1275">
        <v>-0.16325050888752402</v>
      </c>
      <c r="X1275">
        <v>636.14840000000004</v>
      </c>
      <c r="Y1275">
        <v>14037.12904</v>
      </c>
      <c r="Z1275">
        <v>21.065808921314584</v>
      </c>
      <c r="AC1275" t="s">
        <v>496</v>
      </c>
      <c r="AD1275">
        <v>14037.12904</v>
      </c>
      <c r="AF1275" t="s">
        <v>496</v>
      </c>
      <c r="AG1275">
        <v>21.065808921314584</v>
      </c>
    </row>
    <row r="1276" spans="1:33" hidden="1">
      <c r="A1276" s="851" t="s">
        <v>5121</v>
      </c>
      <c r="B1276" s="851" t="s">
        <v>496</v>
      </c>
      <c r="C1276" s="854">
        <v>0</v>
      </c>
      <c r="D1276" s="854">
        <v>6.79122</v>
      </c>
      <c r="E1276" s="855" t="s">
        <v>1082</v>
      </c>
      <c r="F1276" s="854">
        <v>88.650199999999998</v>
      </c>
      <c r="G1276" s="854">
        <v>154.08698999999999</v>
      </c>
      <c r="H1276" s="855">
        <v>0.73814599403047021</v>
      </c>
      <c r="I1276" s="854">
        <v>266.57988999999998</v>
      </c>
      <c r="J1276" s="855">
        <v>-0.4219856944197854</v>
      </c>
      <c r="K1276" s="854">
        <v>1664.7686900000001</v>
      </c>
      <c r="L1276" s="854">
        <v>1607.03027</v>
      </c>
      <c r="M1276" s="855">
        <v>-3.468254800010695E-2</v>
      </c>
      <c r="O1276" t="s">
        <v>496</v>
      </c>
      <c r="P1276">
        <v>0</v>
      </c>
      <c r="Q1276">
        <v>6.79122</v>
      </c>
      <c r="R1276" t="s">
        <v>1082</v>
      </c>
      <c r="S1276">
        <v>88.650199999999998</v>
      </c>
      <c r="T1276">
        <v>154.08698999999999</v>
      </c>
      <c r="U1276">
        <v>0.73814599403047021</v>
      </c>
      <c r="V1276">
        <v>266.57988999999998</v>
      </c>
      <c r="W1276">
        <v>-0.4219856944197854</v>
      </c>
      <c r="X1276">
        <v>1664.7686900000001</v>
      </c>
      <c r="Y1276">
        <v>1607.03027</v>
      </c>
      <c r="Z1276">
        <v>-3.468254800010695E-2</v>
      </c>
      <c r="AC1276" t="s">
        <v>496</v>
      </c>
      <c r="AD1276">
        <v>1607.03027</v>
      </c>
      <c r="AF1276" t="s">
        <v>496</v>
      </c>
      <c r="AG1276">
        <v>-3.468254800010695E-2</v>
      </c>
    </row>
    <row r="1277" spans="1:33" hidden="1">
      <c r="A1277" s="851" t="s">
        <v>5122</v>
      </c>
      <c r="B1277" s="851" t="s">
        <v>496</v>
      </c>
      <c r="C1277" s="854">
        <v>0</v>
      </c>
      <c r="D1277" s="854">
        <v>0</v>
      </c>
      <c r="E1277" s="855" t="s">
        <v>1082</v>
      </c>
      <c r="F1277" s="854">
        <v>0</v>
      </c>
      <c r="G1277" s="854">
        <v>3.0681600000000002</v>
      </c>
      <c r="H1277" s="855" t="s">
        <v>1082</v>
      </c>
      <c r="I1277" s="854">
        <v>34.644440000000003</v>
      </c>
      <c r="J1277" s="855">
        <v>-0.911438603135164</v>
      </c>
      <c r="K1277" s="854">
        <v>135.61270999999999</v>
      </c>
      <c r="L1277" s="854">
        <v>54.267159999999997</v>
      </c>
      <c r="M1277" s="855">
        <v>-0.59983721289840752</v>
      </c>
      <c r="O1277" t="s">
        <v>496</v>
      </c>
      <c r="P1277">
        <v>0</v>
      </c>
      <c r="Q1277">
        <v>0</v>
      </c>
      <c r="R1277" t="s">
        <v>1082</v>
      </c>
      <c r="S1277">
        <v>0</v>
      </c>
      <c r="T1277">
        <v>3.0681600000000002</v>
      </c>
      <c r="U1277" t="s">
        <v>1082</v>
      </c>
      <c r="V1277">
        <v>34.644440000000003</v>
      </c>
      <c r="W1277">
        <v>-0.911438603135164</v>
      </c>
      <c r="X1277">
        <v>135.61270999999999</v>
      </c>
      <c r="Y1277">
        <v>54.267159999999997</v>
      </c>
      <c r="Z1277">
        <v>-0.59983721289840752</v>
      </c>
      <c r="AC1277" t="s">
        <v>496</v>
      </c>
      <c r="AD1277">
        <v>54.267159999999997</v>
      </c>
      <c r="AF1277" t="s">
        <v>496</v>
      </c>
      <c r="AG1277">
        <v>-0.59983721289840752</v>
      </c>
    </row>
    <row r="1278" spans="1:33" hidden="1">
      <c r="A1278" s="851" t="s">
        <v>5123</v>
      </c>
      <c r="B1278" s="851" t="s">
        <v>496</v>
      </c>
      <c r="C1278" s="854">
        <v>0</v>
      </c>
      <c r="D1278" s="854">
        <v>0</v>
      </c>
      <c r="E1278" s="855" t="s">
        <v>1082</v>
      </c>
      <c r="F1278" s="854">
        <v>0</v>
      </c>
      <c r="G1278" s="854">
        <v>1.7991699999999999</v>
      </c>
      <c r="H1278" s="855" t="s">
        <v>1082</v>
      </c>
      <c r="I1278" s="854">
        <v>0</v>
      </c>
      <c r="J1278" s="855" t="s">
        <v>1082</v>
      </c>
      <c r="K1278" s="854">
        <v>0.375</v>
      </c>
      <c r="L1278" s="854">
        <v>12.086069999999999</v>
      </c>
      <c r="M1278" s="855">
        <v>31.229520000000001</v>
      </c>
      <c r="O1278" t="s">
        <v>496</v>
      </c>
      <c r="P1278">
        <v>0</v>
      </c>
      <c r="Q1278">
        <v>0</v>
      </c>
      <c r="R1278" t="s">
        <v>1082</v>
      </c>
      <c r="S1278">
        <v>0</v>
      </c>
      <c r="T1278">
        <v>1.7991699999999999</v>
      </c>
      <c r="U1278" t="s">
        <v>1082</v>
      </c>
      <c r="V1278">
        <v>0</v>
      </c>
      <c r="W1278" t="s">
        <v>1082</v>
      </c>
      <c r="X1278">
        <v>0.375</v>
      </c>
      <c r="Y1278">
        <v>12.086069999999999</v>
      </c>
      <c r="Z1278">
        <v>31.229520000000001</v>
      </c>
      <c r="AC1278" t="s">
        <v>496</v>
      </c>
      <c r="AD1278">
        <v>12.086069999999999</v>
      </c>
      <c r="AF1278" t="s">
        <v>496</v>
      </c>
      <c r="AG1278">
        <v>31.229520000000001</v>
      </c>
    </row>
    <row r="1279" spans="1:33">
      <c r="A1279" s="851" t="s">
        <v>5124</v>
      </c>
      <c r="B1279" s="851" t="s">
        <v>496</v>
      </c>
      <c r="C1279" s="854">
        <v>0</v>
      </c>
      <c r="D1279" s="854">
        <v>93.267570000000006</v>
      </c>
      <c r="E1279" s="855" t="s">
        <v>1082</v>
      </c>
      <c r="F1279" s="854">
        <v>447.01522</v>
      </c>
      <c r="G1279" s="854">
        <v>651.23368000000005</v>
      </c>
      <c r="H1279" s="855">
        <v>0.45684900840736486</v>
      </c>
      <c r="I1279" s="854">
        <v>498.95013999999998</v>
      </c>
      <c r="J1279" s="855">
        <v>0.30520793119729372</v>
      </c>
      <c r="K1279" s="854">
        <v>5261.0967300000002</v>
      </c>
      <c r="L1279" s="854">
        <v>8702.8978800000004</v>
      </c>
      <c r="M1279" s="855">
        <v>0.65419841653434108</v>
      </c>
      <c r="O1279" t="s">
        <v>496</v>
      </c>
      <c r="P1279">
        <v>0</v>
      </c>
      <c r="Q1279">
        <v>93.267570000000006</v>
      </c>
      <c r="R1279" t="s">
        <v>1082</v>
      </c>
      <c r="S1279">
        <v>447.01522</v>
      </c>
      <c r="T1279">
        <v>651.23368000000005</v>
      </c>
      <c r="U1279">
        <v>0.45684900840736486</v>
      </c>
      <c r="V1279">
        <v>498.95013999999998</v>
      </c>
      <c r="W1279">
        <v>0.30520793119729372</v>
      </c>
      <c r="X1279">
        <v>5261.0967300000002</v>
      </c>
      <c r="Y1279">
        <v>8702.8978800000004</v>
      </c>
      <c r="Z1279">
        <v>0.65419841653434108</v>
      </c>
      <c r="AC1279" t="s">
        <v>496</v>
      </c>
      <c r="AD1279">
        <v>8702.8978800000004</v>
      </c>
      <c r="AF1279" t="s">
        <v>496</v>
      </c>
      <c r="AG1279">
        <v>0.65419841653434108</v>
      </c>
    </row>
    <row r="1280" spans="1:33" hidden="1">
      <c r="A1280" s="851" t="s">
        <v>5125</v>
      </c>
      <c r="B1280" s="851" t="s">
        <v>496</v>
      </c>
      <c r="C1280" s="854">
        <v>0</v>
      </c>
      <c r="D1280" s="854">
        <v>0</v>
      </c>
      <c r="E1280" s="855" t="s">
        <v>1082</v>
      </c>
      <c r="F1280" s="854">
        <v>608.64742999999999</v>
      </c>
      <c r="G1280" s="854">
        <v>650.01977999999997</v>
      </c>
      <c r="H1280" s="855">
        <v>6.7974245779695464E-2</v>
      </c>
      <c r="I1280" s="854">
        <v>1449.34256</v>
      </c>
      <c r="J1280" s="855">
        <v>-0.55150714679902868</v>
      </c>
      <c r="K1280" s="854">
        <v>5493.45615</v>
      </c>
      <c r="L1280" s="854">
        <v>5507.9458100000002</v>
      </c>
      <c r="M1280" s="855">
        <v>2.6376218548682662E-3</v>
      </c>
      <c r="O1280" t="s">
        <v>496</v>
      </c>
      <c r="P1280">
        <v>0</v>
      </c>
      <c r="Q1280">
        <v>0</v>
      </c>
      <c r="R1280" t="s">
        <v>1082</v>
      </c>
      <c r="S1280">
        <v>608.64742999999999</v>
      </c>
      <c r="T1280">
        <v>650.01977999999997</v>
      </c>
      <c r="U1280">
        <v>6.7974245779695464E-2</v>
      </c>
      <c r="V1280">
        <v>1449.34256</v>
      </c>
      <c r="W1280">
        <v>-0.55150714679902868</v>
      </c>
      <c r="X1280">
        <v>5493.45615</v>
      </c>
      <c r="Y1280">
        <v>5507.9458100000002</v>
      </c>
      <c r="Z1280">
        <v>2.6376218548682662E-3</v>
      </c>
      <c r="AC1280" t="s">
        <v>496</v>
      </c>
      <c r="AD1280">
        <v>5507.9458100000002</v>
      </c>
      <c r="AF1280" t="s">
        <v>496</v>
      </c>
      <c r="AG1280">
        <v>2.6376218548682662E-3</v>
      </c>
    </row>
    <row r="1281" spans="1:33" hidden="1">
      <c r="A1281" s="851" t="s">
        <v>5127</v>
      </c>
      <c r="B1281" s="851" t="s">
        <v>496</v>
      </c>
      <c r="C1281" s="854">
        <v>0</v>
      </c>
      <c r="D1281" s="854">
        <v>0</v>
      </c>
      <c r="E1281" s="855" t="s">
        <v>1082</v>
      </c>
      <c r="F1281" s="854">
        <v>0</v>
      </c>
      <c r="G1281" s="854">
        <v>10.23011</v>
      </c>
      <c r="H1281" s="855" t="s">
        <v>1082</v>
      </c>
      <c r="I1281" s="854">
        <v>0.62070999999999998</v>
      </c>
      <c r="J1281" s="855">
        <v>15.481303668379759</v>
      </c>
      <c r="K1281" s="854">
        <v>78.573059999999998</v>
      </c>
      <c r="L1281" s="854">
        <v>198.07866000000001</v>
      </c>
      <c r="M1281" s="855">
        <v>1.5209487832089015</v>
      </c>
      <c r="O1281" t="s">
        <v>496</v>
      </c>
      <c r="P1281">
        <v>0</v>
      </c>
      <c r="Q1281">
        <v>0</v>
      </c>
      <c r="R1281" t="s">
        <v>1082</v>
      </c>
      <c r="S1281">
        <v>0</v>
      </c>
      <c r="T1281">
        <v>10.23011</v>
      </c>
      <c r="U1281" t="s">
        <v>1082</v>
      </c>
      <c r="V1281">
        <v>0.62070999999999998</v>
      </c>
      <c r="W1281">
        <v>15.481303668379759</v>
      </c>
      <c r="X1281">
        <v>78.573059999999998</v>
      </c>
      <c r="Y1281">
        <v>198.07866000000001</v>
      </c>
      <c r="Z1281">
        <v>1.5209487832089015</v>
      </c>
      <c r="AC1281" t="s">
        <v>496</v>
      </c>
      <c r="AD1281">
        <v>198.07866000000001</v>
      </c>
      <c r="AF1281" t="s">
        <v>496</v>
      </c>
      <c r="AG1281">
        <v>1.5209487832089015</v>
      </c>
    </row>
    <row r="1282" spans="1:33" hidden="1">
      <c r="A1282" s="851" t="s">
        <v>5128</v>
      </c>
      <c r="B1282" s="851" t="s">
        <v>496</v>
      </c>
      <c r="C1282" s="854">
        <v>196.2775</v>
      </c>
      <c r="D1282" s="854">
        <v>8.0893899999999999</v>
      </c>
      <c r="E1282" s="855">
        <v>-0.95878595356064755</v>
      </c>
      <c r="F1282" s="854">
        <v>9129.6197499999998</v>
      </c>
      <c r="G1282" s="854">
        <v>7201.6522999999997</v>
      </c>
      <c r="H1282" s="855">
        <v>-0.21117719059438378</v>
      </c>
      <c r="I1282" s="854">
        <v>9294.3282500000005</v>
      </c>
      <c r="J1282" s="855">
        <v>-0.22515623439488497</v>
      </c>
      <c r="K1282" s="854">
        <v>102773.72396</v>
      </c>
      <c r="L1282" s="854">
        <v>98263.875549999997</v>
      </c>
      <c r="M1282" s="855">
        <v>-4.3881336943237148E-2</v>
      </c>
      <c r="O1282" t="s">
        <v>496</v>
      </c>
      <c r="P1282">
        <v>196.2775</v>
      </c>
      <c r="Q1282">
        <v>8.0893899999999999</v>
      </c>
      <c r="R1282">
        <v>-0.95878595356064755</v>
      </c>
      <c r="S1282">
        <v>9129.6197499999998</v>
      </c>
      <c r="T1282">
        <v>7201.6522999999997</v>
      </c>
      <c r="U1282">
        <v>-0.21117719059438378</v>
      </c>
      <c r="V1282">
        <v>9294.3282500000005</v>
      </c>
      <c r="W1282">
        <v>-0.22515623439488497</v>
      </c>
      <c r="X1282">
        <v>102773.72396</v>
      </c>
      <c r="Y1282">
        <v>98263.875549999997</v>
      </c>
      <c r="Z1282">
        <v>-4.3881336943237148E-2</v>
      </c>
      <c r="AC1282" t="s">
        <v>496</v>
      </c>
      <c r="AD1282">
        <v>98263.875549999997</v>
      </c>
      <c r="AF1282" t="s">
        <v>496</v>
      </c>
      <c r="AG1282">
        <v>-4.3881336943237148E-2</v>
      </c>
    </row>
    <row r="1283" spans="1:33" hidden="1">
      <c r="A1283" s="851" t="s">
        <v>5129</v>
      </c>
      <c r="B1283" s="851" t="s">
        <v>496</v>
      </c>
      <c r="C1283" s="854">
        <v>28.7</v>
      </c>
      <c r="D1283" s="854">
        <v>0</v>
      </c>
      <c r="E1283" s="855">
        <v>-1</v>
      </c>
      <c r="F1283" s="854">
        <v>505.99464</v>
      </c>
      <c r="G1283" s="854">
        <v>669.67687999999998</v>
      </c>
      <c r="H1283" s="855">
        <v>0.32348611439836583</v>
      </c>
      <c r="I1283" s="854">
        <v>693.49145999999996</v>
      </c>
      <c r="J1283" s="855">
        <v>-3.4340120064347945E-2</v>
      </c>
      <c r="K1283" s="854">
        <v>7895.9908800000003</v>
      </c>
      <c r="L1283" s="854">
        <v>8028.2885500000002</v>
      </c>
      <c r="M1283" s="855">
        <v>1.6755043415146442E-2</v>
      </c>
      <c r="O1283" t="s">
        <v>496</v>
      </c>
      <c r="P1283">
        <v>28.7</v>
      </c>
      <c r="Q1283">
        <v>0</v>
      </c>
      <c r="R1283">
        <v>-1</v>
      </c>
      <c r="S1283">
        <v>505.99464</v>
      </c>
      <c r="T1283">
        <v>669.67687999999998</v>
      </c>
      <c r="U1283">
        <v>0.32348611439836583</v>
      </c>
      <c r="V1283">
        <v>693.49145999999996</v>
      </c>
      <c r="W1283">
        <v>-3.4340120064347945E-2</v>
      </c>
      <c r="X1283">
        <v>7895.9908800000003</v>
      </c>
      <c r="Y1283">
        <v>8028.2885500000002</v>
      </c>
      <c r="Z1283">
        <v>1.6755043415146442E-2</v>
      </c>
      <c r="AC1283" t="s">
        <v>496</v>
      </c>
      <c r="AD1283">
        <v>8028.2885500000002</v>
      </c>
      <c r="AF1283" t="s">
        <v>496</v>
      </c>
      <c r="AG1283">
        <v>1.6755043415146442E-2</v>
      </c>
    </row>
    <row r="1284" spans="1:33" hidden="1">
      <c r="A1284" s="851" t="s">
        <v>5130</v>
      </c>
      <c r="B1284" s="851" t="s">
        <v>496</v>
      </c>
      <c r="C1284" s="854">
        <v>0</v>
      </c>
      <c r="D1284" s="854">
        <v>0.53669</v>
      </c>
      <c r="E1284" s="855" t="s">
        <v>1082</v>
      </c>
      <c r="F1284" s="854">
        <v>53.347880000000004</v>
      </c>
      <c r="G1284" s="854">
        <v>62.51294</v>
      </c>
      <c r="H1284" s="855">
        <v>0.17179801709083842</v>
      </c>
      <c r="I1284" s="854">
        <v>100.60221</v>
      </c>
      <c r="J1284" s="855">
        <v>-0.37861265671996669</v>
      </c>
      <c r="K1284" s="854">
        <v>756.33546999999999</v>
      </c>
      <c r="L1284" s="854">
        <v>690.04474000000005</v>
      </c>
      <c r="M1284" s="855">
        <v>-8.7647257902634057E-2</v>
      </c>
      <c r="O1284" t="s">
        <v>496</v>
      </c>
      <c r="P1284">
        <v>0</v>
      </c>
      <c r="Q1284">
        <v>0.53669</v>
      </c>
      <c r="R1284" t="s">
        <v>1082</v>
      </c>
      <c r="S1284">
        <v>53.347880000000004</v>
      </c>
      <c r="T1284">
        <v>62.51294</v>
      </c>
      <c r="U1284">
        <v>0.17179801709083842</v>
      </c>
      <c r="V1284">
        <v>100.60221</v>
      </c>
      <c r="W1284">
        <v>-0.37861265671996669</v>
      </c>
      <c r="X1284">
        <v>756.33546999999999</v>
      </c>
      <c r="Y1284">
        <v>690.04474000000005</v>
      </c>
      <c r="Z1284">
        <v>-8.7647257902634057E-2</v>
      </c>
      <c r="AC1284" t="s">
        <v>496</v>
      </c>
      <c r="AD1284">
        <v>690.04474000000005</v>
      </c>
      <c r="AF1284" t="s">
        <v>496</v>
      </c>
      <c r="AG1284">
        <v>-8.7647257902634057E-2</v>
      </c>
    </row>
    <row r="1285" spans="1:33" hidden="1">
      <c r="A1285" s="851" t="s">
        <v>5131</v>
      </c>
      <c r="B1285" s="851" t="s">
        <v>496</v>
      </c>
      <c r="C1285" s="854">
        <v>57.380690000000001</v>
      </c>
      <c r="D1285" s="854">
        <v>0.3211</v>
      </c>
      <c r="E1285" s="855">
        <v>-0.9944040408018795</v>
      </c>
      <c r="F1285" s="854">
        <v>358.97185999999999</v>
      </c>
      <c r="G1285" s="854">
        <v>154.83539999999999</v>
      </c>
      <c r="H1285" s="855">
        <v>-0.56866981161141705</v>
      </c>
      <c r="I1285" s="854">
        <v>100.12817</v>
      </c>
      <c r="J1285" s="855">
        <v>0.54637201498838928</v>
      </c>
      <c r="K1285" s="854">
        <v>3243.9832999999999</v>
      </c>
      <c r="L1285" s="854">
        <v>1691.27674</v>
      </c>
      <c r="M1285" s="855">
        <v>-0.47864197081409143</v>
      </c>
      <c r="O1285" t="s">
        <v>496</v>
      </c>
      <c r="P1285">
        <v>57.380690000000001</v>
      </c>
      <c r="Q1285">
        <v>0.3211</v>
      </c>
      <c r="R1285">
        <v>-0.9944040408018795</v>
      </c>
      <c r="S1285">
        <v>358.97185999999999</v>
      </c>
      <c r="T1285">
        <v>154.83539999999999</v>
      </c>
      <c r="U1285">
        <v>-0.56866981161141705</v>
      </c>
      <c r="V1285">
        <v>100.12817</v>
      </c>
      <c r="W1285">
        <v>0.54637201498838928</v>
      </c>
      <c r="X1285">
        <v>3243.9832999999999</v>
      </c>
      <c r="Y1285">
        <v>1691.27674</v>
      </c>
      <c r="Z1285">
        <v>-0.47864197081409143</v>
      </c>
      <c r="AC1285" t="s">
        <v>496</v>
      </c>
      <c r="AD1285">
        <v>1691.27674</v>
      </c>
      <c r="AF1285" t="s">
        <v>496</v>
      </c>
      <c r="AG1285">
        <v>-0.47864197081409143</v>
      </c>
    </row>
    <row r="1286" spans="1:33" hidden="1">
      <c r="A1286" s="851" t="s">
        <v>5132</v>
      </c>
      <c r="B1286" s="851" t="s">
        <v>496</v>
      </c>
      <c r="C1286" s="854">
        <v>490.97309999999999</v>
      </c>
      <c r="D1286" s="854">
        <v>0</v>
      </c>
      <c r="E1286" s="855">
        <v>-1</v>
      </c>
      <c r="F1286" s="854">
        <v>16216.38142</v>
      </c>
      <c r="G1286" s="854">
        <v>15148.1245</v>
      </c>
      <c r="H1286" s="855">
        <v>-6.5875172292290562E-2</v>
      </c>
      <c r="I1286" s="854">
        <v>19074.834719999999</v>
      </c>
      <c r="J1286" s="855">
        <v>-0.20585815172924338</v>
      </c>
      <c r="K1286" s="854">
        <v>134010.67707999999</v>
      </c>
      <c r="L1286" s="854">
        <v>135124.13858</v>
      </c>
      <c r="M1286" s="855">
        <v>8.308752140214315E-3</v>
      </c>
      <c r="O1286" t="s">
        <v>496</v>
      </c>
      <c r="P1286">
        <v>490.97309999999999</v>
      </c>
      <c r="Q1286">
        <v>0</v>
      </c>
      <c r="R1286">
        <v>-1</v>
      </c>
      <c r="S1286">
        <v>16216.38142</v>
      </c>
      <c r="T1286">
        <v>15148.1245</v>
      </c>
      <c r="U1286">
        <v>-6.5875172292290562E-2</v>
      </c>
      <c r="V1286">
        <v>19074.834719999999</v>
      </c>
      <c r="W1286">
        <v>-0.20585815172924338</v>
      </c>
      <c r="X1286">
        <v>134010.67707999999</v>
      </c>
      <c r="Y1286">
        <v>135124.13858</v>
      </c>
      <c r="Z1286">
        <v>8.308752140214315E-3</v>
      </c>
      <c r="AC1286" t="s">
        <v>496</v>
      </c>
      <c r="AD1286">
        <v>135124.13858</v>
      </c>
      <c r="AF1286" t="s">
        <v>496</v>
      </c>
      <c r="AG1286">
        <v>8.308752140214315E-3</v>
      </c>
    </row>
    <row r="1287" spans="1:33" hidden="1">
      <c r="A1287" s="851" t="s">
        <v>5133</v>
      </c>
      <c r="B1287" s="851" t="s">
        <v>496</v>
      </c>
      <c r="C1287" s="854">
        <v>0</v>
      </c>
      <c r="D1287" s="854">
        <v>0</v>
      </c>
      <c r="E1287" s="855" t="s">
        <v>1082</v>
      </c>
      <c r="F1287" s="854">
        <v>1.0510999999999999</v>
      </c>
      <c r="G1287" s="854">
        <v>186.49940000000001</v>
      </c>
      <c r="H1287" s="855">
        <v>176.43259442488824</v>
      </c>
      <c r="I1287" s="854">
        <v>251.59347</v>
      </c>
      <c r="J1287" s="855">
        <v>-0.25872718397659522</v>
      </c>
      <c r="K1287" s="854">
        <v>1888.2691500000001</v>
      </c>
      <c r="L1287" s="854">
        <v>1392.8400799999999</v>
      </c>
      <c r="M1287" s="855">
        <v>-0.26237206173706762</v>
      </c>
      <c r="O1287" t="s">
        <v>496</v>
      </c>
      <c r="P1287">
        <v>0</v>
      </c>
      <c r="Q1287">
        <v>0</v>
      </c>
      <c r="R1287" t="s">
        <v>1082</v>
      </c>
      <c r="S1287">
        <v>1.0510999999999999</v>
      </c>
      <c r="T1287">
        <v>186.49940000000001</v>
      </c>
      <c r="U1287">
        <v>176.43259442488824</v>
      </c>
      <c r="V1287">
        <v>251.59347</v>
      </c>
      <c r="W1287">
        <v>-0.25872718397659522</v>
      </c>
      <c r="X1287">
        <v>1888.2691500000001</v>
      </c>
      <c r="Y1287">
        <v>1392.8400799999999</v>
      </c>
      <c r="Z1287">
        <v>-0.26237206173706762</v>
      </c>
      <c r="AC1287" t="s">
        <v>496</v>
      </c>
      <c r="AD1287">
        <v>1392.8400799999999</v>
      </c>
      <c r="AF1287" t="s">
        <v>496</v>
      </c>
      <c r="AG1287">
        <v>-0.26237206173706762</v>
      </c>
    </row>
    <row r="1288" spans="1:33" hidden="1">
      <c r="A1288" s="851" t="s">
        <v>5134</v>
      </c>
      <c r="B1288" s="851" t="s">
        <v>496</v>
      </c>
      <c r="C1288" s="854">
        <v>0</v>
      </c>
      <c r="D1288" s="854">
        <v>46.135089999999998</v>
      </c>
      <c r="E1288" s="855" t="s">
        <v>1082</v>
      </c>
      <c r="F1288" s="854">
        <v>449.89978000000002</v>
      </c>
      <c r="G1288" s="854">
        <v>1110.1991700000001</v>
      </c>
      <c r="H1288" s="855">
        <v>1.467658841709147</v>
      </c>
      <c r="I1288" s="854">
        <v>1006.32434</v>
      </c>
      <c r="J1288" s="855">
        <v>0.10322201885726034</v>
      </c>
      <c r="K1288" s="854">
        <v>4918.0357100000001</v>
      </c>
      <c r="L1288" s="854">
        <v>8170.6424100000004</v>
      </c>
      <c r="M1288" s="855">
        <v>0.66136296924122995</v>
      </c>
      <c r="O1288" t="s">
        <v>496</v>
      </c>
      <c r="P1288">
        <v>0</v>
      </c>
      <c r="Q1288">
        <v>46.135089999999998</v>
      </c>
      <c r="R1288" t="s">
        <v>1082</v>
      </c>
      <c r="S1288">
        <v>449.89978000000002</v>
      </c>
      <c r="T1288">
        <v>1110.1991700000001</v>
      </c>
      <c r="U1288">
        <v>1.467658841709147</v>
      </c>
      <c r="V1288">
        <v>1006.32434</v>
      </c>
      <c r="W1288">
        <v>0.10322201885726034</v>
      </c>
      <c r="X1288">
        <v>4918.0357100000001</v>
      </c>
      <c r="Y1288">
        <v>8170.6424100000004</v>
      </c>
      <c r="Z1288">
        <v>0.66136296924122995</v>
      </c>
      <c r="AC1288" t="s">
        <v>496</v>
      </c>
      <c r="AD1288">
        <v>8170.6424100000004</v>
      </c>
      <c r="AF1288" t="s">
        <v>496</v>
      </c>
      <c r="AG1288">
        <v>0.66136296924122995</v>
      </c>
    </row>
    <row r="1289" spans="1:33" hidden="1">
      <c r="A1289" s="851" t="s">
        <v>5135</v>
      </c>
      <c r="B1289" s="851" t="s">
        <v>496</v>
      </c>
      <c r="C1289" s="854">
        <v>2.61</v>
      </c>
      <c r="D1289" s="854">
        <v>0</v>
      </c>
      <c r="E1289" s="855">
        <v>-1</v>
      </c>
      <c r="F1289" s="854">
        <v>861.71574999999996</v>
      </c>
      <c r="G1289" s="854">
        <v>141.15653</v>
      </c>
      <c r="H1289" s="855">
        <v>-0.8361913078645713</v>
      </c>
      <c r="I1289" s="854">
        <v>56.665610000000001</v>
      </c>
      <c r="J1289" s="855">
        <v>1.4910440388800192</v>
      </c>
      <c r="K1289" s="854">
        <v>2550.51728</v>
      </c>
      <c r="L1289" s="854">
        <v>2644.2270600000002</v>
      </c>
      <c r="M1289" s="855">
        <v>3.6741480143980931E-2</v>
      </c>
      <c r="O1289" t="s">
        <v>496</v>
      </c>
      <c r="P1289">
        <v>2.61</v>
      </c>
      <c r="Q1289">
        <v>0</v>
      </c>
      <c r="R1289">
        <v>-1</v>
      </c>
      <c r="S1289">
        <v>861.71574999999996</v>
      </c>
      <c r="T1289">
        <v>141.15653</v>
      </c>
      <c r="U1289">
        <v>-0.8361913078645713</v>
      </c>
      <c r="V1289">
        <v>56.665610000000001</v>
      </c>
      <c r="W1289">
        <v>1.4910440388800192</v>
      </c>
      <c r="X1289">
        <v>2550.51728</v>
      </c>
      <c r="Y1289">
        <v>2644.2270600000002</v>
      </c>
      <c r="Z1289">
        <v>3.6741480143980931E-2</v>
      </c>
      <c r="AC1289" t="s">
        <v>496</v>
      </c>
      <c r="AD1289">
        <v>2644.2270600000002</v>
      </c>
      <c r="AF1289" t="s">
        <v>496</v>
      </c>
      <c r="AG1289">
        <v>3.6741480143980931E-2</v>
      </c>
    </row>
    <row r="1290" spans="1:33" hidden="1">
      <c r="A1290" s="851" t="s">
        <v>5136</v>
      </c>
      <c r="B1290" s="851" t="s">
        <v>496</v>
      </c>
      <c r="C1290" s="854">
        <v>2.46</v>
      </c>
      <c r="D1290" s="854">
        <v>0</v>
      </c>
      <c r="E1290" s="855">
        <v>-1</v>
      </c>
      <c r="F1290" s="854">
        <v>174.85927000000001</v>
      </c>
      <c r="G1290" s="854">
        <v>246.09773000000001</v>
      </c>
      <c r="H1290" s="855">
        <v>0.40740453737454119</v>
      </c>
      <c r="I1290" s="854">
        <v>110.57996</v>
      </c>
      <c r="J1290" s="855">
        <v>1.2255183488943207</v>
      </c>
      <c r="K1290" s="854">
        <v>2392.2749800000001</v>
      </c>
      <c r="L1290" s="854">
        <v>3475.2965300000001</v>
      </c>
      <c r="M1290" s="855">
        <v>0.45271616308924489</v>
      </c>
      <c r="O1290" t="s">
        <v>496</v>
      </c>
      <c r="P1290">
        <v>2.46</v>
      </c>
      <c r="Q1290">
        <v>0</v>
      </c>
      <c r="R1290">
        <v>-1</v>
      </c>
      <c r="S1290">
        <v>174.85927000000001</v>
      </c>
      <c r="T1290">
        <v>246.09773000000001</v>
      </c>
      <c r="U1290">
        <v>0.40740453737454119</v>
      </c>
      <c r="V1290">
        <v>110.57996</v>
      </c>
      <c r="W1290">
        <v>1.2255183488943207</v>
      </c>
      <c r="X1290">
        <v>2392.2749800000001</v>
      </c>
      <c r="Y1290">
        <v>3475.2965300000001</v>
      </c>
      <c r="Z1290">
        <v>0.45271616308924489</v>
      </c>
      <c r="AC1290" t="s">
        <v>496</v>
      </c>
      <c r="AD1290">
        <v>3475.2965300000001</v>
      </c>
      <c r="AF1290" t="s">
        <v>496</v>
      </c>
      <c r="AG1290">
        <v>0.45271616308924489</v>
      </c>
    </row>
    <row r="1291" spans="1:33" hidden="1">
      <c r="A1291" s="851" t="s">
        <v>5137</v>
      </c>
      <c r="B1291" s="851" t="s">
        <v>496</v>
      </c>
      <c r="C1291" s="854">
        <v>0</v>
      </c>
      <c r="D1291" s="854">
        <v>0</v>
      </c>
      <c r="E1291" s="855" t="s">
        <v>1082</v>
      </c>
      <c r="F1291" s="854">
        <v>0</v>
      </c>
      <c r="G1291" s="854">
        <v>9.0899999999999995E-2</v>
      </c>
      <c r="H1291" s="855" t="s">
        <v>1082</v>
      </c>
      <c r="I1291" s="854">
        <v>0</v>
      </c>
      <c r="J1291" s="855" t="s">
        <v>1082</v>
      </c>
      <c r="K1291" s="854">
        <v>0</v>
      </c>
      <c r="L1291" s="854">
        <v>9.0899999999999995E-2</v>
      </c>
      <c r="M1291" s="855" t="s">
        <v>1082</v>
      </c>
      <c r="O1291" t="s">
        <v>496</v>
      </c>
      <c r="P1291">
        <v>0</v>
      </c>
      <c r="Q1291">
        <v>0</v>
      </c>
      <c r="R1291" t="s">
        <v>1082</v>
      </c>
      <c r="S1291">
        <v>0</v>
      </c>
      <c r="T1291">
        <v>9.0899999999999995E-2</v>
      </c>
      <c r="U1291" t="s">
        <v>1082</v>
      </c>
      <c r="V1291">
        <v>0</v>
      </c>
      <c r="W1291" t="s">
        <v>1082</v>
      </c>
      <c r="X1291">
        <v>0</v>
      </c>
      <c r="Y1291">
        <v>9.0899999999999995E-2</v>
      </c>
      <c r="Z1291" t="s">
        <v>1082</v>
      </c>
      <c r="AC1291" t="s">
        <v>496</v>
      </c>
      <c r="AD1291">
        <v>9.0899999999999995E-2</v>
      </c>
      <c r="AF1291" t="s">
        <v>496</v>
      </c>
      <c r="AG1291" t="s">
        <v>1082</v>
      </c>
    </row>
    <row r="1292" spans="1:33" hidden="1">
      <c r="A1292" s="851" t="s">
        <v>5138</v>
      </c>
      <c r="B1292" s="851" t="s">
        <v>496</v>
      </c>
      <c r="C1292" s="854">
        <v>0</v>
      </c>
      <c r="D1292" s="854">
        <v>0</v>
      </c>
      <c r="E1292" s="855" t="s">
        <v>1082</v>
      </c>
      <c r="F1292" s="854">
        <v>1.9</v>
      </c>
      <c r="G1292" s="854">
        <v>9.3004899999999999</v>
      </c>
      <c r="H1292" s="855">
        <v>3.8949947368421052</v>
      </c>
      <c r="I1292" s="854">
        <v>31.544499999999999</v>
      </c>
      <c r="J1292" s="855">
        <v>-0.70516286515874405</v>
      </c>
      <c r="K1292" s="854">
        <v>73.290300000000002</v>
      </c>
      <c r="L1292" s="854">
        <v>224.78963999999999</v>
      </c>
      <c r="M1292" s="855">
        <v>2.0671131104661868</v>
      </c>
      <c r="O1292" t="s">
        <v>496</v>
      </c>
      <c r="P1292">
        <v>0</v>
      </c>
      <c r="Q1292">
        <v>0</v>
      </c>
      <c r="R1292" t="s">
        <v>1082</v>
      </c>
      <c r="S1292">
        <v>1.9</v>
      </c>
      <c r="T1292">
        <v>9.3004899999999999</v>
      </c>
      <c r="U1292">
        <v>3.8949947368421052</v>
      </c>
      <c r="V1292">
        <v>31.544499999999999</v>
      </c>
      <c r="W1292">
        <v>-0.70516286515874405</v>
      </c>
      <c r="X1292">
        <v>73.290300000000002</v>
      </c>
      <c r="Y1292">
        <v>224.78963999999999</v>
      </c>
      <c r="Z1292">
        <v>2.0671131104661868</v>
      </c>
      <c r="AC1292" t="s">
        <v>496</v>
      </c>
      <c r="AD1292">
        <v>224.78963999999999</v>
      </c>
      <c r="AF1292" t="s">
        <v>496</v>
      </c>
      <c r="AG1292">
        <v>2.0671131104661868</v>
      </c>
    </row>
    <row r="1293" spans="1:33" hidden="1">
      <c r="A1293" s="851" t="s">
        <v>5139</v>
      </c>
      <c r="B1293" s="851" t="s">
        <v>496</v>
      </c>
      <c r="C1293" s="854">
        <v>0</v>
      </c>
      <c r="D1293" s="854">
        <v>7.4023099999999999</v>
      </c>
      <c r="E1293" s="855" t="s">
        <v>1082</v>
      </c>
      <c r="F1293" s="854">
        <v>0.23300000000000001</v>
      </c>
      <c r="G1293" s="854">
        <v>14.282310000000001</v>
      </c>
      <c r="H1293" s="855">
        <v>60.297467811158796</v>
      </c>
      <c r="I1293" s="854">
        <v>0</v>
      </c>
      <c r="J1293" s="855" t="s">
        <v>1082</v>
      </c>
      <c r="K1293" s="854">
        <v>0.23300000000000001</v>
      </c>
      <c r="L1293" s="854">
        <v>151.11186000000001</v>
      </c>
      <c r="M1293" s="855">
        <v>647.54875536480688</v>
      </c>
      <c r="O1293" t="s">
        <v>496</v>
      </c>
      <c r="P1293">
        <v>0</v>
      </c>
      <c r="Q1293">
        <v>7.4023099999999999</v>
      </c>
      <c r="R1293" t="s">
        <v>1082</v>
      </c>
      <c r="S1293">
        <v>0.23300000000000001</v>
      </c>
      <c r="T1293">
        <v>14.282310000000001</v>
      </c>
      <c r="U1293">
        <v>60.297467811158796</v>
      </c>
      <c r="V1293">
        <v>0</v>
      </c>
      <c r="W1293" t="s">
        <v>1082</v>
      </c>
      <c r="X1293">
        <v>0.23300000000000001</v>
      </c>
      <c r="Y1293">
        <v>151.11186000000001</v>
      </c>
      <c r="Z1293">
        <v>647.54875536480688</v>
      </c>
      <c r="AC1293" t="s">
        <v>496</v>
      </c>
      <c r="AD1293">
        <v>151.11186000000001</v>
      </c>
      <c r="AF1293" t="s">
        <v>496</v>
      </c>
      <c r="AG1293">
        <v>647.54875536480688</v>
      </c>
    </row>
    <row r="1294" spans="1:33" hidden="1">
      <c r="A1294" s="851" t="s">
        <v>5140</v>
      </c>
      <c r="B1294" s="851" t="s">
        <v>496</v>
      </c>
      <c r="C1294" s="854">
        <v>35.874569999999999</v>
      </c>
      <c r="D1294" s="854">
        <v>120.90309999999999</v>
      </c>
      <c r="E1294" s="855">
        <v>2.3701616493242987</v>
      </c>
      <c r="F1294" s="854">
        <v>226.46155999999999</v>
      </c>
      <c r="G1294" s="854">
        <v>3574.8124299999999</v>
      </c>
      <c r="H1294" s="855">
        <v>14.785515343089573</v>
      </c>
      <c r="I1294" s="854">
        <v>4710.54655</v>
      </c>
      <c r="J1294" s="855">
        <v>-0.24110453170237756</v>
      </c>
      <c r="K1294" s="854">
        <v>7980.3844399999998</v>
      </c>
      <c r="L1294" s="854">
        <v>36547.553209999998</v>
      </c>
      <c r="M1294" s="855">
        <v>3.5796732581970696</v>
      </c>
      <c r="O1294" t="s">
        <v>496</v>
      </c>
      <c r="P1294">
        <v>35.874569999999999</v>
      </c>
      <c r="Q1294">
        <v>120.90309999999999</v>
      </c>
      <c r="R1294">
        <v>2.3701616493242987</v>
      </c>
      <c r="S1294">
        <v>226.46155999999999</v>
      </c>
      <c r="T1294">
        <v>3574.8124299999999</v>
      </c>
      <c r="U1294">
        <v>14.785515343089573</v>
      </c>
      <c r="V1294">
        <v>4710.54655</v>
      </c>
      <c r="W1294">
        <v>-0.24110453170237756</v>
      </c>
      <c r="X1294">
        <v>7980.3844399999998</v>
      </c>
      <c r="Y1294">
        <v>36547.553209999998</v>
      </c>
      <c r="Z1294">
        <v>3.5796732581970696</v>
      </c>
      <c r="AC1294" t="s">
        <v>496</v>
      </c>
      <c r="AD1294">
        <v>36547.553209999998</v>
      </c>
      <c r="AF1294" t="s">
        <v>496</v>
      </c>
      <c r="AG1294">
        <v>3.5796732581970696</v>
      </c>
    </row>
    <row r="1295" spans="1:33" hidden="1">
      <c r="A1295" s="851" t="s">
        <v>5141</v>
      </c>
      <c r="B1295" s="851" t="s">
        <v>496</v>
      </c>
      <c r="C1295" s="854">
        <v>0</v>
      </c>
      <c r="D1295" s="854">
        <v>0</v>
      </c>
      <c r="E1295" s="855" t="s">
        <v>1082</v>
      </c>
      <c r="F1295" s="854">
        <v>0</v>
      </c>
      <c r="G1295" s="854">
        <v>0</v>
      </c>
      <c r="H1295" s="855" t="s">
        <v>1082</v>
      </c>
      <c r="I1295" s="854">
        <v>0</v>
      </c>
      <c r="J1295" s="855" t="s">
        <v>1082</v>
      </c>
      <c r="K1295" s="854">
        <v>0</v>
      </c>
      <c r="L1295" s="854">
        <v>102.04776</v>
      </c>
      <c r="M1295" s="855" t="s">
        <v>1082</v>
      </c>
      <c r="O1295" t="s">
        <v>496</v>
      </c>
      <c r="P1295">
        <v>0</v>
      </c>
      <c r="Q1295">
        <v>0</v>
      </c>
      <c r="R1295" t="s">
        <v>1082</v>
      </c>
      <c r="S1295">
        <v>0</v>
      </c>
      <c r="T1295">
        <v>0</v>
      </c>
      <c r="U1295" t="s">
        <v>1082</v>
      </c>
      <c r="V1295">
        <v>0</v>
      </c>
      <c r="W1295" t="s">
        <v>1082</v>
      </c>
      <c r="X1295">
        <v>0</v>
      </c>
      <c r="Y1295">
        <v>102.04776</v>
      </c>
      <c r="Z1295" t="s">
        <v>1082</v>
      </c>
      <c r="AC1295" t="s">
        <v>496</v>
      </c>
      <c r="AD1295">
        <v>102.04776</v>
      </c>
      <c r="AF1295" t="s">
        <v>496</v>
      </c>
      <c r="AG1295" t="s">
        <v>1082</v>
      </c>
    </row>
    <row r="1296" spans="1:33" hidden="1">
      <c r="A1296" s="851" t="s">
        <v>5142</v>
      </c>
      <c r="B1296" s="851" t="s">
        <v>496</v>
      </c>
      <c r="C1296" s="854">
        <v>178.30001999999999</v>
      </c>
      <c r="D1296" s="854">
        <v>0</v>
      </c>
      <c r="E1296" s="855">
        <v>-1</v>
      </c>
      <c r="F1296" s="854">
        <v>1358.59797</v>
      </c>
      <c r="G1296" s="854">
        <v>1280.33473</v>
      </c>
      <c r="H1296" s="855">
        <v>-5.7605886162188202E-2</v>
      </c>
      <c r="I1296" s="854">
        <v>1247.0705399999999</v>
      </c>
      <c r="J1296" s="855">
        <v>2.6673864014139959E-2</v>
      </c>
      <c r="K1296" s="854">
        <v>20808.401180000001</v>
      </c>
      <c r="L1296" s="854">
        <v>16673.877229999998</v>
      </c>
      <c r="M1296" s="855">
        <v>-0.19869493644585734</v>
      </c>
      <c r="O1296" t="s">
        <v>496</v>
      </c>
      <c r="P1296">
        <v>178.30001999999999</v>
      </c>
      <c r="Q1296">
        <v>0</v>
      </c>
      <c r="R1296">
        <v>-1</v>
      </c>
      <c r="S1296">
        <v>1358.59797</v>
      </c>
      <c r="T1296">
        <v>1280.33473</v>
      </c>
      <c r="U1296">
        <v>-5.7605886162188202E-2</v>
      </c>
      <c r="V1296">
        <v>1247.0705399999999</v>
      </c>
      <c r="W1296">
        <v>2.6673864014139959E-2</v>
      </c>
      <c r="X1296">
        <v>20808.401180000001</v>
      </c>
      <c r="Y1296">
        <v>16673.877229999998</v>
      </c>
      <c r="Z1296">
        <v>-0.19869493644585734</v>
      </c>
      <c r="AC1296" t="s">
        <v>496</v>
      </c>
      <c r="AD1296">
        <v>16673.877229999998</v>
      </c>
      <c r="AF1296" t="s">
        <v>496</v>
      </c>
      <c r="AG1296">
        <v>-0.19869493644585734</v>
      </c>
    </row>
    <row r="1297" spans="1:33" hidden="1">
      <c r="A1297" s="851" t="s">
        <v>5143</v>
      </c>
      <c r="B1297" s="851" t="s">
        <v>496</v>
      </c>
      <c r="C1297" s="854">
        <v>0</v>
      </c>
      <c r="D1297" s="854">
        <v>0</v>
      </c>
      <c r="E1297" s="855" t="s">
        <v>1082</v>
      </c>
      <c r="F1297" s="854">
        <v>0</v>
      </c>
      <c r="G1297" s="854">
        <v>0</v>
      </c>
      <c r="H1297" s="855" t="s">
        <v>1082</v>
      </c>
      <c r="I1297" s="854">
        <v>0</v>
      </c>
      <c r="J1297" s="855" t="s">
        <v>1082</v>
      </c>
      <c r="K1297" s="854">
        <v>0</v>
      </c>
      <c r="L1297" s="854">
        <v>20.511410000000001</v>
      </c>
      <c r="M1297" s="855" t="s">
        <v>1082</v>
      </c>
      <c r="O1297" t="s">
        <v>496</v>
      </c>
      <c r="P1297">
        <v>0</v>
      </c>
      <c r="Q1297">
        <v>0</v>
      </c>
      <c r="R1297" t="s">
        <v>1082</v>
      </c>
      <c r="S1297">
        <v>0</v>
      </c>
      <c r="T1297">
        <v>0</v>
      </c>
      <c r="U1297" t="s">
        <v>1082</v>
      </c>
      <c r="V1297">
        <v>0</v>
      </c>
      <c r="W1297" t="s">
        <v>1082</v>
      </c>
      <c r="X1297">
        <v>0</v>
      </c>
      <c r="Y1297">
        <v>20.511410000000001</v>
      </c>
      <c r="Z1297" t="s">
        <v>1082</v>
      </c>
      <c r="AC1297" t="s">
        <v>496</v>
      </c>
      <c r="AD1297">
        <v>20.511410000000001</v>
      </c>
      <c r="AF1297" t="s">
        <v>496</v>
      </c>
      <c r="AG1297" t="s">
        <v>1082</v>
      </c>
    </row>
    <row r="1298" spans="1:33" hidden="1">
      <c r="A1298" s="851" t="s">
        <v>5144</v>
      </c>
      <c r="B1298" s="851" t="s">
        <v>496</v>
      </c>
      <c r="C1298" s="854">
        <v>13.95</v>
      </c>
      <c r="D1298" s="854">
        <v>0</v>
      </c>
      <c r="E1298" s="855">
        <v>-1</v>
      </c>
      <c r="F1298" s="854">
        <v>14.3475</v>
      </c>
      <c r="G1298" s="854">
        <v>18.86</v>
      </c>
      <c r="H1298" s="855">
        <v>0.31451472381948076</v>
      </c>
      <c r="I1298" s="854">
        <v>45.777360000000002</v>
      </c>
      <c r="J1298" s="855">
        <v>-0.58800594879215407</v>
      </c>
      <c r="K1298" s="854">
        <v>5467.2797099999998</v>
      </c>
      <c r="L1298" s="854">
        <v>2162.2499299999999</v>
      </c>
      <c r="M1298" s="855">
        <v>-0.60451082719526705</v>
      </c>
      <c r="O1298" t="s">
        <v>496</v>
      </c>
      <c r="P1298">
        <v>13.95</v>
      </c>
      <c r="Q1298">
        <v>0</v>
      </c>
      <c r="R1298">
        <v>-1</v>
      </c>
      <c r="S1298">
        <v>14.3475</v>
      </c>
      <c r="T1298">
        <v>18.86</v>
      </c>
      <c r="U1298">
        <v>0.31451472381948076</v>
      </c>
      <c r="V1298">
        <v>45.777360000000002</v>
      </c>
      <c r="W1298">
        <v>-0.58800594879215407</v>
      </c>
      <c r="X1298">
        <v>5467.2797099999998</v>
      </c>
      <c r="Y1298">
        <v>2162.2499299999999</v>
      </c>
      <c r="Z1298">
        <v>-0.60451082719526705</v>
      </c>
      <c r="AC1298" t="s">
        <v>496</v>
      </c>
      <c r="AD1298">
        <v>2162.2499299999999</v>
      </c>
      <c r="AF1298" t="s">
        <v>496</v>
      </c>
      <c r="AG1298">
        <v>-0.60451082719526705</v>
      </c>
    </row>
    <row r="1299" spans="1:33" hidden="1">
      <c r="A1299" s="851" t="s">
        <v>5145</v>
      </c>
      <c r="B1299" s="851" t="s">
        <v>496</v>
      </c>
      <c r="C1299" s="854">
        <v>0</v>
      </c>
      <c r="D1299" s="854">
        <v>0</v>
      </c>
      <c r="E1299" s="855" t="s">
        <v>1082</v>
      </c>
      <c r="F1299" s="854">
        <v>0.51826000000000005</v>
      </c>
      <c r="G1299" s="854">
        <v>7.8188500000000003</v>
      </c>
      <c r="H1299" s="855">
        <v>14.086732528074711</v>
      </c>
      <c r="I1299" s="854">
        <v>0</v>
      </c>
      <c r="J1299" s="855" t="s">
        <v>1082</v>
      </c>
      <c r="K1299" s="854">
        <v>3.7717800000000001</v>
      </c>
      <c r="L1299" s="854">
        <v>20.6571</v>
      </c>
      <c r="M1299" s="855">
        <v>4.476751030017657</v>
      </c>
      <c r="O1299" t="s">
        <v>496</v>
      </c>
      <c r="P1299">
        <v>0</v>
      </c>
      <c r="Q1299">
        <v>0</v>
      </c>
      <c r="R1299" t="s">
        <v>1082</v>
      </c>
      <c r="S1299">
        <v>0.51826000000000005</v>
      </c>
      <c r="T1299">
        <v>7.8188500000000003</v>
      </c>
      <c r="U1299">
        <v>14.086732528074711</v>
      </c>
      <c r="V1299">
        <v>0</v>
      </c>
      <c r="W1299" t="s">
        <v>1082</v>
      </c>
      <c r="X1299">
        <v>3.7717800000000001</v>
      </c>
      <c r="Y1299">
        <v>20.6571</v>
      </c>
      <c r="Z1299">
        <v>4.476751030017657</v>
      </c>
      <c r="AC1299" t="s">
        <v>496</v>
      </c>
      <c r="AD1299">
        <v>20.6571</v>
      </c>
      <c r="AF1299" t="s">
        <v>496</v>
      </c>
      <c r="AG1299">
        <v>4.476751030017657</v>
      </c>
    </row>
    <row r="1300" spans="1:33" hidden="1">
      <c r="A1300" s="852" t="s">
        <v>735</v>
      </c>
      <c r="B1300" s="852" t="s">
        <v>496</v>
      </c>
      <c r="C1300" s="856">
        <v>1006.52588</v>
      </c>
      <c r="D1300" s="856">
        <v>302.71409999999997</v>
      </c>
      <c r="E1300" s="857">
        <v>-0.69924856775664823</v>
      </c>
      <c r="F1300" s="856">
        <v>30730.626319999999</v>
      </c>
      <c r="G1300" s="856">
        <v>32858.151740000001</v>
      </c>
      <c r="H1300" s="857">
        <v>6.9231436998580476E-2</v>
      </c>
      <c r="I1300" s="856">
        <v>40841.924460000002</v>
      </c>
      <c r="J1300" s="857">
        <v>-0.19547983660317458</v>
      </c>
      <c r="K1300" s="856">
        <v>308125.59100999997</v>
      </c>
      <c r="L1300" s="856">
        <v>345899.15068000002</v>
      </c>
      <c r="M1300" s="857">
        <v>0.12259143924457128</v>
      </c>
      <c r="O1300" t="s">
        <v>496</v>
      </c>
      <c r="P1300">
        <v>1006.52588</v>
      </c>
      <c r="Q1300">
        <v>302.71409999999997</v>
      </c>
      <c r="R1300">
        <v>-0.69924856775664823</v>
      </c>
      <c r="S1300">
        <v>30730.626319999999</v>
      </c>
      <c r="T1300">
        <v>32858.151740000001</v>
      </c>
      <c r="U1300">
        <v>6.9231436998580476E-2</v>
      </c>
      <c r="V1300">
        <v>40841.924460000002</v>
      </c>
      <c r="W1300">
        <v>-0.19547983660317458</v>
      </c>
      <c r="X1300">
        <v>308125.59100999997</v>
      </c>
      <c r="Y1300">
        <v>345899.15068000002</v>
      </c>
      <c r="Z1300">
        <v>0.12259143924457128</v>
      </c>
      <c r="AC1300" t="s">
        <v>496</v>
      </c>
      <c r="AD1300">
        <v>345899.15068000002</v>
      </c>
      <c r="AF1300" t="s">
        <v>496</v>
      </c>
      <c r="AG1300">
        <v>0.12259143924457128</v>
      </c>
    </row>
    <row r="1301" spans="1:33" hidden="1">
      <c r="A1301" s="851" t="s">
        <v>5119</v>
      </c>
      <c r="B1301" s="851" t="s">
        <v>497</v>
      </c>
      <c r="C1301" s="854">
        <v>212.84655000000001</v>
      </c>
      <c r="D1301" s="854">
        <v>35.422719999999998</v>
      </c>
      <c r="E1301" s="855">
        <v>-0.83357625481831865</v>
      </c>
      <c r="F1301" s="854">
        <v>2108.2618299999999</v>
      </c>
      <c r="G1301" s="854">
        <v>1835.2615900000001</v>
      </c>
      <c r="H1301" s="855">
        <v>-0.12949067146939708</v>
      </c>
      <c r="I1301" s="854">
        <v>2781.6650500000001</v>
      </c>
      <c r="J1301" s="855">
        <v>-0.34022912284137152</v>
      </c>
      <c r="K1301" s="854">
        <v>24299.006799999999</v>
      </c>
      <c r="L1301" s="854">
        <v>22508.768899999999</v>
      </c>
      <c r="M1301" s="855">
        <v>-7.3675352854339682E-2</v>
      </c>
      <c r="O1301" t="s">
        <v>497</v>
      </c>
      <c r="P1301">
        <v>212.84655000000001</v>
      </c>
      <c r="Q1301">
        <v>35.422719999999998</v>
      </c>
      <c r="R1301">
        <v>-0.83357625481831865</v>
      </c>
      <c r="S1301">
        <v>2108.2618299999999</v>
      </c>
      <c r="T1301">
        <v>1835.2615900000001</v>
      </c>
      <c r="U1301">
        <v>-0.12949067146939708</v>
      </c>
      <c r="V1301">
        <v>2781.6650500000001</v>
      </c>
      <c r="W1301">
        <v>-0.34022912284137152</v>
      </c>
      <c r="X1301">
        <v>24299.006799999999</v>
      </c>
      <c r="Y1301">
        <v>22508.768899999999</v>
      </c>
      <c r="Z1301">
        <v>-7.3675352854339682E-2</v>
      </c>
      <c r="AC1301" t="s">
        <v>497</v>
      </c>
      <c r="AD1301">
        <v>22508.768899999999</v>
      </c>
      <c r="AF1301" t="s">
        <v>497</v>
      </c>
      <c r="AG1301">
        <v>-7.3675352854339682E-2</v>
      </c>
    </row>
    <row r="1302" spans="1:33" hidden="1">
      <c r="A1302" s="851" t="s">
        <v>5120</v>
      </c>
      <c r="B1302" s="851" t="s">
        <v>497</v>
      </c>
      <c r="C1302" s="854">
        <v>11.72284</v>
      </c>
      <c r="D1302" s="854">
        <v>0</v>
      </c>
      <c r="E1302" s="855">
        <v>-1</v>
      </c>
      <c r="F1302" s="854">
        <v>4040.2260200000001</v>
      </c>
      <c r="G1302" s="854">
        <v>3229.9111200000002</v>
      </c>
      <c r="H1302" s="855">
        <v>-0.20056177451181301</v>
      </c>
      <c r="I1302" s="854">
        <v>2792.6961700000002</v>
      </c>
      <c r="J1302" s="855">
        <v>0.15655657593428796</v>
      </c>
      <c r="K1302" s="854">
        <v>33899.70809</v>
      </c>
      <c r="L1302" s="854">
        <v>48319.213909999999</v>
      </c>
      <c r="M1302" s="855">
        <v>0.42535781670207284</v>
      </c>
      <c r="O1302" t="s">
        <v>497</v>
      </c>
      <c r="P1302">
        <v>11.72284</v>
      </c>
      <c r="Q1302">
        <v>0</v>
      </c>
      <c r="R1302">
        <v>-1</v>
      </c>
      <c r="S1302">
        <v>4040.2260200000001</v>
      </c>
      <c r="T1302">
        <v>3229.9111200000002</v>
      </c>
      <c r="U1302">
        <v>-0.20056177451181301</v>
      </c>
      <c r="V1302">
        <v>2792.6961700000002</v>
      </c>
      <c r="W1302">
        <v>0.15655657593428796</v>
      </c>
      <c r="X1302">
        <v>33899.70809</v>
      </c>
      <c r="Y1302">
        <v>48319.213909999999</v>
      </c>
      <c r="Z1302">
        <v>0.42535781670207284</v>
      </c>
      <c r="AC1302" t="s">
        <v>497</v>
      </c>
      <c r="AD1302">
        <v>48319.213909999999</v>
      </c>
      <c r="AF1302" t="s">
        <v>497</v>
      </c>
      <c r="AG1302">
        <v>0.42535781670207284</v>
      </c>
    </row>
    <row r="1303" spans="1:33" hidden="1">
      <c r="A1303" s="851" t="s">
        <v>5121</v>
      </c>
      <c r="B1303" s="851" t="s">
        <v>497</v>
      </c>
      <c r="C1303" s="854">
        <v>224.38584</v>
      </c>
      <c r="D1303" s="854">
        <v>0</v>
      </c>
      <c r="E1303" s="855">
        <v>-1</v>
      </c>
      <c r="F1303" s="854">
        <v>7642.0709699999998</v>
      </c>
      <c r="G1303" s="854">
        <v>5775.2713199999998</v>
      </c>
      <c r="H1303" s="855">
        <v>-0.2442792872937688</v>
      </c>
      <c r="I1303" s="854">
        <v>5995.643</v>
      </c>
      <c r="J1303" s="855">
        <v>-3.6755303809783202E-2</v>
      </c>
      <c r="K1303" s="854">
        <v>73330.637589999998</v>
      </c>
      <c r="L1303" s="854">
        <v>64692.867290000002</v>
      </c>
      <c r="M1303" s="855">
        <v>-0.11779210687209296</v>
      </c>
      <c r="O1303" t="s">
        <v>497</v>
      </c>
      <c r="P1303">
        <v>224.38584</v>
      </c>
      <c r="Q1303">
        <v>0</v>
      </c>
      <c r="R1303">
        <v>-1</v>
      </c>
      <c r="S1303">
        <v>7642.0709699999998</v>
      </c>
      <c r="T1303">
        <v>5775.2713199999998</v>
      </c>
      <c r="U1303">
        <v>-0.2442792872937688</v>
      </c>
      <c r="V1303">
        <v>5995.643</v>
      </c>
      <c r="W1303">
        <v>-3.6755303809783202E-2</v>
      </c>
      <c r="X1303">
        <v>73330.637589999998</v>
      </c>
      <c r="Y1303">
        <v>64692.867290000002</v>
      </c>
      <c r="Z1303">
        <v>-0.11779210687209296</v>
      </c>
      <c r="AC1303" t="s">
        <v>497</v>
      </c>
      <c r="AD1303">
        <v>64692.867290000002</v>
      </c>
      <c r="AF1303" t="s">
        <v>497</v>
      </c>
      <c r="AG1303">
        <v>-0.11779210687209296</v>
      </c>
    </row>
    <row r="1304" spans="1:33" hidden="1">
      <c r="A1304" s="851" t="s">
        <v>5122</v>
      </c>
      <c r="B1304" s="851" t="s">
        <v>497</v>
      </c>
      <c r="C1304" s="854">
        <v>93.510199999999998</v>
      </c>
      <c r="D1304" s="854">
        <v>0</v>
      </c>
      <c r="E1304" s="855">
        <v>-1</v>
      </c>
      <c r="F1304" s="854">
        <v>310.50402000000003</v>
      </c>
      <c r="G1304" s="854">
        <v>777.56222000000002</v>
      </c>
      <c r="H1304" s="855">
        <v>1.5041937299233679</v>
      </c>
      <c r="I1304" s="854">
        <v>663.10546999999997</v>
      </c>
      <c r="J1304" s="855">
        <v>0.17260715704848595</v>
      </c>
      <c r="K1304" s="854">
        <v>7324.0049099999997</v>
      </c>
      <c r="L1304" s="854">
        <v>7189.7656900000002</v>
      </c>
      <c r="M1304" s="855">
        <v>-1.8328663299598924E-2</v>
      </c>
      <c r="O1304" t="s">
        <v>497</v>
      </c>
      <c r="P1304">
        <v>93.510199999999998</v>
      </c>
      <c r="Q1304">
        <v>0</v>
      </c>
      <c r="R1304">
        <v>-1</v>
      </c>
      <c r="S1304">
        <v>310.50402000000003</v>
      </c>
      <c r="T1304">
        <v>777.56222000000002</v>
      </c>
      <c r="U1304">
        <v>1.5041937299233679</v>
      </c>
      <c r="V1304">
        <v>663.10546999999997</v>
      </c>
      <c r="W1304">
        <v>0.17260715704848595</v>
      </c>
      <c r="X1304">
        <v>7324.0049099999997</v>
      </c>
      <c r="Y1304">
        <v>7189.7656900000002</v>
      </c>
      <c r="Z1304">
        <v>-1.8328663299598924E-2</v>
      </c>
      <c r="AC1304" t="s">
        <v>497</v>
      </c>
      <c r="AD1304">
        <v>7189.7656900000002</v>
      </c>
      <c r="AF1304" t="s">
        <v>497</v>
      </c>
      <c r="AG1304">
        <v>-1.8328663299598924E-2</v>
      </c>
    </row>
    <row r="1305" spans="1:33" hidden="1">
      <c r="A1305" s="851" t="s">
        <v>5123</v>
      </c>
      <c r="B1305" s="851" t="s">
        <v>497</v>
      </c>
      <c r="C1305" s="854">
        <v>0.2</v>
      </c>
      <c r="D1305" s="854">
        <v>0</v>
      </c>
      <c r="E1305" s="855">
        <v>-1</v>
      </c>
      <c r="F1305" s="854">
        <v>2.90516</v>
      </c>
      <c r="G1305" s="854">
        <v>7.61829</v>
      </c>
      <c r="H1305" s="855">
        <v>1.6223306117391125</v>
      </c>
      <c r="I1305" s="854">
        <v>16.740919999999999</v>
      </c>
      <c r="J1305" s="855">
        <v>-0.54493002774041088</v>
      </c>
      <c r="K1305" s="854">
        <v>295.98610000000002</v>
      </c>
      <c r="L1305" s="854">
        <v>419.25510000000003</v>
      </c>
      <c r="M1305" s="855">
        <v>0.4164688814778803</v>
      </c>
      <c r="O1305" t="s">
        <v>497</v>
      </c>
      <c r="P1305">
        <v>0.2</v>
      </c>
      <c r="Q1305">
        <v>0</v>
      </c>
      <c r="R1305">
        <v>-1</v>
      </c>
      <c r="S1305">
        <v>2.90516</v>
      </c>
      <c r="T1305">
        <v>7.61829</v>
      </c>
      <c r="U1305">
        <v>1.6223306117391125</v>
      </c>
      <c r="V1305">
        <v>16.740919999999999</v>
      </c>
      <c r="W1305">
        <v>-0.54493002774041088</v>
      </c>
      <c r="X1305">
        <v>295.98610000000002</v>
      </c>
      <c r="Y1305">
        <v>419.25510000000003</v>
      </c>
      <c r="Z1305">
        <v>0.4164688814778803</v>
      </c>
      <c r="AC1305" t="s">
        <v>497</v>
      </c>
      <c r="AD1305">
        <v>419.25510000000003</v>
      </c>
      <c r="AF1305" t="s">
        <v>497</v>
      </c>
      <c r="AG1305">
        <v>0.4164688814778803</v>
      </c>
    </row>
    <row r="1306" spans="1:33">
      <c r="A1306" s="851" t="s">
        <v>5124</v>
      </c>
      <c r="B1306" s="851" t="s">
        <v>497</v>
      </c>
      <c r="C1306" s="854">
        <v>9167.4076299999997</v>
      </c>
      <c r="D1306" s="854">
        <v>8.8037100000000006</v>
      </c>
      <c r="E1306" s="855">
        <v>-0.99903967289823681</v>
      </c>
      <c r="F1306" s="854">
        <v>249966.10566</v>
      </c>
      <c r="G1306" s="854">
        <v>212067.30452000001</v>
      </c>
      <c r="H1306" s="855">
        <v>-0.15161576022450562</v>
      </c>
      <c r="I1306" s="854">
        <v>241866.71437</v>
      </c>
      <c r="J1306" s="855">
        <v>-0.12320591499173306</v>
      </c>
      <c r="K1306" s="854">
        <v>2134395.5860799998</v>
      </c>
      <c r="L1306" s="854">
        <v>1995595.4561699999</v>
      </c>
      <c r="M1306" s="855">
        <v>-6.503018035420427E-2</v>
      </c>
      <c r="O1306" t="s">
        <v>497</v>
      </c>
      <c r="P1306">
        <v>9167.4076299999997</v>
      </c>
      <c r="Q1306">
        <v>8.8037100000000006</v>
      </c>
      <c r="R1306">
        <v>-0.99903967289823681</v>
      </c>
      <c r="S1306">
        <v>249966.10566</v>
      </c>
      <c r="T1306">
        <v>212067.30452000001</v>
      </c>
      <c r="U1306">
        <v>-0.15161576022450562</v>
      </c>
      <c r="V1306">
        <v>241866.71437</v>
      </c>
      <c r="W1306">
        <v>-0.12320591499173306</v>
      </c>
      <c r="X1306">
        <v>2134395.5860799998</v>
      </c>
      <c r="Y1306">
        <v>1995595.4561699999</v>
      </c>
      <c r="Z1306">
        <v>-6.503018035420427E-2</v>
      </c>
      <c r="AC1306" t="s">
        <v>497</v>
      </c>
      <c r="AD1306">
        <v>1995595.4561699999</v>
      </c>
      <c r="AF1306" t="s">
        <v>497</v>
      </c>
      <c r="AG1306">
        <v>-6.503018035420427E-2</v>
      </c>
    </row>
    <row r="1307" spans="1:33" hidden="1">
      <c r="A1307" s="851" t="s">
        <v>5125</v>
      </c>
      <c r="B1307" s="851" t="s">
        <v>497</v>
      </c>
      <c r="C1307" s="854">
        <v>0</v>
      </c>
      <c r="D1307" s="854">
        <v>0</v>
      </c>
      <c r="E1307" s="855" t="s">
        <v>1082</v>
      </c>
      <c r="F1307" s="854">
        <v>0.72360000000000002</v>
      </c>
      <c r="G1307" s="854">
        <v>12.1464</v>
      </c>
      <c r="H1307" s="855">
        <v>15.786069651741293</v>
      </c>
      <c r="I1307" s="854">
        <v>0</v>
      </c>
      <c r="J1307" s="855" t="s">
        <v>1082</v>
      </c>
      <c r="K1307" s="854">
        <v>66.865809999999996</v>
      </c>
      <c r="L1307" s="854">
        <v>12.1464</v>
      </c>
      <c r="M1307" s="855">
        <v>-0.81834662587651297</v>
      </c>
      <c r="O1307" t="s">
        <v>497</v>
      </c>
      <c r="P1307">
        <v>0</v>
      </c>
      <c r="Q1307">
        <v>0</v>
      </c>
      <c r="R1307" t="s">
        <v>1082</v>
      </c>
      <c r="S1307">
        <v>0.72360000000000002</v>
      </c>
      <c r="T1307">
        <v>12.1464</v>
      </c>
      <c r="U1307">
        <v>15.786069651741293</v>
      </c>
      <c r="V1307">
        <v>0</v>
      </c>
      <c r="W1307" t="s">
        <v>1082</v>
      </c>
      <c r="X1307">
        <v>66.865809999999996</v>
      </c>
      <c r="Y1307">
        <v>12.1464</v>
      </c>
      <c r="Z1307">
        <v>-0.81834662587651297</v>
      </c>
      <c r="AC1307" t="s">
        <v>497</v>
      </c>
      <c r="AD1307">
        <v>12.1464</v>
      </c>
      <c r="AF1307" t="s">
        <v>497</v>
      </c>
      <c r="AG1307">
        <v>-0.81834662587651297</v>
      </c>
    </row>
    <row r="1308" spans="1:33" hidden="1">
      <c r="A1308" s="851" t="s">
        <v>5126</v>
      </c>
      <c r="B1308" s="851" t="s">
        <v>497</v>
      </c>
      <c r="C1308" s="854">
        <v>0</v>
      </c>
      <c r="D1308" s="854">
        <v>0</v>
      </c>
      <c r="E1308" s="855" t="s">
        <v>1082</v>
      </c>
      <c r="F1308" s="854">
        <v>35.314419999999998</v>
      </c>
      <c r="G1308" s="854">
        <v>11.27716</v>
      </c>
      <c r="H1308" s="855">
        <v>-0.68066415928677293</v>
      </c>
      <c r="I1308" s="854">
        <v>67.798169999999999</v>
      </c>
      <c r="J1308" s="855">
        <v>-0.83366571693601754</v>
      </c>
      <c r="K1308" s="854">
        <v>322.35993000000002</v>
      </c>
      <c r="L1308" s="854">
        <v>306.69880999999998</v>
      </c>
      <c r="M1308" s="855">
        <v>-4.858271311822171E-2</v>
      </c>
      <c r="O1308" t="s">
        <v>497</v>
      </c>
      <c r="P1308">
        <v>0</v>
      </c>
      <c r="Q1308">
        <v>0</v>
      </c>
      <c r="R1308" t="s">
        <v>1082</v>
      </c>
      <c r="S1308">
        <v>35.314419999999998</v>
      </c>
      <c r="T1308">
        <v>11.27716</v>
      </c>
      <c r="U1308">
        <v>-0.68066415928677293</v>
      </c>
      <c r="V1308">
        <v>67.798169999999999</v>
      </c>
      <c r="W1308">
        <v>-0.83366571693601754</v>
      </c>
      <c r="X1308">
        <v>322.35993000000002</v>
      </c>
      <c r="Y1308">
        <v>306.69880999999998</v>
      </c>
      <c r="Z1308">
        <v>-4.858271311822171E-2</v>
      </c>
      <c r="AC1308" t="s">
        <v>497</v>
      </c>
      <c r="AD1308">
        <v>306.69880999999998</v>
      </c>
      <c r="AF1308" t="s">
        <v>497</v>
      </c>
      <c r="AG1308">
        <v>-4.858271311822171E-2</v>
      </c>
    </row>
    <row r="1309" spans="1:33" hidden="1">
      <c r="A1309" s="851" t="s">
        <v>5127</v>
      </c>
      <c r="B1309" s="851" t="s">
        <v>497</v>
      </c>
      <c r="C1309" s="854">
        <v>18.80067</v>
      </c>
      <c r="D1309" s="854">
        <v>75.662440000000004</v>
      </c>
      <c r="E1309" s="855">
        <v>3.0244544476340476</v>
      </c>
      <c r="F1309" s="854">
        <v>273.83758999999998</v>
      </c>
      <c r="G1309" s="854">
        <v>172.34917999999999</v>
      </c>
      <c r="H1309" s="855">
        <v>-0.37061533443965822</v>
      </c>
      <c r="I1309" s="854">
        <v>88.996430000000004</v>
      </c>
      <c r="J1309" s="855">
        <v>0.93658532145615259</v>
      </c>
      <c r="K1309" s="854">
        <v>1491.5658800000001</v>
      </c>
      <c r="L1309" s="854">
        <v>1594.1812199999999</v>
      </c>
      <c r="M1309" s="855">
        <v>6.8797055078787306E-2</v>
      </c>
      <c r="O1309" t="s">
        <v>497</v>
      </c>
      <c r="P1309">
        <v>18.80067</v>
      </c>
      <c r="Q1309">
        <v>75.662440000000004</v>
      </c>
      <c r="R1309">
        <v>3.0244544476340476</v>
      </c>
      <c r="S1309">
        <v>273.83758999999998</v>
      </c>
      <c r="T1309">
        <v>172.34917999999999</v>
      </c>
      <c r="U1309">
        <v>-0.37061533443965822</v>
      </c>
      <c r="V1309">
        <v>88.996430000000004</v>
      </c>
      <c r="W1309">
        <v>0.93658532145615259</v>
      </c>
      <c r="X1309">
        <v>1491.5658800000001</v>
      </c>
      <c r="Y1309">
        <v>1594.1812199999999</v>
      </c>
      <c r="Z1309">
        <v>6.8797055078787306E-2</v>
      </c>
      <c r="AC1309" t="s">
        <v>497</v>
      </c>
      <c r="AD1309">
        <v>1594.1812199999999</v>
      </c>
      <c r="AF1309" t="s">
        <v>497</v>
      </c>
      <c r="AG1309">
        <v>6.8797055078787306E-2</v>
      </c>
    </row>
    <row r="1310" spans="1:33" hidden="1">
      <c r="A1310" s="851" t="s">
        <v>5128</v>
      </c>
      <c r="B1310" s="851" t="s">
        <v>497</v>
      </c>
      <c r="C1310" s="854">
        <v>32.075800000000001</v>
      </c>
      <c r="D1310" s="854">
        <v>0</v>
      </c>
      <c r="E1310" s="855">
        <v>-1</v>
      </c>
      <c r="F1310" s="854">
        <v>113.42022</v>
      </c>
      <c r="G1310" s="854">
        <v>229.35531</v>
      </c>
      <c r="H1310" s="855">
        <v>1.0221730305231289</v>
      </c>
      <c r="I1310" s="854">
        <v>466.90109999999999</v>
      </c>
      <c r="J1310" s="855">
        <v>-0.50877110805693104</v>
      </c>
      <c r="K1310" s="854">
        <v>2624.0895300000002</v>
      </c>
      <c r="L1310" s="854">
        <v>2824.8773700000002</v>
      </c>
      <c r="M1310" s="855">
        <v>7.6517145358222516E-2</v>
      </c>
      <c r="O1310" t="s">
        <v>497</v>
      </c>
      <c r="P1310">
        <v>32.075800000000001</v>
      </c>
      <c r="Q1310">
        <v>0</v>
      </c>
      <c r="R1310">
        <v>-1</v>
      </c>
      <c r="S1310">
        <v>113.42022</v>
      </c>
      <c r="T1310">
        <v>229.35531</v>
      </c>
      <c r="U1310">
        <v>1.0221730305231289</v>
      </c>
      <c r="V1310">
        <v>466.90109999999999</v>
      </c>
      <c r="W1310">
        <v>-0.50877110805693104</v>
      </c>
      <c r="X1310">
        <v>2624.0895300000002</v>
      </c>
      <c r="Y1310">
        <v>2824.8773700000002</v>
      </c>
      <c r="Z1310">
        <v>7.6517145358222516E-2</v>
      </c>
      <c r="AC1310" t="s">
        <v>497</v>
      </c>
      <c r="AD1310">
        <v>2824.8773700000002</v>
      </c>
      <c r="AF1310" t="s">
        <v>497</v>
      </c>
      <c r="AG1310">
        <v>7.6517145358222516E-2</v>
      </c>
    </row>
    <row r="1311" spans="1:33" hidden="1">
      <c r="A1311" s="851" t="s">
        <v>5129</v>
      </c>
      <c r="B1311" s="851" t="s">
        <v>497</v>
      </c>
      <c r="C1311" s="854">
        <v>445.54732000000001</v>
      </c>
      <c r="D1311" s="854">
        <v>0</v>
      </c>
      <c r="E1311" s="855">
        <v>-1</v>
      </c>
      <c r="F1311" s="854">
        <v>8869.0796399999999</v>
      </c>
      <c r="G1311" s="854">
        <v>8008.0882000000001</v>
      </c>
      <c r="H1311" s="855">
        <v>-9.707787898497211E-2</v>
      </c>
      <c r="I1311" s="854">
        <v>5106.5049099999997</v>
      </c>
      <c r="J1311" s="855">
        <v>0.56821315971279485</v>
      </c>
      <c r="K1311" s="854">
        <v>59198.249250000001</v>
      </c>
      <c r="L1311" s="854">
        <v>60740.240019999997</v>
      </c>
      <c r="M1311" s="855">
        <v>2.6047911712524074E-2</v>
      </c>
      <c r="O1311" t="s">
        <v>497</v>
      </c>
      <c r="P1311">
        <v>445.54732000000001</v>
      </c>
      <c r="Q1311">
        <v>0</v>
      </c>
      <c r="R1311">
        <v>-1</v>
      </c>
      <c r="S1311">
        <v>8869.0796399999999</v>
      </c>
      <c r="T1311">
        <v>8008.0882000000001</v>
      </c>
      <c r="U1311">
        <v>-9.707787898497211E-2</v>
      </c>
      <c r="V1311">
        <v>5106.5049099999997</v>
      </c>
      <c r="W1311">
        <v>0.56821315971279485</v>
      </c>
      <c r="X1311">
        <v>59198.249250000001</v>
      </c>
      <c r="Y1311">
        <v>60740.240019999997</v>
      </c>
      <c r="Z1311">
        <v>2.6047911712524074E-2</v>
      </c>
      <c r="AC1311" t="s">
        <v>497</v>
      </c>
      <c r="AD1311">
        <v>60740.240019999997</v>
      </c>
      <c r="AF1311" t="s">
        <v>497</v>
      </c>
      <c r="AG1311">
        <v>2.6047911712524074E-2</v>
      </c>
    </row>
    <row r="1312" spans="1:33" hidden="1">
      <c r="A1312" s="851" t="s">
        <v>5130</v>
      </c>
      <c r="B1312" s="851" t="s">
        <v>497</v>
      </c>
      <c r="C1312" s="854">
        <v>2840.6547099999998</v>
      </c>
      <c r="D1312" s="854">
        <v>175.49620999999999</v>
      </c>
      <c r="E1312" s="855">
        <v>-0.93821980215258194</v>
      </c>
      <c r="F1312" s="854">
        <v>51790.337350000002</v>
      </c>
      <c r="G1312" s="854">
        <v>55647.59865</v>
      </c>
      <c r="H1312" s="855">
        <v>7.4478396885746534E-2</v>
      </c>
      <c r="I1312" s="854">
        <v>54483.869740000002</v>
      </c>
      <c r="J1312" s="855">
        <v>2.1359145661888013E-2</v>
      </c>
      <c r="K1312" s="854">
        <v>466203.50011999998</v>
      </c>
      <c r="L1312" s="854">
        <v>554676.59684000001</v>
      </c>
      <c r="M1312" s="855">
        <v>0.18977355746412705</v>
      </c>
      <c r="O1312" t="s">
        <v>497</v>
      </c>
      <c r="P1312">
        <v>2840.6547099999998</v>
      </c>
      <c r="Q1312">
        <v>175.49620999999999</v>
      </c>
      <c r="R1312">
        <v>-0.93821980215258194</v>
      </c>
      <c r="S1312">
        <v>51790.337350000002</v>
      </c>
      <c r="T1312">
        <v>55647.59865</v>
      </c>
      <c r="U1312">
        <v>7.4478396885746534E-2</v>
      </c>
      <c r="V1312">
        <v>54483.869740000002</v>
      </c>
      <c r="W1312">
        <v>2.1359145661888013E-2</v>
      </c>
      <c r="X1312">
        <v>466203.50011999998</v>
      </c>
      <c r="Y1312">
        <v>554676.59684000001</v>
      </c>
      <c r="Z1312">
        <v>0.18977355746412705</v>
      </c>
      <c r="AC1312" t="s">
        <v>497</v>
      </c>
      <c r="AD1312">
        <v>554676.59684000001</v>
      </c>
      <c r="AF1312" t="s">
        <v>497</v>
      </c>
      <c r="AG1312">
        <v>0.18977355746412705</v>
      </c>
    </row>
    <row r="1313" spans="1:33" hidden="1">
      <c r="A1313" s="851" t="s">
        <v>5131</v>
      </c>
      <c r="B1313" s="851" t="s">
        <v>497</v>
      </c>
      <c r="C1313" s="854">
        <v>1636.68083</v>
      </c>
      <c r="D1313" s="854">
        <v>302.53514999999999</v>
      </c>
      <c r="E1313" s="855">
        <v>-0.81515323913215265</v>
      </c>
      <c r="F1313" s="854">
        <v>13972.464610000001</v>
      </c>
      <c r="G1313" s="854">
        <v>11677.133620000001</v>
      </c>
      <c r="H1313" s="855">
        <v>-0.16427531248547567</v>
      </c>
      <c r="I1313" s="854">
        <v>11291.10493</v>
      </c>
      <c r="J1313" s="855">
        <v>3.4188743474904637E-2</v>
      </c>
      <c r="K1313" s="854">
        <v>135230.79307000001</v>
      </c>
      <c r="L1313" s="854">
        <v>122293.05374</v>
      </c>
      <c r="M1313" s="855">
        <v>-9.5671548145864982E-2</v>
      </c>
      <c r="O1313" t="s">
        <v>497</v>
      </c>
      <c r="P1313">
        <v>1636.68083</v>
      </c>
      <c r="Q1313">
        <v>302.53514999999999</v>
      </c>
      <c r="R1313">
        <v>-0.81515323913215265</v>
      </c>
      <c r="S1313">
        <v>13972.464610000001</v>
      </c>
      <c r="T1313">
        <v>11677.133620000001</v>
      </c>
      <c r="U1313">
        <v>-0.16427531248547567</v>
      </c>
      <c r="V1313">
        <v>11291.10493</v>
      </c>
      <c r="W1313">
        <v>3.4188743474904637E-2</v>
      </c>
      <c r="X1313">
        <v>135230.79307000001</v>
      </c>
      <c r="Y1313">
        <v>122293.05374</v>
      </c>
      <c r="Z1313">
        <v>-9.5671548145864982E-2</v>
      </c>
      <c r="AC1313" t="s">
        <v>497</v>
      </c>
      <c r="AD1313">
        <v>122293.05374</v>
      </c>
      <c r="AF1313" t="s">
        <v>497</v>
      </c>
      <c r="AG1313">
        <v>-9.5671548145864982E-2</v>
      </c>
    </row>
    <row r="1314" spans="1:33" hidden="1">
      <c r="A1314" s="851" t="s">
        <v>5132</v>
      </c>
      <c r="B1314" s="851" t="s">
        <v>497</v>
      </c>
      <c r="C1314" s="854">
        <v>1391.231</v>
      </c>
      <c r="D1314" s="854">
        <v>0</v>
      </c>
      <c r="E1314" s="855">
        <v>-1</v>
      </c>
      <c r="F1314" s="854">
        <v>33951.433680000002</v>
      </c>
      <c r="G1314" s="854">
        <v>30560.255229999999</v>
      </c>
      <c r="H1314" s="855">
        <v>-9.9883217950753833E-2</v>
      </c>
      <c r="I1314" s="854">
        <v>45188.551019999999</v>
      </c>
      <c r="J1314" s="855">
        <v>-0.323716858801816</v>
      </c>
      <c r="K1314" s="854">
        <v>271260.91514</v>
      </c>
      <c r="L1314" s="854">
        <v>290020.21054</v>
      </c>
      <c r="M1314" s="855">
        <v>6.9155909874882626E-2</v>
      </c>
      <c r="O1314" t="s">
        <v>497</v>
      </c>
      <c r="P1314">
        <v>1391.231</v>
      </c>
      <c r="Q1314">
        <v>0</v>
      </c>
      <c r="R1314">
        <v>-1</v>
      </c>
      <c r="S1314">
        <v>33951.433680000002</v>
      </c>
      <c r="T1314">
        <v>30560.255229999999</v>
      </c>
      <c r="U1314">
        <v>-9.9883217950753833E-2</v>
      </c>
      <c r="V1314">
        <v>45188.551019999999</v>
      </c>
      <c r="W1314">
        <v>-0.323716858801816</v>
      </c>
      <c r="X1314">
        <v>271260.91514</v>
      </c>
      <c r="Y1314">
        <v>290020.21054</v>
      </c>
      <c r="Z1314">
        <v>6.9155909874882626E-2</v>
      </c>
      <c r="AC1314" t="s">
        <v>497</v>
      </c>
      <c r="AD1314">
        <v>290020.21054</v>
      </c>
      <c r="AF1314" t="s">
        <v>497</v>
      </c>
      <c r="AG1314">
        <v>6.9155909874882626E-2</v>
      </c>
    </row>
    <row r="1315" spans="1:33" hidden="1">
      <c r="A1315" s="851" t="s">
        <v>5133</v>
      </c>
      <c r="B1315" s="851" t="s">
        <v>497</v>
      </c>
      <c r="C1315" s="854">
        <v>392.75096000000002</v>
      </c>
      <c r="D1315" s="854">
        <v>1.48123</v>
      </c>
      <c r="E1315" s="855">
        <v>-0.99622857700971623</v>
      </c>
      <c r="F1315" s="854">
        <v>4462.39095</v>
      </c>
      <c r="G1315" s="854">
        <v>4944.9200600000004</v>
      </c>
      <c r="H1315" s="855">
        <v>0.10813241497811843</v>
      </c>
      <c r="I1315" s="854">
        <v>4542.8729000000003</v>
      </c>
      <c r="J1315" s="855">
        <v>8.8500640200609659E-2</v>
      </c>
      <c r="K1315" s="854">
        <v>44862.82245</v>
      </c>
      <c r="L1315" s="854">
        <v>44009.291449999997</v>
      </c>
      <c r="M1315" s="855">
        <v>-1.9025352249098293E-2</v>
      </c>
      <c r="O1315" t="s">
        <v>497</v>
      </c>
      <c r="P1315">
        <v>392.75096000000002</v>
      </c>
      <c r="Q1315">
        <v>1.48123</v>
      </c>
      <c r="R1315">
        <v>-0.99622857700971623</v>
      </c>
      <c r="S1315">
        <v>4462.39095</v>
      </c>
      <c r="T1315">
        <v>4944.9200600000004</v>
      </c>
      <c r="U1315">
        <v>0.10813241497811843</v>
      </c>
      <c r="V1315">
        <v>4542.8729000000003</v>
      </c>
      <c r="W1315">
        <v>8.8500640200609659E-2</v>
      </c>
      <c r="X1315">
        <v>44862.82245</v>
      </c>
      <c r="Y1315">
        <v>44009.291449999997</v>
      </c>
      <c r="Z1315">
        <v>-1.9025352249098293E-2</v>
      </c>
      <c r="AC1315" t="s">
        <v>497</v>
      </c>
      <c r="AD1315">
        <v>44009.291449999997</v>
      </c>
      <c r="AF1315" t="s">
        <v>497</v>
      </c>
      <c r="AG1315">
        <v>-1.9025352249098293E-2</v>
      </c>
    </row>
    <row r="1316" spans="1:33" hidden="1">
      <c r="A1316" s="851" t="s">
        <v>5134</v>
      </c>
      <c r="B1316" s="851" t="s">
        <v>497</v>
      </c>
      <c r="C1316" s="854">
        <v>1133.6840299999999</v>
      </c>
      <c r="D1316" s="854">
        <v>86.646529999999998</v>
      </c>
      <c r="E1316" s="855">
        <v>-0.92357082951940317</v>
      </c>
      <c r="F1316" s="854">
        <v>9311.9040700000005</v>
      </c>
      <c r="G1316" s="854">
        <v>12636.823410000001</v>
      </c>
      <c r="H1316" s="855">
        <v>0.3570611676200397</v>
      </c>
      <c r="I1316" s="854">
        <v>14623.221020000001</v>
      </c>
      <c r="J1316" s="855">
        <v>-0.13583858216211242</v>
      </c>
      <c r="K1316" s="854">
        <v>60105.972199999997</v>
      </c>
      <c r="L1316" s="854">
        <v>93912.333970000007</v>
      </c>
      <c r="M1316" s="855">
        <v>0.56244596888826326</v>
      </c>
      <c r="O1316" t="s">
        <v>497</v>
      </c>
      <c r="P1316">
        <v>1133.6840299999999</v>
      </c>
      <c r="Q1316">
        <v>86.646529999999998</v>
      </c>
      <c r="R1316">
        <v>-0.92357082951940317</v>
      </c>
      <c r="S1316">
        <v>9311.9040700000005</v>
      </c>
      <c r="T1316">
        <v>12636.823410000001</v>
      </c>
      <c r="U1316">
        <v>0.3570611676200397</v>
      </c>
      <c r="V1316">
        <v>14623.221020000001</v>
      </c>
      <c r="W1316">
        <v>-0.13583858216211242</v>
      </c>
      <c r="X1316">
        <v>60105.972199999997</v>
      </c>
      <c r="Y1316">
        <v>93912.333970000007</v>
      </c>
      <c r="Z1316">
        <v>0.56244596888826326</v>
      </c>
      <c r="AC1316" t="s">
        <v>497</v>
      </c>
      <c r="AD1316">
        <v>93912.333970000007</v>
      </c>
      <c r="AF1316" t="s">
        <v>497</v>
      </c>
      <c r="AG1316">
        <v>0.56244596888826326</v>
      </c>
    </row>
    <row r="1317" spans="1:33" hidden="1">
      <c r="A1317" s="851" t="s">
        <v>5135</v>
      </c>
      <c r="B1317" s="851" t="s">
        <v>497</v>
      </c>
      <c r="C1317" s="854">
        <v>477.80606999999998</v>
      </c>
      <c r="D1317" s="854">
        <v>0</v>
      </c>
      <c r="E1317" s="855">
        <v>-1</v>
      </c>
      <c r="F1317" s="854">
        <v>9997.7117300000009</v>
      </c>
      <c r="G1317" s="854">
        <v>10127.9905</v>
      </c>
      <c r="H1317" s="855">
        <v>1.3030858812329349E-2</v>
      </c>
      <c r="I1317" s="854">
        <v>13140.24632</v>
      </c>
      <c r="J1317" s="855">
        <v>-0.22923891581965417</v>
      </c>
      <c r="K1317" s="854">
        <v>98675.610690000001</v>
      </c>
      <c r="L1317" s="854">
        <v>95795.046249999999</v>
      </c>
      <c r="M1317" s="855">
        <v>-2.9192263618713299E-2</v>
      </c>
      <c r="O1317" t="s">
        <v>497</v>
      </c>
      <c r="P1317">
        <v>477.80606999999998</v>
      </c>
      <c r="Q1317">
        <v>0</v>
      </c>
      <c r="R1317">
        <v>-1</v>
      </c>
      <c r="S1317">
        <v>9997.7117300000009</v>
      </c>
      <c r="T1317">
        <v>10127.9905</v>
      </c>
      <c r="U1317">
        <v>1.3030858812329349E-2</v>
      </c>
      <c r="V1317">
        <v>13140.24632</v>
      </c>
      <c r="W1317">
        <v>-0.22923891581965417</v>
      </c>
      <c r="X1317">
        <v>98675.610690000001</v>
      </c>
      <c r="Y1317">
        <v>95795.046249999999</v>
      </c>
      <c r="Z1317">
        <v>-2.9192263618713299E-2</v>
      </c>
      <c r="AC1317" t="s">
        <v>497</v>
      </c>
      <c r="AD1317">
        <v>95795.046249999999</v>
      </c>
      <c r="AF1317" t="s">
        <v>497</v>
      </c>
      <c r="AG1317">
        <v>-2.9192263618713299E-2</v>
      </c>
    </row>
    <row r="1318" spans="1:33" hidden="1">
      <c r="A1318" s="851" t="s">
        <v>5136</v>
      </c>
      <c r="B1318" s="851" t="s">
        <v>497</v>
      </c>
      <c r="C1318" s="854">
        <v>261.89715999999999</v>
      </c>
      <c r="D1318" s="854">
        <v>0</v>
      </c>
      <c r="E1318" s="855">
        <v>-1</v>
      </c>
      <c r="F1318" s="854">
        <v>4170.4017700000004</v>
      </c>
      <c r="G1318" s="854">
        <v>2966.4537399999999</v>
      </c>
      <c r="H1318" s="855">
        <v>-0.28868873945447238</v>
      </c>
      <c r="I1318" s="854">
        <v>3801.1097100000002</v>
      </c>
      <c r="J1318" s="855">
        <v>-0.2195821835408166</v>
      </c>
      <c r="K1318" s="854">
        <v>34749.481820000001</v>
      </c>
      <c r="L1318" s="854">
        <v>34420.380270000001</v>
      </c>
      <c r="M1318" s="855">
        <v>-9.4706894250891072E-3</v>
      </c>
      <c r="O1318" t="s">
        <v>497</v>
      </c>
      <c r="P1318">
        <v>261.89715999999999</v>
      </c>
      <c r="Q1318">
        <v>0</v>
      </c>
      <c r="R1318">
        <v>-1</v>
      </c>
      <c r="S1318">
        <v>4170.4017700000004</v>
      </c>
      <c r="T1318">
        <v>2966.4537399999999</v>
      </c>
      <c r="U1318">
        <v>-0.28868873945447238</v>
      </c>
      <c r="V1318">
        <v>3801.1097100000002</v>
      </c>
      <c r="W1318">
        <v>-0.2195821835408166</v>
      </c>
      <c r="X1318">
        <v>34749.481820000001</v>
      </c>
      <c r="Y1318">
        <v>34420.380270000001</v>
      </c>
      <c r="Z1318">
        <v>-9.4706894250891072E-3</v>
      </c>
      <c r="AC1318" t="s">
        <v>497</v>
      </c>
      <c r="AD1318">
        <v>34420.380270000001</v>
      </c>
      <c r="AF1318" t="s">
        <v>497</v>
      </c>
      <c r="AG1318">
        <v>-9.4706894250891072E-3</v>
      </c>
    </row>
    <row r="1319" spans="1:33" hidden="1">
      <c r="A1319" s="851" t="s">
        <v>5138</v>
      </c>
      <c r="B1319" s="851" t="s">
        <v>497</v>
      </c>
      <c r="C1319" s="854">
        <v>2305.0512800000001</v>
      </c>
      <c r="D1319" s="854">
        <v>33.135440000000003</v>
      </c>
      <c r="E1319" s="855">
        <v>-0.98562485776889097</v>
      </c>
      <c r="F1319" s="854">
        <v>47478.069539999997</v>
      </c>
      <c r="G1319" s="854">
        <v>46012.223319999997</v>
      </c>
      <c r="H1319" s="855">
        <v>-3.0874174839080837E-2</v>
      </c>
      <c r="I1319" s="854">
        <v>44691.685360000003</v>
      </c>
      <c r="J1319" s="855">
        <v>2.9547732410689198E-2</v>
      </c>
      <c r="K1319" s="854">
        <v>476734.67963999999</v>
      </c>
      <c r="L1319" s="854">
        <v>494797.90279999998</v>
      </c>
      <c r="M1319" s="855">
        <v>3.7889467520257236E-2</v>
      </c>
      <c r="O1319" t="s">
        <v>497</v>
      </c>
      <c r="P1319">
        <v>2305.0512800000001</v>
      </c>
      <c r="Q1319">
        <v>33.135440000000003</v>
      </c>
      <c r="R1319">
        <v>-0.98562485776889097</v>
      </c>
      <c r="S1319">
        <v>47478.069539999997</v>
      </c>
      <c r="T1319">
        <v>46012.223319999997</v>
      </c>
      <c r="U1319">
        <v>-3.0874174839080837E-2</v>
      </c>
      <c r="V1319">
        <v>44691.685360000003</v>
      </c>
      <c r="W1319">
        <v>2.9547732410689198E-2</v>
      </c>
      <c r="X1319">
        <v>476734.67963999999</v>
      </c>
      <c r="Y1319">
        <v>494797.90279999998</v>
      </c>
      <c r="Z1319">
        <v>3.7889467520257236E-2</v>
      </c>
      <c r="AC1319" t="s">
        <v>497</v>
      </c>
      <c r="AD1319">
        <v>494797.90279999998</v>
      </c>
      <c r="AF1319" t="s">
        <v>497</v>
      </c>
      <c r="AG1319">
        <v>3.7889467520257236E-2</v>
      </c>
    </row>
    <row r="1320" spans="1:33" hidden="1">
      <c r="A1320" s="851" t="s">
        <v>5139</v>
      </c>
      <c r="B1320" s="851" t="s">
        <v>497</v>
      </c>
      <c r="C1320" s="854">
        <v>0</v>
      </c>
      <c r="D1320" s="854">
        <v>0</v>
      </c>
      <c r="E1320" s="855" t="s">
        <v>1082</v>
      </c>
      <c r="F1320" s="854">
        <v>129.89842999999999</v>
      </c>
      <c r="G1320" s="854">
        <v>734.18656999999996</v>
      </c>
      <c r="H1320" s="855">
        <v>4.6520049549482625</v>
      </c>
      <c r="I1320" s="854">
        <v>838.61451999999997</v>
      </c>
      <c r="J1320" s="855">
        <v>-0.12452437622949819</v>
      </c>
      <c r="K1320" s="854">
        <v>2180.8451700000001</v>
      </c>
      <c r="L1320" s="854">
        <v>6517.0244000000002</v>
      </c>
      <c r="M1320" s="855">
        <v>1.9883021911179508</v>
      </c>
      <c r="O1320" t="s">
        <v>497</v>
      </c>
      <c r="P1320">
        <v>0</v>
      </c>
      <c r="Q1320">
        <v>0</v>
      </c>
      <c r="R1320" t="s">
        <v>1082</v>
      </c>
      <c r="S1320">
        <v>129.89842999999999</v>
      </c>
      <c r="T1320">
        <v>734.18656999999996</v>
      </c>
      <c r="U1320">
        <v>4.6520049549482625</v>
      </c>
      <c r="V1320">
        <v>838.61451999999997</v>
      </c>
      <c r="W1320">
        <v>-0.12452437622949819</v>
      </c>
      <c r="X1320">
        <v>2180.8451700000001</v>
      </c>
      <c r="Y1320">
        <v>6517.0244000000002</v>
      </c>
      <c r="Z1320">
        <v>1.9883021911179508</v>
      </c>
      <c r="AC1320" t="s">
        <v>497</v>
      </c>
      <c r="AD1320">
        <v>6517.0244000000002</v>
      </c>
      <c r="AF1320" t="s">
        <v>497</v>
      </c>
      <c r="AG1320">
        <v>1.9883021911179508</v>
      </c>
    </row>
    <row r="1321" spans="1:33" hidden="1">
      <c r="A1321" s="851" t="s">
        <v>5140</v>
      </c>
      <c r="B1321" s="851" t="s">
        <v>497</v>
      </c>
      <c r="C1321" s="854">
        <v>476.35142000000002</v>
      </c>
      <c r="D1321" s="854">
        <v>0</v>
      </c>
      <c r="E1321" s="855">
        <v>-1</v>
      </c>
      <c r="F1321" s="854">
        <v>6394.4389099999999</v>
      </c>
      <c r="G1321" s="854">
        <v>2749.75866</v>
      </c>
      <c r="H1321" s="855">
        <v>-0.56997655326728269</v>
      </c>
      <c r="I1321" s="854">
        <v>2437.8778900000002</v>
      </c>
      <c r="J1321" s="855">
        <v>0.12793125171663111</v>
      </c>
      <c r="K1321" s="854">
        <v>46016.629699999998</v>
      </c>
      <c r="L1321" s="854">
        <v>43263.272879999997</v>
      </c>
      <c r="M1321" s="855">
        <v>-5.9833952159256021E-2</v>
      </c>
      <c r="O1321" t="s">
        <v>497</v>
      </c>
      <c r="P1321">
        <v>476.35142000000002</v>
      </c>
      <c r="Q1321">
        <v>0</v>
      </c>
      <c r="R1321">
        <v>-1</v>
      </c>
      <c r="S1321">
        <v>6394.4389099999999</v>
      </c>
      <c r="T1321">
        <v>2749.75866</v>
      </c>
      <c r="U1321">
        <v>-0.56997655326728269</v>
      </c>
      <c r="V1321">
        <v>2437.8778900000002</v>
      </c>
      <c r="W1321">
        <v>0.12793125171663111</v>
      </c>
      <c r="X1321">
        <v>46016.629699999998</v>
      </c>
      <c r="Y1321">
        <v>43263.272879999997</v>
      </c>
      <c r="Z1321">
        <v>-5.9833952159256021E-2</v>
      </c>
      <c r="AC1321" t="s">
        <v>497</v>
      </c>
      <c r="AD1321">
        <v>43263.272879999997</v>
      </c>
      <c r="AF1321" t="s">
        <v>497</v>
      </c>
      <c r="AG1321">
        <v>-5.9833952159256021E-2</v>
      </c>
    </row>
    <row r="1322" spans="1:33" hidden="1">
      <c r="A1322" s="851" t="s">
        <v>5141</v>
      </c>
      <c r="B1322" s="851" t="s">
        <v>497</v>
      </c>
      <c r="C1322" s="854">
        <v>0.33872999999999998</v>
      </c>
      <c r="D1322" s="854">
        <v>0</v>
      </c>
      <c r="E1322" s="855">
        <v>-1</v>
      </c>
      <c r="F1322" s="854">
        <v>251.10230000000001</v>
      </c>
      <c r="G1322" s="854">
        <v>169.40753000000001</v>
      </c>
      <c r="H1322" s="855">
        <v>-0.32534457071878675</v>
      </c>
      <c r="I1322" s="854">
        <v>413.22035</v>
      </c>
      <c r="J1322" s="855">
        <v>-0.59003100887940296</v>
      </c>
      <c r="K1322" s="854">
        <v>4432.8903700000001</v>
      </c>
      <c r="L1322" s="854">
        <v>3312.2323799999999</v>
      </c>
      <c r="M1322" s="855">
        <v>-0.25280525717129343</v>
      </c>
      <c r="O1322" t="s">
        <v>497</v>
      </c>
      <c r="P1322">
        <v>0.33872999999999998</v>
      </c>
      <c r="Q1322">
        <v>0</v>
      </c>
      <c r="R1322">
        <v>-1</v>
      </c>
      <c r="S1322">
        <v>251.10230000000001</v>
      </c>
      <c r="T1322">
        <v>169.40753000000001</v>
      </c>
      <c r="U1322">
        <v>-0.32534457071878675</v>
      </c>
      <c r="V1322">
        <v>413.22035</v>
      </c>
      <c r="W1322">
        <v>-0.59003100887940296</v>
      </c>
      <c r="X1322">
        <v>4432.8903700000001</v>
      </c>
      <c r="Y1322">
        <v>3312.2323799999999</v>
      </c>
      <c r="Z1322">
        <v>-0.25280525717129343</v>
      </c>
      <c r="AC1322" t="s">
        <v>497</v>
      </c>
      <c r="AD1322">
        <v>3312.2323799999999</v>
      </c>
      <c r="AF1322" t="s">
        <v>497</v>
      </c>
      <c r="AG1322">
        <v>-0.25280525717129343</v>
      </c>
    </row>
    <row r="1323" spans="1:33" hidden="1">
      <c r="A1323" s="851" t="s">
        <v>5142</v>
      </c>
      <c r="B1323" s="851" t="s">
        <v>497</v>
      </c>
      <c r="C1323" s="854">
        <v>7.9151499999999997</v>
      </c>
      <c r="D1323" s="854">
        <v>0</v>
      </c>
      <c r="E1323" s="855">
        <v>-1</v>
      </c>
      <c r="F1323" s="854">
        <v>60.932209999999998</v>
      </c>
      <c r="G1323" s="854">
        <v>80.359949999999998</v>
      </c>
      <c r="H1323" s="855">
        <v>0.31884187361659788</v>
      </c>
      <c r="I1323" s="854">
        <v>336.24786999999998</v>
      </c>
      <c r="J1323" s="855">
        <v>-0.76100978721441415</v>
      </c>
      <c r="K1323" s="854">
        <v>1354.9366500000001</v>
      </c>
      <c r="L1323" s="854">
        <v>2129.0027799999998</v>
      </c>
      <c r="M1323" s="855">
        <v>0.5712932261445578</v>
      </c>
      <c r="O1323" t="s">
        <v>497</v>
      </c>
      <c r="P1323">
        <v>7.9151499999999997</v>
      </c>
      <c r="Q1323">
        <v>0</v>
      </c>
      <c r="R1323">
        <v>-1</v>
      </c>
      <c r="S1323">
        <v>60.932209999999998</v>
      </c>
      <c r="T1323">
        <v>80.359949999999998</v>
      </c>
      <c r="U1323">
        <v>0.31884187361659788</v>
      </c>
      <c r="V1323">
        <v>336.24786999999998</v>
      </c>
      <c r="W1323">
        <v>-0.76100978721441415</v>
      </c>
      <c r="X1323">
        <v>1354.9366500000001</v>
      </c>
      <c r="Y1323">
        <v>2129.0027799999998</v>
      </c>
      <c r="Z1323">
        <v>0.5712932261445578</v>
      </c>
      <c r="AC1323" t="s">
        <v>497</v>
      </c>
      <c r="AD1323">
        <v>2129.0027799999998</v>
      </c>
      <c r="AF1323" t="s">
        <v>497</v>
      </c>
      <c r="AG1323">
        <v>0.5712932261445578</v>
      </c>
    </row>
    <row r="1324" spans="1:33" hidden="1">
      <c r="A1324" s="851" t="s">
        <v>5143</v>
      </c>
      <c r="B1324" s="851" t="s">
        <v>497</v>
      </c>
      <c r="C1324" s="854">
        <v>0</v>
      </c>
      <c r="D1324" s="854">
        <v>0</v>
      </c>
      <c r="E1324" s="855" t="s">
        <v>1082</v>
      </c>
      <c r="F1324" s="854">
        <v>0</v>
      </c>
      <c r="G1324" s="854">
        <v>2.121</v>
      </c>
      <c r="H1324" s="855" t="s">
        <v>1082</v>
      </c>
      <c r="I1324" s="854">
        <v>27.340450000000001</v>
      </c>
      <c r="J1324" s="855">
        <v>-0.92242263752059683</v>
      </c>
      <c r="K1324" s="854">
        <v>0</v>
      </c>
      <c r="L1324" s="854">
        <v>115.90989</v>
      </c>
      <c r="M1324" s="855" t="s">
        <v>1082</v>
      </c>
      <c r="O1324" t="s">
        <v>497</v>
      </c>
      <c r="P1324">
        <v>0</v>
      </c>
      <c r="Q1324">
        <v>0</v>
      </c>
      <c r="R1324" t="s">
        <v>1082</v>
      </c>
      <c r="S1324">
        <v>0</v>
      </c>
      <c r="T1324">
        <v>2.121</v>
      </c>
      <c r="U1324" t="s">
        <v>1082</v>
      </c>
      <c r="V1324">
        <v>27.340450000000001</v>
      </c>
      <c r="W1324">
        <v>-0.92242263752059683</v>
      </c>
      <c r="X1324">
        <v>0</v>
      </c>
      <c r="Y1324">
        <v>115.90989</v>
      </c>
      <c r="Z1324" t="s">
        <v>1082</v>
      </c>
      <c r="AC1324" t="s">
        <v>497</v>
      </c>
      <c r="AD1324">
        <v>115.90989</v>
      </c>
      <c r="AF1324" t="s">
        <v>497</v>
      </c>
      <c r="AG1324" t="s">
        <v>1082</v>
      </c>
    </row>
    <row r="1325" spans="1:33" hidden="1">
      <c r="A1325" s="851" t="s">
        <v>5144</v>
      </c>
      <c r="B1325" s="851" t="s">
        <v>497</v>
      </c>
      <c r="C1325" s="854">
        <v>67.49221</v>
      </c>
      <c r="D1325" s="854">
        <v>125.90136</v>
      </c>
      <c r="E1325" s="855">
        <v>0.86542061669042991</v>
      </c>
      <c r="F1325" s="854">
        <v>2319.2174300000001</v>
      </c>
      <c r="G1325" s="854">
        <v>2488.4822600000002</v>
      </c>
      <c r="H1325" s="855">
        <v>7.2983596885092483E-2</v>
      </c>
      <c r="I1325" s="854">
        <v>2451.5644900000002</v>
      </c>
      <c r="J1325" s="855">
        <v>1.5058861453813854E-2</v>
      </c>
      <c r="K1325" s="854">
        <v>38556.653689999999</v>
      </c>
      <c r="L1325" s="854">
        <v>27052.497449999999</v>
      </c>
      <c r="M1325" s="855">
        <v>-0.29837019396171571</v>
      </c>
      <c r="O1325" t="s">
        <v>497</v>
      </c>
      <c r="P1325">
        <v>67.49221</v>
      </c>
      <c r="Q1325">
        <v>125.90136</v>
      </c>
      <c r="R1325">
        <v>0.86542061669042991</v>
      </c>
      <c r="S1325">
        <v>2319.2174300000001</v>
      </c>
      <c r="T1325">
        <v>2488.4822600000002</v>
      </c>
      <c r="U1325">
        <v>7.2983596885092483E-2</v>
      </c>
      <c r="V1325">
        <v>2451.5644900000002</v>
      </c>
      <c r="W1325">
        <v>1.5058861453813854E-2</v>
      </c>
      <c r="X1325">
        <v>38556.653689999999</v>
      </c>
      <c r="Y1325">
        <v>27052.497449999999</v>
      </c>
      <c r="Z1325">
        <v>-0.29837019396171571</v>
      </c>
      <c r="AC1325" t="s">
        <v>497</v>
      </c>
      <c r="AD1325">
        <v>27052.497449999999</v>
      </c>
      <c r="AF1325" t="s">
        <v>497</v>
      </c>
      <c r="AG1325">
        <v>-0.29837019396171571</v>
      </c>
    </row>
    <row r="1326" spans="1:33" hidden="1">
      <c r="A1326" s="851" t="s">
        <v>5145</v>
      </c>
      <c r="B1326" s="851" t="s">
        <v>497</v>
      </c>
      <c r="C1326" s="854">
        <v>132.37101000000001</v>
      </c>
      <c r="D1326" s="854">
        <v>0</v>
      </c>
      <c r="E1326" s="855">
        <v>-1</v>
      </c>
      <c r="F1326" s="854">
        <v>2302.10493</v>
      </c>
      <c r="G1326" s="854">
        <v>2978.6563799999999</v>
      </c>
      <c r="H1326" s="855">
        <v>0.29388384568552217</v>
      </c>
      <c r="I1326" s="854">
        <v>2169.4495700000002</v>
      </c>
      <c r="J1326" s="855">
        <v>0.37300097738616689</v>
      </c>
      <c r="K1326" s="854">
        <v>18843.15065</v>
      </c>
      <c r="L1326" s="854">
        <v>24399.554410000001</v>
      </c>
      <c r="M1326" s="855">
        <v>0.29487657681068336</v>
      </c>
      <c r="O1326" t="s">
        <v>497</v>
      </c>
      <c r="P1326">
        <v>132.37101000000001</v>
      </c>
      <c r="Q1326">
        <v>0</v>
      </c>
      <c r="R1326">
        <v>-1</v>
      </c>
      <c r="S1326">
        <v>2302.10493</v>
      </c>
      <c r="T1326">
        <v>2978.6563799999999</v>
      </c>
      <c r="U1326">
        <v>0.29388384568552217</v>
      </c>
      <c r="V1326">
        <v>2169.4495700000002</v>
      </c>
      <c r="W1326">
        <v>0.37300097738616689</v>
      </c>
      <c r="X1326">
        <v>18843.15065</v>
      </c>
      <c r="Y1326">
        <v>24399.554410000001</v>
      </c>
      <c r="Z1326">
        <v>0.29487657681068336</v>
      </c>
      <c r="AC1326" t="s">
        <v>497</v>
      </c>
      <c r="AD1326">
        <v>24399.554410000001</v>
      </c>
      <c r="AF1326" t="s">
        <v>497</v>
      </c>
      <c r="AG1326">
        <v>0.29487657681068336</v>
      </c>
    </row>
    <row r="1327" spans="1:33" hidden="1">
      <c r="A1327" s="852" t="s">
        <v>735</v>
      </c>
      <c r="B1327" s="852" t="s">
        <v>497</v>
      </c>
      <c r="C1327" s="856">
        <v>21330.721409999998</v>
      </c>
      <c r="D1327" s="856">
        <v>845.08479</v>
      </c>
      <c r="E1327" s="857">
        <v>-0.96038179985774796</v>
      </c>
      <c r="F1327" s="856">
        <v>459954.85703999997</v>
      </c>
      <c r="G1327" s="856">
        <v>415902.51618999999</v>
      </c>
      <c r="H1327" s="857">
        <v>-9.5775357463328104E-2</v>
      </c>
      <c r="I1327" s="856">
        <v>460283.74173000001</v>
      </c>
      <c r="J1327" s="857">
        <v>-9.6421449458959585E-2</v>
      </c>
      <c r="K1327" s="856">
        <v>4036456.9413299998</v>
      </c>
      <c r="L1327" s="856">
        <v>4040917.7809299999</v>
      </c>
      <c r="M1327" s="857">
        <v>1.1051374175021778E-3</v>
      </c>
      <c r="O1327" t="s">
        <v>497</v>
      </c>
      <c r="P1327">
        <v>21330.721409999998</v>
      </c>
      <c r="Q1327">
        <v>845.08479</v>
      </c>
      <c r="R1327">
        <v>-0.96038179985774796</v>
      </c>
      <c r="S1327">
        <v>459954.85703999997</v>
      </c>
      <c r="T1327">
        <v>415902.51618999999</v>
      </c>
      <c r="U1327">
        <v>-9.5775357463328104E-2</v>
      </c>
      <c r="V1327">
        <v>460283.74173000001</v>
      </c>
      <c r="W1327">
        <v>-9.6421449458959585E-2</v>
      </c>
      <c r="X1327">
        <v>4036456.9413299998</v>
      </c>
      <c r="Y1327">
        <v>4040917.7809299999</v>
      </c>
      <c r="Z1327">
        <v>1.1051374175021778E-3</v>
      </c>
      <c r="AC1327" t="s">
        <v>497</v>
      </c>
      <c r="AD1327">
        <v>4040917.7809299999</v>
      </c>
      <c r="AF1327" t="s">
        <v>497</v>
      </c>
      <c r="AG1327">
        <v>1.1051374175021778E-3</v>
      </c>
    </row>
    <row r="1328" spans="1:33" hidden="1">
      <c r="A1328" s="851" t="s">
        <v>5119</v>
      </c>
      <c r="B1328" s="851" t="s">
        <v>498</v>
      </c>
      <c r="C1328" s="854">
        <v>2.2429100000000002</v>
      </c>
      <c r="D1328" s="854">
        <v>1.1791799999999999</v>
      </c>
      <c r="E1328" s="855">
        <v>-0.47426334538612791</v>
      </c>
      <c r="F1328" s="854">
        <v>3602.3347100000001</v>
      </c>
      <c r="G1328" s="854">
        <v>2524.8175900000001</v>
      </c>
      <c r="H1328" s="855">
        <v>-0.29911632503466068</v>
      </c>
      <c r="I1328" s="854">
        <v>3336.1119199999998</v>
      </c>
      <c r="J1328" s="855">
        <v>-0.24318558533252077</v>
      </c>
      <c r="K1328" s="854">
        <v>33884.023450000001</v>
      </c>
      <c r="L1328" s="854">
        <v>26298.665349999999</v>
      </c>
      <c r="M1328" s="855">
        <v>-0.22386237901154571</v>
      </c>
      <c r="O1328" t="s">
        <v>498</v>
      </c>
      <c r="P1328">
        <v>2.2429100000000002</v>
      </c>
      <c r="Q1328">
        <v>1.1791799999999999</v>
      </c>
      <c r="R1328">
        <v>-0.47426334538612791</v>
      </c>
      <c r="S1328">
        <v>3602.3347100000001</v>
      </c>
      <c r="T1328">
        <v>2524.8175900000001</v>
      </c>
      <c r="U1328">
        <v>-0.29911632503466068</v>
      </c>
      <c r="V1328">
        <v>3336.1119199999998</v>
      </c>
      <c r="W1328">
        <v>-0.24318558533252077</v>
      </c>
      <c r="X1328">
        <v>33884.023450000001</v>
      </c>
      <c r="Y1328">
        <v>26298.665349999999</v>
      </c>
      <c r="Z1328">
        <v>-0.22386237901154571</v>
      </c>
      <c r="AC1328" t="s">
        <v>498</v>
      </c>
      <c r="AD1328">
        <v>26298.665349999999</v>
      </c>
      <c r="AF1328" t="s">
        <v>498</v>
      </c>
      <c r="AG1328">
        <v>-0.22386237901154571</v>
      </c>
    </row>
    <row r="1329" spans="1:33" hidden="1">
      <c r="A1329" s="851" t="s">
        <v>5120</v>
      </c>
      <c r="B1329" s="851" t="s">
        <v>498</v>
      </c>
      <c r="C1329" s="854">
        <v>27.214870000000001</v>
      </c>
      <c r="D1329" s="854">
        <v>2.3885999999999998</v>
      </c>
      <c r="E1329" s="855">
        <v>-0.91223180562685036</v>
      </c>
      <c r="F1329" s="854">
        <v>448.04552999999999</v>
      </c>
      <c r="G1329" s="854">
        <v>373.19713000000002</v>
      </c>
      <c r="H1329" s="855">
        <v>-0.16705534368348673</v>
      </c>
      <c r="I1329" s="854">
        <v>696.47312999999997</v>
      </c>
      <c r="J1329" s="855">
        <v>-0.4641614817214843</v>
      </c>
      <c r="K1329" s="854">
        <v>8871.3868500000008</v>
      </c>
      <c r="L1329" s="854">
        <v>10099.24165</v>
      </c>
      <c r="M1329" s="855">
        <v>0.13840618392151383</v>
      </c>
      <c r="O1329" t="s">
        <v>498</v>
      </c>
      <c r="P1329">
        <v>27.214870000000001</v>
      </c>
      <c r="Q1329">
        <v>2.3885999999999998</v>
      </c>
      <c r="R1329">
        <v>-0.91223180562685036</v>
      </c>
      <c r="S1329">
        <v>448.04552999999999</v>
      </c>
      <c r="T1329">
        <v>373.19713000000002</v>
      </c>
      <c r="U1329">
        <v>-0.16705534368348673</v>
      </c>
      <c r="V1329">
        <v>696.47312999999997</v>
      </c>
      <c r="W1329">
        <v>-0.4641614817214843</v>
      </c>
      <c r="X1329">
        <v>8871.3868500000008</v>
      </c>
      <c r="Y1329">
        <v>10099.24165</v>
      </c>
      <c r="Z1329">
        <v>0.13840618392151383</v>
      </c>
      <c r="AC1329" t="s">
        <v>498</v>
      </c>
      <c r="AD1329">
        <v>10099.24165</v>
      </c>
      <c r="AF1329" t="s">
        <v>498</v>
      </c>
      <c r="AG1329">
        <v>0.13840618392151383</v>
      </c>
    </row>
    <row r="1330" spans="1:33" hidden="1">
      <c r="A1330" s="851" t="s">
        <v>5121</v>
      </c>
      <c r="B1330" s="851" t="s">
        <v>498</v>
      </c>
      <c r="C1330" s="854">
        <v>40.696390000000001</v>
      </c>
      <c r="D1330" s="854">
        <v>8.5819500000000009</v>
      </c>
      <c r="E1330" s="855">
        <v>-0.78912257327984126</v>
      </c>
      <c r="F1330" s="854">
        <v>320.91419999999999</v>
      </c>
      <c r="G1330" s="854">
        <v>512.54566</v>
      </c>
      <c r="H1330" s="855">
        <v>0.5971423514447165</v>
      </c>
      <c r="I1330" s="854">
        <v>561.05839000000003</v>
      </c>
      <c r="J1330" s="855">
        <v>-8.6466454944199356E-2</v>
      </c>
      <c r="K1330" s="854">
        <v>3269.2091999999998</v>
      </c>
      <c r="L1330" s="854">
        <v>4719.0895200000004</v>
      </c>
      <c r="M1330" s="855">
        <v>0.44349572979300333</v>
      </c>
      <c r="O1330" t="s">
        <v>498</v>
      </c>
      <c r="P1330">
        <v>40.696390000000001</v>
      </c>
      <c r="Q1330">
        <v>8.5819500000000009</v>
      </c>
      <c r="R1330">
        <v>-0.78912257327984126</v>
      </c>
      <c r="S1330">
        <v>320.91419999999999</v>
      </c>
      <c r="T1330">
        <v>512.54566</v>
      </c>
      <c r="U1330">
        <v>0.5971423514447165</v>
      </c>
      <c r="V1330">
        <v>561.05839000000003</v>
      </c>
      <c r="W1330">
        <v>-8.6466454944199356E-2</v>
      </c>
      <c r="X1330">
        <v>3269.2091999999998</v>
      </c>
      <c r="Y1330">
        <v>4719.0895200000004</v>
      </c>
      <c r="Z1330">
        <v>0.44349572979300333</v>
      </c>
      <c r="AC1330" t="s">
        <v>498</v>
      </c>
      <c r="AD1330">
        <v>4719.0895200000004</v>
      </c>
      <c r="AF1330" t="s">
        <v>498</v>
      </c>
      <c r="AG1330">
        <v>0.44349572979300333</v>
      </c>
    </row>
    <row r="1331" spans="1:33" hidden="1">
      <c r="A1331" s="851" t="s">
        <v>5122</v>
      </c>
      <c r="B1331" s="851" t="s">
        <v>498</v>
      </c>
      <c r="C1331" s="854">
        <v>36.473120000000002</v>
      </c>
      <c r="D1331" s="854">
        <v>18.479700000000001</v>
      </c>
      <c r="E1331" s="855">
        <v>-0.49333372083331506</v>
      </c>
      <c r="F1331" s="854">
        <v>1208.7764099999999</v>
      </c>
      <c r="G1331" s="854">
        <v>1145.2761</v>
      </c>
      <c r="H1331" s="855">
        <v>-5.2532717775324422E-2</v>
      </c>
      <c r="I1331" s="854">
        <v>1014.09326</v>
      </c>
      <c r="J1331" s="855">
        <v>0.12935973955689239</v>
      </c>
      <c r="K1331" s="854">
        <v>9571.6159599999992</v>
      </c>
      <c r="L1331" s="854">
        <v>8629.1901999999991</v>
      </c>
      <c r="M1331" s="855">
        <v>-9.8460465185650881E-2</v>
      </c>
      <c r="O1331" t="s">
        <v>498</v>
      </c>
      <c r="P1331">
        <v>36.473120000000002</v>
      </c>
      <c r="Q1331">
        <v>18.479700000000001</v>
      </c>
      <c r="R1331">
        <v>-0.49333372083331506</v>
      </c>
      <c r="S1331">
        <v>1208.7764099999999</v>
      </c>
      <c r="T1331">
        <v>1145.2761</v>
      </c>
      <c r="U1331">
        <v>-5.2532717775324422E-2</v>
      </c>
      <c r="V1331">
        <v>1014.09326</v>
      </c>
      <c r="W1331">
        <v>0.12935973955689239</v>
      </c>
      <c r="X1331">
        <v>9571.6159599999992</v>
      </c>
      <c r="Y1331">
        <v>8629.1901999999991</v>
      </c>
      <c r="Z1331">
        <v>-9.8460465185650881E-2</v>
      </c>
      <c r="AC1331" t="s">
        <v>498</v>
      </c>
      <c r="AD1331">
        <v>8629.1901999999991</v>
      </c>
      <c r="AF1331" t="s">
        <v>498</v>
      </c>
      <c r="AG1331">
        <v>-9.8460465185650881E-2</v>
      </c>
    </row>
    <row r="1332" spans="1:33" hidden="1">
      <c r="A1332" s="851" t="s">
        <v>5123</v>
      </c>
      <c r="B1332" s="851" t="s">
        <v>498</v>
      </c>
      <c r="C1332" s="854">
        <v>3.2910000000000002E-2</v>
      </c>
      <c r="D1332" s="854">
        <v>0</v>
      </c>
      <c r="E1332" s="855">
        <v>-1</v>
      </c>
      <c r="F1332" s="854">
        <v>21.890789999999999</v>
      </c>
      <c r="G1332" s="854">
        <v>3.5210400000000002</v>
      </c>
      <c r="H1332" s="855">
        <v>-0.83915427446885194</v>
      </c>
      <c r="I1332" s="854">
        <v>18.936209999999999</v>
      </c>
      <c r="J1332" s="855">
        <v>-0.81405782888973033</v>
      </c>
      <c r="K1332" s="854">
        <v>101.11114999999999</v>
      </c>
      <c r="L1332" s="854">
        <v>144.58803</v>
      </c>
      <c r="M1332" s="855">
        <v>0.42999095549798416</v>
      </c>
      <c r="O1332" t="s">
        <v>498</v>
      </c>
      <c r="P1332">
        <v>3.2910000000000002E-2</v>
      </c>
      <c r="Q1332">
        <v>0</v>
      </c>
      <c r="R1332">
        <v>-1</v>
      </c>
      <c r="S1332">
        <v>21.890789999999999</v>
      </c>
      <c r="T1332">
        <v>3.5210400000000002</v>
      </c>
      <c r="U1332">
        <v>-0.83915427446885194</v>
      </c>
      <c r="V1332">
        <v>18.936209999999999</v>
      </c>
      <c r="W1332">
        <v>-0.81405782888973033</v>
      </c>
      <c r="X1332">
        <v>101.11114999999999</v>
      </c>
      <c r="Y1332">
        <v>144.58803</v>
      </c>
      <c r="Z1332">
        <v>0.42999095549798416</v>
      </c>
      <c r="AC1332" t="s">
        <v>498</v>
      </c>
      <c r="AD1332">
        <v>144.58803</v>
      </c>
      <c r="AF1332" t="s">
        <v>498</v>
      </c>
      <c r="AG1332">
        <v>0.42999095549798416</v>
      </c>
    </row>
    <row r="1333" spans="1:33">
      <c r="A1333" s="851" t="s">
        <v>5124</v>
      </c>
      <c r="B1333" s="851" t="s">
        <v>498</v>
      </c>
      <c r="C1333" s="854">
        <v>4.08711</v>
      </c>
      <c r="D1333" s="854">
        <v>3.7869100000000002</v>
      </c>
      <c r="E1333" s="855">
        <v>-7.3450433191179054E-2</v>
      </c>
      <c r="F1333" s="854">
        <v>2184.35374</v>
      </c>
      <c r="G1333" s="854">
        <v>408.81945999999999</v>
      </c>
      <c r="H1333" s="855">
        <v>-0.81284191634638814</v>
      </c>
      <c r="I1333" s="854">
        <v>999.76385000000005</v>
      </c>
      <c r="J1333" s="855">
        <v>-0.59108397448057359</v>
      </c>
      <c r="K1333" s="854">
        <v>23189.922419999999</v>
      </c>
      <c r="L1333" s="854">
        <v>15472.501990000001</v>
      </c>
      <c r="M1333" s="855">
        <v>-0.33279198999579918</v>
      </c>
      <c r="O1333" t="s">
        <v>498</v>
      </c>
      <c r="P1333">
        <v>4.08711</v>
      </c>
      <c r="Q1333">
        <v>3.7869100000000002</v>
      </c>
      <c r="R1333">
        <v>-7.3450433191179054E-2</v>
      </c>
      <c r="S1333">
        <v>2184.35374</v>
      </c>
      <c r="T1333">
        <v>408.81945999999999</v>
      </c>
      <c r="U1333">
        <v>-0.81284191634638814</v>
      </c>
      <c r="V1333">
        <v>999.76385000000005</v>
      </c>
      <c r="W1333">
        <v>-0.59108397448057359</v>
      </c>
      <c r="X1333">
        <v>23189.922419999999</v>
      </c>
      <c r="Y1333">
        <v>15472.501990000001</v>
      </c>
      <c r="Z1333">
        <v>-0.33279198999579918</v>
      </c>
      <c r="AC1333" t="s">
        <v>498</v>
      </c>
      <c r="AD1333">
        <v>15472.501990000001</v>
      </c>
      <c r="AF1333" t="s">
        <v>498</v>
      </c>
      <c r="AG1333">
        <v>-0.33279198999579918</v>
      </c>
    </row>
    <row r="1334" spans="1:33" hidden="1">
      <c r="A1334" s="851" t="s">
        <v>5125</v>
      </c>
      <c r="B1334" s="851" t="s">
        <v>498</v>
      </c>
      <c r="C1334" s="854">
        <v>0</v>
      </c>
      <c r="D1334" s="854">
        <v>0</v>
      </c>
      <c r="E1334" s="855" t="s">
        <v>1082</v>
      </c>
      <c r="F1334" s="854">
        <v>175.43875</v>
      </c>
      <c r="G1334" s="854">
        <v>0</v>
      </c>
      <c r="H1334" s="855">
        <v>-1</v>
      </c>
      <c r="I1334" s="854">
        <v>0.69310000000000005</v>
      </c>
      <c r="J1334" s="855">
        <v>-1</v>
      </c>
      <c r="K1334" s="854">
        <v>511.55180999999999</v>
      </c>
      <c r="L1334" s="854">
        <v>39.476469999999999</v>
      </c>
      <c r="M1334" s="855">
        <v>-0.92282996711515886</v>
      </c>
      <c r="O1334" t="s">
        <v>498</v>
      </c>
      <c r="P1334">
        <v>0</v>
      </c>
      <c r="Q1334">
        <v>0</v>
      </c>
      <c r="R1334" t="s">
        <v>1082</v>
      </c>
      <c r="S1334">
        <v>175.43875</v>
      </c>
      <c r="T1334">
        <v>0</v>
      </c>
      <c r="U1334">
        <v>-1</v>
      </c>
      <c r="V1334">
        <v>0.69310000000000005</v>
      </c>
      <c r="W1334">
        <v>-1</v>
      </c>
      <c r="X1334">
        <v>511.55180999999999</v>
      </c>
      <c r="Y1334">
        <v>39.476469999999999</v>
      </c>
      <c r="Z1334">
        <v>-0.92282996711515886</v>
      </c>
      <c r="AC1334" t="s">
        <v>498</v>
      </c>
      <c r="AD1334">
        <v>39.476469999999999</v>
      </c>
      <c r="AF1334" t="s">
        <v>498</v>
      </c>
      <c r="AG1334">
        <v>-0.92282996711515886</v>
      </c>
    </row>
    <row r="1335" spans="1:33" hidden="1">
      <c r="A1335" s="851" t="s">
        <v>5126</v>
      </c>
      <c r="B1335" s="851" t="s">
        <v>498</v>
      </c>
      <c r="C1335" s="854">
        <v>0</v>
      </c>
      <c r="D1335" s="854">
        <v>0</v>
      </c>
      <c r="E1335" s="855" t="s">
        <v>1082</v>
      </c>
      <c r="F1335" s="854">
        <v>0</v>
      </c>
      <c r="G1335" s="854">
        <v>0</v>
      </c>
      <c r="H1335" s="855" t="s">
        <v>1082</v>
      </c>
      <c r="I1335" s="854">
        <v>0</v>
      </c>
      <c r="J1335" s="855" t="s">
        <v>1082</v>
      </c>
      <c r="K1335" s="854">
        <v>13.718680000000001</v>
      </c>
      <c r="L1335" s="854">
        <v>9.4475800000000003</v>
      </c>
      <c r="M1335" s="855">
        <v>-0.31133461819941866</v>
      </c>
      <c r="O1335" t="s">
        <v>498</v>
      </c>
      <c r="P1335">
        <v>0</v>
      </c>
      <c r="Q1335">
        <v>0</v>
      </c>
      <c r="R1335" t="s">
        <v>1082</v>
      </c>
      <c r="S1335">
        <v>0</v>
      </c>
      <c r="T1335">
        <v>0</v>
      </c>
      <c r="U1335" t="s">
        <v>1082</v>
      </c>
      <c r="V1335">
        <v>0</v>
      </c>
      <c r="W1335" t="s">
        <v>1082</v>
      </c>
      <c r="X1335">
        <v>13.718680000000001</v>
      </c>
      <c r="Y1335">
        <v>9.4475800000000003</v>
      </c>
      <c r="Z1335">
        <v>-0.31133461819941866</v>
      </c>
      <c r="AC1335" t="s">
        <v>498</v>
      </c>
      <c r="AD1335">
        <v>9.4475800000000003</v>
      </c>
      <c r="AF1335" t="s">
        <v>498</v>
      </c>
      <c r="AG1335">
        <v>-0.31133461819941866</v>
      </c>
    </row>
    <row r="1336" spans="1:33" hidden="1">
      <c r="A1336" s="851" t="s">
        <v>5127</v>
      </c>
      <c r="B1336" s="851" t="s">
        <v>498</v>
      </c>
      <c r="C1336" s="854">
        <v>28.66779</v>
      </c>
      <c r="D1336" s="854">
        <v>0.79183999999999999</v>
      </c>
      <c r="E1336" s="855">
        <v>-0.97237875678592589</v>
      </c>
      <c r="F1336" s="854">
        <v>498.92282999999998</v>
      </c>
      <c r="G1336" s="854">
        <v>366.67327999999998</v>
      </c>
      <c r="H1336" s="855">
        <v>-0.26507015122959998</v>
      </c>
      <c r="I1336" s="854">
        <v>265.01974000000001</v>
      </c>
      <c r="J1336" s="855">
        <v>0.38356969182748402</v>
      </c>
      <c r="K1336" s="854">
        <v>2552.7767199999998</v>
      </c>
      <c r="L1336" s="854">
        <v>5341.5439800000004</v>
      </c>
      <c r="M1336" s="855">
        <v>1.0924446459226567</v>
      </c>
      <c r="O1336" t="s">
        <v>498</v>
      </c>
      <c r="P1336">
        <v>28.66779</v>
      </c>
      <c r="Q1336">
        <v>0.79183999999999999</v>
      </c>
      <c r="R1336">
        <v>-0.97237875678592589</v>
      </c>
      <c r="S1336">
        <v>498.92282999999998</v>
      </c>
      <c r="T1336">
        <v>366.67327999999998</v>
      </c>
      <c r="U1336">
        <v>-0.26507015122959998</v>
      </c>
      <c r="V1336">
        <v>265.01974000000001</v>
      </c>
      <c r="W1336">
        <v>0.38356969182748402</v>
      </c>
      <c r="X1336">
        <v>2552.7767199999998</v>
      </c>
      <c r="Y1336">
        <v>5341.5439800000004</v>
      </c>
      <c r="Z1336">
        <v>1.0924446459226567</v>
      </c>
      <c r="AC1336" t="s">
        <v>498</v>
      </c>
      <c r="AD1336">
        <v>5341.5439800000004</v>
      </c>
      <c r="AF1336" t="s">
        <v>498</v>
      </c>
      <c r="AG1336">
        <v>1.0924446459226567</v>
      </c>
    </row>
    <row r="1337" spans="1:33" hidden="1">
      <c r="A1337" s="851" t="s">
        <v>5128</v>
      </c>
      <c r="B1337" s="851" t="s">
        <v>498</v>
      </c>
      <c r="C1337" s="854">
        <v>607.29650000000004</v>
      </c>
      <c r="D1337" s="854">
        <v>392.20285000000001</v>
      </c>
      <c r="E1337" s="855">
        <v>-0.35418226517030815</v>
      </c>
      <c r="F1337" s="854">
        <v>15794.223400000001</v>
      </c>
      <c r="G1337" s="854">
        <v>20145.968830000002</v>
      </c>
      <c r="H1337" s="855">
        <v>0.27552766095482739</v>
      </c>
      <c r="I1337" s="854">
        <v>20864.385030000001</v>
      </c>
      <c r="J1337" s="855">
        <v>-3.4432656364758452E-2</v>
      </c>
      <c r="K1337" s="854">
        <v>125578.05463</v>
      </c>
      <c r="L1337" s="854">
        <v>147919.13075000001</v>
      </c>
      <c r="M1337" s="855">
        <v>0.17790589435252202</v>
      </c>
      <c r="O1337" t="s">
        <v>498</v>
      </c>
      <c r="P1337">
        <v>607.29650000000004</v>
      </c>
      <c r="Q1337">
        <v>392.20285000000001</v>
      </c>
      <c r="R1337">
        <v>-0.35418226517030815</v>
      </c>
      <c r="S1337">
        <v>15794.223400000001</v>
      </c>
      <c r="T1337">
        <v>20145.968830000002</v>
      </c>
      <c r="U1337">
        <v>0.27552766095482739</v>
      </c>
      <c r="V1337">
        <v>20864.385030000001</v>
      </c>
      <c r="W1337">
        <v>-3.4432656364758452E-2</v>
      </c>
      <c r="X1337">
        <v>125578.05463</v>
      </c>
      <c r="Y1337">
        <v>147919.13075000001</v>
      </c>
      <c r="Z1337">
        <v>0.17790589435252202</v>
      </c>
      <c r="AC1337" t="s">
        <v>498</v>
      </c>
      <c r="AD1337">
        <v>147919.13075000001</v>
      </c>
      <c r="AF1337" t="s">
        <v>498</v>
      </c>
      <c r="AG1337">
        <v>0.17790589435252202</v>
      </c>
    </row>
    <row r="1338" spans="1:33" hidden="1">
      <c r="A1338" s="851" t="s">
        <v>5129</v>
      </c>
      <c r="B1338" s="851" t="s">
        <v>498</v>
      </c>
      <c r="C1338" s="854">
        <v>1475.31539</v>
      </c>
      <c r="D1338" s="854">
        <v>2.4498799999999998</v>
      </c>
      <c r="E1338" s="855">
        <v>-0.99833941947829885</v>
      </c>
      <c r="F1338" s="854">
        <v>36741.567000000003</v>
      </c>
      <c r="G1338" s="854">
        <v>30888.508300000001</v>
      </c>
      <c r="H1338" s="855">
        <v>-0.1593034586684885</v>
      </c>
      <c r="I1338" s="854">
        <v>37547.486510000002</v>
      </c>
      <c r="J1338" s="855">
        <v>-0.17734817504299571</v>
      </c>
      <c r="K1338" s="854">
        <v>453054.64796999999</v>
      </c>
      <c r="L1338" s="854">
        <v>336650.12102000002</v>
      </c>
      <c r="M1338" s="855">
        <v>-0.25693264040347719</v>
      </c>
      <c r="O1338" t="s">
        <v>498</v>
      </c>
      <c r="P1338">
        <v>1475.31539</v>
      </c>
      <c r="Q1338">
        <v>2.4498799999999998</v>
      </c>
      <c r="R1338">
        <v>-0.99833941947829885</v>
      </c>
      <c r="S1338">
        <v>36741.567000000003</v>
      </c>
      <c r="T1338">
        <v>30888.508300000001</v>
      </c>
      <c r="U1338">
        <v>-0.1593034586684885</v>
      </c>
      <c r="V1338">
        <v>37547.486510000002</v>
      </c>
      <c r="W1338">
        <v>-0.17734817504299571</v>
      </c>
      <c r="X1338">
        <v>453054.64796999999</v>
      </c>
      <c r="Y1338">
        <v>336650.12102000002</v>
      </c>
      <c r="Z1338">
        <v>-0.25693264040347719</v>
      </c>
      <c r="AC1338" t="s">
        <v>498</v>
      </c>
      <c r="AD1338">
        <v>336650.12102000002</v>
      </c>
      <c r="AF1338" t="s">
        <v>498</v>
      </c>
      <c r="AG1338">
        <v>-0.25693264040347719</v>
      </c>
    </row>
    <row r="1339" spans="1:33" hidden="1">
      <c r="A1339" s="851" t="s">
        <v>5130</v>
      </c>
      <c r="B1339" s="851" t="s">
        <v>498</v>
      </c>
      <c r="C1339" s="854">
        <v>0.60972999999999999</v>
      </c>
      <c r="D1339" s="854">
        <v>4.4066799999999997</v>
      </c>
      <c r="E1339" s="855">
        <v>6.2272645269217515</v>
      </c>
      <c r="F1339" s="854">
        <v>430.24252000000001</v>
      </c>
      <c r="G1339" s="854">
        <v>265.98649</v>
      </c>
      <c r="H1339" s="855">
        <v>-0.38177544609026559</v>
      </c>
      <c r="I1339" s="854">
        <v>288.12119000000001</v>
      </c>
      <c r="J1339" s="855">
        <v>-7.6824269676242896E-2</v>
      </c>
      <c r="K1339" s="854">
        <v>3162.9527499999999</v>
      </c>
      <c r="L1339" s="854">
        <v>2752.6338500000002</v>
      </c>
      <c r="M1339" s="855">
        <v>-0.12972653480201368</v>
      </c>
      <c r="O1339" t="s">
        <v>498</v>
      </c>
      <c r="P1339">
        <v>0.60972999999999999</v>
      </c>
      <c r="Q1339">
        <v>4.4066799999999997</v>
      </c>
      <c r="R1339">
        <v>6.2272645269217515</v>
      </c>
      <c r="S1339">
        <v>430.24252000000001</v>
      </c>
      <c r="T1339">
        <v>265.98649</v>
      </c>
      <c r="U1339">
        <v>-0.38177544609026559</v>
      </c>
      <c r="V1339">
        <v>288.12119000000001</v>
      </c>
      <c r="W1339">
        <v>-7.6824269676242896E-2</v>
      </c>
      <c r="X1339">
        <v>3162.9527499999999</v>
      </c>
      <c r="Y1339">
        <v>2752.6338500000002</v>
      </c>
      <c r="Z1339">
        <v>-0.12972653480201368</v>
      </c>
      <c r="AC1339" t="s">
        <v>498</v>
      </c>
      <c r="AD1339">
        <v>2752.6338500000002</v>
      </c>
      <c r="AF1339" t="s">
        <v>498</v>
      </c>
      <c r="AG1339">
        <v>-0.12972653480201368</v>
      </c>
    </row>
    <row r="1340" spans="1:33" hidden="1">
      <c r="A1340" s="851" t="s">
        <v>5131</v>
      </c>
      <c r="B1340" s="851" t="s">
        <v>498</v>
      </c>
      <c r="C1340" s="854">
        <v>278.41635000000002</v>
      </c>
      <c r="D1340" s="854">
        <v>108.52679999999999</v>
      </c>
      <c r="E1340" s="855">
        <v>-0.61019961650959087</v>
      </c>
      <c r="F1340" s="854">
        <v>4293.1805700000004</v>
      </c>
      <c r="G1340" s="854">
        <v>5432.9027699999997</v>
      </c>
      <c r="H1340" s="855">
        <v>0.26547269126395001</v>
      </c>
      <c r="I1340" s="854">
        <v>5741.5841899999996</v>
      </c>
      <c r="J1340" s="855">
        <v>-5.3762412913429758E-2</v>
      </c>
      <c r="K1340" s="854">
        <v>55084.444900000002</v>
      </c>
      <c r="L1340" s="854">
        <v>47631.006959999999</v>
      </c>
      <c r="M1340" s="855">
        <v>-0.13530930471444225</v>
      </c>
      <c r="O1340" t="s">
        <v>498</v>
      </c>
      <c r="P1340">
        <v>278.41635000000002</v>
      </c>
      <c r="Q1340">
        <v>108.52679999999999</v>
      </c>
      <c r="R1340">
        <v>-0.61019961650959087</v>
      </c>
      <c r="S1340">
        <v>4293.1805700000004</v>
      </c>
      <c r="T1340">
        <v>5432.9027699999997</v>
      </c>
      <c r="U1340">
        <v>0.26547269126395001</v>
      </c>
      <c r="V1340">
        <v>5741.5841899999996</v>
      </c>
      <c r="W1340">
        <v>-5.3762412913429758E-2</v>
      </c>
      <c r="X1340">
        <v>55084.444900000002</v>
      </c>
      <c r="Y1340">
        <v>47631.006959999999</v>
      </c>
      <c r="Z1340">
        <v>-0.13530930471444225</v>
      </c>
      <c r="AC1340" t="s">
        <v>498</v>
      </c>
      <c r="AD1340">
        <v>47631.006959999999</v>
      </c>
      <c r="AF1340" t="s">
        <v>498</v>
      </c>
      <c r="AG1340">
        <v>-0.13530930471444225</v>
      </c>
    </row>
    <row r="1341" spans="1:33" hidden="1">
      <c r="A1341" s="851" t="s">
        <v>5132</v>
      </c>
      <c r="B1341" s="851" t="s">
        <v>498</v>
      </c>
      <c r="C1341" s="854">
        <v>0</v>
      </c>
      <c r="D1341" s="854">
        <v>0</v>
      </c>
      <c r="E1341" s="855" t="s">
        <v>1082</v>
      </c>
      <c r="F1341" s="854">
        <v>261.82049000000001</v>
      </c>
      <c r="G1341" s="854">
        <v>282.32350000000002</v>
      </c>
      <c r="H1341" s="855">
        <v>7.8309417265241654E-2</v>
      </c>
      <c r="I1341" s="854">
        <v>251.84099000000001</v>
      </c>
      <c r="J1341" s="855">
        <v>0.12103871573884772</v>
      </c>
      <c r="K1341" s="854">
        <v>1448.12392</v>
      </c>
      <c r="L1341" s="854">
        <v>2337.8204999999998</v>
      </c>
      <c r="M1341" s="855">
        <v>0.61437876117673684</v>
      </c>
      <c r="O1341" t="s">
        <v>498</v>
      </c>
      <c r="P1341">
        <v>0</v>
      </c>
      <c r="Q1341">
        <v>0</v>
      </c>
      <c r="R1341" t="s">
        <v>1082</v>
      </c>
      <c r="S1341">
        <v>261.82049000000001</v>
      </c>
      <c r="T1341">
        <v>282.32350000000002</v>
      </c>
      <c r="U1341">
        <v>7.8309417265241654E-2</v>
      </c>
      <c r="V1341">
        <v>251.84099000000001</v>
      </c>
      <c r="W1341">
        <v>0.12103871573884772</v>
      </c>
      <c r="X1341">
        <v>1448.12392</v>
      </c>
      <c r="Y1341">
        <v>2337.8204999999998</v>
      </c>
      <c r="Z1341">
        <v>0.61437876117673684</v>
      </c>
      <c r="AC1341" t="s">
        <v>498</v>
      </c>
      <c r="AD1341">
        <v>2337.8204999999998</v>
      </c>
      <c r="AF1341" t="s">
        <v>498</v>
      </c>
      <c r="AG1341">
        <v>0.61437876117673684</v>
      </c>
    </row>
    <row r="1342" spans="1:33" hidden="1">
      <c r="A1342" s="851" t="s">
        <v>5133</v>
      </c>
      <c r="B1342" s="851" t="s">
        <v>498</v>
      </c>
      <c r="C1342" s="854">
        <v>34.679949999999998</v>
      </c>
      <c r="D1342" s="854">
        <v>11.40419</v>
      </c>
      <c r="E1342" s="855">
        <v>-0.67115898379322925</v>
      </c>
      <c r="F1342" s="854">
        <v>381.06216000000001</v>
      </c>
      <c r="G1342" s="854">
        <v>229.0703</v>
      </c>
      <c r="H1342" s="855">
        <v>-0.3988636919498908</v>
      </c>
      <c r="I1342" s="854">
        <v>447.93508000000003</v>
      </c>
      <c r="J1342" s="855">
        <v>-0.48860825992909507</v>
      </c>
      <c r="K1342" s="854">
        <v>3785.8918600000002</v>
      </c>
      <c r="L1342" s="854">
        <v>3665.9160099999999</v>
      </c>
      <c r="M1342" s="855">
        <v>-3.1690247486361178E-2</v>
      </c>
      <c r="O1342" t="s">
        <v>498</v>
      </c>
      <c r="P1342">
        <v>34.679949999999998</v>
      </c>
      <c r="Q1342">
        <v>11.40419</v>
      </c>
      <c r="R1342">
        <v>-0.67115898379322925</v>
      </c>
      <c r="S1342">
        <v>381.06216000000001</v>
      </c>
      <c r="T1342">
        <v>229.0703</v>
      </c>
      <c r="U1342">
        <v>-0.3988636919498908</v>
      </c>
      <c r="V1342">
        <v>447.93508000000003</v>
      </c>
      <c r="W1342">
        <v>-0.48860825992909507</v>
      </c>
      <c r="X1342">
        <v>3785.8918600000002</v>
      </c>
      <c r="Y1342">
        <v>3665.9160099999999</v>
      </c>
      <c r="Z1342">
        <v>-3.1690247486361178E-2</v>
      </c>
      <c r="AC1342" t="s">
        <v>498</v>
      </c>
      <c r="AD1342">
        <v>3665.9160099999999</v>
      </c>
      <c r="AF1342" t="s">
        <v>498</v>
      </c>
      <c r="AG1342">
        <v>-3.1690247486361178E-2</v>
      </c>
    </row>
    <row r="1343" spans="1:33" hidden="1">
      <c r="A1343" s="851" t="s">
        <v>5134</v>
      </c>
      <c r="B1343" s="851" t="s">
        <v>498</v>
      </c>
      <c r="C1343" s="854">
        <v>1.0252300000000001</v>
      </c>
      <c r="D1343" s="854">
        <v>7.4653299999999998</v>
      </c>
      <c r="E1343" s="855">
        <v>6.281614857154004</v>
      </c>
      <c r="F1343" s="854">
        <v>585.48051999999996</v>
      </c>
      <c r="G1343" s="854">
        <v>1869.3535199999999</v>
      </c>
      <c r="H1343" s="855">
        <v>2.1928534872518046</v>
      </c>
      <c r="I1343" s="854">
        <v>1023.42547</v>
      </c>
      <c r="J1343" s="855">
        <v>0.82656536777416711</v>
      </c>
      <c r="K1343" s="854">
        <v>6610.6260400000001</v>
      </c>
      <c r="L1343" s="854">
        <v>11103.44385</v>
      </c>
      <c r="M1343" s="855">
        <v>0.67963575352993333</v>
      </c>
      <c r="O1343" t="s">
        <v>498</v>
      </c>
      <c r="P1343">
        <v>1.0252300000000001</v>
      </c>
      <c r="Q1343">
        <v>7.4653299999999998</v>
      </c>
      <c r="R1343">
        <v>6.281614857154004</v>
      </c>
      <c r="S1343">
        <v>585.48051999999996</v>
      </c>
      <c r="T1343">
        <v>1869.3535199999999</v>
      </c>
      <c r="U1343">
        <v>2.1928534872518046</v>
      </c>
      <c r="V1343">
        <v>1023.42547</v>
      </c>
      <c r="W1343">
        <v>0.82656536777416711</v>
      </c>
      <c r="X1343">
        <v>6610.6260400000001</v>
      </c>
      <c r="Y1343">
        <v>11103.44385</v>
      </c>
      <c r="Z1343">
        <v>0.67963575352993333</v>
      </c>
      <c r="AC1343" t="s">
        <v>498</v>
      </c>
      <c r="AD1343">
        <v>11103.44385</v>
      </c>
      <c r="AF1343" t="s">
        <v>498</v>
      </c>
      <c r="AG1343">
        <v>0.67963575352993333</v>
      </c>
    </row>
    <row r="1344" spans="1:33" hidden="1">
      <c r="A1344" s="851" t="s">
        <v>5135</v>
      </c>
      <c r="B1344" s="851" t="s">
        <v>498</v>
      </c>
      <c r="C1344" s="854">
        <v>0</v>
      </c>
      <c r="D1344" s="854">
        <v>0</v>
      </c>
      <c r="E1344" s="855" t="s">
        <v>1082</v>
      </c>
      <c r="F1344" s="854">
        <v>150.83561</v>
      </c>
      <c r="G1344" s="854">
        <v>268.37614000000002</v>
      </c>
      <c r="H1344" s="855">
        <v>0.77926246991675252</v>
      </c>
      <c r="I1344" s="854">
        <v>392.52008000000001</v>
      </c>
      <c r="J1344" s="855">
        <v>-0.31627411265176542</v>
      </c>
      <c r="K1344" s="854">
        <v>1089.6028899999999</v>
      </c>
      <c r="L1344" s="854">
        <v>3093.6901699999999</v>
      </c>
      <c r="M1344" s="855">
        <v>1.8392822728287737</v>
      </c>
      <c r="O1344" t="s">
        <v>498</v>
      </c>
      <c r="P1344">
        <v>0</v>
      </c>
      <c r="Q1344">
        <v>0</v>
      </c>
      <c r="R1344" t="s">
        <v>1082</v>
      </c>
      <c r="S1344">
        <v>150.83561</v>
      </c>
      <c r="T1344">
        <v>268.37614000000002</v>
      </c>
      <c r="U1344">
        <v>0.77926246991675252</v>
      </c>
      <c r="V1344">
        <v>392.52008000000001</v>
      </c>
      <c r="W1344">
        <v>-0.31627411265176542</v>
      </c>
      <c r="X1344">
        <v>1089.6028899999999</v>
      </c>
      <c r="Y1344">
        <v>3093.6901699999999</v>
      </c>
      <c r="Z1344">
        <v>1.8392822728287737</v>
      </c>
      <c r="AC1344" t="s">
        <v>498</v>
      </c>
      <c r="AD1344">
        <v>3093.6901699999999</v>
      </c>
      <c r="AF1344" t="s">
        <v>498</v>
      </c>
      <c r="AG1344">
        <v>1.8392822728287737</v>
      </c>
    </row>
    <row r="1345" spans="1:33" hidden="1">
      <c r="A1345" s="851" t="s">
        <v>5136</v>
      </c>
      <c r="B1345" s="851" t="s">
        <v>498</v>
      </c>
      <c r="C1345" s="854">
        <v>129.51242999999999</v>
      </c>
      <c r="D1345" s="854">
        <v>68.791870000000003</v>
      </c>
      <c r="E1345" s="855">
        <v>-0.46883963184074295</v>
      </c>
      <c r="F1345" s="854">
        <v>4299.1094999999996</v>
      </c>
      <c r="G1345" s="854">
        <v>4478.3711400000002</v>
      </c>
      <c r="H1345" s="855">
        <v>4.1697388726665618E-2</v>
      </c>
      <c r="I1345" s="854">
        <v>5141.9944299999997</v>
      </c>
      <c r="J1345" s="855">
        <v>-0.1290595116416724</v>
      </c>
      <c r="K1345" s="854">
        <v>43482.073100000001</v>
      </c>
      <c r="L1345" s="854">
        <v>47606.361129999998</v>
      </c>
      <c r="M1345" s="855">
        <v>9.4850308091680935E-2</v>
      </c>
      <c r="O1345" t="s">
        <v>498</v>
      </c>
      <c r="P1345">
        <v>129.51242999999999</v>
      </c>
      <c r="Q1345">
        <v>68.791870000000003</v>
      </c>
      <c r="R1345">
        <v>-0.46883963184074295</v>
      </c>
      <c r="S1345">
        <v>4299.1094999999996</v>
      </c>
      <c r="T1345">
        <v>4478.3711400000002</v>
      </c>
      <c r="U1345">
        <v>4.1697388726665618E-2</v>
      </c>
      <c r="V1345">
        <v>5141.9944299999997</v>
      </c>
      <c r="W1345">
        <v>-0.1290595116416724</v>
      </c>
      <c r="X1345">
        <v>43482.073100000001</v>
      </c>
      <c r="Y1345">
        <v>47606.361129999998</v>
      </c>
      <c r="Z1345">
        <v>9.4850308091680935E-2</v>
      </c>
      <c r="AC1345" t="s">
        <v>498</v>
      </c>
      <c r="AD1345">
        <v>47606.361129999998</v>
      </c>
      <c r="AF1345" t="s">
        <v>498</v>
      </c>
      <c r="AG1345">
        <v>9.4850308091680935E-2</v>
      </c>
    </row>
    <row r="1346" spans="1:33" hidden="1">
      <c r="A1346" s="851" t="s">
        <v>5137</v>
      </c>
      <c r="B1346" s="851" t="s">
        <v>498</v>
      </c>
      <c r="C1346" s="854">
        <v>3.5409000000000002</v>
      </c>
      <c r="D1346" s="854">
        <v>4.8599999999999997E-2</v>
      </c>
      <c r="E1346" s="855">
        <v>-0.9862746759298483</v>
      </c>
      <c r="F1346" s="854">
        <v>16.865580000000001</v>
      </c>
      <c r="G1346" s="854">
        <v>22.83372</v>
      </c>
      <c r="H1346" s="855">
        <v>0.35386509091297169</v>
      </c>
      <c r="I1346" s="854">
        <v>8.4083699999999997</v>
      </c>
      <c r="J1346" s="855">
        <v>1.7155941044459273</v>
      </c>
      <c r="K1346" s="854">
        <v>186.56166999999999</v>
      </c>
      <c r="L1346" s="854">
        <v>248.37876</v>
      </c>
      <c r="M1346" s="855">
        <v>0.33134936024104</v>
      </c>
      <c r="O1346" t="s">
        <v>498</v>
      </c>
      <c r="P1346">
        <v>3.5409000000000002</v>
      </c>
      <c r="Q1346">
        <v>4.8599999999999997E-2</v>
      </c>
      <c r="R1346">
        <v>-0.9862746759298483</v>
      </c>
      <c r="S1346">
        <v>16.865580000000001</v>
      </c>
      <c r="T1346">
        <v>22.83372</v>
      </c>
      <c r="U1346">
        <v>0.35386509091297169</v>
      </c>
      <c r="V1346">
        <v>8.4083699999999997</v>
      </c>
      <c r="W1346">
        <v>1.7155941044459273</v>
      </c>
      <c r="X1346">
        <v>186.56166999999999</v>
      </c>
      <c r="Y1346">
        <v>248.37876</v>
      </c>
      <c r="Z1346">
        <v>0.33134936024104</v>
      </c>
      <c r="AC1346" t="s">
        <v>498</v>
      </c>
      <c r="AD1346">
        <v>248.37876</v>
      </c>
      <c r="AF1346" t="s">
        <v>498</v>
      </c>
      <c r="AG1346">
        <v>0.33134936024104</v>
      </c>
    </row>
    <row r="1347" spans="1:33" hidden="1">
      <c r="A1347" s="851" t="s">
        <v>5138</v>
      </c>
      <c r="B1347" s="851" t="s">
        <v>498</v>
      </c>
      <c r="C1347" s="854">
        <v>43.959960000000002</v>
      </c>
      <c r="D1347" s="854">
        <v>4.0126299999999997</v>
      </c>
      <c r="E1347" s="855">
        <v>-0.9087207995639669</v>
      </c>
      <c r="F1347" s="854">
        <v>210.10181</v>
      </c>
      <c r="G1347" s="854">
        <v>6503.0573899999999</v>
      </c>
      <c r="H1347" s="855">
        <v>29.951934159919897</v>
      </c>
      <c r="I1347" s="854">
        <v>1465.06891</v>
      </c>
      <c r="J1347" s="855">
        <v>3.4387382365516173</v>
      </c>
      <c r="K1347" s="854">
        <v>4532.4677899999997</v>
      </c>
      <c r="L1347" s="854">
        <v>37112.027410000002</v>
      </c>
      <c r="M1347" s="855">
        <v>7.1880399661924574</v>
      </c>
      <c r="O1347" t="s">
        <v>498</v>
      </c>
      <c r="P1347">
        <v>43.959960000000002</v>
      </c>
      <c r="Q1347">
        <v>4.0126299999999997</v>
      </c>
      <c r="R1347">
        <v>-0.9087207995639669</v>
      </c>
      <c r="S1347">
        <v>210.10181</v>
      </c>
      <c r="T1347">
        <v>6503.0573899999999</v>
      </c>
      <c r="U1347">
        <v>29.951934159919897</v>
      </c>
      <c r="V1347">
        <v>1465.06891</v>
      </c>
      <c r="W1347">
        <v>3.4387382365516173</v>
      </c>
      <c r="X1347">
        <v>4532.4677899999997</v>
      </c>
      <c r="Y1347">
        <v>37112.027410000002</v>
      </c>
      <c r="Z1347">
        <v>7.1880399661924574</v>
      </c>
      <c r="AC1347" t="s">
        <v>498</v>
      </c>
      <c r="AD1347">
        <v>37112.027410000002</v>
      </c>
      <c r="AF1347" t="s">
        <v>498</v>
      </c>
      <c r="AG1347">
        <v>7.1880399661924574</v>
      </c>
    </row>
    <row r="1348" spans="1:33" hidden="1">
      <c r="A1348" s="851" t="s">
        <v>5139</v>
      </c>
      <c r="B1348" s="851" t="s">
        <v>498</v>
      </c>
      <c r="C1348" s="854">
        <v>0</v>
      </c>
      <c r="D1348" s="854">
        <v>0</v>
      </c>
      <c r="E1348" s="855" t="s">
        <v>1082</v>
      </c>
      <c r="F1348" s="854">
        <v>0</v>
      </c>
      <c r="G1348" s="854">
        <v>0</v>
      </c>
      <c r="H1348" s="855" t="s">
        <v>1082</v>
      </c>
      <c r="I1348" s="854">
        <v>0</v>
      </c>
      <c r="J1348" s="855" t="s">
        <v>1082</v>
      </c>
      <c r="K1348" s="854">
        <v>37.975859999999997</v>
      </c>
      <c r="L1348" s="854">
        <v>0.59447000000000005</v>
      </c>
      <c r="M1348" s="855">
        <v>-0.98434610829089852</v>
      </c>
      <c r="O1348" t="s">
        <v>498</v>
      </c>
      <c r="P1348">
        <v>0</v>
      </c>
      <c r="Q1348">
        <v>0</v>
      </c>
      <c r="R1348" t="s">
        <v>1082</v>
      </c>
      <c r="S1348">
        <v>0</v>
      </c>
      <c r="T1348">
        <v>0</v>
      </c>
      <c r="U1348" t="s">
        <v>1082</v>
      </c>
      <c r="V1348">
        <v>0</v>
      </c>
      <c r="W1348" t="s">
        <v>1082</v>
      </c>
      <c r="X1348">
        <v>37.975859999999997</v>
      </c>
      <c r="Y1348">
        <v>0.59447000000000005</v>
      </c>
      <c r="Z1348">
        <v>-0.98434610829089852</v>
      </c>
      <c r="AC1348" t="s">
        <v>498</v>
      </c>
      <c r="AD1348">
        <v>0.59447000000000005</v>
      </c>
      <c r="AF1348" t="s">
        <v>498</v>
      </c>
      <c r="AG1348">
        <v>-0.98434610829089852</v>
      </c>
    </row>
    <row r="1349" spans="1:33" hidden="1">
      <c r="A1349" s="851" t="s">
        <v>5140</v>
      </c>
      <c r="B1349" s="851" t="s">
        <v>498</v>
      </c>
      <c r="C1349" s="854">
        <v>0</v>
      </c>
      <c r="D1349" s="854">
        <v>0</v>
      </c>
      <c r="E1349" s="855" t="s">
        <v>1082</v>
      </c>
      <c r="F1349" s="854">
        <v>132.03335999999999</v>
      </c>
      <c r="G1349" s="854">
        <v>219.46163000000001</v>
      </c>
      <c r="H1349" s="855">
        <v>0.66216803086735077</v>
      </c>
      <c r="I1349" s="854">
        <v>57.37912</v>
      </c>
      <c r="J1349" s="855">
        <v>2.824764653065436</v>
      </c>
      <c r="K1349" s="854">
        <v>873.19671000000005</v>
      </c>
      <c r="L1349" s="854">
        <v>764.08815000000004</v>
      </c>
      <c r="M1349" s="855">
        <v>-0.12495301316469687</v>
      </c>
      <c r="O1349" t="s">
        <v>498</v>
      </c>
      <c r="P1349">
        <v>0</v>
      </c>
      <c r="Q1349">
        <v>0</v>
      </c>
      <c r="R1349" t="s">
        <v>1082</v>
      </c>
      <c r="S1349">
        <v>132.03335999999999</v>
      </c>
      <c r="T1349">
        <v>219.46163000000001</v>
      </c>
      <c r="U1349">
        <v>0.66216803086735077</v>
      </c>
      <c r="V1349">
        <v>57.37912</v>
      </c>
      <c r="W1349">
        <v>2.824764653065436</v>
      </c>
      <c r="X1349">
        <v>873.19671000000005</v>
      </c>
      <c r="Y1349">
        <v>764.08815000000004</v>
      </c>
      <c r="Z1349">
        <v>-0.12495301316469687</v>
      </c>
      <c r="AC1349" t="s">
        <v>498</v>
      </c>
      <c r="AD1349">
        <v>764.08815000000004</v>
      </c>
      <c r="AF1349" t="s">
        <v>498</v>
      </c>
      <c r="AG1349">
        <v>-0.12495301316469687</v>
      </c>
    </row>
    <row r="1350" spans="1:33" hidden="1">
      <c r="A1350" s="851" t="s">
        <v>5141</v>
      </c>
      <c r="B1350" s="851" t="s">
        <v>498</v>
      </c>
      <c r="C1350" s="854">
        <v>0</v>
      </c>
      <c r="D1350" s="854">
        <v>0</v>
      </c>
      <c r="E1350" s="855" t="s">
        <v>1082</v>
      </c>
      <c r="F1350" s="854">
        <v>0</v>
      </c>
      <c r="G1350" s="854">
        <v>0</v>
      </c>
      <c r="H1350" s="855" t="s">
        <v>1082</v>
      </c>
      <c r="I1350" s="854">
        <v>0</v>
      </c>
      <c r="J1350" s="855" t="s">
        <v>1082</v>
      </c>
      <c r="K1350" s="854">
        <v>12.545859999999999</v>
      </c>
      <c r="L1350" s="854">
        <v>0</v>
      </c>
      <c r="M1350" s="855">
        <v>-1</v>
      </c>
      <c r="O1350" t="s">
        <v>498</v>
      </c>
      <c r="P1350">
        <v>0</v>
      </c>
      <c r="Q1350">
        <v>0</v>
      </c>
      <c r="R1350" t="s">
        <v>1082</v>
      </c>
      <c r="S1350">
        <v>0</v>
      </c>
      <c r="T1350">
        <v>0</v>
      </c>
      <c r="U1350" t="s">
        <v>1082</v>
      </c>
      <c r="V1350">
        <v>0</v>
      </c>
      <c r="W1350" t="s">
        <v>1082</v>
      </c>
      <c r="X1350">
        <v>12.545859999999999</v>
      </c>
      <c r="Y1350">
        <v>0</v>
      </c>
      <c r="Z1350">
        <v>-1</v>
      </c>
      <c r="AC1350" t="s">
        <v>498</v>
      </c>
      <c r="AD1350">
        <v>0</v>
      </c>
      <c r="AF1350" t="s">
        <v>498</v>
      </c>
      <c r="AG1350">
        <v>-1</v>
      </c>
    </row>
    <row r="1351" spans="1:33" hidden="1">
      <c r="A1351" s="851" t="s">
        <v>5142</v>
      </c>
      <c r="B1351" s="851" t="s">
        <v>498</v>
      </c>
      <c r="C1351" s="854">
        <v>72.532589999999999</v>
      </c>
      <c r="D1351" s="854">
        <v>9.1485000000000003</v>
      </c>
      <c r="E1351" s="855">
        <v>-0.87387049049261856</v>
      </c>
      <c r="F1351" s="854">
        <v>1194.63498</v>
      </c>
      <c r="G1351" s="854">
        <v>944.62293</v>
      </c>
      <c r="H1351" s="855">
        <v>-0.20927903015195493</v>
      </c>
      <c r="I1351" s="854">
        <v>1151.44768</v>
      </c>
      <c r="J1351" s="855">
        <v>-0.17962149179023057</v>
      </c>
      <c r="K1351" s="854">
        <v>8133.7594799999997</v>
      </c>
      <c r="L1351" s="854">
        <v>10747.08303</v>
      </c>
      <c r="M1351" s="855">
        <v>0.32129343834494595</v>
      </c>
      <c r="O1351" t="s">
        <v>498</v>
      </c>
      <c r="P1351">
        <v>72.532589999999999</v>
      </c>
      <c r="Q1351">
        <v>9.1485000000000003</v>
      </c>
      <c r="R1351">
        <v>-0.87387049049261856</v>
      </c>
      <c r="S1351">
        <v>1194.63498</v>
      </c>
      <c r="T1351">
        <v>944.62293</v>
      </c>
      <c r="U1351">
        <v>-0.20927903015195493</v>
      </c>
      <c r="V1351">
        <v>1151.44768</v>
      </c>
      <c r="W1351">
        <v>-0.17962149179023057</v>
      </c>
      <c r="X1351">
        <v>8133.7594799999997</v>
      </c>
      <c r="Y1351">
        <v>10747.08303</v>
      </c>
      <c r="Z1351">
        <v>0.32129343834494595</v>
      </c>
      <c r="AC1351" t="s">
        <v>498</v>
      </c>
      <c r="AD1351">
        <v>10747.08303</v>
      </c>
      <c r="AF1351" t="s">
        <v>498</v>
      </c>
      <c r="AG1351">
        <v>0.32129343834494595</v>
      </c>
    </row>
    <row r="1352" spans="1:33" hidden="1">
      <c r="A1352" s="851" t="s">
        <v>5144</v>
      </c>
      <c r="B1352" s="851" t="s">
        <v>498</v>
      </c>
      <c r="C1352" s="854">
        <v>28.973410000000001</v>
      </c>
      <c r="D1352" s="854">
        <v>0</v>
      </c>
      <c r="E1352" s="855">
        <v>-1</v>
      </c>
      <c r="F1352" s="854">
        <v>1290.90895</v>
      </c>
      <c r="G1352" s="854">
        <v>369.23640999999998</v>
      </c>
      <c r="H1352" s="855">
        <v>-0.71397176384903061</v>
      </c>
      <c r="I1352" s="854">
        <v>279.11626000000001</v>
      </c>
      <c r="J1352" s="855">
        <v>0.32287674677211564</v>
      </c>
      <c r="K1352" s="854">
        <v>14444.3385</v>
      </c>
      <c r="L1352" s="854">
        <v>2839.2116299999998</v>
      </c>
      <c r="M1352" s="855">
        <v>-0.80343775313767396</v>
      </c>
      <c r="O1352" t="s">
        <v>498</v>
      </c>
      <c r="P1352">
        <v>28.973410000000001</v>
      </c>
      <c r="Q1352">
        <v>0</v>
      </c>
      <c r="R1352">
        <v>-1</v>
      </c>
      <c r="S1352">
        <v>1290.90895</v>
      </c>
      <c r="T1352">
        <v>369.23640999999998</v>
      </c>
      <c r="U1352">
        <v>-0.71397176384903061</v>
      </c>
      <c r="V1352">
        <v>279.11626000000001</v>
      </c>
      <c r="W1352">
        <v>0.32287674677211564</v>
      </c>
      <c r="X1352">
        <v>14444.3385</v>
      </c>
      <c r="Y1352">
        <v>2839.2116299999998</v>
      </c>
      <c r="Z1352">
        <v>-0.80343775313767396</v>
      </c>
      <c r="AC1352" t="s">
        <v>498</v>
      </c>
      <c r="AD1352">
        <v>2839.2116299999998</v>
      </c>
      <c r="AF1352" t="s">
        <v>498</v>
      </c>
      <c r="AG1352">
        <v>-0.80343775313767396</v>
      </c>
    </row>
    <row r="1353" spans="1:33" hidden="1">
      <c r="A1353" s="851" t="s">
        <v>5145</v>
      </c>
      <c r="B1353" s="851" t="s">
        <v>498</v>
      </c>
      <c r="C1353" s="854">
        <v>0</v>
      </c>
      <c r="D1353" s="854">
        <v>0</v>
      </c>
      <c r="E1353" s="855" t="s">
        <v>1082</v>
      </c>
      <c r="F1353" s="854">
        <v>0</v>
      </c>
      <c r="G1353" s="854">
        <v>0</v>
      </c>
      <c r="H1353" s="855" t="s">
        <v>1082</v>
      </c>
      <c r="I1353" s="854">
        <v>36.769159999999999</v>
      </c>
      <c r="J1353" s="855">
        <v>-1</v>
      </c>
      <c r="K1353" s="854">
        <v>366.87830000000002</v>
      </c>
      <c r="L1353" s="854">
        <v>634.50981000000002</v>
      </c>
      <c r="M1353" s="855">
        <v>0.72948307381494071</v>
      </c>
      <c r="O1353" t="s">
        <v>498</v>
      </c>
      <c r="P1353">
        <v>0</v>
      </c>
      <c r="Q1353">
        <v>0</v>
      </c>
      <c r="R1353" t="s">
        <v>1082</v>
      </c>
      <c r="S1353">
        <v>0</v>
      </c>
      <c r="T1353">
        <v>0</v>
      </c>
      <c r="U1353" t="s">
        <v>1082</v>
      </c>
      <c r="V1353">
        <v>36.769159999999999</v>
      </c>
      <c r="W1353">
        <v>-1</v>
      </c>
      <c r="X1353">
        <v>366.87830000000002</v>
      </c>
      <c r="Y1353">
        <v>634.50981000000002</v>
      </c>
      <c r="Z1353">
        <v>0.72948307381494071</v>
      </c>
      <c r="AC1353" t="s">
        <v>498</v>
      </c>
      <c r="AD1353">
        <v>634.50981000000002</v>
      </c>
      <c r="AF1353" t="s">
        <v>498</v>
      </c>
      <c r="AG1353">
        <v>0.72948307381494071</v>
      </c>
    </row>
    <row r="1354" spans="1:33" hidden="1">
      <c r="A1354" s="852" t="s">
        <v>735</v>
      </c>
      <c r="B1354" s="852" t="s">
        <v>498</v>
      </c>
      <c r="C1354" s="856">
        <v>2815.27754</v>
      </c>
      <c r="D1354" s="856">
        <v>643.66551000000004</v>
      </c>
      <c r="E1354" s="857">
        <v>-0.77136694309719811</v>
      </c>
      <c r="F1354" s="856">
        <v>74242.743409999995</v>
      </c>
      <c r="G1354" s="856">
        <v>77254.923330000005</v>
      </c>
      <c r="H1354" s="857">
        <v>4.0572044911722394E-2</v>
      </c>
      <c r="I1354" s="856">
        <v>81589.632070000007</v>
      </c>
      <c r="J1354" s="857">
        <v>-5.3128180995852814E-2</v>
      </c>
      <c r="K1354" s="856">
        <v>803849.45846999995</v>
      </c>
      <c r="L1354" s="856">
        <v>725859.76226999995</v>
      </c>
      <c r="M1354" s="857">
        <v>-9.7020275846725124E-2</v>
      </c>
      <c r="O1354" t="s">
        <v>498</v>
      </c>
      <c r="P1354">
        <v>2815.27754</v>
      </c>
      <c r="Q1354">
        <v>643.66551000000004</v>
      </c>
      <c r="R1354">
        <v>-0.77136694309719811</v>
      </c>
      <c r="S1354">
        <v>74242.743409999995</v>
      </c>
      <c r="T1354">
        <v>77254.923330000005</v>
      </c>
      <c r="U1354">
        <v>4.0572044911722394E-2</v>
      </c>
      <c r="V1354">
        <v>81589.632070000007</v>
      </c>
      <c r="W1354">
        <v>-5.3128180995852814E-2</v>
      </c>
      <c r="X1354">
        <v>803849.45846999995</v>
      </c>
      <c r="Y1354">
        <v>725859.76226999995</v>
      </c>
      <c r="Z1354">
        <v>-9.7020275846725124E-2</v>
      </c>
      <c r="AC1354" t="s">
        <v>498</v>
      </c>
      <c r="AD1354">
        <v>725859.76226999995</v>
      </c>
      <c r="AF1354" t="s">
        <v>498</v>
      </c>
      <c r="AG1354">
        <v>-9.7020275846725124E-2</v>
      </c>
    </row>
    <row r="1355" spans="1:33" hidden="1">
      <c r="A1355" s="851" t="s">
        <v>5119</v>
      </c>
      <c r="B1355" s="851" t="s">
        <v>499</v>
      </c>
      <c r="C1355" s="854">
        <v>777.63050999999996</v>
      </c>
      <c r="D1355" s="854">
        <v>106.52688000000001</v>
      </c>
      <c r="E1355" s="855">
        <v>-0.86301093047390842</v>
      </c>
      <c r="F1355" s="854">
        <v>8151.3929099999996</v>
      </c>
      <c r="G1355" s="854">
        <v>6541.1051299999999</v>
      </c>
      <c r="H1355" s="855">
        <v>-0.19754756000345952</v>
      </c>
      <c r="I1355" s="854">
        <v>7850.9467999999997</v>
      </c>
      <c r="J1355" s="855">
        <v>-0.16683868880629782</v>
      </c>
      <c r="K1355" s="854">
        <v>80001.109989999997</v>
      </c>
      <c r="L1355" s="854">
        <v>73260.728910000005</v>
      </c>
      <c r="M1355" s="855">
        <v>-8.4253594491908057E-2</v>
      </c>
      <c r="O1355" t="s">
        <v>499</v>
      </c>
      <c r="P1355">
        <v>777.63050999999996</v>
      </c>
      <c r="Q1355">
        <v>106.52688000000001</v>
      </c>
      <c r="R1355">
        <v>-0.86301093047390842</v>
      </c>
      <c r="S1355">
        <v>8151.3929099999996</v>
      </c>
      <c r="T1355">
        <v>6541.1051299999999</v>
      </c>
      <c r="U1355">
        <v>-0.19754756000345952</v>
      </c>
      <c r="V1355">
        <v>7850.9467999999997</v>
      </c>
      <c r="W1355">
        <v>-0.16683868880629782</v>
      </c>
      <c r="X1355">
        <v>80001.109989999997</v>
      </c>
      <c r="Y1355">
        <v>73260.728910000005</v>
      </c>
      <c r="Z1355">
        <v>-8.4253594491908057E-2</v>
      </c>
      <c r="AC1355" t="s">
        <v>499</v>
      </c>
      <c r="AD1355">
        <v>73260.728910000005</v>
      </c>
      <c r="AF1355" t="s">
        <v>499</v>
      </c>
      <c r="AG1355">
        <v>-8.4253594491908057E-2</v>
      </c>
    </row>
    <row r="1356" spans="1:33" hidden="1">
      <c r="A1356" s="851" t="s">
        <v>5120</v>
      </c>
      <c r="B1356" s="851" t="s">
        <v>499</v>
      </c>
      <c r="C1356" s="854">
        <v>23.909839999999999</v>
      </c>
      <c r="D1356" s="854">
        <v>15.672790000000001</v>
      </c>
      <c r="E1356" s="855">
        <v>-0.34450460563516938</v>
      </c>
      <c r="F1356" s="854">
        <v>615.57704999999999</v>
      </c>
      <c r="G1356" s="854">
        <v>1180.78945</v>
      </c>
      <c r="H1356" s="855">
        <v>0.91818302842836652</v>
      </c>
      <c r="I1356" s="854">
        <v>462.45116000000002</v>
      </c>
      <c r="J1356" s="855">
        <v>1.5533279016966892</v>
      </c>
      <c r="K1356" s="854">
        <v>8720.2604699999993</v>
      </c>
      <c r="L1356" s="854">
        <v>9472.7575099999995</v>
      </c>
      <c r="M1356" s="855">
        <v>8.6292954503915276E-2</v>
      </c>
      <c r="O1356" t="s">
        <v>499</v>
      </c>
      <c r="P1356">
        <v>23.909839999999999</v>
      </c>
      <c r="Q1356">
        <v>15.672790000000001</v>
      </c>
      <c r="R1356">
        <v>-0.34450460563516938</v>
      </c>
      <c r="S1356">
        <v>615.57704999999999</v>
      </c>
      <c r="T1356">
        <v>1180.78945</v>
      </c>
      <c r="U1356">
        <v>0.91818302842836652</v>
      </c>
      <c r="V1356">
        <v>462.45116000000002</v>
      </c>
      <c r="W1356">
        <v>1.5533279016966892</v>
      </c>
      <c r="X1356">
        <v>8720.2604699999993</v>
      </c>
      <c r="Y1356">
        <v>9472.7575099999995</v>
      </c>
      <c r="Z1356">
        <v>8.6292954503915276E-2</v>
      </c>
      <c r="AC1356" t="s">
        <v>499</v>
      </c>
      <c r="AD1356">
        <v>9472.7575099999995</v>
      </c>
      <c r="AF1356" t="s">
        <v>499</v>
      </c>
      <c r="AG1356">
        <v>8.6292954503915276E-2</v>
      </c>
    </row>
    <row r="1357" spans="1:33" hidden="1">
      <c r="A1357" s="851" t="s">
        <v>5121</v>
      </c>
      <c r="B1357" s="851" t="s">
        <v>499</v>
      </c>
      <c r="C1357" s="854">
        <v>41.87</v>
      </c>
      <c r="D1357" s="854">
        <v>9.3818800000000007</v>
      </c>
      <c r="E1357" s="855">
        <v>-0.77592834965368995</v>
      </c>
      <c r="F1357" s="854">
        <v>2372.9173099999998</v>
      </c>
      <c r="G1357" s="854">
        <v>4026.96272</v>
      </c>
      <c r="H1357" s="855">
        <v>0.69705143244119205</v>
      </c>
      <c r="I1357" s="854">
        <v>3146.2065499999999</v>
      </c>
      <c r="J1357" s="855">
        <v>0.27994225935356987</v>
      </c>
      <c r="K1357" s="854">
        <v>23548.46272</v>
      </c>
      <c r="L1357" s="854">
        <v>30943.29149</v>
      </c>
      <c r="M1357" s="855">
        <v>0.31402596670225447</v>
      </c>
      <c r="O1357" t="s">
        <v>499</v>
      </c>
      <c r="P1357">
        <v>41.87</v>
      </c>
      <c r="Q1357">
        <v>9.3818800000000007</v>
      </c>
      <c r="R1357">
        <v>-0.77592834965368995</v>
      </c>
      <c r="S1357">
        <v>2372.9173099999998</v>
      </c>
      <c r="T1357">
        <v>4026.96272</v>
      </c>
      <c r="U1357">
        <v>0.69705143244119205</v>
      </c>
      <c r="V1357">
        <v>3146.2065499999999</v>
      </c>
      <c r="W1357">
        <v>0.27994225935356987</v>
      </c>
      <c r="X1357">
        <v>23548.46272</v>
      </c>
      <c r="Y1357">
        <v>30943.29149</v>
      </c>
      <c r="Z1357">
        <v>0.31402596670225447</v>
      </c>
      <c r="AC1357" t="s">
        <v>499</v>
      </c>
      <c r="AD1357">
        <v>30943.29149</v>
      </c>
      <c r="AF1357" t="s">
        <v>499</v>
      </c>
      <c r="AG1357">
        <v>0.31402596670225447</v>
      </c>
    </row>
    <row r="1358" spans="1:33" hidden="1">
      <c r="A1358" s="851" t="s">
        <v>5122</v>
      </c>
      <c r="B1358" s="851" t="s">
        <v>499</v>
      </c>
      <c r="C1358" s="854">
        <v>1.32</v>
      </c>
      <c r="D1358" s="854">
        <v>6.3750299999999998</v>
      </c>
      <c r="E1358" s="855">
        <v>3.829568181818181</v>
      </c>
      <c r="F1358" s="854">
        <v>540.44191000000001</v>
      </c>
      <c r="G1358" s="854">
        <v>123.96298</v>
      </c>
      <c r="H1358" s="855">
        <v>-0.77062663404472098</v>
      </c>
      <c r="I1358" s="854">
        <v>121.62184999999999</v>
      </c>
      <c r="J1358" s="855">
        <v>1.9249254965288065E-2</v>
      </c>
      <c r="K1358" s="854">
        <v>2471.1375800000001</v>
      </c>
      <c r="L1358" s="854">
        <v>2465.8064199999999</v>
      </c>
      <c r="M1358" s="855">
        <v>-2.1573707765798478E-3</v>
      </c>
      <c r="O1358" t="s">
        <v>499</v>
      </c>
      <c r="P1358">
        <v>1.32</v>
      </c>
      <c r="Q1358">
        <v>6.3750299999999998</v>
      </c>
      <c r="R1358">
        <v>3.829568181818181</v>
      </c>
      <c r="S1358">
        <v>540.44191000000001</v>
      </c>
      <c r="T1358">
        <v>123.96298</v>
      </c>
      <c r="U1358">
        <v>-0.77062663404472098</v>
      </c>
      <c r="V1358">
        <v>121.62184999999999</v>
      </c>
      <c r="W1358">
        <v>1.9249254965288065E-2</v>
      </c>
      <c r="X1358">
        <v>2471.1375800000001</v>
      </c>
      <c r="Y1358">
        <v>2465.8064199999999</v>
      </c>
      <c r="Z1358">
        <v>-2.1573707765798478E-3</v>
      </c>
      <c r="AC1358" t="s">
        <v>499</v>
      </c>
      <c r="AD1358">
        <v>2465.8064199999999</v>
      </c>
      <c r="AF1358" t="s">
        <v>499</v>
      </c>
      <c r="AG1358">
        <v>-2.1573707765798478E-3</v>
      </c>
    </row>
    <row r="1359" spans="1:33" hidden="1">
      <c r="A1359" s="851" t="s">
        <v>5123</v>
      </c>
      <c r="B1359" s="851" t="s">
        <v>499</v>
      </c>
      <c r="C1359" s="854">
        <v>0.52500000000000002</v>
      </c>
      <c r="D1359" s="854">
        <v>0</v>
      </c>
      <c r="E1359" s="855">
        <v>-1</v>
      </c>
      <c r="F1359" s="854">
        <v>39.881779999999999</v>
      </c>
      <c r="G1359" s="854">
        <v>26.215140000000002</v>
      </c>
      <c r="H1359" s="855">
        <v>-0.34267878715543787</v>
      </c>
      <c r="I1359" s="854">
        <v>30.770219999999998</v>
      </c>
      <c r="J1359" s="855">
        <v>-0.14803534066379753</v>
      </c>
      <c r="K1359" s="854">
        <v>437.93709999999999</v>
      </c>
      <c r="L1359" s="854">
        <v>348.12831</v>
      </c>
      <c r="M1359" s="855">
        <v>-0.20507234943100272</v>
      </c>
      <c r="O1359" t="s">
        <v>499</v>
      </c>
      <c r="P1359">
        <v>0.52500000000000002</v>
      </c>
      <c r="Q1359">
        <v>0</v>
      </c>
      <c r="R1359">
        <v>-1</v>
      </c>
      <c r="S1359">
        <v>39.881779999999999</v>
      </c>
      <c r="T1359">
        <v>26.215140000000002</v>
      </c>
      <c r="U1359">
        <v>-0.34267878715543787</v>
      </c>
      <c r="V1359">
        <v>30.770219999999998</v>
      </c>
      <c r="W1359">
        <v>-0.14803534066379753</v>
      </c>
      <c r="X1359">
        <v>437.93709999999999</v>
      </c>
      <c r="Y1359">
        <v>348.12831</v>
      </c>
      <c r="Z1359">
        <v>-0.20507234943100272</v>
      </c>
      <c r="AC1359" t="s">
        <v>499</v>
      </c>
      <c r="AD1359">
        <v>348.12831</v>
      </c>
      <c r="AF1359" t="s">
        <v>499</v>
      </c>
      <c r="AG1359">
        <v>-0.20507234943100272</v>
      </c>
    </row>
    <row r="1360" spans="1:33">
      <c r="A1360" s="851" t="s">
        <v>5124</v>
      </c>
      <c r="B1360" s="851" t="s">
        <v>499</v>
      </c>
      <c r="C1360" s="854">
        <v>1.0638000000000001</v>
      </c>
      <c r="D1360" s="854">
        <v>1.2564299999999999</v>
      </c>
      <c r="E1360" s="855">
        <v>0.18107727016356434</v>
      </c>
      <c r="F1360" s="854">
        <v>277.45206999999999</v>
      </c>
      <c r="G1360" s="854">
        <v>1587.3880099999999</v>
      </c>
      <c r="H1360" s="855">
        <v>4.7213053411351371</v>
      </c>
      <c r="I1360" s="854">
        <v>1315.5868</v>
      </c>
      <c r="J1360" s="855">
        <v>0.20660074272560336</v>
      </c>
      <c r="K1360" s="854">
        <v>6518.0435100000004</v>
      </c>
      <c r="L1360" s="854">
        <v>7737.1825799999997</v>
      </c>
      <c r="M1360" s="855">
        <v>0.18704064618924265</v>
      </c>
      <c r="O1360" t="s">
        <v>499</v>
      </c>
      <c r="P1360">
        <v>1.0638000000000001</v>
      </c>
      <c r="Q1360">
        <v>1.2564299999999999</v>
      </c>
      <c r="R1360">
        <v>0.18107727016356434</v>
      </c>
      <c r="S1360">
        <v>277.45206999999999</v>
      </c>
      <c r="T1360">
        <v>1587.3880099999999</v>
      </c>
      <c r="U1360">
        <v>4.7213053411351371</v>
      </c>
      <c r="V1360">
        <v>1315.5868</v>
      </c>
      <c r="W1360">
        <v>0.20660074272560336</v>
      </c>
      <c r="X1360">
        <v>6518.0435100000004</v>
      </c>
      <c r="Y1360">
        <v>7737.1825799999997</v>
      </c>
      <c r="Z1360">
        <v>0.18704064618924265</v>
      </c>
      <c r="AC1360" t="s">
        <v>499</v>
      </c>
      <c r="AD1360">
        <v>7737.1825799999997</v>
      </c>
      <c r="AF1360" t="s">
        <v>499</v>
      </c>
      <c r="AG1360">
        <v>0.18704064618924265</v>
      </c>
    </row>
    <row r="1361" spans="1:33" hidden="1">
      <c r="A1361" s="851" t="s">
        <v>5125</v>
      </c>
      <c r="B1361" s="851" t="s">
        <v>499</v>
      </c>
      <c r="C1361" s="854">
        <v>9.01</v>
      </c>
      <c r="D1361" s="854">
        <v>0</v>
      </c>
      <c r="E1361" s="855">
        <v>-1</v>
      </c>
      <c r="F1361" s="854">
        <v>925.61224000000004</v>
      </c>
      <c r="G1361" s="854">
        <v>1593.0235600000001</v>
      </c>
      <c r="H1361" s="855">
        <v>0.72104850298868128</v>
      </c>
      <c r="I1361" s="854">
        <v>2207.3330999999998</v>
      </c>
      <c r="J1361" s="855">
        <v>-0.2783039587455105</v>
      </c>
      <c r="K1361" s="854">
        <v>17496.272540000002</v>
      </c>
      <c r="L1361" s="854">
        <v>19333.80026</v>
      </c>
      <c r="M1361" s="855">
        <v>0.10502395386211782</v>
      </c>
      <c r="O1361" t="s">
        <v>499</v>
      </c>
      <c r="P1361">
        <v>9.01</v>
      </c>
      <c r="Q1361">
        <v>0</v>
      </c>
      <c r="R1361">
        <v>-1</v>
      </c>
      <c r="S1361">
        <v>925.61224000000004</v>
      </c>
      <c r="T1361">
        <v>1593.0235600000001</v>
      </c>
      <c r="U1361">
        <v>0.72104850298868128</v>
      </c>
      <c r="V1361">
        <v>2207.3330999999998</v>
      </c>
      <c r="W1361">
        <v>-0.2783039587455105</v>
      </c>
      <c r="X1361">
        <v>17496.272540000002</v>
      </c>
      <c r="Y1361">
        <v>19333.80026</v>
      </c>
      <c r="Z1361">
        <v>0.10502395386211782</v>
      </c>
      <c r="AC1361" t="s">
        <v>499</v>
      </c>
      <c r="AD1361">
        <v>19333.80026</v>
      </c>
      <c r="AF1361" t="s">
        <v>499</v>
      </c>
      <c r="AG1361">
        <v>0.10502395386211782</v>
      </c>
    </row>
    <row r="1362" spans="1:33" hidden="1">
      <c r="A1362" s="851" t="s">
        <v>5126</v>
      </c>
      <c r="B1362" s="851" t="s">
        <v>499</v>
      </c>
      <c r="C1362" s="854">
        <v>0.99712000000000001</v>
      </c>
      <c r="D1362" s="854">
        <v>0</v>
      </c>
      <c r="E1362" s="855">
        <v>-1</v>
      </c>
      <c r="F1362" s="854">
        <v>2.25712</v>
      </c>
      <c r="G1362" s="854">
        <v>0</v>
      </c>
      <c r="H1362" s="855">
        <v>-1</v>
      </c>
      <c r="I1362" s="854">
        <v>0</v>
      </c>
      <c r="J1362" s="855" t="s">
        <v>1082</v>
      </c>
      <c r="K1362" s="854">
        <v>6297.3042999999998</v>
      </c>
      <c r="L1362" s="854">
        <v>41.328090000000003</v>
      </c>
      <c r="M1362" s="855">
        <v>-0.993437177555482</v>
      </c>
      <c r="O1362" t="s">
        <v>499</v>
      </c>
      <c r="P1362">
        <v>0.99712000000000001</v>
      </c>
      <c r="Q1362">
        <v>0</v>
      </c>
      <c r="R1362">
        <v>-1</v>
      </c>
      <c r="S1362">
        <v>2.25712</v>
      </c>
      <c r="T1362">
        <v>0</v>
      </c>
      <c r="U1362">
        <v>-1</v>
      </c>
      <c r="V1362">
        <v>0</v>
      </c>
      <c r="W1362" t="s">
        <v>1082</v>
      </c>
      <c r="X1362">
        <v>6297.3042999999998</v>
      </c>
      <c r="Y1362">
        <v>41.328090000000003</v>
      </c>
      <c r="Z1362">
        <v>-0.993437177555482</v>
      </c>
      <c r="AC1362" t="s">
        <v>499</v>
      </c>
      <c r="AD1362">
        <v>41.328090000000003</v>
      </c>
      <c r="AF1362" t="s">
        <v>499</v>
      </c>
      <c r="AG1362">
        <v>-0.993437177555482</v>
      </c>
    </row>
    <row r="1363" spans="1:33" hidden="1">
      <c r="A1363" s="851" t="s">
        <v>5127</v>
      </c>
      <c r="B1363" s="851" t="s">
        <v>499</v>
      </c>
      <c r="C1363" s="854">
        <v>9.4749999999999996</v>
      </c>
      <c r="D1363" s="854">
        <v>3.6154299999999999</v>
      </c>
      <c r="E1363" s="855">
        <v>-0.61842427440633241</v>
      </c>
      <c r="F1363" s="854">
        <v>600.91459999999995</v>
      </c>
      <c r="G1363" s="854">
        <v>433.22136</v>
      </c>
      <c r="H1363" s="855">
        <v>-0.27906334777021558</v>
      </c>
      <c r="I1363" s="854">
        <v>520.40760999999998</v>
      </c>
      <c r="J1363" s="855">
        <v>-0.1675345408573099</v>
      </c>
      <c r="K1363" s="854">
        <v>3646.9848699999998</v>
      </c>
      <c r="L1363" s="854">
        <v>4815.5423899999996</v>
      </c>
      <c r="M1363" s="855">
        <v>0.32041743019350655</v>
      </c>
      <c r="O1363" t="s">
        <v>499</v>
      </c>
      <c r="P1363">
        <v>9.4749999999999996</v>
      </c>
      <c r="Q1363">
        <v>3.6154299999999999</v>
      </c>
      <c r="R1363">
        <v>-0.61842427440633241</v>
      </c>
      <c r="S1363">
        <v>600.91459999999995</v>
      </c>
      <c r="T1363">
        <v>433.22136</v>
      </c>
      <c r="U1363">
        <v>-0.27906334777021558</v>
      </c>
      <c r="V1363">
        <v>520.40760999999998</v>
      </c>
      <c r="W1363">
        <v>-0.1675345408573099</v>
      </c>
      <c r="X1363">
        <v>3646.9848699999998</v>
      </c>
      <c r="Y1363">
        <v>4815.5423899999996</v>
      </c>
      <c r="Z1363">
        <v>0.32041743019350655</v>
      </c>
      <c r="AC1363" t="s">
        <v>499</v>
      </c>
      <c r="AD1363">
        <v>4815.5423899999996</v>
      </c>
      <c r="AF1363" t="s">
        <v>499</v>
      </c>
      <c r="AG1363">
        <v>0.32041743019350655</v>
      </c>
    </row>
    <row r="1364" spans="1:33" hidden="1">
      <c r="A1364" s="851" t="s">
        <v>5128</v>
      </c>
      <c r="B1364" s="851" t="s">
        <v>499</v>
      </c>
      <c r="C1364" s="854">
        <v>257.9314</v>
      </c>
      <c r="D1364" s="854">
        <v>0.84736999999999996</v>
      </c>
      <c r="E1364" s="855">
        <v>-0.99671474663418258</v>
      </c>
      <c r="F1364" s="854">
        <v>4506.5982999999997</v>
      </c>
      <c r="G1364" s="854">
        <v>1534.9082699999999</v>
      </c>
      <c r="H1364" s="855">
        <v>-0.6594086786035489</v>
      </c>
      <c r="I1364" s="854">
        <v>1680.8877199999999</v>
      </c>
      <c r="J1364" s="855">
        <v>-8.684663958399319E-2</v>
      </c>
      <c r="K1364" s="854">
        <v>30689.341410000001</v>
      </c>
      <c r="L1364" s="854">
        <v>28654.745289999999</v>
      </c>
      <c r="M1364" s="855">
        <v>-6.6296506426072654E-2</v>
      </c>
      <c r="O1364" t="s">
        <v>499</v>
      </c>
      <c r="P1364">
        <v>257.9314</v>
      </c>
      <c r="Q1364">
        <v>0.84736999999999996</v>
      </c>
      <c r="R1364">
        <v>-0.99671474663418258</v>
      </c>
      <c r="S1364">
        <v>4506.5982999999997</v>
      </c>
      <c r="T1364">
        <v>1534.9082699999999</v>
      </c>
      <c r="U1364">
        <v>-0.6594086786035489</v>
      </c>
      <c r="V1364">
        <v>1680.8877199999999</v>
      </c>
      <c r="W1364">
        <v>-8.684663958399319E-2</v>
      </c>
      <c r="X1364">
        <v>30689.341410000001</v>
      </c>
      <c r="Y1364">
        <v>28654.745289999999</v>
      </c>
      <c r="Z1364">
        <v>-6.6296506426072654E-2</v>
      </c>
      <c r="AC1364" t="s">
        <v>499</v>
      </c>
      <c r="AD1364">
        <v>28654.745289999999</v>
      </c>
      <c r="AF1364" t="s">
        <v>499</v>
      </c>
      <c r="AG1364">
        <v>-6.6296506426072654E-2</v>
      </c>
    </row>
    <row r="1365" spans="1:33" hidden="1">
      <c r="A1365" s="851" t="s">
        <v>5129</v>
      </c>
      <c r="B1365" s="851" t="s">
        <v>499</v>
      </c>
      <c r="C1365" s="854">
        <v>1024.85519</v>
      </c>
      <c r="D1365" s="854">
        <v>240.40438</v>
      </c>
      <c r="E1365" s="855">
        <v>-0.76542600130658456</v>
      </c>
      <c r="F1365" s="854">
        <v>48985.051249999997</v>
      </c>
      <c r="G1365" s="854">
        <v>39820.552770000002</v>
      </c>
      <c r="H1365" s="855">
        <v>-0.18708765727789245</v>
      </c>
      <c r="I1365" s="854">
        <v>40849.444080000001</v>
      </c>
      <c r="J1365" s="855">
        <v>-2.5187400542954874E-2</v>
      </c>
      <c r="K1365" s="854">
        <v>411517.81670000002</v>
      </c>
      <c r="L1365" s="854">
        <v>367824.44815000001</v>
      </c>
      <c r="M1365" s="855">
        <v>-0.10617612841257085</v>
      </c>
      <c r="O1365" t="s">
        <v>499</v>
      </c>
      <c r="P1365">
        <v>1024.85519</v>
      </c>
      <c r="Q1365">
        <v>240.40438</v>
      </c>
      <c r="R1365">
        <v>-0.76542600130658456</v>
      </c>
      <c r="S1365">
        <v>48985.051249999997</v>
      </c>
      <c r="T1365">
        <v>39820.552770000002</v>
      </c>
      <c r="U1365">
        <v>-0.18708765727789245</v>
      </c>
      <c r="V1365">
        <v>40849.444080000001</v>
      </c>
      <c r="W1365">
        <v>-2.5187400542954874E-2</v>
      </c>
      <c r="X1365">
        <v>411517.81670000002</v>
      </c>
      <c r="Y1365">
        <v>367824.44815000001</v>
      </c>
      <c r="Z1365">
        <v>-0.10617612841257085</v>
      </c>
      <c r="AC1365" t="s">
        <v>499</v>
      </c>
      <c r="AD1365">
        <v>367824.44815000001</v>
      </c>
      <c r="AF1365" t="s">
        <v>499</v>
      </c>
      <c r="AG1365">
        <v>-0.10617612841257085</v>
      </c>
    </row>
    <row r="1366" spans="1:33" hidden="1">
      <c r="A1366" s="851" t="s">
        <v>5130</v>
      </c>
      <c r="B1366" s="851" t="s">
        <v>499</v>
      </c>
      <c r="C1366" s="854">
        <v>27.658259999999999</v>
      </c>
      <c r="D1366" s="854">
        <v>52.246639999999999</v>
      </c>
      <c r="E1366" s="855">
        <v>0.88900675602875956</v>
      </c>
      <c r="F1366" s="854">
        <v>2622.6977400000001</v>
      </c>
      <c r="G1366" s="854">
        <v>2827.846</v>
      </c>
      <c r="H1366" s="855">
        <v>7.8220321339812493E-2</v>
      </c>
      <c r="I1366" s="854">
        <v>3010.0333500000002</v>
      </c>
      <c r="J1366" s="855">
        <v>-6.052668818436846E-2</v>
      </c>
      <c r="K1366" s="854">
        <v>20755.508760000001</v>
      </c>
      <c r="L1366" s="854">
        <v>19723.007669999999</v>
      </c>
      <c r="M1366" s="855">
        <v>-4.9745882018071064E-2</v>
      </c>
      <c r="O1366" t="s">
        <v>499</v>
      </c>
      <c r="P1366">
        <v>27.658259999999999</v>
      </c>
      <c r="Q1366">
        <v>52.246639999999999</v>
      </c>
      <c r="R1366">
        <v>0.88900675602875956</v>
      </c>
      <c r="S1366">
        <v>2622.6977400000001</v>
      </c>
      <c r="T1366">
        <v>2827.846</v>
      </c>
      <c r="U1366">
        <v>7.8220321339812493E-2</v>
      </c>
      <c r="V1366">
        <v>3010.0333500000002</v>
      </c>
      <c r="W1366">
        <v>-6.052668818436846E-2</v>
      </c>
      <c r="X1366">
        <v>20755.508760000001</v>
      </c>
      <c r="Y1366">
        <v>19723.007669999999</v>
      </c>
      <c r="Z1366">
        <v>-4.9745882018071064E-2</v>
      </c>
      <c r="AC1366" t="s">
        <v>499</v>
      </c>
      <c r="AD1366">
        <v>19723.007669999999</v>
      </c>
      <c r="AF1366" t="s">
        <v>499</v>
      </c>
      <c r="AG1366">
        <v>-4.9745882018071064E-2</v>
      </c>
    </row>
    <row r="1367" spans="1:33" hidden="1">
      <c r="A1367" s="851" t="s">
        <v>5131</v>
      </c>
      <c r="B1367" s="851" t="s">
        <v>499</v>
      </c>
      <c r="C1367" s="854">
        <v>278.09712000000002</v>
      </c>
      <c r="D1367" s="854">
        <v>90.059740000000005</v>
      </c>
      <c r="E1367" s="855">
        <v>-0.67615723600445765</v>
      </c>
      <c r="F1367" s="854">
        <v>9631.2598199999993</v>
      </c>
      <c r="G1367" s="854">
        <v>12021.247069999999</v>
      </c>
      <c r="H1367" s="855">
        <v>0.24814897476205777</v>
      </c>
      <c r="I1367" s="854">
        <v>12947.00957</v>
      </c>
      <c r="J1367" s="855">
        <v>-7.1503963521052705E-2</v>
      </c>
      <c r="K1367" s="854">
        <v>108762.63166</v>
      </c>
      <c r="L1367" s="854">
        <v>125059.85284000001</v>
      </c>
      <c r="M1367" s="855">
        <v>0.1498421004646735</v>
      </c>
      <c r="O1367" t="s">
        <v>499</v>
      </c>
      <c r="P1367">
        <v>278.09712000000002</v>
      </c>
      <c r="Q1367">
        <v>90.059740000000005</v>
      </c>
      <c r="R1367">
        <v>-0.67615723600445765</v>
      </c>
      <c r="S1367">
        <v>9631.2598199999993</v>
      </c>
      <c r="T1367">
        <v>12021.247069999999</v>
      </c>
      <c r="U1367">
        <v>0.24814897476205777</v>
      </c>
      <c r="V1367">
        <v>12947.00957</v>
      </c>
      <c r="W1367">
        <v>-7.1503963521052705E-2</v>
      </c>
      <c r="X1367">
        <v>108762.63166</v>
      </c>
      <c r="Y1367">
        <v>125059.85284000001</v>
      </c>
      <c r="Z1367">
        <v>0.1498421004646735</v>
      </c>
      <c r="AC1367" t="s">
        <v>499</v>
      </c>
      <c r="AD1367">
        <v>125059.85284000001</v>
      </c>
      <c r="AF1367" t="s">
        <v>499</v>
      </c>
      <c r="AG1367">
        <v>0.1498421004646735</v>
      </c>
    </row>
    <row r="1368" spans="1:33" hidden="1">
      <c r="A1368" s="851" t="s">
        <v>5132</v>
      </c>
      <c r="B1368" s="851" t="s">
        <v>499</v>
      </c>
      <c r="C1368" s="854">
        <v>224.30727999999999</v>
      </c>
      <c r="D1368" s="854">
        <v>0</v>
      </c>
      <c r="E1368" s="855">
        <v>-1</v>
      </c>
      <c r="F1368" s="854">
        <v>3081.77306</v>
      </c>
      <c r="G1368" s="854">
        <v>2923.6494200000002</v>
      </c>
      <c r="H1368" s="855">
        <v>-5.1309306987062819E-2</v>
      </c>
      <c r="I1368" s="854">
        <v>2048.7189400000002</v>
      </c>
      <c r="J1368" s="855">
        <v>0.42706223041018987</v>
      </c>
      <c r="K1368" s="854">
        <v>18835.914509999999</v>
      </c>
      <c r="L1368" s="854">
        <v>22038.433130000001</v>
      </c>
      <c r="M1368" s="855">
        <v>0.17002193433718249</v>
      </c>
      <c r="O1368" t="s">
        <v>499</v>
      </c>
      <c r="P1368">
        <v>224.30727999999999</v>
      </c>
      <c r="Q1368">
        <v>0</v>
      </c>
      <c r="R1368">
        <v>-1</v>
      </c>
      <c r="S1368">
        <v>3081.77306</v>
      </c>
      <c r="T1368">
        <v>2923.6494200000002</v>
      </c>
      <c r="U1368">
        <v>-5.1309306987062819E-2</v>
      </c>
      <c r="V1368">
        <v>2048.7189400000002</v>
      </c>
      <c r="W1368">
        <v>0.42706223041018987</v>
      </c>
      <c r="X1368">
        <v>18835.914509999999</v>
      </c>
      <c r="Y1368">
        <v>22038.433130000001</v>
      </c>
      <c r="Z1368">
        <v>0.17002193433718249</v>
      </c>
      <c r="AC1368" t="s">
        <v>499</v>
      </c>
      <c r="AD1368">
        <v>22038.433130000001</v>
      </c>
      <c r="AF1368" t="s">
        <v>499</v>
      </c>
      <c r="AG1368">
        <v>0.17002193433718249</v>
      </c>
    </row>
    <row r="1369" spans="1:33" hidden="1">
      <c r="A1369" s="851" t="s">
        <v>5133</v>
      </c>
      <c r="B1369" s="851" t="s">
        <v>499</v>
      </c>
      <c r="C1369" s="854">
        <v>292.19571999999999</v>
      </c>
      <c r="D1369" s="854">
        <v>20.646249999999998</v>
      </c>
      <c r="E1369" s="855">
        <v>-0.92934102525526385</v>
      </c>
      <c r="F1369" s="854">
        <v>4512.7346699999998</v>
      </c>
      <c r="G1369" s="854">
        <v>4134.6154200000001</v>
      </c>
      <c r="H1369" s="855">
        <v>-8.3789382192948625E-2</v>
      </c>
      <c r="I1369" s="854">
        <v>7729.5294999999996</v>
      </c>
      <c r="J1369" s="855">
        <v>-0.46508834463986448</v>
      </c>
      <c r="K1369" s="854">
        <v>36133.512060000001</v>
      </c>
      <c r="L1369" s="854">
        <v>41236.353840000003</v>
      </c>
      <c r="M1369" s="855">
        <v>0.14122185995999192</v>
      </c>
      <c r="O1369" t="s">
        <v>499</v>
      </c>
      <c r="P1369">
        <v>292.19571999999999</v>
      </c>
      <c r="Q1369">
        <v>20.646249999999998</v>
      </c>
      <c r="R1369">
        <v>-0.92934102525526385</v>
      </c>
      <c r="S1369">
        <v>4512.7346699999998</v>
      </c>
      <c r="T1369">
        <v>4134.6154200000001</v>
      </c>
      <c r="U1369">
        <v>-8.3789382192948625E-2</v>
      </c>
      <c r="V1369">
        <v>7729.5294999999996</v>
      </c>
      <c r="W1369">
        <v>-0.46508834463986448</v>
      </c>
      <c r="X1369">
        <v>36133.512060000001</v>
      </c>
      <c r="Y1369">
        <v>41236.353840000003</v>
      </c>
      <c r="Z1369">
        <v>0.14122185995999192</v>
      </c>
      <c r="AC1369" t="s">
        <v>499</v>
      </c>
      <c r="AD1369">
        <v>41236.353840000003</v>
      </c>
      <c r="AF1369" t="s">
        <v>499</v>
      </c>
      <c r="AG1369">
        <v>0.14122185995999192</v>
      </c>
    </row>
    <row r="1370" spans="1:33" hidden="1">
      <c r="A1370" s="851" t="s">
        <v>5134</v>
      </c>
      <c r="B1370" s="851" t="s">
        <v>499</v>
      </c>
      <c r="C1370" s="854">
        <v>1078.0947200000001</v>
      </c>
      <c r="D1370" s="854">
        <v>115.45086000000001</v>
      </c>
      <c r="E1370" s="855">
        <v>-0.89291213669982539</v>
      </c>
      <c r="F1370" s="854">
        <v>9126.8206699999992</v>
      </c>
      <c r="G1370" s="854">
        <v>8694.4025000000001</v>
      </c>
      <c r="H1370" s="855">
        <v>-4.7378839317108956E-2</v>
      </c>
      <c r="I1370" s="854">
        <v>10618.747429999999</v>
      </c>
      <c r="J1370" s="855">
        <v>-0.18122146163523534</v>
      </c>
      <c r="K1370" s="854">
        <v>104386.86612999999</v>
      </c>
      <c r="L1370" s="854">
        <v>105869.4906</v>
      </c>
      <c r="M1370" s="855">
        <v>1.4203170618740435E-2</v>
      </c>
      <c r="O1370" t="s">
        <v>499</v>
      </c>
      <c r="P1370">
        <v>1078.0947200000001</v>
      </c>
      <c r="Q1370">
        <v>115.45086000000001</v>
      </c>
      <c r="R1370">
        <v>-0.89291213669982539</v>
      </c>
      <c r="S1370">
        <v>9126.8206699999992</v>
      </c>
      <c r="T1370">
        <v>8694.4025000000001</v>
      </c>
      <c r="U1370">
        <v>-4.7378839317108956E-2</v>
      </c>
      <c r="V1370">
        <v>10618.747429999999</v>
      </c>
      <c r="W1370">
        <v>-0.18122146163523534</v>
      </c>
      <c r="X1370">
        <v>104386.86612999999</v>
      </c>
      <c r="Y1370">
        <v>105869.4906</v>
      </c>
      <c r="Z1370">
        <v>1.4203170618740435E-2</v>
      </c>
      <c r="AC1370" t="s">
        <v>499</v>
      </c>
      <c r="AD1370">
        <v>105869.4906</v>
      </c>
      <c r="AF1370" t="s">
        <v>499</v>
      </c>
      <c r="AG1370">
        <v>1.4203170618740435E-2</v>
      </c>
    </row>
    <row r="1371" spans="1:33" hidden="1">
      <c r="A1371" s="851" t="s">
        <v>5135</v>
      </c>
      <c r="B1371" s="851" t="s">
        <v>499</v>
      </c>
      <c r="C1371" s="854">
        <v>160.83165</v>
      </c>
      <c r="D1371" s="854">
        <v>13.45722</v>
      </c>
      <c r="E1371" s="855">
        <v>-0.91632729005764724</v>
      </c>
      <c r="F1371" s="854">
        <v>2264.4118800000001</v>
      </c>
      <c r="G1371" s="854">
        <v>2286.5554099999999</v>
      </c>
      <c r="H1371" s="855">
        <v>9.7789320907466504E-3</v>
      </c>
      <c r="I1371" s="854">
        <v>3124.74244</v>
      </c>
      <c r="J1371" s="855">
        <v>-0.26824195788757554</v>
      </c>
      <c r="K1371" s="854">
        <v>25797.586350000001</v>
      </c>
      <c r="L1371" s="854">
        <v>29071.001850000001</v>
      </c>
      <c r="M1371" s="855">
        <v>0.12688844047613768</v>
      </c>
      <c r="O1371" t="s">
        <v>499</v>
      </c>
      <c r="P1371">
        <v>160.83165</v>
      </c>
      <c r="Q1371">
        <v>13.45722</v>
      </c>
      <c r="R1371">
        <v>-0.91632729005764724</v>
      </c>
      <c r="S1371">
        <v>2264.4118800000001</v>
      </c>
      <c r="T1371">
        <v>2286.5554099999999</v>
      </c>
      <c r="U1371">
        <v>9.7789320907466504E-3</v>
      </c>
      <c r="V1371">
        <v>3124.74244</v>
      </c>
      <c r="W1371">
        <v>-0.26824195788757554</v>
      </c>
      <c r="X1371">
        <v>25797.586350000001</v>
      </c>
      <c r="Y1371">
        <v>29071.001850000001</v>
      </c>
      <c r="Z1371">
        <v>0.12688844047613768</v>
      </c>
      <c r="AC1371" t="s">
        <v>499</v>
      </c>
      <c r="AD1371">
        <v>29071.001850000001</v>
      </c>
      <c r="AF1371" t="s">
        <v>499</v>
      </c>
      <c r="AG1371">
        <v>0.12688844047613768</v>
      </c>
    </row>
    <row r="1372" spans="1:33" hidden="1">
      <c r="A1372" s="851" t="s">
        <v>5136</v>
      </c>
      <c r="B1372" s="851" t="s">
        <v>499</v>
      </c>
      <c r="C1372" s="854">
        <v>618.19483000000002</v>
      </c>
      <c r="D1372" s="854">
        <v>50.541960000000003</v>
      </c>
      <c r="E1372" s="855">
        <v>-0.91824266793043219</v>
      </c>
      <c r="F1372" s="854">
        <v>6725.7605599999997</v>
      </c>
      <c r="G1372" s="854">
        <v>5623.5769600000003</v>
      </c>
      <c r="H1372" s="855">
        <v>-0.16387493877718406</v>
      </c>
      <c r="I1372" s="854">
        <v>4998.4809400000004</v>
      </c>
      <c r="J1372" s="855">
        <v>0.12505719787740155</v>
      </c>
      <c r="K1372" s="854">
        <v>51830.958709999999</v>
      </c>
      <c r="L1372" s="854">
        <v>57487.614659999999</v>
      </c>
      <c r="M1372" s="855">
        <v>0.10913662588511275</v>
      </c>
      <c r="O1372" t="s">
        <v>499</v>
      </c>
      <c r="P1372">
        <v>618.19483000000002</v>
      </c>
      <c r="Q1372">
        <v>50.541960000000003</v>
      </c>
      <c r="R1372">
        <v>-0.91824266793043219</v>
      </c>
      <c r="S1372">
        <v>6725.7605599999997</v>
      </c>
      <c r="T1372">
        <v>5623.5769600000003</v>
      </c>
      <c r="U1372">
        <v>-0.16387493877718406</v>
      </c>
      <c r="V1372">
        <v>4998.4809400000004</v>
      </c>
      <c r="W1372">
        <v>0.12505719787740155</v>
      </c>
      <c r="X1372">
        <v>51830.958709999999</v>
      </c>
      <c r="Y1372">
        <v>57487.614659999999</v>
      </c>
      <c r="Z1372">
        <v>0.10913662588511275</v>
      </c>
      <c r="AC1372" t="s">
        <v>499</v>
      </c>
      <c r="AD1372">
        <v>57487.614659999999</v>
      </c>
      <c r="AF1372" t="s">
        <v>499</v>
      </c>
      <c r="AG1372">
        <v>0.10913662588511275</v>
      </c>
    </row>
    <row r="1373" spans="1:33" hidden="1">
      <c r="A1373" s="851" t="s">
        <v>5137</v>
      </c>
      <c r="B1373" s="851" t="s">
        <v>499</v>
      </c>
      <c r="C1373" s="854">
        <v>0</v>
      </c>
      <c r="D1373" s="854">
        <v>0</v>
      </c>
      <c r="E1373" s="855" t="s">
        <v>1082</v>
      </c>
      <c r="F1373" s="854">
        <v>3.2995199999999998</v>
      </c>
      <c r="G1373" s="854">
        <v>0.98819999999999997</v>
      </c>
      <c r="H1373" s="855">
        <v>-0.70050189118417228</v>
      </c>
      <c r="I1373" s="854">
        <v>5.7242899999999999</v>
      </c>
      <c r="J1373" s="855">
        <v>-0.82736723681015456</v>
      </c>
      <c r="K1373" s="854">
        <v>7.87697</v>
      </c>
      <c r="L1373" s="854">
        <v>17.213190000000001</v>
      </c>
      <c r="M1373" s="855">
        <v>1.185255244084972</v>
      </c>
      <c r="O1373" t="s">
        <v>499</v>
      </c>
      <c r="P1373">
        <v>0</v>
      </c>
      <c r="Q1373">
        <v>0</v>
      </c>
      <c r="R1373" t="s">
        <v>1082</v>
      </c>
      <c r="S1373">
        <v>3.2995199999999998</v>
      </c>
      <c r="T1373">
        <v>0.98819999999999997</v>
      </c>
      <c r="U1373">
        <v>-0.70050189118417228</v>
      </c>
      <c r="V1373">
        <v>5.7242899999999999</v>
      </c>
      <c r="W1373">
        <v>-0.82736723681015456</v>
      </c>
      <c r="X1373">
        <v>7.87697</v>
      </c>
      <c r="Y1373">
        <v>17.213190000000001</v>
      </c>
      <c r="Z1373">
        <v>1.185255244084972</v>
      </c>
      <c r="AC1373" t="s">
        <v>499</v>
      </c>
      <c r="AD1373">
        <v>17.213190000000001</v>
      </c>
      <c r="AF1373" t="s">
        <v>499</v>
      </c>
      <c r="AG1373">
        <v>1.185255244084972</v>
      </c>
    </row>
    <row r="1374" spans="1:33" hidden="1">
      <c r="A1374" s="851" t="s">
        <v>5138</v>
      </c>
      <c r="B1374" s="851" t="s">
        <v>499</v>
      </c>
      <c r="C1374" s="854">
        <v>168.01206999999999</v>
      </c>
      <c r="D1374" s="854">
        <v>413.64107000000001</v>
      </c>
      <c r="E1374" s="855">
        <v>1.4619723452011515</v>
      </c>
      <c r="F1374" s="854">
        <v>5023.5918199999996</v>
      </c>
      <c r="G1374" s="854">
        <v>6053.1953199999998</v>
      </c>
      <c r="H1374" s="855">
        <v>0.20495365405702892</v>
      </c>
      <c r="I1374" s="854">
        <v>4209.3793100000003</v>
      </c>
      <c r="J1374" s="855">
        <v>0.43802562663330025</v>
      </c>
      <c r="K1374" s="854">
        <v>36787.553359999998</v>
      </c>
      <c r="L1374" s="854">
        <v>57864.725729999998</v>
      </c>
      <c r="M1374" s="855">
        <v>0.57294303221909071</v>
      </c>
      <c r="O1374" t="s">
        <v>499</v>
      </c>
      <c r="P1374">
        <v>168.01206999999999</v>
      </c>
      <c r="Q1374">
        <v>413.64107000000001</v>
      </c>
      <c r="R1374">
        <v>1.4619723452011515</v>
      </c>
      <c r="S1374">
        <v>5023.5918199999996</v>
      </c>
      <c r="T1374">
        <v>6053.1953199999998</v>
      </c>
      <c r="U1374">
        <v>0.20495365405702892</v>
      </c>
      <c r="V1374">
        <v>4209.3793100000003</v>
      </c>
      <c r="W1374">
        <v>0.43802562663330025</v>
      </c>
      <c r="X1374">
        <v>36787.553359999998</v>
      </c>
      <c r="Y1374">
        <v>57864.725729999998</v>
      </c>
      <c r="Z1374">
        <v>0.57294303221909071</v>
      </c>
      <c r="AC1374" t="s">
        <v>499</v>
      </c>
      <c r="AD1374">
        <v>57864.725729999998</v>
      </c>
      <c r="AF1374" t="s">
        <v>499</v>
      </c>
      <c r="AG1374">
        <v>0.57294303221909071</v>
      </c>
    </row>
    <row r="1375" spans="1:33" hidden="1">
      <c r="A1375" s="851" t="s">
        <v>5139</v>
      </c>
      <c r="B1375" s="851" t="s">
        <v>499</v>
      </c>
      <c r="C1375" s="854">
        <v>0</v>
      </c>
      <c r="D1375" s="854">
        <v>0</v>
      </c>
      <c r="E1375" s="855" t="s">
        <v>1082</v>
      </c>
      <c r="F1375" s="854">
        <v>0.88</v>
      </c>
      <c r="G1375" s="854">
        <v>3.0129000000000001</v>
      </c>
      <c r="H1375" s="855">
        <v>2.4237500000000001</v>
      </c>
      <c r="I1375" s="854">
        <v>2.6341399999999999</v>
      </c>
      <c r="J1375" s="855">
        <v>0.14378886467689656</v>
      </c>
      <c r="K1375" s="854">
        <v>621.38262999999995</v>
      </c>
      <c r="L1375" s="854">
        <v>392.09248000000002</v>
      </c>
      <c r="M1375" s="855">
        <v>-0.3689999348710471</v>
      </c>
      <c r="O1375" t="s">
        <v>499</v>
      </c>
      <c r="P1375">
        <v>0</v>
      </c>
      <c r="Q1375">
        <v>0</v>
      </c>
      <c r="R1375" t="s">
        <v>1082</v>
      </c>
      <c r="S1375">
        <v>0.88</v>
      </c>
      <c r="T1375">
        <v>3.0129000000000001</v>
      </c>
      <c r="U1375">
        <v>2.4237500000000001</v>
      </c>
      <c r="V1375">
        <v>2.6341399999999999</v>
      </c>
      <c r="W1375">
        <v>0.14378886467689656</v>
      </c>
      <c r="X1375">
        <v>621.38262999999995</v>
      </c>
      <c r="Y1375">
        <v>392.09248000000002</v>
      </c>
      <c r="Z1375">
        <v>-0.3689999348710471</v>
      </c>
      <c r="AC1375" t="s">
        <v>499</v>
      </c>
      <c r="AD1375">
        <v>392.09248000000002</v>
      </c>
      <c r="AF1375" t="s">
        <v>499</v>
      </c>
      <c r="AG1375">
        <v>-0.3689999348710471</v>
      </c>
    </row>
    <row r="1376" spans="1:33" hidden="1">
      <c r="A1376" s="851" t="s">
        <v>5140</v>
      </c>
      <c r="B1376" s="851" t="s">
        <v>499</v>
      </c>
      <c r="C1376" s="854">
        <v>282.10288000000003</v>
      </c>
      <c r="D1376" s="854">
        <v>123.37586</v>
      </c>
      <c r="E1376" s="855">
        <v>-0.56265650318777327</v>
      </c>
      <c r="F1376" s="854">
        <v>8428.2441600000002</v>
      </c>
      <c r="G1376" s="854">
        <v>8146.3838299999998</v>
      </c>
      <c r="H1376" s="855">
        <v>-3.3442354617311043E-2</v>
      </c>
      <c r="I1376" s="854">
        <v>10583.428910000001</v>
      </c>
      <c r="J1376" s="855">
        <v>-0.23026989652638019</v>
      </c>
      <c r="K1376" s="854">
        <v>69325.261429999999</v>
      </c>
      <c r="L1376" s="854">
        <v>86142.921480000005</v>
      </c>
      <c r="M1376" s="855">
        <v>0.24259064737868097</v>
      </c>
      <c r="O1376" t="s">
        <v>499</v>
      </c>
      <c r="P1376">
        <v>282.10288000000003</v>
      </c>
      <c r="Q1376">
        <v>123.37586</v>
      </c>
      <c r="R1376">
        <v>-0.56265650318777327</v>
      </c>
      <c r="S1376">
        <v>8428.2441600000002</v>
      </c>
      <c r="T1376">
        <v>8146.3838299999998</v>
      </c>
      <c r="U1376">
        <v>-3.3442354617311043E-2</v>
      </c>
      <c r="V1376">
        <v>10583.428910000001</v>
      </c>
      <c r="W1376">
        <v>-0.23026989652638019</v>
      </c>
      <c r="X1376">
        <v>69325.261429999999</v>
      </c>
      <c r="Y1376">
        <v>86142.921480000005</v>
      </c>
      <c r="Z1376">
        <v>0.24259064737868097</v>
      </c>
      <c r="AC1376" t="s">
        <v>499</v>
      </c>
      <c r="AD1376">
        <v>86142.921480000005</v>
      </c>
      <c r="AF1376" t="s">
        <v>499</v>
      </c>
      <c r="AG1376">
        <v>0.24259064737868097</v>
      </c>
    </row>
    <row r="1377" spans="1:33" hidden="1">
      <c r="A1377" s="851" t="s">
        <v>5141</v>
      </c>
      <c r="B1377" s="851" t="s">
        <v>499</v>
      </c>
      <c r="C1377" s="854">
        <v>0</v>
      </c>
      <c r="D1377" s="854">
        <v>0</v>
      </c>
      <c r="E1377" s="855" t="s">
        <v>1082</v>
      </c>
      <c r="F1377" s="854">
        <v>233.80461</v>
      </c>
      <c r="G1377" s="854">
        <v>88.089510000000004</v>
      </c>
      <c r="H1377" s="855">
        <v>-0.62323450337442021</v>
      </c>
      <c r="I1377" s="854">
        <v>72.719130000000007</v>
      </c>
      <c r="J1377" s="855">
        <v>0.21136639010945246</v>
      </c>
      <c r="K1377" s="854">
        <v>1887.5286100000001</v>
      </c>
      <c r="L1377" s="854">
        <v>843.67534000000001</v>
      </c>
      <c r="M1377" s="855">
        <v>-0.5530264624704152</v>
      </c>
      <c r="O1377" t="s">
        <v>499</v>
      </c>
      <c r="P1377">
        <v>0</v>
      </c>
      <c r="Q1377">
        <v>0</v>
      </c>
      <c r="R1377" t="s">
        <v>1082</v>
      </c>
      <c r="S1377">
        <v>233.80461</v>
      </c>
      <c r="T1377">
        <v>88.089510000000004</v>
      </c>
      <c r="U1377">
        <v>-0.62323450337442021</v>
      </c>
      <c r="V1377">
        <v>72.719130000000007</v>
      </c>
      <c r="W1377">
        <v>0.21136639010945246</v>
      </c>
      <c r="X1377">
        <v>1887.5286100000001</v>
      </c>
      <c r="Y1377">
        <v>843.67534000000001</v>
      </c>
      <c r="Z1377">
        <v>-0.5530264624704152</v>
      </c>
      <c r="AC1377" t="s">
        <v>499</v>
      </c>
      <c r="AD1377">
        <v>843.67534000000001</v>
      </c>
      <c r="AF1377" t="s">
        <v>499</v>
      </c>
      <c r="AG1377">
        <v>-0.5530264624704152</v>
      </c>
    </row>
    <row r="1378" spans="1:33" hidden="1">
      <c r="A1378" s="851" t="s">
        <v>5142</v>
      </c>
      <c r="B1378" s="851" t="s">
        <v>499</v>
      </c>
      <c r="C1378" s="854">
        <v>220.07701</v>
      </c>
      <c r="D1378" s="854">
        <v>3.5461200000000002</v>
      </c>
      <c r="E1378" s="855">
        <v>-0.98388691304012177</v>
      </c>
      <c r="F1378" s="854">
        <v>2800.2911600000002</v>
      </c>
      <c r="G1378" s="854">
        <v>1501.8378</v>
      </c>
      <c r="H1378" s="855">
        <v>-0.46368512622808844</v>
      </c>
      <c r="I1378" s="854">
        <v>2339.32312</v>
      </c>
      <c r="J1378" s="855">
        <v>-0.35800326720149711</v>
      </c>
      <c r="K1378" s="854">
        <v>19273.529330000001</v>
      </c>
      <c r="L1378" s="854">
        <v>21115.581699999999</v>
      </c>
      <c r="M1378" s="855">
        <v>9.5574211575913726E-2</v>
      </c>
      <c r="O1378" t="s">
        <v>499</v>
      </c>
      <c r="P1378">
        <v>220.07701</v>
      </c>
      <c r="Q1378">
        <v>3.5461200000000002</v>
      </c>
      <c r="R1378">
        <v>-0.98388691304012177</v>
      </c>
      <c r="S1378">
        <v>2800.2911600000002</v>
      </c>
      <c r="T1378">
        <v>1501.8378</v>
      </c>
      <c r="U1378">
        <v>-0.46368512622808844</v>
      </c>
      <c r="V1378">
        <v>2339.32312</v>
      </c>
      <c r="W1378">
        <v>-0.35800326720149711</v>
      </c>
      <c r="X1378">
        <v>19273.529330000001</v>
      </c>
      <c r="Y1378">
        <v>21115.581699999999</v>
      </c>
      <c r="Z1378">
        <v>9.5574211575913726E-2</v>
      </c>
      <c r="AC1378" t="s">
        <v>499</v>
      </c>
      <c r="AD1378">
        <v>21115.581699999999</v>
      </c>
      <c r="AF1378" t="s">
        <v>499</v>
      </c>
      <c r="AG1378">
        <v>9.5574211575913726E-2</v>
      </c>
    </row>
    <row r="1379" spans="1:33" hidden="1">
      <c r="A1379" s="851" t="s">
        <v>5143</v>
      </c>
      <c r="B1379" s="851" t="s">
        <v>499</v>
      </c>
      <c r="C1379" s="854">
        <v>133.5</v>
      </c>
      <c r="D1379" s="854">
        <v>0</v>
      </c>
      <c r="E1379" s="855">
        <v>-1</v>
      </c>
      <c r="F1379" s="854">
        <v>436.2</v>
      </c>
      <c r="G1379" s="854">
        <v>919.56488999999999</v>
      </c>
      <c r="H1379" s="855">
        <v>1.1081267537826687</v>
      </c>
      <c r="I1379" s="854">
        <v>184.65648999999999</v>
      </c>
      <c r="J1379" s="855">
        <v>3.9798676992073228</v>
      </c>
      <c r="K1379" s="854">
        <v>8092.7682800000002</v>
      </c>
      <c r="L1379" s="854">
        <v>10222.32876</v>
      </c>
      <c r="M1379" s="855">
        <v>0.26314363717331091</v>
      </c>
      <c r="O1379" t="s">
        <v>499</v>
      </c>
      <c r="P1379">
        <v>133.5</v>
      </c>
      <c r="Q1379">
        <v>0</v>
      </c>
      <c r="R1379">
        <v>-1</v>
      </c>
      <c r="S1379">
        <v>436.2</v>
      </c>
      <c r="T1379">
        <v>919.56488999999999</v>
      </c>
      <c r="U1379">
        <v>1.1081267537826687</v>
      </c>
      <c r="V1379">
        <v>184.65648999999999</v>
      </c>
      <c r="W1379">
        <v>3.9798676992073228</v>
      </c>
      <c r="X1379">
        <v>8092.7682800000002</v>
      </c>
      <c r="Y1379">
        <v>10222.32876</v>
      </c>
      <c r="Z1379">
        <v>0.26314363717331091</v>
      </c>
      <c r="AC1379" t="s">
        <v>499</v>
      </c>
      <c r="AD1379">
        <v>10222.32876</v>
      </c>
      <c r="AF1379" t="s">
        <v>499</v>
      </c>
      <c r="AG1379">
        <v>0.26314363717331091</v>
      </c>
    </row>
    <row r="1380" spans="1:33" hidden="1">
      <c r="A1380" s="851" t="s">
        <v>5144</v>
      </c>
      <c r="B1380" s="851" t="s">
        <v>499</v>
      </c>
      <c r="C1380" s="854">
        <v>6113.1451100000004</v>
      </c>
      <c r="D1380" s="854">
        <v>3762.1351199999999</v>
      </c>
      <c r="E1380" s="855">
        <v>-0.38458272259138315</v>
      </c>
      <c r="F1380" s="854">
        <v>84108.971380000003</v>
      </c>
      <c r="G1380" s="854">
        <v>97978.914250000002</v>
      </c>
      <c r="H1380" s="855">
        <v>0.1649044405422142</v>
      </c>
      <c r="I1380" s="854">
        <v>65307.948680000001</v>
      </c>
      <c r="J1380" s="855">
        <v>0.50026017093391273</v>
      </c>
      <c r="K1380" s="854">
        <v>474467.70766999997</v>
      </c>
      <c r="L1380" s="854">
        <v>453271.90886999998</v>
      </c>
      <c r="M1380" s="855">
        <v>-4.4672795339618765E-2</v>
      </c>
      <c r="O1380" t="s">
        <v>499</v>
      </c>
      <c r="P1380">
        <v>6113.1451100000004</v>
      </c>
      <c r="Q1380">
        <v>3762.1351199999999</v>
      </c>
      <c r="R1380">
        <v>-0.38458272259138315</v>
      </c>
      <c r="S1380">
        <v>84108.971380000003</v>
      </c>
      <c r="T1380">
        <v>97978.914250000002</v>
      </c>
      <c r="U1380">
        <v>0.1649044405422142</v>
      </c>
      <c r="V1380">
        <v>65307.948680000001</v>
      </c>
      <c r="W1380">
        <v>0.50026017093391273</v>
      </c>
      <c r="X1380">
        <v>474467.70766999997</v>
      </c>
      <c r="Y1380">
        <v>453271.90886999998</v>
      </c>
      <c r="Z1380">
        <v>-4.4672795339618765E-2</v>
      </c>
      <c r="AC1380" t="s">
        <v>499</v>
      </c>
      <c r="AD1380">
        <v>453271.90886999998</v>
      </c>
      <c r="AF1380" t="s">
        <v>499</v>
      </c>
      <c r="AG1380">
        <v>-4.4672795339618765E-2</v>
      </c>
    </row>
    <row r="1381" spans="1:33" hidden="1">
      <c r="A1381" s="851" t="s">
        <v>5145</v>
      </c>
      <c r="B1381" s="851" t="s">
        <v>499</v>
      </c>
      <c r="C1381" s="854">
        <v>65.437749999999994</v>
      </c>
      <c r="D1381" s="854">
        <v>0</v>
      </c>
      <c r="E1381" s="855">
        <v>-1</v>
      </c>
      <c r="F1381" s="854">
        <v>718.48688000000004</v>
      </c>
      <c r="G1381" s="854">
        <v>389.21077000000002</v>
      </c>
      <c r="H1381" s="855">
        <v>-0.4582910546675536</v>
      </c>
      <c r="I1381" s="854">
        <v>240.61923999999999</v>
      </c>
      <c r="J1381" s="855">
        <v>0.61753802397514024</v>
      </c>
      <c r="K1381" s="854">
        <v>5575.9927100000004</v>
      </c>
      <c r="L1381" s="854">
        <v>4546.8748299999997</v>
      </c>
      <c r="M1381" s="855">
        <v>-0.18456227142377324</v>
      </c>
      <c r="O1381" t="s">
        <v>499</v>
      </c>
      <c r="P1381">
        <v>65.437749999999994</v>
      </c>
      <c r="Q1381">
        <v>0</v>
      </c>
      <c r="R1381">
        <v>-1</v>
      </c>
      <c r="S1381">
        <v>718.48688000000004</v>
      </c>
      <c r="T1381">
        <v>389.21077000000002</v>
      </c>
      <c r="U1381">
        <v>-0.4582910546675536</v>
      </c>
      <c r="V1381">
        <v>240.61923999999999</v>
      </c>
      <c r="W1381">
        <v>0.61753802397514024</v>
      </c>
      <c r="X1381">
        <v>5575.9927100000004</v>
      </c>
      <c r="Y1381">
        <v>4546.8748299999997</v>
      </c>
      <c r="Z1381">
        <v>-0.18456227142377324</v>
      </c>
      <c r="AC1381" t="s">
        <v>499</v>
      </c>
      <c r="AD1381">
        <v>4546.8748299999997</v>
      </c>
      <c r="AF1381" t="s">
        <v>499</v>
      </c>
      <c r="AG1381">
        <v>-0.18456227142377324</v>
      </c>
    </row>
    <row r="1382" spans="1:33" hidden="1">
      <c r="A1382" s="852" t="s">
        <v>735</v>
      </c>
      <c r="B1382" s="852" t="s">
        <v>499</v>
      </c>
      <c r="C1382" s="856">
        <v>11810.242260000001</v>
      </c>
      <c r="D1382" s="856">
        <v>5029.1810299999997</v>
      </c>
      <c r="E1382" s="857">
        <v>-0.57416783506352909</v>
      </c>
      <c r="F1382" s="856">
        <v>206737.32446999999</v>
      </c>
      <c r="G1382" s="856">
        <v>210461.21964</v>
      </c>
      <c r="H1382" s="857">
        <v>1.8012689191691633E-2</v>
      </c>
      <c r="I1382" s="856">
        <v>185609.35136999999</v>
      </c>
      <c r="J1382" s="857">
        <v>0.13389340615958223</v>
      </c>
      <c r="K1382" s="856">
        <v>1573887.2503599999</v>
      </c>
      <c r="L1382" s="856">
        <v>1579800.8363699999</v>
      </c>
      <c r="M1382" s="857">
        <v>3.7573123542664622E-3</v>
      </c>
      <c r="O1382" t="s">
        <v>499</v>
      </c>
      <c r="P1382">
        <v>11810.242260000001</v>
      </c>
      <c r="Q1382">
        <v>5029.1810299999997</v>
      </c>
      <c r="R1382">
        <v>-0.57416783506352909</v>
      </c>
      <c r="S1382">
        <v>206737.32446999999</v>
      </c>
      <c r="T1382">
        <v>210461.21964</v>
      </c>
      <c r="U1382">
        <v>1.8012689191691633E-2</v>
      </c>
      <c r="V1382">
        <v>185609.35136999999</v>
      </c>
      <c r="W1382">
        <v>0.13389340615958223</v>
      </c>
      <c r="X1382">
        <v>1573887.2503599999</v>
      </c>
      <c r="Y1382">
        <v>1579800.8363699999</v>
      </c>
      <c r="Z1382">
        <v>3.7573123542664622E-3</v>
      </c>
      <c r="AC1382" t="s">
        <v>499</v>
      </c>
      <c r="AD1382">
        <v>1579800.8363699999</v>
      </c>
      <c r="AF1382" t="s">
        <v>499</v>
      </c>
      <c r="AG1382">
        <v>3.7573123542664622E-3</v>
      </c>
    </row>
    <row r="1383" spans="1:33" hidden="1">
      <c r="A1383" s="851" t="s">
        <v>5119</v>
      </c>
      <c r="B1383" s="851" t="s">
        <v>694</v>
      </c>
      <c r="C1383" s="854">
        <v>0</v>
      </c>
      <c r="D1383" s="854">
        <v>0.55369000000000002</v>
      </c>
      <c r="E1383" s="855" t="s">
        <v>1082</v>
      </c>
      <c r="F1383" s="854">
        <v>171.23140000000001</v>
      </c>
      <c r="G1383" s="854">
        <v>62.280760000000001</v>
      </c>
      <c r="H1383" s="855">
        <v>-0.63627722485478722</v>
      </c>
      <c r="I1383" s="854">
        <v>14.673080000000001</v>
      </c>
      <c r="J1383" s="855">
        <v>3.2445594244698457</v>
      </c>
      <c r="K1383" s="854">
        <v>871.67794000000004</v>
      </c>
      <c r="L1383" s="854">
        <v>1071.73561</v>
      </c>
      <c r="M1383" s="855">
        <v>0.22950869905001836</v>
      </c>
      <c r="O1383" t="s">
        <v>694</v>
      </c>
      <c r="P1383">
        <v>0</v>
      </c>
      <c r="Q1383">
        <v>0.55369000000000002</v>
      </c>
      <c r="R1383" t="s">
        <v>1082</v>
      </c>
      <c r="S1383">
        <v>171.23140000000001</v>
      </c>
      <c r="T1383">
        <v>62.280760000000001</v>
      </c>
      <c r="U1383">
        <v>-0.63627722485478722</v>
      </c>
      <c r="V1383">
        <v>14.673080000000001</v>
      </c>
      <c r="W1383">
        <v>3.2445594244698457</v>
      </c>
      <c r="X1383">
        <v>871.67794000000004</v>
      </c>
      <c r="Y1383">
        <v>1071.73561</v>
      </c>
      <c r="Z1383">
        <v>0.22950869905001836</v>
      </c>
      <c r="AC1383" t="s">
        <v>694</v>
      </c>
      <c r="AD1383">
        <v>1071.73561</v>
      </c>
      <c r="AF1383" t="s">
        <v>694</v>
      </c>
      <c r="AG1383">
        <v>0.22950869905001836</v>
      </c>
    </row>
    <row r="1384" spans="1:33" hidden="1">
      <c r="A1384" s="851" t="s">
        <v>5120</v>
      </c>
      <c r="B1384" s="851" t="s">
        <v>694</v>
      </c>
      <c r="C1384" s="854">
        <v>0</v>
      </c>
      <c r="D1384" s="854">
        <v>0</v>
      </c>
      <c r="E1384" s="855" t="s">
        <v>1082</v>
      </c>
      <c r="F1384" s="854">
        <v>546.50073999999995</v>
      </c>
      <c r="G1384" s="854">
        <v>1514.82554</v>
      </c>
      <c r="H1384" s="855">
        <v>1.7718636574947735</v>
      </c>
      <c r="I1384" s="854">
        <v>2149.5838399999998</v>
      </c>
      <c r="J1384" s="855">
        <v>-0.2952935764533845</v>
      </c>
      <c r="K1384" s="854">
        <v>1034.37338</v>
      </c>
      <c r="L1384" s="854">
        <v>26428.41676</v>
      </c>
      <c r="M1384" s="855">
        <v>24.550171022382653</v>
      </c>
      <c r="O1384" t="s">
        <v>694</v>
      </c>
      <c r="P1384">
        <v>0</v>
      </c>
      <c r="Q1384">
        <v>0</v>
      </c>
      <c r="R1384" t="s">
        <v>1082</v>
      </c>
      <c r="S1384">
        <v>546.50073999999995</v>
      </c>
      <c r="T1384">
        <v>1514.82554</v>
      </c>
      <c r="U1384">
        <v>1.7718636574947735</v>
      </c>
      <c r="V1384">
        <v>2149.5838399999998</v>
      </c>
      <c r="W1384">
        <v>-0.2952935764533845</v>
      </c>
      <c r="X1384">
        <v>1034.37338</v>
      </c>
      <c r="Y1384">
        <v>26428.41676</v>
      </c>
      <c r="Z1384">
        <v>24.550171022382653</v>
      </c>
      <c r="AC1384" t="s">
        <v>694</v>
      </c>
      <c r="AD1384">
        <v>26428.41676</v>
      </c>
      <c r="AF1384" t="s">
        <v>694</v>
      </c>
      <c r="AG1384">
        <v>24.550171022382653</v>
      </c>
    </row>
    <row r="1385" spans="1:33" hidden="1">
      <c r="A1385" s="851" t="s">
        <v>5121</v>
      </c>
      <c r="B1385" s="851" t="s">
        <v>694</v>
      </c>
      <c r="C1385" s="854">
        <v>0</v>
      </c>
      <c r="D1385" s="854">
        <v>6.2289599999999998</v>
      </c>
      <c r="E1385" s="855" t="s">
        <v>1082</v>
      </c>
      <c r="F1385" s="854">
        <v>6.63652</v>
      </c>
      <c r="G1385" s="854">
        <v>84.654079999999993</v>
      </c>
      <c r="H1385" s="855">
        <v>11.755793699107363</v>
      </c>
      <c r="I1385" s="854">
        <v>79.139759999999995</v>
      </c>
      <c r="J1385" s="855">
        <v>6.9678250224665783E-2</v>
      </c>
      <c r="K1385" s="854">
        <v>321.54410999999999</v>
      </c>
      <c r="L1385" s="854">
        <v>751.35125000000005</v>
      </c>
      <c r="M1385" s="855">
        <v>1.336697288592847</v>
      </c>
      <c r="O1385" t="s">
        <v>694</v>
      </c>
      <c r="P1385">
        <v>0</v>
      </c>
      <c r="Q1385">
        <v>6.2289599999999998</v>
      </c>
      <c r="R1385" t="s">
        <v>1082</v>
      </c>
      <c r="S1385">
        <v>6.63652</v>
      </c>
      <c r="T1385">
        <v>84.654079999999993</v>
      </c>
      <c r="U1385">
        <v>11.755793699107363</v>
      </c>
      <c r="V1385">
        <v>79.139759999999995</v>
      </c>
      <c r="W1385">
        <v>6.9678250224665783E-2</v>
      </c>
      <c r="X1385">
        <v>321.54410999999999</v>
      </c>
      <c r="Y1385">
        <v>751.35125000000005</v>
      </c>
      <c r="Z1385">
        <v>1.336697288592847</v>
      </c>
      <c r="AC1385" t="s">
        <v>694</v>
      </c>
      <c r="AD1385">
        <v>751.35125000000005</v>
      </c>
      <c r="AF1385" t="s">
        <v>694</v>
      </c>
      <c r="AG1385">
        <v>1.336697288592847</v>
      </c>
    </row>
    <row r="1386" spans="1:33" hidden="1">
      <c r="A1386" s="851" t="s">
        <v>5122</v>
      </c>
      <c r="B1386" s="851" t="s">
        <v>694</v>
      </c>
      <c r="C1386" s="854">
        <v>0</v>
      </c>
      <c r="D1386" s="854">
        <v>0</v>
      </c>
      <c r="E1386" s="855" t="s">
        <v>1082</v>
      </c>
      <c r="F1386" s="854">
        <v>12.498189999999999</v>
      </c>
      <c r="G1386" s="854">
        <v>0</v>
      </c>
      <c r="H1386" s="855">
        <v>-1</v>
      </c>
      <c r="I1386" s="854">
        <v>11.156980000000001</v>
      </c>
      <c r="J1386" s="855">
        <v>-1</v>
      </c>
      <c r="K1386" s="854">
        <v>103.74522</v>
      </c>
      <c r="L1386" s="854">
        <v>215.40084999999999</v>
      </c>
      <c r="M1386" s="855">
        <v>1.0762484286023009</v>
      </c>
      <c r="O1386" t="s">
        <v>694</v>
      </c>
      <c r="P1386">
        <v>0</v>
      </c>
      <c r="Q1386">
        <v>0</v>
      </c>
      <c r="R1386" t="s">
        <v>1082</v>
      </c>
      <c r="S1386">
        <v>12.498189999999999</v>
      </c>
      <c r="T1386">
        <v>0</v>
      </c>
      <c r="U1386">
        <v>-1</v>
      </c>
      <c r="V1386">
        <v>11.156980000000001</v>
      </c>
      <c r="W1386">
        <v>-1</v>
      </c>
      <c r="X1386">
        <v>103.74522</v>
      </c>
      <c r="Y1386">
        <v>215.40084999999999</v>
      </c>
      <c r="Z1386">
        <v>1.0762484286023009</v>
      </c>
      <c r="AC1386" t="s">
        <v>694</v>
      </c>
      <c r="AD1386">
        <v>215.40084999999999</v>
      </c>
      <c r="AF1386" t="s">
        <v>694</v>
      </c>
      <c r="AG1386">
        <v>1.0762484286023009</v>
      </c>
    </row>
    <row r="1387" spans="1:33" hidden="1">
      <c r="A1387" s="851" t="s">
        <v>5123</v>
      </c>
      <c r="B1387" s="851" t="s">
        <v>694</v>
      </c>
      <c r="C1387" s="854">
        <v>0</v>
      </c>
      <c r="D1387" s="854">
        <v>0</v>
      </c>
      <c r="E1387" s="855" t="s">
        <v>1082</v>
      </c>
      <c r="F1387" s="854">
        <v>29.672029999999999</v>
      </c>
      <c r="G1387" s="854">
        <v>131.11496</v>
      </c>
      <c r="H1387" s="855">
        <v>3.4188065326167436</v>
      </c>
      <c r="I1387" s="854">
        <v>43.469160000000002</v>
      </c>
      <c r="J1387" s="855">
        <v>2.0162754467765192</v>
      </c>
      <c r="K1387" s="854">
        <v>976.39909999999998</v>
      </c>
      <c r="L1387" s="854">
        <v>1008.93416</v>
      </c>
      <c r="M1387" s="855">
        <v>3.332147684281983E-2</v>
      </c>
      <c r="O1387" t="s">
        <v>694</v>
      </c>
      <c r="P1387">
        <v>0</v>
      </c>
      <c r="Q1387">
        <v>0</v>
      </c>
      <c r="R1387" t="s">
        <v>1082</v>
      </c>
      <c r="S1387">
        <v>29.672029999999999</v>
      </c>
      <c r="T1387">
        <v>131.11496</v>
      </c>
      <c r="U1387">
        <v>3.4188065326167436</v>
      </c>
      <c r="V1387">
        <v>43.469160000000002</v>
      </c>
      <c r="W1387">
        <v>2.0162754467765192</v>
      </c>
      <c r="X1387">
        <v>976.39909999999998</v>
      </c>
      <c r="Y1387">
        <v>1008.93416</v>
      </c>
      <c r="Z1387">
        <v>3.332147684281983E-2</v>
      </c>
      <c r="AC1387" t="s">
        <v>694</v>
      </c>
      <c r="AD1387">
        <v>1008.93416</v>
      </c>
      <c r="AF1387" t="s">
        <v>694</v>
      </c>
      <c r="AG1387">
        <v>3.332147684281983E-2</v>
      </c>
    </row>
    <row r="1388" spans="1:33">
      <c r="A1388" s="851" t="s">
        <v>5124</v>
      </c>
      <c r="B1388" s="851" t="s">
        <v>694</v>
      </c>
      <c r="C1388" s="854">
        <v>0</v>
      </c>
      <c r="D1388" s="854">
        <v>1.6065499999999999</v>
      </c>
      <c r="E1388" s="855" t="s">
        <v>1082</v>
      </c>
      <c r="F1388" s="854">
        <v>12.415459999999999</v>
      </c>
      <c r="G1388" s="854">
        <v>129.39744999999999</v>
      </c>
      <c r="H1388" s="855">
        <v>9.4222839910885305</v>
      </c>
      <c r="I1388" s="854">
        <v>29.362390000000001</v>
      </c>
      <c r="J1388" s="855">
        <v>3.4069113583737556</v>
      </c>
      <c r="K1388" s="854">
        <v>338.36846000000003</v>
      </c>
      <c r="L1388" s="854">
        <v>466.95296000000002</v>
      </c>
      <c r="M1388" s="855">
        <v>0.38001325537256037</v>
      </c>
      <c r="O1388" t="s">
        <v>694</v>
      </c>
      <c r="P1388">
        <v>0</v>
      </c>
      <c r="Q1388">
        <v>1.6065499999999999</v>
      </c>
      <c r="R1388" t="s">
        <v>1082</v>
      </c>
      <c r="S1388">
        <v>12.415459999999999</v>
      </c>
      <c r="T1388">
        <v>129.39744999999999</v>
      </c>
      <c r="U1388">
        <v>9.4222839910885305</v>
      </c>
      <c r="V1388">
        <v>29.362390000000001</v>
      </c>
      <c r="W1388">
        <v>3.4069113583737556</v>
      </c>
      <c r="X1388">
        <v>338.36846000000003</v>
      </c>
      <c r="Y1388">
        <v>466.95296000000002</v>
      </c>
      <c r="Z1388">
        <v>0.38001325537256037</v>
      </c>
      <c r="AC1388" t="s">
        <v>694</v>
      </c>
      <c r="AD1388">
        <v>466.95296000000002</v>
      </c>
      <c r="AF1388" t="s">
        <v>694</v>
      </c>
      <c r="AG1388">
        <v>0.38001325537256037</v>
      </c>
    </row>
    <row r="1389" spans="1:33" hidden="1">
      <c r="A1389" s="851" t="s">
        <v>5125</v>
      </c>
      <c r="B1389" s="851" t="s">
        <v>694</v>
      </c>
      <c r="C1389" s="854">
        <v>0</v>
      </c>
      <c r="D1389" s="854">
        <v>0</v>
      </c>
      <c r="E1389" s="855" t="s">
        <v>1082</v>
      </c>
      <c r="F1389" s="854">
        <v>0</v>
      </c>
      <c r="G1389" s="854">
        <v>0</v>
      </c>
      <c r="H1389" s="855" t="s">
        <v>1082</v>
      </c>
      <c r="I1389" s="854">
        <v>0</v>
      </c>
      <c r="J1389" s="855" t="s">
        <v>1082</v>
      </c>
      <c r="K1389" s="854">
        <v>0</v>
      </c>
      <c r="L1389" s="854">
        <v>0</v>
      </c>
      <c r="M1389" s="855" t="s">
        <v>1082</v>
      </c>
      <c r="O1389" t="s">
        <v>694</v>
      </c>
      <c r="P1389">
        <v>0</v>
      </c>
      <c r="Q1389">
        <v>0</v>
      </c>
      <c r="R1389" t="s">
        <v>1082</v>
      </c>
      <c r="S1389">
        <v>0</v>
      </c>
      <c r="T1389">
        <v>0</v>
      </c>
      <c r="U1389" t="s">
        <v>1082</v>
      </c>
      <c r="V1389">
        <v>0</v>
      </c>
      <c r="W1389" t="s">
        <v>1082</v>
      </c>
      <c r="X1389">
        <v>0</v>
      </c>
      <c r="Y1389">
        <v>0</v>
      </c>
      <c r="Z1389" t="s">
        <v>1082</v>
      </c>
      <c r="AC1389" t="s">
        <v>694</v>
      </c>
      <c r="AD1389">
        <v>0</v>
      </c>
      <c r="AF1389" t="s">
        <v>694</v>
      </c>
      <c r="AG1389" t="s">
        <v>1082</v>
      </c>
    </row>
    <row r="1390" spans="1:33" hidden="1">
      <c r="A1390" s="851" t="s">
        <v>5126</v>
      </c>
      <c r="B1390" s="851" t="s">
        <v>694</v>
      </c>
      <c r="C1390" s="854">
        <v>0</v>
      </c>
      <c r="D1390" s="854">
        <v>0</v>
      </c>
      <c r="E1390" s="855" t="s">
        <v>1082</v>
      </c>
      <c r="F1390" s="854">
        <v>118.80909</v>
      </c>
      <c r="G1390" s="854">
        <v>25.534300000000002</v>
      </c>
      <c r="H1390" s="855">
        <v>-0.78508125935481865</v>
      </c>
      <c r="I1390" s="854">
        <v>118.48072999999999</v>
      </c>
      <c r="J1390" s="855">
        <v>-0.78448562901325802</v>
      </c>
      <c r="K1390" s="854">
        <v>32041.733260000001</v>
      </c>
      <c r="L1390" s="854">
        <v>20563.313579999998</v>
      </c>
      <c r="M1390" s="855">
        <v>-0.35823341973604594</v>
      </c>
      <c r="O1390" t="s">
        <v>694</v>
      </c>
      <c r="P1390">
        <v>0</v>
      </c>
      <c r="Q1390">
        <v>0</v>
      </c>
      <c r="R1390" t="s">
        <v>1082</v>
      </c>
      <c r="S1390">
        <v>118.80909</v>
      </c>
      <c r="T1390">
        <v>25.534300000000002</v>
      </c>
      <c r="U1390">
        <v>-0.78508125935481865</v>
      </c>
      <c r="V1390">
        <v>118.48072999999999</v>
      </c>
      <c r="W1390">
        <v>-0.78448562901325802</v>
      </c>
      <c r="X1390">
        <v>32041.733260000001</v>
      </c>
      <c r="Y1390">
        <v>20563.313579999998</v>
      </c>
      <c r="Z1390">
        <v>-0.35823341973604594</v>
      </c>
      <c r="AC1390" t="s">
        <v>694</v>
      </c>
      <c r="AD1390">
        <v>20563.313579999998</v>
      </c>
      <c r="AF1390" t="s">
        <v>694</v>
      </c>
      <c r="AG1390">
        <v>-0.35823341973604594</v>
      </c>
    </row>
    <row r="1391" spans="1:33" hidden="1">
      <c r="A1391" s="851" t="s">
        <v>5127</v>
      </c>
      <c r="B1391" s="851" t="s">
        <v>694</v>
      </c>
      <c r="C1391" s="854">
        <v>0</v>
      </c>
      <c r="D1391" s="854">
        <v>0</v>
      </c>
      <c r="E1391" s="855" t="s">
        <v>1082</v>
      </c>
      <c r="F1391" s="854">
        <v>0</v>
      </c>
      <c r="G1391" s="854">
        <v>19.95364</v>
      </c>
      <c r="H1391" s="855" t="s">
        <v>1082</v>
      </c>
      <c r="I1391" s="854">
        <v>0</v>
      </c>
      <c r="J1391" s="855" t="s">
        <v>1082</v>
      </c>
      <c r="K1391" s="854">
        <v>48.518000000000001</v>
      </c>
      <c r="L1391" s="854">
        <v>66.513409999999993</v>
      </c>
      <c r="M1391" s="855">
        <v>0.37090172719403092</v>
      </c>
      <c r="O1391" t="s">
        <v>694</v>
      </c>
      <c r="P1391">
        <v>0</v>
      </c>
      <c r="Q1391">
        <v>0</v>
      </c>
      <c r="R1391" t="s">
        <v>1082</v>
      </c>
      <c r="S1391">
        <v>0</v>
      </c>
      <c r="T1391">
        <v>19.95364</v>
      </c>
      <c r="U1391" t="s">
        <v>1082</v>
      </c>
      <c r="V1391">
        <v>0</v>
      </c>
      <c r="W1391" t="s">
        <v>1082</v>
      </c>
      <c r="X1391">
        <v>48.518000000000001</v>
      </c>
      <c r="Y1391">
        <v>66.513409999999993</v>
      </c>
      <c r="Z1391">
        <v>0.37090172719403092</v>
      </c>
      <c r="AC1391" t="s">
        <v>694</v>
      </c>
      <c r="AD1391">
        <v>66.513409999999993</v>
      </c>
      <c r="AF1391" t="s">
        <v>694</v>
      </c>
      <c r="AG1391">
        <v>0.37090172719403092</v>
      </c>
    </row>
    <row r="1392" spans="1:33" hidden="1">
      <c r="A1392" s="851" t="s">
        <v>5128</v>
      </c>
      <c r="B1392" s="851" t="s">
        <v>694</v>
      </c>
      <c r="C1392" s="854">
        <v>76.490110000000001</v>
      </c>
      <c r="D1392" s="854">
        <v>0</v>
      </c>
      <c r="E1392" s="855">
        <v>-1</v>
      </c>
      <c r="F1392" s="854">
        <v>338.12052</v>
      </c>
      <c r="G1392" s="854">
        <v>179.32431</v>
      </c>
      <c r="H1392" s="855">
        <v>-0.46964381221228457</v>
      </c>
      <c r="I1392" s="854">
        <v>210.05656999999999</v>
      </c>
      <c r="J1392" s="855">
        <v>-0.14630468354310455</v>
      </c>
      <c r="K1392" s="854">
        <v>3736.0934299999999</v>
      </c>
      <c r="L1392" s="854">
        <v>3078.8426599999998</v>
      </c>
      <c r="M1392" s="855">
        <v>-0.17591925424627297</v>
      </c>
      <c r="O1392" t="s">
        <v>694</v>
      </c>
      <c r="P1392">
        <v>76.490110000000001</v>
      </c>
      <c r="Q1392">
        <v>0</v>
      </c>
      <c r="R1392">
        <v>-1</v>
      </c>
      <c r="S1392">
        <v>338.12052</v>
      </c>
      <c r="T1392">
        <v>179.32431</v>
      </c>
      <c r="U1392">
        <v>-0.46964381221228457</v>
      </c>
      <c r="V1392">
        <v>210.05656999999999</v>
      </c>
      <c r="W1392">
        <v>-0.14630468354310455</v>
      </c>
      <c r="X1392">
        <v>3736.0934299999999</v>
      </c>
      <c r="Y1392">
        <v>3078.8426599999998</v>
      </c>
      <c r="Z1392">
        <v>-0.17591925424627297</v>
      </c>
      <c r="AC1392" t="s">
        <v>694</v>
      </c>
      <c r="AD1392">
        <v>3078.8426599999998</v>
      </c>
      <c r="AF1392" t="s">
        <v>694</v>
      </c>
      <c r="AG1392">
        <v>-0.17591925424627297</v>
      </c>
    </row>
    <row r="1393" spans="1:33" hidden="1">
      <c r="A1393" s="851" t="s">
        <v>5129</v>
      </c>
      <c r="B1393" s="851" t="s">
        <v>694</v>
      </c>
      <c r="C1393" s="854">
        <v>0</v>
      </c>
      <c r="D1393" s="854">
        <v>0</v>
      </c>
      <c r="E1393" s="855" t="s">
        <v>1082</v>
      </c>
      <c r="F1393" s="854">
        <v>750.80124999999998</v>
      </c>
      <c r="G1393" s="854">
        <v>627.11068</v>
      </c>
      <c r="H1393" s="855">
        <v>-0.16474475768387442</v>
      </c>
      <c r="I1393" s="854">
        <v>545.70398999999998</v>
      </c>
      <c r="J1393" s="855">
        <v>0.14917737728104208</v>
      </c>
      <c r="K1393" s="854">
        <v>6735.6104400000004</v>
      </c>
      <c r="L1393" s="854">
        <v>6063.3743700000005</v>
      </c>
      <c r="M1393" s="855">
        <v>-9.9803288207980123E-2</v>
      </c>
      <c r="O1393" t="s">
        <v>694</v>
      </c>
      <c r="P1393">
        <v>0</v>
      </c>
      <c r="Q1393">
        <v>0</v>
      </c>
      <c r="R1393" t="s">
        <v>1082</v>
      </c>
      <c r="S1393">
        <v>750.80124999999998</v>
      </c>
      <c r="T1393">
        <v>627.11068</v>
      </c>
      <c r="U1393">
        <v>-0.16474475768387442</v>
      </c>
      <c r="V1393">
        <v>545.70398999999998</v>
      </c>
      <c r="W1393">
        <v>0.14917737728104208</v>
      </c>
      <c r="X1393">
        <v>6735.6104400000004</v>
      </c>
      <c r="Y1393">
        <v>6063.3743700000005</v>
      </c>
      <c r="Z1393">
        <v>-9.9803288207980123E-2</v>
      </c>
      <c r="AC1393" t="s">
        <v>694</v>
      </c>
      <c r="AD1393">
        <v>6063.3743700000005</v>
      </c>
      <c r="AF1393" t="s">
        <v>694</v>
      </c>
      <c r="AG1393">
        <v>-9.9803288207980123E-2</v>
      </c>
    </row>
    <row r="1394" spans="1:33" hidden="1">
      <c r="A1394" s="851" t="s">
        <v>5130</v>
      </c>
      <c r="B1394" s="851" t="s">
        <v>694</v>
      </c>
      <c r="C1394" s="854">
        <v>0</v>
      </c>
      <c r="D1394" s="854">
        <v>0</v>
      </c>
      <c r="E1394" s="855" t="s">
        <v>1082</v>
      </c>
      <c r="F1394" s="854">
        <v>171.41659999999999</v>
      </c>
      <c r="G1394" s="854">
        <v>145.58732000000001</v>
      </c>
      <c r="H1394" s="855">
        <v>-0.15068132257902667</v>
      </c>
      <c r="I1394" s="854">
        <v>7.9241000000000001</v>
      </c>
      <c r="J1394" s="855">
        <v>17.372726240203935</v>
      </c>
      <c r="K1394" s="854">
        <v>888.21519999999998</v>
      </c>
      <c r="L1394" s="854">
        <v>746.95934</v>
      </c>
      <c r="M1394" s="855">
        <v>-0.15903337389407435</v>
      </c>
      <c r="O1394" t="s">
        <v>694</v>
      </c>
      <c r="P1394">
        <v>0</v>
      </c>
      <c r="Q1394">
        <v>0</v>
      </c>
      <c r="R1394" t="s">
        <v>1082</v>
      </c>
      <c r="S1394">
        <v>171.41659999999999</v>
      </c>
      <c r="T1394">
        <v>145.58732000000001</v>
      </c>
      <c r="U1394">
        <v>-0.15068132257902667</v>
      </c>
      <c r="V1394">
        <v>7.9241000000000001</v>
      </c>
      <c r="W1394">
        <v>17.372726240203935</v>
      </c>
      <c r="X1394">
        <v>888.21519999999998</v>
      </c>
      <c r="Y1394">
        <v>746.95934</v>
      </c>
      <c r="Z1394">
        <v>-0.15903337389407435</v>
      </c>
      <c r="AC1394" t="s">
        <v>694</v>
      </c>
      <c r="AD1394">
        <v>746.95934</v>
      </c>
      <c r="AF1394" t="s">
        <v>694</v>
      </c>
      <c r="AG1394">
        <v>-0.15903337389407435</v>
      </c>
    </row>
    <row r="1395" spans="1:33" hidden="1">
      <c r="A1395" s="851" t="s">
        <v>5131</v>
      </c>
      <c r="B1395" s="851" t="s">
        <v>694</v>
      </c>
      <c r="C1395" s="854">
        <v>0</v>
      </c>
      <c r="D1395" s="854">
        <v>3.6880500000000001</v>
      </c>
      <c r="E1395" s="855" t="s">
        <v>1082</v>
      </c>
      <c r="F1395" s="854">
        <v>67.071029999999993</v>
      </c>
      <c r="G1395" s="854">
        <v>44.593429999999998</v>
      </c>
      <c r="H1395" s="855">
        <v>-0.33513127798991604</v>
      </c>
      <c r="I1395" s="854">
        <v>99.607020000000006</v>
      </c>
      <c r="J1395" s="855">
        <v>-0.55230635350801582</v>
      </c>
      <c r="K1395" s="854">
        <v>756.99210000000005</v>
      </c>
      <c r="L1395" s="854">
        <v>746.19046000000003</v>
      </c>
      <c r="M1395" s="855">
        <v>-1.4269158158982109E-2</v>
      </c>
      <c r="O1395" t="s">
        <v>694</v>
      </c>
      <c r="P1395">
        <v>0</v>
      </c>
      <c r="Q1395">
        <v>3.6880500000000001</v>
      </c>
      <c r="R1395" t="s">
        <v>1082</v>
      </c>
      <c r="S1395">
        <v>67.071029999999993</v>
      </c>
      <c r="T1395">
        <v>44.593429999999998</v>
      </c>
      <c r="U1395">
        <v>-0.33513127798991604</v>
      </c>
      <c r="V1395">
        <v>99.607020000000006</v>
      </c>
      <c r="W1395">
        <v>-0.55230635350801582</v>
      </c>
      <c r="X1395">
        <v>756.99210000000005</v>
      </c>
      <c r="Y1395">
        <v>746.19046000000003</v>
      </c>
      <c r="Z1395">
        <v>-1.4269158158982109E-2</v>
      </c>
      <c r="AC1395" t="s">
        <v>694</v>
      </c>
      <c r="AD1395">
        <v>746.19046000000003</v>
      </c>
      <c r="AF1395" t="s">
        <v>694</v>
      </c>
      <c r="AG1395">
        <v>-1.4269158158982109E-2</v>
      </c>
    </row>
    <row r="1396" spans="1:33" hidden="1">
      <c r="A1396" s="851" t="s">
        <v>5132</v>
      </c>
      <c r="B1396" s="851" t="s">
        <v>694</v>
      </c>
      <c r="C1396" s="854">
        <v>0</v>
      </c>
      <c r="D1396" s="854">
        <v>0</v>
      </c>
      <c r="E1396" s="855" t="s">
        <v>1082</v>
      </c>
      <c r="F1396" s="854">
        <v>4.1401399999999997</v>
      </c>
      <c r="G1396" s="854">
        <v>33.78763</v>
      </c>
      <c r="H1396" s="855">
        <v>7.1609873096078882</v>
      </c>
      <c r="I1396" s="854">
        <v>0</v>
      </c>
      <c r="J1396" s="855" t="s">
        <v>1082</v>
      </c>
      <c r="K1396" s="854">
        <v>66.52422</v>
      </c>
      <c r="L1396" s="854">
        <v>60.32658</v>
      </c>
      <c r="M1396" s="855">
        <v>-9.3163662798301128E-2</v>
      </c>
      <c r="O1396" t="s">
        <v>694</v>
      </c>
      <c r="P1396">
        <v>0</v>
      </c>
      <c r="Q1396">
        <v>0</v>
      </c>
      <c r="R1396" t="s">
        <v>1082</v>
      </c>
      <c r="S1396">
        <v>4.1401399999999997</v>
      </c>
      <c r="T1396">
        <v>33.78763</v>
      </c>
      <c r="U1396">
        <v>7.1609873096078882</v>
      </c>
      <c r="V1396">
        <v>0</v>
      </c>
      <c r="W1396" t="s">
        <v>1082</v>
      </c>
      <c r="X1396">
        <v>66.52422</v>
      </c>
      <c r="Y1396">
        <v>60.32658</v>
      </c>
      <c r="Z1396">
        <v>-9.3163662798301128E-2</v>
      </c>
      <c r="AC1396" t="s">
        <v>694</v>
      </c>
      <c r="AD1396">
        <v>60.32658</v>
      </c>
      <c r="AF1396" t="s">
        <v>694</v>
      </c>
      <c r="AG1396">
        <v>-9.3163662798301128E-2</v>
      </c>
    </row>
    <row r="1397" spans="1:33" hidden="1">
      <c r="A1397" s="851" t="s">
        <v>5133</v>
      </c>
      <c r="B1397" s="851" t="s">
        <v>694</v>
      </c>
      <c r="C1397" s="854">
        <v>177.38925</v>
      </c>
      <c r="D1397" s="854">
        <v>0</v>
      </c>
      <c r="E1397" s="855">
        <v>-1</v>
      </c>
      <c r="F1397" s="854">
        <v>5641.8710499999997</v>
      </c>
      <c r="G1397" s="854">
        <v>5415.4703</v>
      </c>
      <c r="H1397" s="855">
        <v>-4.0128664408237369E-2</v>
      </c>
      <c r="I1397" s="854">
        <v>4777.4864200000002</v>
      </c>
      <c r="J1397" s="855">
        <v>0.13353965326394368</v>
      </c>
      <c r="K1397" s="854">
        <v>54367.888890000002</v>
      </c>
      <c r="L1397" s="854">
        <v>60264.341350000002</v>
      </c>
      <c r="M1397" s="855">
        <v>0.10845468861095586</v>
      </c>
      <c r="O1397" t="s">
        <v>694</v>
      </c>
      <c r="P1397">
        <v>177.38925</v>
      </c>
      <c r="Q1397">
        <v>0</v>
      </c>
      <c r="R1397">
        <v>-1</v>
      </c>
      <c r="S1397">
        <v>5641.8710499999997</v>
      </c>
      <c r="T1397">
        <v>5415.4703</v>
      </c>
      <c r="U1397">
        <v>-4.0128664408237369E-2</v>
      </c>
      <c r="V1397">
        <v>4777.4864200000002</v>
      </c>
      <c r="W1397">
        <v>0.13353965326394368</v>
      </c>
      <c r="X1397">
        <v>54367.888890000002</v>
      </c>
      <c r="Y1397">
        <v>60264.341350000002</v>
      </c>
      <c r="Z1397">
        <v>0.10845468861095586</v>
      </c>
      <c r="AC1397" t="s">
        <v>694</v>
      </c>
      <c r="AD1397">
        <v>60264.341350000002</v>
      </c>
      <c r="AF1397" t="s">
        <v>694</v>
      </c>
      <c r="AG1397">
        <v>0.10845468861095586</v>
      </c>
    </row>
    <row r="1398" spans="1:33" hidden="1">
      <c r="A1398" s="851" t="s">
        <v>5134</v>
      </c>
      <c r="B1398" s="851" t="s">
        <v>694</v>
      </c>
      <c r="C1398" s="854">
        <v>0</v>
      </c>
      <c r="D1398" s="854">
        <v>0</v>
      </c>
      <c r="E1398" s="855" t="s">
        <v>1082</v>
      </c>
      <c r="F1398" s="854">
        <v>468.41406999999998</v>
      </c>
      <c r="G1398" s="854">
        <v>568.04333999999994</v>
      </c>
      <c r="H1398" s="855">
        <v>0.21269487058746961</v>
      </c>
      <c r="I1398" s="854">
        <v>101.89512999999999</v>
      </c>
      <c r="J1398" s="855">
        <v>4.5747839960555519</v>
      </c>
      <c r="K1398" s="854">
        <v>5742.2992999999997</v>
      </c>
      <c r="L1398" s="854">
        <v>6139.84872</v>
      </c>
      <c r="M1398" s="855">
        <v>6.9231748334678489E-2</v>
      </c>
      <c r="O1398" t="s">
        <v>694</v>
      </c>
      <c r="P1398">
        <v>0</v>
      </c>
      <c r="Q1398">
        <v>0</v>
      </c>
      <c r="R1398" t="s">
        <v>1082</v>
      </c>
      <c r="S1398">
        <v>468.41406999999998</v>
      </c>
      <c r="T1398">
        <v>568.04333999999994</v>
      </c>
      <c r="U1398">
        <v>0.21269487058746961</v>
      </c>
      <c r="V1398">
        <v>101.89512999999999</v>
      </c>
      <c r="W1398">
        <v>4.5747839960555519</v>
      </c>
      <c r="X1398">
        <v>5742.2992999999997</v>
      </c>
      <c r="Y1398">
        <v>6139.84872</v>
      </c>
      <c r="Z1398">
        <v>6.9231748334678489E-2</v>
      </c>
      <c r="AC1398" t="s">
        <v>694</v>
      </c>
      <c r="AD1398">
        <v>6139.84872</v>
      </c>
      <c r="AF1398" t="s">
        <v>694</v>
      </c>
      <c r="AG1398">
        <v>6.9231748334678489E-2</v>
      </c>
    </row>
    <row r="1399" spans="1:33" hidden="1">
      <c r="A1399" s="851" t="s">
        <v>5135</v>
      </c>
      <c r="B1399" s="851" t="s">
        <v>694</v>
      </c>
      <c r="C1399" s="854">
        <v>0</v>
      </c>
      <c r="D1399" s="854">
        <v>0</v>
      </c>
      <c r="E1399" s="855" t="s">
        <v>1082</v>
      </c>
      <c r="F1399" s="854">
        <v>270.58211</v>
      </c>
      <c r="G1399" s="854">
        <v>573.95306000000005</v>
      </c>
      <c r="H1399" s="855">
        <v>1.1211788909473728</v>
      </c>
      <c r="I1399" s="854">
        <v>557.22468000000003</v>
      </c>
      <c r="J1399" s="855">
        <v>3.0020888522023226E-2</v>
      </c>
      <c r="K1399" s="854">
        <v>3123.4990299999999</v>
      </c>
      <c r="L1399" s="854">
        <v>3999.9212600000001</v>
      </c>
      <c r="M1399" s="855">
        <v>0.2805898838393428</v>
      </c>
      <c r="O1399" t="s">
        <v>694</v>
      </c>
      <c r="P1399">
        <v>0</v>
      </c>
      <c r="Q1399">
        <v>0</v>
      </c>
      <c r="R1399" t="s">
        <v>1082</v>
      </c>
      <c r="S1399">
        <v>270.58211</v>
      </c>
      <c r="T1399">
        <v>573.95306000000005</v>
      </c>
      <c r="U1399">
        <v>1.1211788909473728</v>
      </c>
      <c r="V1399">
        <v>557.22468000000003</v>
      </c>
      <c r="W1399">
        <v>3.0020888522023226E-2</v>
      </c>
      <c r="X1399">
        <v>3123.4990299999999</v>
      </c>
      <c r="Y1399">
        <v>3999.9212600000001</v>
      </c>
      <c r="Z1399">
        <v>0.2805898838393428</v>
      </c>
      <c r="AC1399" t="s">
        <v>694</v>
      </c>
      <c r="AD1399">
        <v>3999.9212600000001</v>
      </c>
      <c r="AF1399" t="s">
        <v>694</v>
      </c>
      <c r="AG1399">
        <v>0.2805898838393428</v>
      </c>
    </row>
    <row r="1400" spans="1:33" hidden="1">
      <c r="A1400" s="851" t="s">
        <v>5136</v>
      </c>
      <c r="B1400" s="851" t="s">
        <v>694</v>
      </c>
      <c r="C1400" s="854">
        <v>0</v>
      </c>
      <c r="D1400" s="854">
        <v>11.330629999999999</v>
      </c>
      <c r="E1400" s="855" t="s">
        <v>1082</v>
      </c>
      <c r="F1400" s="854">
        <v>296.71739000000002</v>
      </c>
      <c r="G1400" s="854">
        <v>403.93326999999999</v>
      </c>
      <c r="H1400" s="855">
        <v>0.36134006166608557</v>
      </c>
      <c r="I1400" s="854">
        <v>448.4418</v>
      </c>
      <c r="J1400" s="855">
        <v>-9.9251519372190566E-2</v>
      </c>
      <c r="K1400" s="854">
        <v>4155.7539100000004</v>
      </c>
      <c r="L1400" s="854">
        <v>4466.4273000000003</v>
      </c>
      <c r="M1400" s="855">
        <v>7.4757407856231861E-2</v>
      </c>
      <c r="O1400" t="s">
        <v>694</v>
      </c>
      <c r="P1400">
        <v>0</v>
      </c>
      <c r="Q1400">
        <v>11.330629999999999</v>
      </c>
      <c r="R1400" t="s">
        <v>1082</v>
      </c>
      <c r="S1400">
        <v>296.71739000000002</v>
      </c>
      <c r="T1400">
        <v>403.93326999999999</v>
      </c>
      <c r="U1400">
        <v>0.36134006166608557</v>
      </c>
      <c r="V1400">
        <v>448.4418</v>
      </c>
      <c r="W1400">
        <v>-9.9251519372190566E-2</v>
      </c>
      <c r="X1400">
        <v>4155.7539100000004</v>
      </c>
      <c r="Y1400">
        <v>4466.4273000000003</v>
      </c>
      <c r="Z1400">
        <v>7.4757407856231861E-2</v>
      </c>
      <c r="AC1400" t="s">
        <v>694</v>
      </c>
      <c r="AD1400">
        <v>4466.4273000000003</v>
      </c>
      <c r="AF1400" t="s">
        <v>694</v>
      </c>
      <c r="AG1400">
        <v>7.4757407856231861E-2</v>
      </c>
    </row>
    <row r="1401" spans="1:33" hidden="1">
      <c r="A1401" s="851" t="s">
        <v>5137</v>
      </c>
      <c r="B1401" s="851" t="s">
        <v>694</v>
      </c>
      <c r="C1401" s="854">
        <v>0</v>
      </c>
      <c r="D1401" s="854">
        <v>0</v>
      </c>
      <c r="E1401" s="855" t="s">
        <v>1082</v>
      </c>
      <c r="F1401" s="854">
        <v>751.63211999999999</v>
      </c>
      <c r="G1401" s="854">
        <v>1545.59005</v>
      </c>
      <c r="H1401" s="855">
        <v>1.0563118696949778</v>
      </c>
      <c r="I1401" s="854">
        <v>1458.5867599999999</v>
      </c>
      <c r="J1401" s="855">
        <v>5.9649033150417585E-2</v>
      </c>
      <c r="K1401" s="854">
        <v>3064.71821</v>
      </c>
      <c r="L1401" s="854">
        <v>5409.0992100000003</v>
      </c>
      <c r="M1401" s="855">
        <v>0.76495809381443935</v>
      </c>
      <c r="O1401" t="s">
        <v>694</v>
      </c>
      <c r="P1401">
        <v>0</v>
      </c>
      <c r="Q1401">
        <v>0</v>
      </c>
      <c r="R1401" t="s">
        <v>1082</v>
      </c>
      <c r="S1401">
        <v>751.63211999999999</v>
      </c>
      <c r="T1401">
        <v>1545.59005</v>
      </c>
      <c r="U1401">
        <v>1.0563118696949778</v>
      </c>
      <c r="V1401">
        <v>1458.5867599999999</v>
      </c>
      <c r="W1401">
        <v>5.9649033150417585E-2</v>
      </c>
      <c r="X1401">
        <v>3064.71821</v>
      </c>
      <c r="Y1401">
        <v>5409.0992100000003</v>
      </c>
      <c r="Z1401">
        <v>0.76495809381443935</v>
      </c>
      <c r="AC1401" t="s">
        <v>694</v>
      </c>
      <c r="AD1401">
        <v>5409.0992100000003</v>
      </c>
      <c r="AF1401" t="s">
        <v>694</v>
      </c>
      <c r="AG1401">
        <v>0.76495809381443935</v>
      </c>
    </row>
    <row r="1402" spans="1:33" hidden="1">
      <c r="A1402" s="851" t="s">
        <v>5138</v>
      </c>
      <c r="B1402" s="851" t="s">
        <v>694</v>
      </c>
      <c r="C1402" s="854">
        <v>0</v>
      </c>
      <c r="D1402" s="854">
        <v>0</v>
      </c>
      <c r="E1402" s="855" t="s">
        <v>1082</v>
      </c>
      <c r="F1402" s="854">
        <v>49.784500000000001</v>
      </c>
      <c r="G1402" s="854">
        <v>20.20063</v>
      </c>
      <c r="H1402" s="855">
        <v>-0.59423856822906729</v>
      </c>
      <c r="I1402" s="854">
        <v>178.56469999999999</v>
      </c>
      <c r="J1402" s="855">
        <v>-0.88687220934484812</v>
      </c>
      <c r="K1402" s="854">
        <v>839.5856</v>
      </c>
      <c r="L1402" s="854">
        <v>3143.4064600000002</v>
      </c>
      <c r="M1402" s="855">
        <v>2.7439975864283523</v>
      </c>
      <c r="O1402" t="s">
        <v>694</v>
      </c>
      <c r="P1402">
        <v>0</v>
      </c>
      <c r="Q1402">
        <v>0</v>
      </c>
      <c r="R1402" t="s">
        <v>1082</v>
      </c>
      <c r="S1402">
        <v>49.784500000000001</v>
      </c>
      <c r="T1402">
        <v>20.20063</v>
      </c>
      <c r="U1402">
        <v>-0.59423856822906729</v>
      </c>
      <c r="V1402">
        <v>178.56469999999999</v>
      </c>
      <c r="W1402">
        <v>-0.88687220934484812</v>
      </c>
      <c r="X1402">
        <v>839.5856</v>
      </c>
      <c r="Y1402">
        <v>3143.4064600000002</v>
      </c>
      <c r="Z1402">
        <v>2.7439975864283523</v>
      </c>
      <c r="AC1402" t="s">
        <v>694</v>
      </c>
      <c r="AD1402">
        <v>3143.4064600000002</v>
      </c>
      <c r="AF1402" t="s">
        <v>694</v>
      </c>
      <c r="AG1402">
        <v>2.7439975864283523</v>
      </c>
    </row>
    <row r="1403" spans="1:33" hidden="1">
      <c r="A1403" s="851" t="s">
        <v>5139</v>
      </c>
      <c r="B1403" s="851" t="s">
        <v>694</v>
      </c>
      <c r="C1403" s="854">
        <v>0</v>
      </c>
      <c r="D1403" s="854">
        <v>0</v>
      </c>
      <c r="E1403" s="855" t="s">
        <v>1082</v>
      </c>
      <c r="F1403" s="854">
        <v>0.56583000000000006</v>
      </c>
      <c r="G1403" s="854">
        <v>2.76179</v>
      </c>
      <c r="H1403" s="855">
        <v>3.8809536433204315</v>
      </c>
      <c r="I1403" s="854">
        <v>16.403739999999999</v>
      </c>
      <c r="J1403" s="855">
        <v>-0.83163656580755363</v>
      </c>
      <c r="K1403" s="854">
        <v>15.90695</v>
      </c>
      <c r="L1403" s="854">
        <v>32.923139999999997</v>
      </c>
      <c r="M1403" s="855">
        <v>1.0697330412178321</v>
      </c>
      <c r="O1403" t="s">
        <v>694</v>
      </c>
      <c r="P1403">
        <v>0</v>
      </c>
      <c r="Q1403">
        <v>0</v>
      </c>
      <c r="R1403" t="s">
        <v>1082</v>
      </c>
      <c r="S1403">
        <v>0.56583000000000006</v>
      </c>
      <c r="T1403">
        <v>2.76179</v>
      </c>
      <c r="U1403">
        <v>3.8809536433204315</v>
      </c>
      <c r="V1403">
        <v>16.403739999999999</v>
      </c>
      <c r="W1403">
        <v>-0.83163656580755363</v>
      </c>
      <c r="X1403">
        <v>15.90695</v>
      </c>
      <c r="Y1403">
        <v>32.923139999999997</v>
      </c>
      <c r="Z1403">
        <v>1.0697330412178321</v>
      </c>
      <c r="AC1403" t="s">
        <v>694</v>
      </c>
      <c r="AD1403">
        <v>32.923139999999997</v>
      </c>
      <c r="AF1403" t="s">
        <v>694</v>
      </c>
      <c r="AG1403">
        <v>1.0697330412178321</v>
      </c>
    </row>
    <row r="1404" spans="1:33" hidden="1">
      <c r="A1404" s="851" t="s">
        <v>5140</v>
      </c>
      <c r="B1404" s="851" t="s">
        <v>694</v>
      </c>
      <c r="C1404" s="854">
        <v>13965.553550000001</v>
      </c>
      <c r="D1404" s="854">
        <v>648.75172999999995</v>
      </c>
      <c r="E1404" s="855">
        <v>-0.9535462931936558</v>
      </c>
      <c r="F1404" s="854">
        <v>37495.892269999997</v>
      </c>
      <c r="G1404" s="854">
        <v>28401.98372</v>
      </c>
      <c r="H1404" s="855">
        <v>-0.24253079469390093</v>
      </c>
      <c r="I1404" s="854">
        <v>31026.87903</v>
      </c>
      <c r="J1404" s="855">
        <v>-8.460068792165587E-2</v>
      </c>
      <c r="K1404" s="854">
        <v>308762.12111000001</v>
      </c>
      <c r="L1404" s="854">
        <v>329325.85186</v>
      </c>
      <c r="M1404" s="855">
        <v>6.6600561869679442E-2</v>
      </c>
      <c r="O1404" t="s">
        <v>694</v>
      </c>
      <c r="P1404">
        <v>13965.553550000001</v>
      </c>
      <c r="Q1404">
        <v>648.75172999999995</v>
      </c>
      <c r="R1404">
        <v>-0.9535462931936558</v>
      </c>
      <c r="S1404">
        <v>37495.892269999997</v>
      </c>
      <c r="T1404">
        <v>28401.98372</v>
      </c>
      <c r="U1404">
        <v>-0.24253079469390093</v>
      </c>
      <c r="V1404">
        <v>31026.87903</v>
      </c>
      <c r="W1404">
        <v>-8.460068792165587E-2</v>
      </c>
      <c r="X1404">
        <v>308762.12111000001</v>
      </c>
      <c r="Y1404">
        <v>329325.85186</v>
      </c>
      <c r="Z1404">
        <v>6.6600561869679442E-2</v>
      </c>
      <c r="AC1404" t="s">
        <v>694</v>
      </c>
      <c r="AD1404">
        <v>329325.85186</v>
      </c>
      <c r="AF1404" t="s">
        <v>694</v>
      </c>
      <c r="AG1404">
        <v>6.6600561869679442E-2</v>
      </c>
    </row>
    <row r="1405" spans="1:33" hidden="1">
      <c r="A1405" s="851" t="s">
        <v>5141</v>
      </c>
      <c r="B1405" s="851" t="s">
        <v>694</v>
      </c>
      <c r="C1405" s="854">
        <v>0</v>
      </c>
      <c r="D1405" s="854">
        <v>0</v>
      </c>
      <c r="E1405" s="855" t="s">
        <v>1082</v>
      </c>
      <c r="F1405" s="854">
        <v>0</v>
      </c>
      <c r="G1405" s="854">
        <v>5.3121499999999999</v>
      </c>
      <c r="H1405" s="855" t="s">
        <v>1082</v>
      </c>
      <c r="I1405" s="854">
        <v>3.7336800000000001</v>
      </c>
      <c r="J1405" s="855">
        <v>0.42276520751644475</v>
      </c>
      <c r="K1405" s="854">
        <v>121.64158999999999</v>
      </c>
      <c r="L1405" s="854">
        <v>121.99395</v>
      </c>
      <c r="M1405" s="855">
        <v>2.8967066280538578E-3</v>
      </c>
      <c r="O1405" t="s">
        <v>694</v>
      </c>
      <c r="P1405">
        <v>0</v>
      </c>
      <c r="Q1405">
        <v>0</v>
      </c>
      <c r="R1405" t="s">
        <v>1082</v>
      </c>
      <c r="S1405">
        <v>0</v>
      </c>
      <c r="T1405">
        <v>5.3121499999999999</v>
      </c>
      <c r="U1405" t="s">
        <v>1082</v>
      </c>
      <c r="V1405">
        <v>3.7336800000000001</v>
      </c>
      <c r="W1405">
        <v>0.42276520751644475</v>
      </c>
      <c r="X1405">
        <v>121.64158999999999</v>
      </c>
      <c r="Y1405">
        <v>121.99395</v>
      </c>
      <c r="Z1405">
        <v>2.8967066280538578E-3</v>
      </c>
      <c r="AC1405" t="s">
        <v>694</v>
      </c>
      <c r="AD1405">
        <v>121.99395</v>
      </c>
      <c r="AF1405" t="s">
        <v>694</v>
      </c>
      <c r="AG1405">
        <v>2.8967066280538578E-3</v>
      </c>
    </row>
    <row r="1406" spans="1:33" hidden="1">
      <c r="A1406" s="851" t="s">
        <v>5142</v>
      </c>
      <c r="B1406" s="851" t="s">
        <v>694</v>
      </c>
      <c r="C1406" s="854">
        <v>0</v>
      </c>
      <c r="D1406" s="854">
        <v>0</v>
      </c>
      <c r="E1406" s="855" t="s">
        <v>1082</v>
      </c>
      <c r="F1406" s="854">
        <v>175.88621000000001</v>
      </c>
      <c r="G1406" s="854">
        <v>50.37829</v>
      </c>
      <c r="H1406" s="855">
        <v>-0.71357453207957577</v>
      </c>
      <c r="I1406" s="854">
        <v>14.34666</v>
      </c>
      <c r="J1406" s="855">
        <v>2.5114995406596377</v>
      </c>
      <c r="K1406" s="854">
        <v>821.73560999999995</v>
      </c>
      <c r="L1406" s="854">
        <v>449.41825999999998</v>
      </c>
      <c r="M1406" s="855">
        <v>-0.45308654690040751</v>
      </c>
      <c r="O1406" t="s">
        <v>694</v>
      </c>
      <c r="P1406">
        <v>0</v>
      </c>
      <c r="Q1406">
        <v>0</v>
      </c>
      <c r="R1406" t="s">
        <v>1082</v>
      </c>
      <c r="S1406">
        <v>175.88621000000001</v>
      </c>
      <c r="T1406">
        <v>50.37829</v>
      </c>
      <c r="U1406">
        <v>-0.71357453207957577</v>
      </c>
      <c r="V1406">
        <v>14.34666</v>
      </c>
      <c r="W1406">
        <v>2.5114995406596377</v>
      </c>
      <c r="X1406">
        <v>821.73560999999995</v>
      </c>
      <c r="Y1406">
        <v>449.41825999999998</v>
      </c>
      <c r="Z1406">
        <v>-0.45308654690040751</v>
      </c>
      <c r="AC1406" t="s">
        <v>694</v>
      </c>
      <c r="AD1406">
        <v>449.41825999999998</v>
      </c>
      <c r="AF1406" t="s">
        <v>694</v>
      </c>
      <c r="AG1406">
        <v>-0.45308654690040751</v>
      </c>
    </row>
    <row r="1407" spans="1:33" hidden="1">
      <c r="A1407" s="851" t="s">
        <v>5144</v>
      </c>
      <c r="B1407" s="851" t="s">
        <v>694</v>
      </c>
      <c r="C1407" s="854">
        <v>177.63915</v>
      </c>
      <c r="D1407" s="854">
        <v>80.983890000000002</v>
      </c>
      <c r="E1407" s="855">
        <v>-0.54411012437292117</v>
      </c>
      <c r="F1407" s="854">
        <v>2797.9251100000001</v>
      </c>
      <c r="G1407" s="854">
        <v>3414.9947699999998</v>
      </c>
      <c r="H1407" s="855">
        <v>0.22054545269798154</v>
      </c>
      <c r="I1407" s="854">
        <v>2135.4002300000002</v>
      </c>
      <c r="J1407" s="855">
        <v>0.59922937256590991</v>
      </c>
      <c r="K1407" s="854">
        <v>21873.705750000001</v>
      </c>
      <c r="L1407" s="854">
        <v>25861.367030000001</v>
      </c>
      <c r="M1407" s="855">
        <v>0.18230387322459074</v>
      </c>
      <c r="O1407" t="s">
        <v>694</v>
      </c>
      <c r="P1407">
        <v>177.63915</v>
      </c>
      <c r="Q1407">
        <v>80.983890000000002</v>
      </c>
      <c r="R1407">
        <v>-0.54411012437292117</v>
      </c>
      <c r="S1407">
        <v>2797.9251100000001</v>
      </c>
      <c r="T1407">
        <v>3414.9947699999998</v>
      </c>
      <c r="U1407">
        <v>0.22054545269798154</v>
      </c>
      <c r="V1407">
        <v>2135.4002300000002</v>
      </c>
      <c r="W1407">
        <v>0.59922937256590991</v>
      </c>
      <c r="X1407">
        <v>21873.705750000001</v>
      </c>
      <c r="Y1407">
        <v>25861.367030000001</v>
      </c>
      <c r="Z1407">
        <v>0.18230387322459074</v>
      </c>
      <c r="AC1407" t="s">
        <v>694</v>
      </c>
      <c r="AD1407">
        <v>25861.367030000001</v>
      </c>
      <c r="AF1407" t="s">
        <v>694</v>
      </c>
      <c r="AG1407">
        <v>0.18230387322459074</v>
      </c>
    </row>
    <row r="1408" spans="1:33" hidden="1">
      <c r="A1408" s="851" t="s">
        <v>5145</v>
      </c>
      <c r="B1408" s="851" t="s">
        <v>694</v>
      </c>
      <c r="C1408" s="854">
        <v>0</v>
      </c>
      <c r="D1408" s="854">
        <v>0</v>
      </c>
      <c r="E1408" s="855" t="s">
        <v>1082</v>
      </c>
      <c r="F1408" s="854">
        <v>20.163070000000001</v>
      </c>
      <c r="G1408" s="854">
        <v>26.873100000000001</v>
      </c>
      <c r="H1408" s="855">
        <v>0.33278811212776627</v>
      </c>
      <c r="I1408" s="854">
        <v>16.6342</v>
      </c>
      <c r="J1408" s="855">
        <v>0.61553305839775896</v>
      </c>
      <c r="K1408" s="854">
        <v>162.77327</v>
      </c>
      <c r="L1408" s="854">
        <v>487.25833999999998</v>
      </c>
      <c r="M1408" s="855">
        <v>1.993478843301483</v>
      </c>
      <c r="O1408" t="s">
        <v>694</v>
      </c>
      <c r="P1408">
        <v>0</v>
      </c>
      <c r="Q1408">
        <v>0</v>
      </c>
      <c r="R1408" t="s">
        <v>1082</v>
      </c>
      <c r="S1408">
        <v>20.163070000000001</v>
      </c>
      <c r="T1408">
        <v>26.873100000000001</v>
      </c>
      <c r="U1408">
        <v>0.33278811212776627</v>
      </c>
      <c r="V1408">
        <v>16.6342</v>
      </c>
      <c r="W1408">
        <v>0.61553305839775896</v>
      </c>
      <c r="X1408">
        <v>162.77327</v>
      </c>
      <c r="Y1408">
        <v>487.25833999999998</v>
      </c>
      <c r="Z1408">
        <v>1.993478843301483</v>
      </c>
      <c r="AC1408" t="s">
        <v>694</v>
      </c>
      <c r="AD1408">
        <v>487.25833999999998</v>
      </c>
      <c r="AF1408" t="s">
        <v>694</v>
      </c>
      <c r="AG1408">
        <v>1.993478843301483</v>
      </c>
    </row>
    <row r="1409" spans="1:33" hidden="1">
      <c r="A1409" s="852" t="s">
        <v>735</v>
      </c>
      <c r="B1409" s="852" t="s">
        <v>694</v>
      </c>
      <c r="C1409" s="856">
        <v>14397.07206</v>
      </c>
      <c r="D1409" s="856">
        <v>753.14350000000002</v>
      </c>
      <c r="E1409" s="857">
        <v>-0.94768773144558394</v>
      </c>
      <c r="F1409" s="856">
        <v>50198.746700000003</v>
      </c>
      <c r="G1409" s="856">
        <v>43427.65857</v>
      </c>
      <c r="H1409" s="857">
        <v>-0.13488560123753057</v>
      </c>
      <c r="I1409" s="856">
        <v>44044.754650000003</v>
      </c>
      <c r="J1409" s="857">
        <v>-1.4010659950401183E-2</v>
      </c>
      <c r="K1409" s="856">
        <v>450971.42408000003</v>
      </c>
      <c r="L1409" s="856">
        <v>500970.16886999999</v>
      </c>
      <c r="M1409" s="857">
        <v>0.11086898663701228</v>
      </c>
      <c r="O1409" t="s">
        <v>694</v>
      </c>
      <c r="P1409">
        <v>14397.07206</v>
      </c>
      <c r="Q1409">
        <v>753.14350000000002</v>
      </c>
      <c r="R1409">
        <v>-0.94768773144558394</v>
      </c>
      <c r="S1409">
        <v>50198.746700000003</v>
      </c>
      <c r="T1409">
        <v>43427.65857</v>
      </c>
      <c r="U1409">
        <v>-0.13488560123753057</v>
      </c>
      <c r="V1409">
        <v>44044.754650000003</v>
      </c>
      <c r="W1409">
        <v>-1.4010659950401183E-2</v>
      </c>
      <c r="X1409">
        <v>450971.42408000003</v>
      </c>
      <c r="Y1409">
        <v>500970.16886999999</v>
      </c>
      <c r="Z1409">
        <v>0.11086898663701228</v>
      </c>
      <c r="AC1409" t="s">
        <v>694</v>
      </c>
      <c r="AD1409">
        <v>500970.16886999999</v>
      </c>
      <c r="AF1409" t="s">
        <v>694</v>
      </c>
      <c r="AG1409">
        <v>0.11086898663701228</v>
      </c>
    </row>
    <row r="1410" spans="1:33" hidden="1">
      <c r="A1410" s="851" t="s">
        <v>5120</v>
      </c>
      <c r="B1410" s="851" t="s">
        <v>695</v>
      </c>
      <c r="C1410" s="854">
        <v>0</v>
      </c>
      <c r="D1410" s="854">
        <v>0</v>
      </c>
      <c r="E1410" s="855" t="s">
        <v>1082</v>
      </c>
      <c r="F1410" s="854">
        <v>0</v>
      </c>
      <c r="G1410" s="854">
        <v>0</v>
      </c>
      <c r="H1410" s="855" t="s">
        <v>1082</v>
      </c>
      <c r="I1410" s="854">
        <v>0</v>
      </c>
      <c r="J1410" s="855" t="s">
        <v>1082</v>
      </c>
      <c r="K1410" s="854">
        <v>15.359019999999999</v>
      </c>
      <c r="L1410" s="854">
        <v>6.7476000000000003</v>
      </c>
      <c r="M1410" s="855">
        <v>-0.56067509515581071</v>
      </c>
      <c r="O1410" t="s">
        <v>695</v>
      </c>
      <c r="P1410">
        <v>0</v>
      </c>
      <c r="Q1410">
        <v>0</v>
      </c>
      <c r="R1410" t="s">
        <v>1082</v>
      </c>
      <c r="S1410">
        <v>0</v>
      </c>
      <c r="T1410">
        <v>0</v>
      </c>
      <c r="U1410" t="s">
        <v>1082</v>
      </c>
      <c r="V1410">
        <v>0</v>
      </c>
      <c r="W1410" t="s">
        <v>1082</v>
      </c>
      <c r="X1410">
        <v>15.359019999999999</v>
      </c>
      <c r="Y1410">
        <v>6.7476000000000003</v>
      </c>
      <c r="Z1410">
        <v>-0.56067509515581071</v>
      </c>
      <c r="AC1410" t="s">
        <v>695</v>
      </c>
      <c r="AD1410">
        <v>6.7476000000000003</v>
      </c>
      <c r="AF1410" t="s">
        <v>695</v>
      </c>
      <c r="AG1410">
        <v>-0.56067509515581071</v>
      </c>
    </row>
    <row r="1411" spans="1:33" hidden="1">
      <c r="A1411" s="851" t="s">
        <v>5121</v>
      </c>
      <c r="B1411" s="851" t="s">
        <v>695</v>
      </c>
      <c r="C1411" s="854">
        <v>0</v>
      </c>
      <c r="D1411" s="854">
        <v>0</v>
      </c>
      <c r="E1411" s="855" t="s">
        <v>1082</v>
      </c>
      <c r="F1411" s="854">
        <v>0</v>
      </c>
      <c r="G1411" s="854">
        <v>0</v>
      </c>
      <c r="H1411" s="855" t="s">
        <v>1082</v>
      </c>
      <c r="I1411" s="854">
        <v>5.2859999999999997E-2</v>
      </c>
      <c r="J1411" s="855">
        <v>-1</v>
      </c>
      <c r="K1411" s="854">
        <v>0</v>
      </c>
      <c r="L1411" s="854">
        <v>5.2859999999999997E-2</v>
      </c>
      <c r="M1411" s="855" t="s">
        <v>1082</v>
      </c>
      <c r="O1411" t="s">
        <v>695</v>
      </c>
      <c r="P1411">
        <v>0</v>
      </c>
      <c r="Q1411">
        <v>0</v>
      </c>
      <c r="R1411" t="s">
        <v>1082</v>
      </c>
      <c r="S1411">
        <v>0</v>
      </c>
      <c r="T1411">
        <v>0</v>
      </c>
      <c r="U1411" t="s">
        <v>1082</v>
      </c>
      <c r="V1411">
        <v>5.2859999999999997E-2</v>
      </c>
      <c r="W1411">
        <v>-1</v>
      </c>
      <c r="X1411">
        <v>0</v>
      </c>
      <c r="Y1411">
        <v>5.2859999999999997E-2</v>
      </c>
      <c r="Z1411" t="s">
        <v>1082</v>
      </c>
      <c r="AC1411" t="s">
        <v>695</v>
      </c>
      <c r="AD1411">
        <v>5.2859999999999997E-2</v>
      </c>
      <c r="AF1411" t="s">
        <v>695</v>
      </c>
      <c r="AG1411" t="s">
        <v>1082</v>
      </c>
    </row>
    <row r="1412" spans="1:33" hidden="1">
      <c r="A1412" s="851" t="s">
        <v>5128</v>
      </c>
      <c r="B1412" s="851" t="s">
        <v>695</v>
      </c>
      <c r="C1412" s="854">
        <v>0</v>
      </c>
      <c r="D1412" s="854">
        <v>0</v>
      </c>
      <c r="E1412" s="855" t="s">
        <v>1082</v>
      </c>
      <c r="F1412" s="854">
        <v>0</v>
      </c>
      <c r="G1412" s="854">
        <v>0</v>
      </c>
      <c r="H1412" s="855" t="s">
        <v>1082</v>
      </c>
      <c r="I1412" s="854">
        <v>0</v>
      </c>
      <c r="J1412" s="855" t="s">
        <v>1082</v>
      </c>
      <c r="K1412" s="854">
        <v>0</v>
      </c>
      <c r="L1412" s="854">
        <v>10.265779999999999</v>
      </c>
      <c r="M1412" s="855" t="s">
        <v>1082</v>
      </c>
      <c r="O1412" t="s">
        <v>695</v>
      </c>
      <c r="P1412">
        <v>0</v>
      </c>
      <c r="Q1412">
        <v>0</v>
      </c>
      <c r="R1412" t="s">
        <v>1082</v>
      </c>
      <c r="S1412">
        <v>0</v>
      </c>
      <c r="T1412">
        <v>0</v>
      </c>
      <c r="U1412" t="s">
        <v>1082</v>
      </c>
      <c r="V1412">
        <v>0</v>
      </c>
      <c r="W1412" t="s">
        <v>1082</v>
      </c>
      <c r="X1412">
        <v>0</v>
      </c>
      <c r="Y1412">
        <v>10.265779999999999</v>
      </c>
      <c r="Z1412" t="s">
        <v>1082</v>
      </c>
      <c r="AC1412" t="s">
        <v>695</v>
      </c>
      <c r="AD1412">
        <v>10.265779999999999</v>
      </c>
      <c r="AF1412" t="s">
        <v>695</v>
      </c>
      <c r="AG1412" t="s">
        <v>1082</v>
      </c>
    </row>
    <row r="1413" spans="1:33" hidden="1">
      <c r="A1413" s="851" t="s">
        <v>5131</v>
      </c>
      <c r="B1413" s="851" t="s">
        <v>695</v>
      </c>
      <c r="C1413" s="854">
        <v>0</v>
      </c>
      <c r="D1413" s="854">
        <v>0</v>
      </c>
      <c r="E1413" s="855" t="s">
        <v>1082</v>
      </c>
      <c r="F1413" s="854">
        <v>0</v>
      </c>
      <c r="G1413" s="854">
        <v>0</v>
      </c>
      <c r="H1413" s="855" t="s">
        <v>1082</v>
      </c>
      <c r="I1413" s="854">
        <v>0</v>
      </c>
      <c r="J1413" s="855" t="s">
        <v>1082</v>
      </c>
      <c r="K1413" s="854">
        <v>14.851889999999999</v>
      </c>
      <c r="L1413" s="854">
        <v>0</v>
      </c>
      <c r="M1413" s="855">
        <v>-1</v>
      </c>
      <c r="O1413" t="s">
        <v>695</v>
      </c>
      <c r="P1413">
        <v>0</v>
      </c>
      <c r="Q1413">
        <v>0</v>
      </c>
      <c r="R1413" t="s">
        <v>1082</v>
      </c>
      <c r="S1413">
        <v>0</v>
      </c>
      <c r="T1413">
        <v>0</v>
      </c>
      <c r="U1413" t="s">
        <v>1082</v>
      </c>
      <c r="V1413">
        <v>0</v>
      </c>
      <c r="W1413" t="s">
        <v>1082</v>
      </c>
      <c r="X1413">
        <v>14.851889999999999</v>
      </c>
      <c r="Y1413">
        <v>0</v>
      </c>
      <c r="Z1413">
        <v>-1</v>
      </c>
      <c r="AC1413" t="s">
        <v>695</v>
      </c>
      <c r="AD1413">
        <v>0</v>
      </c>
      <c r="AF1413" t="s">
        <v>695</v>
      </c>
      <c r="AG1413">
        <v>-1</v>
      </c>
    </row>
    <row r="1414" spans="1:33" hidden="1">
      <c r="A1414" s="851" t="s">
        <v>5132</v>
      </c>
      <c r="B1414" s="851" t="s">
        <v>695</v>
      </c>
      <c r="C1414" s="854">
        <v>0</v>
      </c>
      <c r="D1414" s="854">
        <v>0</v>
      </c>
      <c r="E1414" s="855" t="s">
        <v>1082</v>
      </c>
      <c r="F1414" s="854">
        <v>0</v>
      </c>
      <c r="G1414" s="854">
        <v>0</v>
      </c>
      <c r="H1414" s="855" t="s">
        <v>1082</v>
      </c>
      <c r="I1414" s="854">
        <v>0</v>
      </c>
      <c r="J1414" s="855" t="s">
        <v>1082</v>
      </c>
      <c r="K1414" s="854">
        <v>30.82</v>
      </c>
      <c r="L1414" s="854">
        <v>0</v>
      </c>
      <c r="M1414" s="855">
        <v>-1</v>
      </c>
      <c r="O1414" t="s">
        <v>695</v>
      </c>
      <c r="P1414">
        <v>0</v>
      </c>
      <c r="Q1414">
        <v>0</v>
      </c>
      <c r="R1414" t="s">
        <v>1082</v>
      </c>
      <c r="S1414">
        <v>0</v>
      </c>
      <c r="T1414">
        <v>0</v>
      </c>
      <c r="U1414" t="s">
        <v>1082</v>
      </c>
      <c r="V1414">
        <v>0</v>
      </c>
      <c r="W1414" t="s">
        <v>1082</v>
      </c>
      <c r="X1414">
        <v>30.82</v>
      </c>
      <c r="Y1414">
        <v>0</v>
      </c>
      <c r="Z1414">
        <v>-1</v>
      </c>
      <c r="AC1414" t="s">
        <v>695</v>
      </c>
      <c r="AD1414">
        <v>0</v>
      </c>
      <c r="AF1414" t="s">
        <v>695</v>
      </c>
      <c r="AG1414">
        <v>-1</v>
      </c>
    </row>
    <row r="1415" spans="1:33" hidden="1">
      <c r="A1415" s="851" t="s">
        <v>5133</v>
      </c>
      <c r="B1415" s="851" t="s">
        <v>695</v>
      </c>
      <c r="C1415" s="854">
        <v>0</v>
      </c>
      <c r="D1415" s="854">
        <v>0</v>
      </c>
      <c r="E1415" s="855" t="s">
        <v>1082</v>
      </c>
      <c r="F1415" s="854">
        <v>285.56</v>
      </c>
      <c r="G1415" s="854">
        <v>528.67339000000004</v>
      </c>
      <c r="H1415" s="855">
        <v>0.851356597562684</v>
      </c>
      <c r="I1415" s="854">
        <v>552</v>
      </c>
      <c r="J1415" s="855">
        <v>-4.2258351449275255E-2</v>
      </c>
      <c r="K1415" s="854">
        <v>4541.3109700000005</v>
      </c>
      <c r="L1415" s="854">
        <v>4510.0554000000002</v>
      </c>
      <c r="M1415" s="855">
        <v>-6.8824993942223633E-3</v>
      </c>
      <c r="O1415" t="s">
        <v>695</v>
      </c>
      <c r="P1415">
        <v>0</v>
      </c>
      <c r="Q1415">
        <v>0</v>
      </c>
      <c r="R1415" t="s">
        <v>1082</v>
      </c>
      <c r="S1415">
        <v>285.56</v>
      </c>
      <c r="T1415">
        <v>528.67339000000004</v>
      </c>
      <c r="U1415">
        <v>0.851356597562684</v>
      </c>
      <c r="V1415">
        <v>552</v>
      </c>
      <c r="W1415">
        <v>-4.2258351449275255E-2</v>
      </c>
      <c r="X1415">
        <v>4541.3109700000005</v>
      </c>
      <c r="Y1415">
        <v>4510.0554000000002</v>
      </c>
      <c r="Z1415">
        <v>-6.8824993942223633E-3</v>
      </c>
      <c r="AC1415" t="s">
        <v>695</v>
      </c>
      <c r="AD1415">
        <v>4510.0554000000002</v>
      </c>
      <c r="AF1415" t="s">
        <v>695</v>
      </c>
      <c r="AG1415">
        <v>-6.8824993942223633E-3</v>
      </c>
    </row>
    <row r="1416" spans="1:33" hidden="1">
      <c r="A1416" s="851" t="s">
        <v>5134</v>
      </c>
      <c r="B1416" s="851" t="s">
        <v>695</v>
      </c>
      <c r="C1416" s="854">
        <v>0</v>
      </c>
      <c r="D1416" s="854">
        <v>0</v>
      </c>
      <c r="E1416" s="855" t="s">
        <v>1082</v>
      </c>
      <c r="F1416" s="854">
        <v>0</v>
      </c>
      <c r="G1416" s="854">
        <v>27.603760000000001</v>
      </c>
      <c r="H1416" s="855" t="s">
        <v>1082</v>
      </c>
      <c r="I1416" s="854">
        <v>22.079820000000002</v>
      </c>
      <c r="J1416" s="855">
        <v>0.2501804815437807</v>
      </c>
      <c r="K1416" s="854">
        <v>30.864999999999998</v>
      </c>
      <c r="L1416" s="854">
        <v>120.32688</v>
      </c>
      <c r="M1416" s="855">
        <v>2.8984895512716671</v>
      </c>
      <c r="O1416" t="s">
        <v>695</v>
      </c>
      <c r="P1416">
        <v>0</v>
      </c>
      <c r="Q1416">
        <v>0</v>
      </c>
      <c r="R1416" t="s">
        <v>1082</v>
      </c>
      <c r="S1416">
        <v>0</v>
      </c>
      <c r="T1416">
        <v>27.603760000000001</v>
      </c>
      <c r="U1416" t="s">
        <v>1082</v>
      </c>
      <c r="V1416">
        <v>22.079820000000002</v>
      </c>
      <c r="W1416">
        <v>0.2501804815437807</v>
      </c>
      <c r="X1416">
        <v>30.864999999999998</v>
      </c>
      <c r="Y1416">
        <v>120.32688</v>
      </c>
      <c r="Z1416">
        <v>2.8984895512716671</v>
      </c>
      <c r="AC1416" t="s">
        <v>695</v>
      </c>
      <c r="AD1416">
        <v>120.32688</v>
      </c>
      <c r="AF1416" t="s">
        <v>695</v>
      </c>
      <c r="AG1416">
        <v>2.8984895512716671</v>
      </c>
    </row>
    <row r="1417" spans="1:33" hidden="1">
      <c r="A1417" s="851" t="s">
        <v>5136</v>
      </c>
      <c r="B1417" s="851" t="s">
        <v>695</v>
      </c>
      <c r="C1417" s="854">
        <v>0</v>
      </c>
      <c r="D1417" s="854">
        <v>0</v>
      </c>
      <c r="E1417" s="855" t="s">
        <v>1082</v>
      </c>
      <c r="F1417" s="854">
        <v>0</v>
      </c>
      <c r="G1417" s="854">
        <v>26.565760000000001</v>
      </c>
      <c r="H1417" s="855" t="s">
        <v>1082</v>
      </c>
      <c r="I1417" s="854">
        <v>0</v>
      </c>
      <c r="J1417" s="855" t="s">
        <v>1082</v>
      </c>
      <c r="K1417" s="854">
        <v>80.603340000000003</v>
      </c>
      <c r="L1417" s="854">
        <v>78.556219999999996</v>
      </c>
      <c r="M1417" s="855">
        <v>-2.5397458715730736E-2</v>
      </c>
      <c r="O1417" t="s">
        <v>695</v>
      </c>
      <c r="P1417">
        <v>0</v>
      </c>
      <c r="Q1417">
        <v>0</v>
      </c>
      <c r="R1417" t="s">
        <v>1082</v>
      </c>
      <c r="S1417">
        <v>0</v>
      </c>
      <c r="T1417">
        <v>26.565760000000001</v>
      </c>
      <c r="U1417" t="s">
        <v>1082</v>
      </c>
      <c r="V1417">
        <v>0</v>
      </c>
      <c r="W1417" t="s">
        <v>1082</v>
      </c>
      <c r="X1417">
        <v>80.603340000000003</v>
      </c>
      <c r="Y1417">
        <v>78.556219999999996</v>
      </c>
      <c r="Z1417">
        <v>-2.5397458715730736E-2</v>
      </c>
      <c r="AC1417" t="s">
        <v>695</v>
      </c>
      <c r="AD1417">
        <v>78.556219999999996</v>
      </c>
      <c r="AF1417" t="s">
        <v>695</v>
      </c>
      <c r="AG1417">
        <v>-2.5397458715730736E-2</v>
      </c>
    </row>
    <row r="1418" spans="1:33" hidden="1">
      <c r="A1418" s="851" t="s">
        <v>5138</v>
      </c>
      <c r="B1418" s="851" t="s">
        <v>695</v>
      </c>
      <c r="C1418" s="854">
        <v>0</v>
      </c>
      <c r="D1418" s="854">
        <v>0</v>
      </c>
      <c r="E1418" s="855" t="s">
        <v>1082</v>
      </c>
      <c r="F1418" s="854">
        <v>0</v>
      </c>
      <c r="G1418" s="854">
        <v>0</v>
      </c>
      <c r="H1418" s="855" t="s">
        <v>1082</v>
      </c>
      <c r="I1418" s="854">
        <v>0</v>
      </c>
      <c r="J1418" s="855" t="s">
        <v>1082</v>
      </c>
      <c r="K1418" s="854">
        <v>0</v>
      </c>
      <c r="L1418" s="854">
        <v>706.30277000000001</v>
      </c>
      <c r="M1418" s="855" t="s">
        <v>1082</v>
      </c>
      <c r="O1418" t="s">
        <v>695</v>
      </c>
      <c r="P1418">
        <v>0</v>
      </c>
      <c r="Q1418">
        <v>0</v>
      </c>
      <c r="R1418" t="s">
        <v>1082</v>
      </c>
      <c r="S1418">
        <v>0</v>
      </c>
      <c r="T1418">
        <v>0</v>
      </c>
      <c r="U1418" t="s">
        <v>1082</v>
      </c>
      <c r="V1418">
        <v>0</v>
      </c>
      <c r="W1418" t="s">
        <v>1082</v>
      </c>
      <c r="X1418">
        <v>0</v>
      </c>
      <c r="Y1418">
        <v>706.30277000000001</v>
      </c>
      <c r="Z1418" t="s">
        <v>1082</v>
      </c>
      <c r="AC1418" t="s">
        <v>695</v>
      </c>
      <c r="AD1418">
        <v>706.30277000000001</v>
      </c>
      <c r="AF1418" t="s">
        <v>695</v>
      </c>
      <c r="AG1418" t="s">
        <v>1082</v>
      </c>
    </row>
    <row r="1419" spans="1:33" hidden="1">
      <c r="A1419" s="851" t="s">
        <v>5139</v>
      </c>
      <c r="B1419" s="851" t="s">
        <v>695</v>
      </c>
      <c r="C1419" s="854">
        <v>0</v>
      </c>
      <c r="D1419" s="854">
        <v>0</v>
      </c>
      <c r="E1419" s="855" t="s">
        <v>1082</v>
      </c>
      <c r="F1419" s="854">
        <v>0</v>
      </c>
      <c r="G1419" s="854">
        <v>0</v>
      </c>
      <c r="H1419" s="855" t="s">
        <v>1082</v>
      </c>
      <c r="I1419" s="854">
        <v>0</v>
      </c>
      <c r="J1419" s="855" t="s">
        <v>1082</v>
      </c>
      <c r="K1419" s="854">
        <v>0</v>
      </c>
      <c r="L1419" s="854">
        <v>211.48272</v>
      </c>
      <c r="M1419" s="855" t="s">
        <v>1082</v>
      </c>
      <c r="O1419" t="s">
        <v>695</v>
      </c>
      <c r="P1419">
        <v>0</v>
      </c>
      <c r="Q1419">
        <v>0</v>
      </c>
      <c r="R1419" t="s">
        <v>1082</v>
      </c>
      <c r="S1419">
        <v>0</v>
      </c>
      <c r="T1419">
        <v>0</v>
      </c>
      <c r="U1419" t="s">
        <v>1082</v>
      </c>
      <c r="V1419">
        <v>0</v>
      </c>
      <c r="W1419" t="s">
        <v>1082</v>
      </c>
      <c r="X1419">
        <v>0</v>
      </c>
      <c r="Y1419">
        <v>211.48272</v>
      </c>
      <c r="Z1419" t="s">
        <v>1082</v>
      </c>
      <c r="AC1419" t="s">
        <v>695</v>
      </c>
      <c r="AD1419">
        <v>211.48272</v>
      </c>
      <c r="AF1419" t="s">
        <v>695</v>
      </c>
      <c r="AG1419" t="s">
        <v>1082</v>
      </c>
    </row>
    <row r="1420" spans="1:33" hidden="1">
      <c r="A1420" s="852" t="s">
        <v>735</v>
      </c>
      <c r="B1420" s="852" t="s">
        <v>695</v>
      </c>
      <c r="C1420" s="856">
        <v>0</v>
      </c>
      <c r="D1420" s="856">
        <v>0</v>
      </c>
      <c r="E1420" s="857" t="s">
        <v>1082</v>
      </c>
      <c r="F1420" s="856">
        <v>285.56</v>
      </c>
      <c r="G1420" s="856">
        <v>582.84290999999996</v>
      </c>
      <c r="H1420" s="857">
        <v>1.0410523532707661</v>
      </c>
      <c r="I1420" s="856">
        <v>574.13268000000005</v>
      </c>
      <c r="J1420" s="857">
        <v>1.5171109925322224E-2</v>
      </c>
      <c r="K1420" s="856">
        <v>4713.8102200000003</v>
      </c>
      <c r="L1420" s="856">
        <v>5643.7902299999996</v>
      </c>
      <c r="M1420" s="857">
        <v>0.19728838595457909</v>
      </c>
      <c r="O1420" t="s">
        <v>695</v>
      </c>
      <c r="P1420">
        <v>0</v>
      </c>
      <c r="Q1420">
        <v>0</v>
      </c>
      <c r="R1420" t="s">
        <v>1082</v>
      </c>
      <c r="S1420">
        <v>285.56</v>
      </c>
      <c r="T1420">
        <v>582.84290999999996</v>
      </c>
      <c r="U1420">
        <v>1.0410523532707661</v>
      </c>
      <c r="V1420">
        <v>574.13268000000005</v>
      </c>
      <c r="W1420">
        <v>1.5171109925322224E-2</v>
      </c>
      <c r="X1420">
        <v>4713.8102200000003</v>
      </c>
      <c r="Y1420">
        <v>5643.7902299999996</v>
      </c>
      <c r="Z1420">
        <v>0.19728838595457909</v>
      </c>
      <c r="AC1420" t="s">
        <v>695</v>
      </c>
      <c r="AD1420">
        <v>5643.7902299999996</v>
      </c>
      <c r="AF1420" t="s">
        <v>695</v>
      </c>
      <c r="AG1420">
        <v>0.19728838595457909</v>
      </c>
    </row>
    <row r="1421" spans="1:33" hidden="1">
      <c r="A1421" s="851" t="s">
        <v>5119</v>
      </c>
      <c r="B1421" s="851" t="s">
        <v>5108</v>
      </c>
      <c r="C1421" s="854">
        <v>86.85275</v>
      </c>
      <c r="D1421" s="854">
        <v>0</v>
      </c>
      <c r="E1421" s="855">
        <v>-1</v>
      </c>
      <c r="F1421" s="854">
        <v>1342.9124400000001</v>
      </c>
      <c r="G1421" s="854">
        <v>1486.2140199999999</v>
      </c>
      <c r="H1421" s="855">
        <v>0.10670954839021363</v>
      </c>
      <c r="I1421" s="854">
        <v>1163.65897</v>
      </c>
      <c r="J1421" s="855">
        <v>0.27719036102132222</v>
      </c>
      <c r="K1421" s="854">
        <v>6289.4421599999996</v>
      </c>
      <c r="L1421" s="854">
        <v>12324.392</v>
      </c>
      <c r="M1421" s="855">
        <v>0.95953658312997359</v>
      </c>
      <c r="O1421" t="s">
        <v>5108</v>
      </c>
      <c r="P1421">
        <v>86.85275</v>
      </c>
      <c r="Q1421">
        <v>0</v>
      </c>
      <c r="R1421">
        <v>-1</v>
      </c>
      <c r="S1421">
        <v>1342.9124400000001</v>
      </c>
      <c r="T1421">
        <v>1486.2140199999999</v>
      </c>
      <c r="U1421">
        <v>0.10670954839021363</v>
      </c>
      <c r="V1421">
        <v>1163.65897</v>
      </c>
      <c r="W1421">
        <v>0.27719036102132222</v>
      </c>
      <c r="X1421">
        <v>6289.4421599999996</v>
      </c>
      <c r="Y1421">
        <v>12324.392</v>
      </c>
      <c r="Z1421">
        <v>0.95953658312997359</v>
      </c>
      <c r="AC1421" t="s">
        <v>5108</v>
      </c>
      <c r="AD1421">
        <v>12324.392</v>
      </c>
      <c r="AF1421" t="s">
        <v>5108</v>
      </c>
      <c r="AG1421">
        <v>0.95953658312997359</v>
      </c>
    </row>
    <row r="1422" spans="1:33" hidden="1">
      <c r="A1422" s="851" t="s">
        <v>5120</v>
      </c>
      <c r="B1422" s="851" t="s">
        <v>5108</v>
      </c>
      <c r="C1422" s="854">
        <v>0</v>
      </c>
      <c r="D1422" s="854">
        <v>0</v>
      </c>
      <c r="E1422" s="855" t="s">
        <v>1082</v>
      </c>
      <c r="F1422" s="854">
        <v>48.340699999999998</v>
      </c>
      <c r="G1422" s="854">
        <v>19.969090000000001</v>
      </c>
      <c r="H1422" s="855">
        <v>-0.58690937450223102</v>
      </c>
      <c r="I1422" s="854">
        <v>38.280140000000003</v>
      </c>
      <c r="J1422" s="855">
        <v>-0.47834333939217566</v>
      </c>
      <c r="K1422" s="854">
        <v>331.09258</v>
      </c>
      <c r="L1422" s="854">
        <v>290.83568000000002</v>
      </c>
      <c r="M1422" s="855">
        <v>-0.12158804646120425</v>
      </c>
      <c r="O1422" t="s">
        <v>5108</v>
      </c>
      <c r="P1422">
        <v>0</v>
      </c>
      <c r="Q1422">
        <v>0</v>
      </c>
      <c r="R1422" t="s">
        <v>1082</v>
      </c>
      <c r="S1422">
        <v>48.340699999999998</v>
      </c>
      <c r="T1422">
        <v>19.969090000000001</v>
      </c>
      <c r="U1422">
        <v>-0.58690937450223102</v>
      </c>
      <c r="V1422">
        <v>38.280140000000003</v>
      </c>
      <c r="W1422">
        <v>-0.47834333939217566</v>
      </c>
      <c r="X1422">
        <v>331.09258</v>
      </c>
      <c r="Y1422">
        <v>290.83568000000002</v>
      </c>
      <c r="Z1422">
        <v>-0.12158804646120425</v>
      </c>
      <c r="AC1422" t="s">
        <v>5108</v>
      </c>
      <c r="AD1422">
        <v>290.83568000000002</v>
      </c>
      <c r="AF1422" t="s">
        <v>5108</v>
      </c>
      <c r="AG1422">
        <v>-0.12158804646120425</v>
      </c>
    </row>
    <row r="1423" spans="1:33" hidden="1">
      <c r="A1423" s="851" t="s">
        <v>5121</v>
      </c>
      <c r="B1423" s="851" t="s">
        <v>5108</v>
      </c>
      <c r="C1423" s="854">
        <v>5.8543599999999998</v>
      </c>
      <c r="D1423" s="854">
        <v>0</v>
      </c>
      <c r="E1423" s="855">
        <v>-1</v>
      </c>
      <c r="F1423" s="854">
        <v>78.419759999999997</v>
      </c>
      <c r="G1423" s="854">
        <v>30.562449999999998</v>
      </c>
      <c r="H1423" s="855">
        <v>-0.61027105923303004</v>
      </c>
      <c r="I1423" s="854">
        <v>110.51907</v>
      </c>
      <c r="J1423" s="855">
        <v>-0.72346446635861117</v>
      </c>
      <c r="K1423" s="854">
        <v>252.02295000000001</v>
      </c>
      <c r="L1423" s="854">
        <v>687.27547000000004</v>
      </c>
      <c r="M1423" s="855">
        <v>1.7270352561145721</v>
      </c>
      <c r="O1423" t="s">
        <v>5108</v>
      </c>
      <c r="P1423">
        <v>5.8543599999999998</v>
      </c>
      <c r="Q1423">
        <v>0</v>
      </c>
      <c r="R1423">
        <v>-1</v>
      </c>
      <c r="S1423">
        <v>78.419759999999997</v>
      </c>
      <c r="T1423">
        <v>30.562449999999998</v>
      </c>
      <c r="U1423">
        <v>-0.61027105923303004</v>
      </c>
      <c r="V1423">
        <v>110.51907</v>
      </c>
      <c r="W1423">
        <v>-0.72346446635861117</v>
      </c>
      <c r="X1423">
        <v>252.02295000000001</v>
      </c>
      <c r="Y1423">
        <v>687.27547000000004</v>
      </c>
      <c r="Z1423">
        <v>1.7270352561145721</v>
      </c>
      <c r="AC1423" t="s">
        <v>5108</v>
      </c>
      <c r="AD1423">
        <v>687.27547000000004</v>
      </c>
      <c r="AF1423" t="s">
        <v>5108</v>
      </c>
      <c r="AG1423">
        <v>1.7270352561145721</v>
      </c>
    </row>
    <row r="1424" spans="1:33" hidden="1">
      <c r="A1424" s="851" t="s">
        <v>5122</v>
      </c>
      <c r="B1424" s="851" t="s">
        <v>5108</v>
      </c>
      <c r="C1424" s="854">
        <v>0</v>
      </c>
      <c r="D1424" s="854">
        <v>0</v>
      </c>
      <c r="E1424" s="855" t="s">
        <v>1082</v>
      </c>
      <c r="F1424" s="854">
        <v>5.0629</v>
      </c>
      <c r="G1424" s="854">
        <v>10.598560000000001</v>
      </c>
      <c r="H1424" s="855">
        <v>1.0933773133974602</v>
      </c>
      <c r="I1424" s="854">
        <v>0</v>
      </c>
      <c r="J1424" s="855" t="s">
        <v>1082</v>
      </c>
      <c r="K1424" s="854">
        <v>30.886700000000001</v>
      </c>
      <c r="L1424" s="854">
        <v>28.758700000000001</v>
      </c>
      <c r="M1424" s="855">
        <v>-6.8896968598134434E-2</v>
      </c>
      <c r="O1424" t="s">
        <v>5108</v>
      </c>
      <c r="P1424">
        <v>0</v>
      </c>
      <c r="Q1424">
        <v>0</v>
      </c>
      <c r="R1424" t="s">
        <v>1082</v>
      </c>
      <c r="S1424">
        <v>5.0629</v>
      </c>
      <c r="T1424">
        <v>10.598560000000001</v>
      </c>
      <c r="U1424">
        <v>1.0933773133974602</v>
      </c>
      <c r="V1424">
        <v>0</v>
      </c>
      <c r="W1424" t="s">
        <v>1082</v>
      </c>
      <c r="X1424">
        <v>30.886700000000001</v>
      </c>
      <c r="Y1424">
        <v>28.758700000000001</v>
      </c>
      <c r="Z1424">
        <v>-6.8896968598134434E-2</v>
      </c>
      <c r="AC1424" t="s">
        <v>5108</v>
      </c>
      <c r="AD1424">
        <v>28.758700000000001</v>
      </c>
      <c r="AF1424" t="s">
        <v>5108</v>
      </c>
      <c r="AG1424">
        <v>-6.8896968598134434E-2</v>
      </c>
    </row>
    <row r="1425" spans="1:33" hidden="1">
      <c r="A1425" s="851" t="s">
        <v>5123</v>
      </c>
      <c r="B1425" s="851" t="s">
        <v>5108</v>
      </c>
      <c r="C1425" s="854">
        <v>0</v>
      </c>
      <c r="D1425" s="854">
        <v>0</v>
      </c>
      <c r="E1425" s="855" t="s">
        <v>1082</v>
      </c>
      <c r="F1425" s="854">
        <v>0</v>
      </c>
      <c r="G1425" s="854">
        <v>0</v>
      </c>
      <c r="H1425" s="855" t="s">
        <v>1082</v>
      </c>
      <c r="I1425" s="854">
        <v>0</v>
      </c>
      <c r="J1425" s="855" t="s">
        <v>1082</v>
      </c>
      <c r="K1425" s="854">
        <v>0.36613000000000001</v>
      </c>
      <c r="L1425" s="854">
        <v>3.5091000000000001</v>
      </c>
      <c r="M1425" s="855">
        <v>8.5843006582361454</v>
      </c>
      <c r="O1425" t="s">
        <v>5108</v>
      </c>
      <c r="P1425">
        <v>0</v>
      </c>
      <c r="Q1425">
        <v>0</v>
      </c>
      <c r="R1425" t="s">
        <v>1082</v>
      </c>
      <c r="S1425">
        <v>0</v>
      </c>
      <c r="T1425">
        <v>0</v>
      </c>
      <c r="U1425" t="s">
        <v>1082</v>
      </c>
      <c r="V1425">
        <v>0</v>
      </c>
      <c r="W1425" t="s">
        <v>1082</v>
      </c>
      <c r="X1425">
        <v>0.36613000000000001</v>
      </c>
      <c r="Y1425">
        <v>3.5091000000000001</v>
      </c>
      <c r="Z1425">
        <v>8.5843006582361454</v>
      </c>
      <c r="AC1425" t="s">
        <v>5108</v>
      </c>
      <c r="AD1425">
        <v>3.5091000000000001</v>
      </c>
      <c r="AF1425" t="s">
        <v>5108</v>
      </c>
      <c r="AG1425">
        <v>8.5843006582361454</v>
      </c>
    </row>
    <row r="1426" spans="1:33">
      <c r="A1426" s="851" t="s">
        <v>5124</v>
      </c>
      <c r="B1426" s="851" t="s">
        <v>5108</v>
      </c>
      <c r="C1426" s="854">
        <v>0</v>
      </c>
      <c r="D1426" s="854">
        <v>0</v>
      </c>
      <c r="E1426" s="855" t="s">
        <v>1082</v>
      </c>
      <c r="F1426" s="854">
        <v>333.67675000000003</v>
      </c>
      <c r="G1426" s="854">
        <v>82.713520000000003</v>
      </c>
      <c r="H1426" s="855">
        <v>-0.75211482370288008</v>
      </c>
      <c r="I1426" s="854">
        <v>112.75226000000001</v>
      </c>
      <c r="J1426" s="855">
        <v>-0.26641363995719469</v>
      </c>
      <c r="K1426" s="854">
        <v>1349.30476</v>
      </c>
      <c r="L1426" s="854">
        <v>1518.8773100000001</v>
      </c>
      <c r="M1426" s="855">
        <v>0.12567401748438223</v>
      </c>
      <c r="O1426" t="s">
        <v>5108</v>
      </c>
      <c r="P1426">
        <v>0</v>
      </c>
      <c r="Q1426">
        <v>0</v>
      </c>
      <c r="R1426" t="s">
        <v>1082</v>
      </c>
      <c r="S1426">
        <v>333.67675000000003</v>
      </c>
      <c r="T1426">
        <v>82.713520000000003</v>
      </c>
      <c r="U1426">
        <v>-0.75211482370288008</v>
      </c>
      <c r="V1426">
        <v>112.75226000000001</v>
      </c>
      <c r="W1426">
        <v>-0.26641363995719469</v>
      </c>
      <c r="X1426">
        <v>1349.30476</v>
      </c>
      <c r="Y1426">
        <v>1518.8773100000001</v>
      </c>
      <c r="Z1426">
        <v>0.12567401748438223</v>
      </c>
      <c r="AC1426" t="s">
        <v>5108</v>
      </c>
      <c r="AD1426">
        <v>1518.8773100000001</v>
      </c>
      <c r="AF1426" t="s">
        <v>5108</v>
      </c>
      <c r="AG1426">
        <v>0.12567401748438223</v>
      </c>
    </row>
    <row r="1427" spans="1:33" hidden="1">
      <c r="A1427" s="851" t="s">
        <v>5125</v>
      </c>
      <c r="B1427" s="851" t="s">
        <v>5108</v>
      </c>
      <c r="C1427" s="854">
        <v>0</v>
      </c>
      <c r="D1427" s="854">
        <v>0</v>
      </c>
      <c r="E1427" s="855" t="s">
        <v>1082</v>
      </c>
      <c r="F1427" s="854">
        <v>0</v>
      </c>
      <c r="G1427" s="854">
        <v>0</v>
      </c>
      <c r="H1427" s="855" t="s">
        <v>1082</v>
      </c>
      <c r="I1427" s="854">
        <v>0</v>
      </c>
      <c r="J1427" s="855" t="s">
        <v>1082</v>
      </c>
      <c r="K1427" s="854">
        <v>51.44314</v>
      </c>
      <c r="L1427" s="854">
        <v>0</v>
      </c>
      <c r="M1427" s="855">
        <v>-1</v>
      </c>
      <c r="O1427" t="s">
        <v>5108</v>
      </c>
      <c r="P1427">
        <v>0</v>
      </c>
      <c r="Q1427">
        <v>0</v>
      </c>
      <c r="R1427" t="s">
        <v>1082</v>
      </c>
      <c r="S1427">
        <v>0</v>
      </c>
      <c r="T1427">
        <v>0</v>
      </c>
      <c r="U1427" t="s">
        <v>1082</v>
      </c>
      <c r="V1427">
        <v>0</v>
      </c>
      <c r="W1427" t="s">
        <v>1082</v>
      </c>
      <c r="X1427">
        <v>51.44314</v>
      </c>
      <c r="Y1427">
        <v>0</v>
      </c>
      <c r="Z1427">
        <v>-1</v>
      </c>
      <c r="AC1427" t="s">
        <v>5108</v>
      </c>
      <c r="AD1427">
        <v>0</v>
      </c>
      <c r="AF1427" t="s">
        <v>5108</v>
      </c>
      <c r="AG1427">
        <v>-1</v>
      </c>
    </row>
    <row r="1428" spans="1:33" hidden="1">
      <c r="A1428" s="851" t="s">
        <v>5127</v>
      </c>
      <c r="B1428" s="851" t="s">
        <v>5108</v>
      </c>
      <c r="C1428" s="854">
        <v>106.89462</v>
      </c>
      <c r="D1428" s="854">
        <v>0</v>
      </c>
      <c r="E1428" s="855">
        <v>-1</v>
      </c>
      <c r="F1428" s="854">
        <v>502.93367999999998</v>
      </c>
      <c r="G1428" s="854">
        <v>25.541709999999998</v>
      </c>
      <c r="H1428" s="855">
        <v>-0.94921455647989217</v>
      </c>
      <c r="I1428" s="854">
        <v>43.895740000000004</v>
      </c>
      <c r="J1428" s="855">
        <v>-0.41812781832587864</v>
      </c>
      <c r="K1428" s="854">
        <v>2478.6977200000001</v>
      </c>
      <c r="L1428" s="854">
        <v>1320.8284799999999</v>
      </c>
      <c r="M1428" s="855">
        <v>-0.46712805303262239</v>
      </c>
      <c r="O1428" t="s">
        <v>5108</v>
      </c>
      <c r="P1428">
        <v>106.89462</v>
      </c>
      <c r="Q1428">
        <v>0</v>
      </c>
      <c r="R1428">
        <v>-1</v>
      </c>
      <c r="S1428">
        <v>502.93367999999998</v>
      </c>
      <c r="T1428">
        <v>25.541709999999998</v>
      </c>
      <c r="U1428">
        <v>-0.94921455647989217</v>
      </c>
      <c r="V1428">
        <v>43.895740000000004</v>
      </c>
      <c r="W1428">
        <v>-0.41812781832587864</v>
      </c>
      <c r="X1428">
        <v>2478.6977200000001</v>
      </c>
      <c r="Y1428">
        <v>1320.8284799999999</v>
      </c>
      <c r="Z1428">
        <v>-0.46712805303262239</v>
      </c>
      <c r="AC1428" t="s">
        <v>5108</v>
      </c>
      <c r="AD1428">
        <v>1320.8284799999999</v>
      </c>
      <c r="AF1428" t="s">
        <v>5108</v>
      </c>
      <c r="AG1428">
        <v>-0.46712805303262239</v>
      </c>
    </row>
    <row r="1429" spans="1:33" hidden="1">
      <c r="A1429" s="851" t="s">
        <v>5128</v>
      </c>
      <c r="B1429" s="851" t="s">
        <v>5108</v>
      </c>
      <c r="C1429" s="854">
        <v>45.709989999999998</v>
      </c>
      <c r="D1429" s="854">
        <v>0</v>
      </c>
      <c r="E1429" s="855">
        <v>-1</v>
      </c>
      <c r="F1429" s="854">
        <v>211.96356</v>
      </c>
      <c r="G1429" s="854">
        <v>268.66773999999998</v>
      </c>
      <c r="H1429" s="855">
        <v>0.26751853007186699</v>
      </c>
      <c r="I1429" s="854">
        <v>252.17847</v>
      </c>
      <c r="J1429" s="855">
        <v>6.5387302889100551E-2</v>
      </c>
      <c r="K1429" s="854">
        <v>3434.5355</v>
      </c>
      <c r="L1429" s="854">
        <v>3144.1553800000002</v>
      </c>
      <c r="M1429" s="855">
        <v>-8.4547130172333285E-2</v>
      </c>
      <c r="O1429" t="s">
        <v>5108</v>
      </c>
      <c r="P1429">
        <v>45.709989999999998</v>
      </c>
      <c r="Q1429">
        <v>0</v>
      </c>
      <c r="R1429">
        <v>-1</v>
      </c>
      <c r="S1429">
        <v>211.96356</v>
      </c>
      <c r="T1429">
        <v>268.66773999999998</v>
      </c>
      <c r="U1429">
        <v>0.26751853007186699</v>
      </c>
      <c r="V1429">
        <v>252.17847</v>
      </c>
      <c r="W1429">
        <v>6.5387302889100551E-2</v>
      </c>
      <c r="X1429">
        <v>3434.5355</v>
      </c>
      <c r="Y1429">
        <v>3144.1553800000002</v>
      </c>
      <c r="Z1429">
        <v>-8.4547130172333285E-2</v>
      </c>
      <c r="AC1429" t="s">
        <v>5108</v>
      </c>
      <c r="AD1429">
        <v>3144.1553800000002</v>
      </c>
      <c r="AF1429" t="s">
        <v>5108</v>
      </c>
      <c r="AG1429">
        <v>-8.4547130172333285E-2</v>
      </c>
    </row>
    <row r="1430" spans="1:33" hidden="1">
      <c r="A1430" s="851" t="s">
        <v>5129</v>
      </c>
      <c r="B1430" s="851" t="s">
        <v>5108</v>
      </c>
      <c r="C1430" s="854">
        <v>57.375</v>
      </c>
      <c r="D1430" s="854">
        <v>0</v>
      </c>
      <c r="E1430" s="855">
        <v>-1</v>
      </c>
      <c r="F1430" s="854">
        <v>1241.5462500000001</v>
      </c>
      <c r="G1430" s="854">
        <v>195.05941999999999</v>
      </c>
      <c r="H1430" s="855">
        <v>-0.84288992858703415</v>
      </c>
      <c r="I1430" s="854">
        <v>583.79664000000002</v>
      </c>
      <c r="J1430" s="855">
        <v>-0.6658777960763872</v>
      </c>
      <c r="K1430" s="854">
        <v>6791.9691300000004</v>
      </c>
      <c r="L1430" s="854">
        <v>4347.5976499999997</v>
      </c>
      <c r="M1430" s="855">
        <v>-0.35989142960077036</v>
      </c>
      <c r="O1430" t="s">
        <v>5108</v>
      </c>
      <c r="P1430">
        <v>57.375</v>
      </c>
      <c r="Q1430">
        <v>0</v>
      </c>
      <c r="R1430">
        <v>-1</v>
      </c>
      <c r="S1430">
        <v>1241.5462500000001</v>
      </c>
      <c r="T1430">
        <v>195.05941999999999</v>
      </c>
      <c r="U1430">
        <v>-0.84288992858703415</v>
      </c>
      <c r="V1430">
        <v>583.79664000000002</v>
      </c>
      <c r="W1430">
        <v>-0.6658777960763872</v>
      </c>
      <c r="X1430">
        <v>6791.9691300000004</v>
      </c>
      <c r="Y1430">
        <v>4347.5976499999997</v>
      </c>
      <c r="Z1430">
        <v>-0.35989142960077036</v>
      </c>
      <c r="AC1430" t="s">
        <v>5108</v>
      </c>
      <c r="AD1430">
        <v>4347.5976499999997</v>
      </c>
      <c r="AF1430" t="s">
        <v>5108</v>
      </c>
      <c r="AG1430">
        <v>-0.35989142960077036</v>
      </c>
    </row>
    <row r="1431" spans="1:33" hidden="1">
      <c r="A1431" s="851" t="s">
        <v>5130</v>
      </c>
      <c r="B1431" s="851" t="s">
        <v>5108</v>
      </c>
      <c r="C1431" s="854">
        <v>0</v>
      </c>
      <c r="D1431" s="854">
        <v>0</v>
      </c>
      <c r="E1431" s="855" t="s">
        <v>1082</v>
      </c>
      <c r="F1431" s="854">
        <v>247.43206000000001</v>
      </c>
      <c r="G1431" s="854">
        <v>205.54592</v>
      </c>
      <c r="H1431" s="855">
        <v>-0.16928339844076801</v>
      </c>
      <c r="I1431" s="854">
        <v>341.3313</v>
      </c>
      <c r="J1431" s="855">
        <v>-0.3978111002419058</v>
      </c>
      <c r="K1431" s="854">
        <v>2935.5047500000001</v>
      </c>
      <c r="L1431" s="854">
        <v>2595.2852600000001</v>
      </c>
      <c r="M1431" s="855">
        <v>-0.11589812280153866</v>
      </c>
      <c r="O1431" t="s">
        <v>5108</v>
      </c>
      <c r="P1431">
        <v>0</v>
      </c>
      <c r="Q1431">
        <v>0</v>
      </c>
      <c r="R1431" t="s">
        <v>1082</v>
      </c>
      <c r="S1431">
        <v>247.43206000000001</v>
      </c>
      <c r="T1431">
        <v>205.54592</v>
      </c>
      <c r="U1431">
        <v>-0.16928339844076801</v>
      </c>
      <c r="V1431">
        <v>341.3313</v>
      </c>
      <c r="W1431">
        <v>-0.3978111002419058</v>
      </c>
      <c r="X1431">
        <v>2935.5047500000001</v>
      </c>
      <c r="Y1431">
        <v>2595.2852600000001</v>
      </c>
      <c r="Z1431">
        <v>-0.11589812280153866</v>
      </c>
      <c r="AC1431" t="s">
        <v>5108</v>
      </c>
      <c r="AD1431">
        <v>2595.2852600000001</v>
      </c>
      <c r="AF1431" t="s">
        <v>5108</v>
      </c>
      <c r="AG1431">
        <v>-0.11589812280153866</v>
      </c>
    </row>
    <row r="1432" spans="1:33" hidden="1">
      <c r="A1432" s="851" t="s">
        <v>5131</v>
      </c>
      <c r="B1432" s="851" t="s">
        <v>5108</v>
      </c>
      <c r="C1432" s="854">
        <v>11.18591</v>
      </c>
      <c r="D1432" s="854">
        <v>0</v>
      </c>
      <c r="E1432" s="855">
        <v>-1</v>
      </c>
      <c r="F1432" s="854">
        <v>87.114810000000006</v>
      </c>
      <c r="G1432" s="854">
        <v>419.07573000000002</v>
      </c>
      <c r="H1432" s="855">
        <v>3.8106140620636149</v>
      </c>
      <c r="I1432" s="854">
        <v>222.32486</v>
      </c>
      <c r="J1432" s="855">
        <v>0.88497017382581511</v>
      </c>
      <c r="K1432" s="854">
        <v>21993.508129999998</v>
      </c>
      <c r="L1432" s="854">
        <v>3786.82809</v>
      </c>
      <c r="M1432" s="855">
        <v>-0.82782064290895829</v>
      </c>
      <c r="O1432" t="s">
        <v>5108</v>
      </c>
      <c r="P1432">
        <v>11.18591</v>
      </c>
      <c r="Q1432">
        <v>0</v>
      </c>
      <c r="R1432">
        <v>-1</v>
      </c>
      <c r="S1432">
        <v>87.114810000000006</v>
      </c>
      <c r="T1432">
        <v>419.07573000000002</v>
      </c>
      <c r="U1432">
        <v>3.8106140620636149</v>
      </c>
      <c r="V1432">
        <v>222.32486</v>
      </c>
      <c r="W1432">
        <v>0.88497017382581511</v>
      </c>
      <c r="X1432">
        <v>21993.508129999998</v>
      </c>
      <c r="Y1432">
        <v>3786.82809</v>
      </c>
      <c r="Z1432">
        <v>-0.82782064290895829</v>
      </c>
      <c r="AC1432" t="s">
        <v>5108</v>
      </c>
      <c r="AD1432">
        <v>3786.82809</v>
      </c>
      <c r="AF1432" t="s">
        <v>5108</v>
      </c>
      <c r="AG1432">
        <v>-0.82782064290895829</v>
      </c>
    </row>
    <row r="1433" spans="1:33" hidden="1">
      <c r="A1433" s="851" t="s">
        <v>5132</v>
      </c>
      <c r="B1433" s="851" t="s">
        <v>5108</v>
      </c>
      <c r="C1433" s="854">
        <v>0</v>
      </c>
      <c r="D1433" s="854">
        <v>0</v>
      </c>
      <c r="E1433" s="855" t="s">
        <v>1082</v>
      </c>
      <c r="F1433" s="854">
        <v>67.553049999999999</v>
      </c>
      <c r="G1433" s="854">
        <v>10.308909999999999</v>
      </c>
      <c r="H1433" s="855">
        <v>-0.84739534336347511</v>
      </c>
      <c r="I1433" s="854">
        <v>11.97546</v>
      </c>
      <c r="J1433" s="855">
        <v>-0.13916375654880908</v>
      </c>
      <c r="K1433" s="854">
        <v>464.29262</v>
      </c>
      <c r="L1433" s="854">
        <v>156.26902999999999</v>
      </c>
      <c r="M1433" s="855">
        <v>-0.66342555692571636</v>
      </c>
      <c r="O1433" t="s">
        <v>5108</v>
      </c>
      <c r="P1433">
        <v>0</v>
      </c>
      <c r="Q1433">
        <v>0</v>
      </c>
      <c r="R1433" t="s">
        <v>1082</v>
      </c>
      <c r="S1433">
        <v>67.553049999999999</v>
      </c>
      <c r="T1433">
        <v>10.308909999999999</v>
      </c>
      <c r="U1433">
        <v>-0.84739534336347511</v>
      </c>
      <c r="V1433">
        <v>11.97546</v>
      </c>
      <c r="W1433">
        <v>-0.13916375654880908</v>
      </c>
      <c r="X1433">
        <v>464.29262</v>
      </c>
      <c r="Y1433">
        <v>156.26902999999999</v>
      </c>
      <c r="Z1433">
        <v>-0.66342555692571636</v>
      </c>
      <c r="AC1433" t="s">
        <v>5108</v>
      </c>
      <c r="AD1433">
        <v>156.26902999999999</v>
      </c>
      <c r="AF1433" t="s">
        <v>5108</v>
      </c>
      <c r="AG1433">
        <v>-0.66342555692571636</v>
      </c>
    </row>
    <row r="1434" spans="1:33" hidden="1">
      <c r="A1434" s="851" t="s">
        <v>5133</v>
      </c>
      <c r="B1434" s="851" t="s">
        <v>5108</v>
      </c>
      <c r="C1434" s="854">
        <v>0</v>
      </c>
      <c r="D1434" s="854">
        <v>0</v>
      </c>
      <c r="E1434" s="855" t="s">
        <v>1082</v>
      </c>
      <c r="F1434" s="854">
        <v>2004.3656100000001</v>
      </c>
      <c r="G1434" s="854">
        <v>974.57569999999998</v>
      </c>
      <c r="H1434" s="855">
        <v>-0.51377348766226338</v>
      </c>
      <c r="I1434" s="854">
        <v>1621.50431</v>
      </c>
      <c r="J1434" s="855">
        <v>-0.39896817172197341</v>
      </c>
      <c r="K1434" s="854">
        <v>16615.214790000002</v>
      </c>
      <c r="L1434" s="854">
        <v>8780.68397</v>
      </c>
      <c r="M1434" s="855">
        <v>-0.47152750771029917</v>
      </c>
      <c r="O1434" t="s">
        <v>5108</v>
      </c>
      <c r="P1434">
        <v>0</v>
      </c>
      <c r="Q1434">
        <v>0</v>
      </c>
      <c r="R1434" t="s">
        <v>1082</v>
      </c>
      <c r="S1434">
        <v>2004.3656100000001</v>
      </c>
      <c r="T1434">
        <v>974.57569999999998</v>
      </c>
      <c r="U1434">
        <v>-0.51377348766226338</v>
      </c>
      <c r="V1434">
        <v>1621.50431</v>
      </c>
      <c r="W1434">
        <v>-0.39896817172197341</v>
      </c>
      <c r="X1434">
        <v>16615.214790000002</v>
      </c>
      <c r="Y1434">
        <v>8780.68397</v>
      </c>
      <c r="Z1434">
        <v>-0.47152750771029917</v>
      </c>
      <c r="AC1434" t="s">
        <v>5108</v>
      </c>
      <c r="AD1434">
        <v>8780.68397</v>
      </c>
      <c r="AF1434" t="s">
        <v>5108</v>
      </c>
      <c r="AG1434">
        <v>-0.47152750771029917</v>
      </c>
    </row>
    <row r="1435" spans="1:33" hidden="1">
      <c r="A1435" s="851" t="s">
        <v>5134</v>
      </c>
      <c r="B1435" s="851" t="s">
        <v>5108</v>
      </c>
      <c r="C1435" s="854">
        <v>0</v>
      </c>
      <c r="D1435" s="854">
        <v>0</v>
      </c>
      <c r="E1435" s="855" t="s">
        <v>1082</v>
      </c>
      <c r="F1435" s="854">
        <v>585.39038000000005</v>
      </c>
      <c r="G1435" s="854">
        <v>634.29192999999998</v>
      </c>
      <c r="H1435" s="855">
        <v>8.3536647800737551E-2</v>
      </c>
      <c r="I1435" s="854">
        <v>757.57140000000004</v>
      </c>
      <c r="J1435" s="855">
        <v>-0.16272983642201921</v>
      </c>
      <c r="K1435" s="854">
        <v>9865.8105899999991</v>
      </c>
      <c r="L1435" s="854">
        <v>9608.0111899999993</v>
      </c>
      <c r="M1435" s="855">
        <v>-2.6130584775396537E-2</v>
      </c>
      <c r="O1435" t="s">
        <v>5108</v>
      </c>
      <c r="P1435">
        <v>0</v>
      </c>
      <c r="Q1435">
        <v>0</v>
      </c>
      <c r="R1435" t="s">
        <v>1082</v>
      </c>
      <c r="S1435">
        <v>585.39038000000005</v>
      </c>
      <c r="T1435">
        <v>634.29192999999998</v>
      </c>
      <c r="U1435">
        <v>8.3536647800737551E-2</v>
      </c>
      <c r="V1435">
        <v>757.57140000000004</v>
      </c>
      <c r="W1435">
        <v>-0.16272983642201921</v>
      </c>
      <c r="X1435">
        <v>9865.8105899999991</v>
      </c>
      <c r="Y1435">
        <v>9608.0111899999993</v>
      </c>
      <c r="Z1435">
        <v>-2.6130584775396537E-2</v>
      </c>
      <c r="AC1435" t="s">
        <v>5108</v>
      </c>
      <c r="AD1435">
        <v>9608.0111899999993</v>
      </c>
      <c r="AF1435" t="s">
        <v>5108</v>
      </c>
      <c r="AG1435">
        <v>-2.6130584775396537E-2</v>
      </c>
    </row>
    <row r="1436" spans="1:33" hidden="1">
      <c r="A1436" s="851" t="s">
        <v>5135</v>
      </c>
      <c r="B1436" s="851" t="s">
        <v>5108</v>
      </c>
      <c r="C1436" s="854">
        <v>0</v>
      </c>
      <c r="D1436" s="854">
        <v>0</v>
      </c>
      <c r="E1436" s="855" t="s">
        <v>1082</v>
      </c>
      <c r="F1436" s="854">
        <v>247.39035000000001</v>
      </c>
      <c r="G1436" s="854">
        <v>625.28034000000002</v>
      </c>
      <c r="H1436" s="855">
        <v>1.5275049734154948</v>
      </c>
      <c r="I1436" s="854">
        <v>504.22807</v>
      </c>
      <c r="J1436" s="855">
        <v>0.2400744369507235</v>
      </c>
      <c r="K1436" s="854">
        <v>2498.8906000000002</v>
      </c>
      <c r="L1436" s="854">
        <v>4298.0416999999998</v>
      </c>
      <c r="M1436" s="855">
        <v>0.71997993829741858</v>
      </c>
      <c r="O1436" t="s">
        <v>5108</v>
      </c>
      <c r="P1436">
        <v>0</v>
      </c>
      <c r="Q1436">
        <v>0</v>
      </c>
      <c r="R1436" t="s">
        <v>1082</v>
      </c>
      <c r="S1436">
        <v>247.39035000000001</v>
      </c>
      <c r="T1436">
        <v>625.28034000000002</v>
      </c>
      <c r="U1436">
        <v>1.5275049734154948</v>
      </c>
      <c r="V1436">
        <v>504.22807</v>
      </c>
      <c r="W1436">
        <v>0.2400744369507235</v>
      </c>
      <c r="X1436">
        <v>2498.8906000000002</v>
      </c>
      <c r="Y1436">
        <v>4298.0416999999998</v>
      </c>
      <c r="Z1436">
        <v>0.71997993829741858</v>
      </c>
      <c r="AC1436" t="s">
        <v>5108</v>
      </c>
      <c r="AD1436">
        <v>4298.0416999999998</v>
      </c>
      <c r="AF1436" t="s">
        <v>5108</v>
      </c>
      <c r="AG1436">
        <v>0.71997993829741858</v>
      </c>
    </row>
    <row r="1437" spans="1:33" hidden="1">
      <c r="A1437" s="851" t="s">
        <v>5136</v>
      </c>
      <c r="B1437" s="851" t="s">
        <v>5108</v>
      </c>
      <c r="C1437" s="854">
        <v>4.5189599999999999</v>
      </c>
      <c r="D1437" s="854">
        <v>0</v>
      </c>
      <c r="E1437" s="855">
        <v>-1</v>
      </c>
      <c r="F1437" s="854">
        <v>68.011970000000005</v>
      </c>
      <c r="G1437" s="854">
        <v>28.29937</v>
      </c>
      <c r="H1437" s="855">
        <v>-0.58390603889285964</v>
      </c>
      <c r="I1437" s="854">
        <v>14.141870000000001</v>
      </c>
      <c r="J1437" s="855">
        <v>1.0011052286578788</v>
      </c>
      <c r="K1437" s="854">
        <v>317.21953999999999</v>
      </c>
      <c r="L1437" s="854">
        <v>232.39161999999999</v>
      </c>
      <c r="M1437" s="855">
        <v>-0.26741076542762787</v>
      </c>
      <c r="O1437" t="s">
        <v>5108</v>
      </c>
      <c r="P1437">
        <v>4.5189599999999999</v>
      </c>
      <c r="Q1437">
        <v>0</v>
      </c>
      <c r="R1437">
        <v>-1</v>
      </c>
      <c r="S1437">
        <v>68.011970000000005</v>
      </c>
      <c r="T1437">
        <v>28.29937</v>
      </c>
      <c r="U1437">
        <v>-0.58390603889285964</v>
      </c>
      <c r="V1437">
        <v>14.141870000000001</v>
      </c>
      <c r="W1437">
        <v>1.0011052286578788</v>
      </c>
      <c r="X1437">
        <v>317.21953999999999</v>
      </c>
      <c r="Y1437">
        <v>232.39161999999999</v>
      </c>
      <c r="Z1437">
        <v>-0.26741076542762787</v>
      </c>
      <c r="AC1437" t="s">
        <v>5108</v>
      </c>
      <c r="AD1437">
        <v>232.39161999999999</v>
      </c>
      <c r="AF1437" t="s">
        <v>5108</v>
      </c>
      <c r="AG1437">
        <v>-0.26741076542762787</v>
      </c>
    </row>
    <row r="1438" spans="1:33" hidden="1">
      <c r="A1438" s="851" t="s">
        <v>5137</v>
      </c>
      <c r="B1438" s="851" t="s">
        <v>5108</v>
      </c>
      <c r="C1438" s="854">
        <v>0</v>
      </c>
      <c r="D1438" s="854">
        <v>0</v>
      </c>
      <c r="E1438" s="855" t="s">
        <v>1082</v>
      </c>
      <c r="F1438" s="854">
        <v>0</v>
      </c>
      <c r="G1438" s="854">
        <v>4.4310000000000002E-2</v>
      </c>
      <c r="H1438" s="855" t="s">
        <v>1082</v>
      </c>
      <c r="I1438" s="854">
        <v>0</v>
      </c>
      <c r="J1438" s="855" t="s">
        <v>1082</v>
      </c>
      <c r="K1438" s="854">
        <v>5.4078999999999997</v>
      </c>
      <c r="L1438" s="854">
        <v>3.1085500000000001</v>
      </c>
      <c r="M1438" s="855">
        <v>-0.42518352780191937</v>
      </c>
      <c r="O1438" t="s">
        <v>5108</v>
      </c>
      <c r="P1438">
        <v>0</v>
      </c>
      <c r="Q1438">
        <v>0</v>
      </c>
      <c r="R1438" t="s">
        <v>1082</v>
      </c>
      <c r="S1438">
        <v>0</v>
      </c>
      <c r="T1438">
        <v>4.4310000000000002E-2</v>
      </c>
      <c r="U1438" t="s">
        <v>1082</v>
      </c>
      <c r="V1438">
        <v>0</v>
      </c>
      <c r="W1438" t="s">
        <v>1082</v>
      </c>
      <c r="X1438">
        <v>5.4078999999999997</v>
      </c>
      <c r="Y1438">
        <v>3.1085500000000001</v>
      </c>
      <c r="Z1438">
        <v>-0.42518352780191937</v>
      </c>
      <c r="AC1438" t="s">
        <v>5108</v>
      </c>
      <c r="AD1438">
        <v>3.1085500000000001</v>
      </c>
      <c r="AF1438" t="s">
        <v>5108</v>
      </c>
      <c r="AG1438">
        <v>-0.42518352780191937</v>
      </c>
    </row>
    <row r="1439" spans="1:33" hidden="1">
      <c r="A1439" s="851" t="s">
        <v>5138</v>
      </c>
      <c r="B1439" s="851" t="s">
        <v>5108</v>
      </c>
      <c r="C1439" s="854">
        <v>0</v>
      </c>
      <c r="D1439" s="854">
        <v>0</v>
      </c>
      <c r="E1439" s="855" t="s">
        <v>1082</v>
      </c>
      <c r="F1439" s="854">
        <v>121.81809</v>
      </c>
      <c r="G1439" s="854">
        <v>104.89921</v>
      </c>
      <c r="H1439" s="855">
        <v>-0.13888643304126669</v>
      </c>
      <c r="I1439" s="854">
        <v>130.83717999999999</v>
      </c>
      <c r="J1439" s="855">
        <v>-0.19824617131002054</v>
      </c>
      <c r="K1439" s="854">
        <v>1106.7182499999999</v>
      </c>
      <c r="L1439" s="854">
        <v>1635.5518999999999</v>
      </c>
      <c r="M1439" s="855">
        <v>0.47783945913966819</v>
      </c>
      <c r="O1439" t="s">
        <v>5108</v>
      </c>
      <c r="P1439">
        <v>0</v>
      </c>
      <c r="Q1439">
        <v>0</v>
      </c>
      <c r="R1439" t="s">
        <v>1082</v>
      </c>
      <c r="S1439">
        <v>121.81809</v>
      </c>
      <c r="T1439">
        <v>104.89921</v>
      </c>
      <c r="U1439">
        <v>-0.13888643304126669</v>
      </c>
      <c r="V1439">
        <v>130.83717999999999</v>
      </c>
      <c r="W1439">
        <v>-0.19824617131002054</v>
      </c>
      <c r="X1439">
        <v>1106.7182499999999</v>
      </c>
      <c r="Y1439">
        <v>1635.5518999999999</v>
      </c>
      <c r="Z1439">
        <v>0.47783945913966819</v>
      </c>
      <c r="AC1439" t="s">
        <v>5108</v>
      </c>
      <c r="AD1439">
        <v>1635.5518999999999</v>
      </c>
      <c r="AF1439" t="s">
        <v>5108</v>
      </c>
      <c r="AG1439">
        <v>0.47783945913966819</v>
      </c>
    </row>
    <row r="1440" spans="1:33" hidden="1">
      <c r="A1440" s="851" t="s">
        <v>5139</v>
      </c>
      <c r="B1440" s="851" t="s">
        <v>5108</v>
      </c>
      <c r="C1440" s="854">
        <v>0</v>
      </c>
      <c r="D1440" s="854">
        <v>0</v>
      </c>
      <c r="E1440" s="855" t="s">
        <v>1082</v>
      </c>
      <c r="F1440" s="854">
        <v>0</v>
      </c>
      <c r="G1440" s="854">
        <v>0</v>
      </c>
      <c r="H1440" s="855" t="s">
        <v>1082</v>
      </c>
      <c r="I1440" s="854">
        <v>0</v>
      </c>
      <c r="J1440" s="855" t="s">
        <v>1082</v>
      </c>
      <c r="K1440" s="854">
        <v>26</v>
      </c>
      <c r="L1440" s="854">
        <v>0</v>
      </c>
      <c r="M1440" s="855">
        <v>-1</v>
      </c>
      <c r="O1440" t="s">
        <v>5108</v>
      </c>
      <c r="P1440">
        <v>0</v>
      </c>
      <c r="Q1440">
        <v>0</v>
      </c>
      <c r="R1440" t="s">
        <v>1082</v>
      </c>
      <c r="S1440">
        <v>0</v>
      </c>
      <c r="T1440">
        <v>0</v>
      </c>
      <c r="U1440" t="s">
        <v>1082</v>
      </c>
      <c r="V1440">
        <v>0</v>
      </c>
      <c r="W1440" t="s">
        <v>1082</v>
      </c>
      <c r="X1440">
        <v>26</v>
      </c>
      <c r="Y1440">
        <v>0</v>
      </c>
      <c r="Z1440">
        <v>-1</v>
      </c>
      <c r="AC1440" t="s">
        <v>5108</v>
      </c>
      <c r="AD1440">
        <v>0</v>
      </c>
      <c r="AF1440" t="s">
        <v>5108</v>
      </c>
      <c r="AG1440">
        <v>-1</v>
      </c>
    </row>
    <row r="1441" spans="1:33" hidden="1">
      <c r="A1441" s="851" t="s">
        <v>5140</v>
      </c>
      <c r="B1441" s="851" t="s">
        <v>5108</v>
      </c>
      <c r="C1441" s="854">
        <v>8.8748199999999997</v>
      </c>
      <c r="D1441" s="854">
        <v>0</v>
      </c>
      <c r="E1441" s="855">
        <v>-1</v>
      </c>
      <c r="F1441" s="854">
        <v>344.54599999999999</v>
      </c>
      <c r="G1441" s="854">
        <v>75.344759999999994</v>
      </c>
      <c r="H1441" s="855">
        <v>-0.78132162323753573</v>
      </c>
      <c r="I1441" s="854">
        <v>88.747060000000005</v>
      </c>
      <c r="J1441" s="855">
        <v>-0.1510168336844061</v>
      </c>
      <c r="K1441" s="854">
        <v>2905.1258800000001</v>
      </c>
      <c r="L1441" s="854">
        <v>1621.36202</v>
      </c>
      <c r="M1441" s="855">
        <v>-0.44189612189885552</v>
      </c>
      <c r="O1441" t="s">
        <v>5108</v>
      </c>
      <c r="P1441">
        <v>8.8748199999999997</v>
      </c>
      <c r="Q1441">
        <v>0</v>
      </c>
      <c r="R1441">
        <v>-1</v>
      </c>
      <c r="S1441">
        <v>344.54599999999999</v>
      </c>
      <c r="T1441">
        <v>75.344759999999994</v>
      </c>
      <c r="U1441">
        <v>-0.78132162323753573</v>
      </c>
      <c r="V1441">
        <v>88.747060000000005</v>
      </c>
      <c r="W1441">
        <v>-0.1510168336844061</v>
      </c>
      <c r="X1441">
        <v>2905.1258800000001</v>
      </c>
      <c r="Y1441">
        <v>1621.36202</v>
      </c>
      <c r="Z1441">
        <v>-0.44189612189885552</v>
      </c>
      <c r="AC1441" t="s">
        <v>5108</v>
      </c>
      <c r="AD1441">
        <v>1621.36202</v>
      </c>
      <c r="AF1441" t="s">
        <v>5108</v>
      </c>
      <c r="AG1441">
        <v>-0.44189612189885552</v>
      </c>
    </row>
    <row r="1442" spans="1:33" hidden="1">
      <c r="A1442" s="851" t="s">
        <v>5141</v>
      </c>
      <c r="B1442" s="851" t="s">
        <v>5108</v>
      </c>
      <c r="C1442" s="854">
        <v>0</v>
      </c>
      <c r="D1442" s="854">
        <v>0</v>
      </c>
      <c r="E1442" s="855" t="s">
        <v>1082</v>
      </c>
      <c r="F1442" s="854">
        <v>0</v>
      </c>
      <c r="G1442" s="854">
        <v>0</v>
      </c>
      <c r="H1442" s="855" t="s">
        <v>1082</v>
      </c>
      <c r="I1442" s="854">
        <v>0</v>
      </c>
      <c r="J1442" s="855" t="s">
        <v>1082</v>
      </c>
      <c r="K1442" s="854">
        <v>0</v>
      </c>
      <c r="L1442" s="854">
        <v>5.3501599999999998</v>
      </c>
      <c r="M1442" s="855" t="s">
        <v>1082</v>
      </c>
      <c r="O1442" t="s">
        <v>5108</v>
      </c>
      <c r="P1442">
        <v>0</v>
      </c>
      <c r="Q1442">
        <v>0</v>
      </c>
      <c r="R1442" t="s">
        <v>1082</v>
      </c>
      <c r="S1442">
        <v>0</v>
      </c>
      <c r="T1442">
        <v>0</v>
      </c>
      <c r="U1442" t="s">
        <v>1082</v>
      </c>
      <c r="V1442">
        <v>0</v>
      </c>
      <c r="W1442" t="s">
        <v>1082</v>
      </c>
      <c r="X1442">
        <v>0</v>
      </c>
      <c r="Y1442">
        <v>5.3501599999999998</v>
      </c>
      <c r="Z1442" t="s">
        <v>1082</v>
      </c>
      <c r="AC1442" t="s">
        <v>5108</v>
      </c>
      <c r="AD1442">
        <v>5.3501599999999998</v>
      </c>
      <c r="AF1442" t="s">
        <v>5108</v>
      </c>
      <c r="AG1442" t="s">
        <v>1082</v>
      </c>
    </row>
    <row r="1443" spans="1:33" hidden="1">
      <c r="A1443" s="851" t="s">
        <v>5142</v>
      </c>
      <c r="B1443" s="851" t="s">
        <v>5108</v>
      </c>
      <c r="C1443" s="854">
        <v>5.7572400000000004</v>
      </c>
      <c r="D1443" s="854">
        <v>0</v>
      </c>
      <c r="E1443" s="855">
        <v>-1</v>
      </c>
      <c r="F1443" s="854">
        <v>7.7326199999999998</v>
      </c>
      <c r="G1443" s="854">
        <v>1.04155</v>
      </c>
      <c r="H1443" s="855">
        <v>-0.86530438583559</v>
      </c>
      <c r="I1443" s="854">
        <v>13.636520000000001</v>
      </c>
      <c r="J1443" s="855">
        <v>-0.92362054248444614</v>
      </c>
      <c r="K1443" s="854">
        <v>49.347430000000003</v>
      </c>
      <c r="L1443" s="854">
        <v>60.536639999999998</v>
      </c>
      <c r="M1443" s="855">
        <v>0.22674352038191237</v>
      </c>
      <c r="O1443" t="s">
        <v>5108</v>
      </c>
      <c r="P1443">
        <v>5.7572400000000004</v>
      </c>
      <c r="Q1443">
        <v>0</v>
      </c>
      <c r="R1443">
        <v>-1</v>
      </c>
      <c r="S1443">
        <v>7.7326199999999998</v>
      </c>
      <c r="T1443">
        <v>1.04155</v>
      </c>
      <c r="U1443">
        <v>-0.86530438583559</v>
      </c>
      <c r="V1443">
        <v>13.636520000000001</v>
      </c>
      <c r="W1443">
        <v>-0.92362054248444614</v>
      </c>
      <c r="X1443">
        <v>49.347430000000003</v>
      </c>
      <c r="Y1443">
        <v>60.536639999999998</v>
      </c>
      <c r="Z1443">
        <v>0.22674352038191237</v>
      </c>
      <c r="AC1443" t="s">
        <v>5108</v>
      </c>
      <c r="AD1443">
        <v>60.536639999999998</v>
      </c>
      <c r="AF1443" t="s">
        <v>5108</v>
      </c>
      <c r="AG1443">
        <v>0.22674352038191237</v>
      </c>
    </row>
    <row r="1444" spans="1:33" hidden="1">
      <c r="A1444" s="851" t="s">
        <v>5144</v>
      </c>
      <c r="B1444" s="851" t="s">
        <v>5108</v>
      </c>
      <c r="C1444" s="854">
        <v>0</v>
      </c>
      <c r="D1444" s="854">
        <v>0</v>
      </c>
      <c r="E1444" s="855" t="s">
        <v>1082</v>
      </c>
      <c r="F1444" s="854">
        <v>27.864840000000001</v>
      </c>
      <c r="G1444" s="854">
        <v>235.51213999999999</v>
      </c>
      <c r="H1444" s="855">
        <v>7.4519466108543941</v>
      </c>
      <c r="I1444" s="854">
        <v>21.148949999999999</v>
      </c>
      <c r="J1444" s="855">
        <v>10.135878613359056</v>
      </c>
      <c r="K1444" s="854">
        <v>1371.4207799999999</v>
      </c>
      <c r="L1444" s="854">
        <v>527.43826000000001</v>
      </c>
      <c r="M1444" s="855">
        <v>-0.61540741711672187</v>
      </c>
      <c r="O1444" t="s">
        <v>5108</v>
      </c>
      <c r="P1444">
        <v>0</v>
      </c>
      <c r="Q1444">
        <v>0</v>
      </c>
      <c r="R1444" t="s">
        <v>1082</v>
      </c>
      <c r="S1444">
        <v>27.864840000000001</v>
      </c>
      <c r="T1444">
        <v>235.51213999999999</v>
      </c>
      <c r="U1444">
        <v>7.4519466108543941</v>
      </c>
      <c r="V1444">
        <v>21.148949999999999</v>
      </c>
      <c r="W1444">
        <v>10.135878613359056</v>
      </c>
      <c r="X1444">
        <v>1371.4207799999999</v>
      </c>
      <c r="Y1444">
        <v>527.43826000000001</v>
      </c>
      <c r="Z1444">
        <v>-0.61540741711672187</v>
      </c>
      <c r="AC1444" t="s">
        <v>5108</v>
      </c>
      <c r="AD1444">
        <v>527.43826000000001</v>
      </c>
      <c r="AF1444" t="s">
        <v>5108</v>
      </c>
      <c r="AG1444">
        <v>-0.61540741711672187</v>
      </c>
    </row>
    <row r="1445" spans="1:33" hidden="1">
      <c r="A1445" s="851" t="s">
        <v>5145</v>
      </c>
      <c r="B1445" s="851" t="s">
        <v>5108</v>
      </c>
      <c r="C1445" s="854">
        <v>0</v>
      </c>
      <c r="D1445" s="854">
        <v>0</v>
      </c>
      <c r="E1445" s="855" t="s">
        <v>1082</v>
      </c>
      <c r="F1445" s="854">
        <v>0.86370000000000002</v>
      </c>
      <c r="G1445" s="854">
        <v>6.5535300000000003</v>
      </c>
      <c r="H1445" s="855">
        <v>6.5877387981938176</v>
      </c>
      <c r="I1445" s="854">
        <v>12.42774</v>
      </c>
      <c r="J1445" s="855">
        <v>-0.47266920614689389</v>
      </c>
      <c r="K1445" s="854">
        <v>81.413210000000007</v>
      </c>
      <c r="L1445" s="854">
        <v>49.839959999999998</v>
      </c>
      <c r="M1445" s="855">
        <v>-0.38781482759370389</v>
      </c>
      <c r="O1445" t="s">
        <v>5108</v>
      </c>
      <c r="P1445">
        <v>0</v>
      </c>
      <c r="Q1445">
        <v>0</v>
      </c>
      <c r="R1445" t="s">
        <v>1082</v>
      </c>
      <c r="S1445">
        <v>0.86370000000000002</v>
      </c>
      <c r="T1445">
        <v>6.5535300000000003</v>
      </c>
      <c r="U1445">
        <v>6.5877387981938176</v>
      </c>
      <c r="V1445">
        <v>12.42774</v>
      </c>
      <c r="W1445">
        <v>-0.47266920614689389</v>
      </c>
      <c r="X1445">
        <v>81.413210000000007</v>
      </c>
      <c r="Y1445">
        <v>49.839959999999998</v>
      </c>
      <c r="Z1445">
        <v>-0.38781482759370389</v>
      </c>
      <c r="AC1445" t="s">
        <v>5108</v>
      </c>
      <c r="AD1445">
        <v>49.839959999999998</v>
      </c>
      <c r="AF1445" t="s">
        <v>5108</v>
      </c>
      <c r="AG1445">
        <v>-0.38781482759370389</v>
      </c>
    </row>
    <row r="1446" spans="1:33" hidden="1">
      <c r="A1446" s="852" t="s">
        <v>735</v>
      </c>
      <c r="B1446" s="852" t="s">
        <v>5108</v>
      </c>
      <c r="C1446" s="856">
        <v>333.02364999999998</v>
      </c>
      <c r="D1446" s="856">
        <v>0</v>
      </c>
      <c r="E1446" s="857">
        <v>-1</v>
      </c>
      <c r="F1446" s="856">
        <v>7574.9395199999999</v>
      </c>
      <c r="G1446" s="856">
        <v>5440.0999099999999</v>
      </c>
      <c r="H1446" s="857">
        <v>-0.28182926139059128</v>
      </c>
      <c r="I1446" s="856">
        <v>6044.9560099999999</v>
      </c>
      <c r="J1446" s="857">
        <v>-0.10005963633141479</v>
      </c>
      <c r="K1446" s="856">
        <v>81245.635240000003</v>
      </c>
      <c r="L1446" s="856">
        <v>57026.928119999997</v>
      </c>
      <c r="M1446" s="857">
        <v>-0.29809240888397048</v>
      </c>
      <c r="O1446" t="s">
        <v>5108</v>
      </c>
      <c r="P1446">
        <v>333.02364999999998</v>
      </c>
      <c r="Q1446">
        <v>0</v>
      </c>
      <c r="R1446">
        <v>-1</v>
      </c>
      <c r="S1446">
        <v>7574.9395199999999</v>
      </c>
      <c r="T1446">
        <v>5440.0999099999999</v>
      </c>
      <c r="U1446">
        <v>-0.28182926139059128</v>
      </c>
      <c r="V1446">
        <v>6044.9560099999999</v>
      </c>
      <c r="W1446">
        <v>-0.10005963633141479</v>
      </c>
      <c r="X1446">
        <v>81245.635240000003</v>
      </c>
      <c r="Y1446">
        <v>57026.928119999997</v>
      </c>
      <c r="Z1446">
        <v>-0.29809240888397048</v>
      </c>
      <c r="AC1446" t="s">
        <v>5108</v>
      </c>
      <c r="AD1446">
        <v>57026.928119999997</v>
      </c>
      <c r="AF1446" t="s">
        <v>5108</v>
      </c>
      <c r="AG1446">
        <v>-0.29809240888397048</v>
      </c>
    </row>
    <row r="1447" spans="1:33" hidden="1">
      <c r="A1447" s="851" t="s">
        <v>5119</v>
      </c>
      <c r="B1447" s="851" t="s">
        <v>5109</v>
      </c>
      <c r="C1447" s="854">
        <v>0</v>
      </c>
      <c r="D1447" s="854">
        <v>0</v>
      </c>
      <c r="E1447" s="855" t="s">
        <v>1082</v>
      </c>
      <c r="F1447" s="854">
        <v>0</v>
      </c>
      <c r="G1447" s="854">
        <v>12.63</v>
      </c>
      <c r="H1447" s="855" t="s">
        <v>1082</v>
      </c>
      <c r="I1447" s="854">
        <v>28.51641</v>
      </c>
      <c r="J1447" s="855">
        <v>-0.55709712407697887</v>
      </c>
      <c r="K1447" s="854">
        <v>78.628550000000004</v>
      </c>
      <c r="L1447" s="854">
        <v>175.29271</v>
      </c>
      <c r="M1447" s="855">
        <v>1.2293773699247916</v>
      </c>
      <c r="O1447" t="s">
        <v>5109</v>
      </c>
      <c r="P1447">
        <v>0</v>
      </c>
      <c r="Q1447">
        <v>0</v>
      </c>
      <c r="R1447" t="s">
        <v>1082</v>
      </c>
      <c r="S1447">
        <v>0</v>
      </c>
      <c r="T1447">
        <v>12.63</v>
      </c>
      <c r="U1447" t="s">
        <v>1082</v>
      </c>
      <c r="V1447">
        <v>28.51641</v>
      </c>
      <c r="W1447">
        <v>-0.55709712407697887</v>
      </c>
      <c r="X1447">
        <v>78.628550000000004</v>
      </c>
      <c r="Y1447">
        <v>175.29271</v>
      </c>
      <c r="Z1447">
        <v>1.2293773699247916</v>
      </c>
      <c r="AC1447" t="s">
        <v>5109</v>
      </c>
      <c r="AD1447">
        <v>175.29271</v>
      </c>
      <c r="AF1447" t="s">
        <v>5109</v>
      </c>
      <c r="AG1447">
        <v>1.2293773699247916</v>
      </c>
    </row>
    <row r="1448" spans="1:33" hidden="1">
      <c r="A1448" s="851" t="s">
        <v>5120</v>
      </c>
      <c r="B1448" s="851" t="s">
        <v>5109</v>
      </c>
      <c r="C1448" s="854">
        <v>0</v>
      </c>
      <c r="D1448" s="854">
        <v>0</v>
      </c>
      <c r="E1448" s="855" t="s">
        <v>1082</v>
      </c>
      <c r="F1448" s="854">
        <v>57.276040000000002</v>
      </c>
      <c r="G1448" s="854">
        <v>221.70775</v>
      </c>
      <c r="H1448" s="855">
        <v>2.8708638027349656</v>
      </c>
      <c r="I1448" s="854">
        <v>255.49555000000001</v>
      </c>
      <c r="J1448" s="855">
        <v>-0.13224418194367771</v>
      </c>
      <c r="K1448" s="854">
        <v>361.53667999999999</v>
      </c>
      <c r="L1448" s="854">
        <v>1597.96974</v>
      </c>
      <c r="M1448" s="855">
        <v>3.4199380820778682</v>
      </c>
      <c r="O1448" t="s">
        <v>5109</v>
      </c>
      <c r="P1448">
        <v>0</v>
      </c>
      <c r="Q1448">
        <v>0</v>
      </c>
      <c r="R1448" t="s">
        <v>1082</v>
      </c>
      <c r="S1448">
        <v>57.276040000000002</v>
      </c>
      <c r="T1448">
        <v>221.70775</v>
      </c>
      <c r="U1448">
        <v>2.8708638027349656</v>
      </c>
      <c r="V1448">
        <v>255.49555000000001</v>
      </c>
      <c r="W1448">
        <v>-0.13224418194367771</v>
      </c>
      <c r="X1448">
        <v>361.53667999999999</v>
      </c>
      <c r="Y1448">
        <v>1597.96974</v>
      </c>
      <c r="Z1448">
        <v>3.4199380820778682</v>
      </c>
      <c r="AC1448" t="s">
        <v>5109</v>
      </c>
      <c r="AD1448">
        <v>1597.96974</v>
      </c>
      <c r="AF1448" t="s">
        <v>5109</v>
      </c>
      <c r="AG1448">
        <v>3.4199380820778682</v>
      </c>
    </row>
    <row r="1449" spans="1:33" hidden="1">
      <c r="A1449" s="851" t="s">
        <v>5121</v>
      </c>
      <c r="B1449" s="851" t="s">
        <v>5109</v>
      </c>
      <c r="C1449" s="854">
        <v>0</v>
      </c>
      <c r="D1449" s="854">
        <v>0</v>
      </c>
      <c r="E1449" s="855" t="s">
        <v>1082</v>
      </c>
      <c r="F1449" s="854">
        <v>0.25480000000000003</v>
      </c>
      <c r="G1449" s="854">
        <v>19.53661</v>
      </c>
      <c r="H1449" s="855">
        <v>75.674293563579269</v>
      </c>
      <c r="I1449" s="854">
        <v>1.26559</v>
      </c>
      <c r="J1449" s="855">
        <v>14.436760720296462</v>
      </c>
      <c r="K1449" s="854">
        <v>41.265120000000003</v>
      </c>
      <c r="L1449" s="854">
        <v>74.480789999999999</v>
      </c>
      <c r="M1449" s="855">
        <v>0.80493331898707665</v>
      </c>
      <c r="O1449" t="s">
        <v>5109</v>
      </c>
      <c r="P1449">
        <v>0</v>
      </c>
      <c r="Q1449">
        <v>0</v>
      </c>
      <c r="R1449" t="s">
        <v>1082</v>
      </c>
      <c r="S1449">
        <v>0.25480000000000003</v>
      </c>
      <c r="T1449">
        <v>19.53661</v>
      </c>
      <c r="U1449">
        <v>75.674293563579269</v>
      </c>
      <c r="V1449">
        <v>1.26559</v>
      </c>
      <c r="W1449">
        <v>14.436760720296462</v>
      </c>
      <c r="X1449">
        <v>41.265120000000003</v>
      </c>
      <c r="Y1449">
        <v>74.480789999999999</v>
      </c>
      <c r="Z1449">
        <v>0.80493331898707665</v>
      </c>
      <c r="AC1449" t="s">
        <v>5109</v>
      </c>
      <c r="AD1449">
        <v>74.480789999999999</v>
      </c>
      <c r="AF1449" t="s">
        <v>5109</v>
      </c>
      <c r="AG1449">
        <v>0.80493331898707665</v>
      </c>
    </row>
    <row r="1450" spans="1:33" hidden="1">
      <c r="A1450" s="851" t="s">
        <v>5122</v>
      </c>
      <c r="B1450" s="851" t="s">
        <v>5109</v>
      </c>
      <c r="C1450" s="854">
        <v>101.71518</v>
      </c>
      <c r="D1450" s="854">
        <v>0</v>
      </c>
      <c r="E1450" s="855">
        <v>-1</v>
      </c>
      <c r="F1450" s="854">
        <v>123.94423</v>
      </c>
      <c r="G1450" s="854">
        <v>85.301739999999995</v>
      </c>
      <c r="H1450" s="855">
        <v>-0.31177320638483941</v>
      </c>
      <c r="I1450" s="854">
        <v>58.5563</v>
      </c>
      <c r="J1450" s="855">
        <v>0.45674743793579853</v>
      </c>
      <c r="K1450" s="854">
        <v>946.83298000000002</v>
      </c>
      <c r="L1450" s="854">
        <v>273.21893999999998</v>
      </c>
      <c r="M1450" s="855">
        <v>-0.71143913892817723</v>
      </c>
      <c r="O1450" t="s">
        <v>5109</v>
      </c>
      <c r="P1450">
        <v>101.71518</v>
      </c>
      <c r="Q1450">
        <v>0</v>
      </c>
      <c r="R1450">
        <v>-1</v>
      </c>
      <c r="S1450">
        <v>123.94423</v>
      </c>
      <c r="T1450">
        <v>85.301739999999995</v>
      </c>
      <c r="U1450">
        <v>-0.31177320638483941</v>
      </c>
      <c r="V1450">
        <v>58.5563</v>
      </c>
      <c r="W1450">
        <v>0.45674743793579853</v>
      </c>
      <c r="X1450">
        <v>946.83298000000002</v>
      </c>
      <c r="Y1450">
        <v>273.21893999999998</v>
      </c>
      <c r="Z1450">
        <v>-0.71143913892817723</v>
      </c>
      <c r="AC1450" t="s">
        <v>5109</v>
      </c>
      <c r="AD1450">
        <v>273.21893999999998</v>
      </c>
      <c r="AF1450" t="s">
        <v>5109</v>
      </c>
      <c r="AG1450">
        <v>-0.71143913892817723</v>
      </c>
    </row>
    <row r="1451" spans="1:33">
      <c r="A1451" s="851" t="s">
        <v>5124</v>
      </c>
      <c r="B1451" s="851" t="s">
        <v>5109</v>
      </c>
      <c r="C1451" s="854">
        <v>0</v>
      </c>
      <c r="D1451" s="854">
        <v>0</v>
      </c>
      <c r="E1451" s="855" t="s">
        <v>1082</v>
      </c>
      <c r="F1451" s="854">
        <v>0</v>
      </c>
      <c r="G1451" s="854">
        <v>8.5891400000000004</v>
      </c>
      <c r="H1451" s="855" t="s">
        <v>1082</v>
      </c>
      <c r="I1451" s="854">
        <v>0</v>
      </c>
      <c r="J1451" s="855" t="s">
        <v>1082</v>
      </c>
      <c r="K1451" s="854">
        <v>16.808240000000001</v>
      </c>
      <c r="L1451" s="854">
        <v>8.5891400000000004</v>
      </c>
      <c r="M1451" s="855">
        <v>-0.48899230377481517</v>
      </c>
      <c r="O1451" t="s">
        <v>5109</v>
      </c>
      <c r="P1451">
        <v>0</v>
      </c>
      <c r="Q1451">
        <v>0</v>
      </c>
      <c r="R1451" t="s">
        <v>1082</v>
      </c>
      <c r="S1451">
        <v>0</v>
      </c>
      <c r="T1451">
        <v>8.5891400000000004</v>
      </c>
      <c r="U1451" t="s">
        <v>1082</v>
      </c>
      <c r="V1451">
        <v>0</v>
      </c>
      <c r="W1451" t="s">
        <v>1082</v>
      </c>
      <c r="X1451">
        <v>16.808240000000001</v>
      </c>
      <c r="Y1451">
        <v>8.5891400000000004</v>
      </c>
      <c r="Z1451">
        <v>-0.48899230377481517</v>
      </c>
      <c r="AC1451" t="s">
        <v>5109</v>
      </c>
      <c r="AD1451">
        <v>8.5891400000000004</v>
      </c>
      <c r="AF1451" t="s">
        <v>5109</v>
      </c>
      <c r="AG1451">
        <v>-0.48899230377481517</v>
      </c>
    </row>
    <row r="1452" spans="1:33" hidden="1">
      <c r="A1452" s="851" t="s">
        <v>5127</v>
      </c>
      <c r="B1452" s="851" t="s">
        <v>5109</v>
      </c>
      <c r="C1452" s="854">
        <v>0</v>
      </c>
      <c r="D1452" s="854">
        <v>0</v>
      </c>
      <c r="E1452" s="855" t="s">
        <v>1082</v>
      </c>
      <c r="F1452" s="854">
        <v>0</v>
      </c>
      <c r="G1452" s="854">
        <v>0.91200000000000003</v>
      </c>
      <c r="H1452" s="855" t="s">
        <v>1082</v>
      </c>
      <c r="I1452" s="854">
        <v>0</v>
      </c>
      <c r="J1452" s="855" t="s">
        <v>1082</v>
      </c>
      <c r="K1452" s="854">
        <v>40.673969999999997</v>
      </c>
      <c r="L1452" s="854">
        <v>14.19936</v>
      </c>
      <c r="M1452" s="855">
        <v>-0.65089810510259993</v>
      </c>
      <c r="O1452" t="s">
        <v>5109</v>
      </c>
      <c r="P1452">
        <v>0</v>
      </c>
      <c r="Q1452">
        <v>0</v>
      </c>
      <c r="R1452" t="s">
        <v>1082</v>
      </c>
      <c r="S1452">
        <v>0</v>
      </c>
      <c r="T1452">
        <v>0.91200000000000003</v>
      </c>
      <c r="U1452" t="s">
        <v>1082</v>
      </c>
      <c r="V1452">
        <v>0</v>
      </c>
      <c r="W1452" t="s">
        <v>1082</v>
      </c>
      <c r="X1452">
        <v>40.673969999999997</v>
      </c>
      <c r="Y1452">
        <v>14.19936</v>
      </c>
      <c r="Z1452">
        <v>-0.65089810510259993</v>
      </c>
      <c r="AC1452" t="s">
        <v>5109</v>
      </c>
      <c r="AD1452">
        <v>14.19936</v>
      </c>
      <c r="AF1452" t="s">
        <v>5109</v>
      </c>
      <c r="AG1452">
        <v>-0.65089810510259993</v>
      </c>
    </row>
    <row r="1453" spans="1:33" hidden="1">
      <c r="A1453" s="851" t="s">
        <v>5128</v>
      </c>
      <c r="B1453" s="851" t="s">
        <v>5109</v>
      </c>
      <c r="C1453" s="854">
        <v>0</v>
      </c>
      <c r="D1453" s="854">
        <v>0</v>
      </c>
      <c r="E1453" s="855" t="s">
        <v>1082</v>
      </c>
      <c r="F1453" s="854">
        <v>0</v>
      </c>
      <c r="G1453" s="854">
        <v>1.67639</v>
      </c>
      <c r="H1453" s="855" t="s">
        <v>1082</v>
      </c>
      <c r="I1453" s="854">
        <v>0</v>
      </c>
      <c r="J1453" s="855" t="s">
        <v>1082</v>
      </c>
      <c r="K1453" s="854">
        <v>4.2753399999999999</v>
      </c>
      <c r="L1453" s="854">
        <v>3.5216599999999998</v>
      </c>
      <c r="M1453" s="855">
        <v>-0.17628539484579009</v>
      </c>
      <c r="O1453" t="s">
        <v>5109</v>
      </c>
      <c r="P1453">
        <v>0</v>
      </c>
      <c r="Q1453">
        <v>0</v>
      </c>
      <c r="R1453" t="s">
        <v>1082</v>
      </c>
      <c r="S1453">
        <v>0</v>
      </c>
      <c r="T1453">
        <v>1.67639</v>
      </c>
      <c r="U1453" t="s">
        <v>1082</v>
      </c>
      <c r="V1453">
        <v>0</v>
      </c>
      <c r="W1453" t="s">
        <v>1082</v>
      </c>
      <c r="X1453">
        <v>4.2753399999999999</v>
      </c>
      <c r="Y1453">
        <v>3.5216599999999998</v>
      </c>
      <c r="Z1453">
        <v>-0.17628539484579009</v>
      </c>
      <c r="AC1453" t="s">
        <v>5109</v>
      </c>
      <c r="AD1453">
        <v>3.5216599999999998</v>
      </c>
      <c r="AF1453" t="s">
        <v>5109</v>
      </c>
      <c r="AG1453">
        <v>-0.17628539484579009</v>
      </c>
    </row>
    <row r="1454" spans="1:33" hidden="1">
      <c r="A1454" s="851" t="s">
        <v>5129</v>
      </c>
      <c r="B1454" s="851" t="s">
        <v>5109</v>
      </c>
      <c r="C1454" s="854">
        <v>0</v>
      </c>
      <c r="D1454" s="854">
        <v>0</v>
      </c>
      <c r="E1454" s="855" t="s">
        <v>1082</v>
      </c>
      <c r="F1454" s="854">
        <v>0</v>
      </c>
      <c r="G1454" s="854">
        <v>14.72194</v>
      </c>
      <c r="H1454" s="855" t="s">
        <v>1082</v>
      </c>
      <c r="I1454" s="854">
        <v>0</v>
      </c>
      <c r="J1454" s="855" t="s">
        <v>1082</v>
      </c>
      <c r="K1454" s="854">
        <v>158.94641999999999</v>
      </c>
      <c r="L1454" s="854">
        <v>38.747160000000001</v>
      </c>
      <c r="M1454" s="855">
        <v>-0.75622502224334465</v>
      </c>
      <c r="O1454" t="s">
        <v>5109</v>
      </c>
      <c r="P1454">
        <v>0</v>
      </c>
      <c r="Q1454">
        <v>0</v>
      </c>
      <c r="R1454" t="s">
        <v>1082</v>
      </c>
      <c r="S1454">
        <v>0</v>
      </c>
      <c r="T1454">
        <v>14.72194</v>
      </c>
      <c r="U1454" t="s">
        <v>1082</v>
      </c>
      <c r="V1454">
        <v>0</v>
      </c>
      <c r="W1454" t="s">
        <v>1082</v>
      </c>
      <c r="X1454">
        <v>158.94641999999999</v>
      </c>
      <c r="Y1454">
        <v>38.747160000000001</v>
      </c>
      <c r="Z1454">
        <v>-0.75622502224334465</v>
      </c>
      <c r="AC1454" t="s">
        <v>5109</v>
      </c>
      <c r="AD1454">
        <v>38.747160000000001</v>
      </c>
      <c r="AF1454" t="s">
        <v>5109</v>
      </c>
      <c r="AG1454">
        <v>-0.75622502224334465</v>
      </c>
    </row>
    <row r="1455" spans="1:33" hidden="1">
      <c r="A1455" s="851" t="s">
        <v>5130</v>
      </c>
      <c r="B1455" s="851" t="s">
        <v>5109</v>
      </c>
      <c r="C1455" s="854">
        <v>0</v>
      </c>
      <c r="D1455" s="854">
        <v>0</v>
      </c>
      <c r="E1455" s="855" t="s">
        <v>1082</v>
      </c>
      <c r="F1455" s="854">
        <v>90.6</v>
      </c>
      <c r="G1455" s="854">
        <v>1.75444</v>
      </c>
      <c r="H1455" s="855">
        <v>-0.98063532008830023</v>
      </c>
      <c r="I1455" s="854">
        <v>58.081380000000003</v>
      </c>
      <c r="J1455" s="855">
        <v>-0.96979341744290515</v>
      </c>
      <c r="K1455" s="854">
        <v>123.28829</v>
      </c>
      <c r="L1455" s="854">
        <v>293.14571000000001</v>
      </c>
      <c r="M1455" s="855">
        <v>1.3777254920155029</v>
      </c>
      <c r="O1455" t="s">
        <v>5109</v>
      </c>
      <c r="P1455">
        <v>0</v>
      </c>
      <c r="Q1455">
        <v>0</v>
      </c>
      <c r="R1455" t="s">
        <v>1082</v>
      </c>
      <c r="S1455">
        <v>90.6</v>
      </c>
      <c r="T1455">
        <v>1.75444</v>
      </c>
      <c r="U1455">
        <v>-0.98063532008830023</v>
      </c>
      <c r="V1455">
        <v>58.081380000000003</v>
      </c>
      <c r="W1455">
        <v>-0.96979341744290515</v>
      </c>
      <c r="X1455">
        <v>123.28829</v>
      </c>
      <c r="Y1455">
        <v>293.14571000000001</v>
      </c>
      <c r="Z1455">
        <v>1.3777254920155029</v>
      </c>
      <c r="AC1455" t="s">
        <v>5109</v>
      </c>
      <c r="AD1455">
        <v>293.14571000000001</v>
      </c>
      <c r="AF1455" t="s">
        <v>5109</v>
      </c>
      <c r="AG1455">
        <v>1.3777254920155029</v>
      </c>
    </row>
    <row r="1456" spans="1:33" hidden="1">
      <c r="A1456" s="851" t="s">
        <v>5131</v>
      </c>
      <c r="B1456" s="851" t="s">
        <v>5109</v>
      </c>
      <c r="C1456" s="854">
        <v>12.6035</v>
      </c>
      <c r="D1456" s="854">
        <v>0</v>
      </c>
      <c r="E1456" s="855">
        <v>-1</v>
      </c>
      <c r="F1456" s="854">
        <v>1485.3248699999999</v>
      </c>
      <c r="G1456" s="854">
        <v>1501.0539000000001</v>
      </c>
      <c r="H1456" s="855">
        <v>1.0589622726777659E-2</v>
      </c>
      <c r="I1456" s="854">
        <v>2470.3466199999998</v>
      </c>
      <c r="J1456" s="855">
        <v>-0.39237114020865616</v>
      </c>
      <c r="K1456" s="854">
        <v>19232.278149999998</v>
      </c>
      <c r="L1456" s="854">
        <v>21374.539970000002</v>
      </c>
      <c r="M1456" s="855">
        <v>0.11138887464561775</v>
      </c>
      <c r="O1456" t="s">
        <v>5109</v>
      </c>
      <c r="P1456">
        <v>12.6035</v>
      </c>
      <c r="Q1456">
        <v>0</v>
      </c>
      <c r="R1456">
        <v>-1</v>
      </c>
      <c r="S1456">
        <v>1485.3248699999999</v>
      </c>
      <c r="T1456">
        <v>1501.0539000000001</v>
      </c>
      <c r="U1456">
        <v>1.0589622726777659E-2</v>
      </c>
      <c r="V1456">
        <v>2470.3466199999998</v>
      </c>
      <c r="W1456">
        <v>-0.39237114020865616</v>
      </c>
      <c r="X1456">
        <v>19232.278149999998</v>
      </c>
      <c r="Y1456">
        <v>21374.539970000002</v>
      </c>
      <c r="Z1456">
        <v>0.11138887464561775</v>
      </c>
      <c r="AC1456" t="s">
        <v>5109</v>
      </c>
      <c r="AD1456">
        <v>21374.539970000002</v>
      </c>
      <c r="AF1456" t="s">
        <v>5109</v>
      </c>
      <c r="AG1456">
        <v>0.11138887464561775</v>
      </c>
    </row>
    <row r="1457" spans="1:33" hidden="1">
      <c r="A1457" s="851" t="s">
        <v>5132</v>
      </c>
      <c r="B1457" s="851" t="s">
        <v>5109</v>
      </c>
      <c r="C1457" s="854">
        <v>0</v>
      </c>
      <c r="D1457" s="854">
        <v>0</v>
      </c>
      <c r="E1457" s="855" t="s">
        <v>1082</v>
      </c>
      <c r="F1457" s="854">
        <v>0</v>
      </c>
      <c r="G1457" s="854">
        <v>0</v>
      </c>
      <c r="H1457" s="855" t="s">
        <v>1082</v>
      </c>
      <c r="I1457" s="854">
        <v>0</v>
      </c>
      <c r="J1457" s="855" t="s">
        <v>1082</v>
      </c>
      <c r="K1457" s="854">
        <v>0</v>
      </c>
      <c r="L1457" s="854">
        <v>4.6934100000000001</v>
      </c>
      <c r="M1457" s="855" t="s">
        <v>1082</v>
      </c>
      <c r="O1457" t="s">
        <v>5109</v>
      </c>
      <c r="P1457">
        <v>0</v>
      </c>
      <c r="Q1457">
        <v>0</v>
      </c>
      <c r="R1457" t="s">
        <v>1082</v>
      </c>
      <c r="S1457">
        <v>0</v>
      </c>
      <c r="T1457">
        <v>0</v>
      </c>
      <c r="U1457" t="s">
        <v>1082</v>
      </c>
      <c r="V1457">
        <v>0</v>
      </c>
      <c r="W1457" t="s">
        <v>1082</v>
      </c>
      <c r="X1457">
        <v>0</v>
      </c>
      <c r="Y1457">
        <v>4.6934100000000001</v>
      </c>
      <c r="Z1457" t="s">
        <v>1082</v>
      </c>
      <c r="AC1457" t="s">
        <v>5109</v>
      </c>
      <c r="AD1457">
        <v>4.6934100000000001</v>
      </c>
      <c r="AF1457" t="s">
        <v>5109</v>
      </c>
      <c r="AG1457" t="s">
        <v>1082</v>
      </c>
    </row>
    <row r="1458" spans="1:33" hidden="1">
      <c r="A1458" s="851" t="s">
        <v>5133</v>
      </c>
      <c r="B1458" s="851" t="s">
        <v>5109</v>
      </c>
      <c r="C1458" s="854">
        <v>0</v>
      </c>
      <c r="D1458" s="854">
        <v>0</v>
      </c>
      <c r="E1458" s="855" t="s">
        <v>1082</v>
      </c>
      <c r="F1458" s="854">
        <v>82.027959999999993</v>
      </c>
      <c r="G1458" s="854">
        <v>103.09293</v>
      </c>
      <c r="H1458" s="855">
        <v>0.25680231472293102</v>
      </c>
      <c r="I1458" s="854">
        <v>72.509559999999993</v>
      </c>
      <c r="J1458" s="855">
        <v>0.42178396890010106</v>
      </c>
      <c r="K1458" s="854">
        <v>1059.4177500000001</v>
      </c>
      <c r="L1458" s="854">
        <v>1157.2198900000001</v>
      </c>
      <c r="M1458" s="855">
        <v>9.2316878776101285E-2</v>
      </c>
      <c r="O1458" t="s">
        <v>5109</v>
      </c>
      <c r="P1458">
        <v>0</v>
      </c>
      <c r="Q1458">
        <v>0</v>
      </c>
      <c r="R1458" t="s">
        <v>1082</v>
      </c>
      <c r="S1458">
        <v>82.027959999999993</v>
      </c>
      <c r="T1458">
        <v>103.09293</v>
      </c>
      <c r="U1458">
        <v>0.25680231472293102</v>
      </c>
      <c r="V1458">
        <v>72.509559999999993</v>
      </c>
      <c r="W1458">
        <v>0.42178396890010106</v>
      </c>
      <c r="X1458">
        <v>1059.4177500000001</v>
      </c>
      <c r="Y1458">
        <v>1157.2198900000001</v>
      </c>
      <c r="Z1458">
        <v>9.2316878776101285E-2</v>
      </c>
      <c r="AC1458" t="s">
        <v>5109</v>
      </c>
      <c r="AD1458">
        <v>1157.2198900000001</v>
      </c>
      <c r="AF1458" t="s">
        <v>5109</v>
      </c>
      <c r="AG1458">
        <v>9.2316878776101285E-2</v>
      </c>
    </row>
    <row r="1459" spans="1:33" hidden="1">
      <c r="A1459" s="851" t="s">
        <v>5134</v>
      </c>
      <c r="B1459" s="851" t="s">
        <v>5109</v>
      </c>
      <c r="C1459" s="854">
        <v>0</v>
      </c>
      <c r="D1459" s="854">
        <v>0</v>
      </c>
      <c r="E1459" s="855" t="s">
        <v>1082</v>
      </c>
      <c r="F1459" s="854">
        <v>32.057090000000002</v>
      </c>
      <c r="G1459" s="854">
        <v>18.29964</v>
      </c>
      <c r="H1459" s="855">
        <v>-0.42915467373988103</v>
      </c>
      <c r="I1459" s="854">
        <v>314.67489</v>
      </c>
      <c r="J1459" s="855">
        <v>-0.9418458841758871</v>
      </c>
      <c r="K1459" s="854">
        <v>418.07861000000003</v>
      </c>
      <c r="L1459" s="854">
        <v>881.01633000000004</v>
      </c>
      <c r="M1459" s="855">
        <v>1.1072982662279709</v>
      </c>
      <c r="O1459" t="s">
        <v>5109</v>
      </c>
      <c r="P1459">
        <v>0</v>
      </c>
      <c r="Q1459">
        <v>0</v>
      </c>
      <c r="R1459" t="s">
        <v>1082</v>
      </c>
      <c r="S1459">
        <v>32.057090000000002</v>
      </c>
      <c r="T1459">
        <v>18.29964</v>
      </c>
      <c r="U1459">
        <v>-0.42915467373988103</v>
      </c>
      <c r="V1459">
        <v>314.67489</v>
      </c>
      <c r="W1459">
        <v>-0.9418458841758871</v>
      </c>
      <c r="X1459">
        <v>418.07861000000003</v>
      </c>
      <c r="Y1459">
        <v>881.01633000000004</v>
      </c>
      <c r="Z1459">
        <v>1.1072982662279709</v>
      </c>
      <c r="AC1459" t="s">
        <v>5109</v>
      </c>
      <c r="AD1459">
        <v>881.01633000000004</v>
      </c>
      <c r="AF1459" t="s">
        <v>5109</v>
      </c>
      <c r="AG1459">
        <v>1.1072982662279709</v>
      </c>
    </row>
    <row r="1460" spans="1:33" hidden="1">
      <c r="A1460" s="851" t="s">
        <v>5135</v>
      </c>
      <c r="B1460" s="851" t="s">
        <v>5109</v>
      </c>
      <c r="C1460" s="854">
        <v>49.432499999999997</v>
      </c>
      <c r="D1460" s="854">
        <v>22.269410000000001</v>
      </c>
      <c r="E1460" s="855">
        <v>-0.54949860921458549</v>
      </c>
      <c r="F1460" s="854">
        <v>1501.32421</v>
      </c>
      <c r="G1460" s="854">
        <v>910.42773</v>
      </c>
      <c r="H1460" s="855">
        <v>-0.39358352850381328</v>
      </c>
      <c r="I1460" s="854">
        <v>733.06340999999998</v>
      </c>
      <c r="J1460" s="855">
        <v>0.24194949247296349</v>
      </c>
      <c r="K1460" s="854">
        <v>7264.8466500000004</v>
      </c>
      <c r="L1460" s="854">
        <v>11004.311100000001</v>
      </c>
      <c r="M1460" s="855">
        <v>0.51473412036852828</v>
      </c>
      <c r="O1460" t="s">
        <v>5109</v>
      </c>
      <c r="P1460">
        <v>49.432499999999997</v>
      </c>
      <c r="Q1460">
        <v>22.269410000000001</v>
      </c>
      <c r="R1460">
        <v>-0.54949860921458549</v>
      </c>
      <c r="S1460">
        <v>1501.32421</v>
      </c>
      <c r="T1460">
        <v>910.42773</v>
      </c>
      <c r="U1460">
        <v>-0.39358352850381328</v>
      </c>
      <c r="V1460">
        <v>733.06340999999998</v>
      </c>
      <c r="W1460">
        <v>0.24194949247296349</v>
      </c>
      <c r="X1460">
        <v>7264.8466500000004</v>
      </c>
      <c r="Y1460">
        <v>11004.311100000001</v>
      </c>
      <c r="Z1460">
        <v>0.51473412036852828</v>
      </c>
      <c r="AC1460" t="s">
        <v>5109</v>
      </c>
      <c r="AD1460">
        <v>11004.311100000001</v>
      </c>
      <c r="AF1460" t="s">
        <v>5109</v>
      </c>
      <c r="AG1460">
        <v>0.51473412036852828</v>
      </c>
    </row>
    <row r="1461" spans="1:33" hidden="1">
      <c r="A1461" s="851" t="s">
        <v>5136</v>
      </c>
      <c r="B1461" s="851" t="s">
        <v>5109</v>
      </c>
      <c r="C1461" s="854">
        <v>0</v>
      </c>
      <c r="D1461" s="854">
        <v>0</v>
      </c>
      <c r="E1461" s="855" t="s">
        <v>1082</v>
      </c>
      <c r="F1461" s="854">
        <v>0.26400000000000001</v>
      </c>
      <c r="G1461" s="854">
        <v>56.758369999999999</v>
      </c>
      <c r="H1461" s="855">
        <v>213.99382575757573</v>
      </c>
      <c r="I1461" s="854">
        <v>0</v>
      </c>
      <c r="J1461" s="855" t="s">
        <v>1082</v>
      </c>
      <c r="K1461" s="854">
        <v>29.448</v>
      </c>
      <c r="L1461" s="854">
        <v>61.202120000000001</v>
      </c>
      <c r="M1461" s="855">
        <v>1.0783116001086661</v>
      </c>
      <c r="O1461" t="s">
        <v>5109</v>
      </c>
      <c r="P1461">
        <v>0</v>
      </c>
      <c r="Q1461">
        <v>0</v>
      </c>
      <c r="R1461" t="s">
        <v>1082</v>
      </c>
      <c r="S1461">
        <v>0.26400000000000001</v>
      </c>
      <c r="T1461">
        <v>56.758369999999999</v>
      </c>
      <c r="U1461">
        <v>213.99382575757573</v>
      </c>
      <c r="V1461">
        <v>0</v>
      </c>
      <c r="W1461" t="s">
        <v>1082</v>
      </c>
      <c r="X1461">
        <v>29.448</v>
      </c>
      <c r="Y1461">
        <v>61.202120000000001</v>
      </c>
      <c r="Z1461">
        <v>1.0783116001086661</v>
      </c>
      <c r="AC1461" t="s">
        <v>5109</v>
      </c>
      <c r="AD1461">
        <v>61.202120000000001</v>
      </c>
      <c r="AF1461" t="s">
        <v>5109</v>
      </c>
      <c r="AG1461">
        <v>1.0783116001086661</v>
      </c>
    </row>
    <row r="1462" spans="1:33" hidden="1">
      <c r="A1462" s="851" t="s">
        <v>5138</v>
      </c>
      <c r="B1462" s="851" t="s">
        <v>5109</v>
      </c>
      <c r="C1462" s="854">
        <v>0</v>
      </c>
      <c r="D1462" s="854">
        <v>0</v>
      </c>
      <c r="E1462" s="855" t="s">
        <v>1082</v>
      </c>
      <c r="F1462" s="854">
        <v>1138.7344399999999</v>
      </c>
      <c r="G1462" s="854">
        <v>707.28368</v>
      </c>
      <c r="H1462" s="855">
        <v>-0.37888619580171823</v>
      </c>
      <c r="I1462" s="854">
        <v>1128.99575</v>
      </c>
      <c r="J1462" s="855">
        <v>-0.37352848316745213</v>
      </c>
      <c r="K1462" s="854">
        <v>13833.033649999999</v>
      </c>
      <c r="L1462" s="854">
        <v>10280.98337</v>
      </c>
      <c r="M1462" s="855">
        <v>-0.25678028188704649</v>
      </c>
      <c r="O1462" t="s">
        <v>5109</v>
      </c>
      <c r="P1462">
        <v>0</v>
      </c>
      <c r="Q1462">
        <v>0</v>
      </c>
      <c r="R1462" t="s">
        <v>1082</v>
      </c>
      <c r="S1462">
        <v>1138.7344399999999</v>
      </c>
      <c r="T1462">
        <v>707.28368</v>
      </c>
      <c r="U1462">
        <v>-0.37888619580171823</v>
      </c>
      <c r="V1462">
        <v>1128.99575</v>
      </c>
      <c r="W1462">
        <v>-0.37352848316745213</v>
      </c>
      <c r="X1462">
        <v>13833.033649999999</v>
      </c>
      <c r="Y1462">
        <v>10280.98337</v>
      </c>
      <c r="Z1462">
        <v>-0.25678028188704649</v>
      </c>
      <c r="AC1462" t="s">
        <v>5109</v>
      </c>
      <c r="AD1462">
        <v>10280.98337</v>
      </c>
      <c r="AF1462" t="s">
        <v>5109</v>
      </c>
      <c r="AG1462">
        <v>-0.25678028188704649</v>
      </c>
    </row>
    <row r="1463" spans="1:33" hidden="1">
      <c r="A1463" s="851" t="s">
        <v>5139</v>
      </c>
      <c r="B1463" s="851" t="s">
        <v>5109</v>
      </c>
      <c r="C1463" s="854">
        <v>0</v>
      </c>
      <c r="D1463" s="854">
        <v>0</v>
      </c>
      <c r="E1463" s="855" t="s">
        <v>1082</v>
      </c>
      <c r="F1463" s="854">
        <v>0</v>
      </c>
      <c r="G1463" s="854">
        <v>0</v>
      </c>
      <c r="H1463" s="855" t="s">
        <v>1082</v>
      </c>
      <c r="I1463" s="854">
        <v>0</v>
      </c>
      <c r="J1463" s="855" t="s">
        <v>1082</v>
      </c>
      <c r="K1463" s="854">
        <v>1.43957</v>
      </c>
      <c r="L1463" s="854">
        <v>0</v>
      </c>
      <c r="M1463" s="855">
        <v>-1</v>
      </c>
      <c r="O1463" t="s">
        <v>5109</v>
      </c>
      <c r="P1463">
        <v>0</v>
      </c>
      <c r="Q1463">
        <v>0</v>
      </c>
      <c r="R1463" t="s">
        <v>1082</v>
      </c>
      <c r="S1463">
        <v>0</v>
      </c>
      <c r="T1463">
        <v>0</v>
      </c>
      <c r="U1463" t="s">
        <v>1082</v>
      </c>
      <c r="V1463">
        <v>0</v>
      </c>
      <c r="W1463" t="s">
        <v>1082</v>
      </c>
      <c r="X1463">
        <v>1.43957</v>
      </c>
      <c r="Y1463">
        <v>0</v>
      </c>
      <c r="Z1463">
        <v>-1</v>
      </c>
      <c r="AC1463" t="s">
        <v>5109</v>
      </c>
      <c r="AD1463">
        <v>0</v>
      </c>
      <c r="AF1463" t="s">
        <v>5109</v>
      </c>
      <c r="AG1463">
        <v>-1</v>
      </c>
    </row>
    <row r="1464" spans="1:33" hidden="1">
      <c r="A1464" s="851" t="s">
        <v>5140</v>
      </c>
      <c r="B1464" s="851" t="s">
        <v>5109</v>
      </c>
      <c r="C1464" s="854">
        <v>0</v>
      </c>
      <c r="D1464" s="854">
        <v>0</v>
      </c>
      <c r="E1464" s="855" t="s">
        <v>1082</v>
      </c>
      <c r="F1464" s="854">
        <v>0</v>
      </c>
      <c r="G1464" s="854">
        <v>0</v>
      </c>
      <c r="H1464" s="855" t="s">
        <v>1082</v>
      </c>
      <c r="I1464" s="854">
        <v>0</v>
      </c>
      <c r="J1464" s="855" t="s">
        <v>1082</v>
      </c>
      <c r="K1464" s="854">
        <v>269.65123999999997</v>
      </c>
      <c r="L1464" s="854">
        <v>951.48191999999995</v>
      </c>
      <c r="M1464" s="855">
        <v>2.5285649715536263</v>
      </c>
      <c r="O1464" t="s">
        <v>5109</v>
      </c>
      <c r="P1464">
        <v>0</v>
      </c>
      <c r="Q1464">
        <v>0</v>
      </c>
      <c r="R1464" t="s">
        <v>1082</v>
      </c>
      <c r="S1464">
        <v>0</v>
      </c>
      <c r="T1464">
        <v>0</v>
      </c>
      <c r="U1464" t="s">
        <v>1082</v>
      </c>
      <c r="V1464">
        <v>0</v>
      </c>
      <c r="W1464" t="s">
        <v>1082</v>
      </c>
      <c r="X1464">
        <v>269.65123999999997</v>
      </c>
      <c r="Y1464">
        <v>951.48191999999995</v>
      </c>
      <c r="Z1464">
        <v>2.5285649715536263</v>
      </c>
      <c r="AC1464" t="s">
        <v>5109</v>
      </c>
      <c r="AD1464">
        <v>951.48191999999995</v>
      </c>
      <c r="AF1464" t="s">
        <v>5109</v>
      </c>
      <c r="AG1464">
        <v>2.5285649715536263</v>
      </c>
    </row>
    <row r="1465" spans="1:33" hidden="1">
      <c r="A1465" s="851" t="s">
        <v>5141</v>
      </c>
      <c r="B1465" s="851" t="s">
        <v>5109</v>
      </c>
      <c r="C1465" s="854">
        <v>0</v>
      </c>
      <c r="D1465" s="854">
        <v>0</v>
      </c>
      <c r="E1465" s="855" t="s">
        <v>1082</v>
      </c>
      <c r="F1465" s="854">
        <v>0</v>
      </c>
      <c r="G1465" s="854">
        <v>0</v>
      </c>
      <c r="H1465" s="855" t="s">
        <v>1082</v>
      </c>
      <c r="I1465" s="854">
        <v>0</v>
      </c>
      <c r="J1465" s="855" t="s">
        <v>1082</v>
      </c>
      <c r="K1465" s="854">
        <v>331.48000999999999</v>
      </c>
      <c r="L1465" s="854">
        <v>747.35005000000001</v>
      </c>
      <c r="M1465" s="855">
        <v>1.2545855781770974</v>
      </c>
      <c r="O1465" t="s">
        <v>5109</v>
      </c>
      <c r="P1465">
        <v>0</v>
      </c>
      <c r="Q1465">
        <v>0</v>
      </c>
      <c r="R1465" t="s">
        <v>1082</v>
      </c>
      <c r="S1465">
        <v>0</v>
      </c>
      <c r="T1465">
        <v>0</v>
      </c>
      <c r="U1465" t="s">
        <v>1082</v>
      </c>
      <c r="V1465">
        <v>0</v>
      </c>
      <c r="W1465" t="s">
        <v>1082</v>
      </c>
      <c r="X1465">
        <v>331.48000999999999</v>
      </c>
      <c r="Y1465">
        <v>747.35005000000001</v>
      </c>
      <c r="Z1465">
        <v>1.2545855781770974</v>
      </c>
      <c r="AC1465" t="s">
        <v>5109</v>
      </c>
      <c r="AD1465">
        <v>747.35005000000001</v>
      </c>
      <c r="AF1465" t="s">
        <v>5109</v>
      </c>
      <c r="AG1465">
        <v>1.2545855781770974</v>
      </c>
    </row>
    <row r="1466" spans="1:33" hidden="1">
      <c r="A1466" s="851" t="s">
        <v>5142</v>
      </c>
      <c r="B1466" s="851" t="s">
        <v>5109</v>
      </c>
      <c r="C1466" s="854">
        <v>0</v>
      </c>
      <c r="D1466" s="854">
        <v>0</v>
      </c>
      <c r="E1466" s="855" t="s">
        <v>1082</v>
      </c>
      <c r="F1466" s="854">
        <v>45.44661</v>
      </c>
      <c r="G1466" s="854">
        <v>18.577000000000002</v>
      </c>
      <c r="H1466" s="855">
        <v>-0.59123463774305707</v>
      </c>
      <c r="I1466" s="854">
        <v>1.70503</v>
      </c>
      <c r="J1466" s="855">
        <v>9.8954094649361011</v>
      </c>
      <c r="K1466" s="854">
        <v>957.05753000000004</v>
      </c>
      <c r="L1466" s="854">
        <v>601.76981999999998</v>
      </c>
      <c r="M1466" s="855">
        <v>-0.3712292091782613</v>
      </c>
      <c r="O1466" t="s">
        <v>5109</v>
      </c>
      <c r="P1466">
        <v>0</v>
      </c>
      <c r="Q1466">
        <v>0</v>
      </c>
      <c r="R1466" t="s">
        <v>1082</v>
      </c>
      <c r="S1466">
        <v>45.44661</v>
      </c>
      <c r="T1466">
        <v>18.577000000000002</v>
      </c>
      <c r="U1466">
        <v>-0.59123463774305707</v>
      </c>
      <c r="V1466">
        <v>1.70503</v>
      </c>
      <c r="W1466">
        <v>9.8954094649361011</v>
      </c>
      <c r="X1466">
        <v>957.05753000000004</v>
      </c>
      <c r="Y1466">
        <v>601.76981999999998</v>
      </c>
      <c r="Z1466">
        <v>-0.3712292091782613</v>
      </c>
      <c r="AC1466" t="s">
        <v>5109</v>
      </c>
      <c r="AD1466">
        <v>601.76981999999998</v>
      </c>
      <c r="AF1466" t="s">
        <v>5109</v>
      </c>
      <c r="AG1466">
        <v>-0.3712292091782613</v>
      </c>
    </row>
    <row r="1467" spans="1:33" hidden="1">
      <c r="A1467" s="851" t="s">
        <v>5144</v>
      </c>
      <c r="B1467" s="851" t="s">
        <v>5109</v>
      </c>
      <c r="C1467" s="854">
        <v>3.5470199999999998</v>
      </c>
      <c r="D1467" s="854">
        <v>11.99851</v>
      </c>
      <c r="E1467" s="855">
        <v>2.3827015353733558</v>
      </c>
      <c r="F1467" s="854">
        <v>423.09437000000003</v>
      </c>
      <c r="G1467" s="854">
        <v>437.38454999999999</v>
      </c>
      <c r="H1467" s="855">
        <v>3.3775396254977164E-2</v>
      </c>
      <c r="I1467" s="854">
        <v>345.06797999999998</v>
      </c>
      <c r="J1467" s="855">
        <v>0.26753154552329095</v>
      </c>
      <c r="K1467" s="854">
        <v>7738.0699299999997</v>
      </c>
      <c r="L1467" s="854">
        <v>3149.5523899999998</v>
      </c>
      <c r="M1467" s="855">
        <v>-0.59297959071300355</v>
      </c>
      <c r="O1467" t="s">
        <v>5109</v>
      </c>
      <c r="P1467">
        <v>3.5470199999999998</v>
      </c>
      <c r="Q1467">
        <v>11.99851</v>
      </c>
      <c r="R1467">
        <v>2.3827015353733558</v>
      </c>
      <c r="S1467">
        <v>423.09437000000003</v>
      </c>
      <c r="T1467">
        <v>437.38454999999999</v>
      </c>
      <c r="U1467">
        <v>3.3775396254977164E-2</v>
      </c>
      <c r="V1467">
        <v>345.06797999999998</v>
      </c>
      <c r="W1467">
        <v>0.26753154552329095</v>
      </c>
      <c r="X1467">
        <v>7738.0699299999997</v>
      </c>
      <c r="Y1467">
        <v>3149.5523899999998</v>
      </c>
      <c r="Z1467">
        <v>-0.59297959071300355</v>
      </c>
      <c r="AC1467" t="s">
        <v>5109</v>
      </c>
      <c r="AD1467">
        <v>3149.5523899999998</v>
      </c>
      <c r="AF1467" t="s">
        <v>5109</v>
      </c>
      <c r="AG1467">
        <v>-0.59297959071300355</v>
      </c>
    </row>
    <row r="1468" spans="1:33" hidden="1">
      <c r="A1468" s="851" t="s">
        <v>5145</v>
      </c>
      <c r="B1468" s="851" t="s">
        <v>5109</v>
      </c>
      <c r="C1468" s="854">
        <v>0</v>
      </c>
      <c r="D1468" s="854">
        <v>0</v>
      </c>
      <c r="E1468" s="855" t="s">
        <v>1082</v>
      </c>
      <c r="F1468" s="854">
        <v>0</v>
      </c>
      <c r="G1468" s="854">
        <v>0</v>
      </c>
      <c r="H1468" s="855" t="s">
        <v>1082</v>
      </c>
      <c r="I1468" s="854">
        <v>0</v>
      </c>
      <c r="J1468" s="855" t="s">
        <v>1082</v>
      </c>
      <c r="K1468" s="854">
        <v>0</v>
      </c>
      <c r="L1468" s="854">
        <v>60.622720000000001</v>
      </c>
      <c r="M1468" s="855" t="s">
        <v>1082</v>
      </c>
      <c r="O1468" t="s">
        <v>5109</v>
      </c>
      <c r="P1468">
        <v>0</v>
      </c>
      <c r="Q1468">
        <v>0</v>
      </c>
      <c r="R1468" t="s">
        <v>1082</v>
      </c>
      <c r="S1468">
        <v>0</v>
      </c>
      <c r="T1468">
        <v>0</v>
      </c>
      <c r="U1468" t="s">
        <v>1082</v>
      </c>
      <c r="V1468">
        <v>0</v>
      </c>
      <c r="W1468" t="s">
        <v>1082</v>
      </c>
      <c r="X1468">
        <v>0</v>
      </c>
      <c r="Y1468">
        <v>60.622720000000001</v>
      </c>
      <c r="Z1468" t="s">
        <v>1082</v>
      </c>
      <c r="AC1468" t="s">
        <v>5109</v>
      </c>
      <c r="AD1468">
        <v>60.622720000000001</v>
      </c>
      <c r="AF1468" t="s">
        <v>5109</v>
      </c>
      <c r="AG1468" t="s">
        <v>1082</v>
      </c>
    </row>
    <row r="1469" spans="1:33" hidden="1">
      <c r="A1469" s="852" t="s">
        <v>735</v>
      </c>
      <c r="B1469" s="852" t="s">
        <v>5109</v>
      </c>
      <c r="C1469" s="856">
        <v>167.29820000000001</v>
      </c>
      <c r="D1469" s="856">
        <v>34.267919999999997</v>
      </c>
      <c r="E1469" s="857">
        <v>-0.79516862703842606</v>
      </c>
      <c r="F1469" s="856">
        <v>4980.3486199999998</v>
      </c>
      <c r="G1469" s="856">
        <v>4119.7078099999999</v>
      </c>
      <c r="H1469" s="857">
        <v>-0.17280734255105212</v>
      </c>
      <c r="I1469" s="856">
        <v>5468.2784700000002</v>
      </c>
      <c r="J1469" s="857">
        <v>-0.24661704179816579</v>
      </c>
      <c r="K1469" s="856">
        <v>52907.056680000002</v>
      </c>
      <c r="L1469" s="856">
        <v>52753.908300000003</v>
      </c>
      <c r="M1469" s="857">
        <v>-2.8946683034418719E-3</v>
      </c>
      <c r="O1469" t="s">
        <v>5109</v>
      </c>
      <c r="P1469">
        <v>167.29820000000001</v>
      </c>
      <c r="Q1469">
        <v>34.267919999999997</v>
      </c>
      <c r="R1469">
        <v>-0.79516862703842606</v>
      </c>
      <c r="S1469">
        <v>4980.3486199999998</v>
      </c>
      <c r="T1469">
        <v>4119.7078099999999</v>
      </c>
      <c r="U1469">
        <v>-0.17280734255105212</v>
      </c>
      <c r="V1469">
        <v>5468.2784700000002</v>
      </c>
      <c r="W1469">
        <v>-0.24661704179816579</v>
      </c>
      <c r="X1469">
        <v>52907.056680000002</v>
      </c>
      <c r="Y1469">
        <v>52753.908300000003</v>
      </c>
      <c r="Z1469">
        <v>-2.8946683034418719E-3</v>
      </c>
      <c r="AC1469" t="s">
        <v>5109</v>
      </c>
      <c r="AD1469">
        <v>52753.908300000003</v>
      </c>
      <c r="AF1469" t="s">
        <v>5109</v>
      </c>
      <c r="AG1469">
        <v>-2.8946683034418719E-3</v>
      </c>
    </row>
    <row r="1470" spans="1:33" hidden="1">
      <c r="A1470" s="851" t="s">
        <v>5119</v>
      </c>
      <c r="B1470" s="851" t="s">
        <v>506</v>
      </c>
      <c r="C1470" s="854">
        <v>0</v>
      </c>
      <c r="D1470" s="854">
        <v>0</v>
      </c>
      <c r="E1470" s="855" t="s">
        <v>1082</v>
      </c>
      <c r="F1470" s="854">
        <v>77.833299999999994</v>
      </c>
      <c r="G1470" s="854">
        <v>0.25617000000000001</v>
      </c>
      <c r="H1470" s="855">
        <v>-0.99670873520716707</v>
      </c>
      <c r="I1470" s="854">
        <v>12.56898</v>
      </c>
      <c r="J1470" s="855">
        <v>-0.97961887122105373</v>
      </c>
      <c r="K1470" s="854">
        <v>761.81276000000003</v>
      </c>
      <c r="L1470" s="854">
        <v>22.51519</v>
      </c>
      <c r="M1470" s="855">
        <v>-0.97044524431436407</v>
      </c>
      <c r="O1470" t="s">
        <v>506</v>
      </c>
      <c r="P1470">
        <v>0</v>
      </c>
      <c r="Q1470">
        <v>0</v>
      </c>
      <c r="R1470" t="s">
        <v>1082</v>
      </c>
      <c r="S1470">
        <v>77.833299999999994</v>
      </c>
      <c r="T1470">
        <v>0.25617000000000001</v>
      </c>
      <c r="U1470">
        <v>-0.99670873520716707</v>
      </c>
      <c r="V1470">
        <v>12.56898</v>
      </c>
      <c r="W1470">
        <v>-0.97961887122105373</v>
      </c>
      <c r="X1470">
        <v>761.81276000000003</v>
      </c>
      <c r="Y1470">
        <v>22.51519</v>
      </c>
      <c r="Z1470">
        <v>-0.97044524431436407</v>
      </c>
      <c r="AC1470" t="s">
        <v>506</v>
      </c>
      <c r="AD1470">
        <v>22.51519</v>
      </c>
      <c r="AF1470" t="s">
        <v>506</v>
      </c>
      <c r="AG1470">
        <v>-0.97044524431436407</v>
      </c>
    </row>
    <row r="1471" spans="1:33" hidden="1">
      <c r="A1471" s="851" t="s">
        <v>5120</v>
      </c>
      <c r="B1471" s="851" t="s">
        <v>506</v>
      </c>
      <c r="C1471" s="854">
        <v>0</v>
      </c>
      <c r="D1471" s="854">
        <v>0</v>
      </c>
      <c r="E1471" s="855" t="s">
        <v>1082</v>
      </c>
      <c r="F1471" s="854">
        <v>354.00560999999999</v>
      </c>
      <c r="G1471" s="854">
        <v>824.54821000000004</v>
      </c>
      <c r="H1471" s="855">
        <v>1.3291953198142821</v>
      </c>
      <c r="I1471" s="854">
        <v>1098.70136</v>
      </c>
      <c r="J1471" s="855">
        <v>-0.24952472071209597</v>
      </c>
      <c r="K1471" s="854">
        <v>2617.4982599999998</v>
      </c>
      <c r="L1471" s="854">
        <v>7165.2580500000004</v>
      </c>
      <c r="M1471" s="855">
        <v>1.7374452008231711</v>
      </c>
      <c r="O1471" t="s">
        <v>506</v>
      </c>
      <c r="P1471">
        <v>0</v>
      </c>
      <c r="Q1471">
        <v>0</v>
      </c>
      <c r="R1471" t="s">
        <v>1082</v>
      </c>
      <c r="S1471">
        <v>354.00560999999999</v>
      </c>
      <c r="T1471">
        <v>824.54821000000004</v>
      </c>
      <c r="U1471">
        <v>1.3291953198142821</v>
      </c>
      <c r="V1471">
        <v>1098.70136</v>
      </c>
      <c r="W1471">
        <v>-0.24952472071209597</v>
      </c>
      <c r="X1471">
        <v>2617.4982599999998</v>
      </c>
      <c r="Y1471">
        <v>7165.2580500000004</v>
      </c>
      <c r="Z1471">
        <v>1.7374452008231711</v>
      </c>
      <c r="AC1471" t="s">
        <v>506</v>
      </c>
      <c r="AD1471">
        <v>7165.2580500000004</v>
      </c>
      <c r="AF1471" t="s">
        <v>506</v>
      </c>
      <c r="AG1471">
        <v>1.7374452008231711</v>
      </c>
    </row>
    <row r="1472" spans="1:33" hidden="1">
      <c r="A1472" s="851" t="s">
        <v>5121</v>
      </c>
      <c r="B1472" s="851" t="s">
        <v>506</v>
      </c>
      <c r="C1472" s="854">
        <v>0</v>
      </c>
      <c r="D1472" s="854">
        <v>10.277620000000001</v>
      </c>
      <c r="E1472" s="855" t="s">
        <v>1082</v>
      </c>
      <c r="F1472" s="854">
        <v>12.66459</v>
      </c>
      <c r="G1472" s="854">
        <v>25.341539999999998</v>
      </c>
      <c r="H1472" s="855">
        <v>1.0009759494780326</v>
      </c>
      <c r="I1472" s="854">
        <v>15.014239999999999</v>
      </c>
      <c r="J1472" s="855">
        <v>0.68783368322339333</v>
      </c>
      <c r="K1472" s="854">
        <v>169.40364</v>
      </c>
      <c r="L1472" s="854">
        <v>328.31087000000002</v>
      </c>
      <c r="M1472" s="855">
        <v>0.93803905276179433</v>
      </c>
      <c r="O1472" t="s">
        <v>506</v>
      </c>
      <c r="P1472">
        <v>0</v>
      </c>
      <c r="Q1472">
        <v>10.277620000000001</v>
      </c>
      <c r="R1472" t="s">
        <v>1082</v>
      </c>
      <c r="S1472">
        <v>12.66459</v>
      </c>
      <c r="T1472">
        <v>25.341539999999998</v>
      </c>
      <c r="U1472">
        <v>1.0009759494780326</v>
      </c>
      <c r="V1472">
        <v>15.014239999999999</v>
      </c>
      <c r="W1472">
        <v>0.68783368322339333</v>
      </c>
      <c r="X1472">
        <v>169.40364</v>
      </c>
      <c r="Y1472">
        <v>328.31087000000002</v>
      </c>
      <c r="Z1472">
        <v>0.93803905276179433</v>
      </c>
      <c r="AC1472" t="s">
        <v>506</v>
      </c>
      <c r="AD1472">
        <v>328.31087000000002</v>
      </c>
      <c r="AF1472" t="s">
        <v>506</v>
      </c>
      <c r="AG1472">
        <v>0.93803905276179433</v>
      </c>
    </row>
    <row r="1473" spans="1:33" hidden="1">
      <c r="A1473" s="851" t="s">
        <v>5122</v>
      </c>
      <c r="B1473" s="851" t="s">
        <v>506</v>
      </c>
      <c r="C1473" s="854">
        <v>0</v>
      </c>
      <c r="D1473" s="854">
        <v>0</v>
      </c>
      <c r="E1473" s="855" t="s">
        <v>1082</v>
      </c>
      <c r="F1473" s="854">
        <v>23.681570000000001</v>
      </c>
      <c r="G1473" s="854">
        <v>0.69450000000000001</v>
      </c>
      <c r="H1473" s="855">
        <v>-0.97067339707629186</v>
      </c>
      <c r="I1473" s="854">
        <v>10.416169999999999</v>
      </c>
      <c r="J1473" s="855">
        <v>-0.93332482092746183</v>
      </c>
      <c r="K1473" s="854">
        <v>272.43830000000003</v>
      </c>
      <c r="L1473" s="854">
        <v>189.48233999999999</v>
      </c>
      <c r="M1473" s="855">
        <v>-0.30449448554039582</v>
      </c>
      <c r="O1473" t="s">
        <v>506</v>
      </c>
      <c r="P1473">
        <v>0</v>
      </c>
      <c r="Q1473">
        <v>0</v>
      </c>
      <c r="R1473" t="s">
        <v>1082</v>
      </c>
      <c r="S1473">
        <v>23.681570000000001</v>
      </c>
      <c r="T1473">
        <v>0.69450000000000001</v>
      </c>
      <c r="U1473">
        <v>-0.97067339707629186</v>
      </c>
      <c r="V1473">
        <v>10.416169999999999</v>
      </c>
      <c r="W1473">
        <v>-0.93332482092746183</v>
      </c>
      <c r="X1473">
        <v>272.43830000000003</v>
      </c>
      <c r="Y1473">
        <v>189.48233999999999</v>
      </c>
      <c r="Z1473">
        <v>-0.30449448554039582</v>
      </c>
      <c r="AC1473" t="s">
        <v>506</v>
      </c>
      <c r="AD1473">
        <v>189.48233999999999</v>
      </c>
      <c r="AF1473" t="s">
        <v>506</v>
      </c>
      <c r="AG1473">
        <v>-0.30449448554039582</v>
      </c>
    </row>
    <row r="1474" spans="1:33" hidden="1">
      <c r="A1474" s="851" t="s">
        <v>5123</v>
      </c>
      <c r="B1474" s="851" t="s">
        <v>506</v>
      </c>
      <c r="C1474" s="854">
        <v>0</v>
      </c>
      <c r="D1474" s="854">
        <v>0</v>
      </c>
      <c r="E1474" s="855" t="s">
        <v>1082</v>
      </c>
      <c r="F1474" s="854">
        <v>0</v>
      </c>
      <c r="G1474" s="854">
        <v>1.36008</v>
      </c>
      <c r="H1474" s="855" t="s">
        <v>1082</v>
      </c>
      <c r="I1474" s="854">
        <v>2.0377700000000001</v>
      </c>
      <c r="J1474" s="855">
        <v>-0.33256451905759732</v>
      </c>
      <c r="K1474" s="854">
        <v>0</v>
      </c>
      <c r="L1474" s="854">
        <v>7.1899699999999998</v>
      </c>
      <c r="M1474" s="855" t="s">
        <v>1082</v>
      </c>
      <c r="O1474" t="s">
        <v>506</v>
      </c>
      <c r="P1474">
        <v>0</v>
      </c>
      <c r="Q1474">
        <v>0</v>
      </c>
      <c r="R1474" t="s">
        <v>1082</v>
      </c>
      <c r="S1474">
        <v>0</v>
      </c>
      <c r="T1474">
        <v>1.36008</v>
      </c>
      <c r="U1474" t="s">
        <v>1082</v>
      </c>
      <c r="V1474">
        <v>2.0377700000000001</v>
      </c>
      <c r="W1474">
        <v>-0.33256451905759732</v>
      </c>
      <c r="X1474">
        <v>0</v>
      </c>
      <c r="Y1474">
        <v>7.1899699999999998</v>
      </c>
      <c r="Z1474" t="s">
        <v>1082</v>
      </c>
      <c r="AC1474" t="s">
        <v>506</v>
      </c>
      <c r="AD1474">
        <v>7.1899699999999998</v>
      </c>
      <c r="AF1474" t="s">
        <v>506</v>
      </c>
      <c r="AG1474" t="s">
        <v>1082</v>
      </c>
    </row>
    <row r="1475" spans="1:33">
      <c r="A1475" s="851" t="s">
        <v>5124</v>
      </c>
      <c r="B1475" s="851" t="s">
        <v>506</v>
      </c>
      <c r="C1475" s="854">
        <v>0</v>
      </c>
      <c r="D1475" s="854">
        <v>0</v>
      </c>
      <c r="E1475" s="855" t="s">
        <v>1082</v>
      </c>
      <c r="F1475" s="854">
        <v>71.156210000000002</v>
      </c>
      <c r="G1475" s="854">
        <v>22.000610000000002</v>
      </c>
      <c r="H1475" s="855">
        <v>-0.69081250954765583</v>
      </c>
      <c r="I1475" s="854">
        <v>22.929960000000001</v>
      </c>
      <c r="J1475" s="855">
        <v>-4.0529944230168757E-2</v>
      </c>
      <c r="K1475" s="854">
        <v>182.83829</v>
      </c>
      <c r="L1475" s="854">
        <v>346.34210000000002</v>
      </c>
      <c r="M1475" s="855">
        <v>0.89425365988710581</v>
      </c>
      <c r="O1475" t="s">
        <v>506</v>
      </c>
      <c r="P1475">
        <v>0</v>
      </c>
      <c r="Q1475">
        <v>0</v>
      </c>
      <c r="R1475" t="s">
        <v>1082</v>
      </c>
      <c r="S1475">
        <v>71.156210000000002</v>
      </c>
      <c r="T1475">
        <v>22.000610000000002</v>
      </c>
      <c r="U1475">
        <v>-0.69081250954765583</v>
      </c>
      <c r="V1475">
        <v>22.929960000000001</v>
      </c>
      <c r="W1475">
        <v>-4.0529944230168757E-2</v>
      </c>
      <c r="X1475">
        <v>182.83829</v>
      </c>
      <c r="Y1475">
        <v>346.34210000000002</v>
      </c>
      <c r="Z1475">
        <v>0.89425365988710581</v>
      </c>
      <c r="AC1475" t="s">
        <v>506</v>
      </c>
      <c r="AD1475">
        <v>346.34210000000002</v>
      </c>
      <c r="AF1475" t="s">
        <v>506</v>
      </c>
      <c r="AG1475">
        <v>0.89425365988710581</v>
      </c>
    </row>
    <row r="1476" spans="1:33" hidden="1">
      <c r="A1476" s="851" t="s">
        <v>5125</v>
      </c>
      <c r="B1476" s="851" t="s">
        <v>506</v>
      </c>
      <c r="C1476" s="854">
        <v>763.05267000000003</v>
      </c>
      <c r="D1476" s="854">
        <v>0</v>
      </c>
      <c r="E1476" s="855">
        <v>-1</v>
      </c>
      <c r="F1476" s="854">
        <v>16970.575540000002</v>
      </c>
      <c r="G1476" s="854">
        <v>22311.137500000001</v>
      </c>
      <c r="H1476" s="855">
        <v>0.31469539423764292</v>
      </c>
      <c r="I1476" s="854">
        <v>33626.49411</v>
      </c>
      <c r="J1476" s="855">
        <v>-0.33650122944678273</v>
      </c>
      <c r="K1476" s="854">
        <v>140848.64796999999</v>
      </c>
      <c r="L1476" s="854">
        <v>164841.52746000001</v>
      </c>
      <c r="M1476" s="855">
        <v>0.17034511751302284</v>
      </c>
      <c r="O1476" t="s">
        <v>506</v>
      </c>
      <c r="P1476">
        <v>763.05267000000003</v>
      </c>
      <c r="Q1476">
        <v>0</v>
      </c>
      <c r="R1476">
        <v>-1</v>
      </c>
      <c r="S1476">
        <v>16970.575540000002</v>
      </c>
      <c r="T1476">
        <v>22311.137500000001</v>
      </c>
      <c r="U1476">
        <v>0.31469539423764292</v>
      </c>
      <c r="V1476">
        <v>33626.49411</v>
      </c>
      <c r="W1476">
        <v>-0.33650122944678273</v>
      </c>
      <c r="X1476">
        <v>140848.64796999999</v>
      </c>
      <c r="Y1476">
        <v>164841.52746000001</v>
      </c>
      <c r="Z1476">
        <v>0.17034511751302284</v>
      </c>
      <c r="AC1476" t="s">
        <v>506</v>
      </c>
      <c r="AD1476">
        <v>164841.52746000001</v>
      </c>
      <c r="AF1476" t="s">
        <v>506</v>
      </c>
      <c r="AG1476">
        <v>0.17034511751302284</v>
      </c>
    </row>
    <row r="1477" spans="1:33" hidden="1">
      <c r="A1477" s="851" t="s">
        <v>5126</v>
      </c>
      <c r="B1477" s="851" t="s">
        <v>506</v>
      </c>
      <c r="C1477" s="854">
        <v>0</v>
      </c>
      <c r="D1477" s="854">
        <v>0</v>
      </c>
      <c r="E1477" s="855" t="s">
        <v>1082</v>
      </c>
      <c r="F1477" s="854">
        <v>0</v>
      </c>
      <c r="G1477" s="854">
        <v>0</v>
      </c>
      <c r="H1477" s="855" t="s">
        <v>1082</v>
      </c>
      <c r="I1477" s="854">
        <v>0</v>
      </c>
      <c r="J1477" s="855" t="s">
        <v>1082</v>
      </c>
      <c r="K1477" s="854">
        <v>0</v>
      </c>
      <c r="L1477" s="854">
        <v>1496.61391</v>
      </c>
      <c r="M1477" s="855" t="s">
        <v>1082</v>
      </c>
      <c r="O1477" t="s">
        <v>506</v>
      </c>
      <c r="P1477">
        <v>0</v>
      </c>
      <c r="Q1477">
        <v>0</v>
      </c>
      <c r="R1477" t="s">
        <v>1082</v>
      </c>
      <c r="S1477">
        <v>0</v>
      </c>
      <c r="T1477">
        <v>0</v>
      </c>
      <c r="U1477" t="s">
        <v>1082</v>
      </c>
      <c r="V1477">
        <v>0</v>
      </c>
      <c r="W1477" t="s">
        <v>1082</v>
      </c>
      <c r="X1477">
        <v>0</v>
      </c>
      <c r="Y1477">
        <v>1496.61391</v>
      </c>
      <c r="Z1477" t="s">
        <v>1082</v>
      </c>
      <c r="AC1477" t="s">
        <v>506</v>
      </c>
      <c r="AD1477">
        <v>1496.61391</v>
      </c>
      <c r="AF1477" t="s">
        <v>506</v>
      </c>
      <c r="AG1477" t="s">
        <v>1082</v>
      </c>
    </row>
    <row r="1478" spans="1:33" hidden="1">
      <c r="A1478" s="851" t="s">
        <v>5127</v>
      </c>
      <c r="B1478" s="851" t="s">
        <v>506</v>
      </c>
      <c r="C1478" s="854">
        <v>0</v>
      </c>
      <c r="D1478" s="854">
        <v>0</v>
      </c>
      <c r="E1478" s="855" t="s">
        <v>1082</v>
      </c>
      <c r="F1478" s="854">
        <v>0.26979999999999998</v>
      </c>
      <c r="G1478" s="854">
        <v>0</v>
      </c>
      <c r="H1478" s="855">
        <v>-1</v>
      </c>
      <c r="I1478" s="854">
        <v>0</v>
      </c>
      <c r="J1478" s="855" t="s">
        <v>1082</v>
      </c>
      <c r="K1478" s="854">
        <v>18.9251</v>
      </c>
      <c r="L1478" s="854">
        <v>5.2423400000000004</v>
      </c>
      <c r="M1478" s="855">
        <v>-0.72299538707853594</v>
      </c>
      <c r="O1478" t="s">
        <v>506</v>
      </c>
      <c r="P1478">
        <v>0</v>
      </c>
      <c r="Q1478">
        <v>0</v>
      </c>
      <c r="R1478" t="s">
        <v>1082</v>
      </c>
      <c r="S1478">
        <v>0.26979999999999998</v>
      </c>
      <c r="T1478">
        <v>0</v>
      </c>
      <c r="U1478">
        <v>-1</v>
      </c>
      <c r="V1478">
        <v>0</v>
      </c>
      <c r="W1478" t="s">
        <v>1082</v>
      </c>
      <c r="X1478">
        <v>18.9251</v>
      </c>
      <c r="Y1478">
        <v>5.2423400000000004</v>
      </c>
      <c r="Z1478">
        <v>-0.72299538707853594</v>
      </c>
      <c r="AC1478" t="s">
        <v>506</v>
      </c>
      <c r="AD1478">
        <v>5.2423400000000004</v>
      </c>
      <c r="AF1478" t="s">
        <v>506</v>
      </c>
      <c r="AG1478">
        <v>-0.72299538707853594</v>
      </c>
    </row>
    <row r="1479" spans="1:33" hidden="1">
      <c r="A1479" s="851" t="s">
        <v>5128</v>
      </c>
      <c r="B1479" s="851" t="s">
        <v>506</v>
      </c>
      <c r="C1479" s="854">
        <v>0</v>
      </c>
      <c r="D1479" s="854">
        <v>0</v>
      </c>
      <c r="E1479" s="855" t="s">
        <v>1082</v>
      </c>
      <c r="F1479" s="854">
        <v>6.7636000000000003</v>
      </c>
      <c r="G1479" s="854">
        <v>1.49644</v>
      </c>
      <c r="H1479" s="855">
        <v>-0.77875096102667218</v>
      </c>
      <c r="I1479" s="854">
        <v>2.0726800000000001</v>
      </c>
      <c r="J1479" s="855">
        <v>-0.27801686705135387</v>
      </c>
      <c r="K1479" s="854">
        <v>33.906390000000002</v>
      </c>
      <c r="L1479" s="854">
        <v>893.54306999999994</v>
      </c>
      <c r="M1479" s="855">
        <v>25.353235186641808</v>
      </c>
      <c r="O1479" t="s">
        <v>506</v>
      </c>
      <c r="P1479">
        <v>0</v>
      </c>
      <c r="Q1479">
        <v>0</v>
      </c>
      <c r="R1479" t="s">
        <v>1082</v>
      </c>
      <c r="S1479">
        <v>6.7636000000000003</v>
      </c>
      <c r="T1479">
        <v>1.49644</v>
      </c>
      <c r="U1479">
        <v>-0.77875096102667218</v>
      </c>
      <c r="V1479">
        <v>2.0726800000000001</v>
      </c>
      <c r="W1479">
        <v>-0.27801686705135387</v>
      </c>
      <c r="X1479">
        <v>33.906390000000002</v>
      </c>
      <c r="Y1479">
        <v>893.54306999999994</v>
      </c>
      <c r="Z1479">
        <v>25.353235186641808</v>
      </c>
      <c r="AC1479" t="s">
        <v>506</v>
      </c>
      <c r="AD1479">
        <v>893.54306999999994</v>
      </c>
      <c r="AF1479" t="s">
        <v>506</v>
      </c>
      <c r="AG1479">
        <v>25.353235186641808</v>
      </c>
    </row>
    <row r="1480" spans="1:33" hidden="1">
      <c r="A1480" s="851" t="s">
        <v>5129</v>
      </c>
      <c r="B1480" s="851" t="s">
        <v>506</v>
      </c>
      <c r="C1480" s="854">
        <v>0</v>
      </c>
      <c r="D1480" s="854">
        <v>7.4543400000000002</v>
      </c>
      <c r="E1480" s="855" t="s">
        <v>1082</v>
      </c>
      <c r="F1480" s="854">
        <v>251.08999</v>
      </c>
      <c r="G1480" s="854">
        <v>570.31551000000002</v>
      </c>
      <c r="H1480" s="855">
        <v>1.2713590055899879</v>
      </c>
      <c r="I1480" s="854">
        <v>349.66160000000002</v>
      </c>
      <c r="J1480" s="855">
        <v>0.63104987793912737</v>
      </c>
      <c r="K1480" s="854">
        <v>2563.12725</v>
      </c>
      <c r="L1480" s="854">
        <v>4781.8125700000001</v>
      </c>
      <c r="M1480" s="855">
        <v>0.86561653152413709</v>
      </c>
      <c r="O1480" t="s">
        <v>506</v>
      </c>
      <c r="P1480">
        <v>0</v>
      </c>
      <c r="Q1480">
        <v>7.4543400000000002</v>
      </c>
      <c r="R1480" t="s">
        <v>1082</v>
      </c>
      <c r="S1480">
        <v>251.08999</v>
      </c>
      <c r="T1480">
        <v>570.31551000000002</v>
      </c>
      <c r="U1480">
        <v>1.2713590055899879</v>
      </c>
      <c r="V1480">
        <v>349.66160000000002</v>
      </c>
      <c r="W1480">
        <v>0.63104987793912737</v>
      </c>
      <c r="X1480">
        <v>2563.12725</v>
      </c>
      <c r="Y1480">
        <v>4781.8125700000001</v>
      </c>
      <c r="Z1480">
        <v>0.86561653152413709</v>
      </c>
      <c r="AC1480" t="s">
        <v>506</v>
      </c>
      <c r="AD1480">
        <v>4781.8125700000001</v>
      </c>
      <c r="AF1480" t="s">
        <v>506</v>
      </c>
      <c r="AG1480">
        <v>0.86561653152413709</v>
      </c>
    </row>
    <row r="1481" spans="1:33" hidden="1">
      <c r="A1481" s="851" t="s">
        <v>5130</v>
      </c>
      <c r="B1481" s="851" t="s">
        <v>506</v>
      </c>
      <c r="C1481" s="854">
        <v>0</v>
      </c>
      <c r="D1481" s="854">
        <v>0</v>
      </c>
      <c r="E1481" s="855" t="s">
        <v>1082</v>
      </c>
      <c r="F1481" s="854">
        <v>108.10836</v>
      </c>
      <c r="G1481" s="854">
        <v>60.390509999999999</v>
      </c>
      <c r="H1481" s="855">
        <v>-0.44138908406343413</v>
      </c>
      <c r="I1481" s="854">
        <v>19.51258</v>
      </c>
      <c r="J1481" s="855">
        <v>2.0949525895601711</v>
      </c>
      <c r="K1481" s="854">
        <v>592.77101000000005</v>
      </c>
      <c r="L1481" s="854">
        <v>358.83917000000002</v>
      </c>
      <c r="M1481" s="855">
        <v>-0.39464116168569041</v>
      </c>
      <c r="O1481" t="s">
        <v>506</v>
      </c>
      <c r="P1481">
        <v>0</v>
      </c>
      <c r="Q1481">
        <v>0</v>
      </c>
      <c r="R1481" t="s">
        <v>1082</v>
      </c>
      <c r="S1481">
        <v>108.10836</v>
      </c>
      <c r="T1481">
        <v>60.390509999999999</v>
      </c>
      <c r="U1481">
        <v>-0.44138908406343413</v>
      </c>
      <c r="V1481">
        <v>19.51258</v>
      </c>
      <c r="W1481">
        <v>2.0949525895601711</v>
      </c>
      <c r="X1481">
        <v>592.77101000000005</v>
      </c>
      <c r="Y1481">
        <v>358.83917000000002</v>
      </c>
      <c r="Z1481">
        <v>-0.39464116168569041</v>
      </c>
      <c r="AC1481" t="s">
        <v>506</v>
      </c>
      <c r="AD1481">
        <v>358.83917000000002</v>
      </c>
      <c r="AF1481" t="s">
        <v>506</v>
      </c>
      <c r="AG1481">
        <v>-0.39464116168569041</v>
      </c>
    </row>
    <row r="1482" spans="1:33" hidden="1">
      <c r="A1482" s="851" t="s">
        <v>5131</v>
      </c>
      <c r="B1482" s="851" t="s">
        <v>506</v>
      </c>
      <c r="C1482" s="854">
        <v>0</v>
      </c>
      <c r="D1482" s="854">
        <v>14.612869999999999</v>
      </c>
      <c r="E1482" s="855" t="s">
        <v>1082</v>
      </c>
      <c r="F1482" s="854">
        <v>343.06335000000001</v>
      </c>
      <c r="G1482" s="854">
        <v>347.76533000000001</v>
      </c>
      <c r="H1482" s="855">
        <v>1.3705865112084936E-2</v>
      </c>
      <c r="I1482" s="854">
        <v>508.03753</v>
      </c>
      <c r="J1482" s="855">
        <v>-0.3154731501824285</v>
      </c>
      <c r="K1482" s="854">
        <v>5703.2743799999998</v>
      </c>
      <c r="L1482" s="854">
        <v>4400.8759300000002</v>
      </c>
      <c r="M1482" s="855">
        <v>-0.22835977426707632</v>
      </c>
      <c r="O1482" t="s">
        <v>506</v>
      </c>
      <c r="P1482">
        <v>0</v>
      </c>
      <c r="Q1482">
        <v>14.612869999999999</v>
      </c>
      <c r="R1482" t="s">
        <v>1082</v>
      </c>
      <c r="S1482">
        <v>343.06335000000001</v>
      </c>
      <c r="T1482">
        <v>347.76533000000001</v>
      </c>
      <c r="U1482">
        <v>1.3705865112084936E-2</v>
      </c>
      <c r="V1482">
        <v>508.03753</v>
      </c>
      <c r="W1482">
        <v>-0.3154731501824285</v>
      </c>
      <c r="X1482">
        <v>5703.2743799999998</v>
      </c>
      <c r="Y1482">
        <v>4400.8759300000002</v>
      </c>
      <c r="Z1482">
        <v>-0.22835977426707632</v>
      </c>
      <c r="AC1482" t="s">
        <v>506</v>
      </c>
      <c r="AD1482">
        <v>4400.8759300000002</v>
      </c>
      <c r="AF1482" t="s">
        <v>506</v>
      </c>
      <c r="AG1482">
        <v>-0.22835977426707632</v>
      </c>
    </row>
    <row r="1483" spans="1:33" hidden="1">
      <c r="A1483" s="851" t="s">
        <v>5132</v>
      </c>
      <c r="B1483" s="851" t="s">
        <v>506</v>
      </c>
      <c r="C1483" s="854">
        <v>0</v>
      </c>
      <c r="D1483" s="854">
        <v>0</v>
      </c>
      <c r="E1483" s="855" t="s">
        <v>1082</v>
      </c>
      <c r="F1483" s="854">
        <v>0.27651999999999999</v>
      </c>
      <c r="G1483" s="854">
        <v>91.676299999999998</v>
      </c>
      <c r="H1483" s="855">
        <v>330.53587443946191</v>
      </c>
      <c r="I1483" s="854">
        <v>41.974870000000003</v>
      </c>
      <c r="J1483" s="855">
        <v>1.1840758530044284</v>
      </c>
      <c r="K1483" s="854">
        <v>9.7683599999999995</v>
      </c>
      <c r="L1483" s="854">
        <v>353.19047999999998</v>
      </c>
      <c r="M1483" s="855">
        <v>35.156578995860102</v>
      </c>
      <c r="O1483" t="s">
        <v>506</v>
      </c>
      <c r="P1483">
        <v>0</v>
      </c>
      <c r="Q1483">
        <v>0</v>
      </c>
      <c r="R1483" t="s">
        <v>1082</v>
      </c>
      <c r="S1483">
        <v>0.27651999999999999</v>
      </c>
      <c r="T1483">
        <v>91.676299999999998</v>
      </c>
      <c r="U1483">
        <v>330.53587443946191</v>
      </c>
      <c r="V1483">
        <v>41.974870000000003</v>
      </c>
      <c r="W1483">
        <v>1.1840758530044284</v>
      </c>
      <c r="X1483">
        <v>9.7683599999999995</v>
      </c>
      <c r="Y1483">
        <v>353.19047999999998</v>
      </c>
      <c r="Z1483">
        <v>35.156578995860102</v>
      </c>
      <c r="AC1483" t="s">
        <v>506</v>
      </c>
      <c r="AD1483">
        <v>353.19047999999998</v>
      </c>
      <c r="AF1483" t="s">
        <v>506</v>
      </c>
      <c r="AG1483">
        <v>35.156578995860102</v>
      </c>
    </row>
    <row r="1484" spans="1:33" hidden="1">
      <c r="A1484" s="851" t="s">
        <v>5133</v>
      </c>
      <c r="B1484" s="851" t="s">
        <v>506</v>
      </c>
      <c r="C1484" s="854">
        <v>155.83020999999999</v>
      </c>
      <c r="D1484" s="854">
        <v>18.680769999999999</v>
      </c>
      <c r="E1484" s="855">
        <v>-0.88012099836097246</v>
      </c>
      <c r="F1484" s="854">
        <v>3475.2289000000001</v>
      </c>
      <c r="G1484" s="854">
        <v>2591.3803899999998</v>
      </c>
      <c r="H1484" s="855">
        <v>-0.25432814224122047</v>
      </c>
      <c r="I1484" s="854">
        <v>2109.4026699999999</v>
      </c>
      <c r="J1484" s="855">
        <v>0.22849014408424906</v>
      </c>
      <c r="K1484" s="854">
        <v>23869.441989999999</v>
      </c>
      <c r="L1484" s="854">
        <v>26773.37096</v>
      </c>
      <c r="M1484" s="855">
        <v>0.12165885449758695</v>
      </c>
      <c r="O1484" t="s">
        <v>506</v>
      </c>
      <c r="P1484">
        <v>155.83020999999999</v>
      </c>
      <c r="Q1484">
        <v>18.680769999999999</v>
      </c>
      <c r="R1484">
        <v>-0.88012099836097246</v>
      </c>
      <c r="S1484">
        <v>3475.2289000000001</v>
      </c>
      <c r="T1484">
        <v>2591.3803899999998</v>
      </c>
      <c r="U1484">
        <v>-0.25432814224122047</v>
      </c>
      <c r="V1484">
        <v>2109.4026699999999</v>
      </c>
      <c r="W1484">
        <v>0.22849014408424906</v>
      </c>
      <c r="X1484">
        <v>23869.441989999999</v>
      </c>
      <c r="Y1484">
        <v>26773.37096</v>
      </c>
      <c r="Z1484">
        <v>0.12165885449758695</v>
      </c>
      <c r="AC1484" t="s">
        <v>506</v>
      </c>
      <c r="AD1484">
        <v>26773.37096</v>
      </c>
      <c r="AF1484" t="s">
        <v>506</v>
      </c>
      <c r="AG1484">
        <v>0.12165885449758695</v>
      </c>
    </row>
    <row r="1485" spans="1:33" hidden="1">
      <c r="A1485" s="851" t="s">
        <v>5134</v>
      </c>
      <c r="B1485" s="851" t="s">
        <v>506</v>
      </c>
      <c r="C1485" s="854">
        <v>0</v>
      </c>
      <c r="D1485" s="854">
        <v>0</v>
      </c>
      <c r="E1485" s="855" t="s">
        <v>1082</v>
      </c>
      <c r="F1485" s="854">
        <v>182.78258</v>
      </c>
      <c r="G1485" s="854">
        <v>579.56340999999998</v>
      </c>
      <c r="H1485" s="855">
        <v>2.1707803336619933</v>
      </c>
      <c r="I1485" s="854">
        <v>312.19697000000002</v>
      </c>
      <c r="J1485" s="855">
        <v>0.85640305862033173</v>
      </c>
      <c r="K1485" s="854">
        <v>3265.9191700000001</v>
      </c>
      <c r="L1485" s="854">
        <v>3297.2959000000001</v>
      </c>
      <c r="M1485" s="855">
        <v>9.6073198284327699E-3</v>
      </c>
      <c r="O1485" t="s">
        <v>506</v>
      </c>
      <c r="P1485">
        <v>0</v>
      </c>
      <c r="Q1485">
        <v>0</v>
      </c>
      <c r="R1485" t="s">
        <v>1082</v>
      </c>
      <c r="S1485">
        <v>182.78258</v>
      </c>
      <c r="T1485">
        <v>579.56340999999998</v>
      </c>
      <c r="U1485">
        <v>2.1707803336619933</v>
      </c>
      <c r="V1485">
        <v>312.19697000000002</v>
      </c>
      <c r="W1485">
        <v>0.85640305862033173</v>
      </c>
      <c r="X1485">
        <v>3265.9191700000001</v>
      </c>
      <c r="Y1485">
        <v>3297.2959000000001</v>
      </c>
      <c r="Z1485">
        <v>9.6073198284327699E-3</v>
      </c>
      <c r="AC1485" t="s">
        <v>506</v>
      </c>
      <c r="AD1485">
        <v>3297.2959000000001</v>
      </c>
      <c r="AF1485" t="s">
        <v>506</v>
      </c>
      <c r="AG1485">
        <v>9.6073198284327699E-3</v>
      </c>
    </row>
    <row r="1486" spans="1:33" hidden="1">
      <c r="A1486" s="851" t="s">
        <v>5135</v>
      </c>
      <c r="B1486" s="851" t="s">
        <v>506</v>
      </c>
      <c r="C1486" s="854">
        <v>0</v>
      </c>
      <c r="D1486" s="854">
        <v>0.67271999999999998</v>
      </c>
      <c r="E1486" s="855" t="s">
        <v>1082</v>
      </c>
      <c r="F1486" s="854">
        <v>87.303780000000003</v>
      </c>
      <c r="G1486" s="854">
        <v>64.291370000000001</v>
      </c>
      <c r="H1486" s="855">
        <v>-0.26359007593943817</v>
      </c>
      <c r="I1486" s="854">
        <v>70.177030000000002</v>
      </c>
      <c r="J1486" s="855">
        <v>-8.3868753066352331E-2</v>
      </c>
      <c r="K1486" s="854">
        <v>741.75648000000001</v>
      </c>
      <c r="L1486" s="854">
        <v>897.91340000000002</v>
      </c>
      <c r="M1486" s="855">
        <v>0.21052316253442105</v>
      </c>
      <c r="O1486" t="s">
        <v>506</v>
      </c>
      <c r="P1486">
        <v>0</v>
      </c>
      <c r="Q1486">
        <v>0.67271999999999998</v>
      </c>
      <c r="R1486" t="s">
        <v>1082</v>
      </c>
      <c r="S1486">
        <v>87.303780000000003</v>
      </c>
      <c r="T1486">
        <v>64.291370000000001</v>
      </c>
      <c r="U1486">
        <v>-0.26359007593943817</v>
      </c>
      <c r="V1486">
        <v>70.177030000000002</v>
      </c>
      <c r="W1486">
        <v>-8.3868753066352331E-2</v>
      </c>
      <c r="X1486">
        <v>741.75648000000001</v>
      </c>
      <c r="Y1486">
        <v>897.91340000000002</v>
      </c>
      <c r="Z1486">
        <v>0.21052316253442105</v>
      </c>
      <c r="AC1486" t="s">
        <v>506</v>
      </c>
      <c r="AD1486">
        <v>897.91340000000002</v>
      </c>
      <c r="AF1486" t="s">
        <v>506</v>
      </c>
      <c r="AG1486">
        <v>0.21052316253442105</v>
      </c>
    </row>
    <row r="1487" spans="1:33" hidden="1">
      <c r="A1487" s="851" t="s">
        <v>5136</v>
      </c>
      <c r="B1487" s="851" t="s">
        <v>506</v>
      </c>
      <c r="C1487" s="854">
        <v>573.38325999999995</v>
      </c>
      <c r="D1487" s="854">
        <v>2.0640000000000001</v>
      </c>
      <c r="E1487" s="855">
        <v>-0.99640031346572622</v>
      </c>
      <c r="F1487" s="854">
        <v>2289.7188500000002</v>
      </c>
      <c r="G1487" s="854">
        <v>3373.6274899999999</v>
      </c>
      <c r="H1487" s="855">
        <v>0.47338066854801819</v>
      </c>
      <c r="I1487" s="854">
        <v>3471.97615</v>
      </c>
      <c r="J1487" s="855">
        <v>-2.8326421539502822E-2</v>
      </c>
      <c r="K1487" s="854">
        <v>26091.152040000001</v>
      </c>
      <c r="L1487" s="854">
        <v>39479.56495</v>
      </c>
      <c r="M1487" s="855">
        <v>0.51313996750601132</v>
      </c>
      <c r="O1487" t="s">
        <v>506</v>
      </c>
      <c r="P1487">
        <v>573.38325999999995</v>
      </c>
      <c r="Q1487">
        <v>2.0640000000000001</v>
      </c>
      <c r="R1487">
        <v>-0.99640031346572622</v>
      </c>
      <c r="S1487">
        <v>2289.7188500000002</v>
      </c>
      <c r="T1487">
        <v>3373.6274899999999</v>
      </c>
      <c r="U1487">
        <v>0.47338066854801819</v>
      </c>
      <c r="V1487">
        <v>3471.97615</v>
      </c>
      <c r="W1487">
        <v>-2.8326421539502822E-2</v>
      </c>
      <c r="X1487">
        <v>26091.152040000001</v>
      </c>
      <c r="Y1487">
        <v>39479.56495</v>
      </c>
      <c r="Z1487">
        <v>0.51313996750601132</v>
      </c>
      <c r="AC1487" t="s">
        <v>506</v>
      </c>
      <c r="AD1487">
        <v>39479.56495</v>
      </c>
      <c r="AF1487" t="s">
        <v>506</v>
      </c>
      <c r="AG1487">
        <v>0.51313996750601132</v>
      </c>
    </row>
    <row r="1488" spans="1:33" hidden="1">
      <c r="A1488" s="851" t="s">
        <v>5138</v>
      </c>
      <c r="B1488" s="851" t="s">
        <v>506</v>
      </c>
      <c r="C1488" s="854">
        <v>0</v>
      </c>
      <c r="D1488" s="854">
        <v>0</v>
      </c>
      <c r="E1488" s="855" t="s">
        <v>1082</v>
      </c>
      <c r="F1488" s="854">
        <v>581.23137999999994</v>
      </c>
      <c r="G1488" s="854">
        <v>512.21560999999997</v>
      </c>
      <c r="H1488" s="855">
        <v>-0.11874061238744538</v>
      </c>
      <c r="I1488" s="854">
        <v>1284.61385</v>
      </c>
      <c r="J1488" s="855">
        <v>-0.60126880930016435</v>
      </c>
      <c r="K1488" s="854">
        <v>1354.43993</v>
      </c>
      <c r="L1488" s="854">
        <v>9649.5537199999999</v>
      </c>
      <c r="M1488" s="855">
        <v>6.1243866237759246</v>
      </c>
      <c r="O1488" t="s">
        <v>506</v>
      </c>
      <c r="P1488">
        <v>0</v>
      </c>
      <c r="Q1488">
        <v>0</v>
      </c>
      <c r="R1488" t="s">
        <v>1082</v>
      </c>
      <c r="S1488">
        <v>581.23137999999994</v>
      </c>
      <c r="T1488">
        <v>512.21560999999997</v>
      </c>
      <c r="U1488">
        <v>-0.11874061238744538</v>
      </c>
      <c r="V1488">
        <v>1284.61385</v>
      </c>
      <c r="W1488">
        <v>-0.60126880930016435</v>
      </c>
      <c r="X1488">
        <v>1354.43993</v>
      </c>
      <c r="Y1488">
        <v>9649.5537199999999</v>
      </c>
      <c r="Z1488">
        <v>6.1243866237759246</v>
      </c>
      <c r="AC1488" t="s">
        <v>506</v>
      </c>
      <c r="AD1488">
        <v>9649.5537199999999</v>
      </c>
      <c r="AF1488" t="s">
        <v>506</v>
      </c>
      <c r="AG1488">
        <v>6.1243866237759246</v>
      </c>
    </row>
    <row r="1489" spans="1:33" hidden="1">
      <c r="A1489" s="851" t="s">
        <v>5140</v>
      </c>
      <c r="B1489" s="851" t="s">
        <v>506</v>
      </c>
      <c r="C1489" s="854">
        <v>0</v>
      </c>
      <c r="D1489" s="854">
        <v>2.1330800000000001</v>
      </c>
      <c r="E1489" s="855" t="s">
        <v>1082</v>
      </c>
      <c r="F1489" s="854">
        <v>220.05155999999999</v>
      </c>
      <c r="G1489" s="854">
        <v>266.13146</v>
      </c>
      <c r="H1489" s="855">
        <v>0.20940501398853972</v>
      </c>
      <c r="I1489" s="854">
        <v>186.05944</v>
      </c>
      <c r="J1489" s="855">
        <v>0.43035720197803462</v>
      </c>
      <c r="K1489" s="854">
        <v>656.29462000000001</v>
      </c>
      <c r="L1489" s="854">
        <v>1521.7986699999999</v>
      </c>
      <c r="M1489" s="855">
        <v>1.3187736477254681</v>
      </c>
      <c r="O1489" t="s">
        <v>506</v>
      </c>
      <c r="P1489">
        <v>0</v>
      </c>
      <c r="Q1489">
        <v>2.1330800000000001</v>
      </c>
      <c r="R1489" t="s">
        <v>1082</v>
      </c>
      <c r="S1489">
        <v>220.05155999999999</v>
      </c>
      <c r="T1489">
        <v>266.13146</v>
      </c>
      <c r="U1489">
        <v>0.20940501398853972</v>
      </c>
      <c r="V1489">
        <v>186.05944</v>
      </c>
      <c r="W1489">
        <v>0.43035720197803462</v>
      </c>
      <c r="X1489">
        <v>656.29462000000001</v>
      </c>
      <c r="Y1489">
        <v>1521.7986699999999</v>
      </c>
      <c r="Z1489">
        <v>1.3187736477254681</v>
      </c>
      <c r="AC1489" t="s">
        <v>506</v>
      </c>
      <c r="AD1489">
        <v>1521.7986699999999</v>
      </c>
      <c r="AF1489" t="s">
        <v>506</v>
      </c>
      <c r="AG1489">
        <v>1.3187736477254681</v>
      </c>
    </row>
    <row r="1490" spans="1:33" hidden="1">
      <c r="A1490" s="851" t="s">
        <v>5141</v>
      </c>
      <c r="B1490" s="851" t="s">
        <v>506</v>
      </c>
      <c r="C1490" s="854">
        <v>0</v>
      </c>
      <c r="D1490" s="854">
        <v>0</v>
      </c>
      <c r="E1490" s="855" t="s">
        <v>1082</v>
      </c>
      <c r="F1490" s="854">
        <v>3.2147199999999998</v>
      </c>
      <c r="G1490" s="854">
        <v>0</v>
      </c>
      <c r="H1490" s="855">
        <v>-1</v>
      </c>
      <c r="I1490" s="854">
        <v>0</v>
      </c>
      <c r="J1490" s="855" t="s">
        <v>1082</v>
      </c>
      <c r="K1490" s="854">
        <v>26.85605</v>
      </c>
      <c r="L1490" s="854">
        <v>37.108980000000003</v>
      </c>
      <c r="M1490" s="855">
        <v>0.3817735668499278</v>
      </c>
      <c r="O1490" t="s">
        <v>506</v>
      </c>
      <c r="P1490">
        <v>0</v>
      </c>
      <c r="Q1490">
        <v>0</v>
      </c>
      <c r="R1490" t="s">
        <v>1082</v>
      </c>
      <c r="S1490">
        <v>3.2147199999999998</v>
      </c>
      <c r="T1490">
        <v>0</v>
      </c>
      <c r="U1490">
        <v>-1</v>
      </c>
      <c r="V1490">
        <v>0</v>
      </c>
      <c r="W1490" t="s">
        <v>1082</v>
      </c>
      <c r="X1490">
        <v>26.85605</v>
      </c>
      <c r="Y1490">
        <v>37.108980000000003</v>
      </c>
      <c r="Z1490">
        <v>0.3817735668499278</v>
      </c>
      <c r="AC1490" t="s">
        <v>506</v>
      </c>
      <c r="AD1490">
        <v>37.108980000000003</v>
      </c>
      <c r="AF1490" t="s">
        <v>506</v>
      </c>
      <c r="AG1490">
        <v>0.3817735668499278</v>
      </c>
    </row>
    <row r="1491" spans="1:33" hidden="1">
      <c r="A1491" s="851" t="s">
        <v>5142</v>
      </c>
      <c r="B1491" s="851" t="s">
        <v>506</v>
      </c>
      <c r="C1491" s="854">
        <v>0</v>
      </c>
      <c r="D1491" s="854">
        <v>0</v>
      </c>
      <c r="E1491" s="855" t="s">
        <v>1082</v>
      </c>
      <c r="F1491" s="854">
        <v>7.9848600000000003</v>
      </c>
      <c r="G1491" s="854">
        <v>26.017140000000001</v>
      </c>
      <c r="H1491" s="855">
        <v>2.2583088494976744</v>
      </c>
      <c r="I1491" s="854">
        <v>1.15093</v>
      </c>
      <c r="J1491" s="855">
        <v>21.605319176665827</v>
      </c>
      <c r="K1491" s="854">
        <v>72.219210000000004</v>
      </c>
      <c r="L1491" s="854">
        <v>129.70272</v>
      </c>
      <c r="M1491" s="855">
        <v>0.79595872067833473</v>
      </c>
      <c r="O1491" t="s">
        <v>506</v>
      </c>
      <c r="P1491">
        <v>0</v>
      </c>
      <c r="Q1491">
        <v>0</v>
      </c>
      <c r="R1491" t="s">
        <v>1082</v>
      </c>
      <c r="S1491">
        <v>7.9848600000000003</v>
      </c>
      <c r="T1491">
        <v>26.017140000000001</v>
      </c>
      <c r="U1491">
        <v>2.2583088494976744</v>
      </c>
      <c r="V1491">
        <v>1.15093</v>
      </c>
      <c r="W1491">
        <v>21.605319176665827</v>
      </c>
      <c r="X1491">
        <v>72.219210000000004</v>
      </c>
      <c r="Y1491">
        <v>129.70272</v>
      </c>
      <c r="Z1491">
        <v>0.79595872067833473</v>
      </c>
      <c r="AC1491" t="s">
        <v>506</v>
      </c>
      <c r="AD1491">
        <v>129.70272</v>
      </c>
      <c r="AF1491" t="s">
        <v>506</v>
      </c>
      <c r="AG1491">
        <v>0.79595872067833473</v>
      </c>
    </row>
    <row r="1492" spans="1:33" hidden="1">
      <c r="A1492" s="851" t="s">
        <v>5144</v>
      </c>
      <c r="B1492" s="851" t="s">
        <v>506</v>
      </c>
      <c r="C1492" s="854">
        <v>0</v>
      </c>
      <c r="D1492" s="854">
        <v>2.5112700000000001</v>
      </c>
      <c r="E1492" s="855" t="s">
        <v>1082</v>
      </c>
      <c r="F1492" s="854">
        <v>114.4756</v>
      </c>
      <c r="G1492" s="854">
        <v>216.83565999999999</v>
      </c>
      <c r="H1492" s="855">
        <v>0.8941648700683813</v>
      </c>
      <c r="I1492" s="854">
        <v>64.524680000000004</v>
      </c>
      <c r="J1492" s="855">
        <v>2.360507328358699</v>
      </c>
      <c r="K1492" s="854">
        <v>882.70001000000002</v>
      </c>
      <c r="L1492" s="854">
        <v>1120.1127899999999</v>
      </c>
      <c r="M1492" s="855">
        <v>0.26896202255622481</v>
      </c>
      <c r="O1492" t="s">
        <v>506</v>
      </c>
      <c r="P1492">
        <v>0</v>
      </c>
      <c r="Q1492">
        <v>2.5112700000000001</v>
      </c>
      <c r="R1492" t="s">
        <v>1082</v>
      </c>
      <c r="S1492">
        <v>114.4756</v>
      </c>
      <c r="T1492">
        <v>216.83565999999999</v>
      </c>
      <c r="U1492">
        <v>0.8941648700683813</v>
      </c>
      <c r="V1492">
        <v>64.524680000000004</v>
      </c>
      <c r="W1492">
        <v>2.360507328358699</v>
      </c>
      <c r="X1492">
        <v>882.70001000000002</v>
      </c>
      <c r="Y1492">
        <v>1120.1127899999999</v>
      </c>
      <c r="Z1492">
        <v>0.26896202255622481</v>
      </c>
      <c r="AC1492" t="s">
        <v>506</v>
      </c>
      <c r="AD1492">
        <v>1120.1127899999999</v>
      </c>
      <c r="AF1492" t="s">
        <v>506</v>
      </c>
      <c r="AG1492">
        <v>0.26896202255622481</v>
      </c>
    </row>
    <row r="1493" spans="1:33" hidden="1">
      <c r="A1493" s="851" t="s">
        <v>5145</v>
      </c>
      <c r="B1493" s="851" t="s">
        <v>506</v>
      </c>
      <c r="C1493" s="854">
        <v>0</v>
      </c>
      <c r="D1493" s="854">
        <v>0</v>
      </c>
      <c r="E1493" s="855" t="s">
        <v>1082</v>
      </c>
      <c r="F1493" s="854">
        <v>3.6903999999999999</v>
      </c>
      <c r="G1493" s="854">
        <v>1.8779999999999999</v>
      </c>
      <c r="H1493" s="855">
        <v>-0.49111207457186212</v>
      </c>
      <c r="I1493" s="854">
        <v>0</v>
      </c>
      <c r="J1493" s="855" t="s">
        <v>1082</v>
      </c>
      <c r="K1493" s="854">
        <v>34.89329</v>
      </c>
      <c r="L1493" s="854">
        <v>35.2941</v>
      </c>
      <c r="M1493" s="855">
        <v>1.1486735701907058E-2</v>
      </c>
      <c r="O1493" t="s">
        <v>506</v>
      </c>
      <c r="P1493">
        <v>0</v>
      </c>
      <c r="Q1493">
        <v>0</v>
      </c>
      <c r="R1493" t="s">
        <v>1082</v>
      </c>
      <c r="S1493">
        <v>3.6903999999999999</v>
      </c>
      <c r="T1493">
        <v>1.8779999999999999</v>
      </c>
      <c r="U1493">
        <v>-0.49111207457186212</v>
      </c>
      <c r="V1493">
        <v>0</v>
      </c>
      <c r="W1493" t="s">
        <v>1082</v>
      </c>
      <c r="X1493">
        <v>34.89329</v>
      </c>
      <c r="Y1493">
        <v>35.2941</v>
      </c>
      <c r="Z1493">
        <v>1.1486735701907058E-2</v>
      </c>
      <c r="AC1493" t="s">
        <v>506</v>
      </c>
      <c r="AD1493">
        <v>35.2941</v>
      </c>
      <c r="AF1493" t="s">
        <v>506</v>
      </c>
      <c r="AG1493">
        <v>1.1486735701907058E-2</v>
      </c>
    </row>
    <row r="1494" spans="1:33" hidden="1">
      <c r="A1494" s="852" t="s">
        <v>735</v>
      </c>
      <c r="B1494" s="852" t="s">
        <v>506</v>
      </c>
      <c r="C1494" s="856">
        <v>1492.26614</v>
      </c>
      <c r="D1494" s="856">
        <v>58.406669999999998</v>
      </c>
      <c r="E1494" s="857">
        <v>-0.9608604199784363</v>
      </c>
      <c r="F1494" s="856">
        <v>25185.17107</v>
      </c>
      <c r="G1494" s="856">
        <v>31888.92323</v>
      </c>
      <c r="H1494" s="857">
        <v>0.26617854376956585</v>
      </c>
      <c r="I1494" s="856">
        <v>43209.523569999998</v>
      </c>
      <c r="J1494" s="857">
        <v>-0.26199317661210675</v>
      </c>
      <c r="K1494" s="856">
        <v>210770.0845</v>
      </c>
      <c r="L1494" s="856">
        <v>268132.45964000002</v>
      </c>
      <c r="M1494" s="857">
        <v>0.27215615193246268</v>
      </c>
      <c r="O1494" t="s">
        <v>506</v>
      </c>
      <c r="P1494">
        <v>1492.26614</v>
      </c>
      <c r="Q1494">
        <v>58.406669999999998</v>
      </c>
      <c r="R1494">
        <v>-0.9608604199784363</v>
      </c>
      <c r="S1494">
        <v>25185.17107</v>
      </c>
      <c r="T1494">
        <v>31888.92323</v>
      </c>
      <c r="U1494">
        <v>0.26617854376956585</v>
      </c>
      <c r="V1494">
        <v>43209.523569999998</v>
      </c>
      <c r="W1494">
        <v>-0.26199317661210675</v>
      </c>
      <c r="X1494">
        <v>210770.0845</v>
      </c>
      <c r="Y1494">
        <v>268132.45964000002</v>
      </c>
      <c r="Z1494">
        <v>0.27215615193246268</v>
      </c>
      <c r="AC1494" t="s">
        <v>506</v>
      </c>
      <c r="AD1494">
        <v>268132.45964000002</v>
      </c>
      <c r="AF1494" t="s">
        <v>506</v>
      </c>
      <c r="AG1494">
        <v>0.27215615193246268</v>
      </c>
    </row>
    <row r="1495" spans="1:33" hidden="1">
      <c r="A1495" s="851" t="s">
        <v>5119</v>
      </c>
      <c r="B1495" s="851" t="s">
        <v>507</v>
      </c>
      <c r="C1495" s="854">
        <v>14965.808999999999</v>
      </c>
      <c r="D1495" s="854">
        <v>0</v>
      </c>
      <c r="E1495" s="855">
        <v>-1</v>
      </c>
      <c r="F1495" s="854">
        <v>32787.201240000002</v>
      </c>
      <c r="G1495" s="854">
        <v>13695.34036</v>
      </c>
      <c r="H1495" s="855">
        <v>-0.58229614477457003</v>
      </c>
      <c r="I1495" s="854">
        <v>23068.67829</v>
      </c>
      <c r="J1495" s="855">
        <v>-0.40632314570285677</v>
      </c>
      <c r="K1495" s="854">
        <v>197303.65036999999</v>
      </c>
      <c r="L1495" s="854">
        <v>236975.05293999999</v>
      </c>
      <c r="M1495" s="855">
        <v>0.20106775772067542</v>
      </c>
      <c r="O1495" t="s">
        <v>507</v>
      </c>
      <c r="P1495">
        <v>14965.808999999999</v>
      </c>
      <c r="Q1495">
        <v>0</v>
      </c>
      <c r="R1495">
        <v>-1</v>
      </c>
      <c r="S1495">
        <v>32787.201240000002</v>
      </c>
      <c r="T1495">
        <v>13695.34036</v>
      </c>
      <c r="U1495">
        <v>-0.58229614477457003</v>
      </c>
      <c r="V1495">
        <v>23068.67829</v>
      </c>
      <c r="W1495">
        <v>-0.40632314570285677</v>
      </c>
      <c r="X1495">
        <v>197303.65036999999</v>
      </c>
      <c r="Y1495">
        <v>236975.05293999999</v>
      </c>
      <c r="Z1495">
        <v>0.20106775772067542</v>
      </c>
      <c r="AC1495" t="s">
        <v>507</v>
      </c>
      <c r="AD1495">
        <v>236975.05293999999</v>
      </c>
      <c r="AF1495" t="s">
        <v>507</v>
      </c>
      <c r="AG1495">
        <v>0.20106775772067542</v>
      </c>
    </row>
    <row r="1496" spans="1:33" hidden="1">
      <c r="A1496" s="851" t="s">
        <v>5120</v>
      </c>
      <c r="B1496" s="851" t="s">
        <v>507</v>
      </c>
      <c r="C1496" s="854">
        <v>0</v>
      </c>
      <c r="D1496" s="854">
        <v>0</v>
      </c>
      <c r="E1496" s="855" t="s">
        <v>1082</v>
      </c>
      <c r="F1496" s="854">
        <v>0</v>
      </c>
      <c r="G1496" s="854">
        <v>0.46872999999999998</v>
      </c>
      <c r="H1496" s="855" t="s">
        <v>1082</v>
      </c>
      <c r="I1496" s="854">
        <v>0</v>
      </c>
      <c r="J1496" s="855" t="s">
        <v>1082</v>
      </c>
      <c r="K1496" s="854">
        <v>4.9064199999999998</v>
      </c>
      <c r="L1496" s="854">
        <v>106.91016999999999</v>
      </c>
      <c r="M1496" s="855">
        <v>20.789852886626093</v>
      </c>
      <c r="O1496" t="s">
        <v>507</v>
      </c>
      <c r="P1496">
        <v>0</v>
      </c>
      <c r="Q1496">
        <v>0</v>
      </c>
      <c r="R1496" t="s">
        <v>1082</v>
      </c>
      <c r="S1496">
        <v>0</v>
      </c>
      <c r="T1496">
        <v>0.46872999999999998</v>
      </c>
      <c r="U1496" t="s">
        <v>1082</v>
      </c>
      <c r="V1496">
        <v>0</v>
      </c>
      <c r="W1496" t="s">
        <v>1082</v>
      </c>
      <c r="X1496">
        <v>4.9064199999999998</v>
      </c>
      <c r="Y1496">
        <v>106.91016999999999</v>
      </c>
      <c r="Z1496">
        <v>20.789852886626093</v>
      </c>
      <c r="AC1496" t="s">
        <v>507</v>
      </c>
      <c r="AD1496">
        <v>106.91016999999999</v>
      </c>
      <c r="AF1496" t="s">
        <v>507</v>
      </c>
      <c r="AG1496">
        <v>20.789852886626093</v>
      </c>
    </row>
    <row r="1497" spans="1:33" hidden="1">
      <c r="A1497" s="851" t="s">
        <v>5121</v>
      </c>
      <c r="B1497" s="851" t="s">
        <v>507</v>
      </c>
      <c r="C1497" s="854">
        <v>0</v>
      </c>
      <c r="D1497" s="854">
        <v>0</v>
      </c>
      <c r="E1497" s="855" t="s">
        <v>1082</v>
      </c>
      <c r="F1497" s="854">
        <v>3250.3896</v>
      </c>
      <c r="G1497" s="854">
        <v>1280.6072099999999</v>
      </c>
      <c r="H1497" s="855">
        <v>-0.60601424210808452</v>
      </c>
      <c r="I1497" s="854">
        <v>1213.2439199999999</v>
      </c>
      <c r="J1497" s="855">
        <v>5.5523286694072249E-2</v>
      </c>
      <c r="K1497" s="854">
        <v>25533.198530000001</v>
      </c>
      <c r="L1497" s="854">
        <v>13441.607029999999</v>
      </c>
      <c r="M1497" s="855">
        <v>-0.47356352498466248</v>
      </c>
      <c r="O1497" t="s">
        <v>507</v>
      </c>
      <c r="P1497">
        <v>0</v>
      </c>
      <c r="Q1497">
        <v>0</v>
      </c>
      <c r="R1497" t="s">
        <v>1082</v>
      </c>
      <c r="S1497">
        <v>3250.3896</v>
      </c>
      <c r="T1497">
        <v>1280.6072099999999</v>
      </c>
      <c r="U1497">
        <v>-0.60601424210808452</v>
      </c>
      <c r="V1497">
        <v>1213.2439199999999</v>
      </c>
      <c r="W1497">
        <v>5.5523286694072249E-2</v>
      </c>
      <c r="X1497">
        <v>25533.198530000001</v>
      </c>
      <c r="Y1497">
        <v>13441.607029999999</v>
      </c>
      <c r="Z1497">
        <v>-0.47356352498466248</v>
      </c>
      <c r="AC1497" t="s">
        <v>507</v>
      </c>
      <c r="AD1497">
        <v>13441.607029999999</v>
      </c>
      <c r="AF1497" t="s">
        <v>507</v>
      </c>
      <c r="AG1497">
        <v>-0.47356352498466248</v>
      </c>
    </row>
    <row r="1498" spans="1:33" hidden="1">
      <c r="A1498" s="851" t="s">
        <v>5122</v>
      </c>
      <c r="B1498" s="851" t="s">
        <v>507</v>
      </c>
      <c r="C1498" s="854">
        <v>0</v>
      </c>
      <c r="D1498" s="854">
        <v>0</v>
      </c>
      <c r="E1498" s="855" t="s">
        <v>1082</v>
      </c>
      <c r="F1498" s="854">
        <v>0</v>
      </c>
      <c r="G1498" s="854">
        <v>58.031999999999996</v>
      </c>
      <c r="H1498" s="855" t="s">
        <v>1082</v>
      </c>
      <c r="I1498" s="854">
        <v>57.311999999999998</v>
      </c>
      <c r="J1498" s="855">
        <v>1.2562814070351758E-2</v>
      </c>
      <c r="K1498" s="854">
        <v>363.33600000000001</v>
      </c>
      <c r="L1498" s="854">
        <v>599.55600000000004</v>
      </c>
      <c r="M1498" s="855">
        <v>0.65014201730629506</v>
      </c>
      <c r="O1498" t="s">
        <v>507</v>
      </c>
      <c r="P1498">
        <v>0</v>
      </c>
      <c r="Q1498">
        <v>0</v>
      </c>
      <c r="R1498" t="s">
        <v>1082</v>
      </c>
      <c r="S1498">
        <v>0</v>
      </c>
      <c r="T1498">
        <v>58.031999999999996</v>
      </c>
      <c r="U1498" t="s">
        <v>1082</v>
      </c>
      <c r="V1498">
        <v>57.311999999999998</v>
      </c>
      <c r="W1498">
        <v>1.2562814070351758E-2</v>
      </c>
      <c r="X1498">
        <v>363.33600000000001</v>
      </c>
      <c r="Y1498">
        <v>599.55600000000004</v>
      </c>
      <c r="Z1498">
        <v>0.65014201730629506</v>
      </c>
      <c r="AC1498" t="s">
        <v>507</v>
      </c>
      <c r="AD1498">
        <v>599.55600000000004</v>
      </c>
      <c r="AF1498" t="s">
        <v>507</v>
      </c>
      <c r="AG1498">
        <v>0.65014201730629506</v>
      </c>
    </row>
    <row r="1499" spans="1:33">
      <c r="A1499" s="851" t="s">
        <v>5124</v>
      </c>
      <c r="B1499" s="851" t="s">
        <v>507</v>
      </c>
      <c r="C1499" s="854">
        <v>0</v>
      </c>
      <c r="D1499" s="854">
        <v>0</v>
      </c>
      <c r="E1499" s="855" t="s">
        <v>1082</v>
      </c>
      <c r="F1499" s="854">
        <v>139.35906</v>
      </c>
      <c r="G1499" s="854">
        <v>0</v>
      </c>
      <c r="H1499" s="855">
        <v>-1</v>
      </c>
      <c r="I1499" s="854">
        <v>70.359560000000002</v>
      </c>
      <c r="J1499" s="855">
        <v>-1</v>
      </c>
      <c r="K1499" s="854">
        <v>1625.0549000000001</v>
      </c>
      <c r="L1499" s="854">
        <v>546.86531000000002</v>
      </c>
      <c r="M1499" s="855">
        <v>-0.66347887077538115</v>
      </c>
      <c r="O1499" t="s">
        <v>507</v>
      </c>
      <c r="P1499">
        <v>0</v>
      </c>
      <c r="Q1499">
        <v>0</v>
      </c>
      <c r="R1499" t="s">
        <v>1082</v>
      </c>
      <c r="S1499">
        <v>139.35906</v>
      </c>
      <c r="T1499">
        <v>0</v>
      </c>
      <c r="U1499">
        <v>-1</v>
      </c>
      <c r="V1499">
        <v>70.359560000000002</v>
      </c>
      <c r="W1499">
        <v>-1</v>
      </c>
      <c r="X1499">
        <v>1625.0549000000001</v>
      </c>
      <c r="Y1499">
        <v>546.86531000000002</v>
      </c>
      <c r="Z1499">
        <v>-0.66347887077538115</v>
      </c>
      <c r="AC1499" t="s">
        <v>507</v>
      </c>
      <c r="AD1499">
        <v>546.86531000000002</v>
      </c>
      <c r="AF1499" t="s">
        <v>507</v>
      </c>
      <c r="AG1499">
        <v>-0.66347887077538115</v>
      </c>
    </row>
    <row r="1500" spans="1:33" hidden="1">
      <c r="A1500" s="851" t="s">
        <v>5125</v>
      </c>
      <c r="B1500" s="851" t="s">
        <v>507</v>
      </c>
      <c r="C1500" s="854">
        <v>0</v>
      </c>
      <c r="D1500" s="854">
        <v>0</v>
      </c>
      <c r="E1500" s="855" t="s">
        <v>1082</v>
      </c>
      <c r="F1500" s="854">
        <v>62.743389999999998</v>
      </c>
      <c r="G1500" s="854">
        <v>2.13</v>
      </c>
      <c r="H1500" s="855">
        <v>-0.96605220087725574</v>
      </c>
      <c r="I1500" s="854">
        <v>30.366589999999999</v>
      </c>
      <c r="J1500" s="855">
        <v>-0.92985712258109987</v>
      </c>
      <c r="K1500" s="854">
        <v>161.38088999999999</v>
      </c>
      <c r="L1500" s="854">
        <v>264.44857000000002</v>
      </c>
      <c r="M1500" s="855">
        <v>0.63866099635464901</v>
      </c>
      <c r="O1500" t="s">
        <v>507</v>
      </c>
      <c r="P1500">
        <v>0</v>
      </c>
      <c r="Q1500">
        <v>0</v>
      </c>
      <c r="R1500" t="s">
        <v>1082</v>
      </c>
      <c r="S1500">
        <v>62.743389999999998</v>
      </c>
      <c r="T1500">
        <v>2.13</v>
      </c>
      <c r="U1500">
        <v>-0.96605220087725574</v>
      </c>
      <c r="V1500">
        <v>30.366589999999999</v>
      </c>
      <c r="W1500">
        <v>-0.92985712258109987</v>
      </c>
      <c r="X1500">
        <v>161.38088999999999</v>
      </c>
      <c r="Y1500">
        <v>264.44857000000002</v>
      </c>
      <c r="Z1500">
        <v>0.63866099635464901</v>
      </c>
      <c r="AC1500" t="s">
        <v>507</v>
      </c>
      <c r="AD1500">
        <v>264.44857000000002</v>
      </c>
      <c r="AF1500" t="s">
        <v>507</v>
      </c>
      <c r="AG1500">
        <v>0.63866099635464901</v>
      </c>
    </row>
    <row r="1501" spans="1:33" hidden="1">
      <c r="A1501" s="851" t="s">
        <v>5128</v>
      </c>
      <c r="B1501" s="851" t="s">
        <v>507</v>
      </c>
      <c r="C1501" s="854">
        <v>0</v>
      </c>
      <c r="D1501" s="854">
        <v>0</v>
      </c>
      <c r="E1501" s="855" t="s">
        <v>1082</v>
      </c>
      <c r="F1501" s="854">
        <v>30.554040000000001</v>
      </c>
      <c r="G1501" s="854">
        <v>29.11571</v>
      </c>
      <c r="H1501" s="855">
        <v>-4.7074953099491945E-2</v>
      </c>
      <c r="I1501" s="854">
        <v>0</v>
      </c>
      <c r="J1501" s="855" t="s">
        <v>1082</v>
      </c>
      <c r="K1501" s="854">
        <v>978.71128999999996</v>
      </c>
      <c r="L1501" s="854">
        <v>284.79750000000001</v>
      </c>
      <c r="M1501" s="855">
        <v>-0.70900764821053608</v>
      </c>
      <c r="O1501" t="s">
        <v>507</v>
      </c>
      <c r="P1501">
        <v>0</v>
      </c>
      <c r="Q1501">
        <v>0</v>
      </c>
      <c r="R1501" t="s">
        <v>1082</v>
      </c>
      <c r="S1501">
        <v>30.554040000000001</v>
      </c>
      <c r="T1501">
        <v>29.11571</v>
      </c>
      <c r="U1501">
        <v>-4.7074953099491945E-2</v>
      </c>
      <c r="V1501">
        <v>0</v>
      </c>
      <c r="W1501" t="s">
        <v>1082</v>
      </c>
      <c r="X1501">
        <v>978.71128999999996</v>
      </c>
      <c r="Y1501">
        <v>284.79750000000001</v>
      </c>
      <c r="Z1501">
        <v>-0.70900764821053608</v>
      </c>
      <c r="AC1501" t="s">
        <v>507</v>
      </c>
      <c r="AD1501">
        <v>284.79750000000001</v>
      </c>
      <c r="AF1501" t="s">
        <v>507</v>
      </c>
      <c r="AG1501">
        <v>-0.70900764821053608</v>
      </c>
    </row>
    <row r="1502" spans="1:33" hidden="1">
      <c r="A1502" s="851" t="s">
        <v>5129</v>
      </c>
      <c r="B1502" s="851" t="s">
        <v>507</v>
      </c>
      <c r="C1502" s="854">
        <v>69.64</v>
      </c>
      <c r="D1502" s="854">
        <v>0</v>
      </c>
      <c r="E1502" s="855">
        <v>-1</v>
      </c>
      <c r="F1502" s="854">
        <v>677.77093000000002</v>
      </c>
      <c r="G1502" s="854">
        <v>63.300939999999997</v>
      </c>
      <c r="H1502" s="855">
        <v>-0.90660422688827924</v>
      </c>
      <c r="I1502" s="854">
        <v>206.89438000000001</v>
      </c>
      <c r="J1502" s="855">
        <v>-0.69404224513009982</v>
      </c>
      <c r="K1502" s="854">
        <v>2670.2672200000002</v>
      </c>
      <c r="L1502" s="854">
        <v>1010.17323</v>
      </c>
      <c r="M1502" s="855">
        <v>-0.62169582788047717</v>
      </c>
      <c r="O1502" t="s">
        <v>507</v>
      </c>
      <c r="P1502">
        <v>69.64</v>
      </c>
      <c r="Q1502">
        <v>0</v>
      </c>
      <c r="R1502">
        <v>-1</v>
      </c>
      <c r="S1502">
        <v>677.77093000000002</v>
      </c>
      <c r="T1502">
        <v>63.300939999999997</v>
      </c>
      <c r="U1502">
        <v>-0.90660422688827924</v>
      </c>
      <c r="V1502">
        <v>206.89438000000001</v>
      </c>
      <c r="W1502">
        <v>-0.69404224513009982</v>
      </c>
      <c r="X1502">
        <v>2670.2672200000002</v>
      </c>
      <c r="Y1502">
        <v>1010.17323</v>
      </c>
      <c r="Z1502">
        <v>-0.62169582788047717</v>
      </c>
      <c r="AC1502" t="s">
        <v>507</v>
      </c>
      <c r="AD1502">
        <v>1010.17323</v>
      </c>
      <c r="AF1502" t="s">
        <v>507</v>
      </c>
      <c r="AG1502">
        <v>-0.62169582788047717</v>
      </c>
    </row>
    <row r="1503" spans="1:33" hidden="1">
      <c r="A1503" s="851" t="s">
        <v>5130</v>
      </c>
      <c r="B1503" s="851" t="s">
        <v>507</v>
      </c>
      <c r="C1503" s="854">
        <v>0.45689999999999997</v>
      </c>
      <c r="D1503" s="854">
        <v>0</v>
      </c>
      <c r="E1503" s="855">
        <v>-1</v>
      </c>
      <c r="F1503" s="854">
        <v>4.6972500000000004</v>
      </c>
      <c r="G1503" s="854">
        <v>80.272480000000002</v>
      </c>
      <c r="H1503" s="855">
        <v>16.089250093139601</v>
      </c>
      <c r="I1503" s="854">
        <v>34.562460000000002</v>
      </c>
      <c r="J1503" s="855">
        <v>1.3225337548311087</v>
      </c>
      <c r="K1503" s="854">
        <v>387.88391000000001</v>
      </c>
      <c r="L1503" s="854">
        <v>571.84765000000004</v>
      </c>
      <c r="M1503" s="855">
        <v>0.47427525416045224</v>
      </c>
      <c r="O1503" t="s">
        <v>507</v>
      </c>
      <c r="P1503">
        <v>0.45689999999999997</v>
      </c>
      <c r="Q1503">
        <v>0</v>
      </c>
      <c r="R1503">
        <v>-1</v>
      </c>
      <c r="S1503">
        <v>4.6972500000000004</v>
      </c>
      <c r="T1503">
        <v>80.272480000000002</v>
      </c>
      <c r="U1503">
        <v>16.089250093139601</v>
      </c>
      <c r="V1503">
        <v>34.562460000000002</v>
      </c>
      <c r="W1503">
        <v>1.3225337548311087</v>
      </c>
      <c r="X1503">
        <v>387.88391000000001</v>
      </c>
      <c r="Y1503">
        <v>571.84765000000004</v>
      </c>
      <c r="Z1503">
        <v>0.47427525416045224</v>
      </c>
      <c r="AC1503" t="s">
        <v>507</v>
      </c>
      <c r="AD1503">
        <v>571.84765000000004</v>
      </c>
      <c r="AF1503" t="s">
        <v>507</v>
      </c>
      <c r="AG1503">
        <v>0.47427525416045224</v>
      </c>
    </row>
    <row r="1504" spans="1:33" hidden="1">
      <c r="A1504" s="851" t="s">
        <v>5131</v>
      </c>
      <c r="B1504" s="851" t="s">
        <v>507</v>
      </c>
      <c r="C1504" s="854">
        <v>0</v>
      </c>
      <c r="D1504" s="854">
        <v>0</v>
      </c>
      <c r="E1504" s="855" t="s">
        <v>1082</v>
      </c>
      <c r="F1504" s="854">
        <v>75.001379999999997</v>
      </c>
      <c r="G1504" s="854">
        <v>143.75067999999999</v>
      </c>
      <c r="H1504" s="855">
        <v>0.91664046714873781</v>
      </c>
      <c r="I1504" s="854">
        <v>180.16552999999999</v>
      </c>
      <c r="J1504" s="855">
        <v>-0.20211885148063569</v>
      </c>
      <c r="K1504" s="854">
        <v>1548.4586200000001</v>
      </c>
      <c r="L1504" s="854">
        <v>1860.0701200000001</v>
      </c>
      <c r="M1504" s="855">
        <v>0.20123979806447778</v>
      </c>
      <c r="O1504" t="s">
        <v>507</v>
      </c>
      <c r="P1504">
        <v>0</v>
      </c>
      <c r="Q1504">
        <v>0</v>
      </c>
      <c r="R1504" t="s">
        <v>1082</v>
      </c>
      <c r="S1504">
        <v>75.001379999999997</v>
      </c>
      <c r="T1504">
        <v>143.75067999999999</v>
      </c>
      <c r="U1504">
        <v>0.91664046714873781</v>
      </c>
      <c r="V1504">
        <v>180.16552999999999</v>
      </c>
      <c r="W1504">
        <v>-0.20211885148063569</v>
      </c>
      <c r="X1504">
        <v>1548.4586200000001</v>
      </c>
      <c r="Y1504">
        <v>1860.0701200000001</v>
      </c>
      <c r="Z1504">
        <v>0.20123979806447778</v>
      </c>
      <c r="AC1504" t="s">
        <v>507</v>
      </c>
      <c r="AD1504">
        <v>1860.0701200000001</v>
      </c>
      <c r="AF1504" t="s">
        <v>507</v>
      </c>
      <c r="AG1504">
        <v>0.20123979806447778</v>
      </c>
    </row>
    <row r="1505" spans="1:33" hidden="1">
      <c r="A1505" s="851" t="s">
        <v>5132</v>
      </c>
      <c r="B1505" s="851" t="s">
        <v>507</v>
      </c>
      <c r="C1505" s="854">
        <v>0</v>
      </c>
      <c r="D1505" s="854">
        <v>0</v>
      </c>
      <c r="E1505" s="855" t="s">
        <v>1082</v>
      </c>
      <c r="F1505" s="854">
        <v>138.08752000000001</v>
      </c>
      <c r="G1505" s="854">
        <v>79.427300000000002</v>
      </c>
      <c r="H1505" s="855">
        <v>-0.42480464563343601</v>
      </c>
      <c r="I1505" s="854">
        <v>108.99648000000001</v>
      </c>
      <c r="J1505" s="855">
        <v>-0.27128564151796464</v>
      </c>
      <c r="K1505" s="854">
        <v>557.74864000000002</v>
      </c>
      <c r="L1505" s="854">
        <v>862.54333999999994</v>
      </c>
      <c r="M1505" s="855">
        <v>0.54647322851383362</v>
      </c>
      <c r="O1505" t="s">
        <v>507</v>
      </c>
      <c r="P1505">
        <v>0</v>
      </c>
      <c r="Q1505">
        <v>0</v>
      </c>
      <c r="R1505" t="s">
        <v>1082</v>
      </c>
      <c r="S1505">
        <v>138.08752000000001</v>
      </c>
      <c r="T1505">
        <v>79.427300000000002</v>
      </c>
      <c r="U1505">
        <v>-0.42480464563343601</v>
      </c>
      <c r="V1505">
        <v>108.99648000000001</v>
      </c>
      <c r="W1505">
        <v>-0.27128564151796464</v>
      </c>
      <c r="X1505">
        <v>557.74864000000002</v>
      </c>
      <c r="Y1505">
        <v>862.54333999999994</v>
      </c>
      <c r="Z1505">
        <v>0.54647322851383362</v>
      </c>
      <c r="AC1505" t="s">
        <v>507</v>
      </c>
      <c r="AD1505">
        <v>862.54333999999994</v>
      </c>
      <c r="AF1505" t="s">
        <v>507</v>
      </c>
      <c r="AG1505">
        <v>0.54647322851383362</v>
      </c>
    </row>
    <row r="1506" spans="1:33" hidden="1">
      <c r="A1506" s="851" t="s">
        <v>5133</v>
      </c>
      <c r="B1506" s="851" t="s">
        <v>507</v>
      </c>
      <c r="C1506" s="854">
        <v>0</v>
      </c>
      <c r="D1506" s="854">
        <v>0</v>
      </c>
      <c r="E1506" s="855" t="s">
        <v>1082</v>
      </c>
      <c r="F1506" s="854">
        <v>9.1477199999999996</v>
      </c>
      <c r="G1506" s="854">
        <v>61.302750000000003</v>
      </c>
      <c r="H1506" s="855">
        <v>5.7014239613805415</v>
      </c>
      <c r="I1506" s="854">
        <v>18.2849</v>
      </c>
      <c r="J1506" s="855">
        <v>2.3526434380280996</v>
      </c>
      <c r="K1506" s="854">
        <v>453.50876</v>
      </c>
      <c r="L1506" s="854">
        <v>372.96778</v>
      </c>
      <c r="M1506" s="855">
        <v>-0.17759520235066684</v>
      </c>
      <c r="O1506" t="s">
        <v>507</v>
      </c>
      <c r="P1506">
        <v>0</v>
      </c>
      <c r="Q1506">
        <v>0</v>
      </c>
      <c r="R1506" t="s">
        <v>1082</v>
      </c>
      <c r="S1506">
        <v>9.1477199999999996</v>
      </c>
      <c r="T1506">
        <v>61.302750000000003</v>
      </c>
      <c r="U1506">
        <v>5.7014239613805415</v>
      </c>
      <c r="V1506">
        <v>18.2849</v>
      </c>
      <c r="W1506">
        <v>2.3526434380280996</v>
      </c>
      <c r="X1506">
        <v>453.50876</v>
      </c>
      <c r="Y1506">
        <v>372.96778</v>
      </c>
      <c r="Z1506">
        <v>-0.17759520235066684</v>
      </c>
      <c r="AC1506" t="s">
        <v>507</v>
      </c>
      <c r="AD1506">
        <v>372.96778</v>
      </c>
      <c r="AF1506" t="s">
        <v>507</v>
      </c>
      <c r="AG1506">
        <v>-0.17759520235066684</v>
      </c>
    </row>
    <row r="1507" spans="1:33" hidden="1">
      <c r="A1507" s="851" t="s">
        <v>5134</v>
      </c>
      <c r="B1507" s="851" t="s">
        <v>507</v>
      </c>
      <c r="C1507" s="854">
        <v>0.20743</v>
      </c>
      <c r="D1507" s="854">
        <v>0</v>
      </c>
      <c r="E1507" s="855">
        <v>-1</v>
      </c>
      <c r="F1507" s="854">
        <v>53.384500000000003</v>
      </c>
      <c r="G1507" s="854">
        <v>318.74167</v>
      </c>
      <c r="H1507" s="855">
        <v>4.970678193108486</v>
      </c>
      <c r="I1507" s="854">
        <v>524.97974999999997</v>
      </c>
      <c r="J1507" s="855">
        <v>-0.39284959086517146</v>
      </c>
      <c r="K1507" s="854">
        <v>1808.7658100000001</v>
      </c>
      <c r="L1507" s="854">
        <v>4373.3311400000002</v>
      </c>
      <c r="M1507" s="855">
        <v>1.4178537187188427</v>
      </c>
      <c r="O1507" t="s">
        <v>507</v>
      </c>
      <c r="P1507">
        <v>0.20743</v>
      </c>
      <c r="Q1507">
        <v>0</v>
      </c>
      <c r="R1507">
        <v>-1</v>
      </c>
      <c r="S1507">
        <v>53.384500000000003</v>
      </c>
      <c r="T1507">
        <v>318.74167</v>
      </c>
      <c r="U1507">
        <v>4.970678193108486</v>
      </c>
      <c r="V1507">
        <v>524.97974999999997</v>
      </c>
      <c r="W1507">
        <v>-0.39284959086517146</v>
      </c>
      <c r="X1507">
        <v>1808.7658100000001</v>
      </c>
      <c r="Y1507">
        <v>4373.3311400000002</v>
      </c>
      <c r="Z1507">
        <v>1.4178537187188427</v>
      </c>
      <c r="AC1507" t="s">
        <v>507</v>
      </c>
      <c r="AD1507">
        <v>4373.3311400000002</v>
      </c>
      <c r="AF1507" t="s">
        <v>507</v>
      </c>
      <c r="AG1507">
        <v>1.4178537187188427</v>
      </c>
    </row>
    <row r="1508" spans="1:33" hidden="1">
      <c r="A1508" s="851" t="s">
        <v>5135</v>
      </c>
      <c r="B1508" s="851" t="s">
        <v>507</v>
      </c>
      <c r="C1508" s="854">
        <v>0</v>
      </c>
      <c r="D1508" s="854">
        <v>0</v>
      </c>
      <c r="E1508" s="855" t="s">
        <v>1082</v>
      </c>
      <c r="F1508" s="854">
        <v>90.17456</v>
      </c>
      <c r="G1508" s="854">
        <v>103.68854</v>
      </c>
      <c r="H1508" s="855">
        <v>0.1498646624946105</v>
      </c>
      <c r="I1508" s="854">
        <v>140.70299</v>
      </c>
      <c r="J1508" s="855">
        <v>-0.26306797033950735</v>
      </c>
      <c r="K1508" s="854">
        <v>1028.6040700000001</v>
      </c>
      <c r="L1508" s="854">
        <v>1557.91353</v>
      </c>
      <c r="M1508" s="855">
        <v>0.51459008907090942</v>
      </c>
      <c r="O1508" t="s">
        <v>507</v>
      </c>
      <c r="P1508">
        <v>0</v>
      </c>
      <c r="Q1508">
        <v>0</v>
      </c>
      <c r="R1508" t="s">
        <v>1082</v>
      </c>
      <c r="S1508">
        <v>90.17456</v>
      </c>
      <c r="T1508">
        <v>103.68854</v>
      </c>
      <c r="U1508">
        <v>0.1498646624946105</v>
      </c>
      <c r="V1508">
        <v>140.70299</v>
      </c>
      <c r="W1508">
        <v>-0.26306797033950735</v>
      </c>
      <c r="X1508">
        <v>1028.6040700000001</v>
      </c>
      <c r="Y1508">
        <v>1557.91353</v>
      </c>
      <c r="Z1508">
        <v>0.51459008907090942</v>
      </c>
      <c r="AC1508" t="s">
        <v>507</v>
      </c>
      <c r="AD1508">
        <v>1557.91353</v>
      </c>
      <c r="AF1508" t="s">
        <v>507</v>
      </c>
      <c r="AG1508">
        <v>0.51459008907090942</v>
      </c>
    </row>
    <row r="1509" spans="1:33" hidden="1">
      <c r="A1509" s="851" t="s">
        <v>5136</v>
      </c>
      <c r="B1509" s="851" t="s">
        <v>507</v>
      </c>
      <c r="C1509" s="854">
        <v>0</v>
      </c>
      <c r="D1509" s="854">
        <v>0</v>
      </c>
      <c r="E1509" s="855" t="s">
        <v>1082</v>
      </c>
      <c r="F1509" s="854">
        <v>113.62454</v>
      </c>
      <c r="G1509" s="854">
        <v>45.15</v>
      </c>
      <c r="H1509" s="855">
        <v>-0.60263865534681149</v>
      </c>
      <c r="I1509" s="854">
        <v>0.70799999999999996</v>
      </c>
      <c r="J1509" s="855">
        <v>62.771186440677965</v>
      </c>
      <c r="K1509" s="854">
        <v>1346.9829400000001</v>
      </c>
      <c r="L1509" s="854">
        <v>674.63765000000001</v>
      </c>
      <c r="M1509" s="855">
        <v>-0.49914907608258208</v>
      </c>
      <c r="O1509" t="s">
        <v>507</v>
      </c>
      <c r="P1509">
        <v>0</v>
      </c>
      <c r="Q1509">
        <v>0</v>
      </c>
      <c r="R1509" t="s">
        <v>1082</v>
      </c>
      <c r="S1509">
        <v>113.62454</v>
      </c>
      <c r="T1509">
        <v>45.15</v>
      </c>
      <c r="U1509">
        <v>-0.60263865534681149</v>
      </c>
      <c r="V1509">
        <v>0.70799999999999996</v>
      </c>
      <c r="W1509">
        <v>62.771186440677965</v>
      </c>
      <c r="X1509">
        <v>1346.9829400000001</v>
      </c>
      <c r="Y1509">
        <v>674.63765000000001</v>
      </c>
      <c r="Z1509">
        <v>-0.49914907608258208</v>
      </c>
      <c r="AC1509" t="s">
        <v>507</v>
      </c>
      <c r="AD1509">
        <v>674.63765000000001</v>
      </c>
      <c r="AF1509" t="s">
        <v>507</v>
      </c>
      <c r="AG1509">
        <v>-0.49914907608258208</v>
      </c>
    </row>
    <row r="1510" spans="1:33" hidden="1">
      <c r="A1510" s="851" t="s">
        <v>5138</v>
      </c>
      <c r="B1510" s="851" t="s">
        <v>507</v>
      </c>
      <c r="C1510" s="854">
        <v>17.568069999999999</v>
      </c>
      <c r="D1510" s="854">
        <v>0</v>
      </c>
      <c r="E1510" s="855">
        <v>-1</v>
      </c>
      <c r="F1510" s="854">
        <v>520.81116999999995</v>
      </c>
      <c r="G1510" s="854">
        <v>573.28476000000001</v>
      </c>
      <c r="H1510" s="855">
        <v>0.10075358022755165</v>
      </c>
      <c r="I1510" s="854">
        <v>582.42214999999999</v>
      </c>
      <c r="J1510" s="855">
        <v>-1.5688603189284556E-2</v>
      </c>
      <c r="K1510" s="854">
        <v>4591.2877900000003</v>
      </c>
      <c r="L1510" s="854">
        <v>5686.6122500000001</v>
      </c>
      <c r="M1510" s="855">
        <v>0.23856584690370708</v>
      </c>
      <c r="O1510" t="s">
        <v>507</v>
      </c>
      <c r="P1510">
        <v>17.568069999999999</v>
      </c>
      <c r="Q1510">
        <v>0</v>
      </c>
      <c r="R1510">
        <v>-1</v>
      </c>
      <c r="S1510">
        <v>520.81116999999995</v>
      </c>
      <c r="T1510">
        <v>573.28476000000001</v>
      </c>
      <c r="U1510">
        <v>0.10075358022755165</v>
      </c>
      <c r="V1510">
        <v>582.42214999999999</v>
      </c>
      <c r="W1510">
        <v>-1.5688603189284556E-2</v>
      </c>
      <c r="X1510">
        <v>4591.2877900000003</v>
      </c>
      <c r="Y1510">
        <v>5686.6122500000001</v>
      </c>
      <c r="Z1510">
        <v>0.23856584690370708</v>
      </c>
      <c r="AC1510" t="s">
        <v>507</v>
      </c>
      <c r="AD1510">
        <v>5686.6122500000001</v>
      </c>
      <c r="AF1510" t="s">
        <v>507</v>
      </c>
      <c r="AG1510">
        <v>0.23856584690370708</v>
      </c>
    </row>
    <row r="1511" spans="1:33" hidden="1">
      <c r="A1511" s="851" t="s">
        <v>5139</v>
      </c>
      <c r="B1511" s="851" t="s">
        <v>507</v>
      </c>
      <c r="C1511" s="854">
        <v>0</v>
      </c>
      <c r="D1511" s="854">
        <v>0</v>
      </c>
      <c r="E1511" s="855" t="s">
        <v>1082</v>
      </c>
      <c r="F1511" s="854">
        <v>0</v>
      </c>
      <c r="G1511" s="854">
        <v>0</v>
      </c>
      <c r="H1511" s="855" t="s">
        <v>1082</v>
      </c>
      <c r="I1511" s="854">
        <v>2.5499999999999998</v>
      </c>
      <c r="J1511" s="855">
        <v>-1</v>
      </c>
      <c r="K1511" s="854">
        <v>9.5240799999999997</v>
      </c>
      <c r="L1511" s="854">
        <v>4.10121</v>
      </c>
      <c r="M1511" s="855">
        <v>-0.56938517946090328</v>
      </c>
      <c r="O1511" t="s">
        <v>507</v>
      </c>
      <c r="P1511">
        <v>0</v>
      </c>
      <c r="Q1511">
        <v>0</v>
      </c>
      <c r="R1511" t="s">
        <v>1082</v>
      </c>
      <c r="S1511">
        <v>0</v>
      </c>
      <c r="T1511">
        <v>0</v>
      </c>
      <c r="U1511" t="s">
        <v>1082</v>
      </c>
      <c r="V1511">
        <v>2.5499999999999998</v>
      </c>
      <c r="W1511">
        <v>-1</v>
      </c>
      <c r="X1511">
        <v>9.5240799999999997</v>
      </c>
      <c r="Y1511">
        <v>4.10121</v>
      </c>
      <c r="Z1511">
        <v>-0.56938517946090328</v>
      </c>
      <c r="AC1511" t="s">
        <v>507</v>
      </c>
      <c r="AD1511">
        <v>4.10121</v>
      </c>
      <c r="AF1511" t="s">
        <v>507</v>
      </c>
      <c r="AG1511">
        <v>-0.56938517946090328</v>
      </c>
    </row>
    <row r="1512" spans="1:33" hidden="1">
      <c r="A1512" s="851" t="s">
        <v>5140</v>
      </c>
      <c r="B1512" s="851" t="s">
        <v>507</v>
      </c>
      <c r="C1512" s="854">
        <v>0</v>
      </c>
      <c r="D1512" s="854">
        <v>0</v>
      </c>
      <c r="E1512" s="855" t="s">
        <v>1082</v>
      </c>
      <c r="F1512" s="854">
        <v>105.8616</v>
      </c>
      <c r="G1512" s="854">
        <v>0</v>
      </c>
      <c r="H1512" s="855">
        <v>-1</v>
      </c>
      <c r="I1512" s="854">
        <v>0.79705999999999999</v>
      </c>
      <c r="J1512" s="855">
        <v>-1</v>
      </c>
      <c r="K1512" s="854">
        <v>105.8616</v>
      </c>
      <c r="L1512" s="854">
        <v>0.79705999999999999</v>
      </c>
      <c r="M1512" s="855">
        <v>-0.99247073537524466</v>
      </c>
      <c r="O1512" t="s">
        <v>507</v>
      </c>
      <c r="P1512">
        <v>0</v>
      </c>
      <c r="Q1512">
        <v>0</v>
      </c>
      <c r="R1512" t="s">
        <v>1082</v>
      </c>
      <c r="S1512">
        <v>105.8616</v>
      </c>
      <c r="T1512">
        <v>0</v>
      </c>
      <c r="U1512">
        <v>-1</v>
      </c>
      <c r="V1512">
        <v>0.79705999999999999</v>
      </c>
      <c r="W1512">
        <v>-1</v>
      </c>
      <c r="X1512">
        <v>105.8616</v>
      </c>
      <c r="Y1512">
        <v>0.79705999999999999</v>
      </c>
      <c r="Z1512">
        <v>-0.99247073537524466</v>
      </c>
      <c r="AC1512" t="s">
        <v>507</v>
      </c>
      <c r="AD1512">
        <v>0.79705999999999999</v>
      </c>
      <c r="AF1512" t="s">
        <v>507</v>
      </c>
      <c r="AG1512">
        <v>-0.99247073537524466</v>
      </c>
    </row>
    <row r="1513" spans="1:33" hidden="1">
      <c r="A1513" s="851" t="s">
        <v>5142</v>
      </c>
      <c r="B1513" s="851" t="s">
        <v>507</v>
      </c>
      <c r="C1513" s="854">
        <v>69.135540000000006</v>
      </c>
      <c r="D1513" s="854">
        <v>104.10111999999999</v>
      </c>
      <c r="E1513" s="855">
        <v>0.50575405934487505</v>
      </c>
      <c r="F1513" s="854">
        <v>1700.8767600000001</v>
      </c>
      <c r="G1513" s="854">
        <v>1728.40984</v>
      </c>
      <c r="H1513" s="855">
        <v>1.6187580809793545E-2</v>
      </c>
      <c r="I1513" s="854">
        <v>2872.2230599999998</v>
      </c>
      <c r="J1513" s="855">
        <v>-0.39823272639556062</v>
      </c>
      <c r="K1513" s="854">
        <v>21085.009050000001</v>
      </c>
      <c r="L1513" s="854">
        <v>22887.10097</v>
      </c>
      <c r="M1513" s="855">
        <v>8.5467922528589035E-2</v>
      </c>
      <c r="O1513" t="s">
        <v>507</v>
      </c>
      <c r="P1513">
        <v>69.135540000000006</v>
      </c>
      <c r="Q1513">
        <v>104.10111999999999</v>
      </c>
      <c r="R1513">
        <v>0.50575405934487505</v>
      </c>
      <c r="S1513">
        <v>1700.8767600000001</v>
      </c>
      <c r="T1513">
        <v>1728.40984</v>
      </c>
      <c r="U1513">
        <v>1.6187580809793545E-2</v>
      </c>
      <c r="V1513">
        <v>2872.2230599999998</v>
      </c>
      <c r="W1513">
        <v>-0.39823272639556062</v>
      </c>
      <c r="X1513">
        <v>21085.009050000001</v>
      </c>
      <c r="Y1513">
        <v>22887.10097</v>
      </c>
      <c r="Z1513">
        <v>8.5467922528589035E-2</v>
      </c>
      <c r="AC1513" t="s">
        <v>507</v>
      </c>
      <c r="AD1513">
        <v>22887.10097</v>
      </c>
      <c r="AF1513" t="s">
        <v>507</v>
      </c>
      <c r="AG1513">
        <v>8.5467922528589035E-2</v>
      </c>
    </row>
    <row r="1514" spans="1:33" hidden="1">
      <c r="A1514" s="851" t="s">
        <v>5144</v>
      </c>
      <c r="B1514" s="851" t="s">
        <v>507</v>
      </c>
      <c r="C1514" s="854">
        <v>0</v>
      </c>
      <c r="D1514" s="854">
        <v>0</v>
      </c>
      <c r="E1514" s="855" t="s">
        <v>1082</v>
      </c>
      <c r="F1514" s="854">
        <v>156.83844999999999</v>
      </c>
      <c r="G1514" s="854">
        <v>90.138630000000006</v>
      </c>
      <c r="H1514" s="855">
        <v>-0.42527721996742507</v>
      </c>
      <c r="I1514" s="854">
        <v>245.21997999999999</v>
      </c>
      <c r="J1514" s="855">
        <v>-0.63241726877230797</v>
      </c>
      <c r="K1514" s="854">
        <v>2315.86742</v>
      </c>
      <c r="L1514" s="854">
        <v>1346.97741</v>
      </c>
      <c r="M1514" s="855">
        <v>-0.41837024072820195</v>
      </c>
      <c r="O1514" t="s">
        <v>507</v>
      </c>
      <c r="P1514">
        <v>0</v>
      </c>
      <c r="Q1514">
        <v>0</v>
      </c>
      <c r="R1514" t="s">
        <v>1082</v>
      </c>
      <c r="S1514">
        <v>156.83844999999999</v>
      </c>
      <c r="T1514">
        <v>90.138630000000006</v>
      </c>
      <c r="U1514">
        <v>-0.42527721996742507</v>
      </c>
      <c r="V1514">
        <v>245.21997999999999</v>
      </c>
      <c r="W1514">
        <v>-0.63241726877230797</v>
      </c>
      <c r="X1514">
        <v>2315.86742</v>
      </c>
      <c r="Y1514">
        <v>1346.97741</v>
      </c>
      <c r="Z1514">
        <v>-0.41837024072820195</v>
      </c>
      <c r="AC1514" t="s">
        <v>507</v>
      </c>
      <c r="AD1514">
        <v>1346.97741</v>
      </c>
      <c r="AF1514" t="s">
        <v>507</v>
      </c>
      <c r="AG1514">
        <v>-0.41837024072820195</v>
      </c>
    </row>
    <row r="1515" spans="1:33" hidden="1">
      <c r="A1515" s="851" t="s">
        <v>5145</v>
      </c>
      <c r="B1515" s="851" t="s">
        <v>507</v>
      </c>
      <c r="C1515" s="854">
        <v>0</v>
      </c>
      <c r="D1515" s="854">
        <v>0</v>
      </c>
      <c r="E1515" s="855" t="s">
        <v>1082</v>
      </c>
      <c r="F1515" s="854">
        <v>4.1219999999999999</v>
      </c>
      <c r="G1515" s="854">
        <v>0</v>
      </c>
      <c r="H1515" s="855">
        <v>-1</v>
      </c>
      <c r="I1515" s="854">
        <v>0</v>
      </c>
      <c r="J1515" s="855" t="s">
        <v>1082</v>
      </c>
      <c r="K1515" s="854">
        <v>4.1219999999999999</v>
      </c>
      <c r="L1515" s="854">
        <v>0</v>
      </c>
      <c r="M1515" s="855">
        <v>-1</v>
      </c>
      <c r="O1515" t="s">
        <v>507</v>
      </c>
      <c r="P1515">
        <v>0</v>
      </c>
      <c r="Q1515">
        <v>0</v>
      </c>
      <c r="R1515" t="s">
        <v>1082</v>
      </c>
      <c r="S1515">
        <v>4.1219999999999999</v>
      </c>
      <c r="T1515">
        <v>0</v>
      </c>
      <c r="U1515">
        <v>-1</v>
      </c>
      <c r="V1515">
        <v>0</v>
      </c>
      <c r="W1515" t="s">
        <v>1082</v>
      </c>
      <c r="X1515">
        <v>4.1219999999999999</v>
      </c>
      <c r="Y1515">
        <v>0</v>
      </c>
      <c r="Z1515">
        <v>-1</v>
      </c>
      <c r="AC1515" t="s">
        <v>507</v>
      </c>
      <c r="AD1515">
        <v>0</v>
      </c>
      <c r="AF1515" t="s">
        <v>507</v>
      </c>
      <c r="AG1515">
        <v>-1</v>
      </c>
    </row>
    <row r="1516" spans="1:33" hidden="1">
      <c r="A1516" s="852" t="s">
        <v>735</v>
      </c>
      <c r="B1516" s="852" t="s">
        <v>507</v>
      </c>
      <c r="C1516" s="856">
        <v>15122.816940000001</v>
      </c>
      <c r="D1516" s="856">
        <v>104.10111999999999</v>
      </c>
      <c r="E1516" s="857">
        <v>-0.99311628776483751</v>
      </c>
      <c r="F1516" s="856">
        <v>39920.645709999997</v>
      </c>
      <c r="G1516" s="856">
        <v>18353.161599999999</v>
      </c>
      <c r="H1516" s="857">
        <v>-0.54025889928422199</v>
      </c>
      <c r="I1516" s="856">
        <v>29358.467100000002</v>
      </c>
      <c r="J1516" s="857">
        <v>-0.37485967719343227</v>
      </c>
      <c r="K1516" s="856">
        <v>263884.13030999998</v>
      </c>
      <c r="L1516" s="856">
        <v>293428.31086000003</v>
      </c>
      <c r="M1516" s="857">
        <v>0.11195891361596</v>
      </c>
      <c r="O1516" t="s">
        <v>507</v>
      </c>
      <c r="P1516">
        <v>15122.816940000001</v>
      </c>
      <c r="Q1516">
        <v>104.10111999999999</v>
      </c>
      <c r="R1516">
        <v>-0.99311628776483751</v>
      </c>
      <c r="S1516">
        <v>39920.645709999997</v>
      </c>
      <c r="T1516">
        <v>18353.161599999999</v>
      </c>
      <c r="U1516">
        <v>-0.54025889928422199</v>
      </c>
      <c r="V1516">
        <v>29358.467100000002</v>
      </c>
      <c r="W1516">
        <v>-0.37485967719343227</v>
      </c>
      <c r="X1516">
        <v>263884.13030999998</v>
      </c>
      <c r="Y1516">
        <v>293428.31086000003</v>
      </c>
      <c r="Z1516">
        <v>0.11195891361596</v>
      </c>
      <c r="AC1516" t="s">
        <v>507</v>
      </c>
      <c r="AD1516">
        <v>293428.31086000003</v>
      </c>
      <c r="AF1516" t="s">
        <v>507</v>
      </c>
      <c r="AG1516">
        <v>0.11195891361596</v>
      </c>
    </row>
    <row r="1517" spans="1:33" hidden="1">
      <c r="A1517" s="851" t="s">
        <v>5119</v>
      </c>
      <c r="B1517" s="851" t="s">
        <v>509</v>
      </c>
      <c r="C1517" s="854">
        <v>0</v>
      </c>
      <c r="D1517" s="854">
        <v>0</v>
      </c>
      <c r="E1517" s="855" t="s">
        <v>1082</v>
      </c>
      <c r="F1517" s="854">
        <v>56.603270000000002</v>
      </c>
      <c r="G1517" s="854">
        <v>5.0319099999999999</v>
      </c>
      <c r="H1517" s="855">
        <v>-0.91110213243863825</v>
      </c>
      <c r="I1517" s="854">
        <v>23.78031</v>
      </c>
      <c r="J1517" s="855">
        <v>-0.78840015121754092</v>
      </c>
      <c r="K1517" s="854">
        <v>794.48580000000004</v>
      </c>
      <c r="L1517" s="854">
        <v>315.89001000000002</v>
      </c>
      <c r="M1517" s="855">
        <v>-0.6023969087930835</v>
      </c>
      <c r="O1517" t="s">
        <v>509</v>
      </c>
      <c r="P1517">
        <v>0</v>
      </c>
      <c r="Q1517">
        <v>0</v>
      </c>
      <c r="R1517" t="s">
        <v>1082</v>
      </c>
      <c r="S1517">
        <v>56.603270000000002</v>
      </c>
      <c r="T1517">
        <v>5.0319099999999999</v>
      </c>
      <c r="U1517">
        <v>-0.91110213243863825</v>
      </c>
      <c r="V1517">
        <v>23.78031</v>
      </c>
      <c r="W1517">
        <v>-0.78840015121754092</v>
      </c>
      <c r="X1517">
        <v>794.48580000000004</v>
      </c>
      <c r="Y1517">
        <v>315.89001000000002</v>
      </c>
      <c r="Z1517">
        <v>-0.6023969087930835</v>
      </c>
      <c r="AC1517" t="s">
        <v>509</v>
      </c>
      <c r="AD1517">
        <v>315.89001000000002</v>
      </c>
      <c r="AF1517" t="s">
        <v>509</v>
      </c>
      <c r="AG1517">
        <v>-0.6023969087930835</v>
      </c>
    </row>
    <row r="1518" spans="1:33" hidden="1">
      <c r="A1518" s="851" t="s">
        <v>5120</v>
      </c>
      <c r="B1518" s="851" t="s">
        <v>509</v>
      </c>
      <c r="C1518" s="854">
        <v>0</v>
      </c>
      <c r="D1518" s="854">
        <v>0</v>
      </c>
      <c r="E1518" s="855" t="s">
        <v>1082</v>
      </c>
      <c r="F1518" s="854">
        <v>154.67316</v>
      </c>
      <c r="G1518" s="854">
        <v>91.086519999999993</v>
      </c>
      <c r="H1518" s="855">
        <v>-0.41110325799253089</v>
      </c>
      <c r="I1518" s="854">
        <v>181.34071</v>
      </c>
      <c r="J1518" s="855">
        <v>-0.49770506578473195</v>
      </c>
      <c r="K1518" s="854">
        <v>1327.14012</v>
      </c>
      <c r="L1518" s="854">
        <v>1132.2363499999999</v>
      </c>
      <c r="M1518" s="855">
        <v>-0.14685997888452063</v>
      </c>
      <c r="O1518" t="s">
        <v>509</v>
      </c>
      <c r="P1518">
        <v>0</v>
      </c>
      <c r="Q1518">
        <v>0</v>
      </c>
      <c r="R1518" t="s">
        <v>1082</v>
      </c>
      <c r="S1518">
        <v>154.67316</v>
      </c>
      <c r="T1518">
        <v>91.086519999999993</v>
      </c>
      <c r="U1518">
        <v>-0.41110325799253089</v>
      </c>
      <c r="V1518">
        <v>181.34071</v>
      </c>
      <c r="W1518">
        <v>-0.49770506578473195</v>
      </c>
      <c r="X1518">
        <v>1327.14012</v>
      </c>
      <c r="Y1518">
        <v>1132.2363499999999</v>
      </c>
      <c r="Z1518">
        <v>-0.14685997888452063</v>
      </c>
      <c r="AC1518" t="s">
        <v>509</v>
      </c>
      <c r="AD1518">
        <v>1132.2363499999999</v>
      </c>
      <c r="AF1518" t="s">
        <v>509</v>
      </c>
      <c r="AG1518">
        <v>-0.14685997888452063</v>
      </c>
    </row>
    <row r="1519" spans="1:33" hidden="1">
      <c r="A1519" s="851" t="s">
        <v>5121</v>
      </c>
      <c r="B1519" s="851" t="s">
        <v>509</v>
      </c>
      <c r="C1519" s="854">
        <v>10.414910000000001</v>
      </c>
      <c r="D1519" s="854">
        <v>0</v>
      </c>
      <c r="E1519" s="855">
        <v>-1</v>
      </c>
      <c r="F1519" s="854">
        <v>201.55195000000001</v>
      </c>
      <c r="G1519" s="854">
        <v>71.853849999999994</v>
      </c>
      <c r="H1519" s="855">
        <v>-0.64349712319826224</v>
      </c>
      <c r="I1519" s="854">
        <v>81.560079999999999</v>
      </c>
      <c r="J1519" s="855">
        <v>-0.1190071172073397</v>
      </c>
      <c r="K1519" s="854">
        <v>1414.05304</v>
      </c>
      <c r="L1519" s="854">
        <v>1065.9136000000001</v>
      </c>
      <c r="M1519" s="855">
        <v>-0.24619970407899261</v>
      </c>
      <c r="O1519" t="s">
        <v>509</v>
      </c>
      <c r="P1519">
        <v>10.414910000000001</v>
      </c>
      <c r="Q1519">
        <v>0</v>
      </c>
      <c r="R1519">
        <v>-1</v>
      </c>
      <c r="S1519">
        <v>201.55195000000001</v>
      </c>
      <c r="T1519">
        <v>71.853849999999994</v>
      </c>
      <c r="U1519">
        <v>-0.64349712319826224</v>
      </c>
      <c r="V1519">
        <v>81.560079999999999</v>
      </c>
      <c r="W1519">
        <v>-0.1190071172073397</v>
      </c>
      <c r="X1519">
        <v>1414.05304</v>
      </c>
      <c r="Y1519">
        <v>1065.9136000000001</v>
      </c>
      <c r="Z1519">
        <v>-0.24619970407899261</v>
      </c>
      <c r="AC1519" t="s">
        <v>509</v>
      </c>
      <c r="AD1519">
        <v>1065.9136000000001</v>
      </c>
      <c r="AF1519" t="s">
        <v>509</v>
      </c>
      <c r="AG1519">
        <v>-0.24619970407899261</v>
      </c>
    </row>
    <row r="1520" spans="1:33" hidden="1">
      <c r="A1520" s="851" t="s">
        <v>5122</v>
      </c>
      <c r="B1520" s="851" t="s">
        <v>509</v>
      </c>
      <c r="C1520" s="854">
        <v>0</v>
      </c>
      <c r="D1520" s="854">
        <v>0</v>
      </c>
      <c r="E1520" s="855" t="s">
        <v>1082</v>
      </c>
      <c r="F1520" s="854">
        <v>0</v>
      </c>
      <c r="G1520" s="854">
        <v>0.83094000000000001</v>
      </c>
      <c r="H1520" s="855" t="s">
        <v>1082</v>
      </c>
      <c r="I1520" s="854">
        <v>0.13686000000000001</v>
      </c>
      <c r="J1520" s="855">
        <v>5.0714598860149058</v>
      </c>
      <c r="K1520" s="854">
        <v>64.633030000000005</v>
      </c>
      <c r="L1520" s="854">
        <v>37.305489999999999</v>
      </c>
      <c r="M1520" s="855">
        <v>-0.42281075171626648</v>
      </c>
      <c r="O1520" t="s">
        <v>509</v>
      </c>
      <c r="P1520">
        <v>0</v>
      </c>
      <c r="Q1520">
        <v>0</v>
      </c>
      <c r="R1520" t="s">
        <v>1082</v>
      </c>
      <c r="S1520">
        <v>0</v>
      </c>
      <c r="T1520">
        <v>0.83094000000000001</v>
      </c>
      <c r="U1520" t="s">
        <v>1082</v>
      </c>
      <c r="V1520">
        <v>0.13686000000000001</v>
      </c>
      <c r="W1520">
        <v>5.0714598860149058</v>
      </c>
      <c r="X1520">
        <v>64.633030000000005</v>
      </c>
      <c r="Y1520">
        <v>37.305489999999999</v>
      </c>
      <c r="Z1520">
        <v>-0.42281075171626648</v>
      </c>
      <c r="AC1520" t="s">
        <v>509</v>
      </c>
      <c r="AD1520">
        <v>37.305489999999999</v>
      </c>
      <c r="AF1520" t="s">
        <v>509</v>
      </c>
      <c r="AG1520">
        <v>-0.42281075171626648</v>
      </c>
    </row>
    <row r="1521" spans="1:33" hidden="1">
      <c r="A1521" s="851" t="s">
        <v>5123</v>
      </c>
      <c r="B1521" s="851" t="s">
        <v>509</v>
      </c>
      <c r="C1521" s="854">
        <v>0</v>
      </c>
      <c r="D1521" s="854">
        <v>0</v>
      </c>
      <c r="E1521" s="855" t="s">
        <v>1082</v>
      </c>
      <c r="F1521" s="854">
        <v>0.55537999999999998</v>
      </c>
      <c r="G1521" s="854">
        <v>3.25325</v>
      </c>
      <c r="H1521" s="855">
        <v>4.8577010335265944</v>
      </c>
      <c r="I1521" s="854">
        <v>0</v>
      </c>
      <c r="J1521" s="855" t="s">
        <v>1082</v>
      </c>
      <c r="K1521" s="854">
        <v>44.306249999999999</v>
      </c>
      <c r="L1521" s="854">
        <v>8.5410199999999996</v>
      </c>
      <c r="M1521" s="855">
        <v>-0.80722764846945971</v>
      </c>
      <c r="O1521" t="s">
        <v>509</v>
      </c>
      <c r="P1521">
        <v>0</v>
      </c>
      <c r="Q1521">
        <v>0</v>
      </c>
      <c r="R1521" t="s">
        <v>1082</v>
      </c>
      <c r="S1521">
        <v>0.55537999999999998</v>
      </c>
      <c r="T1521">
        <v>3.25325</v>
      </c>
      <c r="U1521">
        <v>4.8577010335265944</v>
      </c>
      <c r="V1521">
        <v>0</v>
      </c>
      <c r="W1521" t="s">
        <v>1082</v>
      </c>
      <c r="X1521">
        <v>44.306249999999999</v>
      </c>
      <c r="Y1521">
        <v>8.5410199999999996</v>
      </c>
      <c r="Z1521">
        <v>-0.80722764846945971</v>
      </c>
      <c r="AC1521" t="s">
        <v>509</v>
      </c>
      <c r="AD1521">
        <v>8.5410199999999996</v>
      </c>
      <c r="AF1521" t="s">
        <v>509</v>
      </c>
      <c r="AG1521">
        <v>-0.80722764846945971</v>
      </c>
    </row>
    <row r="1522" spans="1:33">
      <c r="A1522" s="851" t="s">
        <v>5124</v>
      </c>
      <c r="B1522" s="851" t="s">
        <v>509</v>
      </c>
      <c r="C1522" s="854">
        <v>5.5065900000000001</v>
      </c>
      <c r="D1522" s="854">
        <v>0</v>
      </c>
      <c r="E1522" s="855">
        <v>-1</v>
      </c>
      <c r="F1522" s="854">
        <v>158.52512999999999</v>
      </c>
      <c r="G1522" s="854">
        <v>445.88956000000002</v>
      </c>
      <c r="H1522" s="855">
        <v>1.8127373874413477</v>
      </c>
      <c r="I1522" s="854">
        <v>227.70483999999999</v>
      </c>
      <c r="J1522" s="855">
        <v>0.95819096335413878</v>
      </c>
      <c r="K1522" s="854">
        <v>4917.4625299999998</v>
      </c>
      <c r="L1522" s="854">
        <v>3675.20991</v>
      </c>
      <c r="M1522" s="855">
        <v>-0.25262065799614741</v>
      </c>
      <c r="O1522" t="s">
        <v>509</v>
      </c>
      <c r="P1522">
        <v>5.5065900000000001</v>
      </c>
      <c r="Q1522">
        <v>0</v>
      </c>
      <c r="R1522">
        <v>-1</v>
      </c>
      <c r="S1522">
        <v>158.52512999999999</v>
      </c>
      <c r="T1522">
        <v>445.88956000000002</v>
      </c>
      <c r="U1522">
        <v>1.8127373874413477</v>
      </c>
      <c r="V1522">
        <v>227.70483999999999</v>
      </c>
      <c r="W1522">
        <v>0.95819096335413878</v>
      </c>
      <c r="X1522">
        <v>4917.4625299999998</v>
      </c>
      <c r="Y1522">
        <v>3675.20991</v>
      </c>
      <c r="Z1522">
        <v>-0.25262065799614741</v>
      </c>
      <c r="AC1522" t="s">
        <v>509</v>
      </c>
      <c r="AD1522">
        <v>3675.20991</v>
      </c>
      <c r="AF1522" t="s">
        <v>509</v>
      </c>
      <c r="AG1522">
        <v>-0.25262065799614741</v>
      </c>
    </row>
    <row r="1523" spans="1:33" hidden="1">
      <c r="A1523" s="851" t="s">
        <v>5125</v>
      </c>
      <c r="B1523" s="851" t="s">
        <v>509</v>
      </c>
      <c r="C1523" s="854">
        <v>0</v>
      </c>
      <c r="D1523" s="854">
        <v>0</v>
      </c>
      <c r="E1523" s="855" t="s">
        <v>1082</v>
      </c>
      <c r="F1523" s="854">
        <v>45.8</v>
      </c>
      <c r="G1523" s="854">
        <v>0</v>
      </c>
      <c r="H1523" s="855">
        <v>-1</v>
      </c>
      <c r="I1523" s="854">
        <v>0</v>
      </c>
      <c r="J1523" s="855" t="s">
        <v>1082</v>
      </c>
      <c r="K1523" s="854">
        <v>46.808</v>
      </c>
      <c r="L1523" s="854">
        <v>3.9615</v>
      </c>
      <c r="M1523" s="855">
        <v>-0.91536703127670482</v>
      </c>
      <c r="O1523" t="s">
        <v>509</v>
      </c>
      <c r="P1523">
        <v>0</v>
      </c>
      <c r="Q1523">
        <v>0</v>
      </c>
      <c r="R1523" t="s">
        <v>1082</v>
      </c>
      <c r="S1523">
        <v>45.8</v>
      </c>
      <c r="T1523">
        <v>0</v>
      </c>
      <c r="U1523">
        <v>-1</v>
      </c>
      <c r="V1523">
        <v>0</v>
      </c>
      <c r="W1523" t="s">
        <v>1082</v>
      </c>
      <c r="X1523">
        <v>46.808</v>
      </c>
      <c r="Y1523">
        <v>3.9615</v>
      </c>
      <c r="Z1523">
        <v>-0.91536703127670482</v>
      </c>
      <c r="AC1523" t="s">
        <v>509</v>
      </c>
      <c r="AD1523">
        <v>3.9615</v>
      </c>
      <c r="AF1523" t="s">
        <v>509</v>
      </c>
      <c r="AG1523">
        <v>-0.91536703127670482</v>
      </c>
    </row>
    <row r="1524" spans="1:33" hidden="1">
      <c r="A1524" s="851" t="s">
        <v>5126</v>
      </c>
      <c r="B1524" s="851" t="s">
        <v>509</v>
      </c>
      <c r="C1524" s="854">
        <v>0</v>
      </c>
      <c r="D1524" s="854">
        <v>0</v>
      </c>
      <c r="E1524" s="855" t="s">
        <v>1082</v>
      </c>
      <c r="F1524" s="854">
        <v>0</v>
      </c>
      <c r="G1524" s="854">
        <v>0</v>
      </c>
      <c r="H1524" s="855" t="s">
        <v>1082</v>
      </c>
      <c r="I1524" s="854">
        <v>0</v>
      </c>
      <c r="J1524" s="855" t="s">
        <v>1082</v>
      </c>
      <c r="K1524" s="854">
        <v>0.21299999999999999</v>
      </c>
      <c r="L1524" s="854">
        <v>1.6172</v>
      </c>
      <c r="M1524" s="855">
        <v>6.5924882629107984</v>
      </c>
      <c r="O1524" t="s">
        <v>509</v>
      </c>
      <c r="P1524">
        <v>0</v>
      </c>
      <c r="Q1524">
        <v>0</v>
      </c>
      <c r="R1524" t="s">
        <v>1082</v>
      </c>
      <c r="S1524">
        <v>0</v>
      </c>
      <c r="T1524">
        <v>0</v>
      </c>
      <c r="U1524" t="s">
        <v>1082</v>
      </c>
      <c r="V1524">
        <v>0</v>
      </c>
      <c r="W1524" t="s">
        <v>1082</v>
      </c>
      <c r="X1524">
        <v>0.21299999999999999</v>
      </c>
      <c r="Y1524">
        <v>1.6172</v>
      </c>
      <c r="Z1524">
        <v>6.5924882629107984</v>
      </c>
      <c r="AC1524" t="s">
        <v>509</v>
      </c>
      <c r="AD1524">
        <v>1.6172</v>
      </c>
      <c r="AF1524" t="s">
        <v>509</v>
      </c>
      <c r="AG1524">
        <v>6.5924882629107984</v>
      </c>
    </row>
    <row r="1525" spans="1:33" hidden="1">
      <c r="A1525" s="851" t="s">
        <v>5127</v>
      </c>
      <c r="B1525" s="851" t="s">
        <v>509</v>
      </c>
      <c r="C1525" s="854">
        <v>0</v>
      </c>
      <c r="D1525" s="854">
        <v>0</v>
      </c>
      <c r="E1525" s="855" t="s">
        <v>1082</v>
      </c>
      <c r="F1525" s="854">
        <v>2.7387199999999998</v>
      </c>
      <c r="G1525" s="854">
        <v>0</v>
      </c>
      <c r="H1525" s="855">
        <v>-1</v>
      </c>
      <c r="I1525" s="854">
        <v>4.6730499999999999</v>
      </c>
      <c r="J1525" s="855">
        <v>-1</v>
      </c>
      <c r="K1525" s="854">
        <v>40.729689999999998</v>
      </c>
      <c r="L1525" s="854">
        <v>51.130339999999997</v>
      </c>
      <c r="M1525" s="855">
        <v>0.25535794650045207</v>
      </c>
      <c r="O1525" t="s">
        <v>509</v>
      </c>
      <c r="P1525">
        <v>0</v>
      </c>
      <c r="Q1525">
        <v>0</v>
      </c>
      <c r="R1525" t="s">
        <v>1082</v>
      </c>
      <c r="S1525">
        <v>2.7387199999999998</v>
      </c>
      <c r="T1525">
        <v>0</v>
      </c>
      <c r="U1525">
        <v>-1</v>
      </c>
      <c r="V1525">
        <v>4.6730499999999999</v>
      </c>
      <c r="W1525">
        <v>-1</v>
      </c>
      <c r="X1525">
        <v>40.729689999999998</v>
      </c>
      <c r="Y1525">
        <v>51.130339999999997</v>
      </c>
      <c r="Z1525">
        <v>0.25535794650045207</v>
      </c>
      <c r="AC1525" t="s">
        <v>509</v>
      </c>
      <c r="AD1525">
        <v>51.130339999999997</v>
      </c>
      <c r="AF1525" t="s">
        <v>509</v>
      </c>
      <c r="AG1525">
        <v>0.25535794650045207</v>
      </c>
    </row>
    <row r="1526" spans="1:33" hidden="1">
      <c r="A1526" s="851" t="s">
        <v>5128</v>
      </c>
      <c r="B1526" s="851" t="s">
        <v>509</v>
      </c>
      <c r="C1526" s="854">
        <v>0.86487999999999998</v>
      </c>
      <c r="D1526" s="854">
        <v>0</v>
      </c>
      <c r="E1526" s="855">
        <v>-1</v>
      </c>
      <c r="F1526" s="854">
        <v>19.372209999999999</v>
      </c>
      <c r="G1526" s="854">
        <v>71.922809999999998</v>
      </c>
      <c r="H1526" s="855">
        <v>2.712679658128835</v>
      </c>
      <c r="I1526" s="854">
        <v>28.007739999999998</v>
      </c>
      <c r="J1526" s="855">
        <v>1.5679619276671377</v>
      </c>
      <c r="K1526" s="854">
        <v>1072.6093699999999</v>
      </c>
      <c r="L1526" s="854">
        <v>457.68371000000002</v>
      </c>
      <c r="M1526" s="855">
        <v>-0.57329879562771291</v>
      </c>
      <c r="O1526" t="s">
        <v>509</v>
      </c>
      <c r="P1526">
        <v>0.86487999999999998</v>
      </c>
      <c r="Q1526">
        <v>0</v>
      </c>
      <c r="R1526">
        <v>-1</v>
      </c>
      <c r="S1526">
        <v>19.372209999999999</v>
      </c>
      <c r="T1526">
        <v>71.922809999999998</v>
      </c>
      <c r="U1526">
        <v>2.712679658128835</v>
      </c>
      <c r="V1526">
        <v>28.007739999999998</v>
      </c>
      <c r="W1526">
        <v>1.5679619276671377</v>
      </c>
      <c r="X1526">
        <v>1072.6093699999999</v>
      </c>
      <c r="Y1526">
        <v>457.68371000000002</v>
      </c>
      <c r="Z1526">
        <v>-0.57329879562771291</v>
      </c>
      <c r="AC1526" t="s">
        <v>509</v>
      </c>
      <c r="AD1526">
        <v>457.68371000000002</v>
      </c>
      <c r="AF1526" t="s">
        <v>509</v>
      </c>
      <c r="AG1526">
        <v>-0.57329879562771291</v>
      </c>
    </row>
    <row r="1527" spans="1:33" hidden="1">
      <c r="A1527" s="851" t="s">
        <v>5129</v>
      </c>
      <c r="B1527" s="851" t="s">
        <v>509</v>
      </c>
      <c r="C1527" s="854">
        <v>30.073499999999999</v>
      </c>
      <c r="D1527" s="854">
        <v>0</v>
      </c>
      <c r="E1527" s="855">
        <v>-1</v>
      </c>
      <c r="F1527" s="854">
        <v>522.43600000000004</v>
      </c>
      <c r="G1527" s="854">
        <v>279.28253000000001</v>
      </c>
      <c r="H1527" s="855">
        <v>-0.46542250151214692</v>
      </c>
      <c r="I1527" s="854">
        <v>785.74758999999995</v>
      </c>
      <c r="J1527" s="855">
        <v>-0.6445645732110995</v>
      </c>
      <c r="K1527" s="854">
        <v>5966.2615100000003</v>
      </c>
      <c r="L1527" s="854">
        <v>5215.68271</v>
      </c>
      <c r="M1527" s="855">
        <v>-0.12580387211354405</v>
      </c>
      <c r="O1527" t="s">
        <v>509</v>
      </c>
      <c r="P1527">
        <v>30.073499999999999</v>
      </c>
      <c r="Q1527">
        <v>0</v>
      </c>
      <c r="R1527">
        <v>-1</v>
      </c>
      <c r="S1527">
        <v>522.43600000000004</v>
      </c>
      <c r="T1527">
        <v>279.28253000000001</v>
      </c>
      <c r="U1527">
        <v>-0.46542250151214692</v>
      </c>
      <c r="V1527">
        <v>785.74758999999995</v>
      </c>
      <c r="W1527">
        <v>-0.6445645732110995</v>
      </c>
      <c r="X1527">
        <v>5966.2615100000003</v>
      </c>
      <c r="Y1527">
        <v>5215.68271</v>
      </c>
      <c r="Z1527">
        <v>-0.12580387211354405</v>
      </c>
      <c r="AC1527" t="s">
        <v>509</v>
      </c>
      <c r="AD1527">
        <v>5215.68271</v>
      </c>
      <c r="AF1527" t="s">
        <v>509</v>
      </c>
      <c r="AG1527">
        <v>-0.12580387211354405</v>
      </c>
    </row>
    <row r="1528" spans="1:33" hidden="1">
      <c r="A1528" s="851" t="s">
        <v>5130</v>
      </c>
      <c r="B1528" s="851" t="s">
        <v>509</v>
      </c>
      <c r="C1528" s="854">
        <v>0</v>
      </c>
      <c r="D1528" s="854">
        <v>0</v>
      </c>
      <c r="E1528" s="855" t="s">
        <v>1082</v>
      </c>
      <c r="F1528" s="854">
        <v>48.427059999999997</v>
      </c>
      <c r="G1528" s="854">
        <v>36.41178</v>
      </c>
      <c r="H1528" s="855">
        <v>-0.24811087024485889</v>
      </c>
      <c r="I1528" s="854">
        <v>65.835629999999995</v>
      </c>
      <c r="J1528" s="855">
        <v>-0.44692896536419557</v>
      </c>
      <c r="K1528" s="854">
        <v>1255.61457</v>
      </c>
      <c r="L1528" s="854">
        <v>1139.80512</v>
      </c>
      <c r="M1528" s="855">
        <v>-9.2233279835228443E-2</v>
      </c>
      <c r="O1528" t="s">
        <v>509</v>
      </c>
      <c r="P1528">
        <v>0</v>
      </c>
      <c r="Q1528">
        <v>0</v>
      </c>
      <c r="R1528" t="s">
        <v>1082</v>
      </c>
      <c r="S1528">
        <v>48.427059999999997</v>
      </c>
      <c r="T1528">
        <v>36.41178</v>
      </c>
      <c r="U1528">
        <v>-0.24811087024485889</v>
      </c>
      <c r="V1528">
        <v>65.835629999999995</v>
      </c>
      <c r="W1528">
        <v>-0.44692896536419557</v>
      </c>
      <c r="X1528">
        <v>1255.61457</v>
      </c>
      <c r="Y1528">
        <v>1139.80512</v>
      </c>
      <c r="Z1528">
        <v>-9.2233279835228443E-2</v>
      </c>
      <c r="AC1528" t="s">
        <v>509</v>
      </c>
      <c r="AD1528">
        <v>1139.80512</v>
      </c>
      <c r="AF1528" t="s">
        <v>509</v>
      </c>
      <c r="AG1528">
        <v>-9.2233279835228443E-2</v>
      </c>
    </row>
    <row r="1529" spans="1:33" hidden="1">
      <c r="A1529" s="851" t="s">
        <v>5131</v>
      </c>
      <c r="B1529" s="851" t="s">
        <v>509</v>
      </c>
      <c r="C1529" s="854">
        <v>24.547239999999999</v>
      </c>
      <c r="D1529" s="854">
        <v>0</v>
      </c>
      <c r="E1529" s="855">
        <v>-1</v>
      </c>
      <c r="F1529" s="854">
        <v>686.25363000000004</v>
      </c>
      <c r="G1529" s="854">
        <v>801.96119999999996</v>
      </c>
      <c r="H1529" s="855">
        <v>0.16860758900466566</v>
      </c>
      <c r="I1529" s="854">
        <v>1003.3978</v>
      </c>
      <c r="J1529" s="855">
        <v>-0.20075447643995237</v>
      </c>
      <c r="K1529" s="854">
        <v>14231.65389</v>
      </c>
      <c r="L1529" s="854">
        <v>7225.3264200000003</v>
      </c>
      <c r="M1529" s="855">
        <v>-0.4923059206016146</v>
      </c>
      <c r="O1529" t="s">
        <v>509</v>
      </c>
      <c r="P1529">
        <v>24.547239999999999</v>
      </c>
      <c r="Q1529">
        <v>0</v>
      </c>
      <c r="R1529">
        <v>-1</v>
      </c>
      <c r="S1529">
        <v>686.25363000000004</v>
      </c>
      <c r="T1529">
        <v>801.96119999999996</v>
      </c>
      <c r="U1529">
        <v>0.16860758900466566</v>
      </c>
      <c r="V1529">
        <v>1003.3978</v>
      </c>
      <c r="W1529">
        <v>-0.20075447643995237</v>
      </c>
      <c r="X1529">
        <v>14231.65389</v>
      </c>
      <c r="Y1529">
        <v>7225.3264200000003</v>
      </c>
      <c r="Z1529">
        <v>-0.4923059206016146</v>
      </c>
      <c r="AC1529" t="s">
        <v>509</v>
      </c>
      <c r="AD1529">
        <v>7225.3264200000003</v>
      </c>
      <c r="AF1529" t="s">
        <v>509</v>
      </c>
      <c r="AG1529">
        <v>-0.4923059206016146</v>
      </c>
    </row>
    <row r="1530" spans="1:33" hidden="1">
      <c r="A1530" s="851" t="s">
        <v>5132</v>
      </c>
      <c r="B1530" s="851" t="s">
        <v>509</v>
      </c>
      <c r="C1530" s="854">
        <v>0</v>
      </c>
      <c r="D1530" s="854">
        <v>0</v>
      </c>
      <c r="E1530" s="855" t="s">
        <v>1082</v>
      </c>
      <c r="F1530" s="854">
        <v>19.49446</v>
      </c>
      <c r="G1530" s="854">
        <v>19.096260000000001</v>
      </c>
      <c r="H1530" s="855">
        <v>-2.042631598926048E-2</v>
      </c>
      <c r="I1530" s="854">
        <v>0</v>
      </c>
      <c r="J1530" s="855" t="s">
        <v>1082</v>
      </c>
      <c r="K1530" s="854">
        <v>207.22243</v>
      </c>
      <c r="L1530" s="854">
        <v>276.89299999999997</v>
      </c>
      <c r="M1530" s="855">
        <v>0.33621152883884231</v>
      </c>
      <c r="O1530" t="s">
        <v>509</v>
      </c>
      <c r="P1530">
        <v>0</v>
      </c>
      <c r="Q1530">
        <v>0</v>
      </c>
      <c r="R1530" t="s">
        <v>1082</v>
      </c>
      <c r="S1530">
        <v>19.49446</v>
      </c>
      <c r="T1530">
        <v>19.096260000000001</v>
      </c>
      <c r="U1530">
        <v>-2.042631598926048E-2</v>
      </c>
      <c r="V1530">
        <v>0</v>
      </c>
      <c r="W1530" t="s">
        <v>1082</v>
      </c>
      <c r="X1530">
        <v>207.22243</v>
      </c>
      <c r="Y1530">
        <v>276.89299999999997</v>
      </c>
      <c r="Z1530">
        <v>0.33621152883884231</v>
      </c>
      <c r="AC1530" t="s">
        <v>509</v>
      </c>
      <c r="AD1530">
        <v>276.89299999999997</v>
      </c>
      <c r="AF1530" t="s">
        <v>509</v>
      </c>
      <c r="AG1530">
        <v>0.33621152883884231</v>
      </c>
    </row>
    <row r="1531" spans="1:33" hidden="1">
      <c r="A1531" s="851" t="s">
        <v>5133</v>
      </c>
      <c r="B1531" s="851" t="s">
        <v>509</v>
      </c>
      <c r="C1531" s="854">
        <v>0</v>
      </c>
      <c r="D1531" s="854">
        <v>0</v>
      </c>
      <c r="E1531" s="855" t="s">
        <v>1082</v>
      </c>
      <c r="F1531" s="854">
        <v>18084.952700000002</v>
      </c>
      <c r="G1531" s="854">
        <v>14812.48947</v>
      </c>
      <c r="H1531" s="855">
        <v>-0.18094950450160707</v>
      </c>
      <c r="I1531" s="854">
        <v>122.06776000000001</v>
      </c>
      <c r="J1531" s="855">
        <v>120.34645110224027</v>
      </c>
      <c r="K1531" s="854">
        <v>77877.132849999995</v>
      </c>
      <c r="L1531" s="854">
        <v>83008.397949999999</v>
      </c>
      <c r="M1531" s="855">
        <v>6.5889240040248875E-2</v>
      </c>
      <c r="O1531" t="s">
        <v>509</v>
      </c>
      <c r="P1531">
        <v>0</v>
      </c>
      <c r="Q1531">
        <v>0</v>
      </c>
      <c r="R1531" t="s">
        <v>1082</v>
      </c>
      <c r="S1531">
        <v>18084.952700000002</v>
      </c>
      <c r="T1531">
        <v>14812.48947</v>
      </c>
      <c r="U1531">
        <v>-0.18094950450160707</v>
      </c>
      <c r="V1531">
        <v>122.06776000000001</v>
      </c>
      <c r="W1531">
        <v>120.34645110224027</v>
      </c>
      <c r="X1531">
        <v>77877.132849999995</v>
      </c>
      <c r="Y1531">
        <v>83008.397949999999</v>
      </c>
      <c r="Z1531">
        <v>6.5889240040248875E-2</v>
      </c>
      <c r="AC1531" t="s">
        <v>509</v>
      </c>
      <c r="AD1531">
        <v>83008.397949999999</v>
      </c>
      <c r="AF1531" t="s">
        <v>509</v>
      </c>
      <c r="AG1531">
        <v>6.5889240040248875E-2</v>
      </c>
    </row>
    <row r="1532" spans="1:33" hidden="1">
      <c r="A1532" s="851" t="s">
        <v>5134</v>
      </c>
      <c r="B1532" s="851" t="s">
        <v>509</v>
      </c>
      <c r="C1532" s="854">
        <v>0</v>
      </c>
      <c r="D1532" s="854">
        <v>0</v>
      </c>
      <c r="E1532" s="855" t="s">
        <v>1082</v>
      </c>
      <c r="F1532" s="854">
        <v>236.18455</v>
      </c>
      <c r="G1532" s="854">
        <v>73.016270000000006</v>
      </c>
      <c r="H1532" s="855">
        <v>-0.69085077749581836</v>
      </c>
      <c r="I1532" s="854">
        <v>193.29410999999999</v>
      </c>
      <c r="J1532" s="855">
        <v>-0.62225300088036817</v>
      </c>
      <c r="K1532" s="854">
        <v>1332.3567700000001</v>
      </c>
      <c r="L1532" s="854">
        <v>1700.0926400000001</v>
      </c>
      <c r="M1532" s="855">
        <v>0.27600405407929895</v>
      </c>
      <c r="O1532" t="s">
        <v>509</v>
      </c>
      <c r="P1532">
        <v>0</v>
      </c>
      <c r="Q1532">
        <v>0</v>
      </c>
      <c r="R1532" t="s">
        <v>1082</v>
      </c>
      <c r="S1532">
        <v>236.18455</v>
      </c>
      <c r="T1532">
        <v>73.016270000000006</v>
      </c>
      <c r="U1532">
        <v>-0.69085077749581836</v>
      </c>
      <c r="V1532">
        <v>193.29410999999999</v>
      </c>
      <c r="W1532">
        <v>-0.62225300088036817</v>
      </c>
      <c r="X1532">
        <v>1332.3567700000001</v>
      </c>
      <c r="Y1532">
        <v>1700.0926400000001</v>
      </c>
      <c r="Z1532">
        <v>0.27600405407929895</v>
      </c>
      <c r="AC1532" t="s">
        <v>509</v>
      </c>
      <c r="AD1532">
        <v>1700.0926400000001</v>
      </c>
      <c r="AF1532" t="s">
        <v>509</v>
      </c>
      <c r="AG1532">
        <v>0.27600405407929895</v>
      </c>
    </row>
    <row r="1533" spans="1:33" hidden="1">
      <c r="A1533" s="851" t="s">
        <v>5135</v>
      </c>
      <c r="B1533" s="851" t="s">
        <v>509</v>
      </c>
      <c r="C1533" s="854">
        <v>2.8361499999999999</v>
      </c>
      <c r="D1533" s="854">
        <v>0</v>
      </c>
      <c r="E1533" s="855">
        <v>-1</v>
      </c>
      <c r="F1533" s="854">
        <v>200.90618000000001</v>
      </c>
      <c r="G1533" s="854">
        <v>112.34132</v>
      </c>
      <c r="H1533" s="855">
        <v>-0.44082695713989484</v>
      </c>
      <c r="I1533" s="854">
        <v>118.89230999999999</v>
      </c>
      <c r="J1533" s="855">
        <v>-5.5100199499866775E-2</v>
      </c>
      <c r="K1533" s="854">
        <v>1356.63192</v>
      </c>
      <c r="L1533" s="854">
        <v>1678.78819</v>
      </c>
      <c r="M1533" s="855">
        <v>0.237467706052501</v>
      </c>
      <c r="O1533" t="s">
        <v>509</v>
      </c>
      <c r="P1533">
        <v>2.8361499999999999</v>
      </c>
      <c r="Q1533">
        <v>0</v>
      </c>
      <c r="R1533">
        <v>-1</v>
      </c>
      <c r="S1533">
        <v>200.90618000000001</v>
      </c>
      <c r="T1533">
        <v>112.34132</v>
      </c>
      <c r="U1533">
        <v>-0.44082695713989484</v>
      </c>
      <c r="V1533">
        <v>118.89230999999999</v>
      </c>
      <c r="W1533">
        <v>-5.5100199499866775E-2</v>
      </c>
      <c r="X1533">
        <v>1356.63192</v>
      </c>
      <c r="Y1533">
        <v>1678.78819</v>
      </c>
      <c r="Z1533">
        <v>0.237467706052501</v>
      </c>
      <c r="AC1533" t="s">
        <v>509</v>
      </c>
      <c r="AD1533">
        <v>1678.78819</v>
      </c>
      <c r="AF1533" t="s">
        <v>509</v>
      </c>
      <c r="AG1533">
        <v>0.237467706052501</v>
      </c>
    </row>
    <row r="1534" spans="1:33" hidden="1">
      <c r="A1534" s="851" t="s">
        <v>5136</v>
      </c>
      <c r="B1534" s="851" t="s">
        <v>509</v>
      </c>
      <c r="C1534" s="854">
        <v>5.4013499999999999</v>
      </c>
      <c r="D1534" s="854">
        <v>1.86053</v>
      </c>
      <c r="E1534" s="855">
        <v>-0.65554352152702566</v>
      </c>
      <c r="F1534" s="854">
        <v>165.67384999999999</v>
      </c>
      <c r="G1534" s="854">
        <v>301.90213999999997</v>
      </c>
      <c r="H1534" s="855">
        <v>0.82226790769937441</v>
      </c>
      <c r="I1534" s="854">
        <v>307.94299000000001</v>
      </c>
      <c r="J1534" s="855">
        <v>-1.9616780365742437E-2</v>
      </c>
      <c r="K1534" s="854">
        <v>1185.1536000000001</v>
      </c>
      <c r="L1534" s="854">
        <v>2717.6098299999999</v>
      </c>
      <c r="M1534" s="855">
        <v>1.2930444036958582</v>
      </c>
      <c r="O1534" t="s">
        <v>509</v>
      </c>
      <c r="P1534">
        <v>5.4013499999999999</v>
      </c>
      <c r="Q1534">
        <v>1.86053</v>
      </c>
      <c r="R1534">
        <v>-0.65554352152702566</v>
      </c>
      <c r="S1534">
        <v>165.67384999999999</v>
      </c>
      <c r="T1534">
        <v>301.90213999999997</v>
      </c>
      <c r="U1534">
        <v>0.82226790769937441</v>
      </c>
      <c r="V1534">
        <v>307.94299000000001</v>
      </c>
      <c r="W1534">
        <v>-1.9616780365742437E-2</v>
      </c>
      <c r="X1534">
        <v>1185.1536000000001</v>
      </c>
      <c r="Y1534">
        <v>2717.6098299999999</v>
      </c>
      <c r="Z1534">
        <v>1.2930444036958582</v>
      </c>
      <c r="AC1534" t="s">
        <v>509</v>
      </c>
      <c r="AD1534">
        <v>2717.6098299999999</v>
      </c>
      <c r="AF1534" t="s">
        <v>509</v>
      </c>
      <c r="AG1534">
        <v>1.2930444036958582</v>
      </c>
    </row>
    <row r="1535" spans="1:33" hidden="1">
      <c r="A1535" s="851" t="s">
        <v>5138</v>
      </c>
      <c r="B1535" s="851" t="s">
        <v>509</v>
      </c>
      <c r="C1535" s="854">
        <v>0</v>
      </c>
      <c r="D1535" s="854">
        <v>0</v>
      </c>
      <c r="E1535" s="855" t="s">
        <v>1082</v>
      </c>
      <c r="F1535" s="854">
        <v>62.298310000000001</v>
      </c>
      <c r="G1535" s="854">
        <v>55.629460000000002</v>
      </c>
      <c r="H1535" s="855">
        <v>-0.10704704509640794</v>
      </c>
      <c r="I1535" s="854">
        <v>58.83352</v>
      </c>
      <c r="J1535" s="855">
        <v>-5.4459770552569342E-2</v>
      </c>
      <c r="K1535" s="854">
        <v>461.44781</v>
      </c>
      <c r="L1535" s="854">
        <v>391.47649000000001</v>
      </c>
      <c r="M1535" s="855">
        <v>-0.1516343094141025</v>
      </c>
      <c r="O1535" t="s">
        <v>509</v>
      </c>
      <c r="P1535">
        <v>0</v>
      </c>
      <c r="Q1535">
        <v>0</v>
      </c>
      <c r="R1535" t="s">
        <v>1082</v>
      </c>
      <c r="S1535">
        <v>62.298310000000001</v>
      </c>
      <c r="T1535">
        <v>55.629460000000002</v>
      </c>
      <c r="U1535">
        <v>-0.10704704509640794</v>
      </c>
      <c r="V1535">
        <v>58.83352</v>
      </c>
      <c r="W1535">
        <v>-5.4459770552569342E-2</v>
      </c>
      <c r="X1535">
        <v>461.44781</v>
      </c>
      <c r="Y1535">
        <v>391.47649000000001</v>
      </c>
      <c r="Z1535">
        <v>-0.1516343094141025</v>
      </c>
      <c r="AC1535" t="s">
        <v>509</v>
      </c>
      <c r="AD1535">
        <v>391.47649000000001</v>
      </c>
      <c r="AF1535" t="s">
        <v>509</v>
      </c>
      <c r="AG1535">
        <v>-0.1516343094141025</v>
      </c>
    </row>
    <row r="1536" spans="1:33" hidden="1">
      <c r="A1536" s="851" t="s">
        <v>5139</v>
      </c>
      <c r="B1536" s="851" t="s">
        <v>509</v>
      </c>
      <c r="C1536" s="854">
        <v>0</v>
      </c>
      <c r="D1536" s="854">
        <v>0</v>
      </c>
      <c r="E1536" s="855" t="s">
        <v>1082</v>
      </c>
      <c r="F1536" s="854">
        <v>2.4194599999999999</v>
      </c>
      <c r="G1536" s="854">
        <v>0.25800000000000001</v>
      </c>
      <c r="H1536" s="855">
        <v>-0.89336463508386166</v>
      </c>
      <c r="I1536" s="854">
        <v>0</v>
      </c>
      <c r="J1536" s="855" t="s">
        <v>1082</v>
      </c>
      <c r="K1536" s="854">
        <v>61.906610000000001</v>
      </c>
      <c r="L1536" s="854">
        <v>5.1654999999999998</v>
      </c>
      <c r="M1536" s="855">
        <v>-0.91655979870324022</v>
      </c>
      <c r="O1536" t="s">
        <v>509</v>
      </c>
      <c r="P1536">
        <v>0</v>
      </c>
      <c r="Q1536">
        <v>0</v>
      </c>
      <c r="R1536" t="s">
        <v>1082</v>
      </c>
      <c r="S1536">
        <v>2.4194599999999999</v>
      </c>
      <c r="T1536">
        <v>0.25800000000000001</v>
      </c>
      <c r="U1536">
        <v>-0.89336463508386166</v>
      </c>
      <c r="V1536">
        <v>0</v>
      </c>
      <c r="W1536" t="s">
        <v>1082</v>
      </c>
      <c r="X1536">
        <v>61.906610000000001</v>
      </c>
      <c r="Y1536">
        <v>5.1654999999999998</v>
      </c>
      <c r="Z1536">
        <v>-0.91655979870324022</v>
      </c>
      <c r="AC1536" t="s">
        <v>509</v>
      </c>
      <c r="AD1536">
        <v>5.1654999999999998</v>
      </c>
      <c r="AF1536" t="s">
        <v>509</v>
      </c>
      <c r="AG1536">
        <v>-0.91655979870324022</v>
      </c>
    </row>
    <row r="1537" spans="1:33" hidden="1">
      <c r="A1537" s="851" t="s">
        <v>5140</v>
      </c>
      <c r="B1537" s="851" t="s">
        <v>509</v>
      </c>
      <c r="C1537" s="854">
        <v>83.692049999999995</v>
      </c>
      <c r="D1537" s="854">
        <v>110.38531999999999</v>
      </c>
      <c r="E1537" s="855">
        <v>0.31894630374091681</v>
      </c>
      <c r="F1537" s="854">
        <v>1857.0626999999999</v>
      </c>
      <c r="G1537" s="854">
        <v>1113.1298400000001</v>
      </c>
      <c r="H1537" s="855">
        <v>-0.40059652266991308</v>
      </c>
      <c r="I1537" s="854">
        <v>771.50859000000003</v>
      </c>
      <c r="J1537" s="855">
        <v>0.44279643082133413</v>
      </c>
      <c r="K1537" s="854">
        <v>8920.3659399999997</v>
      </c>
      <c r="L1537" s="854">
        <v>21668.907169999999</v>
      </c>
      <c r="M1537" s="855">
        <v>1.4291500276725193</v>
      </c>
      <c r="O1537" t="s">
        <v>509</v>
      </c>
      <c r="P1537">
        <v>83.692049999999995</v>
      </c>
      <c r="Q1537">
        <v>110.38531999999999</v>
      </c>
      <c r="R1537">
        <v>0.31894630374091681</v>
      </c>
      <c r="S1537">
        <v>1857.0626999999999</v>
      </c>
      <c r="T1537">
        <v>1113.1298400000001</v>
      </c>
      <c r="U1537">
        <v>-0.40059652266991308</v>
      </c>
      <c r="V1537">
        <v>771.50859000000003</v>
      </c>
      <c r="W1537">
        <v>0.44279643082133413</v>
      </c>
      <c r="X1537">
        <v>8920.3659399999997</v>
      </c>
      <c r="Y1537">
        <v>21668.907169999999</v>
      </c>
      <c r="Z1537">
        <v>1.4291500276725193</v>
      </c>
      <c r="AC1537" t="s">
        <v>509</v>
      </c>
      <c r="AD1537">
        <v>21668.907169999999</v>
      </c>
      <c r="AF1537" t="s">
        <v>509</v>
      </c>
      <c r="AG1537">
        <v>1.4291500276725193</v>
      </c>
    </row>
    <row r="1538" spans="1:33" hidden="1">
      <c r="A1538" s="851" t="s">
        <v>5141</v>
      </c>
      <c r="B1538" s="851" t="s">
        <v>509</v>
      </c>
      <c r="C1538" s="854">
        <v>0</v>
      </c>
      <c r="D1538" s="854">
        <v>0</v>
      </c>
      <c r="E1538" s="855" t="s">
        <v>1082</v>
      </c>
      <c r="F1538" s="854">
        <v>0</v>
      </c>
      <c r="G1538" s="854">
        <v>0</v>
      </c>
      <c r="H1538" s="855" t="s">
        <v>1082</v>
      </c>
      <c r="I1538" s="854">
        <v>0</v>
      </c>
      <c r="J1538" s="855" t="s">
        <v>1082</v>
      </c>
      <c r="K1538" s="854">
        <v>193.56360000000001</v>
      </c>
      <c r="L1538" s="854">
        <v>534.75</v>
      </c>
      <c r="M1538" s="855">
        <v>1.7626578550925895</v>
      </c>
      <c r="O1538" t="s">
        <v>509</v>
      </c>
      <c r="P1538">
        <v>0</v>
      </c>
      <c r="Q1538">
        <v>0</v>
      </c>
      <c r="R1538" t="s">
        <v>1082</v>
      </c>
      <c r="S1538">
        <v>0</v>
      </c>
      <c r="T1538">
        <v>0</v>
      </c>
      <c r="U1538" t="s">
        <v>1082</v>
      </c>
      <c r="V1538">
        <v>0</v>
      </c>
      <c r="W1538" t="s">
        <v>1082</v>
      </c>
      <c r="X1538">
        <v>193.56360000000001</v>
      </c>
      <c r="Y1538">
        <v>534.75</v>
      </c>
      <c r="Z1538">
        <v>1.7626578550925895</v>
      </c>
      <c r="AC1538" t="s">
        <v>509</v>
      </c>
      <c r="AD1538">
        <v>534.75</v>
      </c>
      <c r="AF1538" t="s">
        <v>509</v>
      </c>
      <c r="AG1538">
        <v>1.7626578550925895</v>
      </c>
    </row>
    <row r="1539" spans="1:33" hidden="1">
      <c r="A1539" s="851" t="s">
        <v>5142</v>
      </c>
      <c r="B1539" s="851" t="s">
        <v>509</v>
      </c>
      <c r="C1539" s="854">
        <v>3.0577999999999999</v>
      </c>
      <c r="D1539" s="854">
        <v>0</v>
      </c>
      <c r="E1539" s="855">
        <v>-1</v>
      </c>
      <c r="F1539" s="854">
        <v>190.59988999999999</v>
      </c>
      <c r="G1539" s="854">
        <v>80.874390000000005</v>
      </c>
      <c r="H1539" s="855">
        <v>-0.57568501220016444</v>
      </c>
      <c r="I1539" s="854">
        <v>84.324740000000006</v>
      </c>
      <c r="J1539" s="855">
        <v>-4.0917410477636862E-2</v>
      </c>
      <c r="K1539" s="854">
        <v>1483.9563800000001</v>
      </c>
      <c r="L1539" s="854">
        <v>716.68209999999999</v>
      </c>
      <c r="M1539" s="855">
        <v>-0.51704638380273682</v>
      </c>
      <c r="O1539" t="s">
        <v>509</v>
      </c>
      <c r="P1539">
        <v>3.0577999999999999</v>
      </c>
      <c r="Q1539">
        <v>0</v>
      </c>
      <c r="R1539">
        <v>-1</v>
      </c>
      <c r="S1539">
        <v>190.59988999999999</v>
      </c>
      <c r="T1539">
        <v>80.874390000000005</v>
      </c>
      <c r="U1539">
        <v>-0.57568501220016444</v>
      </c>
      <c r="V1539">
        <v>84.324740000000006</v>
      </c>
      <c r="W1539">
        <v>-4.0917410477636862E-2</v>
      </c>
      <c r="X1539">
        <v>1483.9563800000001</v>
      </c>
      <c r="Y1539">
        <v>716.68209999999999</v>
      </c>
      <c r="Z1539">
        <v>-0.51704638380273682</v>
      </c>
      <c r="AC1539" t="s">
        <v>509</v>
      </c>
      <c r="AD1539">
        <v>716.68209999999999</v>
      </c>
      <c r="AF1539" t="s">
        <v>509</v>
      </c>
      <c r="AG1539">
        <v>-0.51704638380273682</v>
      </c>
    </row>
    <row r="1540" spans="1:33" hidden="1">
      <c r="A1540" s="851" t="s">
        <v>5144</v>
      </c>
      <c r="B1540" s="851" t="s">
        <v>509</v>
      </c>
      <c r="C1540" s="854">
        <v>30.725349999999999</v>
      </c>
      <c r="D1540" s="854">
        <v>0</v>
      </c>
      <c r="E1540" s="855">
        <v>-1</v>
      </c>
      <c r="F1540" s="854">
        <v>1511.3059699999999</v>
      </c>
      <c r="G1540" s="854">
        <v>1011.82545</v>
      </c>
      <c r="H1540" s="855">
        <v>-0.33049596171448981</v>
      </c>
      <c r="I1540" s="854">
        <v>614.88494000000003</v>
      </c>
      <c r="J1540" s="855">
        <v>0.64555249962700345</v>
      </c>
      <c r="K1540" s="854">
        <v>10923.82663</v>
      </c>
      <c r="L1540" s="854">
        <v>10191.521559999999</v>
      </c>
      <c r="M1540" s="855">
        <v>-6.7037412328467161E-2</v>
      </c>
      <c r="O1540" t="s">
        <v>509</v>
      </c>
      <c r="P1540">
        <v>30.725349999999999</v>
      </c>
      <c r="Q1540">
        <v>0</v>
      </c>
      <c r="R1540">
        <v>-1</v>
      </c>
      <c r="S1540">
        <v>1511.3059699999999</v>
      </c>
      <c r="T1540">
        <v>1011.82545</v>
      </c>
      <c r="U1540">
        <v>-0.33049596171448981</v>
      </c>
      <c r="V1540">
        <v>614.88494000000003</v>
      </c>
      <c r="W1540">
        <v>0.64555249962700345</v>
      </c>
      <c r="X1540">
        <v>10923.82663</v>
      </c>
      <c r="Y1540">
        <v>10191.521559999999</v>
      </c>
      <c r="Z1540">
        <v>-6.7037412328467161E-2</v>
      </c>
      <c r="AC1540" t="s">
        <v>509</v>
      </c>
      <c r="AD1540">
        <v>10191.521559999999</v>
      </c>
      <c r="AF1540" t="s">
        <v>509</v>
      </c>
      <c r="AG1540">
        <v>-6.7037412328467161E-2</v>
      </c>
    </row>
    <row r="1541" spans="1:33" hidden="1">
      <c r="A1541" s="851" t="s">
        <v>5145</v>
      </c>
      <c r="B1541" s="851" t="s">
        <v>509</v>
      </c>
      <c r="C1541" s="854">
        <v>0</v>
      </c>
      <c r="D1541" s="854">
        <v>0</v>
      </c>
      <c r="E1541" s="855" t="s">
        <v>1082</v>
      </c>
      <c r="F1541" s="854">
        <v>66.82208</v>
      </c>
      <c r="G1541" s="854">
        <v>104.17440999999999</v>
      </c>
      <c r="H1541" s="855">
        <v>0.55898185150776492</v>
      </c>
      <c r="I1541" s="854">
        <v>2.8080500000000002</v>
      </c>
      <c r="J1541" s="855">
        <v>36.098488274781431</v>
      </c>
      <c r="K1541" s="854">
        <v>155.92083</v>
      </c>
      <c r="L1541" s="854">
        <v>318.37243999999998</v>
      </c>
      <c r="M1541" s="855">
        <v>1.0418852311137647</v>
      </c>
      <c r="O1541" t="s">
        <v>509</v>
      </c>
      <c r="P1541">
        <v>0</v>
      </c>
      <c r="Q1541">
        <v>0</v>
      </c>
      <c r="R1541" t="s">
        <v>1082</v>
      </c>
      <c r="S1541">
        <v>66.82208</v>
      </c>
      <c r="T1541">
        <v>104.17440999999999</v>
      </c>
      <c r="U1541">
        <v>0.55898185150776492</v>
      </c>
      <c r="V1541">
        <v>2.8080500000000002</v>
      </c>
      <c r="W1541">
        <v>36.098488274781431</v>
      </c>
      <c r="X1541">
        <v>155.92083</v>
      </c>
      <c r="Y1541">
        <v>318.37243999999998</v>
      </c>
      <c r="Z1541">
        <v>1.0418852311137647</v>
      </c>
      <c r="AC1541" t="s">
        <v>509</v>
      </c>
      <c r="AD1541">
        <v>318.37243999999998</v>
      </c>
      <c r="AF1541" t="s">
        <v>509</v>
      </c>
      <c r="AG1541">
        <v>1.0418852311137647</v>
      </c>
    </row>
    <row r="1542" spans="1:33" hidden="1">
      <c r="A1542" s="852" t="s">
        <v>735</v>
      </c>
      <c r="B1542" s="852" t="s">
        <v>509</v>
      </c>
      <c r="C1542" s="856">
        <v>197.11982</v>
      </c>
      <c r="D1542" s="856">
        <v>112.24585</v>
      </c>
      <c r="E1542" s="857">
        <v>-0.4305704520225313</v>
      </c>
      <c r="F1542" s="856">
        <v>24294.656660000001</v>
      </c>
      <c r="G1542" s="856">
        <v>19492.26136</v>
      </c>
      <c r="H1542" s="857">
        <v>-0.1976729026142986</v>
      </c>
      <c r="I1542" s="856">
        <v>4676.7416199999998</v>
      </c>
      <c r="J1542" s="857">
        <v>3.1679149595610978</v>
      </c>
      <c r="K1542" s="856">
        <v>135335.45616999999</v>
      </c>
      <c r="L1542" s="856">
        <v>143538.96025</v>
      </c>
      <c r="M1542" s="857">
        <v>6.0616074398827768E-2</v>
      </c>
      <c r="O1542" t="s">
        <v>509</v>
      </c>
      <c r="P1542">
        <v>197.11982</v>
      </c>
      <c r="Q1542">
        <v>112.24585</v>
      </c>
      <c r="R1542">
        <v>-0.4305704520225313</v>
      </c>
      <c r="S1542">
        <v>24294.656660000001</v>
      </c>
      <c r="T1542">
        <v>19492.26136</v>
      </c>
      <c r="U1542">
        <v>-0.1976729026142986</v>
      </c>
      <c r="V1542">
        <v>4676.7416199999998</v>
      </c>
      <c r="W1542">
        <v>3.1679149595610978</v>
      </c>
      <c r="X1542">
        <v>135335.45616999999</v>
      </c>
      <c r="Y1542">
        <v>143538.96025</v>
      </c>
      <c r="Z1542">
        <v>6.0616074398827768E-2</v>
      </c>
      <c r="AC1542" t="s">
        <v>509</v>
      </c>
      <c r="AD1542">
        <v>143538.96025</v>
      </c>
      <c r="AF1542" t="s">
        <v>509</v>
      </c>
      <c r="AG1542">
        <v>6.0616074398827768E-2</v>
      </c>
    </row>
    <row r="1543" spans="1:33" hidden="1">
      <c r="A1543" s="851" t="s">
        <v>5119</v>
      </c>
      <c r="B1543" s="851" t="s">
        <v>510</v>
      </c>
      <c r="C1543" s="854">
        <v>404.07159999999999</v>
      </c>
      <c r="D1543" s="854">
        <v>56.929549999999999</v>
      </c>
      <c r="E1543" s="855">
        <v>-0.85911024184822693</v>
      </c>
      <c r="F1543" s="854">
        <v>3405.5828700000002</v>
      </c>
      <c r="G1543" s="854">
        <v>3747.1327799999999</v>
      </c>
      <c r="H1543" s="855">
        <v>0.10029117570702351</v>
      </c>
      <c r="I1543" s="854">
        <v>3617.4628200000002</v>
      </c>
      <c r="J1543" s="855">
        <v>3.5845554315883765E-2</v>
      </c>
      <c r="K1543" s="854">
        <v>23692.44472</v>
      </c>
      <c r="L1543" s="854">
        <v>34997.041169999997</v>
      </c>
      <c r="M1543" s="855">
        <v>0.47713929835434876</v>
      </c>
      <c r="O1543" t="s">
        <v>510</v>
      </c>
      <c r="P1543">
        <v>404.07159999999999</v>
      </c>
      <c r="Q1543">
        <v>56.929549999999999</v>
      </c>
      <c r="R1543">
        <v>-0.85911024184822693</v>
      </c>
      <c r="S1543">
        <v>3405.5828700000002</v>
      </c>
      <c r="T1543">
        <v>3747.1327799999999</v>
      </c>
      <c r="U1543">
        <v>0.10029117570702351</v>
      </c>
      <c r="V1543">
        <v>3617.4628200000002</v>
      </c>
      <c r="W1543">
        <v>3.5845554315883765E-2</v>
      </c>
      <c r="X1543">
        <v>23692.44472</v>
      </c>
      <c r="Y1543">
        <v>34997.041169999997</v>
      </c>
      <c r="Z1543">
        <v>0.47713929835434876</v>
      </c>
      <c r="AC1543" t="s">
        <v>510</v>
      </c>
      <c r="AD1543">
        <v>34997.041169999997</v>
      </c>
      <c r="AF1543" t="s">
        <v>510</v>
      </c>
      <c r="AG1543">
        <v>0.47713929835434876</v>
      </c>
    </row>
    <row r="1544" spans="1:33" hidden="1">
      <c r="A1544" s="851" t="s">
        <v>5120</v>
      </c>
      <c r="B1544" s="851" t="s">
        <v>510</v>
      </c>
      <c r="C1544" s="854">
        <v>126.72104</v>
      </c>
      <c r="D1544" s="854">
        <v>0.43030000000000002</v>
      </c>
      <c r="E1544" s="855">
        <v>-0.99660435236326972</v>
      </c>
      <c r="F1544" s="854">
        <v>2567.0718000000002</v>
      </c>
      <c r="G1544" s="854">
        <v>2595.0618800000002</v>
      </c>
      <c r="H1544" s="855">
        <v>1.0903504919496321E-2</v>
      </c>
      <c r="I1544" s="854">
        <v>3351.3935900000001</v>
      </c>
      <c r="J1544" s="855">
        <v>-0.22567677883515913</v>
      </c>
      <c r="K1544" s="854">
        <v>30992.639810000001</v>
      </c>
      <c r="L1544" s="854">
        <v>29076.088970000001</v>
      </c>
      <c r="M1544" s="855">
        <v>-6.1838902776575111E-2</v>
      </c>
      <c r="O1544" t="s">
        <v>510</v>
      </c>
      <c r="P1544">
        <v>126.72104</v>
      </c>
      <c r="Q1544">
        <v>0.43030000000000002</v>
      </c>
      <c r="R1544">
        <v>-0.99660435236326972</v>
      </c>
      <c r="S1544">
        <v>2567.0718000000002</v>
      </c>
      <c r="T1544">
        <v>2595.0618800000002</v>
      </c>
      <c r="U1544">
        <v>1.0903504919496321E-2</v>
      </c>
      <c r="V1544">
        <v>3351.3935900000001</v>
      </c>
      <c r="W1544">
        <v>-0.22567677883515913</v>
      </c>
      <c r="X1544">
        <v>30992.639810000001</v>
      </c>
      <c r="Y1544">
        <v>29076.088970000001</v>
      </c>
      <c r="Z1544">
        <v>-6.1838902776575111E-2</v>
      </c>
      <c r="AC1544" t="s">
        <v>510</v>
      </c>
      <c r="AD1544">
        <v>29076.088970000001</v>
      </c>
      <c r="AF1544" t="s">
        <v>510</v>
      </c>
      <c r="AG1544">
        <v>-6.1838902776575111E-2</v>
      </c>
    </row>
    <row r="1545" spans="1:33" hidden="1">
      <c r="A1545" s="851" t="s">
        <v>5121</v>
      </c>
      <c r="B1545" s="851" t="s">
        <v>510</v>
      </c>
      <c r="C1545" s="854">
        <v>199.08691999999999</v>
      </c>
      <c r="D1545" s="854">
        <v>155.33403000000001</v>
      </c>
      <c r="E1545" s="855">
        <v>-0.21976777781282664</v>
      </c>
      <c r="F1545" s="854">
        <v>5871.6176500000001</v>
      </c>
      <c r="G1545" s="854">
        <v>7251.54853</v>
      </c>
      <c r="H1545" s="855">
        <v>0.23501715579181148</v>
      </c>
      <c r="I1545" s="854">
        <v>8096.3370400000003</v>
      </c>
      <c r="J1545" s="855">
        <v>-0.10434206306213756</v>
      </c>
      <c r="K1545" s="854">
        <v>69545.112550000005</v>
      </c>
      <c r="L1545" s="854">
        <v>68310.134550000002</v>
      </c>
      <c r="M1545" s="855">
        <v>-1.7757940920896553E-2</v>
      </c>
      <c r="O1545" t="s">
        <v>510</v>
      </c>
      <c r="P1545">
        <v>199.08691999999999</v>
      </c>
      <c r="Q1545">
        <v>155.33403000000001</v>
      </c>
      <c r="R1545">
        <v>-0.21976777781282664</v>
      </c>
      <c r="S1545">
        <v>5871.6176500000001</v>
      </c>
      <c r="T1545">
        <v>7251.54853</v>
      </c>
      <c r="U1545">
        <v>0.23501715579181148</v>
      </c>
      <c r="V1545">
        <v>8096.3370400000003</v>
      </c>
      <c r="W1545">
        <v>-0.10434206306213756</v>
      </c>
      <c r="X1545">
        <v>69545.112550000005</v>
      </c>
      <c r="Y1545">
        <v>68310.134550000002</v>
      </c>
      <c r="Z1545">
        <v>-1.7757940920896553E-2</v>
      </c>
      <c r="AC1545" t="s">
        <v>510</v>
      </c>
      <c r="AD1545">
        <v>68310.134550000002</v>
      </c>
      <c r="AF1545" t="s">
        <v>510</v>
      </c>
      <c r="AG1545">
        <v>-1.7757940920896553E-2</v>
      </c>
    </row>
    <row r="1546" spans="1:33" hidden="1">
      <c r="A1546" s="851" t="s">
        <v>5122</v>
      </c>
      <c r="B1546" s="851" t="s">
        <v>510</v>
      </c>
      <c r="C1546" s="854">
        <v>4.8900000000000002E-3</v>
      </c>
      <c r="D1546" s="854">
        <v>0</v>
      </c>
      <c r="E1546" s="855">
        <v>-1</v>
      </c>
      <c r="F1546" s="854">
        <v>39.39996</v>
      </c>
      <c r="G1546" s="854">
        <v>6.44</v>
      </c>
      <c r="H1546" s="855">
        <v>-0.83654805740919536</v>
      </c>
      <c r="I1546" s="854">
        <v>22.019819999999999</v>
      </c>
      <c r="J1546" s="855">
        <v>-0.70753621055939608</v>
      </c>
      <c r="K1546" s="854">
        <v>723.49216999999999</v>
      </c>
      <c r="L1546" s="854">
        <v>268.51465000000002</v>
      </c>
      <c r="M1546" s="855">
        <v>-0.62886308776499955</v>
      </c>
      <c r="O1546" t="s">
        <v>510</v>
      </c>
      <c r="P1546">
        <v>4.8900000000000002E-3</v>
      </c>
      <c r="Q1546">
        <v>0</v>
      </c>
      <c r="R1546">
        <v>-1</v>
      </c>
      <c r="S1546">
        <v>39.39996</v>
      </c>
      <c r="T1546">
        <v>6.44</v>
      </c>
      <c r="U1546">
        <v>-0.83654805740919536</v>
      </c>
      <c r="V1546">
        <v>22.019819999999999</v>
      </c>
      <c r="W1546">
        <v>-0.70753621055939608</v>
      </c>
      <c r="X1546">
        <v>723.49216999999999</v>
      </c>
      <c r="Y1546">
        <v>268.51465000000002</v>
      </c>
      <c r="Z1546">
        <v>-0.62886308776499955</v>
      </c>
      <c r="AC1546" t="s">
        <v>510</v>
      </c>
      <c r="AD1546">
        <v>268.51465000000002</v>
      </c>
      <c r="AF1546" t="s">
        <v>510</v>
      </c>
      <c r="AG1546">
        <v>-0.62886308776499955</v>
      </c>
    </row>
    <row r="1547" spans="1:33" hidden="1">
      <c r="A1547" s="851" t="s">
        <v>5123</v>
      </c>
      <c r="B1547" s="851" t="s">
        <v>510</v>
      </c>
      <c r="C1547" s="854">
        <v>0</v>
      </c>
      <c r="D1547" s="854">
        <v>0</v>
      </c>
      <c r="E1547" s="855" t="s">
        <v>1082</v>
      </c>
      <c r="F1547" s="854">
        <v>0.02</v>
      </c>
      <c r="G1547" s="854">
        <v>4.9300000000000004E-3</v>
      </c>
      <c r="H1547" s="855">
        <v>-0.75349999999999995</v>
      </c>
      <c r="I1547" s="854">
        <v>9.8674199999999992</v>
      </c>
      <c r="J1547" s="855">
        <v>-0.99950037598480657</v>
      </c>
      <c r="K1547" s="854">
        <v>36.643529999999998</v>
      </c>
      <c r="L1547" s="854">
        <v>42.295310000000001</v>
      </c>
      <c r="M1547" s="855">
        <v>0.15423677795234259</v>
      </c>
      <c r="O1547" t="s">
        <v>510</v>
      </c>
      <c r="P1547">
        <v>0</v>
      </c>
      <c r="Q1547">
        <v>0</v>
      </c>
      <c r="R1547" t="s">
        <v>1082</v>
      </c>
      <c r="S1547">
        <v>0.02</v>
      </c>
      <c r="T1547">
        <v>4.9300000000000004E-3</v>
      </c>
      <c r="U1547">
        <v>-0.75349999999999995</v>
      </c>
      <c r="V1547">
        <v>9.8674199999999992</v>
      </c>
      <c r="W1547">
        <v>-0.99950037598480657</v>
      </c>
      <c r="X1547">
        <v>36.643529999999998</v>
      </c>
      <c r="Y1547">
        <v>42.295310000000001</v>
      </c>
      <c r="Z1547">
        <v>0.15423677795234259</v>
      </c>
      <c r="AC1547" t="s">
        <v>510</v>
      </c>
      <c r="AD1547">
        <v>42.295310000000001</v>
      </c>
      <c r="AF1547" t="s">
        <v>510</v>
      </c>
      <c r="AG1547">
        <v>0.15423677795234259</v>
      </c>
    </row>
    <row r="1548" spans="1:33">
      <c r="A1548" s="851" t="s">
        <v>5124</v>
      </c>
      <c r="B1548" s="851" t="s">
        <v>510</v>
      </c>
      <c r="C1548" s="854">
        <v>107.99737</v>
      </c>
      <c r="D1548" s="854">
        <v>11.445740000000001</v>
      </c>
      <c r="E1548" s="855">
        <v>-0.89401834507636624</v>
      </c>
      <c r="F1548" s="854">
        <v>2539.72748</v>
      </c>
      <c r="G1548" s="854">
        <v>2487.9732300000001</v>
      </c>
      <c r="H1548" s="855">
        <v>-2.0377875345901297E-2</v>
      </c>
      <c r="I1548" s="854">
        <v>2533.3923599999998</v>
      </c>
      <c r="J1548" s="855">
        <v>-1.7928186220629416E-2</v>
      </c>
      <c r="K1548" s="854">
        <v>20785.813409999999</v>
      </c>
      <c r="L1548" s="854">
        <v>26856.650519999999</v>
      </c>
      <c r="M1548" s="855">
        <v>0.29206637191688323</v>
      </c>
      <c r="O1548" t="s">
        <v>510</v>
      </c>
      <c r="P1548">
        <v>107.99737</v>
      </c>
      <c r="Q1548">
        <v>11.445740000000001</v>
      </c>
      <c r="R1548">
        <v>-0.89401834507636624</v>
      </c>
      <c r="S1548">
        <v>2539.72748</v>
      </c>
      <c r="T1548">
        <v>2487.9732300000001</v>
      </c>
      <c r="U1548">
        <v>-2.0377875345901297E-2</v>
      </c>
      <c r="V1548">
        <v>2533.3923599999998</v>
      </c>
      <c r="W1548">
        <v>-1.7928186220629416E-2</v>
      </c>
      <c r="X1548">
        <v>20785.813409999999</v>
      </c>
      <c r="Y1548">
        <v>26856.650519999999</v>
      </c>
      <c r="Z1548">
        <v>0.29206637191688323</v>
      </c>
      <c r="AC1548" t="s">
        <v>510</v>
      </c>
      <c r="AD1548">
        <v>26856.650519999999</v>
      </c>
      <c r="AF1548" t="s">
        <v>510</v>
      </c>
      <c r="AG1548">
        <v>0.29206637191688323</v>
      </c>
    </row>
    <row r="1549" spans="1:33" hidden="1">
      <c r="A1549" s="851" t="s">
        <v>5125</v>
      </c>
      <c r="B1549" s="851" t="s">
        <v>510</v>
      </c>
      <c r="C1549" s="854">
        <v>0</v>
      </c>
      <c r="D1549" s="854">
        <v>0</v>
      </c>
      <c r="E1549" s="855" t="s">
        <v>1082</v>
      </c>
      <c r="F1549" s="854">
        <v>289.25405000000001</v>
      </c>
      <c r="G1549" s="854">
        <v>3598.2791900000002</v>
      </c>
      <c r="H1549" s="855">
        <v>11.439857592313746</v>
      </c>
      <c r="I1549" s="854">
        <v>4495.8270599999996</v>
      </c>
      <c r="J1549" s="855">
        <v>-0.19964021258415565</v>
      </c>
      <c r="K1549" s="854">
        <v>11719.70703</v>
      </c>
      <c r="L1549" s="854">
        <v>10362.525180000001</v>
      </c>
      <c r="M1549" s="855">
        <v>-0.11580339393518091</v>
      </c>
      <c r="O1549" t="s">
        <v>510</v>
      </c>
      <c r="P1549">
        <v>0</v>
      </c>
      <c r="Q1549">
        <v>0</v>
      </c>
      <c r="R1549" t="s">
        <v>1082</v>
      </c>
      <c r="S1549">
        <v>289.25405000000001</v>
      </c>
      <c r="T1549">
        <v>3598.2791900000002</v>
      </c>
      <c r="U1549">
        <v>11.439857592313746</v>
      </c>
      <c r="V1549">
        <v>4495.8270599999996</v>
      </c>
      <c r="W1549">
        <v>-0.19964021258415565</v>
      </c>
      <c r="X1549">
        <v>11719.70703</v>
      </c>
      <c r="Y1549">
        <v>10362.525180000001</v>
      </c>
      <c r="Z1549">
        <v>-0.11580339393518091</v>
      </c>
      <c r="AC1549" t="s">
        <v>510</v>
      </c>
      <c r="AD1549">
        <v>10362.525180000001</v>
      </c>
      <c r="AF1549" t="s">
        <v>510</v>
      </c>
      <c r="AG1549">
        <v>-0.11580339393518091</v>
      </c>
    </row>
    <row r="1550" spans="1:33" hidden="1">
      <c r="A1550" s="851" t="s">
        <v>5126</v>
      </c>
      <c r="B1550" s="851" t="s">
        <v>510</v>
      </c>
      <c r="C1550" s="854">
        <v>2.5200000000000001E-3</v>
      </c>
      <c r="D1550" s="854">
        <v>0</v>
      </c>
      <c r="E1550" s="855">
        <v>-1</v>
      </c>
      <c r="F1550" s="854">
        <v>10.415480000000001</v>
      </c>
      <c r="G1550" s="854">
        <v>11.09984</v>
      </c>
      <c r="H1550" s="855">
        <v>6.5706045232672983E-2</v>
      </c>
      <c r="I1550" s="854">
        <v>12.337910000000001</v>
      </c>
      <c r="J1550" s="855">
        <v>-0.10034681724862637</v>
      </c>
      <c r="K1550" s="854">
        <v>205.44461999999999</v>
      </c>
      <c r="L1550" s="854">
        <v>137.59647000000001</v>
      </c>
      <c r="M1550" s="855">
        <v>-0.33025031271200955</v>
      </c>
      <c r="O1550" t="s">
        <v>510</v>
      </c>
      <c r="P1550">
        <v>2.5200000000000001E-3</v>
      </c>
      <c r="Q1550">
        <v>0</v>
      </c>
      <c r="R1550">
        <v>-1</v>
      </c>
      <c r="S1550">
        <v>10.415480000000001</v>
      </c>
      <c r="T1550">
        <v>11.09984</v>
      </c>
      <c r="U1550">
        <v>6.5706045232672983E-2</v>
      </c>
      <c r="V1550">
        <v>12.337910000000001</v>
      </c>
      <c r="W1550">
        <v>-0.10034681724862637</v>
      </c>
      <c r="X1550">
        <v>205.44461999999999</v>
      </c>
      <c r="Y1550">
        <v>137.59647000000001</v>
      </c>
      <c r="Z1550">
        <v>-0.33025031271200955</v>
      </c>
      <c r="AC1550" t="s">
        <v>510</v>
      </c>
      <c r="AD1550">
        <v>137.59647000000001</v>
      </c>
      <c r="AF1550" t="s">
        <v>510</v>
      </c>
      <c r="AG1550">
        <v>-0.33025031271200955</v>
      </c>
    </row>
    <row r="1551" spans="1:33" hidden="1">
      <c r="A1551" s="851" t="s">
        <v>5127</v>
      </c>
      <c r="B1551" s="851" t="s">
        <v>510</v>
      </c>
      <c r="C1551" s="854">
        <v>0</v>
      </c>
      <c r="D1551" s="854">
        <v>0</v>
      </c>
      <c r="E1551" s="855" t="s">
        <v>1082</v>
      </c>
      <c r="F1551" s="854">
        <v>51.593449999999997</v>
      </c>
      <c r="G1551" s="854">
        <v>151.15254999999999</v>
      </c>
      <c r="H1551" s="855">
        <v>1.9296848727890845</v>
      </c>
      <c r="I1551" s="854">
        <v>137.60443000000001</v>
      </c>
      <c r="J1551" s="855">
        <v>9.8457004618237809E-2</v>
      </c>
      <c r="K1551" s="854">
        <v>595.82686999999999</v>
      </c>
      <c r="L1551" s="854">
        <v>753.97478999999998</v>
      </c>
      <c r="M1551" s="855">
        <v>0.26542596173952338</v>
      </c>
      <c r="O1551" t="s">
        <v>510</v>
      </c>
      <c r="P1551">
        <v>0</v>
      </c>
      <c r="Q1551">
        <v>0</v>
      </c>
      <c r="R1551" t="s">
        <v>1082</v>
      </c>
      <c r="S1551">
        <v>51.593449999999997</v>
      </c>
      <c r="T1551">
        <v>151.15254999999999</v>
      </c>
      <c r="U1551">
        <v>1.9296848727890845</v>
      </c>
      <c r="V1551">
        <v>137.60443000000001</v>
      </c>
      <c r="W1551">
        <v>9.8457004618237809E-2</v>
      </c>
      <c r="X1551">
        <v>595.82686999999999</v>
      </c>
      <c r="Y1551">
        <v>753.97478999999998</v>
      </c>
      <c r="Z1551">
        <v>0.26542596173952338</v>
      </c>
      <c r="AC1551" t="s">
        <v>510</v>
      </c>
      <c r="AD1551">
        <v>753.97478999999998</v>
      </c>
      <c r="AF1551" t="s">
        <v>510</v>
      </c>
      <c r="AG1551">
        <v>0.26542596173952338</v>
      </c>
    </row>
    <row r="1552" spans="1:33" hidden="1">
      <c r="A1552" s="851" t="s">
        <v>5128</v>
      </c>
      <c r="B1552" s="851" t="s">
        <v>510</v>
      </c>
      <c r="C1552" s="854">
        <v>57.509540000000001</v>
      </c>
      <c r="D1552" s="854">
        <v>0</v>
      </c>
      <c r="E1552" s="855">
        <v>-1</v>
      </c>
      <c r="F1552" s="854">
        <v>1708.17877</v>
      </c>
      <c r="G1552" s="854">
        <v>1494.4895300000001</v>
      </c>
      <c r="H1552" s="855">
        <v>-0.12509770274220178</v>
      </c>
      <c r="I1552" s="854">
        <v>1107.38417</v>
      </c>
      <c r="J1552" s="855">
        <v>0.34956735926611637</v>
      </c>
      <c r="K1552" s="854">
        <v>16292.263059999999</v>
      </c>
      <c r="L1552" s="854">
        <v>14334.91409</v>
      </c>
      <c r="M1552" s="855">
        <v>-0.12013978431305783</v>
      </c>
      <c r="O1552" t="s">
        <v>510</v>
      </c>
      <c r="P1552">
        <v>57.509540000000001</v>
      </c>
      <c r="Q1552">
        <v>0</v>
      </c>
      <c r="R1552">
        <v>-1</v>
      </c>
      <c r="S1552">
        <v>1708.17877</v>
      </c>
      <c r="T1552">
        <v>1494.4895300000001</v>
      </c>
      <c r="U1552">
        <v>-0.12509770274220178</v>
      </c>
      <c r="V1552">
        <v>1107.38417</v>
      </c>
      <c r="W1552">
        <v>0.34956735926611637</v>
      </c>
      <c r="X1552">
        <v>16292.263059999999</v>
      </c>
      <c r="Y1552">
        <v>14334.91409</v>
      </c>
      <c r="Z1552">
        <v>-0.12013978431305783</v>
      </c>
      <c r="AC1552" t="s">
        <v>510</v>
      </c>
      <c r="AD1552">
        <v>14334.91409</v>
      </c>
      <c r="AF1552" t="s">
        <v>510</v>
      </c>
      <c r="AG1552">
        <v>-0.12013978431305783</v>
      </c>
    </row>
    <row r="1553" spans="1:33" hidden="1">
      <c r="A1553" s="851" t="s">
        <v>5129</v>
      </c>
      <c r="B1553" s="851" t="s">
        <v>510</v>
      </c>
      <c r="C1553" s="854">
        <v>52.328679999999999</v>
      </c>
      <c r="D1553" s="854">
        <v>0</v>
      </c>
      <c r="E1553" s="855">
        <v>-1</v>
      </c>
      <c r="F1553" s="854">
        <v>1088.1320499999999</v>
      </c>
      <c r="G1553" s="854">
        <v>2395.1035900000002</v>
      </c>
      <c r="H1553" s="855">
        <v>1.2011148279292025</v>
      </c>
      <c r="I1553" s="854">
        <v>2510.3135299999999</v>
      </c>
      <c r="J1553" s="855">
        <v>-4.5894641694418037E-2</v>
      </c>
      <c r="K1553" s="854">
        <v>10304.90754</v>
      </c>
      <c r="L1553" s="854">
        <v>19424.290819999998</v>
      </c>
      <c r="M1553" s="855">
        <v>0.88495537146760261</v>
      </c>
      <c r="O1553" t="s">
        <v>510</v>
      </c>
      <c r="P1553">
        <v>52.328679999999999</v>
      </c>
      <c r="Q1553">
        <v>0</v>
      </c>
      <c r="R1553">
        <v>-1</v>
      </c>
      <c r="S1553">
        <v>1088.1320499999999</v>
      </c>
      <c r="T1553">
        <v>2395.1035900000002</v>
      </c>
      <c r="U1553">
        <v>1.2011148279292025</v>
      </c>
      <c r="V1553">
        <v>2510.3135299999999</v>
      </c>
      <c r="W1553">
        <v>-4.5894641694418037E-2</v>
      </c>
      <c r="X1553">
        <v>10304.90754</v>
      </c>
      <c r="Y1553">
        <v>19424.290819999998</v>
      </c>
      <c r="Z1553">
        <v>0.88495537146760261</v>
      </c>
      <c r="AC1553" t="s">
        <v>510</v>
      </c>
      <c r="AD1553">
        <v>19424.290819999998</v>
      </c>
      <c r="AF1553" t="s">
        <v>510</v>
      </c>
      <c r="AG1553">
        <v>0.88495537146760261</v>
      </c>
    </row>
    <row r="1554" spans="1:33" hidden="1">
      <c r="A1554" s="851" t="s">
        <v>5130</v>
      </c>
      <c r="B1554" s="851" t="s">
        <v>510</v>
      </c>
      <c r="C1554" s="854">
        <v>236.60912999999999</v>
      </c>
      <c r="D1554" s="854">
        <v>2.0696500000000002</v>
      </c>
      <c r="E1554" s="855">
        <v>-0.99125287346265967</v>
      </c>
      <c r="F1554" s="854">
        <v>3685.7419</v>
      </c>
      <c r="G1554" s="854">
        <v>3188.8164700000002</v>
      </c>
      <c r="H1554" s="855">
        <v>-0.1348237189370205</v>
      </c>
      <c r="I1554" s="854">
        <v>3814.86211</v>
      </c>
      <c r="J1554" s="855">
        <v>-0.16410701670158134</v>
      </c>
      <c r="K1554" s="854">
        <v>40142.864869999998</v>
      </c>
      <c r="L1554" s="854">
        <v>44508.393210000002</v>
      </c>
      <c r="M1554" s="855">
        <v>0.10874979536556451</v>
      </c>
      <c r="O1554" t="s">
        <v>510</v>
      </c>
      <c r="P1554">
        <v>236.60912999999999</v>
      </c>
      <c r="Q1554">
        <v>2.0696500000000002</v>
      </c>
      <c r="R1554">
        <v>-0.99125287346265967</v>
      </c>
      <c r="S1554">
        <v>3685.7419</v>
      </c>
      <c r="T1554">
        <v>3188.8164700000002</v>
      </c>
      <c r="U1554">
        <v>-0.1348237189370205</v>
      </c>
      <c r="V1554">
        <v>3814.86211</v>
      </c>
      <c r="W1554">
        <v>-0.16410701670158134</v>
      </c>
      <c r="X1554">
        <v>40142.864869999998</v>
      </c>
      <c r="Y1554">
        <v>44508.393210000002</v>
      </c>
      <c r="Z1554">
        <v>0.10874979536556451</v>
      </c>
      <c r="AC1554" t="s">
        <v>510</v>
      </c>
      <c r="AD1554">
        <v>44508.393210000002</v>
      </c>
      <c r="AF1554" t="s">
        <v>510</v>
      </c>
      <c r="AG1554">
        <v>0.10874979536556451</v>
      </c>
    </row>
    <row r="1555" spans="1:33" hidden="1">
      <c r="A1555" s="851" t="s">
        <v>5131</v>
      </c>
      <c r="B1555" s="851" t="s">
        <v>510</v>
      </c>
      <c r="C1555" s="854">
        <v>405.48446999999999</v>
      </c>
      <c r="D1555" s="854">
        <v>9.9569200000000002</v>
      </c>
      <c r="E1555" s="855">
        <v>-0.97544438631644759</v>
      </c>
      <c r="F1555" s="854">
        <v>5020.567</v>
      </c>
      <c r="G1555" s="854">
        <v>3938.4997899999998</v>
      </c>
      <c r="H1555" s="855">
        <v>-0.215526893675555</v>
      </c>
      <c r="I1555" s="854">
        <v>3891.8124699999998</v>
      </c>
      <c r="J1555" s="855">
        <v>1.1996292308503742E-2</v>
      </c>
      <c r="K1555" s="854">
        <v>41503.496440000003</v>
      </c>
      <c r="L1555" s="854">
        <v>41499.093119999998</v>
      </c>
      <c r="M1555" s="855">
        <v>-1.0609515770243494E-4</v>
      </c>
      <c r="O1555" t="s">
        <v>510</v>
      </c>
      <c r="P1555">
        <v>405.48446999999999</v>
      </c>
      <c r="Q1555">
        <v>9.9569200000000002</v>
      </c>
      <c r="R1555">
        <v>-0.97544438631644759</v>
      </c>
      <c r="S1555">
        <v>5020.567</v>
      </c>
      <c r="T1555">
        <v>3938.4997899999998</v>
      </c>
      <c r="U1555">
        <v>-0.215526893675555</v>
      </c>
      <c r="V1555">
        <v>3891.8124699999998</v>
      </c>
      <c r="W1555">
        <v>1.1996292308503742E-2</v>
      </c>
      <c r="X1555">
        <v>41503.496440000003</v>
      </c>
      <c r="Y1555">
        <v>41499.093119999998</v>
      </c>
      <c r="Z1555">
        <v>-1.0609515770243494E-4</v>
      </c>
      <c r="AC1555" t="s">
        <v>510</v>
      </c>
      <c r="AD1555">
        <v>41499.093119999998</v>
      </c>
      <c r="AF1555" t="s">
        <v>510</v>
      </c>
      <c r="AG1555">
        <v>-1.0609515770243494E-4</v>
      </c>
    </row>
    <row r="1556" spans="1:33" hidden="1">
      <c r="A1556" s="851" t="s">
        <v>5132</v>
      </c>
      <c r="B1556" s="851" t="s">
        <v>510</v>
      </c>
      <c r="C1556" s="854">
        <v>0</v>
      </c>
      <c r="D1556" s="854">
        <v>0</v>
      </c>
      <c r="E1556" s="855" t="s">
        <v>1082</v>
      </c>
      <c r="F1556" s="854">
        <v>925.75939000000005</v>
      </c>
      <c r="G1556" s="854">
        <v>83.368139999999997</v>
      </c>
      <c r="H1556" s="855">
        <v>-0.90994621183372493</v>
      </c>
      <c r="I1556" s="854">
        <v>930.25510999999995</v>
      </c>
      <c r="J1556" s="855">
        <v>-0.91038142214558759</v>
      </c>
      <c r="K1556" s="854">
        <v>2862.9231500000001</v>
      </c>
      <c r="L1556" s="854">
        <v>4315.7970100000002</v>
      </c>
      <c r="M1556" s="855">
        <v>0.50747916862525644</v>
      </c>
      <c r="O1556" t="s">
        <v>510</v>
      </c>
      <c r="P1556">
        <v>0</v>
      </c>
      <c r="Q1556">
        <v>0</v>
      </c>
      <c r="R1556" t="s">
        <v>1082</v>
      </c>
      <c r="S1556">
        <v>925.75939000000005</v>
      </c>
      <c r="T1556">
        <v>83.368139999999997</v>
      </c>
      <c r="U1556">
        <v>-0.90994621183372493</v>
      </c>
      <c r="V1556">
        <v>930.25510999999995</v>
      </c>
      <c r="W1556">
        <v>-0.91038142214558759</v>
      </c>
      <c r="X1556">
        <v>2862.9231500000001</v>
      </c>
      <c r="Y1556">
        <v>4315.7970100000002</v>
      </c>
      <c r="Z1556">
        <v>0.50747916862525644</v>
      </c>
      <c r="AC1556" t="s">
        <v>510</v>
      </c>
      <c r="AD1556">
        <v>4315.7970100000002</v>
      </c>
      <c r="AF1556" t="s">
        <v>510</v>
      </c>
      <c r="AG1556">
        <v>0.50747916862525644</v>
      </c>
    </row>
    <row r="1557" spans="1:33" hidden="1">
      <c r="A1557" s="851" t="s">
        <v>5133</v>
      </c>
      <c r="B1557" s="851" t="s">
        <v>510</v>
      </c>
      <c r="C1557" s="854">
        <v>1.034E-2</v>
      </c>
      <c r="D1557" s="854">
        <v>0</v>
      </c>
      <c r="E1557" s="855">
        <v>-1</v>
      </c>
      <c r="F1557" s="854">
        <v>71.820139999999995</v>
      </c>
      <c r="G1557" s="854">
        <v>224.58482000000001</v>
      </c>
      <c r="H1557" s="855">
        <v>2.1270451436045659</v>
      </c>
      <c r="I1557" s="854">
        <v>101.78218</v>
      </c>
      <c r="J1557" s="855">
        <v>1.2065239710919928</v>
      </c>
      <c r="K1557" s="854">
        <v>2133.7401300000001</v>
      </c>
      <c r="L1557" s="854">
        <v>1724.9331299999999</v>
      </c>
      <c r="M1557" s="855">
        <v>-0.1915917473980302</v>
      </c>
      <c r="O1557" t="s">
        <v>510</v>
      </c>
      <c r="P1557">
        <v>1.034E-2</v>
      </c>
      <c r="Q1557">
        <v>0</v>
      </c>
      <c r="R1557">
        <v>-1</v>
      </c>
      <c r="S1557">
        <v>71.820139999999995</v>
      </c>
      <c r="T1557">
        <v>224.58482000000001</v>
      </c>
      <c r="U1557">
        <v>2.1270451436045659</v>
      </c>
      <c r="V1557">
        <v>101.78218</v>
      </c>
      <c r="W1557">
        <v>1.2065239710919928</v>
      </c>
      <c r="X1557">
        <v>2133.7401300000001</v>
      </c>
      <c r="Y1557">
        <v>1724.9331299999999</v>
      </c>
      <c r="Z1557">
        <v>-0.1915917473980302</v>
      </c>
      <c r="AC1557" t="s">
        <v>510</v>
      </c>
      <c r="AD1557">
        <v>1724.9331299999999</v>
      </c>
      <c r="AF1557" t="s">
        <v>510</v>
      </c>
      <c r="AG1557">
        <v>-0.1915917473980302</v>
      </c>
    </row>
    <row r="1558" spans="1:33" hidden="1">
      <c r="A1558" s="851" t="s">
        <v>5134</v>
      </c>
      <c r="B1558" s="851" t="s">
        <v>510</v>
      </c>
      <c r="C1558" s="854">
        <v>109.43947</v>
      </c>
      <c r="D1558" s="854">
        <v>3.771E-2</v>
      </c>
      <c r="E1558" s="855">
        <v>-0.99965542596286328</v>
      </c>
      <c r="F1558" s="854">
        <v>2929.5996399999999</v>
      </c>
      <c r="G1558" s="854">
        <v>2865.8469599999999</v>
      </c>
      <c r="H1558" s="855">
        <v>-2.176156739287427E-2</v>
      </c>
      <c r="I1558" s="854">
        <v>5815.3137999999999</v>
      </c>
      <c r="J1558" s="855">
        <v>-0.50718962749697183</v>
      </c>
      <c r="K1558" s="854">
        <v>39876.288560000001</v>
      </c>
      <c r="L1558" s="854">
        <v>52481.756329999997</v>
      </c>
      <c r="M1558" s="855">
        <v>0.31611436834280937</v>
      </c>
      <c r="O1558" t="s">
        <v>510</v>
      </c>
      <c r="P1558">
        <v>109.43947</v>
      </c>
      <c r="Q1558">
        <v>3.771E-2</v>
      </c>
      <c r="R1558">
        <v>-0.99965542596286328</v>
      </c>
      <c r="S1558">
        <v>2929.5996399999999</v>
      </c>
      <c r="T1558">
        <v>2865.8469599999999</v>
      </c>
      <c r="U1558">
        <v>-2.176156739287427E-2</v>
      </c>
      <c r="V1558">
        <v>5815.3137999999999</v>
      </c>
      <c r="W1558">
        <v>-0.50718962749697183</v>
      </c>
      <c r="X1558">
        <v>39876.288560000001</v>
      </c>
      <c r="Y1558">
        <v>52481.756329999997</v>
      </c>
      <c r="Z1558">
        <v>0.31611436834280937</v>
      </c>
      <c r="AC1558" t="s">
        <v>510</v>
      </c>
      <c r="AD1558">
        <v>52481.756329999997</v>
      </c>
      <c r="AF1558" t="s">
        <v>510</v>
      </c>
      <c r="AG1558">
        <v>0.31611436834280937</v>
      </c>
    </row>
    <row r="1559" spans="1:33" hidden="1">
      <c r="A1559" s="851" t="s">
        <v>5135</v>
      </c>
      <c r="B1559" s="851" t="s">
        <v>510</v>
      </c>
      <c r="C1559" s="854">
        <v>14.8005</v>
      </c>
      <c r="D1559" s="854">
        <v>0</v>
      </c>
      <c r="E1559" s="855">
        <v>-1</v>
      </c>
      <c r="F1559" s="854">
        <v>540.15450999999996</v>
      </c>
      <c r="G1559" s="854">
        <v>340.70186999999999</v>
      </c>
      <c r="H1559" s="855">
        <v>-0.36925108706395882</v>
      </c>
      <c r="I1559" s="854">
        <v>591.86134000000004</v>
      </c>
      <c r="J1559" s="855">
        <v>-0.42435525523596462</v>
      </c>
      <c r="K1559" s="854">
        <v>9237.4455400000006</v>
      </c>
      <c r="L1559" s="854">
        <v>7599.4694799999997</v>
      </c>
      <c r="M1559" s="855">
        <v>-0.1773191574345131</v>
      </c>
      <c r="O1559" t="s">
        <v>510</v>
      </c>
      <c r="P1559">
        <v>14.8005</v>
      </c>
      <c r="Q1559">
        <v>0</v>
      </c>
      <c r="R1559">
        <v>-1</v>
      </c>
      <c r="S1559">
        <v>540.15450999999996</v>
      </c>
      <c r="T1559">
        <v>340.70186999999999</v>
      </c>
      <c r="U1559">
        <v>-0.36925108706395882</v>
      </c>
      <c r="V1559">
        <v>591.86134000000004</v>
      </c>
      <c r="W1559">
        <v>-0.42435525523596462</v>
      </c>
      <c r="X1559">
        <v>9237.4455400000006</v>
      </c>
      <c r="Y1559">
        <v>7599.4694799999997</v>
      </c>
      <c r="Z1559">
        <v>-0.1773191574345131</v>
      </c>
      <c r="AC1559" t="s">
        <v>510</v>
      </c>
      <c r="AD1559">
        <v>7599.4694799999997</v>
      </c>
      <c r="AF1559" t="s">
        <v>510</v>
      </c>
      <c r="AG1559">
        <v>-0.1773191574345131</v>
      </c>
    </row>
    <row r="1560" spans="1:33" hidden="1">
      <c r="A1560" s="851" t="s">
        <v>5136</v>
      </c>
      <c r="B1560" s="851" t="s">
        <v>510</v>
      </c>
      <c r="C1560" s="854">
        <v>171.30307999999999</v>
      </c>
      <c r="D1560" s="854">
        <v>0.93630999999999998</v>
      </c>
      <c r="E1560" s="855">
        <v>-0.99453419051192771</v>
      </c>
      <c r="F1560" s="854">
        <v>1151.33332</v>
      </c>
      <c r="G1560" s="854">
        <v>1453.35592</v>
      </c>
      <c r="H1560" s="855">
        <v>0.26232420685957392</v>
      </c>
      <c r="I1560" s="854">
        <v>1552.0158699999999</v>
      </c>
      <c r="J1560" s="855">
        <v>-6.3568905387546004E-2</v>
      </c>
      <c r="K1560" s="854">
        <v>11685.600640000001</v>
      </c>
      <c r="L1560" s="854">
        <v>13505.329089999999</v>
      </c>
      <c r="M1560" s="855">
        <v>0.15572399794076808</v>
      </c>
      <c r="O1560" t="s">
        <v>510</v>
      </c>
      <c r="P1560">
        <v>171.30307999999999</v>
      </c>
      <c r="Q1560">
        <v>0.93630999999999998</v>
      </c>
      <c r="R1560">
        <v>-0.99453419051192771</v>
      </c>
      <c r="S1560">
        <v>1151.33332</v>
      </c>
      <c r="T1560">
        <v>1453.35592</v>
      </c>
      <c r="U1560">
        <v>0.26232420685957392</v>
      </c>
      <c r="V1560">
        <v>1552.0158699999999</v>
      </c>
      <c r="W1560">
        <v>-6.3568905387546004E-2</v>
      </c>
      <c r="X1560">
        <v>11685.600640000001</v>
      </c>
      <c r="Y1560">
        <v>13505.329089999999</v>
      </c>
      <c r="Z1560">
        <v>0.15572399794076808</v>
      </c>
      <c r="AC1560" t="s">
        <v>510</v>
      </c>
      <c r="AD1560">
        <v>13505.329089999999</v>
      </c>
      <c r="AF1560" t="s">
        <v>510</v>
      </c>
      <c r="AG1560">
        <v>0.15572399794076808</v>
      </c>
    </row>
    <row r="1561" spans="1:33" hidden="1">
      <c r="A1561" s="851" t="s">
        <v>5137</v>
      </c>
      <c r="B1561" s="851" t="s">
        <v>510</v>
      </c>
      <c r="C1561" s="854">
        <v>0</v>
      </c>
      <c r="D1561" s="854">
        <v>207.47453999999999</v>
      </c>
      <c r="E1561" s="855" t="s">
        <v>1082</v>
      </c>
      <c r="F1561" s="854">
        <v>1770.33086</v>
      </c>
      <c r="G1561" s="854">
        <v>1506.99773</v>
      </c>
      <c r="H1561" s="855">
        <v>-0.14874797471473777</v>
      </c>
      <c r="I1561" s="854">
        <v>1158.4724000000001</v>
      </c>
      <c r="J1561" s="855">
        <v>0.30084905777643023</v>
      </c>
      <c r="K1561" s="854">
        <v>11563.76864</v>
      </c>
      <c r="L1561" s="854">
        <v>20352.38564</v>
      </c>
      <c r="M1561" s="855">
        <v>0.76001321659095389</v>
      </c>
      <c r="O1561" t="s">
        <v>510</v>
      </c>
      <c r="P1561">
        <v>0</v>
      </c>
      <c r="Q1561">
        <v>207.47453999999999</v>
      </c>
      <c r="R1561" t="s">
        <v>1082</v>
      </c>
      <c r="S1561">
        <v>1770.33086</v>
      </c>
      <c r="T1561">
        <v>1506.99773</v>
      </c>
      <c r="U1561">
        <v>-0.14874797471473777</v>
      </c>
      <c r="V1561">
        <v>1158.4724000000001</v>
      </c>
      <c r="W1561">
        <v>0.30084905777643023</v>
      </c>
      <c r="X1561">
        <v>11563.76864</v>
      </c>
      <c r="Y1561">
        <v>20352.38564</v>
      </c>
      <c r="Z1561">
        <v>0.76001321659095389</v>
      </c>
      <c r="AC1561" t="s">
        <v>510</v>
      </c>
      <c r="AD1561">
        <v>20352.38564</v>
      </c>
      <c r="AF1561" t="s">
        <v>510</v>
      </c>
      <c r="AG1561">
        <v>0.76001321659095389</v>
      </c>
    </row>
    <row r="1562" spans="1:33" hidden="1">
      <c r="A1562" s="851" t="s">
        <v>5138</v>
      </c>
      <c r="B1562" s="851" t="s">
        <v>510</v>
      </c>
      <c r="C1562" s="854">
        <v>20971.83654</v>
      </c>
      <c r="D1562" s="854">
        <v>199.11431999999999</v>
      </c>
      <c r="E1562" s="855">
        <v>-0.99050563265547942</v>
      </c>
      <c r="F1562" s="854">
        <v>434866.80937999999</v>
      </c>
      <c r="G1562" s="854">
        <v>430463.54686</v>
      </c>
      <c r="H1562" s="855">
        <v>-1.0125542867430615E-2</v>
      </c>
      <c r="I1562" s="854">
        <v>447545.54512999998</v>
      </c>
      <c r="J1562" s="855">
        <v>-3.8168178537087427E-2</v>
      </c>
      <c r="K1562" s="854">
        <v>4737918.0599499997</v>
      </c>
      <c r="L1562" s="854">
        <v>4288504.0292699998</v>
      </c>
      <c r="M1562" s="855">
        <v>-9.4854749489851398E-2</v>
      </c>
      <c r="O1562" t="s">
        <v>510</v>
      </c>
      <c r="P1562">
        <v>20971.83654</v>
      </c>
      <c r="Q1562">
        <v>199.11431999999999</v>
      </c>
      <c r="R1562">
        <v>-0.99050563265547942</v>
      </c>
      <c r="S1562">
        <v>434866.80937999999</v>
      </c>
      <c r="T1562">
        <v>430463.54686</v>
      </c>
      <c r="U1562">
        <v>-1.0125542867430615E-2</v>
      </c>
      <c r="V1562">
        <v>447545.54512999998</v>
      </c>
      <c r="W1562">
        <v>-3.8168178537087427E-2</v>
      </c>
      <c r="X1562">
        <v>4737918.0599499997</v>
      </c>
      <c r="Y1562">
        <v>4288504.0292699998</v>
      </c>
      <c r="Z1562">
        <v>-9.4854749489851398E-2</v>
      </c>
      <c r="AC1562" t="s">
        <v>510</v>
      </c>
      <c r="AD1562">
        <v>4288504.0292699998</v>
      </c>
      <c r="AF1562" t="s">
        <v>510</v>
      </c>
      <c r="AG1562">
        <v>-9.4854749489851398E-2</v>
      </c>
    </row>
    <row r="1563" spans="1:33" hidden="1">
      <c r="A1563" s="851" t="s">
        <v>5139</v>
      </c>
      <c r="B1563" s="851" t="s">
        <v>510</v>
      </c>
      <c r="C1563" s="854">
        <v>0</v>
      </c>
      <c r="D1563" s="854">
        <v>0</v>
      </c>
      <c r="E1563" s="855" t="s">
        <v>1082</v>
      </c>
      <c r="F1563" s="854">
        <v>0</v>
      </c>
      <c r="G1563" s="854">
        <v>7.63504</v>
      </c>
      <c r="H1563" s="855" t="s">
        <v>1082</v>
      </c>
      <c r="I1563" s="854">
        <v>0</v>
      </c>
      <c r="J1563" s="855" t="s">
        <v>1082</v>
      </c>
      <c r="K1563" s="854">
        <v>370.49937</v>
      </c>
      <c r="L1563" s="854">
        <v>34.326659999999997</v>
      </c>
      <c r="M1563" s="855">
        <v>-0.9073502878021088</v>
      </c>
      <c r="O1563" t="s">
        <v>510</v>
      </c>
      <c r="P1563">
        <v>0</v>
      </c>
      <c r="Q1563">
        <v>0</v>
      </c>
      <c r="R1563" t="s">
        <v>1082</v>
      </c>
      <c r="S1563">
        <v>0</v>
      </c>
      <c r="T1563">
        <v>7.63504</v>
      </c>
      <c r="U1563" t="s">
        <v>1082</v>
      </c>
      <c r="V1563">
        <v>0</v>
      </c>
      <c r="W1563" t="s">
        <v>1082</v>
      </c>
      <c r="X1563">
        <v>370.49937</v>
      </c>
      <c r="Y1563">
        <v>34.326659999999997</v>
      </c>
      <c r="Z1563">
        <v>-0.9073502878021088</v>
      </c>
      <c r="AC1563" t="s">
        <v>510</v>
      </c>
      <c r="AD1563">
        <v>34.326659999999997</v>
      </c>
      <c r="AF1563" t="s">
        <v>510</v>
      </c>
      <c r="AG1563">
        <v>-0.9073502878021088</v>
      </c>
    </row>
    <row r="1564" spans="1:33" hidden="1">
      <c r="A1564" s="851" t="s">
        <v>5140</v>
      </c>
      <c r="B1564" s="851" t="s">
        <v>510</v>
      </c>
      <c r="C1564" s="854">
        <v>0</v>
      </c>
      <c r="D1564" s="854">
        <v>0</v>
      </c>
      <c r="E1564" s="855" t="s">
        <v>1082</v>
      </c>
      <c r="F1564" s="854">
        <v>610.05628999999999</v>
      </c>
      <c r="G1564" s="854">
        <v>962.99599999999998</v>
      </c>
      <c r="H1564" s="855">
        <v>0.57853630195338202</v>
      </c>
      <c r="I1564" s="854">
        <v>1701.7386899999999</v>
      </c>
      <c r="J1564" s="855">
        <v>-0.43411053315124426</v>
      </c>
      <c r="K1564" s="854">
        <v>7252.3242600000003</v>
      </c>
      <c r="L1564" s="854">
        <v>12156.75956</v>
      </c>
      <c r="M1564" s="855">
        <v>0.67625703487229338</v>
      </c>
      <c r="O1564" t="s">
        <v>510</v>
      </c>
      <c r="P1564">
        <v>0</v>
      </c>
      <c r="Q1564">
        <v>0</v>
      </c>
      <c r="R1564" t="s">
        <v>1082</v>
      </c>
      <c r="S1564">
        <v>610.05628999999999</v>
      </c>
      <c r="T1564">
        <v>962.99599999999998</v>
      </c>
      <c r="U1564">
        <v>0.57853630195338202</v>
      </c>
      <c r="V1564">
        <v>1701.7386899999999</v>
      </c>
      <c r="W1564">
        <v>-0.43411053315124426</v>
      </c>
      <c r="X1564">
        <v>7252.3242600000003</v>
      </c>
      <c r="Y1564">
        <v>12156.75956</v>
      </c>
      <c r="Z1564">
        <v>0.67625703487229338</v>
      </c>
      <c r="AC1564" t="s">
        <v>510</v>
      </c>
      <c r="AD1564">
        <v>12156.75956</v>
      </c>
      <c r="AF1564" t="s">
        <v>510</v>
      </c>
      <c r="AG1564">
        <v>0.67625703487229338</v>
      </c>
    </row>
    <row r="1565" spans="1:33" hidden="1">
      <c r="A1565" s="851" t="s">
        <v>5141</v>
      </c>
      <c r="B1565" s="851" t="s">
        <v>510</v>
      </c>
      <c r="C1565" s="854">
        <v>0</v>
      </c>
      <c r="D1565" s="854">
        <v>0</v>
      </c>
      <c r="E1565" s="855" t="s">
        <v>1082</v>
      </c>
      <c r="F1565" s="854">
        <v>194.88844</v>
      </c>
      <c r="G1565" s="854">
        <v>469.72145999999998</v>
      </c>
      <c r="H1565" s="855">
        <v>1.4102068855392345</v>
      </c>
      <c r="I1565" s="854">
        <v>83.111789999999999</v>
      </c>
      <c r="J1565" s="855">
        <v>4.6516826313089874</v>
      </c>
      <c r="K1565" s="854">
        <v>1301.8672799999999</v>
      </c>
      <c r="L1565" s="854">
        <v>1643.96921</v>
      </c>
      <c r="M1565" s="855">
        <v>0.26277788470111951</v>
      </c>
      <c r="O1565" t="s">
        <v>510</v>
      </c>
      <c r="P1565">
        <v>0</v>
      </c>
      <c r="Q1565">
        <v>0</v>
      </c>
      <c r="R1565" t="s">
        <v>1082</v>
      </c>
      <c r="S1565">
        <v>194.88844</v>
      </c>
      <c r="T1565">
        <v>469.72145999999998</v>
      </c>
      <c r="U1565">
        <v>1.4102068855392345</v>
      </c>
      <c r="V1565">
        <v>83.111789999999999</v>
      </c>
      <c r="W1565">
        <v>4.6516826313089874</v>
      </c>
      <c r="X1565">
        <v>1301.8672799999999</v>
      </c>
      <c r="Y1565">
        <v>1643.96921</v>
      </c>
      <c r="Z1565">
        <v>0.26277788470111951</v>
      </c>
      <c r="AC1565" t="s">
        <v>510</v>
      </c>
      <c r="AD1565">
        <v>1643.96921</v>
      </c>
      <c r="AF1565" t="s">
        <v>510</v>
      </c>
      <c r="AG1565">
        <v>0.26277788470111951</v>
      </c>
    </row>
    <row r="1566" spans="1:33" hidden="1">
      <c r="A1566" s="851" t="s">
        <v>5142</v>
      </c>
      <c r="B1566" s="851" t="s">
        <v>510</v>
      </c>
      <c r="C1566" s="854">
        <v>13.77469</v>
      </c>
      <c r="D1566" s="854">
        <v>0</v>
      </c>
      <c r="E1566" s="855">
        <v>-1</v>
      </c>
      <c r="F1566" s="854">
        <v>95.465959999999995</v>
      </c>
      <c r="G1566" s="854">
        <v>259.55428000000001</v>
      </c>
      <c r="H1566" s="855">
        <v>1.7188149577084859</v>
      </c>
      <c r="I1566" s="854">
        <v>52.01773</v>
      </c>
      <c r="J1566" s="855">
        <v>3.9897271564906811</v>
      </c>
      <c r="K1566" s="854">
        <v>1085.5257200000001</v>
      </c>
      <c r="L1566" s="854">
        <v>1863.6100799999999</v>
      </c>
      <c r="M1566" s="855">
        <v>0.71678113716181668</v>
      </c>
      <c r="O1566" t="s">
        <v>510</v>
      </c>
      <c r="P1566">
        <v>13.77469</v>
      </c>
      <c r="Q1566">
        <v>0</v>
      </c>
      <c r="R1566">
        <v>-1</v>
      </c>
      <c r="S1566">
        <v>95.465959999999995</v>
      </c>
      <c r="T1566">
        <v>259.55428000000001</v>
      </c>
      <c r="U1566">
        <v>1.7188149577084859</v>
      </c>
      <c r="V1566">
        <v>52.01773</v>
      </c>
      <c r="W1566">
        <v>3.9897271564906811</v>
      </c>
      <c r="X1566">
        <v>1085.5257200000001</v>
      </c>
      <c r="Y1566">
        <v>1863.6100799999999</v>
      </c>
      <c r="Z1566">
        <v>0.71678113716181668</v>
      </c>
      <c r="AC1566" t="s">
        <v>510</v>
      </c>
      <c r="AD1566">
        <v>1863.6100799999999</v>
      </c>
      <c r="AF1566" t="s">
        <v>510</v>
      </c>
      <c r="AG1566">
        <v>0.71678113716181668</v>
      </c>
    </row>
    <row r="1567" spans="1:33" hidden="1">
      <c r="A1567" s="851" t="s">
        <v>5144</v>
      </c>
      <c r="B1567" s="851" t="s">
        <v>510</v>
      </c>
      <c r="C1567" s="854">
        <v>0</v>
      </c>
      <c r="D1567" s="854">
        <v>0</v>
      </c>
      <c r="E1567" s="855" t="s">
        <v>1082</v>
      </c>
      <c r="F1567" s="854">
        <v>0</v>
      </c>
      <c r="G1567" s="854">
        <v>38.85351</v>
      </c>
      <c r="H1567" s="855" t="s">
        <v>1082</v>
      </c>
      <c r="I1567" s="854">
        <v>43.157760000000003</v>
      </c>
      <c r="J1567" s="855">
        <v>-9.973293331257238E-2</v>
      </c>
      <c r="K1567" s="854">
        <v>243.11408</v>
      </c>
      <c r="L1567" s="854">
        <v>621.35734000000002</v>
      </c>
      <c r="M1567" s="855">
        <v>1.5558262195262405</v>
      </c>
      <c r="O1567" t="s">
        <v>510</v>
      </c>
      <c r="P1567">
        <v>0</v>
      </c>
      <c r="Q1567">
        <v>0</v>
      </c>
      <c r="R1567" t="s">
        <v>1082</v>
      </c>
      <c r="S1567">
        <v>0</v>
      </c>
      <c r="T1567">
        <v>38.85351</v>
      </c>
      <c r="U1567" t="s">
        <v>1082</v>
      </c>
      <c r="V1567">
        <v>43.157760000000003</v>
      </c>
      <c r="W1567">
        <v>-9.973293331257238E-2</v>
      </c>
      <c r="X1567">
        <v>243.11408</v>
      </c>
      <c r="Y1567">
        <v>621.35734000000002</v>
      </c>
      <c r="Z1567">
        <v>1.5558262195262405</v>
      </c>
      <c r="AC1567" t="s">
        <v>510</v>
      </c>
      <c r="AD1567">
        <v>621.35734000000002</v>
      </c>
      <c r="AF1567" t="s">
        <v>510</v>
      </c>
      <c r="AG1567">
        <v>1.5558262195262405</v>
      </c>
    </row>
    <row r="1568" spans="1:33" hidden="1">
      <c r="A1568" s="851" t="s">
        <v>5145</v>
      </c>
      <c r="B1568" s="851" t="s">
        <v>510</v>
      </c>
      <c r="C1568" s="854">
        <v>0</v>
      </c>
      <c r="D1568" s="854">
        <v>0</v>
      </c>
      <c r="E1568" s="855" t="s">
        <v>1082</v>
      </c>
      <c r="F1568" s="854">
        <v>48.712429999999998</v>
      </c>
      <c r="G1568" s="854">
        <v>11.948259999999999</v>
      </c>
      <c r="H1568" s="855">
        <v>-0.75471845687024852</v>
      </c>
      <c r="I1568" s="854">
        <v>0</v>
      </c>
      <c r="J1568" s="855" t="s">
        <v>1082</v>
      </c>
      <c r="K1568" s="854">
        <v>59.175289999999997</v>
      </c>
      <c r="L1568" s="854">
        <v>104.57203</v>
      </c>
      <c r="M1568" s="855">
        <v>0.76715703463388185</v>
      </c>
      <c r="O1568" t="s">
        <v>510</v>
      </c>
      <c r="P1568">
        <v>0</v>
      </c>
      <c r="Q1568">
        <v>0</v>
      </c>
      <c r="R1568" t="s">
        <v>1082</v>
      </c>
      <c r="S1568">
        <v>48.712429999999998</v>
      </c>
      <c r="T1568">
        <v>11.948259999999999</v>
      </c>
      <c r="U1568">
        <v>-0.75471845687024852</v>
      </c>
      <c r="V1568">
        <v>0</v>
      </c>
      <c r="W1568" t="s">
        <v>1082</v>
      </c>
      <c r="X1568">
        <v>59.175289999999997</v>
      </c>
      <c r="Y1568">
        <v>104.57203</v>
      </c>
      <c r="Z1568">
        <v>0.76715703463388185</v>
      </c>
      <c r="AC1568" t="s">
        <v>510</v>
      </c>
      <c r="AD1568">
        <v>104.57203</v>
      </c>
      <c r="AF1568" t="s">
        <v>510</v>
      </c>
      <c r="AG1568">
        <v>0.76715703463388185</v>
      </c>
    </row>
    <row r="1569" spans="1:33" hidden="1">
      <c r="A1569" s="852" t="s">
        <v>735</v>
      </c>
      <c r="B1569" s="852" t="s">
        <v>510</v>
      </c>
      <c r="C1569" s="856">
        <v>22870.980780000002</v>
      </c>
      <c r="D1569" s="856">
        <v>643.72906999999998</v>
      </c>
      <c r="E1569" s="857">
        <v>-0.97185389309745207</v>
      </c>
      <c r="F1569" s="856">
        <v>469482.23281999998</v>
      </c>
      <c r="G1569" s="856">
        <v>469554.71315999998</v>
      </c>
      <c r="H1569" s="857">
        <v>1.5438356328134617E-4</v>
      </c>
      <c r="I1569" s="856">
        <v>493175.88653000002</v>
      </c>
      <c r="J1569" s="857">
        <v>-4.7896042801685468E-2</v>
      </c>
      <c r="K1569" s="856">
        <v>5092130.9892300004</v>
      </c>
      <c r="L1569" s="856">
        <v>4695479.8076799996</v>
      </c>
      <c r="M1569" s="857">
        <v>-7.789492893818506E-2</v>
      </c>
      <c r="O1569" t="s">
        <v>510</v>
      </c>
      <c r="P1569">
        <v>22870.980780000002</v>
      </c>
      <c r="Q1569">
        <v>643.72906999999998</v>
      </c>
      <c r="R1569">
        <v>-0.97185389309745207</v>
      </c>
      <c r="S1569">
        <v>469482.23281999998</v>
      </c>
      <c r="T1569">
        <v>469554.71315999998</v>
      </c>
      <c r="U1569">
        <v>1.5438356328134617E-4</v>
      </c>
      <c r="V1569">
        <v>493175.88653000002</v>
      </c>
      <c r="W1569">
        <v>-4.7896042801685468E-2</v>
      </c>
      <c r="X1569">
        <v>5092130.9892300004</v>
      </c>
      <c r="Y1569">
        <v>4695479.8076799996</v>
      </c>
      <c r="Z1569">
        <v>-7.789492893818506E-2</v>
      </c>
      <c r="AC1569" t="s">
        <v>510</v>
      </c>
      <c r="AD1569">
        <v>4695479.8076799996</v>
      </c>
      <c r="AF1569" t="s">
        <v>510</v>
      </c>
      <c r="AG1569">
        <v>-7.789492893818506E-2</v>
      </c>
    </row>
    <row r="1570" spans="1:33" hidden="1">
      <c r="A1570" s="851" t="s">
        <v>5119</v>
      </c>
      <c r="B1570" s="851" t="s">
        <v>511</v>
      </c>
      <c r="C1570" s="854">
        <v>195.23472000000001</v>
      </c>
      <c r="D1570" s="854">
        <v>19.100000000000001</v>
      </c>
      <c r="E1570" s="855">
        <v>-0.90216904042477686</v>
      </c>
      <c r="F1570" s="854">
        <v>56300.972580000001</v>
      </c>
      <c r="G1570" s="854">
        <v>18723.359639999999</v>
      </c>
      <c r="H1570" s="855">
        <v>-0.66744163054385375</v>
      </c>
      <c r="I1570" s="854">
        <v>8266.1951300000001</v>
      </c>
      <c r="J1570" s="855">
        <v>1.2650517372918584</v>
      </c>
      <c r="K1570" s="854">
        <v>139258.06950000001</v>
      </c>
      <c r="L1570" s="854">
        <v>167209.32282</v>
      </c>
      <c r="M1570" s="855">
        <v>0.20071550194798582</v>
      </c>
      <c r="O1570" t="s">
        <v>511</v>
      </c>
      <c r="P1570">
        <v>195.23472000000001</v>
      </c>
      <c r="Q1570">
        <v>19.100000000000001</v>
      </c>
      <c r="R1570">
        <v>-0.90216904042477686</v>
      </c>
      <c r="S1570">
        <v>56300.972580000001</v>
      </c>
      <c r="T1570">
        <v>18723.359639999999</v>
      </c>
      <c r="U1570">
        <v>-0.66744163054385375</v>
      </c>
      <c r="V1570">
        <v>8266.1951300000001</v>
      </c>
      <c r="W1570">
        <v>1.2650517372918584</v>
      </c>
      <c r="X1570">
        <v>139258.06950000001</v>
      </c>
      <c r="Y1570">
        <v>167209.32282</v>
      </c>
      <c r="Z1570">
        <v>0.20071550194798582</v>
      </c>
      <c r="AC1570" t="s">
        <v>511</v>
      </c>
      <c r="AD1570">
        <v>167209.32282</v>
      </c>
      <c r="AF1570" t="s">
        <v>511</v>
      </c>
      <c r="AG1570">
        <v>0.20071550194798582</v>
      </c>
    </row>
    <row r="1571" spans="1:33" hidden="1">
      <c r="A1571" s="851" t="s">
        <v>5120</v>
      </c>
      <c r="B1571" s="851" t="s">
        <v>511</v>
      </c>
      <c r="C1571" s="854">
        <v>5.0862699999999998</v>
      </c>
      <c r="D1571" s="854">
        <v>162.43299999999999</v>
      </c>
      <c r="E1571" s="855">
        <v>30.935583443269824</v>
      </c>
      <c r="F1571" s="854">
        <v>1339.0458900000001</v>
      </c>
      <c r="G1571" s="854">
        <v>416.80101000000002</v>
      </c>
      <c r="H1571" s="855">
        <v>-0.68873284096335197</v>
      </c>
      <c r="I1571" s="854">
        <v>575.70249999999999</v>
      </c>
      <c r="J1571" s="855">
        <v>-0.27601320126280493</v>
      </c>
      <c r="K1571" s="854">
        <v>9881.8816800000004</v>
      </c>
      <c r="L1571" s="854">
        <v>4029.78379</v>
      </c>
      <c r="M1571" s="855">
        <v>-0.59220481275788761</v>
      </c>
      <c r="O1571" t="s">
        <v>511</v>
      </c>
      <c r="P1571">
        <v>5.0862699999999998</v>
      </c>
      <c r="Q1571">
        <v>162.43299999999999</v>
      </c>
      <c r="R1571">
        <v>30.935583443269824</v>
      </c>
      <c r="S1571">
        <v>1339.0458900000001</v>
      </c>
      <c r="T1571">
        <v>416.80101000000002</v>
      </c>
      <c r="U1571">
        <v>-0.68873284096335197</v>
      </c>
      <c r="V1571">
        <v>575.70249999999999</v>
      </c>
      <c r="W1571">
        <v>-0.27601320126280493</v>
      </c>
      <c r="X1571">
        <v>9881.8816800000004</v>
      </c>
      <c r="Y1571">
        <v>4029.78379</v>
      </c>
      <c r="Z1571">
        <v>-0.59220481275788761</v>
      </c>
      <c r="AC1571" t="s">
        <v>511</v>
      </c>
      <c r="AD1571">
        <v>4029.78379</v>
      </c>
      <c r="AF1571" t="s">
        <v>511</v>
      </c>
      <c r="AG1571">
        <v>-0.59220481275788761</v>
      </c>
    </row>
    <row r="1572" spans="1:33" hidden="1">
      <c r="A1572" s="851" t="s">
        <v>5121</v>
      </c>
      <c r="B1572" s="851" t="s">
        <v>511</v>
      </c>
      <c r="C1572" s="854">
        <v>218.58813000000001</v>
      </c>
      <c r="D1572" s="854">
        <v>72.150300000000001</v>
      </c>
      <c r="E1572" s="855">
        <v>-0.66992580978665217</v>
      </c>
      <c r="F1572" s="854">
        <v>1213.56486</v>
      </c>
      <c r="G1572" s="854">
        <v>1479.42066</v>
      </c>
      <c r="H1572" s="855">
        <v>0.21907012040543106</v>
      </c>
      <c r="I1572" s="854">
        <v>1692.04512</v>
      </c>
      <c r="J1572" s="855">
        <v>-0.12566122350212505</v>
      </c>
      <c r="K1572" s="854">
        <v>14511.512580000001</v>
      </c>
      <c r="L1572" s="854">
        <v>16192.82214</v>
      </c>
      <c r="M1572" s="855">
        <v>0.11586039365167267</v>
      </c>
      <c r="O1572" t="s">
        <v>511</v>
      </c>
      <c r="P1572">
        <v>218.58813000000001</v>
      </c>
      <c r="Q1572">
        <v>72.150300000000001</v>
      </c>
      <c r="R1572">
        <v>-0.66992580978665217</v>
      </c>
      <c r="S1572">
        <v>1213.56486</v>
      </c>
      <c r="T1572">
        <v>1479.42066</v>
      </c>
      <c r="U1572">
        <v>0.21907012040543106</v>
      </c>
      <c r="V1572">
        <v>1692.04512</v>
      </c>
      <c r="W1572">
        <v>-0.12566122350212505</v>
      </c>
      <c r="X1572">
        <v>14511.512580000001</v>
      </c>
      <c r="Y1572">
        <v>16192.82214</v>
      </c>
      <c r="Z1572">
        <v>0.11586039365167267</v>
      </c>
      <c r="AC1572" t="s">
        <v>511</v>
      </c>
      <c r="AD1572">
        <v>16192.82214</v>
      </c>
      <c r="AF1572" t="s">
        <v>511</v>
      </c>
      <c r="AG1572">
        <v>0.11586039365167267</v>
      </c>
    </row>
    <row r="1573" spans="1:33" hidden="1">
      <c r="A1573" s="851" t="s">
        <v>5122</v>
      </c>
      <c r="B1573" s="851" t="s">
        <v>511</v>
      </c>
      <c r="C1573" s="854">
        <v>0</v>
      </c>
      <c r="D1573" s="854">
        <v>0</v>
      </c>
      <c r="E1573" s="855" t="s">
        <v>1082</v>
      </c>
      <c r="F1573" s="854">
        <v>64.726730000000003</v>
      </c>
      <c r="G1573" s="854">
        <v>39.274540000000002</v>
      </c>
      <c r="H1573" s="855">
        <v>-0.39322533364500267</v>
      </c>
      <c r="I1573" s="854">
        <v>66.420450000000002</v>
      </c>
      <c r="J1573" s="855">
        <v>-0.40869807416240023</v>
      </c>
      <c r="K1573" s="854">
        <v>357.37506999999999</v>
      </c>
      <c r="L1573" s="854">
        <v>314.62285000000003</v>
      </c>
      <c r="M1573" s="855">
        <v>-0.11962843407068091</v>
      </c>
      <c r="O1573" t="s">
        <v>511</v>
      </c>
      <c r="P1573">
        <v>0</v>
      </c>
      <c r="Q1573">
        <v>0</v>
      </c>
      <c r="R1573" t="s">
        <v>1082</v>
      </c>
      <c r="S1573">
        <v>64.726730000000003</v>
      </c>
      <c r="T1573">
        <v>39.274540000000002</v>
      </c>
      <c r="U1573">
        <v>-0.39322533364500267</v>
      </c>
      <c r="V1573">
        <v>66.420450000000002</v>
      </c>
      <c r="W1573">
        <v>-0.40869807416240023</v>
      </c>
      <c r="X1573">
        <v>357.37506999999999</v>
      </c>
      <c r="Y1573">
        <v>314.62285000000003</v>
      </c>
      <c r="Z1573">
        <v>-0.11962843407068091</v>
      </c>
      <c r="AC1573" t="s">
        <v>511</v>
      </c>
      <c r="AD1573">
        <v>314.62285000000003</v>
      </c>
      <c r="AF1573" t="s">
        <v>511</v>
      </c>
      <c r="AG1573">
        <v>-0.11962843407068091</v>
      </c>
    </row>
    <row r="1574" spans="1:33" hidden="1">
      <c r="A1574" s="851" t="s">
        <v>5123</v>
      </c>
      <c r="B1574" s="851" t="s">
        <v>511</v>
      </c>
      <c r="C1574" s="854">
        <v>13.506360000000001</v>
      </c>
      <c r="D1574" s="854">
        <v>0</v>
      </c>
      <c r="E1574" s="855">
        <v>-1</v>
      </c>
      <c r="F1574" s="854">
        <v>15.78636</v>
      </c>
      <c r="G1574" s="854">
        <v>54.560769999999998</v>
      </c>
      <c r="H1574" s="855">
        <v>2.4561969953808225</v>
      </c>
      <c r="I1574" s="854">
        <v>21.900169999999999</v>
      </c>
      <c r="J1574" s="855">
        <v>1.4913400215614763</v>
      </c>
      <c r="K1574" s="854">
        <v>122.34783</v>
      </c>
      <c r="L1574" s="854">
        <v>269.85419999999999</v>
      </c>
      <c r="M1574" s="855">
        <v>1.2056312727410039</v>
      </c>
      <c r="O1574" t="s">
        <v>511</v>
      </c>
      <c r="P1574">
        <v>13.506360000000001</v>
      </c>
      <c r="Q1574">
        <v>0</v>
      </c>
      <c r="R1574">
        <v>-1</v>
      </c>
      <c r="S1574">
        <v>15.78636</v>
      </c>
      <c r="T1574">
        <v>54.560769999999998</v>
      </c>
      <c r="U1574">
        <v>2.4561969953808225</v>
      </c>
      <c r="V1574">
        <v>21.900169999999999</v>
      </c>
      <c r="W1574">
        <v>1.4913400215614763</v>
      </c>
      <c r="X1574">
        <v>122.34783</v>
      </c>
      <c r="Y1574">
        <v>269.85419999999999</v>
      </c>
      <c r="Z1574">
        <v>1.2056312727410039</v>
      </c>
      <c r="AC1574" t="s">
        <v>511</v>
      </c>
      <c r="AD1574">
        <v>269.85419999999999</v>
      </c>
      <c r="AF1574" t="s">
        <v>511</v>
      </c>
      <c r="AG1574">
        <v>1.2056312727410039</v>
      </c>
    </row>
    <row r="1575" spans="1:33">
      <c r="A1575" s="851" t="s">
        <v>5124</v>
      </c>
      <c r="B1575" s="851" t="s">
        <v>511</v>
      </c>
      <c r="C1575" s="854">
        <v>431.05342999999999</v>
      </c>
      <c r="D1575" s="854">
        <v>0</v>
      </c>
      <c r="E1575" s="855">
        <v>-1</v>
      </c>
      <c r="F1575" s="854">
        <v>4208.7418200000002</v>
      </c>
      <c r="G1575" s="854">
        <v>3209.1145499999998</v>
      </c>
      <c r="H1575" s="855">
        <v>-0.23751213848513053</v>
      </c>
      <c r="I1575" s="854">
        <v>3348.9515999999999</v>
      </c>
      <c r="J1575" s="855">
        <v>-4.1755470577717557E-2</v>
      </c>
      <c r="K1575" s="854">
        <v>40907.715759999999</v>
      </c>
      <c r="L1575" s="854">
        <v>37186.988499999999</v>
      </c>
      <c r="M1575" s="855">
        <v>-9.095416820213087E-2</v>
      </c>
      <c r="O1575" t="s">
        <v>511</v>
      </c>
      <c r="P1575">
        <v>431.05342999999999</v>
      </c>
      <c r="Q1575">
        <v>0</v>
      </c>
      <c r="R1575">
        <v>-1</v>
      </c>
      <c r="S1575">
        <v>4208.7418200000002</v>
      </c>
      <c r="T1575">
        <v>3209.1145499999998</v>
      </c>
      <c r="U1575">
        <v>-0.23751213848513053</v>
      </c>
      <c r="V1575">
        <v>3348.9515999999999</v>
      </c>
      <c r="W1575">
        <v>-4.1755470577717557E-2</v>
      </c>
      <c r="X1575">
        <v>40907.715759999999</v>
      </c>
      <c r="Y1575">
        <v>37186.988499999999</v>
      </c>
      <c r="Z1575">
        <v>-9.095416820213087E-2</v>
      </c>
      <c r="AC1575" t="s">
        <v>511</v>
      </c>
      <c r="AD1575">
        <v>37186.988499999999</v>
      </c>
      <c r="AF1575" t="s">
        <v>511</v>
      </c>
      <c r="AG1575">
        <v>-9.095416820213087E-2</v>
      </c>
    </row>
    <row r="1576" spans="1:33" hidden="1">
      <c r="A1576" s="851" t="s">
        <v>5125</v>
      </c>
      <c r="B1576" s="851" t="s">
        <v>511</v>
      </c>
      <c r="C1576" s="854">
        <v>0</v>
      </c>
      <c r="D1576" s="854">
        <v>0</v>
      </c>
      <c r="E1576" s="855" t="s">
        <v>1082</v>
      </c>
      <c r="F1576" s="854">
        <v>2738.6393899999998</v>
      </c>
      <c r="G1576" s="854">
        <v>4127.5267899999999</v>
      </c>
      <c r="H1576" s="855">
        <v>0.50714504621216316</v>
      </c>
      <c r="I1576" s="854">
        <v>7209.0539799999997</v>
      </c>
      <c r="J1576" s="855">
        <v>-0.42745236733544334</v>
      </c>
      <c r="K1576" s="854">
        <v>39334.774239999999</v>
      </c>
      <c r="L1576" s="854">
        <v>25359.623940000001</v>
      </c>
      <c r="M1576" s="855">
        <v>-0.35528741603373692</v>
      </c>
      <c r="O1576" t="s">
        <v>511</v>
      </c>
      <c r="P1576">
        <v>0</v>
      </c>
      <c r="Q1576">
        <v>0</v>
      </c>
      <c r="R1576" t="s">
        <v>1082</v>
      </c>
      <c r="S1576">
        <v>2738.6393899999998</v>
      </c>
      <c r="T1576">
        <v>4127.5267899999999</v>
      </c>
      <c r="U1576">
        <v>0.50714504621216316</v>
      </c>
      <c r="V1576">
        <v>7209.0539799999997</v>
      </c>
      <c r="W1576">
        <v>-0.42745236733544334</v>
      </c>
      <c r="X1576">
        <v>39334.774239999999</v>
      </c>
      <c r="Y1576">
        <v>25359.623940000001</v>
      </c>
      <c r="Z1576">
        <v>-0.35528741603373692</v>
      </c>
      <c r="AC1576" t="s">
        <v>511</v>
      </c>
      <c r="AD1576">
        <v>25359.623940000001</v>
      </c>
      <c r="AF1576" t="s">
        <v>511</v>
      </c>
      <c r="AG1576">
        <v>-0.35528741603373692</v>
      </c>
    </row>
    <row r="1577" spans="1:33" hidden="1">
      <c r="A1577" s="851" t="s">
        <v>5126</v>
      </c>
      <c r="B1577" s="851" t="s">
        <v>511</v>
      </c>
      <c r="C1577" s="854">
        <v>0</v>
      </c>
      <c r="D1577" s="854">
        <v>0</v>
      </c>
      <c r="E1577" s="855" t="s">
        <v>1082</v>
      </c>
      <c r="F1577" s="854">
        <v>0</v>
      </c>
      <c r="G1577" s="854">
        <v>0</v>
      </c>
      <c r="H1577" s="855" t="s">
        <v>1082</v>
      </c>
      <c r="I1577" s="854">
        <v>0</v>
      </c>
      <c r="J1577" s="855" t="s">
        <v>1082</v>
      </c>
      <c r="K1577" s="854">
        <v>506.32312999999999</v>
      </c>
      <c r="L1577" s="854">
        <v>0</v>
      </c>
      <c r="M1577" s="855">
        <v>-1</v>
      </c>
      <c r="O1577" t="s">
        <v>511</v>
      </c>
      <c r="P1577">
        <v>0</v>
      </c>
      <c r="Q1577">
        <v>0</v>
      </c>
      <c r="R1577" t="s">
        <v>1082</v>
      </c>
      <c r="S1577">
        <v>0</v>
      </c>
      <c r="T1577">
        <v>0</v>
      </c>
      <c r="U1577" t="s">
        <v>1082</v>
      </c>
      <c r="V1577">
        <v>0</v>
      </c>
      <c r="W1577" t="s">
        <v>1082</v>
      </c>
      <c r="X1577">
        <v>506.32312999999999</v>
      </c>
      <c r="Y1577">
        <v>0</v>
      </c>
      <c r="Z1577">
        <v>-1</v>
      </c>
      <c r="AC1577" t="s">
        <v>511</v>
      </c>
      <c r="AD1577">
        <v>0</v>
      </c>
      <c r="AF1577" t="s">
        <v>511</v>
      </c>
      <c r="AG1577">
        <v>-1</v>
      </c>
    </row>
    <row r="1578" spans="1:33" hidden="1">
      <c r="A1578" s="851" t="s">
        <v>5127</v>
      </c>
      <c r="B1578" s="851" t="s">
        <v>511</v>
      </c>
      <c r="C1578" s="854">
        <v>0</v>
      </c>
      <c r="D1578" s="854">
        <v>0</v>
      </c>
      <c r="E1578" s="855" t="s">
        <v>1082</v>
      </c>
      <c r="F1578" s="854">
        <v>1.6777500000000001</v>
      </c>
      <c r="G1578" s="854">
        <v>8.19</v>
      </c>
      <c r="H1578" s="855">
        <v>3.8815377738042018</v>
      </c>
      <c r="I1578" s="854">
        <v>8.2750000000000004</v>
      </c>
      <c r="J1578" s="855">
        <v>-1.0271903323262888E-2</v>
      </c>
      <c r="K1578" s="854">
        <v>79.021320000000003</v>
      </c>
      <c r="L1578" s="854">
        <v>320.47741000000002</v>
      </c>
      <c r="M1578" s="855">
        <v>3.0555815822869068</v>
      </c>
      <c r="O1578" t="s">
        <v>511</v>
      </c>
      <c r="P1578">
        <v>0</v>
      </c>
      <c r="Q1578">
        <v>0</v>
      </c>
      <c r="R1578" t="s">
        <v>1082</v>
      </c>
      <c r="S1578">
        <v>1.6777500000000001</v>
      </c>
      <c r="T1578">
        <v>8.19</v>
      </c>
      <c r="U1578">
        <v>3.8815377738042018</v>
      </c>
      <c r="V1578">
        <v>8.2750000000000004</v>
      </c>
      <c r="W1578">
        <v>-1.0271903323262888E-2</v>
      </c>
      <c r="X1578">
        <v>79.021320000000003</v>
      </c>
      <c r="Y1578">
        <v>320.47741000000002</v>
      </c>
      <c r="Z1578">
        <v>3.0555815822869068</v>
      </c>
      <c r="AC1578" t="s">
        <v>511</v>
      </c>
      <c r="AD1578">
        <v>320.47741000000002</v>
      </c>
      <c r="AF1578" t="s">
        <v>511</v>
      </c>
      <c r="AG1578">
        <v>3.0555815822869068</v>
      </c>
    </row>
    <row r="1579" spans="1:33" hidden="1">
      <c r="A1579" s="851" t="s">
        <v>5128</v>
      </c>
      <c r="B1579" s="851" t="s">
        <v>511</v>
      </c>
      <c r="C1579" s="854">
        <v>25.20851</v>
      </c>
      <c r="D1579" s="854">
        <v>0</v>
      </c>
      <c r="E1579" s="855">
        <v>-1</v>
      </c>
      <c r="F1579" s="854">
        <v>560.07272999999998</v>
      </c>
      <c r="G1579" s="854">
        <v>303.45593000000002</v>
      </c>
      <c r="H1579" s="855">
        <v>-0.45818477896611742</v>
      </c>
      <c r="I1579" s="854">
        <v>92.198610000000002</v>
      </c>
      <c r="J1579" s="855">
        <v>2.2913286870593823</v>
      </c>
      <c r="K1579" s="854">
        <v>6520.0064300000004</v>
      </c>
      <c r="L1579" s="854">
        <v>1932.5475300000001</v>
      </c>
      <c r="M1579" s="855">
        <v>-0.70359729691248174</v>
      </c>
      <c r="O1579" t="s">
        <v>511</v>
      </c>
      <c r="P1579">
        <v>25.20851</v>
      </c>
      <c r="Q1579">
        <v>0</v>
      </c>
      <c r="R1579">
        <v>-1</v>
      </c>
      <c r="S1579">
        <v>560.07272999999998</v>
      </c>
      <c r="T1579">
        <v>303.45593000000002</v>
      </c>
      <c r="U1579">
        <v>-0.45818477896611742</v>
      </c>
      <c r="V1579">
        <v>92.198610000000002</v>
      </c>
      <c r="W1579">
        <v>2.2913286870593823</v>
      </c>
      <c r="X1579">
        <v>6520.0064300000004</v>
      </c>
      <c r="Y1579">
        <v>1932.5475300000001</v>
      </c>
      <c r="Z1579">
        <v>-0.70359729691248174</v>
      </c>
      <c r="AC1579" t="s">
        <v>511</v>
      </c>
      <c r="AD1579">
        <v>1932.5475300000001</v>
      </c>
      <c r="AF1579" t="s">
        <v>511</v>
      </c>
      <c r="AG1579">
        <v>-0.70359729691248174</v>
      </c>
    </row>
    <row r="1580" spans="1:33" hidden="1">
      <c r="A1580" s="851" t="s">
        <v>5129</v>
      </c>
      <c r="B1580" s="851" t="s">
        <v>511</v>
      </c>
      <c r="C1580" s="854">
        <v>260.74061999999998</v>
      </c>
      <c r="D1580" s="854">
        <v>92.109300000000005</v>
      </c>
      <c r="E1580" s="855">
        <v>-0.64673973698459408</v>
      </c>
      <c r="F1580" s="854">
        <v>6681.6357900000003</v>
      </c>
      <c r="G1580" s="854">
        <v>10986.06539</v>
      </c>
      <c r="H1580" s="855">
        <v>0.64421793334533128</v>
      </c>
      <c r="I1580" s="854">
        <v>8769.6099699999995</v>
      </c>
      <c r="J1580" s="855">
        <v>0.25274275909445043</v>
      </c>
      <c r="K1580" s="854">
        <v>54729.248939999998</v>
      </c>
      <c r="L1580" s="854">
        <v>104929.17750000001</v>
      </c>
      <c r="M1580" s="855">
        <v>0.91724132035932904</v>
      </c>
      <c r="O1580" t="s">
        <v>511</v>
      </c>
      <c r="P1580">
        <v>260.74061999999998</v>
      </c>
      <c r="Q1580">
        <v>92.109300000000005</v>
      </c>
      <c r="R1580">
        <v>-0.64673973698459408</v>
      </c>
      <c r="S1580">
        <v>6681.6357900000003</v>
      </c>
      <c r="T1580">
        <v>10986.06539</v>
      </c>
      <c r="U1580">
        <v>0.64421793334533128</v>
      </c>
      <c r="V1580">
        <v>8769.6099699999995</v>
      </c>
      <c r="W1580">
        <v>0.25274275909445043</v>
      </c>
      <c r="X1580">
        <v>54729.248939999998</v>
      </c>
      <c r="Y1580">
        <v>104929.17750000001</v>
      </c>
      <c r="Z1580">
        <v>0.91724132035932904</v>
      </c>
      <c r="AC1580" t="s">
        <v>511</v>
      </c>
      <c r="AD1580">
        <v>104929.17750000001</v>
      </c>
      <c r="AF1580" t="s">
        <v>511</v>
      </c>
      <c r="AG1580">
        <v>0.91724132035932904</v>
      </c>
    </row>
    <row r="1581" spans="1:33" hidden="1">
      <c r="A1581" s="851" t="s">
        <v>5130</v>
      </c>
      <c r="B1581" s="851" t="s">
        <v>511</v>
      </c>
      <c r="C1581" s="854">
        <v>42.326639999999998</v>
      </c>
      <c r="D1581" s="854">
        <v>126.08499999999999</v>
      </c>
      <c r="E1581" s="855">
        <v>1.9788568145262655</v>
      </c>
      <c r="F1581" s="854">
        <v>1708.4640099999999</v>
      </c>
      <c r="G1581" s="854">
        <v>2502.78892</v>
      </c>
      <c r="H1581" s="855">
        <v>0.46493511443650481</v>
      </c>
      <c r="I1581" s="854">
        <v>1648.41362</v>
      </c>
      <c r="J1581" s="855">
        <v>0.51830152919993466</v>
      </c>
      <c r="K1581" s="854">
        <v>18696.655579999999</v>
      </c>
      <c r="L1581" s="854">
        <v>20403.660039999999</v>
      </c>
      <c r="M1581" s="855">
        <v>9.129998959953034E-2</v>
      </c>
      <c r="O1581" t="s">
        <v>511</v>
      </c>
      <c r="P1581">
        <v>42.326639999999998</v>
      </c>
      <c r="Q1581">
        <v>126.08499999999999</v>
      </c>
      <c r="R1581">
        <v>1.9788568145262655</v>
      </c>
      <c r="S1581">
        <v>1708.4640099999999</v>
      </c>
      <c r="T1581">
        <v>2502.78892</v>
      </c>
      <c r="U1581">
        <v>0.46493511443650481</v>
      </c>
      <c r="V1581">
        <v>1648.41362</v>
      </c>
      <c r="W1581">
        <v>0.51830152919993466</v>
      </c>
      <c r="X1581">
        <v>18696.655579999999</v>
      </c>
      <c r="Y1581">
        <v>20403.660039999999</v>
      </c>
      <c r="Z1581">
        <v>9.129998959953034E-2</v>
      </c>
      <c r="AC1581" t="s">
        <v>511</v>
      </c>
      <c r="AD1581">
        <v>20403.660039999999</v>
      </c>
      <c r="AF1581" t="s">
        <v>511</v>
      </c>
      <c r="AG1581">
        <v>9.129998959953034E-2</v>
      </c>
    </row>
    <row r="1582" spans="1:33" hidden="1">
      <c r="A1582" s="851" t="s">
        <v>5131</v>
      </c>
      <c r="B1582" s="851" t="s">
        <v>511</v>
      </c>
      <c r="C1582" s="854">
        <v>89.025580000000005</v>
      </c>
      <c r="D1582" s="854">
        <v>0</v>
      </c>
      <c r="E1582" s="855">
        <v>-1</v>
      </c>
      <c r="F1582" s="854">
        <v>3080.6628799999999</v>
      </c>
      <c r="G1582" s="854">
        <v>3136.60628</v>
      </c>
      <c r="H1582" s="855">
        <v>1.8159533249545445E-2</v>
      </c>
      <c r="I1582" s="854">
        <v>3760.8790100000001</v>
      </c>
      <c r="J1582" s="855">
        <v>-0.16599117608944303</v>
      </c>
      <c r="K1582" s="854">
        <v>28490.199110000001</v>
      </c>
      <c r="L1582" s="854">
        <v>32269.394039999999</v>
      </c>
      <c r="M1582" s="855">
        <v>0.13264894764015556</v>
      </c>
      <c r="O1582" t="s">
        <v>511</v>
      </c>
      <c r="P1582">
        <v>89.025580000000005</v>
      </c>
      <c r="Q1582">
        <v>0</v>
      </c>
      <c r="R1582">
        <v>-1</v>
      </c>
      <c r="S1582">
        <v>3080.6628799999999</v>
      </c>
      <c r="T1582">
        <v>3136.60628</v>
      </c>
      <c r="U1582">
        <v>1.8159533249545445E-2</v>
      </c>
      <c r="V1582">
        <v>3760.8790100000001</v>
      </c>
      <c r="W1582">
        <v>-0.16599117608944303</v>
      </c>
      <c r="X1582">
        <v>28490.199110000001</v>
      </c>
      <c r="Y1582">
        <v>32269.394039999999</v>
      </c>
      <c r="Z1582">
        <v>0.13264894764015556</v>
      </c>
      <c r="AC1582" t="s">
        <v>511</v>
      </c>
      <c r="AD1582">
        <v>32269.394039999999</v>
      </c>
      <c r="AF1582" t="s">
        <v>511</v>
      </c>
      <c r="AG1582">
        <v>0.13264894764015556</v>
      </c>
    </row>
    <row r="1583" spans="1:33" hidden="1">
      <c r="A1583" s="851" t="s">
        <v>5132</v>
      </c>
      <c r="B1583" s="851" t="s">
        <v>511</v>
      </c>
      <c r="C1583" s="854">
        <v>0</v>
      </c>
      <c r="D1583" s="854">
        <v>0</v>
      </c>
      <c r="E1583" s="855" t="s">
        <v>1082</v>
      </c>
      <c r="F1583" s="854">
        <v>0</v>
      </c>
      <c r="G1583" s="854">
        <v>43.911459999999998</v>
      </c>
      <c r="H1583" s="855" t="s">
        <v>1082</v>
      </c>
      <c r="I1583" s="854">
        <v>23.192129999999999</v>
      </c>
      <c r="J1583" s="855">
        <v>0.89337762421994005</v>
      </c>
      <c r="K1583" s="854">
        <v>428.02618000000001</v>
      </c>
      <c r="L1583" s="854">
        <v>335.26418999999999</v>
      </c>
      <c r="M1583" s="855">
        <v>-0.21672036509542481</v>
      </c>
      <c r="O1583" t="s">
        <v>511</v>
      </c>
      <c r="P1583">
        <v>0</v>
      </c>
      <c r="Q1583">
        <v>0</v>
      </c>
      <c r="R1583" t="s">
        <v>1082</v>
      </c>
      <c r="S1583">
        <v>0</v>
      </c>
      <c r="T1583">
        <v>43.911459999999998</v>
      </c>
      <c r="U1583" t="s">
        <v>1082</v>
      </c>
      <c r="V1583">
        <v>23.192129999999999</v>
      </c>
      <c r="W1583">
        <v>0.89337762421994005</v>
      </c>
      <c r="X1583">
        <v>428.02618000000001</v>
      </c>
      <c r="Y1583">
        <v>335.26418999999999</v>
      </c>
      <c r="Z1583">
        <v>-0.21672036509542481</v>
      </c>
      <c r="AC1583" t="s">
        <v>511</v>
      </c>
      <c r="AD1583">
        <v>335.26418999999999</v>
      </c>
      <c r="AF1583" t="s">
        <v>511</v>
      </c>
      <c r="AG1583">
        <v>-0.21672036509542481</v>
      </c>
    </row>
    <row r="1584" spans="1:33" hidden="1">
      <c r="A1584" s="851" t="s">
        <v>5133</v>
      </c>
      <c r="B1584" s="851" t="s">
        <v>511</v>
      </c>
      <c r="C1584" s="854">
        <v>0</v>
      </c>
      <c r="D1584" s="854">
        <v>0</v>
      </c>
      <c r="E1584" s="855" t="s">
        <v>1082</v>
      </c>
      <c r="F1584" s="854">
        <v>301.97764999999998</v>
      </c>
      <c r="G1584" s="854">
        <v>260.96242000000001</v>
      </c>
      <c r="H1584" s="855">
        <v>-0.13582207160033188</v>
      </c>
      <c r="I1584" s="854">
        <v>168.75128000000001</v>
      </c>
      <c r="J1584" s="855">
        <v>0.54643224039545069</v>
      </c>
      <c r="K1584" s="854">
        <v>2890.7445699999998</v>
      </c>
      <c r="L1584" s="854">
        <v>2122.0152800000001</v>
      </c>
      <c r="M1584" s="855">
        <v>-0.26592778136741424</v>
      </c>
      <c r="O1584" t="s">
        <v>511</v>
      </c>
      <c r="P1584">
        <v>0</v>
      </c>
      <c r="Q1584">
        <v>0</v>
      </c>
      <c r="R1584" t="s">
        <v>1082</v>
      </c>
      <c r="S1584">
        <v>301.97764999999998</v>
      </c>
      <c r="T1584">
        <v>260.96242000000001</v>
      </c>
      <c r="U1584">
        <v>-0.13582207160033188</v>
      </c>
      <c r="V1584">
        <v>168.75128000000001</v>
      </c>
      <c r="W1584">
        <v>0.54643224039545069</v>
      </c>
      <c r="X1584">
        <v>2890.7445699999998</v>
      </c>
      <c r="Y1584">
        <v>2122.0152800000001</v>
      </c>
      <c r="Z1584">
        <v>-0.26592778136741424</v>
      </c>
      <c r="AC1584" t="s">
        <v>511</v>
      </c>
      <c r="AD1584">
        <v>2122.0152800000001</v>
      </c>
      <c r="AF1584" t="s">
        <v>511</v>
      </c>
      <c r="AG1584">
        <v>-0.26592778136741424</v>
      </c>
    </row>
    <row r="1585" spans="1:33" hidden="1">
      <c r="A1585" s="851" t="s">
        <v>5134</v>
      </c>
      <c r="B1585" s="851" t="s">
        <v>511</v>
      </c>
      <c r="C1585" s="854">
        <v>418.36723000000001</v>
      </c>
      <c r="D1585" s="854">
        <v>0</v>
      </c>
      <c r="E1585" s="855">
        <v>-1</v>
      </c>
      <c r="F1585" s="854">
        <v>4586.5288300000002</v>
      </c>
      <c r="G1585" s="854">
        <v>4911.9025300000003</v>
      </c>
      <c r="H1585" s="855">
        <v>7.094116532567396E-2</v>
      </c>
      <c r="I1585" s="854">
        <v>3934.9529699999998</v>
      </c>
      <c r="J1585" s="855">
        <v>0.24827477417093524</v>
      </c>
      <c r="K1585" s="854">
        <v>44889.087169999999</v>
      </c>
      <c r="L1585" s="854">
        <v>43108.840170000003</v>
      </c>
      <c r="M1585" s="855">
        <v>-3.9658792642808693E-2</v>
      </c>
      <c r="O1585" t="s">
        <v>511</v>
      </c>
      <c r="P1585">
        <v>418.36723000000001</v>
      </c>
      <c r="Q1585">
        <v>0</v>
      </c>
      <c r="R1585">
        <v>-1</v>
      </c>
      <c r="S1585">
        <v>4586.5288300000002</v>
      </c>
      <c r="T1585">
        <v>4911.9025300000003</v>
      </c>
      <c r="U1585">
        <v>7.094116532567396E-2</v>
      </c>
      <c r="V1585">
        <v>3934.9529699999998</v>
      </c>
      <c r="W1585">
        <v>0.24827477417093524</v>
      </c>
      <c r="X1585">
        <v>44889.087169999999</v>
      </c>
      <c r="Y1585">
        <v>43108.840170000003</v>
      </c>
      <c r="Z1585">
        <v>-3.9658792642808693E-2</v>
      </c>
      <c r="AC1585" t="s">
        <v>511</v>
      </c>
      <c r="AD1585">
        <v>43108.840170000003</v>
      </c>
      <c r="AF1585" t="s">
        <v>511</v>
      </c>
      <c r="AG1585">
        <v>-3.9658792642808693E-2</v>
      </c>
    </row>
    <row r="1586" spans="1:33" hidden="1">
      <c r="A1586" s="851" t="s">
        <v>5135</v>
      </c>
      <c r="B1586" s="851" t="s">
        <v>511</v>
      </c>
      <c r="C1586" s="854">
        <v>3.1858599999999999</v>
      </c>
      <c r="D1586" s="854">
        <v>0</v>
      </c>
      <c r="E1586" s="855">
        <v>-1</v>
      </c>
      <c r="F1586" s="854">
        <v>8.7183600000000006</v>
      </c>
      <c r="G1586" s="854">
        <v>9.5858699999999999</v>
      </c>
      <c r="H1586" s="855">
        <v>9.9503805761633979E-2</v>
      </c>
      <c r="I1586" s="854">
        <v>24.070810000000002</v>
      </c>
      <c r="J1586" s="855">
        <v>-0.60176371297849973</v>
      </c>
      <c r="K1586" s="854">
        <v>260.90561000000002</v>
      </c>
      <c r="L1586" s="854">
        <v>178.05193</v>
      </c>
      <c r="M1586" s="855">
        <v>-0.31756189527699319</v>
      </c>
      <c r="O1586" t="s">
        <v>511</v>
      </c>
      <c r="P1586">
        <v>3.1858599999999999</v>
      </c>
      <c r="Q1586">
        <v>0</v>
      </c>
      <c r="R1586">
        <v>-1</v>
      </c>
      <c r="S1586">
        <v>8.7183600000000006</v>
      </c>
      <c r="T1586">
        <v>9.5858699999999999</v>
      </c>
      <c r="U1586">
        <v>9.9503805761633979E-2</v>
      </c>
      <c r="V1586">
        <v>24.070810000000002</v>
      </c>
      <c r="W1586">
        <v>-0.60176371297849973</v>
      </c>
      <c r="X1586">
        <v>260.90561000000002</v>
      </c>
      <c r="Y1586">
        <v>178.05193</v>
      </c>
      <c r="Z1586">
        <v>-0.31756189527699319</v>
      </c>
      <c r="AC1586" t="s">
        <v>511</v>
      </c>
      <c r="AD1586">
        <v>178.05193</v>
      </c>
      <c r="AF1586" t="s">
        <v>511</v>
      </c>
      <c r="AG1586">
        <v>-0.31756189527699319</v>
      </c>
    </row>
    <row r="1587" spans="1:33" hidden="1">
      <c r="A1587" s="851" t="s">
        <v>5136</v>
      </c>
      <c r="B1587" s="851" t="s">
        <v>511</v>
      </c>
      <c r="C1587" s="854">
        <v>84.712670000000003</v>
      </c>
      <c r="D1587" s="854">
        <v>24.68103</v>
      </c>
      <c r="E1587" s="855">
        <v>-0.70865007560262239</v>
      </c>
      <c r="F1587" s="854">
        <v>1428.40408</v>
      </c>
      <c r="G1587" s="854">
        <v>2014.27647</v>
      </c>
      <c r="H1587" s="855">
        <v>0.41015872063316983</v>
      </c>
      <c r="I1587" s="854">
        <v>1668.1271899999999</v>
      </c>
      <c r="J1587" s="855">
        <v>0.20750772607453283</v>
      </c>
      <c r="K1587" s="854">
        <v>18775.35053</v>
      </c>
      <c r="L1587" s="854">
        <v>17596.079109999999</v>
      </c>
      <c r="M1587" s="855">
        <v>-6.2809555438963161E-2</v>
      </c>
      <c r="O1587" t="s">
        <v>511</v>
      </c>
      <c r="P1587">
        <v>84.712670000000003</v>
      </c>
      <c r="Q1587">
        <v>24.68103</v>
      </c>
      <c r="R1587">
        <v>-0.70865007560262239</v>
      </c>
      <c r="S1587">
        <v>1428.40408</v>
      </c>
      <c r="T1587">
        <v>2014.27647</v>
      </c>
      <c r="U1587">
        <v>0.41015872063316983</v>
      </c>
      <c r="V1587">
        <v>1668.1271899999999</v>
      </c>
      <c r="W1587">
        <v>0.20750772607453283</v>
      </c>
      <c r="X1587">
        <v>18775.35053</v>
      </c>
      <c r="Y1587">
        <v>17596.079109999999</v>
      </c>
      <c r="Z1587">
        <v>-6.2809555438963161E-2</v>
      </c>
      <c r="AC1587" t="s">
        <v>511</v>
      </c>
      <c r="AD1587">
        <v>17596.079109999999</v>
      </c>
      <c r="AF1587" t="s">
        <v>511</v>
      </c>
      <c r="AG1587">
        <v>-6.2809555438963161E-2</v>
      </c>
    </row>
    <row r="1588" spans="1:33" hidden="1">
      <c r="A1588" s="851" t="s">
        <v>5137</v>
      </c>
      <c r="B1588" s="851" t="s">
        <v>511</v>
      </c>
      <c r="C1588" s="854">
        <v>0</v>
      </c>
      <c r="D1588" s="854">
        <v>0</v>
      </c>
      <c r="E1588" s="855" t="s">
        <v>1082</v>
      </c>
      <c r="F1588" s="854">
        <v>0</v>
      </c>
      <c r="G1588" s="854">
        <v>1009.89673</v>
      </c>
      <c r="H1588" s="855" t="s">
        <v>1082</v>
      </c>
      <c r="I1588" s="854">
        <v>834.56434999999999</v>
      </c>
      <c r="J1588" s="855">
        <v>0.21008850905265741</v>
      </c>
      <c r="K1588" s="854">
        <v>74.401359999999997</v>
      </c>
      <c r="L1588" s="854">
        <v>8117.91993</v>
      </c>
      <c r="M1588" s="855">
        <v>108.10983253531926</v>
      </c>
      <c r="O1588" t="s">
        <v>511</v>
      </c>
      <c r="P1588">
        <v>0</v>
      </c>
      <c r="Q1588">
        <v>0</v>
      </c>
      <c r="R1588" t="s">
        <v>1082</v>
      </c>
      <c r="S1588">
        <v>0</v>
      </c>
      <c r="T1588">
        <v>1009.89673</v>
      </c>
      <c r="U1588" t="s">
        <v>1082</v>
      </c>
      <c r="V1588">
        <v>834.56434999999999</v>
      </c>
      <c r="W1588">
        <v>0.21008850905265741</v>
      </c>
      <c r="X1588">
        <v>74.401359999999997</v>
      </c>
      <c r="Y1588">
        <v>8117.91993</v>
      </c>
      <c r="Z1588">
        <v>108.10983253531926</v>
      </c>
      <c r="AC1588" t="s">
        <v>511</v>
      </c>
      <c r="AD1588">
        <v>8117.91993</v>
      </c>
      <c r="AF1588" t="s">
        <v>511</v>
      </c>
      <c r="AG1588">
        <v>108.10983253531926</v>
      </c>
    </row>
    <row r="1589" spans="1:33" hidden="1">
      <c r="A1589" s="851" t="s">
        <v>5138</v>
      </c>
      <c r="B1589" s="851" t="s">
        <v>511</v>
      </c>
      <c r="C1589" s="854">
        <v>289.38497999999998</v>
      </c>
      <c r="D1589" s="854">
        <v>0</v>
      </c>
      <c r="E1589" s="855">
        <v>-1</v>
      </c>
      <c r="F1589" s="854">
        <v>7316.6386400000001</v>
      </c>
      <c r="G1589" s="854">
        <v>7241.6004599999997</v>
      </c>
      <c r="H1589" s="855">
        <v>-1.0255826984507221E-2</v>
      </c>
      <c r="I1589" s="854">
        <v>8872.3097099999995</v>
      </c>
      <c r="J1589" s="855">
        <v>-0.18379760212405838</v>
      </c>
      <c r="K1589" s="854">
        <v>81998.090230000002</v>
      </c>
      <c r="L1589" s="854">
        <v>86351.85527</v>
      </c>
      <c r="M1589" s="855">
        <v>5.3095932207542162E-2</v>
      </c>
      <c r="O1589" t="s">
        <v>511</v>
      </c>
      <c r="P1589">
        <v>289.38497999999998</v>
      </c>
      <c r="Q1589">
        <v>0</v>
      </c>
      <c r="R1589">
        <v>-1</v>
      </c>
      <c r="S1589">
        <v>7316.6386400000001</v>
      </c>
      <c r="T1589">
        <v>7241.6004599999997</v>
      </c>
      <c r="U1589">
        <v>-1.0255826984507221E-2</v>
      </c>
      <c r="V1589">
        <v>8872.3097099999995</v>
      </c>
      <c r="W1589">
        <v>-0.18379760212405838</v>
      </c>
      <c r="X1589">
        <v>81998.090230000002</v>
      </c>
      <c r="Y1589">
        <v>86351.85527</v>
      </c>
      <c r="Z1589">
        <v>5.3095932207542162E-2</v>
      </c>
      <c r="AC1589" t="s">
        <v>511</v>
      </c>
      <c r="AD1589">
        <v>86351.85527</v>
      </c>
      <c r="AF1589" t="s">
        <v>511</v>
      </c>
      <c r="AG1589">
        <v>5.3095932207542162E-2</v>
      </c>
    </row>
    <row r="1590" spans="1:33" hidden="1">
      <c r="A1590" s="851" t="s">
        <v>5139</v>
      </c>
      <c r="B1590" s="851" t="s">
        <v>511</v>
      </c>
      <c r="C1590" s="854">
        <v>88.153000000000006</v>
      </c>
      <c r="D1590" s="854">
        <v>299.875</v>
      </c>
      <c r="E1590" s="855">
        <v>2.4017560377979192</v>
      </c>
      <c r="F1590" s="854">
        <v>806.99339999999995</v>
      </c>
      <c r="G1590" s="854">
        <v>6410.4711699999998</v>
      </c>
      <c r="H1590" s="855">
        <v>6.9436475812565508</v>
      </c>
      <c r="I1590" s="854">
        <v>1237.732</v>
      </c>
      <c r="J1590" s="855">
        <v>4.1792077525667919</v>
      </c>
      <c r="K1590" s="854">
        <v>20474.998</v>
      </c>
      <c r="L1590" s="854">
        <v>21018.038659999998</v>
      </c>
      <c r="M1590" s="855">
        <v>2.6522134947217113E-2</v>
      </c>
      <c r="O1590" t="s">
        <v>511</v>
      </c>
      <c r="P1590">
        <v>88.153000000000006</v>
      </c>
      <c r="Q1590">
        <v>299.875</v>
      </c>
      <c r="R1590">
        <v>2.4017560377979192</v>
      </c>
      <c r="S1590">
        <v>806.99339999999995</v>
      </c>
      <c r="T1590">
        <v>6410.4711699999998</v>
      </c>
      <c r="U1590">
        <v>6.9436475812565508</v>
      </c>
      <c r="V1590">
        <v>1237.732</v>
      </c>
      <c r="W1590">
        <v>4.1792077525667919</v>
      </c>
      <c r="X1590">
        <v>20474.998</v>
      </c>
      <c r="Y1590">
        <v>21018.038659999998</v>
      </c>
      <c r="Z1590">
        <v>2.6522134947217113E-2</v>
      </c>
      <c r="AC1590" t="s">
        <v>511</v>
      </c>
      <c r="AD1590">
        <v>21018.038659999998</v>
      </c>
      <c r="AF1590" t="s">
        <v>511</v>
      </c>
      <c r="AG1590">
        <v>2.6522134947217113E-2</v>
      </c>
    </row>
    <row r="1591" spans="1:33" hidden="1">
      <c r="A1591" s="851" t="s">
        <v>5140</v>
      </c>
      <c r="B1591" s="851" t="s">
        <v>511</v>
      </c>
      <c r="C1591" s="854">
        <v>438.24545999999998</v>
      </c>
      <c r="D1591" s="854">
        <v>0</v>
      </c>
      <c r="E1591" s="855">
        <v>-1</v>
      </c>
      <c r="F1591" s="854">
        <v>5951.8527299999996</v>
      </c>
      <c r="G1591" s="854">
        <v>5327.2407700000003</v>
      </c>
      <c r="H1591" s="855">
        <v>-0.10494412216412474</v>
      </c>
      <c r="I1591" s="854">
        <v>5441.0672199999999</v>
      </c>
      <c r="J1591" s="855">
        <v>-2.0919875715117442E-2</v>
      </c>
      <c r="K1591" s="854">
        <v>66245.354519999993</v>
      </c>
      <c r="L1591" s="854">
        <v>58818.543019999997</v>
      </c>
      <c r="M1591" s="855">
        <v>-0.11211067634573202</v>
      </c>
      <c r="O1591" t="s">
        <v>511</v>
      </c>
      <c r="P1591">
        <v>438.24545999999998</v>
      </c>
      <c r="Q1591">
        <v>0</v>
      </c>
      <c r="R1591">
        <v>-1</v>
      </c>
      <c r="S1591">
        <v>5951.8527299999996</v>
      </c>
      <c r="T1591">
        <v>5327.2407700000003</v>
      </c>
      <c r="U1591">
        <v>-0.10494412216412474</v>
      </c>
      <c r="V1591">
        <v>5441.0672199999999</v>
      </c>
      <c r="W1591">
        <v>-2.0919875715117442E-2</v>
      </c>
      <c r="X1591">
        <v>66245.354519999993</v>
      </c>
      <c r="Y1591">
        <v>58818.543019999997</v>
      </c>
      <c r="Z1591">
        <v>-0.11211067634573202</v>
      </c>
      <c r="AC1591" t="s">
        <v>511</v>
      </c>
      <c r="AD1591">
        <v>58818.543019999997</v>
      </c>
      <c r="AF1591" t="s">
        <v>511</v>
      </c>
      <c r="AG1591">
        <v>-0.11211067634573202</v>
      </c>
    </row>
    <row r="1592" spans="1:33" hidden="1">
      <c r="A1592" s="851" t="s">
        <v>5141</v>
      </c>
      <c r="B1592" s="851" t="s">
        <v>511</v>
      </c>
      <c r="C1592" s="854">
        <v>0</v>
      </c>
      <c r="D1592" s="854">
        <v>0</v>
      </c>
      <c r="E1592" s="855" t="s">
        <v>1082</v>
      </c>
      <c r="F1592" s="854">
        <v>11.90842</v>
      </c>
      <c r="G1592" s="854">
        <v>0</v>
      </c>
      <c r="H1592" s="855">
        <v>-1</v>
      </c>
      <c r="I1592" s="854">
        <v>0</v>
      </c>
      <c r="J1592" s="855" t="s">
        <v>1082</v>
      </c>
      <c r="K1592" s="854">
        <v>171.92841999999999</v>
      </c>
      <c r="L1592" s="854">
        <v>81.423119999999997</v>
      </c>
      <c r="M1592" s="855">
        <v>-0.52641267802030633</v>
      </c>
      <c r="O1592" t="s">
        <v>511</v>
      </c>
      <c r="P1592">
        <v>0</v>
      </c>
      <c r="Q1592">
        <v>0</v>
      </c>
      <c r="R1592" t="s">
        <v>1082</v>
      </c>
      <c r="S1592">
        <v>11.90842</v>
      </c>
      <c r="T1592">
        <v>0</v>
      </c>
      <c r="U1592">
        <v>-1</v>
      </c>
      <c r="V1592">
        <v>0</v>
      </c>
      <c r="W1592" t="s">
        <v>1082</v>
      </c>
      <c r="X1592">
        <v>171.92841999999999</v>
      </c>
      <c r="Y1592">
        <v>81.423119999999997</v>
      </c>
      <c r="Z1592">
        <v>-0.52641267802030633</v>
      </c>
      <c r="AC1592" t="s">
        <v>511</v>
      </c>
      <c r="AD1592">
        <v>81.423119999999997</v>
      </c>
      <c r="AF1592" t="s">
        <v>511</v>
      </c>
      <c r="AG1592">
        <v>-0.52641267802030633</v>
      </c>
    </row>
    <row r="1593" spans="1:33" hidden="1">
      <c r="A1593" s="851" t="s">
        <v>5142</v>
      </c>
      <c r="B1593" s="851" t="s">
        <v>511</v>
      </c>
      <c r="C1593" s="854">
        <v>0.80171999999999999</v>
      </c>
      <c r="D1593" s="854">
        <v>0</v>
      </c>
      <c r="E1593" s="855">
        <v>-1</v>
      </c>
      <c r="F1593" s="854">
        <v>85.769710000000003</v>
      </c>
      <c r="G1593" s="854">
        <v>13.41741</v>
      </c>
      <c r="H1593" s="855">
        <v>-0.84356470366986203</v>
      </c>
      <c r="I1593" s="854">
        <v>74.632930000000002</v>
      </c>
      <c r="J1593" s="855">
        <v>-0.82022131517548624</v>
      </c>
      <c r="K1593" s="854">
        <v>854.14399000000003</v>
      </c>
      <c r="L1593" s="854">
        <v>1257.3730599999999</v>
      </c>
      <c r="M1593" s="855">
        <v>0.47208559062740685</v>
      </c>
      <c r="O1593" t="s">
        <v>511</v>
      </c>
      <c r="P1593">
        <v>0.80171999999999999</v>
      </c>
      <c r="Q1593">
        <v>0</v>
      </c>
      <c r="R1593">
        <v>-1</v>
      </c>
      <c r="S1593">
        <v>85.769710000000003</v>
      </c>
      <c r="T1593">
        <v>13.41741</v>
      </c>
      <c r="U1593">
        <v>-0.84356470366986203</v>
      </c>
      <c r="V1593">
        <v>74.632930000000002</v>
      </c>
      <c r="W1593">
        <v>-0.82022131517548624</v>
      </c>
      <c r="X1593">
        <v>854.14399000000003</v>
      </c>
      <c r="Y1593">
        <v>1257.3730599999999</v>
      </c>
      <c r="Z1593">
        <v>0.47208559062740685</v>
      </c>
      <c r="AC1593" t="s">
        <v>511</v>
      </c>
      <c r="AD1593">
        <v>1257.3730599999999</v>
      </c>
      <c r="AF1593" t="s">
        <v>511</v>
      </c>
      <c r="AG1593">
        <v>0.47208559062740685</v>
      </c>
    </row>
    <row r="1594" spans="1:33" hidden="1">
      <c r="A1594" s="851" t="s">
        <v>5144</v>
      </c>
      <c r="B1594" s="851" t="s">
        <v>511</v>
      </c>
      <c r="C1594" s="854">
        <v>16.008880000000001</v>
      </c>
      <c r="D1594" s="854">
        <v>59.328899999999997</v>
      </c>
      <c r="E1594" s="855">
        <v>2.7059994203217208</v>
      </c>
      <c r="F1594" s="854">
        <v>44.376179999999998</v>
      </c>
      <c r="G1594" s="854">
        <v>1371.41581</v>
      </c>
      <c r="H1594" s="855">
        <v>29.904323220250145</v>
      </c>
      <c r="I1594" s="854">
        <v>1745.69822</v>
      </c>
      <c r="J1594" s="855">
        <v>-0.21440269899570619</v>
      </c>
      <c r="K1594" s="854">
        <v>1311.1884500000001</v>
      </c>
      <c r="L1594" s="854">
        <v>7115.5158499999998</v>
      </c>
      <c r="M1594" s="855">
        <v>4.4267682498270933</v>
      </c>
      <c r="O1594" t="s">
        <v>511</v>
      </c>
      <c r="P1594">
        <v>16.008880000000001</v>
      </c>
      <c r="Q1594">
        <v>59.328899999999997</v>
      </c>
      <c r="R1594">
        <v>2.7059994203217208</v>
      </c>
      <c r="S1594">
        <v>44.376179999999998</v>
      </c>
      <c r="T1594">
        <v>1371.41581</v>
      </c>
      <c r="U1594">
        <v>29.904323220250145</v>
      </c>
      <c r="V1594">
        <v>1745.69822</v>
      </c>
      <c r="W1594">
        <v>-0.21440269899570619</v>
      </c>
      <c r="X1594">
        <v>1311.1884500000001</v>
      </c>
      <c r="Y1594">
        <v>7115.5158499999998</v>
      </c>
      <c r="Z1594">
        <v>4.4267682498270933</v>
      </c>
      <c r="AC1594" t="s">
        <v>511</v>
      </c>
      <c r="AD1594">
        <v>7115.5158499999998</v>
      </c>
      <c r="AF1594" t="s">
        <v>511</v>
      </c>
      <c r="AG1594">
        <v>4.4267682498270933</v>
      </c>
    </row>
    <row r="1595" spans="1:33" hidden="1">
      <c r="A1595" s="851" t="s">
        <v>5145</v>
      </c>
      <c r="B1595" s="851" t="s">
        <v>511</v>
      </c>
      <c r="C1595" s="854">
        <v>0</v>
      </c>
      <c r="D1595" s="854">
        <v>0</v>
      </c>
      <c r="E1595" s="855" t="s">
        <v>1082</v>
      </c>
      <c r="F1595" s="854">
        <v>0</v>
      </c>
      <c r="G1595" s="854">
        <v>0</v>
      </c>
      <c r="H1595" s="855" t="s">
        <v>1082</v>
      </c>
      <c r="I1595" s="854">
        <v>0</v>
      </c>
      <c r="J1595" s="855" t="s">
        <v>1082</v>
      </c>
      <c r="K1595" s="854">
        <v>68.311520000000002</v>
      </c>
      <c r="L1595" s="854">
        <v>19.587949999999999</v>
      </c>
      <c r="M1595" s="855">
        <v>-0.71325553874368475</v>
      </c>
      <c r="O1595" t="s">
        <v>511</v>
      </c>
      <c r="P1595">
        <v>0</v>
      </c>
      <c r="Q1595">
        <v>0</v>
      </c>
      <c r="R1595" t="s">
        <v>1082</v>
      </c>
      <c r="S1595">
        <v>0</v>
      </c>
      <c r="T1595">
        <v>0</v>
      </c>
      <c r="U1595" t="s">
        <v>1082</v>
      </c>
      <c r="V1595">
        <v>0</v>
      </c>
      <c r="W1595" t="s">
        <v>1082</v>
      </c>
      <c r="X1595">
        <v>68.311520000000002</v>
      </c>
      <c r="Y1595">
        <v>19.587949999999999</v>
      </c>
      <c r="Z1595">
        <v>-0.71325553874368475</v>
      </c>
      <c r="AC1595" t="s">
        <v>511</v>
      </c>
      <c r="AD1595">
        <v>19.587949999999999</v>
      </c>
      <c r="AF1595" t="s">
        <v>511</v>
      </c>
      <c r="AG1595">
        <v>-0.71325553874368475</v>
      </c>
    </row>
    <row r="1596" spans="1:33" hidden="1">
      <c r="A1596" s="852" t="s">
        <v>735</v>
      </c>
      <c r="B1596" s="852" t="s">
        <v>511</v>
      </c>
      <c r="C1596" s="856">
        <v>2619.63006</v>
      </c>
      <c r="D1596" s="856">
        <v>855.76252999999997</v>
      </c>
      <c r="E1596" s="857">
        <v>-0.673326954417373</v>
      </c>
      <c r="F1596" s="856">
        <v>98457.158790000001</v>
      </c>
      <c r="G1596" s="856">
        <v>73601.845579999994</v>
      </c>
      <c r="H1596" s="857">
        <v>-0.25244800393858702</v>
      </c>
      <c r="I1596" s="856">
        <v>59484.743970000003</v>
      </c>
      <c r="J1596" s="857">
        <v>0.23732306248337687</v>
      </c>
      <c r="K1596" s="856">
        <v>591837.66171999997</v>
      </c>
      <c r="L1596" s="856">
        <v>656538.78229999996</v>
      </c>
      <c r="M1596" s="857">
        <v>0.10932241181131563</v>
      </c>
      <c r="O1596" t="s">
        <v>511</v>
      </c>
      <c r="P1596">
        <v>2619.63006</v>
      </c>
      <c r="Q1596">
        <v>855.76252999999997</v>
      </c>
      <c r="R1596">
        <v>-0.673326954417373</v>
      </c>
      <c r="S1596">
        <v>98457.158790000001</v>
      </c>
      <c r="T1596">
        <v>73601.845579999994</v>
      </c>
      <c r="U1596">
        <v>-0.25244800393858702</v>
      </c>
      <c r="V1596">
        <v>59484.743970000003</v>
      </c>
      <c r="W1596">
        <v>0.23732306248337687</v>
      </c>
      <c r="X1596">
        <v>591837.66171999997</v>
      </c>
      <c r="Y1596">
        <v>656538.78229999996</v>
      </c>
      <c r="Z1596">
        <v>0.10932241181131563</v>
      </c>
      <c r="AC1596" t="s">
        <v>511</v>
      </c>
      <c r="AD1596">
        <v>656538.78229999996</v>
      </c>
      <c r="AF1596" t="s">
        <v>511</v>
      </c>
      <c r="AG1596">
        <v>0.10932241181131563</v>
      </c>
    </row>
    <row r="1597" spans="1:33" hidden="1">
      <c r="A1597" s="851" t="s">
        <v>5119</v>
      </c>
      <c r="B1597" s="851" t="s">
        <v>512</v>
      </c>
      <c r="C1597" s="854">
        <v>0</v>
      </c>
      <c r="D1597" s="854">
        <v>0</v>
      </c>
      <c r="E1597" s="855" t="s">
        <v>1082</v>
      </c>
      <c r="F1597" s="854">
        <v>0</v>
      </c>
      <c r="G1597" s="854">
        <v>0</v>
      </c>
      <c r="H1597" s="855" t="s">
        <v>1082</v>
      </c>
      <c r="I1597" s="854">
        <v>2.8735400000000002</v>
      </c>
      <c r="J1597" s="855">
        <v>-1</v>
      </c>
      <c r="K1597" s="854">
        <v>21.61655</v>
      </c>
      <c r="L1597" s="854">
        <v>44.055010000000003</v>
      </c>
      <c r="M1597" s="855">
        <v>1.0380222560954455</v>
      </c>
      <c r="O1597" t="s">
        <v>512</v>
      </c>
      <c r="P1597">
        <v>0</v>
      </c>
      <c r="Q1597">
        <v>0</v>
      </c>
      <c r="R1597" t="s">
        <v>1082</v>
      </c>
      <c r="S1597">
        <v>0</v>
      </c>
      <c r="T1597">
        <v>0</v>
      </c>
      <c r="U1597" t="s">
        <v>1082</v>
      </c>
      <c r="V1597">
        <v>2.8735400000000002</v>
      </c>
      <c r="W1597">
        <v>-1</v>
      </c>
      <c r="X1597">
        <v>21.61655</v>
      </c>
      <c r="Y1597">
        <v>44.055010000000003</v>
      </c>
      <c r="Z1597">
        <v>1.0380222560954455</v>
      </c>
      <c r="AC1597" t="s">
        <v>512</v>
      </c>
      <c r="AD1597">
        <v>44.055010000000003</v>
      </c>
      <c r="AF1597" t="s">
        <v>512</v>
      </c>
      <c r="AG1597">
        <v>1.0380222560954455</v>
      </c>
    </row>
    <row r="1598" spans="1:33" hidden="1">
      <c r="A1598" s="851" t="s">
        <v>5120</v>
      </c>
      <c r="B1598" s="851" t="s">
        <v>512</v>
      </c>
      <c r="C1598" s="854">
        <v>21.66282</v>
      </c>
      <c r="D1598" s="854">
        <v>5.8725500000000004</v>
      </c>
      <c r="E1598" s="855">
        <v>-0.72891110206335097</v>
      </c>
      <c r="F1598" s="854">
        <v>432.84064999999998</v>
      </c>
      <c r="G1598" s="854">
        <v>3681.26629</v>
      </c>
      <c r="H1598" s="855">
        <v>7.5048996437834568</v>
      </c>
      <c r="I1598" s="854">
        <v>2198.2489500000001</v>
      </c>
      <c r="J1598" s="855">
        <v>0.67463575497215622</v>
      </c>
      <c r="K1598" s="854">
        <v>13771.12743</v>
      </c>
      <c r="L1598" s="854">
        <v>28211.065399999999</v>
      </c>
      <c r="M1598" s="855">
        <v>1.0485661427068793</v>
      </c>
      <c r="O1598" t="s">
        <v>512</v>
      </c>
      <c r="P1598">
        <v>21.66282</v>
      </c>
      <c r="Q1598">
        <v>5.8725500000000004</v>
      </c>
      <c r="R1598">
        <v>-0.72891110206335097</v>
      </c>
      <c r="S1598">
        <v>432.84064999999998</v>
      </c>
      <c r="T1598">
        <v>3681.26629</v>
      </c>
      <c r="U1598">
        <v>7.5048996437834568</v>
      </c>
      <c r="V1598">
        <v>2198.2489500000001</v>
      </c>
      <c r="W1598">
        <v>0.67463575497215622</v>
      </c>
      <c r="X1598">
        <v>13771.12743</v>
      </c>
      <c r="Y1598">
        <v>28211.065399999999</v>
      </c>
      <c r="Z1598">
        <v>1.0485661427068793</v>
      </c>
      <c r="AC1598" t="s">
        <v>512</v>
      </c>
      <c r="AD1598">
        <v>28211.065399999999</v>
      </c>
      <c r="AF1598" t="s">
        <v>512</v>
      </c>
      <c r="AG1598">
        <v>1.0485661427068793</v>
      </c>
    </row>
    <row r="1599" spans="1:33" hidden="1">
      <c r="A1599" s="851" t="s">
        <v>5121</v>
      </c>
      <c r="B1599" s="851" t="s">
        <v>512</v>
      </c>
      <c r="C1599" s="854">
        <v>0</v>
      </c>
      <c r="D1599" s="854">
        <v>0</v>
      </c>
      <c r="E1599" s="855" t="s">
        <v>1082</v>
      </c>
      <c r="F1599" s="854">
        <v>13.047280000000001</v>
      </c>
      <c r="G1599" s="854">
        <v>3.7323200000000001</v>
      </c>
      <c r="H1599" s="855">
        <v>-0.713938843958281</v>
      </c>
      <c r="I1599" s="854">
        <v>5.4022100000000002</v>
      </c>
      <c r="J1599" s="855">
        <v>-0.30911238178449196</v>
      </c>
      <c r="K1599" s="854">
        <v>58.618659999999998</v>
      </c>
      <c r="L1599" s="854">
        <v>33.596420000000002</v>
      </c>
      <c r="M1599" s="855">
        <v>-0.42686475603502361</v>
      </c>
      <c r="O1599" t="s">
        <v>512</v>
      </c>
      <c r="P1599">
        <v>0</v>
      </c>
      <c r="Q1599">
        <v>0</v>
      </c>
      <c r="R1599" t="s">
        <v>1082</v>
      </c>
      <c r="S1599">
        <v>13.047280000000001</v>
      </c>
      <c r="T1599">
        <v>3.7323200000000001</v>
      </c>
      <c r="U1599">
        <v>-0.713938843958281</v>
      </c>
      <c r="V1599">
        <v>5.4022100000000002</v>
      </c>
      <c r="W1599">
        <v>-0.30911238178449196</v>
      </c>
      <c r="X1599">
        <v>58.618659999999998</v>
      </c>
      <c r="Y1599">
        <v>33.596420000000002</v>
      </c>
      <c r="Z1599">
        <v>-0.42686475603502361</v>
      </c>
      <c r="AC1599" t="s">
        <v>512</v>
      </c>
      <c r="AD1599">
        <v>33.596420000000002</v>
      </c>
      <c r="AF1599" t="s">
        <v>512</v>
      </c>
      <c r="AG1599">
        <v>-0.42686475603502361</v>
      </c>
    </row>
    <row r="1600" spans="1:33" hidden="1">
      <c r="A1600" s="851" t="s">
        <v>5122</v>
      </c>
      <c r="B1600" s="851" t="s">
        <v>512</v>
      </c>
      <c r="C1600" s="854">
        <v>0</v>
      </c>
      <c r="D1600" s="854">
        <v>0</v>
      </c>
      <c r="E1600" s="855" t="s">
        <v>1082</v>
      </c>
      <c r="F1600" s="854">
        <v>13.664</v>
      </c>
      <c r="G1600" s="854">
        <v>8.6034799999999994</v>
      </c>
      <c r="H1600" s="855">
        <v>-0.37035421545667446</v>
      </c>
      <c r="I1600" s="854">
        <v>15.429600000000001</v>
      </c>
      <c r="J1600" s="855">
        <v>-0.44240421008969777</v>
      </c>
      <c r="K1600" s="854">
        <v>56.36271</v>
      </c>
      <c r="L1600" s="854">
        <v>55.345120000000001</v>
      </c>
      <c r="M1600" s="855">
        <v>-1.8054312860400046E-2</v>
      </c>
      <c r="O1600" t="s">
        <v>512</v>
      </c>
      <c r="P1600">
        <v>0</v>
      </c>
      <c r="Q1600">
        <v>0</v>
      </c>
      <c r="R1600" t="s">
        <v>1082</v>
      </c>
      <c r="S1600">
        <v>13.664</v>
      </c>
      <c r="T1600">
        <v>8.6034799999999994</v>
      </c>
      <c r="U1600">
        <v>-0.37035421545667446</v>
      </c>
      <c r="V1600">
        <v>15.429600000000001</v>
      </c>
      <c r="W1600">
        <v>-0.44240421008969777</v>
      </c>
      <c r="X1600">
        <v>56.36271</v>
      </c>
      <c r="Y1600">
        <v>55.345120000000001</v>
      </c>
      <c r="Z1600">
        <v>-1.8054312860400046E-2</v>
      </c>
      <c r="AC1600" t="s">
        <v>512</v>
      </c>
      <c r="AD1600">
        <v>55.345120000000001</v>
      </c>
      <c r="AF1600" t="s">
        <v>512</v>
      </c>
      <c r="AG1600">
        <v>-1.8054312860400046E-2</v>
      </c>
    </row>
    <row r="1601" spans="1:33" hidden="1">
      <c r="A1601" s="851" t="s">
        <v>5123</v>
      </c>
      <c r="B1601" s="851" t="s">
        <v>512</v>
      </c>
      <c r="C1601" s="854">
        <v>0</v>
      </c>
      <c r="D1601" s="854">
        <v>0</v>
      </c>
      <c r="E1601" s="855" t="s">
        <v>1082</v>
      </c>
      <c r="F1601" s="854">
        <v>0.50112000000000001</v>
      </c>
      <c r="G1601" s="854">
        <v>1.8200000000000001E-2</v>
      </c>
      <c r="H1601" s="855">
        <v>-0.9636813537675607</v>
      </c>
      <c r="I1601" s="854">
        <v>5.4600000000000003E-2</v>
      </c>
      <c r="J1601" s="855">
        <v>-0.66666666666666674</v>
      </c>
      <c r="K1601" s="854">
        <v>0.50112000000000001</v>
      </c>
      <c r="L1601" s="854">
        <v>26.898579999999999</v>
      </c>
      <c r="M1601" s="855">
        <v>52.676923690932306</v>
      </c>
      <c r="O1601" t="s">
        <v>512</v>
      </c>
      <c r="P1601">
        <v>0</v>
      </c>
      <c r="Q1601">
        <v>0</v>
      </c>
      <c r="R1601" t="s">
        <v>1082</v>
      </c>
      <c r="S1601">
        <v>0.50112000000000001</v>
      </c>
      <c r="T1601">
        <v>1.8200000000000001E-2</v>
      </c>
      <c r="U1601">
        <v>-0.9636813537675607</v>
      </c>
      <c r="V1601">
        <v>5.4600000000000003E-2</v>
      </c>
      <c r="W1601">
        <v>-0.66666666666666674</v>
      </c>
      <c r="X1601">
        <v>0.50112000000000001</v>
      </c>
      <c r="Y1601">
        <v>26.898579999999999</v>
      </c>
      <c r="Z1601">
        <v>52.676923690932306</v>
      </c>
      <c r="AC1601" t="s">
        <v>512</v>
      </c>
      <c r="AD1601">
        <v>26.898579999999999</v>
      </c>
      <c r="AF1601" t="s">
        <v>512</v>
      </c>
      <c r="AG1601">
        <v>52.676923690932306</v>
      </c>
    </row>
    <row r="1602" spans="1:33">
      <c r="A1602" s="851" t="s">
        <v>5124</v>
      </c>
      <c r="B1602" s="851" t="s">
        <v>512</v>
      </c>
      <c r="C1602" s="854">
        <v>0</v>
      </c>
      <c r="D1602" s="854">
        <v>0</v>
      </c>
      <c r="E1602" s="855" t="s">
        <v>1082</v>
      </c>
      <c r="F1602" s="854">
        <v>3.3061799999999999</v>
      </c>
      <c r="G1602" s="854">
        <v>7.1746499999999997</v>
      </c>
      <c r="H1602" s="855">
        <v>1.1700724098506434</v>
      </c>
      <c r="I1602" s="854">
        <v>0.94932000000000005</v>
      </c>
      <c r="J1602" s="855">
        <v>6.5576728605738834</v>
      </c>
      <c r="K1602" s="854">
        <v>5.2891199999999996</v>
      </c>
      <c r="L1602" s="854">
        <v>49.785299999999999</v>
      </c>
      <c r="M1602" s="855">
        <v>8.412775660223252</v>
      </c>
      <c r="O1602" t="s">
        <v>512</v>
      </c>
      <c r="P1602">
        <v>0</v>
      </c>
      <c r="Q1602">
        <v>0</v>
      </c>
      <c r="R1602" t="s">
        <v>1082</v>
      </c>
      <c r="S1602">
        <v>3.3061799999999999</v>
      </c>
      <c r="T1602">
        <v>7.1746499999999997</v>
      </c>
      <c r="U1602">
        <v>1.1700724098506434</v>
      </c>
      <c r="V1602">
        <v>0.94932000000000005</v>
      </c>
      <c r="W1602">
        <v>6.5576728605738834</v>
      </c>
      <c r="X1602">
        <v>5.2891199999999996</v>
      </c>
      <c r="Y1602">
        <v>49.785299999999999</v>
      </c>
      <c r="Z1602">
        <v>8.412775660223252</v>
      </c>
      <c r="AC1602" t="s">
        <v>512</v>
      </c>
      <c r="AD1602">
        <v>49.785299999999999</v>
      </c>
      <c r="AF1602" t="s">
        <v>512</v>
      </c>
      <c r="AG1602">
        <v>8.412775660223252</v>
      </c>
    </row>
    <row r="1603" spans="1:33" hidden="1">
      <c r="A1603" s="851" t="s">
        <v>5127</v>
      </c>
      <c r="B1603" s="851" t="s">
        <v>512</v>
      </c>
      <c r="C1603" s="854">
        <v>0</v>
      </c>
      <c r="D1603" s="854">
        <v>0</v>
      </c>
      <c r="E1603" s="855" t="s">
        <v>1082</v>
      </c>
      <c r="F1603" s="854">
        <v>0</v>
      </c>
      <c r="G1603" s="854">
        <v>0</v>
      </c>
      <c r="H1603" s="855" t="s">
        <v>1082</v>
      </c>
      <c r="I1603" s="854">
        <v>0</v>
      </c>
      <c r="J1603" s="855" t="s">
        <v>1082</v>
      </c>
      <c r="K1603" s="854">
        <v>1.2641199999999999</v>
      </c>
      <c r="L1603" s="854">
        <v>0</v>
      </c>
      <c r="M1603" s="855">
        <v>-1</v>
      </c>
      <c r="O1603" t="s">
        <v>512</v>
      </c>
      <c r="P1603">
        <v>0</v>
      </c>
      <c r="Q1603">
        <v>0</v>
      </c>
      <c r="R1603" t="s">
        <v>1082</v>
      </c>
      <c r="S1603">
        <v>0</v>
      </c>
      <c r="T1603">
        <v>0</v>
      </c>
      <c r="U1603" t="s">
        <v>1082</v>
      </c>
      <c r="V1603">
        <v>0</v>
      </c>
      <c r="W1603" t="s">
        <v>1082</v>
      </c>
      <c r="X1603">
        <v>1.2641199999999999</v>
      </c>
      <c r="Y1603">
        <v>0</v>
      </c>
      <c r="Z1603">
        <v>-1</v>
      </c>
      <c r="AC1603" t="s">
        <v>512</v>
      </c>
      <c r="AD1603">
        <v>0</v>
      </c>
      <c r="AF1603" t="s">
        <v>512</v>
      </c>
      <c r="AG1603">
        <v>-1</v>
      </c>
    </row>
    <row r="1604" spans="1:33" hidden="1">
      <c r="A1604" s="851" t="s">
        <v>5128</v>
      </c>
      <c r="B1604" s="851" t="s">
        <v>512</v>
      </c>
      <c r="C1604" s="854">
        <v>0</v>
      </c>
      <c r="D1604" s="854">
        <v>0</v>
      </c>
      <c r="E1604" s="855" t="s">
        <v>1082</v>
      </c>
      <c r="F1604" s="854">
        <v>79.623419999999996</v>
      </c>
      <c r="G1604" s="854">
        <v>126.0077</v>
      </c>
      <c r="H1604" s="855">
        <v>0.58254568819073582</v>
      </c>
      <c r="I1604" s="854">
        <v>105.77691</v>
      </c>
      <c r="J1604" s="855">
        <v>0.19125903753475115</v>
      </c>
      <c r="K1604" s="854">
        <v>1112.9101900000001</v>
      </c>
      <c r="L1604" s="854">
        <v>818.65116999999998</v>
      </c>
      <c r="M1604" s="855">
        <v>-0.26440500108998022</v>
      </c>
      <c r="O1604" t="s">
        <v>512</v>
      </c>
      <c r="P1604">
        <v>0</v>
      </c>
      <c r="Q1604">
        <v>0</v>
      </c>
      <c r="R1604" t="s">
        <v>1082</v>
      </c>
      <c r="S1604">
        <v>79.623419999999996</v>
      </c>
      <c r="T1604">
        <v>126.0077</v>
      </c>
      <c r="U1604">
        <v>0.58254568819073582</v>
      </c>
      <c r="V1604">
        <v>105.77691</v>
      </c>
      <c r="W1604">
        <v>0.19125903753475115</v>
      </c>
      <c r="X1604">
        <v>1112.9101900000001</v>
      </c>
      <c r="Y1604">
        <v>818.65116999999998</v>
      </c>
      <c r="Z1604">
        <v>-0.26440500108998022</v>
      </c>
      <c r="AC1604" t="s">
        <v>512</v>
      </c>
      <c r="AD1604">
        <v>818.65116999999998</v>
      </c>
      <c r="AF1604" t="s">
        <v>512</v>
      </c>
      <c r="AG1604">
        <v>-0.26440500108998022</v>
      </c>
    </row>
    <row r="1605" spans="1:33" hidden="1">
      <c r="A1605" s="851" t="s">
        <v>5129</v>
      </c>
      <c r="B1605" s="851" t="s">
        <v>512</v>
      </c>
      <c r="C1605" s="854">
        <v>0</v>
      </c>
      <c r="D1605" s="854">
        <v>0</v>
      </c>
      <c r="E1605" s="855" t="s">
        <v>1082</v>
      </c>
      <c r="F1605" s="854">
        <v>0</v>
      </c>
      <c r="G1605" s="854">
        <v>0</v>
      </c>
      <c r="H1605" s="855" t="s">
        <v>1082</v>
      </c>
      <c r="I1605" s="854">
        <v>0</v>
      </c>
      <c r="J1605" s="855" t="s">
        <v>1082</v>
      </c>
      <c r="K1605" s="854">
        <v>100.22799999999999</v>
      </c>
      <c r="L1605" s="854">
        <v>21.081600000000002</v>
      </c>
      <c r="M1605" s="855">
        <v>-0.78966356706708707</v>
      </c>
      <c r="O1605" t="s">
        <v>512</v>
      </c>
      <c r="P1605">
        <v>0</v>
      </c>
      <c r="Q1605">
        <v>0</v>
      </c>
      <c r="R1605" t="s">
        <v>1082</v>
      </c>
      <c r="S1605">
        <v>0</v>
      </c>
      <c r="T1605">
        <v>0</v>
      </c>
      <c r="U1605" t="s">
        <v>1082</v>
      </c>
      <c r="V1605">
        <v>0</v>
      </c>
      <c r="W1605" t="s">
        <v>1082</v>
      </c>
      <c r="X1605">
        <v>100.22799999999999</v>
      </c>
      <c r="Y1605">
        <v>21.081600000000002</v>
      </c>
      <c r="Z1605">
        <v>-0.78966356706708707</v>
      </c>
      <c r="AC1605" t="s">
        <v>512</v>
      </c>
      <c r="AD1605">
        <v>21.081600000000002</v>
      </c>
      <c r="AF1605" t="s">
        <v>512</v>
      </c>
      <c r="AG1605">
        <v>-0.78966356706708707</v>
      </c>
    </row>
    <row r="1606" spans="1:33" hidden="1">
      <c r="A1606" s="851" t="s">
        <v>5130</v>
      </c>
      <c r="B1606" s="851" t="s">
        <v>512</v>
      </c>
      <c r="C1606" s="854">
        <v>609.41187000000002</v>
      </c>
      <c r="D1606" s="854">
        <v>0</v>
      </c>
      <c r="E1606" s="855">
        <v>-1</v>
      </c>
      <c r="F1606" s="854">
        <v>614.51390000000004</v>
      </c>
      <c r="G1606" s="854">
        <v>0.20499999999999999</v>
      </c>
      <c r="H1606" s="855">
        <v>-0.99966640298941978</v>
      </c>
      <c r="I1606" s="854">
        <v>0</v>
      </c>
      <c r="J1606" s="855" t="s">
        <v>1082</v>
      </c>
      <c r="K1606" s="854">
        <v>1015.38045</v>
      </c>
      <c r="L1606" s="854">
        <v>1799.4963499999999</v>
      </c>
      <c r="M1606" s="855">
        <v>0.77223852399364179</v>
      </c>
      <c r="O1606" t="s">
        <v>512</v>
      </c>
      <c r="P1606">
        <v>609.41187000000002</v>
      </c>
      <c r="Q1606">
        <v>0</v>
      </c>
      <c r="R1606">
        <v>-1</v>
      </c>
      <c r="S1606">
        <v>614.51390000000004</v>
      </c>
      <c r="T1606">
        <v>0.20499999999999999</v>
      </c>
      <c r="U1606">
        <v>-0.99966640298941978</v>
      </c>
      <c r="V1606">
        <v>0</v>
      </c>
      <c r="W1606" t="s">
        <v>1082</v>
      </c>
      <c r="X1606">
        <v>1015.38045</v>
      </c>
      <c r="Y1606">
        <v>1799.4963499999999</v>
      </c>
      <c r="Z1606">
        <v>0.77223852399364179</v>
      </c>
      <c r="AC1606" t="s">
        <v>512</v>
      </c>
      <c r="AD1606">
        <v>1799.4963499999999</v>
      </c>
      <c r="AF1606" t="s">
        <v>512</v>
      </c>
      <c r="AG1606">
        <v>0.77223852399364179</v>
      </c>
    </row>
    <row r="1607" spans="1:33" hidden="1">
      <c r="A1607" s="851" t="s">
        <v>5131</v>
      </c>
      <c r="B1607" s="851" t="s">
        <v>512</v>
      </c>
      <c r="C1607" s="854">
        <v>0</v>
      </c>
      <c r="D1607" s="854">
        <v>0</v>
      </c>
      <c r="E1607" s="855" t="s">
        <v>1082</v>
      </c>
      <c r="F1607" s="854">
        <v>9.8816199999999998</v>
      </c>
      <c r="G1607" s="854">
        <v>128.50595999999999</v>
      </c>
      <c r="H1607" s="855">
        <v>12.004543789378664</v>
      </c>
      <c r="I1607" s="854">
        <v>31.858820000000001</v>
      </c>
      <c r="J1607" s="855">
        <v>3.0336070199712353</v>
      </c>
      <c r="K1607" s="854">
        <v>293.05097999999998</v>
      </c>
      <c r="L1607" s="854">
        <v>443.12828000000002</v>
      </c>
      <c r="M1607" s="855">
        <v>0.5121201096136927</v>
      </c>
      <c r="O1607" t="s">
        <v>512</v>
      </c>
      <c r="P1607">
        <v>0</v>
      </c>
      <c r="Q1607">
        <v>0</v>
      </c>
      <c r="R1607" t="s">
        <v>1082</v>
      </c>
      <c r="S1607">
        <v>9.8816199999999998</v>
      </c>
      <c r="T1607">
        <v>128.50595999999999</v>
      </c>
      <c r="U1607">
        <v>12.004543789378664</v>
      </c>
      <c r="V1607">
        <v>31.858820000000001</v>
      </c>
      <c r="W1607">
        <v>3.0336070199712353</v>
      </c>
      <c r="X1607">
        <v>293.05097999999998</v>
      </c>
      <c r="Y1607">
        <v>443.12828000000002</v>
      </c>
      <c r="Z1607">
        <v>0.5121201096136927</v>
      </c>
      <c r="AC1607" t="s">
        <v>512</v>
      </c>
      <c r="AD1607">
        <v>443.12828000000002</v>
      </c>
      <c r="AF1607" t="s">
        <v>512</v>
      </c>
      <c r="AG1607">
        <v>0.5121201096136927</v>
      </c>
    </row>
    <row r="1608" spans="1:33" hidden="1">
      <c r="A1608" s="851" t="s">
        <v>5132</v>
      </c>
      <c r="B1608" s="851" t="s">
        <v>512</v>
      </c>
      <c r="C1608" s="854">
        <v>0</v>
      </c>
      <c r="D1608" s="854">
        <v>0</v>
      </c>
      <c r="E1608" s="855" t="s">
        <v>1082</v>
      </c>
      <c r="F1608" s="854">
        <v>0</v>
      </c>
      <c r="G1608" s="854">
        <v>27.703959999999999</v>
      </c>
      <c r="H1608" s="855" t="s">
        <v>1082</v>
      </c>
      <c r="I1608" s="854">
        <v>0</v>
      </c>
      <c r="J1608" s="855" t="s">
        <v>1082</v>
      </c>
      <c r="K1608" s="854">
        <v>252.07</v>
      </c>
      <c r="L1608" s="854">
        <v>27.703959999999999</v>
      </c>
      <c r="M1608" s="855">
        <v>-0.89009418018804298</v>
      </c>
      <c r="O1608" t="s">
        <v>512</v>
      </c>
      <c r="P1608">
        <v>0</v>
      </c>
      <c r="Q1608">
        <v>0</v>
      </c>
      <c r="R1608" t="s">
        <v>1082</v>
      </c>
      <c r="S1608">
        <v>0</v>
      </c>
      <c r="T1608">
        <v>27.703959999999999</v>
      </c>
      <c r="U1608" t="s">
        <v>1082</v>
      </c>
      <c r="V1608">
        <v>0</v>
      </c>
      <c r="W1608" t="s">
        <v>1082</v>
      </c>
      <c r="X1608">
        <v>252.07</v>
      </c>
      <c r="Y1608">
        <v>27.703959999999999</v>
      </c>
      <c r="Z1608">
        <v>-0.89009418018804298</v>
      </c>
      <c r="AC1608" t="s">
        <v>512</v>
      </c>
      <c r="AD1608">
        <v>27.703959999999999</v>
      </c>
      <c r="AF1608" t="s">
        <v>512</v>
      </c>
      <c r="AG1608">
        <v>-0.89009418018804298</v>
      </c>
    </row>
    <row r="1609" spans="1:33" hidden="1">
      <c r="A1609" s="851" t="s">
        <v>5133</v>
      </c>
      <c r="B1609" s="851" t="s">
        <v>512</v>
      </c>
      <c r="C1609" s="854">
        <v>0</v>
      </c>
      <c r="D1609" s="854">
        <v>0</v>
      </c>
      <c r="E1609" s="855" t="s">
        <v>1082</v>
      </c>
      <c r="F1609" s="854">
        <v>12.768079999999999</v>
      </c>
      <c r="G1609" s="854">
        <v>2.3800000000000002E-2</v>
      </c>
      <c r="H1609" s="855">
        <v>-0.99813597659162534</v>
      </c>
      <c r="I1609" s="854">
        <v>101.99585999999999</v>
      </c>
      <c r="J1609" s="855">
        <v>-0.99976665719569402</v>
      </c>
      <c r="K1609" s="854">
        <v>141.86027999999999</v>
      </c>
      <c r="L1609" s="854">
        <v>534.12899000000004</v>
      </c>
      <c r="M1609" s="855">
        <v>2.7651764820991476</v>
      </c>
      <c r="O1609" t="s">
        <v>512</v>
      </c>
      <c r="P1609">
        <v>0</v>
      </c>
      <c r="Q1609">
        <v>0</v>
      </c>
      <c r="R1609" t="s">
        <v>1082</v>
      </c>
      <c r="S1609">
        <v>12.768079999999999</v>
      </c>
      <c r="T1609">
        <v>2.3800000000000002E-2</v>
      </c>
      <c r="U1609">
        <v>-0.99813597659162534</v>
      </c>
      <c r="V1609">
        <v>101.99585999999999</v>
      </c>
      <c r="W1609">
        <v>-0.99976665719569402</v>
      </c>
      <c r="X1609">
        <v>141.86027999999999</v>
      </c>
      <c r="Y1609">
        <v>534.12899000000004</v>
      </c>
      <c r="Z1609">
        <v>2.7651764820991476</v>
      </c>
      <c r="AC1609" t="s">
        <v>512</v>
      </c>
      <c r="AD1609">
        <v>534.12899000000004</v>
      </c>
      <c r="AF1609" t="s">
        <v>512</v>
      </c>
      <c r="AG1609">
        <v>2.7651764820991476</v>
      </c>
    </row>
    <row r="1610" spans="1:33" hidden="1">
      <c r="A1610" s="851" t="s">
        <v>5134</v>
      </c>
      <c r="B1610" s="851" t="s">
        <v>512</v>
      </c>
      <c r="C1610" s="854">
        <v>0</v>
      </c>
      <c r="D1610" s="854">
        <v>0</v>
      </c>
      <c r="E1610" s="855" t="s">
        <v>1082</v>
      </c>
      <c r="F1610" s="854">
        <v>0.36120000000000002</v>
      </c>
      <c r="G1610" s="854">
        <v>7.9000000000000008E-3</v>
      </c>
      <c r="H1610" s="855">
        <v>-0.9781284606866002</v>
      </c>
      <c r="I1610" s="854">
        <v>12.575760000000001</v>
      </c>
      <c r="J1610" s="855">
        <v>-0.99937180735001307</v>
      </c>
      <c r="K1610" s="854">
        <v>319.52413000000001</v>
      </c>
      <c r="L1610" s="854">
        <v>659.15689999999995</v>
      </c>
      <c r="M1610" s="855">
        <v>1.0629330874009417</v>
      </c>
      <c r="O1610" t="s">
        <v>512</v>
      </c>
      <c r="P1610">
        <v>0</v>
      </c>
      <c r="Q1610">
        <v>0</v>
      </c>
      <c r="R1610" t="s">
        <v>1082</v>
      </c>
      <c r="S1610">
        <v>0.36120000000000002</v>
      </c>
      <c r="T1610">
        <v>7.9000000000000008E-3</v>
      </c>
      <c r="U1610">
        <v>-0.9781284606866002</v>
      </c>
      <c r="V1610">
        <v>12.575760000000001</v>
      </c>
      <c r="W1610">
        <v>-0.99937180735001307</v>
      </c>
      <c r="X1610">
        <v>319.52413000000001</v>
      </c>
      <c r="Y1610">
        <v>659.15689999999995</v>
      </c>
      <c r="Z1610">
        <v>1.0629330874009417</v>
      </c>
      <c r="AC1610" t="s">
        <v>512</v>
      </c>
      <c r="AD1610">
        <v>659.15689999999995</v>
      </c>
      <c r="AF1610" t="s">
        <v>512</v>
      </c>
      <c r="AG1610">
        <v>1.0629330874009417</v>
      </c>
    </row>
    <row r="1611" spans="1:33" hidden="1">
      <c r="A1611" s="851" t="s">
        <v>5135</v>
      </c>
      <c r="B1611" s="851" t="s">
        <v>512</v>
      </c>
      <c r="C1611" s="854">
        <v>0</v>
      </c>
      <c r="D1611" s="854">
        <v>0</v>
      </c>
      <c r="E1611" s="855" t="s">
        <v>1082</v>
      </c>
      <c r="F1611" s="854">
        <v>9.3880999999999997</v>
      </c>
      <c r="G1611" s="854">
        <v>17.663070000000001</v>
      </c>
      <c r="H1611" s="855">
        <v>0.88143181261384118</v>
      </c>
      <c r="I1611" s="854">
        <v>27.99606</v>
      </c>
      <c r="J1611" s="855">
        <v>-0.36908729299765752</v>
      </c>
      <c r="K1611" s="854">
        <v>345.71229</v>
      </c>
      <c r="L1611" s="854">
        <v>321.57544000000001</v>
      </c>
      <c r="M1611" s="855">
        <v>-6.9817737749502617E-2</v>
      </c>
      <c r="O1611" t="s">
        <v>512</v>
      </c>
      <c r="P1611">
        <v>0</v>
      </c>
      <c r="Q1611">
        <v>0</v>
      </c>
      <c r="R1611" t="s">
        <v>1082</v>
      </c>
      <c r="S1611">
        <v>9.3880999999999997</v>
      </c>
      <c r="T1611">
        <v>17.663070000000001</v>
      </c>
      <c r="U1611">
        <v>0.88143181261384118</v>
      </c>
      <c r="V1611">
        <v>27.99606</v>
      </c>
      <c r="W1611">
        <v>-0.36908729299765752</v>
      </c>
      <c r="X1611">
        <v>345.71229</v>
      </c>
      <c r="Y1611">
        <v>321.57544000000001</v>
      </c>
      <c r="Z1611">
        <v>-6.9817737749502617E-2</v>
      </c>
      <c r="AC1611" t="s">
        <v>512</v>
      </c>
      <c r="AD1611">
        <v>321.57544000000001</v>
      </c>
      <c r="AF1611" t="s">
        <v>512</v>
      </c>
      <c r="AG1611">
        <v>-6.9817737749502617E-2</v>
      </c>
    </row>
    <row r="1612" spans="1:33" hidden="1">
      <c r="A1612" s="851" t="s">
        <v>5136</v>
      </c>
      <c r="B1612" s="851" t="s">
        <v>512</v>
      </c>
      <c r="C1612" s="854">
        <v>0</v>
      </c>
      <c r="D1612" s="854">
        <v>0</v>
      </c>
      <c r="E1612" s="855" t="s">
        <v>1082</v>
      </c>
      <c r="F1612" s="854">
        <v>3.3476499999999998</v>
      </c>
      <c r="G1612" s="854">
        <v>377.68522000000002</v>
      </c>
      <c r="H1612" s="855">
        <v>111.82099980583395</v>
      </c>
      <c r="I1612" s="854">
        <v>31.054179999999999</v>
      </c>
      <c r="J1612" s="855">
        <v>11.162137915089049</v>
      </c>
      <c r="K1612" s="854">
        <v>19.74146</v>
      </c>
      <c r="L1612" s="854">
        <v>859.30151000000001</v>
      </c>
      <c r="M1612" s="855">
        <v>42.527758838505356</v>
      </c>
      <c r="O1612" t="s">
        <v>512</v>
      </c>
      <c r="P1612">
        <v>0</v>
      </c>
      <c r="Q1612">
        <v>0</v>
      </c>
      <c r="R1612" t="s">
        <v>1082</v>
      </c>
      <c r="S1612">
        <v>3.3476499999999998</v>
      </c>
      <c r="T1612">
        <v>377.68522000000002</v>
      </c>
      <c r="U1612">
        <v>111.82099980583395</v>
      </c>
      <c r="V1612">
        <v>31.054179999999999</v>
      </c>
      <c r="W1612">
        <v>11.162137915089049</v>
      </c>
      <c r="X1612">
        <v>19.74146</v>
      </c>
      <c r="Y1612">
        <v>859.30151000000001</v>
      </c>
      <c r="Z1612">
        <v>42.527758838505356</v>
      </c>
      <c r="AC1612" t="s">
        <v>512</v>
      </c>
      <c r="AD1612">
        <v>859.30151000000001</v>
      </c>
      <c r="AF1612" t="s">
        <v>512</v>
      </c>
      <c r="AG1612">
        <v>42.527758838505356</v>
      </c>
    </row>
    <row r="1613" spans="1:33" hidden="1">
      <c r="A1613" s="851" t="s">
        <v>5138</v>
      </c>
      <c r="B1613" s="851" t="s">
        <v>512</v>
      </c>
      <c r="C1613" s="854">
        <v>0</v>
      </c>
      <c r="D1613" s="854">
        <v>0</v>
      </c>
      <c r="E1613" s="855" t="s">
        <v>1082</v>
      </c>
      <c r="F1613" s="854">
        <v>4.45</v>
      </c>
      <c r="G1613" s="854">
        <v>0</v>
      </c>
      <c r="H1613" s="855">
        <v>-1</v>
      </c>
      <c r="I1613" s="854">
        <v>33.044840000000001</v>
      </c>
      <c r="J1613" s="855">
        <v>-1</v>
      </c>
      <c r="K1613" s="854">
        <v>20.51688</v>
      </c>
      <c r="L1613" s="854">
        <v>37.440530000000003</v>
      </c>
      <c r="M1613" s="855">
        <v>0.82486469677650809</v>
      </c>
      <c r="O1613" t="s">
        <v>512</v>
      </c>
      <c r="P1613">
        <v>0</v>
      </c>
      <c r="Q1613">
        <v>0</v>
      </c>
      <c r="R1613" t="s">
        <v>1082</v>
      </c>
      <c r="S1613">
        <v>4.45</v>
      </c>
      <c r="T1613">
        <v>0</v>
      </c>
      <c r="U1613">
        <v>-1</v>
      </c>
      <c r="V1613">
        <v>33.044840000000001</v>
      </c>
      <c r="W1613">
        <v>-1</v>
      </c>
      <c r="X1613">
        <v>20.51688</v>
      </c>
      <c r="Y1613">
        <v>37.440530000000003</v>
      </c>
      <c r="Z1613">
        <v>0.82486469677650809</v>
      </c>
      <c r="AC1613" t="s">
        <v>512</v>
      </c>
      <c r="AD1613">
        <v>37.440530000000003</v>
      </c>
      <c r="AF1613" t="s">
        <v>512</v>
      </c>
      <c r="AG1613">
        <v>0.82486469677650809</v>
      </c>
    </row>
    <row r="1614" spans="1:33" hidden="1">
      <c r="A1614" s="851" t="s">
        <v>5140</v>
      </c>
      <c r="B1614" s="851" t="s">
        <v>512</v>
      </c>
      <c r="C1614" s="854">
        <v>0</v>
      </c>
      <c r="D1614" s="854">
        <v>0</v>
      </c>
      <c r="E1614" s="855" t="s">
        <v>1082</v>
      </c>
      <c r="F1614" s="854">
        <v>0</v>
      </c>
      <c r="G1614" s="854">
        <v>0</v>
      </c>
      <c r="H1614" s="855" t="s">
        <v>1082</v>
      </c>
      <c r="I1614" s="854">
        <v>0</v>
      </c>
      <c r="J1614" s="855" t="s">
        <v>1082</v>
      </c>
      <c r="K1614" s="854">
        <v>0</v>
      </c>
      <c r="L1614" s="854">
        <v>8.4863599999999995</v>
      </c>
      <c r="M1614" s="855" t="s">
        <v>1082</v>
      </c>
      <c r="O1614" t="s">
        <v>512</v>
      </c>
      <c r="P1614">
        <v>0</v>
      </c>
      <c r="Q1614">
        <v>0</v>
      </c>
      <c r="R1614" t="s">
        <v>1082</v>
      </c>
      <c r="S1614">
        <v>0</v>
      </c>
      <c r="T1614">
        <v>0</v>
      </c>
      <c r="U1614" t="s">
        <v>1082</v>
      </c>
      <c r="V1614">
        <v>0</v>
      </c>
      <c r="W1614" t="s">
        <v>1082</v>
      </c>
      <c r="X1614">
        <v>0</v>
      </c>
      <c r="Y1614">
        <v>8.4863599999999995</v>
      </c>
      <c r="Z1614" t="s">
        <v>1082</v>
      </c>
      <c r="AC1614" t="s">
        <v>512</v>
      </c>
      <c r="AD1614">
        <v>8.4863599999999995</v>
      </c>
      <c r="AF1614" t="s">
        <v>512</v>
      </c>
      <c r="AG1614" t="s">
        <v>1082</v>
      </c>
    </row>
    <row r="1615" spans="1:33" hidden="1">
      <c r="A1615" s="851" t="s">
        <v>5142</v>
      </c>
      <c r="B1615" s="851" t="s">
        <v>512</v>
      </c>
      <c r="C1615" s="854">
        <v>0</v>
      </c>
      <c r="D1615" s="854">
        <v>0</v>
      </c>
      <c r="E1615" s="855" t="s">
        <v>1082</v>
      </c>
      <c r="F1615" s="854">
        <v>0</v>
      </c>
      <c r="G1615" s="854">
        <v>15.18834</v>
      </c>
      <c r="H1615" s="855" t="s">
        <v>1082</v>
      </c>
      <c r="I1615" s="854">
        <v>0.34995999999999999</v>
      </c>
      <c r="J1615" s="855">
        <v>42.40021716767631</v>
      </c>
      <c r="K1615" s="854">
        <v>0</v>
      </c>
      <c r="L1615" s="854">
        <v>16.268370000000001</v>
      </c>
      <c r="M1615" s="855" t="s">
        <v>1082</v>
      </c>
      <c r="O1615" t="s">
        <v>512</v>
      </c>
      <c r="P1615">
        <v>0</v>
      </c>
      <c r="Q1615">
        <v>0</v>
      </c>
      <c r="R1615" t="s">
        <v>1082</v>
      </c>
      <c r="S1615">
        <v>0</v>
      </c>
      <c r="T1615">
        <v>15.18834</v>
      </c>
      <c r="U1615" t="s">
        <v>1082</v>
      </c>
      <c r="V1615">
        <v>0.34995999999999999</v>
      </c>
      <c r="W1615">
        <v>42.40021716767631</v>
      </c>
      <c r="X1615">
        <v>0</v>
      </c>
      <c r="Y1615">
        <v>16.268370000000001</v>
      </c>
      <c r="Z1615" t="s">
        <v>1082</v>
      </c>
      <c r="AC1615" t="s">
        <v>512</v>
      </c>
      <c r="AD1615">
        <v>16.268370000000001</v>
      </c>
      <c r="AF1615" t="s">
        <v>512</v>
      </c>
      <c r="AG1615" t="s">
        <v>1082</v>
      </c>
    </row>
    <row r="1616" spans="1:33" hidden="1">
      <c r="A1616" s="851" t="s">
        <v>5144</v>
      </c>
      <c r="B1616" s="851" t="s">
        <v>512</v>
      </c>
      <c r="C1616" s="854">
        <v>0</v>
      </c>
      <c r="D1616" s="854">
        <v>0</v>
      </c>
      <c r="E1616" s="855" t="s">
        <v>1082</v>
      </c>
      <c r="F1616" s="854">
        <v>0</v>
      </c>
      <c r="G1616" s="854">
        <v>0</v>
      </c>
      <c r="H1616" s="855" t="s">
        <v>1082</v>
      </c>
      <c r="I1616" s="854">
        <v>109.4409</v>
      </c>
      <c r="J1616" s="855">
        <v>-1</v>
      </c>
      <c r="K1616" s="854">
        <v>6.9492500000000001</v>
      </c>
      <c r="L1616" s="854">
        <v>154.74243000000001</v>
      </c>
      <c r="M1616" s="855">
        <v>21.26750080943987</v>
      </c>
      <c r="O1616" t="s">
        <v>512</v>
      </c>
      <c r="P1616">
        <v>0</v>
      </c>
      <c r="Q1616">
        <v>0</v>
      </c>
      <c r="R1616" t="s">
        <v>1082</v>
      </c>
      <c r="S1616">
        <v>0</v>
      </c>
      <c r="T1616">
        <v>0</v>
      </c>
      <c r="U1616" t="s">
        <v>1082</v>
      </c>
      <c r="V1616">
        <v>109.4409</v>
      </c>
      <c r="W1616">
        <v>-1</v>
      </c>
      <c r="X1616">
        <v>6.9492500000000001</v>
      </c>
      <c r="Y1616">
        <v>154.74243000000001</v>
      </c>
      <c r="Z1616">
        <v>21.26750080943987</v>
      </c>
      <c r="AC1616" t="s">
        <v>512</v>
      </c>
      <c r="AD1616">
        <v>154.74243000000001</v>
      </c>
      <c r="AF1616" t="s">
        <v>512</v>
      </c>
      <c r="AG1616">
        <v>21.26750080943987</v>
      </c>
    </row>
    <row r="1617" spans="1:33" hidden="1">
      <c r="A1617" s="852" t="s">
        <v>735</v>
      </c>
      <c r="B1617" s="852" t="s">
        <v>512</v>
      </c>
      <c r="C1617" s="856">
        <v>631.07469000000003</v>
      </c>
      <c r="D1617" s="856">
        <v>5.8725500000000004</v>
      </c>
      <c r="E1617" s="857">
        <v>-0.99069436614547157</v>
      </c>
      <c r="F1617" s="856">
        <v>1197.6931999999999</v>
      </c>
      <c r="G1617" s="856">
        <v>4393.7858900000001</v>
      </c>
      <c r="H1617" s="857">
        <v>2.6685403991606536</v>
      </c>
      <c r="I1617" s="856">
        <v>2677.0515099999998</v>
      </c>
      <c r="J1617" s="857">
        <v>0.64127805295759899</v>
      </c>
      <c r="K1617" s="856">
        <v>17542.723620000001</v>
      </c>
      <c r="L1617" s="856">
        <v>34121.907720000003</v>
      </c>
      <c r="M1617" s="857">
        <v>0.94507469074519923</v>
      </c>
      <c r="O1617" t="s">
        <v>512</v>
      </c>
      <c r="P1617">
        <v>631.07469000000003</v>
      </c>
      <c r="Q1617">
        <v>5.8725500000000004</v>
      </c>
      <c r="R1617">
        <v>-0.99069436614547157</v>
      </c>
      <c r="S1617">
        <v>1197.6931999999999</v>
      </c>
      <c r="T1617">
        <v>4393.7858900000001</v>
      </c>
      <c r="U1617">
        <v>2.6685403991606536</v>
      </c>
      <c r="V1617">
        <v>2677.0515099999998</v>
      </c>
      <c r="W1617">
        <v>0.64127805295759899</v>
      </c>
      <c r="X1617">
        <v>17542.723620000001</v>
      </c>
      <c r="Y1617">
        <v>34121.907720000003</v>
      </c>
      <c r="Z1617">
        <v>0.94507469074519923</v>
      </c>
      <c r="AC1617" t="s">
        <v>512</v>
      </c>
      <c r="AD1617">
        <v>34121.907720000003</v>
      </c>
      <c r="AF1617" t="s">
        <v>512</v>
      </c>
      <c r="AG1617">
        <v>0.94507469074519923</v>
      </c>
    </row>
    <row r="1618" spans="1:33" hidden="1">
      <c r="A1618" s="851" t="s">
        <v>5119</v>
      </c>
      <c r="B1618" s="851" t="s">
        <v>513</v>
      </c>
      <c r="C1618" s="854">
        <v>0</v>
      </c>
      <c r="D1618" s="854">
        <v>0</v>
      </c>
      <c r="E1618" s="855" t="s">
        <v>1082</v>
      </c>
      <c r="F1618" s="854">
        <v>195.86151000000001</v>
      </c>
      <c r="G1618" s="854">
        <v>155.88908000000001</v>
      </c>
      <c r="H1618" s="855">
        <v>-0.204085172221944</v>
      </c>
      <c r="I1618" s="854">
        <v>163.37385</v>
      </c>
      <c r="J1618" s="855">
        <v>-4.5813757832113278E-2</v>
      </c>
      <c r="K1618" s="854">
        <v>1381.57392</v>
      </c>
      <c r="L1618" s="854">
        <v>1369.3421000000001</v>
      </c>
      <c r="M1618" s="855">
        <v>-8.853540026291129E-3</v>
      </c>
      <c r="O1618" t="s">
        <v>513</v>
      </c>
      <c r="P1618">
        <v>0</v>
      </c>
      <c r="Q1618">
        <v>0</v>
      </c>
      <c r="R1618" t="s">
        <v>1082</v>
      </c>
      <c r="S1618">
        <v>195.86151000000001</v>
      </c>
      <c r="T1618">
        <v>155.88908000000001</v>
      </c>
      <c r="U1618">
        <v>-0.204085172221944</v>
      </c>
      <c r="V1618">
        <v>163.37385</v>
      </c>
      <c r="W1618">
        <v>-4.5813757832113278E-2</v>
      </c>
      <c r="X1618">
        <v>1381.57392</v>
      </c>
      <c r="Y1618">
        <v>1369.3421000000001</v>
      </c>
      <c r="Z1618">
        <v>-8.853540026291129E-3</v>
      </c>
      <c r="AC1618" t="s">
        <v>513</v>
      </c>
      <c r="AD1618">
        <v>1369.3421000000001</v>
      </c>
      <c r="AF1618" t="s">
        <v>513</v>
      </c>
      <c r="AG1618">
        <v>-8.853540026291129E-3</v>
      </c>
    </row>
    <row r="1619" spans="1:33" hidden="1">
      <c r="A1619" s="851" t="s">
        <v>5120</v>
      </c>
      <c r="B1619" s="851" t="s">
        <v>513</v>
      </c>
      <c r="C1619" s="854">
        <v>0</v>
      </c>
      <c r="D1619" s="854">
        <v>0</v>
      </c>
      <c r="E1619" s="855" t="s">
        <v>1082</v>
      </c>
      <c r="F1619" s="854">
        <v>61.214199999999998</v>
      </c>
      <c r="G1619" s="854">
        <v>24.366029999999999</v>
      </c>
      <c r="H1619" s="855">
        <v>-0.60195461183842958</v>
      </c>
      <c r="I1619" s="854">
        <v>15.418799999999999</v>
      </c>
      <c r="J1619" s="855">
        <v>0.58028056658105687</v>
      </c>
      <c r="K1619" s="854">
        <v>379.83346999999998</v>
      </c>
      <c r="L1619" s="854">
        <v>388.04973000000001</v>
      </c>
      <c r="M1619" s="855">
        <v>2.1631216438088074E-2</v>
      </c>
      <c r="O1619" t="s">
        <v>513</v>
      </c>
      <c r="P1619">
        <v>0</v>
      </c>
      <c r="Q1619">
        <v>0</v>
      </c>
      <c r="R1619" t="s">
        <v>1082</v>
      </c>
      <c r="S1619">
        <v>61.214199999999998</v>
      </c>
      <c r="T1619">
        <v>24.366029999999999</v>
      </c>
      <c r="U1619">
        <v>-0.60195461183842958</v>
      </c>
      <c r="V1619">
        <v>15.418799999999999</v>
      </c>
      <c r="W1619">
        <v>0.58028056658105687</v>
      </c>
      <c r="X1619">
        <v>379.83346999999998</v>
      </c>
      <c r="Y1619">
        <v>388.04973000000001</v>
      </c>
      <c r="Z1619">
        <v>2.1631216438088074E-2</v>
      </c>
      <c r="AC1619" t="s">
        <v>513</v>
      </c>
      <c r="AD1619">
        <v>388.04973000000001</v>
      </c>
      <c r="AF1619" t="s">
        <v>513</v>
      </c>
      <c r="AG1619">
        <v>2.1631216438088074E-2</v>
      </c>
    </row>
    <row r="1620" spans="1:33" hidden="1">
      <c r="A1620" s="851" t="s">
        <v>5121</v>
      </c>
      <c r="B1620" s="851" t="s">
        <v>513</v>
      </c>
      <c r="C1620" s="854">
        <v>61.736620000000002</v>
      </c>
      <c r="D1620" s="854">
        <v>0</v>
      </c>
      <c r="E1620" s="855">
        <v>-1</v>
      </c>
      <c r="F1620" s="854">
        <v>472.3723</v>
      </c>
      <c r="G1620" s="854">
        <v>455.87842000000001</v>
      </c>
      <c r="H1620" s="855">
        <v>-3.491711939925346E-2</v>
      </c>
      <c r="I1620" s="854">
        <v>633.44623999999999</v>
      </c>
      <c r="J1620" s="855">
        <v>-0.28032026837826041</v>
      </c>
      <c r="K1620" s="854">
        <v>4893.3572700000004</v>
      </c>
      <c r="L1620" s="854">
        <v>4521.7248200000004</v>
      </c>
      <c r="M1620" s="855">
        <v>-7.5946314461523112E-2</v>
      </c>
      <c r="O1620" t="s">
        <v>513</v>
      </c>
      <c r="P1620">
        <v>61.736620000000002</v>
      </c>
      <c r="Q1620">
        <v>0</v>
      </c>
      <c r="R1620">
        <v>-1</v>
      </c>
      <c r="S1620">
        <v>472.3723</v>
      </c>
      <c r="T1620">
        <v>455.87842000000001</v>
      </c>
      <c r="U1620">
        <v>-3.491711939925346E-2</v>
      </c>
      <c r="V1620">
        <v>633.44623999999999</v>
      </c>
      <c r="W1620">
        <v>-0.28032026837826041</v>
      </c>
      <c r="X1620">
        <v>4893.3572700000004</v>
      </c>
      <c r="Y1620">
        <v>4521.7248200000004</v>
      </c>
      <c r="Z1620">
        <v>-7.5946314461523112E-2</v>
      </c>
      <c r="AC1620" t="s">
        <v>513</v>
      </c>
      <c r="AD1620">
        <v>4521.7248200000004</v>
      </c>
      <c r="AF1620" t="s">
        <v>513</v>
      </c>
      <c r="AG1620">
        <v>-7.5946314461523112E-2</v>
      </c>
    </row>
    <row r="1621" spans="1:33" hidden="1">
      <c r="A1621" s="851" t="s">
        <v>5122</v>
      </c>
      <c r="B1621" s="851" t="s">
        <v>513</v>
      </c>
      <c r="C1621" s="854">
        <v>0</v>
      </c>
      <c r="D1621" s="854">
        <v>0</v>
      </c>
      <c r="E1621" s="855" t="s">
        <v>1082</v>
      </c>
      <c r="F1621" s="854">
        <v>0</v>
      </c>
      <c r="G1621" s="854">
        <v>0</v>
      </c>
      <c r="H1621" s="855" t="s">
        <v>1082</v>
      </c>
      <c r="I1621" s="854">
        <v>0</v>
      </c>
      <c r="J1621" s="855" t="s">
        <v>1082</v>
      </c>
      <c r="K1621" s="854">
        <v>0</v>
      </c>
      <c r="L1621" s="854">
        <v>18.62567</v>
      </c>
      <c r="M1621" s="855" t="s">
        <v>1082</v>
      </c>
      <c r="O1621" t="s">
        <v>513</v>
      </c>
      <c r="P1621">
        <v>0</v>
      </c>
      <c r="Q1621">
        <v>0</v>
      </c>
      <c r="R1621" t="s">
        <v>1082</v>
      </c>
      <c r="S1621">
        <v>0</v>
      </c>
      <c r="T1621">
        <v>0</v>
      </c>
      <c r="U1621" t="s">
        <v>1082</v>
      </c>
      <c r="V1621">
        <v>0</v>
      </c>
      <c r="W1621" t="s">
        <v>1082</v>
      </c>
      <c r="X1621">
        <v>0</v>
      </c>
      <c r="Y1621">
        <v>18.62567</v>
      </c>
      <c r="Z1621" t="s">
        <v>1082</v>
      </c>
      <c r="AC1621" t="s">
        <v>513</v>
      </c>
      <c r="AD1621">
        <v>18.62567</v>
      </c>
      <c r="AF1621" t="s">
        <v>513</v>
      </c>
      <c r="AG1621" t="s">
        <v>1082</v>
      </c>
    </row>
    <row r="1622" spans="1:33" hidden="1">
      <c r="A1622" s="851" t="s">
        <v>5123</v>
      </c>
      <c r="B1622" s="851" t="s">
        <v>513</v>
      </c>
      <c r="C1622" s="854">
        <v>0</v>
      </c>
      <c r="D1622" s="854">
        <v>0</v>
      </c>
      <c r="E1622" s="855" t="s">
        <v>1082</v>
      </c>
      <c r="F1622" s="854">
        <v>0</v>
      </c>
      <c r="G1622" s="854">
        <v>0</v>
      </c>
      <c r="H1622" s="855" t="s">
        <v>1082</v>
      </c>
      <c r="I1622" s="854">
        <v>0</v>
      </c>
      <c r="J1622" s="855" t="s">
        <v>1082</v>
      </c>
      <c r="K1622" s="854">
        <v>16.986180000000001</v>
      </c>
      <c r="L1622" s="854">
        <v>0</v>
      </c>
      <c r="M1622" s="855">
        <v>-1</v>
      </c>
      <c r="O1622" t="s">
        <v>513</v>
      </c>
      <c r="P1622">
        <v>0</v>
      </c>
      <c r="Q1622">
        <v>0</v>
      </c>
      <c r="R1622" t="s">
        <v>1082</v>
      </c>
      <c r="S1622">
        <v>0</v>
      </c>
      <c r="T1622">
        <v>0</v>
      </c>
      <c r="U1622" t="s">
        <v>1082</v>
      </c>
      <c r="V1622">
        <v>0</v>
      </c>
      <c r="W1622" t="s">
        <v>1082</v>
      </c>
      <c r="X1622">
        <v>16.986180000000001</v>
      </c>
      <c r="Y1622">
        <v>0</v>
      </c>
      <c r="Z1622">
        <v>-1</v>
      </c>
      <c r="AC1622" t="s">
        <v>513</v>
      </c>
      <c r="AD1622">
        <v>0</v>
      </c>
      <c r="AF1622" t="s">
        <v>513</v>
      </c>
      <c r="AG1622">
        <v>-1</v>
      </c>
    </row>
    <row r="1623" spans="1:33">
      <c r="A1623" s="851" t="s">
        <v>5124</v>
      </c>
      <c r="B1623" s="851" t="s">
        <v>513</v>
      </c>
      <c r="C1623" s="854">
        <v>0</v>
      </c>
      <c r="D1623" s="854">
        <v>0</v>
      </c>
      <c r="E1623" s="855" t="s">
        <v>1082</v>
      </c>
      <c r="F1623" s="854">
        <v>0</v>
      </c>
      <c r="G1623" s="854">
        <v>0</v>
      </c>
      <c r="H1623" s="855" t="s">
        <v>1082</v>
      </c>
      <c r="I1623" s="854">
        <v>0.28051999999999999</v>
      </c>
      <c r="J1623" s="855">
        <v>-1</v>
      </c>
      <c r="K1623" s="854">
        <v>26.440840000000001</v>
      </c>
      <c r="L1623" s="854">
        <v>22.957519999999999</v>
      </c>
      <c r="M1623" s="855">
        <v>-0.1317401413873388</v>
      </c>
      <c r="O1623" t="s">
        <v>513</v>
      </c>
      <c r="P1623">
        <v>0</v>
      </c>
      <c r="Q1623">
        <v>0</v>
      </c>
      <c r="R1623" t="s">
        <v>1082</v>
      </c>
      <c r="S1623">
        <v>0</v>
      </c>
      <c r="T1623">
        <v>0</v>
      </c>
      <c r="U1623" t="s">
        <v>1082</v>
      </c>
      <c r="V1623">
        <v>0.28051999999999999</v>
      </c>
      <c r="W1623">
        <v>-1</v>
      </c>
      <c r="X1623">
        <v>26.440840000000001</v>
      </c>
      <c r="Y1623">
        <v>22.957519999999999</v>
      </c>
      <c r="Z1623">
        <v>-0.1317401413873388</v>
      </c>
      <c r="AC1623" t="s">
        <v>513</v>
      </c>
      <c r="AD1623">
        <v>22.957519999999999</v>
      </c>
      <c r="AF1623" t="s">
        <v>513</v>
      </c>
      <c r="AG1623">
        <v>-0.1317401413873388</v>
      </c>
    </row>
    <row r="1624" spans="1:33" hidden="1">
      <c r="A1624" s="851" t="s">
        <v>5126</v>
      </c>
      <c r="B1624" s="851" t="s">
        <v>513</v>
      </c>
      <c r="C1624" s="854">
        <v>0</v>
      </c>
      <c r="D1624" s="854">
        <v>0</v>
      </c>
      <c r="E1624" s="855" t="s">
        <v>1082</v>
      </c>
      <c r="F1624" s="854">
        <v>0</v>
      </c>
      <c r="G1624" s="854">
        <v>0</v>
      </c>
      <c r="H1624" s="855" t="s">
        <v>1082</v>
      </c>
      <c r="I1624" s="854">
        <v>0</v>
      </c>
      <c r="J1624" s="855" t="s">
        <v>1082</v>
      </c>
      <c r="K1624" s="854">
        <v>229.01669000000001</v>
      </c>
      <c r="L1624" s="854">
        <v>0</v>
      </c>
      <c r="M1624" s="855">
        <v>-1</v>
      </c>
      <c r="O1624" t="s">
        <v>513</v>
      </c>
      <c r="P1624">
        <v>0</v>
      </c>
      <c r="Q1624">
        <v>0</v>
      </c>
      <c r="R1624" t="s">
        <v>1082</v>
      </c>
      <c r="S1624">
        <v>0</v>
      </c>
      <c r="T1624">
        <v>0</v>
      </c>
      <c r="U1624" t="s">
        <v>1082</v>
      </c>
      <c r="V1624">
        <v>0</v>
      </c>
      <c r="W1624" t="s">
        <v>1082</v>
      </c>
      <c r="X1624">
        <v>229.01669000000001</v>
      </c>
      <c r="Y1624">
        <v>0</v>
      </c>
      <c r="Z1624">
        <v>-1</v>
      </c>
      <c r="AC1624" t="s">
        <v>513</v>
      </c>
      <c r="AD1624">
        <v>0</v>
      </c>
      <c r="AF1624" t="s">
        <v>513</v>
      </c>
      <c r="AG1624">
        <v>-1</v>
      </c>
    </row>
    <row r="1625" spans="1:33" hidden="1">
      <c r="A1625" s="851" t="s">
        <v>5127</v>
      </c>
      <c r="B1625" s="851" t="s">
        <v>513</v>
      </c>
      <c r="C1625" s="854">
        <v>0</v>
      </c>
      <c r="D1625" s="854">
        <v>0</v>
      </c>
      <c r="E1625" s="855" t="s">
        <v>1082</v>
      </c>
      <c r="F1625" s="854">
        <v>0</v>
      </c>
      <c r="G1625" s="854">
        <v>0</v>
      </c>
      <c r="H1625" s="855" t="s">
        <v>1082</v>
      </c>
      <c r="I1625" s="854">
        <v>0</v>
      </c>
      <c r="J1625" s="855" t="s">
        <v>1082</v>
      </c>
      <c r="K1625" s="854">
        <v>0</v>
      </c>
      <c r="L1625" s="854">
        <v>0</v>
      </c>
      <c r="M1625" s="855" t="s">
        <v>1082</v>
      </c>
      <c r="O1625" t="s">
        <v>513</v>
      </c>
      <c r="P1625">
        <v>0</v>
      </c>
      <c r="Q1625">
        <v>0</v>
      </c>
      <c r="R1625" t="s">
        <v>1082</v>
      </c>
      <c r="S1625">
        <v>0</v>
      </c>
      <c r="T1625">
        <v>0</v>
      </c>
      <c r="U1625" t="s">
        <v>1082</v>
      </c>
      <c r="V1625">
        <v>0</v>
      </c>
      <c r="W1625" t="s">
        <v>1082</v>
      </c>
      <c r="X1625">
        <v>0</v>
      </c>
      <c r="Y1625">
        <v>0</v>
      </c>
      <c r="Z1625" t="s">
        <v>1082</v>
      </c>
      <c r="AC1625" t="s">
        <v>513</v>
      </c>
      <c r="AD1625">
        <v>0</v>
      </c>
      <c r="AF1625" t="s">
        <v>513</v>
      </c>
      <c r="AG1625" t="s">
        <v>1082</v>
      </c>
    </row>
    <row r="1626" spans="1:33" hidden="1">
      <c r="A1626" s="851" t="s">
        <v>5128</v>
      </c>
      <c r="B1626" s="851" t="s">
        <v>513</v>
      </c>
      <c r="C1626" s="854">
        <v>0</v>
      </c>
      <c r="D1626" s="854">
        <v>0</v>
      </c>
      <c r="E1626" s="855" t="s">
        <v>1082</v>
      </c>
      <c r="F1626" s="854">
        <v>8.1876899999999999</v>
      </c>
      <c r="G1626" s="854">
        <v>0</v>
      </c>
      <c r="H1626" s="855">
        <v>-1</v>
      </c>
      <c r="I1626" s="854">
        <v>0</v>
      </c>
      <c r="J1626" s="855" t="s">
        <v>1082</v>
      </c>
      <c r="K1626" s="854">
        <v>72.479730000000004</v>
      </c>
      <c r="L1626" s="854">
        <v>51.270339999999997</v>
      </c>
      <c r="M1626" s="855">
        <v>-0.29262512429337151</v>
      </c>
      <c r="O1626" t="s">
        <v>513</v>
      </c>
      <c r="P1626">
        <v>0</v>
      </c>
      <c r="Q1626">
        <v>0</v>
      </c>
      <c r="R1626" t="s">
        <v>1082</v>
      </c>
      <c r="S1626">
        <v>8.1876899999999999</v>
      </c>
      <c r="T1626">
        <v>0</v>
      </c>
      <c r="U1626">
        <v>-1</v>
      </c>
      <c r="V1626">
        <v>0</v>
      </c>
      <c r="W1626" t="s">
        <v>1082</v>
      </c>
      <c r="X1626">
        <v>72.479730000000004</v>
      </c>
      <c r="Y1626">
        <v>51.270339999999997</v>
      </c>
      <c r="Z1626">
        <v>-0.29262512429337151</v>
      </c>
      <c r="AC1626" t="s">
        <v>513</v>
      </c>
      <c r="AD1626">
        <v>51.270339999999997</v>
      </c>
      <c r="AF1626" t="s">
        <v>513</v>
      </c>
      <c r="AG1626">
        <v>-0.29262512429337151</v>
      </c>
    </row>
    <row r="1627" spans="1:33" hidden="1">
      <c r="A1627" s="851" t="s">
        <v>5129</v>
      </c>
      <c r="B1627" s="851" t="s">
        <v>513</v>
      </c>
      <c r="C1627" s="854">
        <v>0</v>
      </c>
      <c r="D1627" s="854">
        <v>0</v>
      </c>
      <c r="E1627" s="855" t="s">
        <v>1082</v>
      </c>
      <c r="F1627" s="854">
        <v>0</v>
      </c>
      <c r="G1627" s="854">
        <v>0</v>
      </c>
      <c r="H1627" s="855" t="s">
        <v>1082</v>
      </c>
      <c r="I1627" s="854">
        <v>0</v>
      </c>
      <c r="J1627" s="855" t="s">
        <v>1082</v>
      </c>
      <c r="K1627" s="854">
        <v>0</v>
      </c>
      <c r="L1627" s="854">
        <v>1.3319099999999999</v>
      </c>
      <c r="M1627" s="855" t="s">
        <v>1082</v>
      </c>
      <c r="O1627" t="s">
        <v>513</v>
      </c>
      <c r="P1627">
        <v>0</v>
      </c>
      <c r="Q1627">
        <v>0</v>
      </c>
      <c r="R1627" t="s">
        <v>1082</v>
      </c>
      <c r="S1627">
        <v>0</v>
      </c>
      <c r="T1627">
        <v>0</v>
      </c>
      <c r="U1627" t="s">
        <v>1082</v>
      </c>
      <c r="V1627">
        <v>0</v>
      </c>
      <c r="W1627" t="s">
        <v>1082</v>
      </c>
      <c r="X1627">
        <v>0</v>
      </c>
      <c r="Y1627">
        <v>1.3319099999999999</v>
      </c>
      <c r="Z1627" t="s">
        <v>1082</v>
      </c>
      <c r="AC1627" t="s">
        <v>513</v>
      </c>
      <c r="AD1627">
        <v>1.3319099999999999</v>
      </c>
      <c r="AF1627" t="s">
        <v>513</v>
      </c>
      <c r="AG1627" t="s">
        <v>1082</v>
      </c>
    </row>
    <row r="1628" spans="1:33" hidden="1">
      <c r="A1628" s="851" t="s">
        <v>5130</v>
      </c>
      <c r="B1628" s="851" t="s">
        <v>513</v>
      </c>
      <c r="C1628" s="854">
        <v>0</v>
      </c>
      <c r="D1628" s="854">
        <v>0</v>
      </c>
      <c r="E1628" s="855" t="s">
        <v>1082</v>
      </c>
      <c r="F1628" s="854">
        <v>0.82399999999999995</v>
      </c>
      <c r="G1628" s="854">
        <v>7.0000000000000007E-2</v>
      </c>
      <c r="H1628" s="855">
        <v>-0.91504854368932032</v>
      </c>
      <c r="I1628" s="854">
        <v>1.6102000000000001</v>
      </c>
      <c r="J1628" s="855">
        <v>-0.95652713948577817</v>
      </c>
      <c r="K1628" s="854">
        <v>21.620619999999999</v>
      </c>
      <c r="L1628" s="854">
        <v>11.899290000000001</v>
      </c>
      <c r="M1628" s="855">
        <v>-0.44963234171823008</v>
      </c>
      <c r="O1628" t="s">
        <v>513</v>
      </c>
      <c r="P1628">
        <v>0</v>
      </c>
      <c r="Q1628">
        <v>0</v>
      </c>
      <c r="R1628" t="s">
        <v>1082</v>
      </c>
      <c r="S1628">
        <v>0.82399999999999995</v>
      </c>
      <c r="T1628">
        <v>7.0000000000000007E-2</v>
      </c>
      <c r="U1628">
        <v>-0.91504854368932032</v>
      </c>
      <c r="V1628">
        <v>1.6102000000000001</v>
      </c>
      <c r="W1628">
        <v>-0.95652713948577817</v>
      </c>
      <c r="X1628">
        <v>21.620619999999999</v>
      </c>
      <c r="Y1628">
        <v>11.899290000000001</v>
      </c>
      <c r="Z1628">
        <v>-0.44963234171823008</v>
      </c>
      <c r="AC1628" t="s">
        <v>513</v>
      </c>
      <c r="AD1628">
        <v>11.899290000000001</v>
      </c>
      <c r="AF1628" t="s">
        <v>513</v>
      </c>
      <c r="AG1628">
        <v>-0.44963234171823008</v>
      </c>
    </row>
    <row r="1629" spans="1:33" hidden="1">
      <c r="A1629" s="851" t="s">
        <v>5131</v>
      </c>
      <c r="B1629" s="851" t="s">
        <v>513</v>
      </c>
      <c r="C1629" s="854">
        <v>0</v>
      </c>
      <c r="D1629" s="854">
        <v>0</v>
      </c>
      <c r="E1629" s="855" t="s">
        <v>1082</v>
      </c>
      <c r="F1629" s="854">
        <v>5.7425199999999998</v>
      </c>
      <c r="G1629" s="854">
        <v>15.10262</v>
      </c>
      <c r="H1629" s="855">
        <v>1.6299638486239489</v>
      </c>
      <c r="I1629" s="854">
        <v>33.347709999999999</v>
      </c>
      <c r="J1629" s="855">
        <v>-0.54711672855497429</v>
      </c>
      <c r="K1629" s="854">
        <v>63.731940000000002</v>
      </c>
      <c r="L1629" s="854">
        <v>280.41307999999998</v>
      </c>
      <c r="M1629" s="855">
        <v>3.3998830099946744</v>
      </c>
      <c r="O1629" t="s">
        <v>513</v>
      </c>
      <c r="P1629">
        <v>0</v>
      </c>
      <c r="Q1629">
        <v>0</v>
      </c>
      <c r="R1629" t="s">
        <v>1082</v>
      </c>
      <c r="S1629">
        <v>5.7425199999999998</v>
      </c>
      <c r="T1629">
        <v>15.10262</v>
      </c>
      <c r="U1629">
        <v>1.6299638486239489</v>
      </c>
      <c r="V1629">
        <v>33.347709999999999</v>
      </c>
      <c r="W1629">
        <v>-0.54711672855497429</v>
      </c>
      <c r="X1629">
        <v>63.731940000000002</v>
      </c>
      <c r="Y1629">
        <v>280.41307999999998</v>
      </c>
      <c r="Z1629">
        <v>3.3998830099946744</v>
      </c>
      <c r="AC1629" t="s">
        <v>513</v>
      </c>
      <c r="AD1629">
        <v>280.41307999999998</v>
      </c>
      <c r="AF1629" t="s">
        <v>513</v>
      </c>
      <c r="AG1629">
        <v>3.3998830099946744</v>
      </c>
    </row>
    <row r="1630" spans="1:33" hidden="1">
      <c r="A1630" s="851" t="s">
        <v>5133</v>
      </c>
      <c r="B1630" s="851" t="s">
        <v>513</v>
      </c>
      <c r="C1630" s="854">
        <v>0</v>
      </c>
      <c r="D1630" s="854">
        <v>0</v>
      </c>
      <c r="E1630" s="855" t="s">
        <v>1082</v>
      </c>
      <c r="F1630" s="854">
        <v>0.48</v>
      </c>
      <c r="G1630" s="854">
        <v>0</v>
      </c>
      <c r="H1630" s="855">
        <v>-1</v>
      </c>
      <c r="I1630" s="854">
        <v>0</v>
      </c>
      <c r="J1630" s="855" t="s">
        <v>1082</v>
      </c>
      <c r="K1630" s="854">
        <v>7.5987200000000001</v>
      </c>
      <c r="L1630" s="854">
        <v>1.58205</v>
      </c>
      <c r="M1630" s="855">
        <v>-0.79180046113029567</v>
      </c>
      <c r="O1630" t="s">
        <v>513</v>
      </c>
      <c r="P1630">
        <v>0</v>
      </c>
      <c r="Q1630">
        <v>0</v>
      </c>
      <c r="R1630" t="s">
        <v>1082</v>
      </c>
      <c r="S1630">
        <v>0.48</v>
      </c>
      <c r="T1630">
        <v>0</v>
      </c>
      <c r="U1630">
        <v>-1</v>
      </c>
      <c r="V1630">
        <v>0</v>
      </c>
      <c r="W1630" t="s">
        <v>1082</v>
      </c>
      <c r="X1630">
        <v>7.5987200000000001</v>
      </c>
      <c r="Y1630">
        <v>1.58205</v>
      </c>
      <c r="Z1630">
        <v>-0.79180046113029567</v>
      </c>
      <c r="AC1630" t="s">
        <v>513</v>
      </c>
      <c r="AD1630">
        <v>1.58205</v>
      </c>
      <c r="AF1630" t="s">
        <v>513</v>
      </c>
      <c r="AG1630">
        <v>-0.79180046113029567</v>
      </c>
    </row>
    <row r="1631" spans="1:33" hidden="1">
      <c r="A1631" s="851" t="s">
        <v>5134</v>
      </c>
      <c r="B1631" s="851" t="s">
        <v>513</v>
      </c>
      <c r="C1631" s="854">
        <v>0</v>
      </c>
      <c r="D1631" s="854">
        <v>0</v>
      </c>
      <c r="E1631" s="855" t="s">
        <v>1082</v>
      </c>
      <c r="F1631" s="854">
        <v>105.00714000000001</v>
      </c>
      <c r="G1631" s="854">
        <v>184.22152</v>
      </c>
      <c r="H1631" s="855">
        <v>0.75437136941354632</v>
      </c>
      <c r="I1631" s="854">
        <v>240.14250000000001</v>
      </c>
      <c r="J1631" s="855">
        <v>-0.23286581925315186</v>
      </c>
      <c r="K1631" s="854">
        <v>2417.9248699999998</v>
      </c>
      <c r="L1631" s="854">
        <v>2369.8522600000001</v>
      </c>
      <c r="M1631" s="855">
        <v>-1.9881763323771007E-2</v>
      </c>
      <c r="O1631" t="s">
        <v>513</v>
      </c>
      <c r="P1631">
        <v>0</v>
      </c>
      <c r="Q1631">
        <v>0</v>
      </c>
      <c r="R1631" t="s">
        <v>1082</v>
      </c>
      <c r="S1631">
        <v>105.00714000000001</v>
      </c>
      <c r="T1631">
        <v>184.22152</v>
      </c>
      <c r="U1631">
        <v>0.75437136941354632</v>
      </c>
      <c r="V1631">
        <v>240.14250000000001</v>
      </c>
      <c r="W1631">
        <v>-0.23286581925315186</v>
      </c>
      <c r="X1631">
        <v>2417.9248699999998</v>
      </c>
      <c r="Y1631">
        <v>2369.8522600000001</v>
      </c>
      <c r="Z1631">
        <v>-1.9881763323771007E-2</v>
      </c>
      <c r="AC1631" t="s">
        <v>513</v>
      </c>
      <c r="AD1631">
        <v>2369.8522600000001</v>
      </c>
      <c r="AF1631" t="s">
        <v>513</v>
      </c>
      <c r="AG1631">
        <v>-1.9881763323771007E-2</v>
      </c>
    </row>
    <row r="1632" spans="1:33" hidden="1">
      <c r="A1632" s="851" t="s">
        <v>5135</v>
      </c>
      <c r="B1632" s="851" t="s">
        <v>513</v>
      </c>
      <c r="C1632" s="854">
        <v>0</v>
      </c>
      <c r="D1632" s="854">
        <v>0</v>
      </c>
      <c r="E1632" s="855" t="s">
        <v>1082</v>
      </c>
      <c r="F1632" s="854">
        <v>19.91733</v>
      </c>
      <c r="G1632" s="854">
        <v>0</v>
      </c>
      <c r="H1632" s="855">
        <v>-1</v>
      </c>
      <c r="I1632" s="854">
        <v>0</v>
      </c>
      <c r="J1632" s="855" t="s">
        <v>1082</v>
      </c>
      <c r="K1632" s="854">
        <v>55.36833</v>
      </c>
      <c r="L1632" s="854">
        <v>1.61365</v>
      </c>
      <c r="M1632" s="855">
        <v>-0.97085608325192396</v>
      </c>
      <c r="O1632" t="s">
        <v>513</v>
      </c>
      <c r="P1632">
        <v>0</v>
      </c>
      <c r="Q1632">
        <v>0</v>
      </c>
      <c r="R1632" t="s">
        <v>1082</v>
      </c>
      <c r="S1632">
        <v>19.91733</v>
      </c>
      <c r="T1632">
        <v>0</v>
      </c>
      <c r="U1632">
        <v>-1</v>
      </c>
      <c r="V1632">
        <v>0</v>
      </c>
      <c r="W1632" t="s">
        <v>1082</v>
      </c>
      <c r="X1632">
        <v>55.36833</v>
      </c>
      <c r="Y1632">
        <v>1.61365</v>
      </c>
      <c r="Z1632">
        <v>-0.97085608325192396</v>
      </c>
      <c r="AC1632" t="s">
        <v>513</v>
      </c>
      <c r="AD1632">
        <v>1.61365</v>
      </c>
      <c r="AF1632" t="s">
        <v>513</v>
      </c>
      <c r="AG1632">
        <v>-0.97085608325192396</v>
      </c>
    </row>
    <row r="1633" spans="1:33" hidden="1">
      <c r="A1633" s="851" t="s">
        <v>5136</v>
      </c>
      <c r="B1633" s="851" t="s">
        <v>513</v>
      </c>
      <c r="C1633" s="854">
        <v>0</v>
      </c>
      <c r="D1633" s="854">
        <v>0</v>
      </c>
      <c r="E1633" s="855" t="s">
        <v>1082</v>
      </c>
      <c r="F1633" s="854">
        <v>7.0067199999999996</v>
      </c>
      <c r="G1633" s="854">
        <v>49.247509999999998</v>
      </c>
      <c r="H1633" s="855">
        <v>6.028611104767994</v>
      </c>
      <c r="I1633" s="854">
        <v>32.984610000000004</v>
      </c>
      <c r="J1633" s="855">
        <v>0.49304508981612916</v>
      </c>
      <c r="K1633" s="854">
        <v>102.66157</v>
      </c>
      <c r="L1633" s="854">
        <v>280.44690000000003</v>
      </c>
      <c r="M1633" s="855">
        <v>1.7317612617847167</v>
      </c>
      <c r="O1633" t="s">
        <v>513</v>
      </c>
      <c r="P1633">
        <v>0</v>
      </c>
      <c r="Q1633">
        <v>0</v>
      </c>
      <c r="R1633" t="s">
        <v>1082</v>
      </c>
      <c r="S1633">
        <v>7.0067199999999996</v>
      </c>
      <c r="T1633">
        <v>49.247509999999998</v>
      </c>
      <c r="U1633">
        <v>6.028611104767994</v>
      </c>
      <c r="V1633">
        <v>32.984610000000004</v>
      </c>
      <c r="W1633">
        <v>0.49304508981612916</v>
      </c>
      <c r="X1633">
        <v>102.66157</v>
      </c>
      <c r="Y1633">
        <v>280.44690000000003</v>
      </c>
      <c r="Z1633">
        <v>1.7317612617847167</v>
      </c>
      <c r="AC1633" t="s">
        <v>513</v>
      </c>
      <c r="AD1633">
        <v>280.44690000000003</v>
      </c>
      <c r="AF1633" t="s">
        <v>513</v>
      </c>
      <c r="AG1633">
        <v>1.7317612617847167</v>
      </c>
    </row>
    <row r="1634" spans="1:33" hidden="1">
      <c r="A1634" s="851" t="s">
        <v>5138</v>
      </c>
      <c r="B1634" s="851" t="s">
        <v>513</v>
      </c>
      <c r="C1634" s="854">
        <v>0</v>
      </c>
      <c r="D1634" s="854">
        <v>0</v>
      </c>
      <c r="E1634" s="855" t="s">
        <v>1082</v>
      </c>
      <c r="F1634" s="854">
        <v>1.125</v>
      </c>
      <c r="G1634" s="854">
        <v>0</v>
      </c>
      <c r="H1634" s="855">
        <v>-1</v>
      </c>
      <c r="I1634" s="854">
        <v>0</v>
      </c>
      <c r="J1634" s="855" t="s">
        <v>1082</v>
      </c>
      <c r="K1634" s="854">
        <v>9.6974499999999999</v>
      </c>
      <c r="L1634" s="854">
        <v>19.122340000000001</v>
      </c>
      <c r="M1634" s="855">
        <v>0.97189364214303775</v>
      </c>
      <c r="O1634" t="s">
        <v>513</v>
      </c>
      <c r="P1634">
        <v>0</v>
      </c>
      <c r="Q1634">
        <v>0</v>
      </c>
      <c r="R1634" t="s">
        <v>1082</v>
      </c>
      <c r="S1634">
        <v>1.125</v>
      </c>
      <c r="T1634">
        <v>0</v>
      </c>
      <c r="U1634">
        <v>-1</v>
      </c>
      <c r="V1634">
        <v>0</v>
      </c>
      <c r="W1634" t="s">
        <v>1082</v>
      </c>
      <c r="X1634">
        <v>9.6974499999999999</v>
      </c>
      <c r="Y1634">
        <v>19.122340000000001</v>
      </c>
      <c r="Z1634">
        <v>0.97189364214303775</v>
      </c>
      <c r="AC1634" t="s">
        <v>513</v>
      </c>
      <c r="AD1634">
        <v>19.122340000000001</v>
      </c>
      <c r="AF1634" t="s">
        <v>513</v>
      </c>
      <c r="AG1634">
        <v>0.97189364214303775</v>
      </c>
    </row>
    <row r="1635" spans="1:33" hidden="1">
      <c r="A1635" s="851" t="s">
        <v>5140</v>
      </c>
      <c r="B1635" s="851" t="s">
        <v>513</v>
      </c>
      <c r="C1635" s="854">
        <v>0</v>
      </c>
      <c r="D1635" s="854">
        <v>0</v>
      </c>
      <c r="E1635" s="855" t="s">
        <v>1082</v>
      </c>
      <c r="F1635" s="854">
        <v>1728.7156199999999</v>
      </c>
      <c r="G1635" s="854">
        <v>1738.8683799999999</v>
      </c>
      <c r="H1635" s="855">
        <v>5.8730076147515131E-3</v>
      </c>
      <c r="I1635" s="854">
        <v>1988.4209800000001</v>
      </c>
      <c r="J1635" s="855">
        <v>-0.12550290029629452</v>
      </c>
      <c r="K1635" s="854">
        <v>10870.854579999999</v>
      </c>
      <c r="L1635" s="854">
        <v>12407.88818</v>
      </c>
      <c r="M1635" s="855">
        <v>0.14139031928803525</v>
      </c>
      <c r="O1635" t="s">
        <v>513</v>
      </c>
      <c r="P1635">
        <v>0</v>
      </c>
      <c r="Q1635">
        <v>0</v>
      </c>
      <c r="R1635" t="s">
        <v>1082</v>
      </c>
      <c r="S1635">
        <v>1728.7156199999999</v>
      </c>
      <c r="T1635">
        <v>1738.8683799999999</v>
      </c>
      <c r="U1635">
        <v>5.8730076147515131E-3</v>
      </c>
      <c r="V1635">
        <v>1988.4209800000001</v>
      </c>
      <c r="W1635">
        <v>-0.12550290029629452</v>
      </c>
      <c r="X1635">
        <v>10870.854579999999</v>
      </c>
      <c r="Y1635">
        <v>12407.88818</v>
      </c>
      <c r="Z1635">
        <v>0.14139031928803525</v>
      </c>
      <c r="AC1635" t="s">
        <v>513</v>
      </c>
      <c r="AD1635">
        <v>12407.88818</v>
      </c>
      <c r="AF1635" t="s">
        <v>513</v>
      </c>
      <c r="AG1635">
        <v>0.14139031928803525</v>
      </c>
    </row>
    <row r="1636" spans="1:33" hidden="1">
      <c r="A1636" s="851" t="s">
        <v>5142</v>
      </c>
      <c r="B1636" s="851" t="s">
        <v>513</v>
      </c>
      <c r="C1636" s="854">
        <v>0</v>
      </c>
      <c r="D1636" s="854">
        <v>0</v>
      </c>
      <c r="E1636" s="855" t="s">
        <v>1082</v>
      </c>
      <c r="F1636" s="854">
        <v>0</v>
      </c>
      <c r="G1636" s="854">
        <v>0</v>
      </c>
      <c r="H1636" s="855" t="s">
        <v>1082</v>
      </c>
      <c r="I1636" s="854">
        <v>0</v>
      </c>
      <c r="J1636" s="855" t="s">
        <v>1082</v>
      </c>
      <c r="K1636" s="854">
        <v>0.40945999999999999</v>
      </c>
      <c r="L1636" s="854">
        <v>0.79234000000000004</v>
      </c>
      <c r="M1636" s="855">
        <v>0.93508523421091216</v>
      </c>
      <c r="O1636" t="s">
        <v>513</v>
      </c>
      <c r="P1636">
        <v>0</v>
      </c>
      <c r="Q1636">
        <v>0</v>
      </c>
      <c r="R1636" t="s">
        <v>1082</v>
      </c>
      <c r="S1636">
        <v>0</v>
      </c>
      <c r="T1636">
        <v>0</v>
      </c>
      <c r="U1636" t="s">
        <v>1082</v>
      </c>
      <c r="V1636">
        <v>0</v>
      </c>
      <c r="W1636" t="s">
        <v>1082</v>
      </c>
      <c r="X1636">
        <v>0.40945999999999999</v>
      </c>
      <c r="Y1636">
        <v>0.79234000000000004</v>
      </c>
      <c r="Z1636">
        <v>0.93508523421091216</v>
      </c>
      <c r="AC1636" t="s">
        <v>513</v>
      </c>
      <c r="AD1636">
        <v>0.79234000000000004</v>
      </c>
      <c r="AF1636" t="s">
        <v>513</v>
      </c>
      <c r="AG1636">
        <v>0.93508523421091216</v>
      </c>
    </row>
    <row r="1637" spans="1:33" hidden="1">
      <c r="A1637" s="851" t="s">
        <v>5144</v>
      </c>
      <c r="B1637" s="851" t="s">
        <v>513</v>
      </c>
      <c r="C1637" s="854">
        <v>31.392769999999999</v>
      </c>
      <c r="D1637" s="854">
        <v>48.832700000000003</v>
      </c>
      <c r="E1637" s="855">
        <v>0.55553969910906242</v>
      </c>
      <c r="F1637" s="854">
        <v>1186.3622</v>
      </c>
      <c r="G1637" s="854">
        <v>1090.4327599999999</v>
      </c>
      <c r="H1637" s="855">
        <v>-8.0860162267476277E-2</v>
      </c>
      <c r="I1637" s="854">
        <v>861.12023999999997</v>
      </c>
      <c r="J1637" s="855">
        <v>0.26629558724574864</v>
      </c>
      <c r="K1637" s="854">
        <v>5131.1984000000002</v>
      </c>
      <c r="L1637" s="854">
        <v>4656.7439999999997</v>
      </c>
      <c r="M1637" s="855">
        <v>-9.246463750066658E-2</v>
      </c>
      <c r="O1637" t="s">
        <v>513</v>
      </c>
      <c r="P1637">
        <v>31.392769999999999</v>
      </c>
      <c r="Q1637">
        <v>48.832700000000003</v>
      </c>
      <c r="R1637">
        <v>0.55553969910906242</v>
      </c>
      <c r="S1637">
        <v>1186.3622</v>
      </c>
      <c r="T1637">
        <v>1090.4327599999999</v>
      </c>
      <c r="U1637">
        <v>-8.0860162267476277E-2</v>
      </c>
      <c r="V1637">
        <v>861.12023999999997</v>
      </c>
      <c r="W1637">
        <v>0.26629558724574864</v>
      </c>
      <c r="X1637">
        <v>5131.1984000000002</v>
      </c>
      <c r="Y1637">
        <v>4656.7439999999997</v>
      </c>
      <c r="Z1637">
        <v>-9.246463750066658E-2</v>
      </c>
      <c r="AC1637" t="s">
        <v>513</v>
      </c>
      <c r="AD1637">
        <v>4656.7439999999997</v>
      </c>
      <c r="AF1637" t="s">
        <v>513</v>
      </c>
      <c r="AG1637">
        <v>-9.246463750066658E-2</v>
      </c>
    </row>
    <row r="1638" spans="1:33" hidden="1">
      <c r="A1638" s="852" t="s">
        <v>735</v>
      </c>
      <c r="B1638" s="852" t="s">
        <v>513</v>
      </c>
      <c r="C1638" s="856">
        <v>93.129390000000001</v>
      </c>
      <c r="D1638" s="856">
        <v>48.832700000000003</v>
      </c>
      <c r="E1638" s="857">
        <v>-0.47564673192855655</v>
      </c>
      <c r="F1638" s="856">
        <v>3792.8162299999999</v>
      </c>
      <c r="G1638" s="856">
        <v>3714.0763200000001</v>
      </c>
      <c r="H1638" s="857">
        <v>-2.0760275538053152E-2</v>
      </c>
      <c r="I1638" s="856">
        <v>3970.1456499999999</v>
      </c>
      <c r="J1638" s="857">
        <v>-6.4498724372996197E-2</v>
      </c>
      <c r="K1638" s="856">
        <v>25680.75404</v>
      </c>
      <c r="L1638" s="856">
        <v>26403.656180000002</v>
      </c>
      <c r="M1638" s="857">
        <v>2.8149568306055972E-2</v>
      </c>
      <c r="O1638" t="s">
        <v>513</v>
      </c>
      <c r="P1638">
        <v>93.129390000000001</v>
      </c>
      <c r="Q1638">
        <v>48.832700000000003</v>
      </c>
      <c r="R1638">
        <v>-0.47564673192855655</v>
      </c>
      <c r="S1638">
        <v>3792.8162299999999</v>
      </c>
      <c r="T1638">
        <v>3714.0763200000001</v>
      </c>
      <c r="U1638">
        <v>-2.0760275538053152E-2</v>
      </c>
      <c r="V1638">
        <v>3970.1456499999999</v>
      </c>
      <c r="W1638">
        <v>-6.4498724372996197E-2</v>
      </c>
      <c r="X1638">
        <v>25680.75404</v>
      </c>
      <c r="Y1638">
        <v>26403.656180000002</v>
      </c>
      <c r="Z1638">
        <v>2.8149568306055972E-2</v>
      </c>
      <c r="AC1638" t="s">
        <v>513</v>
      </c>
      <c r="AD1638">
        <v>26403.656180000002</v>
      </c>
      <c r="AF1638" t="s">
        <v>513</v>
      </c>
      <c r="AG1638">
        <v>2.8149568306055972E-2</v>
      </c>
    </row>
    <row r="1639" spans="1:33" hidden="1">
      <c r="A1639" s="851" t="s">
        <v>5119</v>
      </c>
      <c r="B1639" s="851" t="s">
        <v>515</v>
      </c>
      <c r="C1639" s="854">
        <v>92.409030000000001</v>
      </c>
      <c r="D1639" s="854">
        <v>0</v>
      </c>
      <c r="E1639" s="855">
        <v>-1</v>
      </c>
      <c r="F1639" s="854">
        <v>258.62466000000001</v>
      </c>
      <c r="G1639" s="854">
        <v>135.46911</v>
      </c>
      <c r="H1639" s="855">
        <v>-0.47619414946741734</v>
      </c>
      <c r="I1639" s="854">
        <v>157.41215</v>
      </c>
      <c r="J1639" s="855">
        <v>-0.13939864235384625</v>
      </c>
      <c r="K1639" s="854">
        <v>911.59835999999996</v>
      </c>
      <c r="L1639" s="854">
        <v>900.90620999999999</v>
      </c>
      <c r="M1639" s="855">
        <v>-1.172901408027982E-2</v>
      </c>
      <c r="O1639" t="s">
        <v>515</v>
      </c>
      <c r="P1639">
        <v>92.409030000000001</v>
      </c>
      <c r="Q1639">
        <v>0</v>
      </c>
      <c r="R1639">
        <v>-1</v>
      </c>
      <c r="S1639">
        <v>258.62466000000001</v>
      </c>
      <c r="T1639">
        <v>135.46911</v>
      </c>
      <c r="U1639">
        <v>-0.47619414946741734</v>
      </c>
      <c r="V1639">
        <v>157.41215</v>
      </c>
      <c r="W1639">
        <v>-0.13939864235384625</v>
      </c>
      <c r="X1639">
        <v>911.59835999999996</v>
      </c>
      <c r="Y1639">
        <v>900.90620999999999</v>
      </c>
      <c r="Z1639">
        <v>-1.172901408027982E-2</v>
      </c>
      <c r="AC1639" t="s">
        <v>515</v>
      </c>
      <c r="AD1639">
        <v>900.90620999999999</v>
      </c>
      <c r="AF1639" t="s">
        <v>515</v>
      </c>
      <c r="AG1639">
        <v>-1.172901408027982E-2</v>
      </c>
    </row>
    <row r="1640" spans="1:33" hidden="1">
      <c r="A1640" s="851" t="s">
        <v>5120</v>
      </c>
      <c r="B1640" s="851" t="s">
        <v>515</v>
      </c>
      <c r="C1640" s="854">
        <v>0</v>
      </c>
      <c r="D1640" s="854">
        <v>0</v>
      </c>
      <c r="E1640" s="855" t="s">
        <v>1082</v>
      </c>
      <c r="F1640" s="854">
        <v>0.51717000000000002</v>
      </c>
      <c r="G1640" s="854">
        <v>153.80568</v>
      </c>
      <c r="H1640" s="855">
        <v>296.3986890190846</v>
      </c>
      <c r="I1640" s="854">
        <v>0</v>
      </c>
      <c r="J1640" s="855" t="s">
        <v>1082</v>
      </c>
      <c r="K1640" s="854">
        <v>159.20303999999999</v>
      </c>
      <c r="L1640" s="854">
        <v>217.26702</v>
      </c>
      <c r="M1640" s="855">
        <v>0.36471652802609822</v>
      </c>
      <c r="O1640" t="s">
        <v>515</v>
      </c>
      <c r="P1640">
        <v>0</v>
      </c>
      <c r="Q1640">
        <v>0</v>
      </c>
      <c r="R1640" t="s">
        <v>1082</v>
      </c>
      <c r="S1640">
        <v>0.51717000000000002</v>
      </c>
      <c r="T1640">
        <v>153.80568</v>
      </c>
      <c r="U1640">
        <v>296.3986890190846</v>
      </c>
      <c r="V1640">
        <v>0</v>
      </c>
      <c r="W1640" t="s">
        <v>1082</v>
      </c>
      <c r="X1640">
        <v>159.20303999999999</v>
      </c>
      <c r="Y1640">
        <v>217.26702</v>
      </c>
      <c r="Z1640">
        <v>0.36471652802609822</v>
      </c>
      <c r="AC1640" t="s">
        <v>515</v>
      </c>
      <c r="AD1640">
        <v>217.26702</v>
      </c>
      <c r="AF1640" t="s">
        <v>515</v>
      </c>
      <c r="AG1640">
        <v>0.36471652802609822</v>
      </c>
    </row>
    <row r="1641" spans="1:33" hidden="1">
      <c r="A1641" s="851" t="s">
        <v>5121</v>
      </c>
      <c r="B1641" s="851" t="s">
        <v>515</v>
      </c>
      <c r="C1641" s="854">
        <v>15.52286</v>
      </c>
      <c r="D1641" s="854">
        <v>0</v>
      </c>
      <c r="E1641" s="855">
        <v>-1</v>
      </c>
      <c r="F1641" s="854">
        <v>405.46944000000002</v>
      </c>
      <c r="G1641" s="854">
        <v>259.94612000000001</v>
      </c>
      <c r="H1641" s="855">
        <v>-0.35890083356220381</v>
      </c>
      <c r="I1641" s="854">
        <v>433.80302</v>
      </c>
      <c r="J1641" s="855">
        <v>-0.40077383509224995</v>
      </c>
      <c r="K1641" s="854">
        <v>3378.6086700000001</v>
      </c>
      <c r="L1641" s="854">
        <v>3868.1571899999999</v>
      </c>
      <c r="M1641" s="855">
        <v>0.14489648485984619</v>
      </c>
      <c r="O1641" t="s">
        <v>515</v>
      </c>
      <c r="P1641">
        <v>15.52286</v>
      </c>
      <c r="Q1641">
        <v>0</v>
      </c>
      <c r="R1641">
        <v>-1</v>
      </c>
      <c r="S1641">
        <v>405.46944000000002</v>
      </c>
      <c r="T1641">
        <v>259.94612000000001</v>
      </c>
      <c r="U1641">
        <v>-0.35890083356220381</v>
      </c>
      <c r="V1641">
        <v>433.80302</v>
      </c>
      <c r="W1641">
        <v>-0.40077383509224995</v>
      </c>
      <c r="X1641">
        <v>3378.6086700000001</v>
      </c>
      <c r="Y1641">
        <v>3868.1571899999999</v>
      </c>
      <c r="Z1641">
        <v>0.14489648485984619</v>
      </c>
      <c r="AC1641" t="s">
        <v>515</v>
      </c>
      <c r="AD1641">
        <v>3868.1571899999999</v>
      </c>
      <c r="AF1641" t="s">
        <v>515</v>
      </c>
      <c r="AG1641">
        <v>0.14489648485984619</v>
      </c>
    </row>
    <row r="1642" spans="1:33" hidden="1">
      <c r="A1642" s="851" t="s">
        <v>5122</v>
      </c>
      <c r="B1642" s="851" t="s">
        <v>515</v>
      </c>
      <c r="C1642" s="854">
        <v>0</v>
      </c>
      <c r="D1642" s="854">
        <v>0</v>
      </c>
      <c r="E1642" s="855" t="s">
        <v>1082</v>
      </c>
      <c r="F1642" s="854">
        <v>0</v>
      </c>
      <c r="G1642" s="854">
        <v>0.53325</v>
      </c>
      <c r="H1642" s="855" t="s">
        <v>1082</v>
      </c>
      <c r="I1642" s="854">
        <v>0</v>
      </c>
      <c r="J1642" s="855" t="s">
        <v>1082</v>
      </c>
      <c r="K1642" s="854">
        <v>19.17013</v>
      </c>
      <c r="L1642" s="854">
        <v>58.0747</v>
      </c>
      <c r="M1642" s="855">
        <v>2.0294369417421789</v>
      </c>
      <c r="O1642" t="s">
        <v>515</v>
      </c>
      <c r="P1642">
        <v>0</v>
      </c>
      <c r="Q1642">
        <v>0</v>
      </c>
      <c r="R1642" t="s">
        <v>1082</v>
      </c>
      <c r="S1642">
        <v>0</v>
      </c>
      <c r="T1642">
        <v>0.53325</v>
      </c>
      <c r="U1642" t="s">
        <v>1082</v>
      </c>
      <c r="V1642">
        <v>0</v>
      </c>
      <c r="W1642" t="s">
        <v>1082</v>
      </c>
      <c r="X1642">
        <v>19.17013</v>
      </c>
      <c r="Y1642">
        <v>58.0747</v>
      </c>
      <c r="Z1642">
        <v>2.0294369417421789</v>
      </c>
      <c r="AC1642" t="s">
        <v>515</v>
      </c>
      <c r="AD1642">
        <v>58.0747</v>
      </c>
      <c r="AF1642" t="s">
        <v>515</v>
      </c>
      <c r="AG1642">
        <v>2.0294369417421789</v>
      </c>
    </row>
    <row r="1643" spans="1:33" hidden="1">
      <c r="A1643" s="851" t="s">
        <v>5123</v>
      </c>
      <c r="B1643" s="851" t="s">
        <v>515</v>
      </c>
      <c r="C1643" s="854">
        <v>0</v>
      </c>
      <c r="D1643" s="854">
        <v>0</v>
      </c>
      <c r="E1643" s="855" t="s">
        <v>1082</v>
      </c>
      <c r="F1643" s="854">
        <v>0</v>
      </c>
      <c r="G1643" s="854">
        <v>0</v>
      </c>
      <c r="H1643" s="855" t="s">
        <v>1082</v>
      </c>
      <c r="I1643" s="854">
        <v>0</v>
      </c>
      <c r="J1643" s="855" t="s">
        <v>1082</v>
      </c>
      <c r="K1643" s="854">
        <v>2.74796</v>
      </c>
      <c r="L1643" s="854">
        <v>0</v>
      </c>
      <c r="M1643" s="855">
        <v>-1</v>
      </c>
      <c r="O1643" t="s">
        <v>515</v>
      </c>
      <c r="P1643">
        <v>0</v>
      </c>
      <c r="Q1643">
        <v>0</v>
      </c>
      <c r="R1643" t="s">
        <v>1082</v>
      </c>
      <c r="S1643">
        <v>0</v>
      </c>
      <c r="T1643">
        <v>0</v>
      </c>
      <c r="U1643" t="s">
        <v>1082</v>
      </c>
      <c r="V1643">
        <v>0</v>
      </c>
      <c r="W1643" t="s">
        <v>1082</v>
      </c>
      <c r="X1643">
        <v>2.74796</v>
      </c>
      <c r="Y1643">
        <v>0</v>
      </c>
      <c r="Z1643">
        <v>-1</v>
      </c>
      <c r="AC1643" t="s">
        <v>515</v>
      </c>
      <c r="AD1643">
        <v>0</v>
      </c>
      <c r="AF1643" t="s">
        <v>515</v>
      </c>
      <c r="AG1643">
        <v>-1</v>
      </c>
    </row>
    <row r="1644" spans="1:33">
      <c r="A1644" s="851" t="s">
        <v>5124</v>
      </c>
      <c r="B1644" s="851" t="s">
        <v>515</v>
      </c>
      <c r="C1644" s="854">
        <v>6.1449999999999996</v>
      </c>
      <c r="D1644" s="854">
        <v>0</v>
      </c>
      <c r="E1644" s="855">
        <v>-1</v>
      </c>
      <c r="F1644" s="854">
        <v>48.941960000000002</v>
      </c>
      <c r="G1644" s="854">
        <v>7.6574099999999996</v>
      </c>
      <c r="H1644" s="855">
        <v>-0.84354100244452823</v>
      </c>
      <c r="I1644" s="854">
        <v>53.876469999999998</v>
      </c>
      <c r="J1644" s="855">
        <v>-0.85787097781276311</v>
      </c>
      <c r="K1644" s="854">
        <v>193.14811</v>
      </c>
      <c r="L1644" s="854">
        <v>250.12925000000001</v>
      </c>
      <c r="M1644" s="855">
        <v>0.29501267188169744</v>
      </c>
      <c r="O1644" t="s">
        <v>515</v>
      </c>
      <c r="P1644">
        <v>6.1449999999999996</v>
      </c>
      <c r="Q1644">
        <v>0</v>
      </c>
      <c r="R1644">
        <v>-1</v>
      </c>
      <c r="S1644">
        <v>48.941960000000002</v>
      </c>
      <c r="T1644">
        <v>7.6574099999999996</v>
      </c>
      <c r="U1644">
        <v>-0.84354100244452823</v>
      </c>
      <c r="V1644">
        <v>53.876469999999998</v>
      </c>
      <c r="W1644">
        <v>-0.85787097781276311</v>
      </c>
      <c r="X1644">
        <v>193.14811</v>
      </c>
      <c r="Y1644">
        <v>250.12925000000001</v>
      </c>
      <c r="Z1644">
        <v>0.29501267188169744</v>
      </c>
      <c r="AC1644" t="s">
        <v>515</v>
      </c>
      <c r="AD1644">
        <v>250.12925000000001</v>
      </c>
      <c r="AF1644" t="s">
        <v>515</v>
      </c>
      <c r="AG1644">
        <v>0.29501267188169744</v>
      </c>
    </row>
    <row r="1645" spans="1:33" hidden="1">
      <c r="A1645" s="851" t="s">
        <v>5126</v>
      </c>
      <c r="B1645" s="851" t="s">
        <v>515</v>
      </c>
      <c r="C1645" s="854">
        <v>0</v>
      </c>
      <c r="D1645" s="854">
        <v>0</v>
      </c>
      <c r="E1645" s="855" t="s">
        <v>1082</v>
      </c>
      <c r="F1645" s="854">
        <v>0</v>
      </c>
      <c r="G1645" s="854">
        <v>0</v>
      </c>
      <c r="H1645" s="855" t="s">
        <v>1082</v>
      </c>
      <c r="I1645" s="854">
        <v>0</v>
      </c>
      <c r="J1645" s="855" t="s">
        <v>1082</v>
      </c>
      <c r="K1645" s="854">
        <v>0</v>
      </c>
      <c r="L1645" s="854">
        <v>0.20116000000000001</v>
      </c>
      <c r="M1645" s="855" t="s">
        <v>1082</v>
      </c>
      <c r="O1645" t="s">
        <v>515</v>
      </c>
      <c r="P1645">
        <v>0</v>
      </c>
      <c r="Q1645">
        <v>0</v>
      </c>
      <c r="R1645" t="s">
        <v>1082</v>
      </c>
      <c r="S1645">
        <v>0</v>
      </c>
      <c r="T1645">
        <v>0</v>
      </c>
      <c r="U1645" t="s">
        <v>1082</v>
      </c>
      <c r="V1645">
        <v>0</v>
      </c>
      <c r="W1645" t="s">
        <v>1082</v>
      </c>
      <c r="X1645">
        <v>0</v>
      </c>
      <c r="Y1645">
        <v>0.20116000000000001</v>
      </c>
      <c r="Z1645" t="s">
        <v>1082</v>
      </c>
      <c r="AC1645" t="s">
        <v>515</v>
      </c>
      <c r="AD1645">
        <v>0.20116000000000001</v>
      </c>
      <c r="AF1645" t="s">
        <v>515</v>
      </c>
      <c r="AG1645" t="s">
        <v>1082</v>
      </c>
    </row>
    <row r="1646" spans="1:33" hidden="1">
      <c r="A1646" s="851" t="s">
        <v>5127</v>
      </c>
      <c r="B1646" s="851" t="s">
        <v>515</v>
      </c>
      <c r="C1646" s="854">
        <v>0</v>
      </c>
      <c r="D1646" s="854">
        <v>0</v>
      </c>
      <c r="E1646" s="855" t="s">
        <v>1082</v>
      </c>
      <c r="F1646" s="854">
        <v>0.78305999999999998</v>
      </c>
      <c r="G1646" s="854">
        <v>11.14523</v>
      </c>
      <c r="H1646" s="855">
        <v>13.232919571935739</v>
      </c>
      <c r="I1646" s="854">
        <v>0</v>
      </c>
      <c r="J1646" s="855" t="s">
        <v>1082</v>
      </c>
      <c r="K1646" s="854">
        <v>66.801749999999998</v>
      </c>
      <c r="L1646" s="854">
        <v>14.664059999999999</v>
      </c>
      <c r="M1646" s="855">
        <v>-0.78048389450875166</v>
      </c>
      <c r="O1646" t="s">
        <v>515</v>
      </c>
      <c r="P1646">
        <v>0</v>
      </c>
      <c r="Q1646">
        <v>0</v>
      </c>
      <c r="R1646" t="s">
        <v>1082</v>
      </c>
      <c r="S1646">
        <v>0.78305999999999998</v>
      </c>
      <c r="T1646">
        <v>11.14523</v>
      </c>
      <c r="U1646">
        <v>13.232919571935739</v>
      </c>
      <c r="V1646">
        <v>0</v>
      </c>
      <c r="W1646" t="s">
        <v>1082</v>
      </c>
      <c r="X1646">
        <v>66.801749999999998</v>
      </c>
      <c r="Y1646">
        <v>14.664059999999999</v>
      </c>
      <c r="Z1646">
        <v>-0.78048389450875166</v>
      </c>
      <c r="AC1646" t="s">
        <v>515</v>
      </c>
      <c r="AD1646">
        <v>14.664059999999999</v>
      </c>
      <c r="AF1646" t="s">
        <v>515</v>
      </c>
      <c r="AG1646">
        <v>-0.78048389450875166</v>
      </c>
    </row>
    <row r="1647" spans="1:33" hidden="1">
      <c r="A1647" s="851" t="s">
        <v>5128</v>
      </c>
      <c r="B1647" s="851" t="s">
        <v>515</v>
      </c>
      <c r="C1647" s="854">
        <v>0</v>
      </c>
      <c r="D1647" s="854">
        <v>0</v>
      </c>
      <c r="E1647" s="855" t="s">
        <v>1082</v>
      </c>
      <c r="F1647" s="854">
        <v>21.091360000000002</v>
      </c>
      <c r="G1647" s="854">
        <v>44.798499999999997</v>
      </c>
      <c r="H1647" s="855">
        <v>1.1240214002321327</v>
      </c>
      <c r="I1647" s="854">
        <v>8.1468399999999992</v>
      </c>
      <c r="J1647" s="855">
        <v>4.4988805475497253</v>
      </c>
      <c r="K1647" s="854">
        <v>301.03176000000002</v>
      </c>
      <c r="L1647" s="854">
        <v>236.56988999999999</v>
      </c>
      <c r="M1647" s="855">
        <v>-0.21413644194884962</v>
      </c>
      <c r="O1647" t="s">
        <v>515</v>
      </c>
      <c r="P1647">
        <v>0</v>
      </c>
      <c r="Q1647">
        <v>0</v>
      </c>
      <c r="R1647" t="s">
        <v>1082</v>
      </c>
      <c r="S1647">
        <v>21.091360000000002</v>
      </c>
      <c r="T1647">
        <v>44.798499999999997</v>
      </c>
      <c r="U1647">
        <v>1.1240214002321327</v>
      </c>
      <c r="V1647">
        <v>8.1468399999999992</v>
      </c>
      <c r="W1647">
        <v>4.4988805475497253</v>
      </c>
      <c r="X1647">
        <v>301.03176000000002</v>
      </c>
      <c r="Y1647">
        <v>236.56988999999999</v>
      </c>
      <c r="Z1647">
        <v>-0.21413644194884962</v>
      </c>
      <c r="AC1647" t="s">
        <v>515</v>
      </c>
      <c r="AD1647">
        <v>236.56988999999999</v>
      </c>
      <c r="AF1647" t="s">
        <v>515</v>
      </c>
      <c r="AG1647">
        <v>-0.21413644194884962</v>
      </c>
    </row>
    <row r="1648" spans="1:33" hidden="1">
      <c r="A1648" s="851" t="s">
        <v>5129</v>
      </c>
      <c r="B1648" s="851" t="s">
        <v>515</v>
      </c>
      <c r="C1648" s="854">
        <v>14.82</v>
      </c>
      <c r="D1648" s="854">
        <v>0</v>
      </c>
      <c r="E1648" s="855">
        <v>-1</v>
      </c>
      <c r="F1648" s="854">
        <v>816.00949000000003</v>
      </c>
      <c r="G1648" s="854">
        <v>118.56</v>
      </c>
      <c r="H1648" s="855">
        <v>-0.85470757208963344</v>
      </c>
      <c r="I1648" s="854">
        <v>374.02476000000001</v>
      </c>
      <c r="J1648" s="855">
        <v>-0.68301563778825769</v>
      </c>
      <c r="K1648" s="854">
        <v>10346.32864</v>
      </c>
      <c r="L1648" s="854">
        <v>5190.0019400000001</v>
      </c>
      <c r="M1648" s="855">
        <v>-0.49837259953884472</v>
      </c>
      <c r="O1648" t="s">
        <v>515</v>
      </c>
      <c r="P1648">
        <v>14.82</v>
      </c>
      <c r="Q1648">
        <v>0</v>
      </c>
      <c r="R1648">
        <v>-1</v>
      </c>
      <c r="S1648">
        <v>816.00949000000003</v>
      </c>
      <c r="T1648">
        <v>118.56</v>
      </c>
      <c r="U1648">
        <v>-0.85470757208963344</v>
      </c>
      <c r="V1648">
        <v>374.02476000000001</v>
      </c>
      <c r="W1648">
        <v>-0.68301563778825769</v>
      </c>
      <c r="X1648">
        <v>10346.32864</v>
      </c>
      <c r="Y1648">
        <v>5190.0019400000001</v>
      </c>
      <c r="Z1648">
        <v>-0.49837259953884472</v>
      </c>
      <c r="AC1648" t="s">
        <v>515</v>
      </c>
      <c r="AD1648">
        <v>5190.0019400000001</v>
      </c>
      <c r="AF1648" t="s">
        <v>515</v>
      </c>
      <c r="AG1648">
        <v>-0.49837259953884472</v>
      </c>
    </row>
    <row r="1649" spans="1:33" hidden="1">
      <c r="A1649" s="851" t="s">
        <v>5130</v>
      </c>
      <c r="B1649" s="851" t="s">
        <v>515</v>
      </c>
      <c r="C1649" s="854">
        <v>37.649079999999998</v>
      </c>
      <c r="D1649" s="854">
        <v>0</v>
      </c>
      <c r="E1649" s="855">
        <v>-1</v>
      </c>
      <c r="F1649" s="854">
        <v>405.06979999999999</v>
      </c>
      <c r="G1649" s="854">
        <v>249.86868999999999</v>
      </c>
      <c r="H1649" s="855">
        <v>-0.38314658362583442</v>
      </c>
      <c r="I1649" s="854">
        <v>307.91797000000003</v>
      </c>
      <c r="J1649" s="855">
        <v>-0.18852189756901827</v>
      </c>
      <c r="K1649" s="854">
        <v>2482.8933499999998</v>
      </c>
      <c r="L1649" s="854">
        <v>3001.75425</v>
      </c>
      <c r="M1649" s="855">
        <v>0.20897430008421436</v>
      </c>
      <c r="O1649" t="s">
        <v>515</v>
      </c>
      <c r="P1649">
        <v>37.649079999999998</v>
      </c>
      <c r="Q1649">
        <v>0</v>
      </c>
      <c r="R1649">
        <v>-1</v>
      </c>
      <c r="S1649">
        <v>405.06979999999999</v>
      </c>
      <c r="T1649">
        <v>249.86868999999999</v>
      </c>
      <c r="U1649">
        <v>-0.38314658362583442</v>
      </c>
      <c r="V1649">
        <v>307.91797000000003</v>
      </c>
      <c r="W1649">
        <v>-0.18852189756901827</v>
      </c>
      <c r="X1649">
        <v>2482.8933499999998</v>
      </c>
      <c r="Y1649">
        <v>3001.75425</v>
      </c>
      <c r="Z1649">
        <v>0.20897430008421436</v>
      </c>
      <c r="AC1649" t="s">
        <v>515</v>
      </c>
      <c r="AD1649">
        <v>3001.75425</v>
      </c>
      <c r="AF1649" t="s">
        <v>515</v>
      </c>
      <c r="AG1649">
        <v>0.20897430008421436</v>
      </c>
    </row>
    <row r="1650" spans="1:33" hidden="1">
      <c r="A1650" s="851" t="s">
        <v>5131</v>
      </c>
      <c r="B1650" s="851" t="s">
        <v>515</v>
      </c>
      <c r="C1650" s="854">
        <v>26.124099999999999</v>
      </c>
      <c r="D1650" s="854">
        <v>0</v>
      </c>
      <c r="E1650" s="855">
        <v>-1</v>
      </c>
      <c r="F1650" s="854">
        <v>61.719079999999998</v>
      </c>
      <c r="G1650" s="854">
        <v>92.519120000000001</v>
      </c>
      <c r="H1650" s="855">
        <v>0.49903595452168115</v>
      </c>
      <c r="I1650" s="854">
        <v>164.68602999999999</v>
      </c>
      <c r="J1650" s="855">
        <v>-0.43820905756244166</v>
      </c>
      <c r="K1650" s="854">
        <v>1536.22289</v>
      </c>
      <c r="L1650" s="854">
        <v>921.48674000000005</v>
      </c>
      <c r="M1650" s="855">
        <v>-0.40016078005451405</v>
      </c>
      <c r="O1650" t="s">
        <v>515</v>
      </c>
      <c r="P1650">
        <v>26.124099999999999</v>
      </c>
      <c r="Q1650">
        <v>0</v>
      </c>
      <c r="R1650">
        <v>-1</v>
      </c>
      <c r="S1650">
        <v>61.719079999999998</v>
      </c>
      <c r="T1650">
        <v>92.519120000000001</v>
      </c>
      <c r="U1650">
        <v>0.49903595452168115</v>
      </c>
      <c r="V1650">
        <v>164.68602999999999</v>
      </c>
      <c r="W1650">
        <v>-0.43820905756244166</v>
      </c>
      <c r="X1650">
        <v>1536.22289</v>
      </c>
      <c r="Y1650">
        <v>921.48674000000005</v>
      </c>
      <c r="Z1650">
        <v>-0.40016078005451405</v>
      </c>
      <c r="AC1650" t="s">
        <v>515</v>
      </c>
      <c r="AD1650">
        <v>921.48674000000005</v>
      </c>
      <c r="AF1650" t="s">
        <v>515</v>
      </c>
      <c r="AG1650">
        <v>-0.40016078005451405</v>
      </c>
    </row>
    <row r="1651" spans="1:33" hidden="1">
      <c r="A1651" s="851" t="s">
        <v>5132</v>
      </c>
      <c r="B1651" s="851" t="s">
        <v>515</v>
      </c>
      <c r="C1651" s="854">
        <v>0</v>
      </c>
      <c r="D1651" s="854">
        <v>0</v>
      </c>
      <c r="E1651" s="855" t="s">
        <v>1082</v>
      </c>
      <c r="F1651" s="854">
        <v>4.2757699999999996</v>
      </c>
      <c r="G1651" s="854">
        <v>0</v>
      </c>
      <c r="H1651" s="855">
        <v>-1</v>
      </c>
      <c r="I1651" s="854">
        <v>63.993510000000001</v>
      </c>
      <c r="J1651" s="855">
        <v>-1</v>
      </c>
      <c r="K1651" s="854">
        <v>45.282800000000002</v>
      </c>
      <c r="L1651" s="854">
        <v>89.386650000000003</v>
      </c>
      <c r="M1651" s="855">
        <v>0.9739647283295203</v>
      </c>
      <c r="O1651" t="s">
        <v>515</v>
      </c>
      <c r="P1651">
        <v>0</v>
      </c>
      <c r="Q1651">
        <v>0</v>
      </c>
      <c r="R1651" t="s">
        <v>1082</v>
      </c>
      <c r="S1651">
        <v>4.2757699999999996</v>
      </c>
      <c r="T1651">
        <v>0</v>
      </c>
      <c r="U1651">
        <v>-1</v>
      </c>
      <c r="V1651">
        <v>63.993510000000001</v>
      </c>
      <c r="W1651">
        <v>-1</v>
      </c>
      <c r="X1651">
        <v>45.282800000000002</v>
      </c>
      <c r="Y1651">
        <v>89.386650000000003</v>
      </c>
      <c r="Z1651">
        <v>0.9739647283295203</v>
      </c>
      <c r="AC1651" t="s">
        <v>515</v>
      </c>
      <c r="AD1651">
        <v>89.386650000000003</v>
      </c>
      <c r="AF1651" t="s">
        <v>515</v>
      </c>
      <c r="AG1651">
        <v>0.9739647283295203</v>
      </c>
    </row>
    <row r="1652" spans="1:33" hidden="1">
      <c r="A1652" s="851" t="s">
        <v>5133</v>
      </c>
      <c r="B1652" s="851" t="s">
        <v>515</v>
      </c>
      <c r="C1652" s="854">
        <v>34.885849999999998</v>
      </c>
      <c r="D1652" s="854">
        <v>0</v>
      </c>
      <c r="E1652" s="855">
        <v>-1</v>
      </c>
      <c r="F1652" s="854">
        <v>2292.2313100000001</v>
      </c>
      <c r="G1652" s="854">
        <v>1857.62129</v>
      </c>
      <c r="H1652" s="855">
        <v>-0.18960129289918826</v>
      </c>
      <c r="I1652" s="854">
        <v>1456.0240699999999</v>
      </c>
      <c r="J1652" s="855">
        <v>0.27581770677733375</v>
      </c>
      <c r="K1652" s="854">
        <v>23400.083019999998</v>
      </c>
      <c r="L1652" s="854">
        <v>17877.55731</v>
      </c>
      <c r="M1652" s="855">
        <v>-0.2360045349104064</v>
      </c>
      <c r="O1652" t="s">
        <v>515</v>
      </c>
      <c r="P1652">
        <v>34.885849999999998</v>
      </c>
      <c r="Q1652">
        <v>0</v>
      </c>
      <c r="R1652">
        <v>-1</v>
      </c>
      <c r="S1652">
        <v>2292.2313100000001</v>
      </c>
      <c r="T1652">
        <v>1857.62129</v>
      </c>
      <c r="U1652">
        <v>-0.18960129289918826</v>
      </c>
      <c r="V1652">
        <v>1456.0240699999999</v>
      </c>
      <c r="W1652">
        <v>0.27581770677733375</v>
      </c>
      <c r="X1652">
        <v>23400.083019999998</v>
      </c>
      <c r="Y1652">
        <v>17877.55731</v>
      </c>
      <c r="Z1652">
        <v>-0.2360045349104064</v>
      </c>
      <c r="AC1652" t="s">
        <v>515</v>
      </c>
      <c r="AD1652">
        <v>17877.55731</v>
      </c>
      <c r="AF1652" t="s">
        <v>515</v>
      </c>
      <c r="AG1652">
        <v>-0.2360045349104064</v>
      </c>
    </row>
    <row r="1653" spans="1:33" hidden="1">
      <c r="A1653" s="851" t="s">
        <v>5134</v>
      </c>
      <c r="B1653" s="851" t="s">
        <v>515</v>
      </c>
      <c r="C1653" s="854">
        <v>96.780630000000002</v>
      </c>
      <c r="D1653" s="854">
        <v>34.109459999999999</v>
      </c>
      <c r="E1653" s="855">
        <v>-0.64755902084952333</v>
      </c>
      <c r="F1653" s="854">
        <v>3124.98389</v>
      </c>
      <c r="G1653" s="854">
        <v>1922.0005799999999</v>
      </c>
      <c r="H1653" s="855">
        <v>-0.38495664372848981</v>
      </c>
      <c r="I1653" s="854">
        <v>2418.50992</v>
      </c>
      <c r="J1653" s="855">
        <v>-0.20529555653011344</v>
      </c>
      <c r="K1653" s="854">
        <v>25846.513770000001</v>
      </c>
      <c r="L1653" s="854">
        <v>27537.659640000002</v>
      </c>
      <c r="M1653" s="855">
        <v>6.5430327859647752E-2</v>
      </c>
      <c r="O1653" t="s">
        <v>515</v>
      </c>
      <c r="P1653">
        <v>96.780630000000002</v>
      </c>
      <c r="Q1653">
        <v>34.109459999999999</v>
      </c>
      <c r="R1653">
        <v>-0.64755902084952333</v>
      </c>
      <c r="S1653">
        <v>3124.98389</v>
      </c>
      <c r="T1653">
        <v>1922.0005799999999</v>
      </c>
      <c r="U1653">
        <v>-0.38495664372848981</v>
      </c>
      <c r="V1653">
        <v>2418.50992</v>
      </c>
      <c r="W1653">
        <v>-0.20529555653011344</v>
      </c>
      <c r="X1653">
        <v>25846.513770000001</v>
      </c>
      <c r="Y1653">
        <v>27537.659640000002</v>
      </c>
      <c r="Z1653">
        <v>6.5430327859647752E-2</v>
      </c>
      <c r="AC1653" t="s">
        <v>515</v>
      </c>
      <c r="AD1653">
        <v>27537.659640000002</v>
      </c>
      <c r="AF1653" t="s">
        <v>515</v>
      </c>
      <c r="AG1653">
        <v>6.5430327859647752E-2</v>
      </c>
    </row>
    <row r="1654" spans="1:33" hidden="1">
      <c r="A1654" s="851" t="s">
        <v>5135</v>
      </c>
      <c r="B1654" s="851" t="s">
        <v>515</v>
      </c>
      <c r="C1654" s="854">
        <v>0</v>
      </c>
      <c r="D1654" s="854">
        <v>0</v>
      </c>
      <c r="E1654" s="855" t="s">
        <v>1082</v>
      </c>
      <c r="F1654" s="854">
        <v>221.47241</v>
      </c>
      <c r="G1654" s="854">
        <v>282.43507</v>
      </c>
      <c r="H1654" s="855">
        <v>0.27526074241030751</v>
      </c>
      <c r="I1654" s="854">
        <v>118.68159</v>
      </c>
      <c r="J1654" s="855">
        <v>1.3797715382815481</v>
      </c>
      <c r="K1654" s="854">
        <v>1495.2507700000001</v>
      </c>
      <c r="L1654" s="854">
        <v>1708.0359000000001</v>
      </c>
      <c r="M1654" s="855">
        <v>0.14230732012931857</v>
      </c>
      <c r="O1654" t="s">
        <v>515</v>
      </c>
      <c r="P1654">
        <v>0</v>
      </c>
      <c r="Q1654">
        <v>0</v>
      </c>
      <c r="R1654" t="s">
        <v>1082</v>
      </c>
      <c r="S1654">
        <v>221.47241</v>
      </c>
      <c r="T1654">
        <v>282.43507</v>
      </c>
      <c r="U1654">
        <v>0.27526074241030751</v>
      </c>
      <c r="V1654">
        <v>118.68159</v>
      </c>
      <c r="W1654">
        <v>1.3797715382815481</v>
      </c>
      <c r="X1654">
        <v>1495.2507700000001</v>
      </c>
      <c r="Y1654">
        <v>1708.0359000000001</v>
      </c>
      <c r="Z1654">
        <v>0.14230732012931857</v>
      </c>
      <c r="AC1654" t="s">
        <v>515</v>
      </c>
      <c r="AD1654">
        <v>1708.0359000000001</v>
      </c>
      <c r="AF1654" t="s">
        <v>515</v>
      </c>
      <c r="AG1654">
        <v>0.14230732012931857</v>
      </c>
    </row>
    <row r="1655" spans="1:33" hidden="1">
      <c r="A1655" s="851" t="s">
        <v>5136</v>
      </c>
      <c r="B1655" s="851" t="s">
        <v>515</v>
      </c>
      <c r="C1655" s="854">
        <v>58.843159999999997</v>
      </c>
      <c r="D1655" s="854">
        <v>0</v>
      </c>
      <c r="E1655" s="855">
        <v>-1</v>
      </c>
      <c r="F1655" s="854">
        <v>627.35315000000003</v>
      </c>
      <c r="G1655" s="854">
        <v>183.97801000000001</v>
      </c>
      <c r="H1655" s="855">
        <v>-0.70673932218241031</v>
      </c>
      <c r="I1655" s="854">
        <v>330.53613000000001</v>
      </c>
      <c r="J1655" s="855">
        <v>-0.44339515925233342</v>
      </c>
      <c r="K1655" s="854">
        <v>2488.0599299999999</v>
      </c>
      <c r="L1655" s="854">
        <v>4263.5205100000003</v>
      </c>
      <c r="M1655" s="855">
        <v>0.71359236913557811</v>
      </c>
      <c r="O1655" t="s">
        <v>515</v>
      </c>
      <c r="P1655">
        <v>58.843159999999997</v>
      </c>
      <c r="Q1655">
        <v>0</v>
      </c>
      <c r="R1655">
        <v>-1</v>
      </c>
      <c r="S1655">
        <v>627.35315000000003</v>
      </c>
      <c r="T1655">
        <v>183.97801000000001</v>
      </c>
      <c r="U1655">
        <v>-0.70673932218241031</v>
      </c>
      <c r="V1655">
        <v>330.53613000000001</v>
      </c>
      <c r="W1655">
        <v>-0.44339515925233342</v>
      </c>
      <c r="X1655">
        <v>2488.0599299999999</v>
      </c>
      <c r="Y1655">
        <v>4263.5205100000003</v>
      </c>
      <c r="Z1655">
        <v>0.71359236913557811</v>
      </c>
      <c r="AC1655" t="s">
        <v>515</v>
      </c>
      <c r="AD1655">
        <v>4263.5205100000003</v>
      </c>
      <c r="AF1655" t="s">
        <v>515</v>
      </c>
      <c r="AG1655">
        <v>0.71359236913557811</v>
      </c>
    </row>
    <row r="1656" spans="1:33" hidden="1">
      <c r="A1656" s="851" t="s">
        <v>5137</v>
      </c>
      <c r="B1656" s="851" t="s">
        <v>515</v>
      </c>
      <c r="C1656" s="854">
        <v>0</v>
      </c>
      <c r="D1656" s="854">
        <v>0</v>
      </c>
      <c r="E1656" s="855" t="s">
        <v>1082</v>
      </c>
      <c r="F1656" s="854">
        <v>0</v>
      </c>
      <c r="G1656" s="854">
        <v>0</v>
      </c>
      <c r="H1656" s="855" t="s">
        <v>1082</v>
      </c>
      <c r="I1656" s="854">
        <v>0</v>
      </c>
      <c r="J1656" s="855" t="s">
        <v>1082</v>
      </c>
      <c r="K1656" s="854">
        <v>2.8340000000000001E-2</v>
      </c>
      <c r="L1656" s="854">
        <v>0</v>
      </c>
      <c r="M1656" s="855">
        <v>-1</v>
      </c>
      <c r="O1656" t="s">
        <v>515</v>
      </c>
      <c r="P1656">
        <v>0</v>
      </c>
      <c r="Q1656">
        <v>0</v>
      </c>
      <c r="R1656" t="s">
        <v>1082</v>
      </c>
      <c r="S1656">
        <v>0</v>
      </c>
      <c r="T1656">
        <v>0</v>
      </c>
      <c r="U1656" t="s">
        <v>1082</v>
      </c>
      <c r="V1656">
        <v>0</v>
      </c>
      <c r="W1656" t="s">
        <v>1082</v>
      </c>
      <c r="X1656">
        <v>2.8340000000000001E-2</v>
      </c>
      <c r="Y1656">
        <v>0</v>
      </c>
      <c r="Z1656">
        <v>-1</v>
      </c>
      <c r="AC1656" t="s">
        <v>515</v>
      </c>
      <c r="AD1656">
        <v>0</v>
      </c>
      <c r="AF1656" t="s">
        <v>515</v>
      </c>
      <c r="AG1656">
        <v>-1</v>
      </c>
    </row>
    <row r="1657" spans="1:33" hidden="1">
      <c r="A1657" s="851" t="s">
        <v>5138</v>
      </c>
      <c r="B1657" s="851" t="s">
        <v>515</v>
      </c>
      <c r="C1657" s="854">
        <v>0</v>
      </c>
      <c r="D1657" s="854">
        <v>0.49525000000000002</v>
      </c>
      <c r="E1657" s="855" t="s">
        <v>1082</v>
      </c>
      <c r="F1657" s="854">
        <v>5.9889799999999997</v>
      </c>
      <c r="G1657" s="854">
        <v>13.072559999999999</v>
      </c>
      <c r="H1657" s="855">
        <v>1.1827690190984108</v>
      </c>
      <c r="I1657" s="854">
        <v>58.884079999999997</v>
      </c>
      <c r="J1657" s="855">
        <v>-0.77799500306364644</v>
      </c>
      <c r="K1657" s="854">
        <v>402.45668999999998</v>
      </c>
      <c r="L1657" s="854">
        <v>423.64132999999998</v>
      </c>
      <c r="M1657" s="855">
        <v>5.2638309975664654E-2</v>
      </c>
      <c r="O1657" t="s">
        <v>515</v>
      </c>
      <c r="P1657">
        <v>0</v>
      </c>
      <c r="Q1657">
        <v>0.49525000000000002</v>
      </c>
      <c r="R1657" t="s">
        <v>1082</v>
      </c>
      <c r="S1657">
        <v>5.9889799999999997</v>
      </c>
      <c r="T1657">
        <v>13.072559999999999</v>
      </c>
      <c r="U1657">
        <v>1.1827690190984108</v>
      </c>
      <c r="V1657">
        <v>58.884079999999997</v>
      </c>
      <c r="W1657">
        <v>-0.77799500306364644</v>
      </c>
      <c r="X1657">
        <v>402.45668999999998</v>
      </c>
      <c r="Y1657">
        <v>423.64132999999998</v>
      </c>
      <c r="Z1657">
        <v>5.2638309975664654E-2</v>
      </c>
      <c r="AC1657" t="s">
        <v>515</v>
      </c>
      <c r="AD1657">
        <v>423.64132999999998</v>
      </c>
      <c r="AF1657" t="s">
        <v>515</v>
      </c>
      <c r="AG1657">
        <v>5.2638309975664654E-2</v>
      </c>
    </row>
    <row r="1658" spans="1:33" hidden="1">
      <c r="A1658" s="851" t="s">
        <v>5139</v>
      </c>
      <c r="B1658" s="851" t="s">
        <v>515</v>
      </c>
      <c r="C1658" s="854">
        <v>0</v>
      </c>
      <c r="D1658" s="854">
        <v>0</v>
      </c>
      <c r="E1658" s="855" t="s">
        <v>1082</v>
      </c>
      <c r="F1658" s="854">
        <v>0</v>
      </c>
      <c r="G1658" s="854">
        <v>0</v>
      </c>
      <c r="H1658" s="855" t="s">
        <v>1082</v>
      </c>
      <c r="I1658" s="854">
        <v>0</v>
      </c>
      <c r="J1658" s="855" t="s">
        <v>1082</v>
      </c>
      <c r="K1658" s="854">
        <v>0.90244999999999997</v>
      </c>
      <c r="L1658" s="854">
        <v>0</v>
      </c>
      <c r="M1658" s="855">
        <v>-1</v>
      </c>
      <c r="O1658" t="s">
        <v>515</v>
      </c>
      <c r="P1658">
        <v>0</v>
      </c>
      <c r="Q1658">
        <v>0</v>
      </c>
      <c r="R1658" t="s">
        <v>1082</v>
      </c>
      <c r="S1658">
        <v>0</v>
      </c>
      <c r="T1658">
        <v>0</v>
      </c>
      <c r="U1658" t="s">
        <v>1082</v>
      </c>
      <c r="V1658">
        <v>0</v>
      </c>
      <c r="W1658" t="s">
        <v>1082</v>
      </c>
      <c r="X1658">
        <v>0.90244999999999997</v>
      </c>
      <c r="Y1658">
        <v>0</v>
      </c>
      <c r="Z1658">
        <v>-1</v>
      </c>
      <c r="AC1658" t="s">
        <v>515</v>
      </c>
      <c r="AD1658">
        <v>0</v>
      </c>
      <c r="AF1658" t="s">
        <v>515</v>
      </c>
      <c r="AG1658">
        <v>-1</v>
      </c>
    </row>
    <row r="1659" spans="1:33" hidden="1">
      <c r="A1659" s="851" t="s">
        <v>5140</v>
      </c>
      <c r="B1659" s="851" t="s">
        <v>515</v>
      </c>
      <c r="C1659" s="854">
        <v>0</v>
      </c>
      <c r="D1659" s="854">
        <v>0</v>
      </c>
      <c r="E1659" s="855" t="s">
        <v>1082</v>
      </c>
      <c r="F1659" s="854">
        <v>181.83258000000001</v>
      </c>
      <c r="G1659" s="854">
        <v>324.94062000000002</v>
      </c>
      <c r="H1659" s="855">
        <v>0.78703189494423942</v>
      </c>
      <c r="I1659" s="854">
        <v>45.297409999999999</v>
      </c>
      <c r="J1659" s="855">
        <v>6.1734922592704535</v>
      </c>
      <c r="K1659" s="854">
        <v>2044.0180800000001</v>
      </c>
      <c r="L1659" s="854">
        <v>1725.7859900000001</v>
      </c>
      <c r="M1659" s="855">
        <v>-0.15568946924383364</v>
      </c>
      <c r="O1659" t="s">
        <v>515</v>
      </c>
      <c r="P1659">
        <v>0</v>
      </c>
      <c r="Q1659">
        <v>0</v>
      </c>
      <c r="R1659" t="s">
        <v>1082</v>
      </c>
      <c r="S1659">
        <v>181.83258000000001</v>
      </c>
      <c r="T1659">
        <v>324.94062000000002</v>
      </c>
      <c r="U1659">
        <v>0.78703189494423942</v>
      </c>
      <c r="V1659">
        <v>45.297409999999999</v>
      </c>
      <c r="W1659">
        <v>6.1734922592704535</v>
      </c>
      <c r="X1659">
        <v>2044.0180800000001</v>
      </c>
      <c r="Y1659">
        <v>1725.7859900000001</v>
      </c>
      <c r="Z1659">
        <v>-0.15568946924383364</v>
      </c>
      <c r="AC1659" t="s">
        <v>515</v>
      </c>
      <c r="AD1659">
        <v>1725.7859900000001</v>
      </c>
      <c r="AF1659" t="s">
        <v>515</v>
      </c>
      <c r="AG1659">
        <v>-0.15568946924383364</v>
      </c>
    </row>
    <row r="1660" spans="1:33" hidden="1">
      <c r="A1660" s="851" t="s">
        <v>5142</v>
      </c>
      <c r="B1660" s="851" t="s">
        <v>515</v>
      </c>
      <c r="C1660" s="854">
        <v>0</v>
      </c>
      <c r="D1660" s="854">
        <v>0</v>
      </c>
      <c r="E1660" s="855" t="s">
        <v>1082</v>
      </c>
      <c r="F1660" s="854">
        <v>0.36638999999999999</v>
      </c>
      <c r="G1660" s="854">
        <v>0.40284999999999999</v>
      </c>
      <c r="H1660" s="855">
        <v>9.9511449548295605E-2</v>
      </c>
      <c r="I1660" s="854">
        <v>12.807090000000001</v>
      </c>
      <c r="J1660" s="855">
        <v>-0.96854476700015379</v>
      </c>
      <c r="K1660" s="854">
        <v>3.67543</v>
      </c>
      <c r="L1660" s="854">
        <v>30.791540000000001</v>
      </c>
      <c r="M1660" s="855">
        <v>7.3776700957439001</v>
      </c>
      <c r="O1660" t="s">
        <v>515</v>
      </c>
      <c r="P1660">
        <v>0</v>
      </c>
      <c r="Q1660">
        <v>0</v>
      </c>
      <c r="R1660" t="s">
        <v>1082</v>
      </c>
      <c r="S1660">
        <v>0.36638999999999999</v>
      </c>
      <c r="T1660">
        <v>0.40284999999999999</v>
      </c>
      <c r="U1660">
        <v>9.9511449548295605E-2</v>
      </c>
      <c r="V1660">
        <v>12.807090000000001</v>
      </c>
      <c r="W1660">
        <v>-0.96854476700015379</v>
      </c>
      <c r="X1660">
        <v>3.67543</v>
      </c>
      <c r="Y1660">
        <v>30.791540000000001</v>
      </c>
      <c r="Z1660">
        <v>7.3776700957439001</v>
      </c>
      <c r="AC1660" t="s">
        <v>515</v>
      </c>
      <c r="AD1660">
        <v>30.791540000000001</v>
      </c>
      <c r="AF1660" t="s">
        <v>515</v>
      </c>
      <c r="AG1660">
        <v>7.3776700957439001</v>
      </c>
    </row>
    <row r="1661" spans="1:33" hidden="1">
      <c r="A1661" s="851" t="s">
        <v>5145</v>
      </c>
      <c r="B1661" s="851" t="s">
        <v>515</v>
      </c>
      <c r="C1661" s="854">
        <v>0</v>
      </c>
      <c r="D1661" s="854">
        <v>0</v>
      </c>
      <c r="E1661" s="855" t="s">
        <v>1082</v>
      </c>
      <c r="F1661" s="854">
        <v>0</v>
      </c>
      <c r="G1661" s="854">
        <v>0</v>
      </c>
      <c r="H1661" s="855" t="s">
        <v>1082</v>
      </c>
      <c r="I1661" s="854">
        <v>0</v>
      </c>
      <c r="J1661" s="855" t="s">
        <v>1082</v>
      </c>
      <c r="K1661" s="854">
        <v>0</v>
      </c>
      <c r="L1661" s="854">
        <v>24.268540000000002</v>
      </c>
      <c r="M1661" s="855" t="s">
        <v>1082</v>
      </c>
      <c r="O1661" t="s">
        <v>515</v>
      </c>
      <c r="P1661">
        <v>0</v>
      </c>
      <c r="Q1661">
        <v>0</v>
      </c>
      <c r="R1661" t="s">
        <v>1082</v>
      </c>
      <c r="S1661">
        <v>0</v>
      </c>
      <c r="T1661">
        <v>0</v>
      </c>
      <c r="U1661" t="s">
        <v>1082</v>
      </c>
      <c r="V1661">
        <v>0</v>
      </c>
      <c r="W1661" t="s">
        <v>1082</v>
      </c>
      <c r="X1661">
        <v>0</v>
      </c>
      <c r="Y1661">
        <v>24.268540000000002</v>
      </c>
      <c r="Z1661" t="s">
        <v>1082</v>
      </c>
      <c r="AC1661" t="s">
        <v>515</v>
      </c>
      <c r="AD1661">
        <v>24.268540000000002</v>
      </c>
      <c r="AF1661" t="s">
        <v>515</v>
      </c>
      <c r="AG1661" t="s">
        <v>1082</v>
      </c>
    </row>
    <row r="1662" spans="1:33" hidden="1">
      <c r="A1662" s="852" t="s">
        <v>735</v>
      </c>
      <c r="B1662" s="852" t="s">
        <v>515</v>
      </c>
      <c r="C1662" s="856">
        <v>383.17971</v>
      </c>
      <c r="D1662" s="856">
        <v>34.604709999999997</v>
      </c>
      <c r="E1662" s="857">
        <v>-0.90969065141784256</v>
      </c>
      <c r="F1662" s="856">
        <v>8476.7304999999997</v>
      </c>
      <c r="G1662" s="856">
        <v>5658.7540900000004</v>
      </c>
      <c r="H1662" s="857">
        <v>-0.33243671130042407</v>
      </c>
      <c r="I1662" s="856">
        <v>6004.6010399999996</v>
      </c>
      <c r="J1662" s="857">
        <v>-5.7596990657017733E-2</v>
      </c>
      <c r="K1662" s="856">
        <v>75124.025940000007</v>
      </c>
      <c r="L1662" s="856">
        <v>68339.859819999998</v>
      </c>
      <c r="M1662" s="857">
        <v>-9.0306210764295014E-2</v>
      </c>
      <c r="O1662" t="s">
        <v>515</v>
      </c>
      <c r="P1662">
        <v>383.17971</v>
      </c>
      <c r="Q1662">
        <v>34.604709999999997</v>
      </c>
      <c r="R1662">
        <v>-0.90969065141784256</v>
      </c>
      <c r="S1662">
        <v>8476.7304999999997</v>
      </c>
      <c r="T1662">
        <v>5658.7540900000004</v>
      </c>
      <c r="U1662">
        <v>-0.33243671130042407</v>
      </c>
      <c r="V1662">
        <v>6004.6010399999996</v>
      </c>
      <c r="W1662">
        <v>-5.7596990657017733E-2</v>
      </c>
      <c r="X1662">
        <v>75124.025940000007</v>
      </c>
      <c r="Y1662">
        <v>68339.859819999998</v>
      </c>
      <c r="Z1662">
        <v>-9.0306210764295014E-2</v>
      </c>
      <c r="AC1662" t="s">
        <v>515</v>
      </c>
      <c r="AD1662">
        <v>68339.859819999998</v>
      </c>
      <c r="AF1662" t="s">
        <v>515</v>
      </c>
      <c r="AG1662">
        <v>-9.0306210764295014E-2</v>
      </c>
    </row>
    <row r="1663" spans="1:33" hidden="1">
      <c r="A1663" s="851" t="s">
        <v>5119</v>
      </c>
      <c r="B1663" s="851" t="s">
        <v>703</v>
      </c>
      <c r="C1663" s="854">
        <v>0</v>
      </c>
      <c r="D1663" s="854">
        <v>0</v>
      </c>
      <c r="E1663" s="855" t="s">
        <v>1082</v>
      </c>
      <c r="F1663" s="854">
        <v>92.985020000000006</v>
      </c>
      <c r="G1663" s="854">
        <v>177.33054999999999</v>
      </c>
      <c r="H1663" s="855">
        <v>0.90708729212511829</v>
      </c>
      <c r="I1663" s="854">
        <v>495.45301000000001</v>
      </c>
      <c r="J1663" s="855">
        <v>-0.6420840192291899</v>
      </c>
      <c r="K1663" s="854">
        <v>934.09605999999997</v>
      </c>
      <c r="L1663" s="854">
        <v>1360.80996</v>
      </c>
      <c r="M1663" s="855">
        <v>0.45682014759809619</v>
      </c>
      <c r="O1663" t="s">
        <v>703</v>
      </c>
      <c r="P1663">
        <v>0</v>
      </c>
      <c r="Q1663">
        <v>0</v>
      </c>
      <c r="R1663" t="s">
        <v>1082</v>
      </c>
      <c r="S1663">
        <v>92.985020000000006</v>
      </c>
      <c r="T1663">
        <v>177.33054999999999</v>
      </c>
      <c r="U1663">
        <v>0.90708729212511829</v>
      </c>
      <c r="V1663">
        <v>495.45301000000001</v>
      </c>
      <c r="W1663">
        <v>-0.6420840192291899</v>
      </c>
      <c r="X1663">
        <v>934.09605999999997</v>
      </c>
      <c r="Y1663">
        <v>1360.80996</v>
      </c>
      <c r="Z1663">
        <v>0.45682014759809619</v>
      </c>
      <c r="AC1663" t="s">
        <v>703</v>
      </c>
      <c r="AD1663">
        <v>1360.80996</v>
      </c>
      <c r="AF1663" t="s">
        <v>703</v>
      </c>
      <c r="AG1663">
        <v>0.45682014759809619</v>
      </c>
    </row>
    <row r="1664" spans="1:33" hidden="1">
      <c r="A1664" s="851" t="s">
        <v>5120</v>
      </c>
      <c r="B1664" s="851" t="s">
        <v>703</v>
      </c>
      <c r="C1664" s="854">
        <v>54</v>
      </c>
      <c r="D1664" s="854">
        <v>0</v>
      </c>
      <c r="E1664" s="855">
        <v>-1</v>
      </c>
      <c r="F1664" s="854">
        <v>718.03453000000002</v>
      </c>
      <c r="G1664" s="854">
        <v>489.58184</v>
      </c>
      <c r="H1664" s="855">
        <v>-0.31816393286824241</v>
      </c>
      <c r="I1664" s="854">
        <v>1094.9255900000001</v>
      </c>
      <c r="J1664" s="855">
        <v>-0.55286291189888082</v>
      </c>
      <c r="K1664" s="854">
        <v>11597.11628</v>
      </c>
      <c r="L1664" s="854">
        <v>10457.649020000001</v>
      </c>
      <c r="M1664" s="855">
        <v>-9.8254361902457288E-2</v>
      </c>
      <c r="O1664" t="s">
        <v>703</v>
      </c>
      <c r="P1664">
        <v>54</v>
      </c>
      <c r="Q1664">
        <v>0</v>
      </c>
      <c r="R1664">
        <v>-1</v>
      </c>
      <c r="S1664">
        <v>718.03453000000002</v>
      </c>
      <c r="T1664">
        <v>489.58184</v>
      </c>
      <c r="U1664">
        <v>-0.31816393286824241</v>
      </c>
      <c r="V1664">
        <v>1094.9255900000001</v>
      </c>
      <c r="W1664">
        <v>-0.55286291189888082</v>
      </c>
      <c r="X1664">
        <v>11597.11628</v>
      </c>
      <c r="Y1664">
        <v>10457.649020000001</v>
      </c>
      <c r="Z1664">
        <v>-9.8254361902457288E-2</v>
      </c>
      <c r="AC1664" t="s">
        <v>703</v>
      </c>
      <c r="AD1664">
        <v>10457.649020000001</v>
      </c>
      <c r="AF1664" t="s">
        <v>703</v>
      </c>
      <c r="AG1664">
        <v>-9.8254361902457288E-2</v>
      </c>
    </row>
    <row r="1665" spans="1:33" hidden="1">
      <c r="A1665" s="851" t="s">
        <v>5121</v>
      </c>
      <c r="B1665" s="851" t="s">
        <v>703</v>
      </c>
      <c r="C1665" s="854">
        <v>0</v>
      </c>
      <c r="D1665" s="854">
        <v>2.0899999999999998E-2</v>
      </c>
      <c r="E1665" s="855" t="s">
        <v>1082</v>
      </c>
      <c r="F1665" s="854">
        <v>72.98751</v>
      </c>
      <c r="G1665" s="854">
        <v>53.713299999999997</v>
      </c>
      <c r="H1665" s="855">
        <v>-0.26407545619791661</v>
      </c>
      <c r="I1665" s="854">
        <v>59.0381</v>
      </c>
      <c r="J1665" s="855">
        <v>-9.0192604436795998E-2</v>
      </c>
      <c r="K1665" s="854">
        <v>1649.79546</v>
      </c>
      <c r="L1665" s="854">
        <v>1353.9083800000001</v>
      </c>
      <c r="M1665" s="855">
        <v>-0.17934773562778505</v>
      </c>
      <c r="O1665" t="s">
        <v>703</v>
      </c>
      <c r="P1665">
        <v>0</v>
      </c>
      <c r="Q1665">
        <v>2.0899999999999998E-2</v>
      </c>
      <c r="R1665" t="s">
        <v>1082</v>
      </c>
      <c r="S1665">
        <v>72.98751</v>
      </c>
      <c r="T1665">
        <v>53.713299999999997</v>
      </c>
      <c r="U1665">
        <v>-0.26407545619791661</v>
      </c>
      <c r="V1665">
        <v>59.0381</v>
      </c>
      <c r="W1665">
        <v>-9.0192604436795998E-2</v>
      </c>
      <c r="X1665">
        <v>1649.79546</v>
      </c>
      <c r="Y1665">
        <v>1353.9083800000001</v>
      </c>
      <c r="Z1665">
        <v>-0.17934773562778505</v>
      </c>
      <c r="AC1665" t="s">
        <v>703</v>
      </c>
      <c r="AD1665">
        <v>1353.9083800000001</v>
      </c>
      <c r="AF1665" t="s">
        <v>703</v>
      </c>
      <c r="AG1665">
        <v>-0.17934773562778505</v>
      </c>
    </row>
    <row r="1666" spans="1:33" hidden="1">
      <c r="A1666" s="851" t="s">
        <v>5122</v>
      </c>
      <c r="B1666" s="851" t="s">
        <v>703</v>
      </c>
      <c r="C1666" s="854">
        <v>0</v>
      </c>
      <c r="D1666" s="854">
        <v>0.50166999999999995</v>
      </c>
      <c r="E1666" s="855" t="s">
        <v>1082</v>
      </c>
      <c r="F1666" s="854">
        <v>9.5961599999999994</v>
      </c>
      <c r="G1666" s="854">
        <v>27.241779999999999</v>
      </c>
      <c r="H1666" s="855">
        <v>1.8388209450446844</v>
      </c>
      <c r="I1666" s="854">
        <v>24.56315</v>
      </c>
      <c r="J1666" s="855">
        <v>0.10905075285539501</v>
      </c>
      <c r="K1666" s="854">
        <v>81.985110000000006</v>
      </c>
      <c r="L1666" s="854">
        <v>318.21186999999998</v>
      </c>
      <c r="M1666" s="855">
        <v>2.8813373550392254</v>
      </c>
      <c r="O1666" t="s">
        <v>703</v>
      </c>
      <c r="P1666">
        <v>0</v>
      </c>
      <c r="Q1666">
        <v>0.50166999999999995</v>
      </c>
      <c r="R1666" t="s">
        <v>1082</v>
      </c>
      <c r="S1666">
        <v>9.5961599999999994</v>
      </c>
      <c r="T1666">
        <v>27.241779999999999</v>
      </c>
      <c r="U1666">
        <v>1.8388209450446844</v>
      </c>
      <c r="V1666">
        <v>24.56315</v>
      </c>
      <c r="W1666">
        <v>0.10905075285539501</v>
      </c>
      <c r="X1666">
        <v>81.985110000000006</v>
      </c>
      <c r="Y1666">
        <v>318.21186999999998</v>
      </c>
      <c r="Z1666">
        <v>2.8813373550392254</v>
      </c>
      <c r="AC1666" t="s">
        <v>703</v>
      </c>
      <c r="AD1666">
        <v>318.21186999999998</v>
      </c>
      <c r="AF1666" t="s">
        <v>703</v>
      </c>
      <c r="AG1666">
        <v>2.8813373550392254</v>
      </c>
    </row>
    <row r="1667" spans="1:33" hidden="1">
      <c r="A1667" s="851" t="s">
        <v>5123</v>
      </c>
      <c r="B1667" s="851" t="s">
        <v>703</v>
      </c>
      <c r="C1667" s="854">
        <v>0</v>
      </c>
      <c r="D1667" s="854">
        <v>0</v>
      </c>
      <c r="E1667" s="855" t="s">
        <v>1082</v>
      </c>
      <c r="F1667" s="854">
        <v>0</v>
      </c>
      <c r="G1667" s="854">
        <v>0.44896000000000003</v>
      </c>
      <c r="H1667" s="855" t="s">
        <v>1082</v>
      </c>
      <c r="I1667" s="854">
        <v>7.4900000000000001E-3</v>
      </c>
      <c r="J1667" s="855">
        <v>58.941255006675568</v>
      </c>
      <c r="K1667" s="854">
        <v>12.619059999999999</v>
      </c>
      <c r="L1667" s="854">
        <v>4.1937699999999998</v>
      </c>
      <c r="M1667" s="855">
        <v>-0.66766383549963315</v>
      </c>
      <c r="O1667" t="s">
        <v>703</v>
      </c>
      <c r="P1667">
        <v>0</v>
      </c>
      <c r="Q1667">
        <v>0</v>
      </c>
      <c r="R1667" t="s">
        <v>1082</v>
      </c>
      <c r="S1667">
        <v>0</v>
      </c>
      <c r="T1667">
        <v>0.44896000000000003</v>
      </c>
      <c r="U1667" t="s">
        <v>1082</v>
      </c>
      <c r="V1667">
        <v>7.4900000000000001E-3</v>
      </c>
      <c r="W1667">
        <v>58.941255006675568</v>
      </c>
      <c r="X1667">
        <v>12.619059999999999</v>
      </c>
      <c r="Y1667">
        <v>4.1937699999999998</v>
      </c>
      <c r="Z1667">
        <v>-0.66766383549963315</v>
      </c>
      <c r="AC1667" t="s">
        <v>703</v>
      </c>
      <c r="AD1667">
        <v>4.1937699999999998</v>
      </c>
      <c r="AF1667" t="s">
        <v>703</v>
      </c>
      <c r="AG1667">
        <v>-0.66766383549963315</v>
      </c>
    </row>
    <row r="1668" spans="1:33">
      <c r="A1668" s="851" t="s">
        <v>5124</v>
      </c>
      <c r="B1668" s="851" t="s">
        <v>703</v>
      </c>
      <c r="C1668" s="854">
        <v>0</v>
      </c>
      <c r="D1668" s="854">
        <v>0</v>
      </c>
      <c r="E1668" s="855" t="s">
        <v>1082</v>
      </c>
      <c r="F1668" s="854">
        <v>2312.0764300000001</v>
      </c>
      <c r="G1668" s="854">
        <v>3058.5298899999998</v>
      </c>
      <c r="H1668" s="855">
        <v>0.32284982032362985</v>
      </c>
      <c r="I1668" s="854">
        <v>3230.6336299999998</v>
      </c>
      <c r="J1668" s="855">
        <v>-5.3272441171238638E-2</v>
      </c>
      <c r="K1668" s="854">
        <v>20219.780859999999</v>
      </c>
      <c r="L1668" s="854">
        <v>26165.592430000001</v>
      </c>
      <c r="M1668" s="855">
        <v>0.29405914985767079</v>
      </c>
      <c r="O1668" t="s">
        <v>703</v>
      </c>
      <c r="P1668">
        <v>0</v>
      </c>
      <c r="Q1668">
        <v>0</v>
      </c>
      <c r="R1668" t="s">
        <v>1082</v>
      </c>
      <c r="S1668">
        <v>2312.0764300000001</v>
      </c>
      <c r="T1668">
        <v>3058.5298899999998</v>
      </c>
      <c r="U1668">
        <v>0.32284982032362985</v>
      </c>
      <c r="V1668">
        <v>3230.6336299999998</v>
      </c>
      <c r="W1668">
        <v>-5.3272441171238638E-2</v>
      </c>
      <c r="X1668">
        <v>20219.780859999999</v>
      </c>
      <c r="Y1668">
        <v>26165.592430000001</v>
      </c>
      <c r="Z1668">
        <v>0.29405914985767079</v>
      </c>
      <c r="AC1668" t="s">
        <v>703</v>
      </c>
      <c r="AD1668">
        <v>26165.592430000001</v>
      </c>
      <c r="AF1668" t="s">
        <v>703</v>
      </c>
      <c r="AG1668">
        <v>0.29405914985767079</v>
      </c>
    </row>
    <row r="1669" spans="1:33" hidden="1">
      <c r="A1669" s="851" t="s">
        <v>5125</v>
      </c>
      <c r="B1669" s="851" t="s">
        <v>703</v>
      </c>
      <c r="C1669" s="854">
        <v>0</v>
      </c>
      <c r="D1669" s="854">
        <v>0</v>
      </c>
      <c r="E1669" s="855" t="s">
        <v>1082</v>
      </c>
      <c r="F1669" s="854">
        <v>0</v>
      </c>
      <c r="G1669" s="854">
        <v>333.26675</v>
      </c>
      <c r="H1669" s="855" t="s">
        <v>1082</v>
      </c>
      <c r="I1669" s="854">
        <v>403.38796000000002</v>
      </c>
      <c r="J1669" s="855">
        <v>-0.1738306963846914</v>
      </c>
      <c r="K1669" s="854">
        <v>0.55030000000000001</v>
      </c>
      <c r="L1669" s="854">
        <v>736.65471000000002</v>
      </c>
      <c r="M1669" s="855">
        <v>1337.6420316191168</v>
      </c>
      <c r="O1669" t="s">
        <v>703</v>
      </c>
      <c r="P1669">
        <v>0</v>
      </c>
      <c r="Q1669">
        <v>0</v>
      </c>
      <c r="R1669" t="s">
        <v>1082</v>
      </c>
      <c r="S1669">
        <v>0</v>
      </c>
      <c r="T1669">
        <v>333.26675</v>
      </c>
      <c r="U1669" t="s">
        <v>1082</v>
      </c>
      <c r="V1669">
        <v>403.38796000000002</v>
      </c>
      <c r="W1669">
        <v>-0.1738306963846914</v>
      </c>
      <c r="X1669">
        <v>0.55030000000000001</v>
      </c>
      <c r="Y1669">
        <v>736.65471000000002</v>
      </c>
      <c r="Z1669">
        <v>1337.6420316191168</v>
      </c>
      <c r="AC1669" t="s">
        <v>703</v>
      </c>
      <c r="AD1669">
        <v>736.65471000000002</v>
      </c>
      <c r="AF1669" t="s">
        <v>703</v>
      </c>
      <c r="AG1669">
        <v>1337.6420316191168</v>
      </c>
    </row>
    <row r="1670" spans="1:33" hidden="1">
      <c r="A1670" s="851" t="s">
        <v>5127</v>
      </c>
      <c r="B1670" s="851" t="s">
        <v>703</v>
      </c>
      <c r="C1670" s="854">
        <v>0</v>
      </c>
      <c r="D1670" s="854">
        <v>0</v>
      </c>
      <c r="E1670" s="855" t="s">
        <v>1082</v>
      </c>
      <c r="F1670" s="854">
        <v>9.5292499999999993</v>
      </c>
      <c r="G1670" s="854">
        <v>2.5602100000000001</v>
      </c>
      <c r="H1670" s="855">
        <v>-0.73133142692237052</v>
      </c>
      <c r="I1670" s="854">
        <v>9.7524700000000006</v>
      </c>
      <c r="J1670" s="855">
        <v>-0.73748086382219069</v>
      </c>
      <c r="K1670" s="854">
        <v>82.954390000000004</v>
      </c>
      <c r="L1670" s="854">
        <v>28.48021</v>
      </c>
      <c r="M1670" s="855">
        <v>-0.6566762771686947</v>
      </c>
      <c r="O1670" t="s">
        <v>703</v>
      </c>
      <c r="P1670">
        <v>0</v>
      </c>
      <c r="Q1670">
        <v>0</v>
      </c>
      <c r="R1670" t="s">
        <v>1082</v>
      </c>
      <c r="S1670">
        <v>9.5292499999999993</v>
      </c>
      <c r="T1670">
        <v>2.5602100000000001</v>
      </c>
      <c r="U1670">
        <v>-0.73133142692237052</v>
      </c>
      <c r="V1670">
        <v>9.7524700000000006</v>
      </c>
      <c r="W1670">
        <v>-0.73748086382219069</v>
      </c>
      <c r="X1670">
        <v>82.954390000000004</v>
      </c>
      <c r="Y1670">
        <v>28.48021</v>
      </c>
      <c r="Z1670">
        <v>-0.6566762771686947</v>
      </c>
      <c r="AC1670" t="s">
        <v>703</v>
      </c>
      <c r="AD1670">
        <v>28.48021</v>
      </c>
      <c r="AF1670" t="s">
        <v>703</v>
      </c>
      <c r="AG1670">
        <v>-0.6566762771686947</v>
      </c>
    </row>
    <row r="1671" spans="1:33" hidden="1">
      <c r="A1671" s="851" t="s">
        <v>5128</v>
      </c>
      <c r="B1671" s="851" t="s">
        <v>703</v>
      </c>
      <c r="C1671" s="854">
        <v>0</v>
      </c>
      <c r="D1671" s="854">
        <v>1.7859100000000001</v>
      </c>
      <c r="E1671" s="855" t="s">
        <v>1082</v>
      </c>
      <c r="F1671" s="854">
        <v>78.034829999999999</v>
      </c>
      <c r="G1671" s="854">
        <v>515.41394000000003</v>
      </c>
      <c r="H1671" s="855">
        <v>5.6049216740781009</v>
      </c>
      <c r="I1671" s="854">
        <v>430.35343999999998</v>
      </c>
      <c r="J1671" s="855">
        <v>0.19765265498981499</v>
      </c>
      <c r="K1671" s="854">
        <v>1675.61463</v>
      </c>
      <c r="L1671" s="854">
        <v>3834.69085</v>
      </c>
      <c r="M1671" s="855">
        <v>1.2885279116953043</v>
      </c>
      <c r="O1671" t="s">
        <v>703</v>
      </c>
      <c r="P1671">
        <v>0</v>
      </c>
      <c r="Q1671">
        <v>1.7859100000000001</v>
      </c>
      <c r="R1671" t="s">
        <v>1082</v>
      </c>
      <c r="S1671">
        <v>78.034829999999999</v>
      </c>
      <c r="T1671">
        <v>515.41394000000003</v>
      </c>
      <c r="U1671">
        <v>5.6049216740781009</v>
      </c>
      <c r="V1671">
        <v>430.35343999999998</v>
      </c>
      <c r="W1671">
        <v>0.19765265498981499</v>
      </c>
      <c r="X1671">
        <v>1675.61463</v>
      </c>
      <c r="Y1671">
        <v>3834.69085</v>
      </c>
      <c r="Z1671">
        <v>1.2885279116953043</v>
      </c>
      <c r="AC1671" t="s">
        <v>703</v>
      </c>
      <c r="AD1671">
        <v>3834.69085</v>
      </c>
      <c r="AF1671" t="s">
        <v>703</v>
      </c>
      <c r="AG1671">
        <v>1.2885279116953043</v>
      </c>
    </row>
    <row r="1672" spans="1:33" hidden="1">
      <c r="A1672" s="851" t="s">
        <v>5129</v>
      </c>
      <c r="B1672" s="851" t="s">
        <v>703</v>
      </c>
      <c r="C1672" s="854">
        <v>83.592320000000001</v>
      </c>
      <c r="D1672" s="854">
        <v>0</v>
      </c>
      <c r="E1672" s="855">
        <v>-1</v>
      </c>
      <c r="F1672" s="854">
        <v>821.98887000000002</v>
      </c>
      <c r="G1672" s="854">
        <v>450.07796999999999</v>
      </c>
      <c r="H1672" s="855">
        <v>-0.45245247663754862</v>
      </c>
      <c r="I1672" s="854">
        <v>567.15169000000003</v>
      </c>
      <c r="J1672" s="855">
        <v>-0.20642399919499499</v>
      </c>
      <c r="K1672" s="854">
        <v>6747.7155199999997</v>
      </c>
      <c r="L1672" s="854">
        <v>4451.6213699999998</v>
      </c>
      <c r="M1672" s="855">
        <v>-0.34027726023636518</v>
      </c>
      <c r="O1672" t="s">
        <v>703</v>
      </c>
      <c r="P1672">
        <v>83.592320000000001</v>
      </c>
      <c r="Q1672">
        <v>0</v>
      </c>
      <c r="R1672">
        <v>-1</v>
      </c>
      <c r="S1672">
        <v>821.98887000000002</v>
      </c>
      <c r="T1672">
        <v>450.07796999999999</v>
      </c>
      <c r="U1672">
        <v>-0.45245247663754862</v>
      </c>
      <c r="V1672">
        <v>567.15169000000003</v>
      </c>
      <c r="W1672">
        <v>-0.20642399919499499</v>
      </c>
      <c r="X1672">
        <v>6747.7155199999997</v>
      </c>
      <c r="Y1672">
        <v>4451.6213699999998</v>
      </c>
      <c r="Z1672">
        <v>-0.34027726023636518</v>
      </c>
      <c r="AC1672" t="s">
        <v>703</v>
      </c>
      <c r="AD1672">
        <v>4451.6213699999998</v>
      </c>
      <c r="AF1672" t="s">
        <v>703</v>
      </c>
      <c r="AG1672">
        <v>-0.34027726023636518</v>
      </c>
    </row>
    <row r="1673" spans="1:33" hidden="1">
      <c r="A1673" s="851" t="s">
        <v>5130</v>
      </c>
      <c r="B1673" s="851" t="s">
        <v>703</v>
      </c>
      <c r="C1673" s="854">
        <v>0</v>
      </c>
      <c r="D1673" s="854">
        <v>25</v>
      </c>
      <c r="E1673" s="855" t="s">
        <v>1082</v>
      </c>
      <c r="F1673" s="854">
        <v>1456.1694199999999</v>
      </c>
      <c r="G1673" s="854">
        <v>2216.7946900000002</v>
      </c>
      <c r="H1673" s="855">
        <v>0.52234668545642182</v>
      </c>
      <c r="I1673" s="854">
        <v>1921.96748</v>
      </c>
      <c r="J1673" s="855">
        <v>0.15339864647449719</v>
      </c>
      <c r="K1673" s="854">
        <v>14075.372369999999</v>
      </c>
      <c r="L1673" s="854">
        <v>14032.318010000001</v>
      </c>
      <c r="M1673" s="855">
        <v>-3.0588434087728267E-3</v>
      </c>
      <c r="O1673" t="s">
        <v>703</v>
      </c>
      <c r="P1673">
        <v>0</v>
      </c>
      <c r="Q1673">
        <v>25</v>
      </c>
      <c r="R1673" t="s">
        <v>1082</v>
      </c>
      <c r="S1673">
        <v>1456.1694199999999</v>
      </c>
      <c r="T1673">
        <v>2216.7946900000002</v>
      </c>
      <c r="U1673">
        <v>0.52234668545642182</v>
      </c>
      <c r="V1673">
        <v>1921.96748</v>
      </c>
      <c r="W1673">
        <v>0.15339864647449719</v>
      </c>
      <c r="X1673">
        <v>14075.372369999999</v>
      </c>
      <c r="Y1673">
        <v>14032.318010000001</v>
      </c>
      <c r="Z1673">
        <v>-3.0588434087728267E-3</v>
      </c>
      <c r="AC1673" t="s">
        <v>703</v>
      </c>
      <c r="AD1673">
        <v>14032.318010000001</v>
      </c>
      <c r="AF1673" t="s">
        <v>703</v>
      </c>
      <c r="AG1673">
        <v>-3.0588434087728267E-3</v>
      </c>
    </row>
    <row r="1674" spans="1:33" hidden="1">
      <c r="A1674" s="851" t="s">
        <v>5131</v>
      </c>
      <c r="B1674" s="851" t="s">
        <v>703</v>
      </c>
      <c r="C1674" s="854">
        <v>32.845140000000001</v>
      </c>
      <c r="D1674" s="854">
        <v>27.16011</v>
      </c>
      <c r="E1674" s="855">
        <v>-0.17308588119886237</v>
      </c>
      <c r="F1674" s="854">
        <v>693.99054999999998</v>
      </c>
      <c r="G1674" s="854">
        <v>1689.7219500000001</v>
      </c>
      <c r="H1674" s="855">
        <v>1.4347910068804253</v>
      </c>
      <c r="I1674" s="854">
        <v>600.70686000000001</v>
      </c>
      <c r="J1674" s="855">
        <v>1.8128893850155134</v>
      </c>
      <c r="K1674" s="854">
        <v>7788.0296900000003</v>
      </c>
      <c r="L1674" s="854">
        <v>7959.23639</v>
      </c>
      <c r="M1674" s="855">
        <v>2.1983313728224818E-2</v>
      </c>
      <c r="O1674" t="s">
        <v>703</v>
      </c>
      <c r="P1674">
        <v>32.845140000000001</v>
      </c>
      <c r="Q1674">
        <v>27.16011</v>
      </c>
      <c r="R1674">
        <v>-0.17308588119886237</v>
      </c>
      <c r="S1674">
        <v>693.99054999999998</v>
      </c>
      <c r="T1674">
        <v>1689.7219500000001</v>
      </c>
      <c r="U1674">
        <v>1.4347910068804253</v>
      </c>
      <c r="V1674">
        <v>600.70686000000001</v>
      </c>
      <c r="W1674">
        <v>1.8128893850155134</v>
      </c>
      <c r="X1674">
        <v>7788.0296900000003</v>
      </c>
      <c r="Y1674">
        <v>7959.23639</v>
      </c>
      <c r="Z1674">
        <v>2.1983313728224818E-2</v>
      </c>
      <c r="AC1674" t="s">
        <v>703</v>
      </c>
      <c r="AD1674">
        <v>7959.23639</v>
      </c>
      <c r="AF1674" t="s">
        <v>703</v>
      </c>
      <c r="AG1674">
        <v>2.1983313728224818E-2</v>
      </c>
    </row>
    <row r="1675" spans="1:33" hidden="1">
      <c r="A1675" s="851" t="s">
        <v>5132</v>
      </c>
      <c r="B1675" s="851" t="s">
        <v>703</v>
      </c>
      <c r="C1675" s="854">
        <v>0</v>
      </c>
      <c r="D1675" s="854">
        <v>0</v>
      </c>
      <c r="E1675" s="855" t="s">
        <v>1082</v>
      </c>
      <c r="F1675" s="854">
        <v>0</v>
      </c>
      <c r="G1675" s="854">
        <v>0</v>
      </c>
      <c r="H1675" s="855" t="s">
        <v>1082</v>
      </c>
      <c r="I1675" s="854">
        <v>0</v>
      </c>
      <c r="J1675" s="855" t="s">
        <v>1082</v>
      </c>
      <c r="K1675" s="854">
        <v>7.6963600000000003</v>
      </c>
      <c r="L1675" s="854">
        <v>417.22275999999999</v>
      </c>
      <c r="M1675" s="855">
        <v>53.210400760879168</v>
      </c>
      <c r="O1675" t="s">
        <v>703</v>
      </c>
      <c r="P1675">
        <v>0</v>
      </c>
      <c r="Q1675">
        <v>0</v>
      </c>
      <c r="R1675" t="s">
        <v>1082</v>
      </c>
      <c r="S1675">
        <v>0</v>
      </c>
      <c r="T1675">
        <v>0</v>
      </c>
      <c r="U1675" t="s">
        <v>1082</v>
      </c>
      <c r="V1675">
        <v>0</v>
      </c>
      <c r="W1675" t="s">
        <v>1082</v>
      </c>
      <c r="X1675">
        <v>7.6963600000000003</v>
      </c>
      <c r="Y1675">
        <v>417.22275999999999</v>
      </c>
      <c r="Z1675">
        <v>53.210400760879168</v>
      </c>
      <c r="AC1675" t="s">
        <v>703</v>
      </c>
      <c r="AD1675">
        <v>417.22275999999999</v>
      </c>
      <c r="AF1675" t="s">
        <v>703</v>
      </c>
      <c r="AG1675">
        <v>53.210400760879168</v>
      </c>
    </row>
    <row r="1676" spans="1:33" hidden="1">
      <c r="A1676" s="851" t="s">
        <v>5133</v>
      </c>
      <c r="B1676" s="851" t="s">
        <v>703</v>
      </c>
      <c r="C1676" s="854">
        <v>0</v>
      </c>
      <c r="D1676" s="854">
        <v>0</v>
      </c>
      <c r="E1676" s="855" t="s">
        <v>1082</v>
      </c>
      <c r="F1676" s="854">
        <v>1.6215999999999999</v>
      </c>
      <c r="G1676" s="854">
        <v>28.715679999999999</v>
      </c>
      <c r="H1676" s="855">
        <v>16.708238776517021</v>
      </c>
      <c r="I1676" s="854">
        <v>6.9444600000000003</v>
      </c>
      <c r="J1676" s="855">
        <v>3.1350486574910068</v>
      </c>
      <c r="K1676" s="854">
        <v>305.19918000000001</v>
      </c>
      <c r="L1676" s="854">
        <v>236.10597999999999</v>
      </c>
      <c r="M1676" s="855">
        <v>-0.22638723996571686</v>
      </c>
      <c r="O1676" t="s">
        <v>703</v>
      </c>
      <c r="P1676">
        <v>0</v>
      </c>
      <c r="Q1676">
        <v>0</v>
      </c>
      <c r="R1676" t="s">
        <v>1082</v>
      </c>
      <c r="S1676">
        <v>1.6215999999999999</v>
      </c>
      <c r="T1676">
        <v>28.715679999999999</v>
      </c>
      <c r="U1676">
        <v>16.708238776517021</v>
      </c>
      <c r="V1676">
        <v>6.9444600000000003</v>
      </c>
      <c r="W1676">
        <v>3.1350486574910068</v>
      </c>
      <c r="X1676">
        <v>305.19918000000001</v>
      </c>
      <c r="Y1676">
        <v>236.10597999999999</v>
      </c>
      <c r="Z1676">
        <v>-0.22638723996571686</v>
      </c>
      <c r="AC1676" t="s">
        <v>703</v>
      </c>
      <c r="AD1676">
        <v>236.10597999999999</v>
      </c>
      <c r="AF1676" t="s">
        <v>703</v>
      </c>
      <c r="AG1676">
        <v>-0.22638723996571686</v>
      </c>
    </row>
    <row r="1677" spans="1:33" hidden="1">
      <c r="A1677" s="851" t="s">
        <v>5134</v>
      </c>
      <c r="B1677" s="851" t="s">
        <v>703</v>
      </c>
      <c r="C1677" s="854">
        <v>24.35</v>
      </c>
      <c r="D1677" s="854">
        <v>0</v>
      </c>
      <c r="E1677" s="855">
        <v>-1</v>
      </c>
      <c r="F1677" s="854">
        <v>685.36955999999998</v>
      </c>
      <c r="G1677" s="854">
        <v>1299.68469</v>
      </c>
      <c r="H1677" s="855">
        <v>0.89632683715921102</v>
      </c>
      <c r="I1677" s="854">
        <v>1621.0397599999999</v>
      </c>
      <c r="J1677" s="855">
        <v>-0.19824009128560782</v>
      </c>
      <c r="K1677" s="854">
        <v>14574.79003</v>
      </c>
      <c r="L1677" s="854">
        <v>16438.050889999999</v>
      </c>
      <c r="M1677" s="855">
        <v>0.12784135182494971</v>
      </c>
      <c r="O1677" t="s">
        <v>703</v>
      </c>
      <c r="P1677">
        <v>24.35</v>
      </c>
      <c r="Q1677">
        <v>0</v>
      </c>
      <c r="R1677">
        <v>-1</v>
      </c>
      <c r="S1677">
        <v>685.36955999999998</v>
      </c>
      <c r="T1677">
        <v>1299.68469</v>
      </c>
      <c r="U1677">
        <v>0.89632683715921102</v>
      </c>
      <c r="V1677">
        <v>1621.0397599999999</v>
      </c>
      <c r="W1677">
        <v>-0.19824009128560782</v>
      </c>
      <c r="X1677">
        <v>14574.79003</v>
      </c>
      <c r="Y1677">
        <v>16438.050889999999</v>
      </c>
      <c r="Z1677">
        <v>0.12784135182494971</v>
      </c>
      <c r="AC1677" t="s">
        <v>703</v>
      </c>
      <c r="AD1677">
        <v>16438.050889999999</v>
      </c>
      <c r="AF1677" t="s">
        <v>703</v>
      </c>
      <c r="AG1677">
        <v>0.12784135182494971</v>
      </c>
    </row>
    <row r="1678" spans="1:33" hidden="1">
      <c r="A1678" s="851" t="s">
        <v>5135</v>
      </c>
      <c r="B1678" s="851" t="s">
        <v>703</v>
      </c>
      <c r="C1678" s="854">
        <v>18</v>
      </c>
      <c r="D1678" s="854">
        <v>0</v>
      </c>
      <c r="E1678" s="855">
        <v>-1</v>
      </c>
      <c r="F1678" s="854">
        <v>64.416229999999999</v>
      </c>
      <c r="G1678" s="854">
        <v>144.21987999999999</v>
      </c>
      <c r="H1678" s="855">
        <v>1.2388748922437713</v>
      </c>
      <c r="I1678" s="854">
        <v>125.48002</v>
      </c>
      <c r="J1678" s="855">
        <v>0.14934536988438474</v>
      </c>
      <c r="K1678" s="854">
        <v>482.41878000000003</v>
      </c>
      <c r="L1678" s="854">
        <v>697.72181</v>
      </c>
      <c r="M1678" s="855">
        <v>0.44629902260438525</v>
      </c>
      <c r="O1678" t="s">
        <v>703</v>
      </c>
      <c r="P1678">
        <v>18</v>
      </c>
      <c r="Q1678">
        <v>0</v>
      </c>
      <c r="R1678">
        <v>-1</v>
      </c>
      <c r="S1678">
        <v>64.416229999999999</v>
      </c>
      <c r="T1678">
        <v>144.21987999999999</v>
      </c>
      <c r="U1678">
        <v>1.2388748922437713</v>
      </c>
      <c r="V1678">
        <v>125.48002</v>
      </c>
      <c r="W1678">
        <v>0.14934536988438474</v>
      </c>
      <c r="X1678">
        <v>482.41878000000003</v>
      </c>
      <c r="Y1678">
        <v>697.72181</v>
      </c>
      <c r="Z1678">
        <v>0.44629902260438525</v>
      </c>
      <c r="AC1678" t="s">
        <v>703</v>
      </c>
      <c r="AD1678">
        <v>697.72181</v>
      </c>
      <c r="AF1678" t="s">
        <v>703</v>
      </c>
      <c r="AG1678">
        <v>0.44629902260438525</v>
      </c>
    </row>
    <row r="1679" spans="1:33" hidden="1">
      <c r="A1679" s="851" t="s">
        <v>5136</v>
      </c>
      <c r="B1679" s="851" t="s">
        <v>703</v>
      </c>
      <c r="C1679" s="854">
        <v>138.93782999999999</v>
      </c>
      <c r="D1679" s="854">
        <v>1.312E-2</v>
      </c>
      <c r="E1679" s="855">
        <v>-0.99990556927512109</v>
      </c>
      <c r="F1679" s="854">
        <v>2884.9333999999999</v>
      </c>
      <c r="G1679" s="854">
        <v>2453.58691</v>
      </c>
      <c r="H1679" s="855">
        <v>-0.14951696631887579</v>
      </c>
      <c r="I1679" s="854">
        <v>1458.7964099999999</v>
      </c>
      <c r="J1679" s="855">
        <v>0.68192551968235238</v>
      </c>
      <c r="K1679" s="854">
        <v>13969.54443</v>
      </c>
      <c r="L1679" s="854">
        <v>13082.12248</v>
      </c>
      <c r="M1679" s="855">
        <v>-6.352547532575481E-2</v>
      </c>
      <c r="O1679" t="s">
        <v>703</v>
      </c>
      <c r="P1679">
        <v>138.93782999999999</v>
      </c>
      <c r="Q1679">
        <v>1.312E-2</v>
      </c>
      <c r="R1679">
        <v>-0.99990556927512109</v>
      </c>
      <c r="S1679">
        <v>2884.9333999999999</v>
      </c>
      <c r="T1679">
        <v>2453.58691</v>
      </c>
      <c r="U1679">
        <v>-0.14951696631887579</v>
      </c>
      <c r="V1679">
        <v>1458.7964099999999</v>
      </c>
      <c r="W1679">
        <v>0.68192551968235238</v>
      </c>
      <c r="X1679">
        <v>13969.54443</v>
      </c>
      <c r="Y1679">
        <v>13082.12248</v>
      </c>
      <c r="Z1679">
        <v>-6.352547532575481E-2</v>
      </c>
      <c r="AC1679" t="s">
        <v>703</v>
      </c>
      <c r="AD1679">
        <v>13082.12248</v>
      </c>
      <c r="AF1679" t="s">
        <v>703</v>
      </c>
      <c r="AG1679">
        <v>-6.352547532575481E-2</v>
      </c>
    </row>
    <row r="1680" spans="1:33" hidden="1">
      <c r="A1680" s="851" t="s">
        <v>5137</v>
      </c>
      <c r="B1680" s="851" t="s">
        <v>703</v>
      </c>
      <c r="C1680" s="854">
        <v>0</v>
      </c>
      <c r="D1680" s="854">
        <v>0</v>
      </c>
      <c r="E1680" s="855" t="s">
        <v>1082</v>
      </c>
      <c r="F1680" s="854">
        <v>0</v>
      </c>
      <c r="G1680" s="854">
        <v>7.45E-3</v>
      </c>
      <c r="H1680" s="855" t="s">
        <v>1082</v>
      </c>
      <c r="I1680" s="854">
        <v>2.3700000000000001E-3</v>
      </c>
      <c r="J1680" s="855">
        <v>2.1434599156118144</v>
      </c>
      <c r="K1680" s="854">
        <v>296.01134999999999</v>
      </c>
      <c r="L1680" s="854">
        <v>1.9210000000000001E-2</v>
      </c>
      <c r="M1680" s="855">
        <v>-0.99993510383976836</v>
      </c>
      <c r="O1680" t="s">
        <v>703</v>
      </c>
      <c r="P1680">
        <v>0</v>
      </c>
      <c r="Q1680">
        <v>0</v>
      </c>
      <c r="R1680" t="s">
        <v>1082</v>
      </c>
      <c r="S1680">
        <v>0</v>
      </c>
      <c r="T1680">
        <v>7.45E-3</v>
      </c>
      <c r="U1680" t="s">
        <v>1082</v>
      </c>
      <c r="V1680">
        <v>2.3700000000000001E-3</v>
      </c>
      <c r="W1680">
        <v>2.1434599156118144</v>
      </c>
      <c r="X1680">
        <v>296.01134999999999</v>
      </c>
      <c r="Y1680">
        <v>1.9210000000000001E-2</v>
      </c>
      <c r="Z1680">
        <v>-0.99993510383976836</v>
      </c>
      <c r="AC1680" t="s">
        <v>703</v>
      </c>
      <c r="AD1680">
        <v>1.9210000000000001E-2</v>
      </c>
      <c r="AF1680" t="s">
        <v>703</v>
      </c>
      <c r="AG1680">
        <v>-0.99993510383976836</v>
      </c>
    </row>
    <row r="1681" spans="1:33" hidden="1">
      <c r="A1681" s="851" t="s">
        <v>5138</v>
      </c>
      <c r="B1681" s="851" t="s">
        <v>703</v>
      </c>
      <c r="C1681" s="854">
        <v>0</v>
      </c>
      <c r="D1681" s="854">
        <v>0</v>
      </c>
      <c r="E1681" s="855" t="s">
        <v>1082</v>
      </c>
      <c r="F1681" s="854">
        <v>530.36694</v>
      </c>
      <c r="G1681" s="854">
        <v>295.18709000000001</v>
      </c>
      <c r="H1681" s="855">
        <v>-0.44342856287384724</v>
      </c>
      <c r="I1681" s="854">
        <v>282.24209999999999</v>
      </c>
      <c r="J1681" s="855">
        <v>4.5864844401313665E-2</v>
      </c>
      <c r="K1681" s="854">
        <v>5502.8977400000003</v>
      </c>
      <c r="L1681" s="854">
        <v>6933.4599500000004</v>
      </c>
      <c r="M1681" s="855">
        <v>0.25996525423349048</v>
      </c>
      <c r="O1681" t="s">
        <v>703</v>
      </c>
      <c r="P1681">
        <v>0</v>
      </c>
      <c r="Q1681">
        <v>0</v>
      </c>
      <c r="R1681" t="s">
        <v>1082</v>
      </c>
      <c r="S1681">
        <v>530.36694</v>
      </c>
      <c r="T1681">
        <v>295.18709000000001</v>
      </c>
      <c r="U1681">
        <v>-0.44342856287384724</v>
      </c>
      <c r="V1681">
        <v>282.24209999999999</v>
      </c>
      <c r="W1681">
        <v>4.5864844401313665E-2</v>
      </c>
      <c r="X1681">
        <v>5502.8977400000003</v>
      </c>
      <c r="Y1681">
        <v>6933.4599500000004</v>
      </c>
      <c r="Z1681">
        <v>0.25996525423349048</v>
      </c>
      <c r="AC1681" t="s">
        <v>703</v>
      </c>
      <c r="AD1681">
        <v>6933.4599500000004</v>
      </c>
      <c r="AF1681" t="s">
        <v>703</v>
      </c>
      <c r="AG1681">
        <v>0.25996525423349048</v>
      </c>
    </row>
    <row r="1682" spans="1:33" hidden="1">
      <c r="A1682" s="851" t="s">
        <v>5139</v>
      </c>
      <c r="B1682" s="851" t="s">
        <v>703</v>
      </c>
      <c r="C1682" s="854">
        <v>0</v>
      </c>
      <c r="D1682" s="854">
        <v>0</v>
      </c>
      <c r="E1682" s="855" t="s">
        <v>1082</v>
      </c>
      <c r="F1682" s="854">
        <v>0</v>
      </c>
      <c r="G1682" s="854">
        <v>0</v>
      </c>
      <c r="H1682" s="855" t="s">
        <v>1082</v>
      </c>
      <c r="I1682" s="854">
        <v>16.388649999999998</v>
      </c>
      <c r="J1682" s="855">
        <v>-1</v>
      </c>
      <c r="K1682" s="854">
        <v>2.625</v>
      </c>
      <c r="L1682" s="854">
        <v>19.882960000000001</v>
      </c>
      <c r="M1682" s="855">
        <v>6.574460952380953</v>
      </c>
      <c r="O1682" t="s">
        <v>703</v>
      </c>
      <c r="P1682">
        <v>0</v>
      </c>
      <c r="Q1682">
        <v>0</v>
      </c>
      <c r="R1682" t="s">
        <v>1082</v>
      </c>
      <c r="S1682">
        <v>0</v>
      </c>
      <c r="T1682">
        <v>0</v>
      </c>
      <c r="U1682" t="s">
        <v>1082</v>
      </c>
      <c r="V1682">
        <v>16.388649999999998</v>
      </c>
      <c r="W1682">
        <v>-1</v>
      </c>
      <c r="X1682">
        <v>2.625</v>
      </c>
      <c r="Y1682">
        <v>19.882960000000001</v>
      </c>
      <c r="Z1682">
        <v>6.574460952380953</v>
      </c>
      <c r="AC1682" t="s">
        <v>703</v>
      </c>
      <c r="AD1682">
        <v>19.882960000000001</v>
      </c>
      <c r="AF1682" t="s">
        <v>703</v>
      </c>
      <c r="AG1682">
        <v>6.574460952380953</v>
      </c>
    </row>
    <row r="1683" spans="1:33" hidden="1">
      <c r="A1683" s="851" t="s">
        <v>5140</v>
      </c>
      <c r="B1683" s="851" t="s">
        <v>703</v>
      </c>
      <c r="C1683" s="854">
        <v>0</v>
      </c>
      <c r="D1683" s="854">
        <v>0</v>
      </c>
      <c r="E1683" s="855" t="s">
        <v>1082</v>
      </c>
      <c r="F1683" s="854">
        <v>7.3203300000000002</v>
      </c>
      <c r="G1683" s="854">
        <v>444.23577</v>
      </c>
      <c r="H1683" s="855">
        <v>59.685210912622793</v>
      </c>
      <c r="I1683" s="854">
        <v>72.100980000000007</v>
      </c>
      <c r="J1683" s="855">
        <v>5.1613000267125351</v>
      </c>
      <c r="K1683" s="854">
        <v>277.57693</v>
      </c>
      <c r="L1683" s="854">
        <v>624.81206999999995</v>
      </c>
      <c r="M1683" s="855">
        <v>1.2509510066272438</v>
      </c>
      <c r="O1683" t="s">
        <v>703</v>
      </c>
      <c r="P1683">
        <v>0</v>
      </c>
      <c r="Q1683">
        <v>0</v>
      </c>
      <c r="R1683" t="s">
        <v>1082</v>
      </c>
      <c r="S1683">
        <v>7.3203300000000002</v>
      </c>
      <c r="T1683">
        <v>444.23577</v>
      </c>
      <c r="U1683">
        <v>59.685210912622793</v>
      </c>
      <c r="V1683">
        <v>72.100980000000007</v>
      </c>
      <c r="W1683">
        <v>5.1613000267125351</v>
      </c>
      <c r="X1683">
        <v>277.57693</v>
      </c>
      <c r="Y1683">
        <v>624.81206999999995</v>
      </c>
      <c r="Z1683">
        <v>1.2509510066272438</v>
      </c>
      <c r="AC1683" t="s">
        <v>703</v>
      </c>
      <c r="AD1683">
        <v>624.81206999999995</v>
      </c>
      <c r="AF1683" t="s">
        <v>703</v>
      </c>
      <c r="AG1683">
        <v>1.2509510066272438</v>
      </c>
    </row>
    <row r="1684" spans="1:33" hidden="1">
      <c r="A1684" s="851" t="s">
        <v>5141</v>
      </c>
      <c r="B1684" s="851" t="s">
        <v>703</v>
      </c>
      <c r="C1684" s="854">
        <v>0</v>
      </c>
      <c r="D1684" s="854">
        <v>0</v>
      </c>
      <c r="E1684" s="855" t="s">
        <v>1082</v>
      </c>
      <c r="F1684" s="854">
        <v>0</v>
      </c>
      <c r="G1684" s="854">
        <v>0</v>
      </c>
      <c r="H1684" s="855" t="s">
        <v>1082</v>
      </c>
      <c r="I1684" s="854">
        <v>0</v>
      </c>
      <c r="J1684" s="855" t="s">
        <v>1082</v>
      </c>
      <c r="K1684" s="854">
        <v>110.99811</v>
      </c>
      <c r="L1684" s="854">
        <v>127.5</v>
      </c>
      <c r="M1684" s="855">
        <v>0.14866820705325523</v>
      </c>
      <c r="O1684" t="s">
        <v>703</v>
      </c>
      <c r="P1684">
        <v>0</v>
      </c>
      <c r="Q1684">
        <v>0</v>
      </c>
      <c r="R1684" t="s">
        <v>1082</v>
      </c>
      <c r="S1684">
        <v>0</v>
      </c>
      <c r="T1684">
        <v>0</v>
      </c>
      <c r="U1684" t="s">
        <v>1082</v>
      </c>
      <c r="V1684">
        <v>0</v>
      </c>
      <c r="W1684" t="s">
        <v>1082</v>
      </c>
      <c r="X1684">
        <v>110.99811</v>
      </c>
      <c r="Y1684">
        <v>127.5</v>
      </c>
      <c r="Z1684">
        <v>0.14866820705325523</v>
      </c>
      <c r="AC1684" t="s">
        <v>703</v>
      </c>
      <c r="AD1684">
        <v>127.5</v>
      </c>
      <c r="AF1684" t="s">
        <v>703</v>
      </c>
      <c r="AG1684">
        <v>0.14866820705325523</v>
      </c>
    </row>
    <row r="1685" spans="1:33" hidden="1">
      <c r="A1685" s="851" t="s">
        <v>5142</v>
      </c>
      <c r="B1685" s="851" t="s">
        <v>703</v>
      </c>
      <c r="C1685" s="854">
        <v>88.665440000000004</v>
      </c>
      <c r="D1685" s="854">
        <v>0.39012999999999998</v>
      </c>
      <c r="E1685" s="855">
        <v>-0.99559997672148248</v>
      </c>
      <c r="F1685" s="854">
        <v>2555.7731100000001</v>
      </c>
      <c r="G1685" s="854">
        <v>2311.2859899999999</v>
      </c>
      <c r="H1685" s="855">
        <v>-9.5660729445580683E-2</v>
      </c>
      <c r="I1685" s="854">
        <v>678.89008000000001</v>
      </c>
      <c r="J1685" s="855">
        <v>2.4045069416834015</v>
      </c>
      <c r="K1685" s="854">
        <v>19178.613689999998</v>
      </c>
      <c r="L1685" s="854">
        <v>13012.897139999999</v>
      </c>
      <c r="M1685" s="855">
        <v>-0.3214891675520265</v>
      </c>
      <c r="O1685" t="s">
        <v>703</v>
      </c>
      <c r="P1685">
        <v>88.665440000000004</v>
      </c>
      <c r="Q1685">
        <v>0.39012999999999998</v>
      </c>
      <c r="R1685">
        <v>-0.99559997672148248</v>
      </c>
      <c r="S1685">
        <v>2555.7731100000001</v>
      </c>
      <c r="T1685">
        <v>2311.2859899999999</v>
      </c>
      <c r="U1685">
        <v>-9.5660729445580683E-2</v>
      </c>
      <c r="V1685">
        <v>678.89008000000001</v>
      </c>
      <c r="W1685">
        <v>2.4045069416834015</v>
      </c>
      <c r="X1685">
        <v>19178.613689999998</v>
      </c>
      <c r="Y1685">
        <v>13012.897139999999</v>
      </c>
      <c r="Z1685">
        <v>-0.3214891675520265</v>
      </c>
      <c r="AC1685" t="s">
        <v>703</v>
      </c>
      <c r="AD1685">
        <v>13012.897139999999</v>
      </c>
      <c r="AF1685" t="s">
        <v>703</v>
      </c>
      <c r="AG1685">
        <v>-0.3214891675520265</v>
      </c>
    </row>
    <row r="1686" spans="1:33" hidden="1">
      <c r="A1686" s="851" t="s">
        <v>5144</v>
      </c>
      <c r="B1686" s="851" t="s">
        <v>703</v>
      </c>
      <c r="C1686" s="854">
        <v>21.252199999999998</v>
      </c>
      <c r="D1686" s="854">
        <v>0</v>
      </c>
      <c r="E1686" s="855">
        <v>-1</v>
      </c>
      <c r="F1686" s="854">
        <v>1139.89345</v>
      </c>
      <c r="G1686" s="854">
        <v>74.570660000000004</v>
      </c>
      <c r="H1686" s="855">
        <v>-0.93458102597220816</v>
      </c>
      <c r="I1686" s="854">
        <v>109.1455</v>
      </c>
      <c r="J1686" s="855">
        <v>-0.31677751258640985</v>
      </c>
      <c r="K1686" s="854">
        <v>17756.90221</v>
      </c>
      <c r="L1686" s="854">
        <v>1522.58206</v>
      </c>
      <c r="M1686" s="855">
        <v>-0.91425407190998997</v>
      </c>
      <c r="O1686" t="s">
        <v>703</v>
      </c>
      <c r="P1686">
        <v>21.252199999999998</v>
      </c>
      <c r="Q1686">
        <v>0</v>
      </c>
      <c r="R1686">
        <v>-1</v>
      </c>
      <c r="S1686">
        <v>1139.89345</v>
      </c>
      <c r="T1686">
        <v>74.570660000000004</v>
      </c>
      <c r="U1686">
        <v>-0.93458102597220816</v>
      </c>
      <c r="V1686">
        <v>109.1455</v>
      </c>
      <c r="W1686">
        <v>-0.31677751258640985</v>
      </c>
      <c r="X1686">
        <v>17756.90221</v>
      </c>
      <c r="Y1686">
        <v>1522.58206</v>
      </c>
      <c r="Z1686">
        <v>-0.91425407190998997</v>
      </c>
      <c r="AC1686" t="s">
        <v>703</v>
      </c>
      <c r="AD1686">
        <v>1522.58206</v>
      </c>
      <c r="AF1686" t="s">
        <v>703</v>
      </c>
      <c r="AG1686">
        <v>-0.91425407190998997</v>
      </c>
    </row>
    <row r="1687" spans="1:33" hidden="1">
      <c r="A1687" s="851" t="s">
        <v>5145</v>
      </c>
      <c r="B1687" s="851" t="s">
        <v>703</v>
      </c>
      <c r="C1687" s="854">
        <v>0</v>
      </c>
      <c r="D1687" s="854">
        <v>0</v>
      </c>
      <c r="E1687" s="855" t="s">
        <v>1082</v>
      </c>
      <c r="F1687" s="854">
        <v>0</v>
      </c>
      <c r="G1687" s="854">
        <v>0</v>
      </c>
      <c r="H1687" s="855" t="s">
        <v>1082</v>
      </c>
      <c r="I1687" s="854">
        <v>0</v>
      </c>
      <c r="J1687" s="855" t="s">
        <v>1082</v>
      </c>
      <c r="K1687" s="854">
        <v>4.806</v>
      </c>
      <c r="L1687" s="854">
        <v>26.52</v>
      </c>
      <c r="M1687" s="855">
        <v>4.5181023720349565</v>
      </c>
      <c r="O1687" t="s">
        <v>703</v>
      </c>
      <c r="P1687">
        <v>0</v>
      </c>
      <c r="Q1687">
        <v>0</v>
      </c>
      <c r="R1687" t="s">
        <v>1082</v>
      </c>
      <c r="S1687">
        <v>0</v>
      </c>
      <c r="T1687">
        <v>0</v>
      </c>
      <c r="U1687" t="s">
        <v>1082</v>
      </c>
      <c r="V1687">
        <v>0</v>
      </c>
      <c r="W1687" t="s">
        <v>1082</v>
      </c>
      <c r="X1687">
        <v>4.806</v>
      </c>
      <c r="Y1687">
        <v>26.52</v>
      </c>
      <c r="Z1687">
        <v>4.5181023720349565</v>
      </c>
      <c r="AC1687" t="s">
        <v>703</v>
      </c>
      <c r="AD1687">
        <v>26.52</v>
      </c>
      <c r="AF1687" t="s">
        <v>703</v>
      </c>
      <c r="AG1687">
        <v>4.5181023720349565</v>
      </c>
    </row>
    <row r="1688" spans="1:33" hidden="1">
      <c r="A1688" s="852" t="s">
        <v>735</v>
      </c>
      <c r="B1688" s="852" t="s">
        <v>703</v>
      </c>
      <c r="C1688" s="856">
        <v>461.64292999999998</v>
      </c>
      <c r="D1688" s="856">
        <v>54.871839999999999</v>
      </c>
      <c r="E1688" s="857">
        <v>-0.88113791756758841</v>
      </c>
      <c r="F1688" s="856">
        <v>14135.08719</v>
      </c>
      <c r="G1688" s="856">
        <v>16066.175950000001</v>
      </c>
      <c r="H1688" s="857">
        <v>0.13661668541854954</v>
      </c>
      <c r="I1688" s="856">
        <v>13208.9712</v>
      </c>
      <c r="J1688" s="857">
        <v>0.21630789459212396</v>
      </c>
      <c r="K1688" s="856">
        <v>137335.70954000001</v>
      </c>
      <c r="L1688" s="856">
        <v>123842.26428</v>
      </c>
      <c r="M1688" s="857">
        <v>-9.8251542189542129E-2</v>
      </c>
      <c r="O1688" t="s">
        <v>703</v>
      </c>
      <c r="P1688">
        <v>461.64292999999998</v>
      </c>
      <c r="Q1688">
        <v>54.871839999999999</v>
      </c>
      <c r="R1688">
        <v>-0.88113791756758841</v>
      </c>
      <c r="S1688">
        <v>14135.08719</v>
      </c>
      <c r="T1688">
        <v>16066.175950000001</v>
      </c>
      <c r="U1688">
        <v>0.13661668541854954</v>
      </c>
      <c r="V1688">
        <v>13208.9712</v>
      </c>
      <c r="W1688">
        <v>0.21630789459212396</v>
      </c>
      <c r="X1688">
        <v>137335.70954000001</v>
      </c>
      <c r="Y1688">
        <v>123842.26428</v>
      </c>
      <c r="Z1688">
        <v>-9.8251542189542129E-2</v>
      </c>
      <c r="AC1688" t="s">
        <v>703</v>
      </c>
      <c r="AD1688">
        <v>123842.26428</v>
      </c>
      <c r="AF1688" t="s">
        <v>703</v>
      </c>
      <c r="AG1688">
        <v>-9.8251542189542129E-2</v>
      </c>
    </row>
    <row r="1689" spans="1:33" hidden="1">
      <c r="A1689" s="851" t="s">
        <v>5119</v>
      </c>
      <c r="B1689" s="851" t="s">
        <v>708</v>
      </c>
      <c r="C1689" s="854">
        <v>0</v>
      </c>
      <c r="D1689" s="854">
        <v>27.788799999999998</v>
      </c>
      <c r="E1689" s="855" t="s">
        <v>1082</v>
      </c>
      <c r="F1689" s="854">
        <v>6738.1510900000003</v>
      </c>
      <c r="G1689" s="854">
        <v>5936.5242099999996</v>
      </c>
      <c r="H1689" s="855">
        <v>-0.11896837415677486</v>
      </c>
      <c r="I1689" s="854">
        <v>5493.5354299999999</v>
      </c>
      <c r="J1689" s="855">
        <v>8.0638194773597682E-2</v>
      </c>
      <c r="K1689" s="854">
        <v>75763.645770000003</v>
      </c>
      <c r="L1689" s="854">
        <v>48472.077400000002</v>
      </c>
      <c r="M1689" s="855">
        <v>-0.36021984017045017</v>
      </c>
      <c r="O1689" t="s">
        <v>708</v>
      </c>
      <c r="P1689">
        <v>0</v>
      </c>
      <c r="Q1689">
        <v>27.788799999999998</v>
      </c>
      <c r="R1689" t="s">
        <v>1082</v>
      </c>
      <c r="S1689">
        <v>6738.1510900000003</v>
      </c>
      <c r="T1689">
        <v>5936.5242099999996</v>
      </c>
      <c r="U1689">
        <v>-0.11896837415677486</v>
      </c>
      <c r="V1689">
        <v>5493.5354299999999</v>
      </c>
      <c r="W1689">
        <v>8.0638194773597682E-2</v>
      </c>
      <c r="X1689">
        <v>75763.645770000003</v>
      </c>
      <c r="Y1689">
        <v>48472.077400000002</v>
      </c>
      <c r="Z1689">
        <v>-0.36021984017045017</v>
      </c>
      <c r="AC1689" t="s">
        <v>708</v>
      </c>
      <c r="AD1689">
        <v>48472.077400000002</v>
      </c>
      <c r="AF1689" t="s">
        <v>708</v>
      </c>
      <c r="AG1689">
        <v>-0.36021984017045017</v>
      </c>
    </row>
    <row r="1690" spans="1:33" hidden="1">
      <c r="A1690" s="851" t="s">
        <v>5120</v>
      </c>
      <c r="B1690" s="851" t="s">
        <v>708</v>
      </c>
      <c r="C1690" s="854">
        <v>86.32011</v>
      </c>
      <c r="D1690" s="854">
        <v>19.175599999999999</v>
      </c>
      <c r="E1690" s="855">
        <v>-0.77785477798858227</v>
      </c>
      <c r="F1690" s="854">
        <v>1508.27729</v>
      </c>
      <c r="G1690" s="854">
        <v>2353.6043100000002</v>
      </c>
      <c r="H1690" s="855">
        <v>0.56045862760421206</v>
      </c>
      <c r="I1690" s="854">
        <v>1912.0211400000001</v>
      </c>
      <c r="J1690" s="855">
        <v>0.23095098728877028</v>
      </c>
      <c r="K1690" s="854">
        <v>16956.24296</v>
      </c>
      <c r="L1690" s="854">
        <v>18183.528269999999</v>
      </c>
      <c r="M1690" s="855">
        <v>7.2379554415160419E-2</v>
      </c>
      <c r="O1690" t="s">
        <v>708</v>
      </c>
      <c r="P1690">
        <v>86.32011</v>
      </c>
      <c r="Q1690">
        <v>19.175599999999999</v>
      </c>
      <c r="R1690">
        <v>-0.77785477798858227</v>
      </c>
      <c r="S1690">
        <v>1508.27729</v>
      </c>
      <c r="T1690">
        <v>2353.6043100000002</v>
      </c>
      <c r="U1690">
        <v>0.56045862760421206</v>
      </c>
      <c r="V1690">
        <v>1912.0211400000001</v>
      </c>
      <c r="W1690">
        <v>0.23095098728877028</v>
      </c>
      <c r="X1690">
        <v>16956.24296</v>
      </c>
      <c r="Y1690">
        <v>18183.528269999999</v>
      </c>
      <c r="Z1690">
        <v>7.2379554415160419E-2</v>
      </c>
      <c r="AC1690" t="s">
        <v>708</v>
      </c>
      <c r="AD1690">
        <v>18183.528269999999</v>
      </c>
      <c r="AF1690" t="s">
        <v>708</v>
      </c>
      <c r="AG1690">
        <v>7.2379554415160419E-2</v>
      </c>
    </row>
    <row r="1691" spans="1:33" hidden="1">
      <c r="A1691" s="851" t="s">
        <v>5121</v>
      </c>
      <c r="B1691" s="851" t="s">
        <v>708</v>
      </c>
      <c r="C1691" s="854">
        <v>1.4</v>
      </c>
      <c r="D1691" s="854">
        <v>0</v>
      </c>
      <c r="E1691" s="855">
        <v>-1</v>
      </c>
      <c r="F1691" s="854">
        <v>91.097669999999994</v>
      </c>
      <c r="G1691" s="854">
        <v>256.11538999999999</v>
      </c>
      <c r="H1691" s="855">
        <v>1.8114373287483643</v>
      </c>
      <c r="I1691" s="854">
        <v>296.15933999999999</v>
      </c>
      <c r="J1691" s="855">
        <v>-0.13521082941365281</v>
      </c>
      <c r="K1691" s="854">
        <v>1988.3157799999999</v>
      </c>
      <c r="L1691" s="854">
        <v>1928.55285</v>
      </c>
      <c r="M1691" s="855">
        <v>-3.0057061660497375E-2</v>
      </c>
      <c r="O1691" t="s">
        <v>708</v>
      </c>
      <c r="P1691">
        <v>1.4</v>
      </c>
      <c r="Q1691">
        <v>0</v>
      </c>
      <c r="R1691">
        <v>-1</v>
      </c>
      <c r="S1691">
        <v>91.097669999999994</v>
      </c>
      <c r="T1691">
        <v>256.11538999999999</v>
      </c>
      <c r="U1691">
        <v>1.8114373287483643</v>
      </c>
      <c r="V1691">
        <v>296.15933999999999</v>
      </c>
      <c r="W1691">
        <v>-0.13521082941365281</v>
      </c>
      <c r="X1691">
        <v>1988.3157799999999</v>
      </c>
      <c r="Y1691">
        <v>1928.55285</v>
      </c>
      <c r="Z1691">
        <v>-3.0057061660497375E-2</v>
      </c>
      <c r="AC1691" t="s">
        <v>708</v>
      </c>
      <c r="AD1691">
        <v>1928.55285</v>
      </c>
      <c r="AF1691" t="s">
        <v>708</v>
      </c>
      <c r="AG1691">
        <v>-3.0057061660497375E-2</v>
      </c>
    </row>
    <row r="1692" spans="1:33" hidden="1">
      <c r="A1692" s="851" t="s">
        <v>5122</v>
      </c>
      <c r="B1692" s="851" t="s">
        <v>708</v>
      </c>
      <c r="C1692" s="854">
        <v>0</v>
      </c>
      <c r="D1692" s="854">
        <v>3.7759999999999998</v>
      </c>
      <c r="E1692" s="855" t="s">
        <v>1082</v>
      </c>
      <c r="F1692" s="854">
        <v>477.67957000000001</v>
      </c>
      <c r="G1692" s="854">
        <v>455.608</v>
      </c>
      <c r="H1692" s="855">
        <v>-4.6205806959673801E-2</v>
      </c>
      <c r="I1692" s="854">
        <v>716.52412000000004</v>
      </c>
      <c r="J1692" s="855">
        <v>-0.36414143322907266</v>
      </c>
      <c r="K1692" s="854">
        <v>6517.0320700000002</v>
      </c>
      <c r="L1692" s="854">
        <v>4952.3583600000002</v>
      </c>
      <c r="M1692" s="855">
        <v>-0.24008992025721299</v>
      </c>
      <c r="O1692" t="s">
        <v>708</v>
      </c>
      <c r="P1692">
        <v>0</v>
      </c>
      <c r="Q1692">
        <v>3.7759999999999998</v>
      </c>
      <c r="R1692" t="s">
        <v>1082</v>
      </c>
      <c r="S1692">
        <v>477.67957000000001</v>
      </c>
      <c r="T1692">
        <v>455.608</v>
      </c>
      <c r="U1692">
        <v>-4.6205806959673801E-2</v>
      </c>
      <c r="V1692">
        <v>716.52412000000004</v>
      </c>
      <c r="W1692">
        <v>-0.36414143322907266</v>
      </c>
      <c r="X1692">
        <v>6517.0320700000002</v>
      </c>
      <c r="Y1692">
        <v>4952.3583600000002</v>
      </c>
      <c r="Z1692">
        <v>-0.24008992025721299</v>
      </c>
      <c r="AC1692" t="s">
        <v>708</v>
      </c>
      <c r="AD1692">
        <v>4952.3583600000002</v>
      </c>
      <c r="AF1692" t="s">
        <v>708</v>
      </c>
      <c r="AG1692">
        <v>-0.24008992025721299</v>
      </c>
    </row>
    <row r="1693" spans="1:33" hidden="1">
      <c r="A1693" s="851" t="s">
        <v>5123</v>
      </c>
      <c r="B1693" s="851" t="s">
        <v>708</v>
      </c>
      <c r="C1693" s="854">
        <v>0</v>
      </c>
      <c r="D1693" s="854">
        <v>0</v>
      </c>
      <c r="E1693" s="855" t="s">
        <v>1082</v>
      </c>
      <c r="F1693" s="854">
        <v>33.89358</v>
      </c>
      <c r="G1693" s="854">
        <v>2.3754599999999999</v>
      </c>
      <c r="H1693" s="855">
        <v>-0.92991416073486488</v>
      </c>
      <c r="I1693" s="854">
        <v>6.0368599999999999</v>
      </c>
      <c r="J1693" s="855">
        <v>-0.60650735647339848</v>
      </c>
      <c r="K1693" s="854">
        <v>564.34838999999999</v>
      </c>
      <c r="L1693" s="854">
        <v>233.14534</v>
      </c>
      <c r="M1693" s="855">
        <v>-0.58687692898353094</v>
      </c>
      <c r="O1693" t="s">
        <v>708</v>
      </c>
      <c r="P1693">
        <v>0</v>
      </c>
      <c r="Q1693">
        <v>0</v>
      </c>
      <c r="R1693" t="s">
        <v>1082</v>
      </c>
      <c r="S1693">
        <v>33.89358</v>
      </c>
      <c r="T1693">
        <v>2.3754599999999999</v>
      </c>
      <c r="U1693">
        <v>-0.92991416073486488</v>
      </c>
      <c r="V1693">
        <v>6.0368599999999999</v>
      </c>
      <c r="W1693">
        <v>-0.60650735647339848</v>
      </c>
      <c r="X1693">
        <v>564.34838999999999</v>
      </c>
      <c r="Y1693">
        <v>233.14534</v>
      </c>
      <c r="Z1693">
        <v>-0.58687692898353094</v>
      </c>
      <c r="AC1693" t="s">
        <v>708</v>
      </c>
      <c r="AD1693">
        <v>233.14534</v>
      </c>
      <c r="AF1693" t="s">
        <v>708</v>
      </c>
      <c r="AG1693">
        <v>-0.58687692898353094</v>
      </c>
    </row>
    <row r="1694" spans="1:33">
      <c r="A1694" s="851" t="s">
        <v>5124</v>
      </c>
      <c r="B1694" s="851" t="s">
        <v>708</v>
      </c>
      <c r="C1694" s="854">
        <v>5.7305599999999997</v>
      </c>
      <c r="D1694" s="854">
        <v>1.9990000000000001</v>
      </c>
      <c r="E1694" s="855">
        <v>-0.65116847219119944</v>
      </c>
      <c r="F1694" s="854">
        <v>49.947859999999999</v>
      </c>
      <c r="G1694" s="854">
        <v>632.10590000000002</v>
      </c>
      <c r="H1694" s="855">
        <v>11.655314962442835</v>
      </c>
      <c r="I1694" s="854">
        <v>815.08020999999997</v>
      </c>
      <c r="J1694" s="855">
        <v>-0.22448626252378268</v>
      </c>
      <c r="K1694" s="854">
        <v>2084.0673999999999</v>
      </c>
      <c r="L1694" s="854">
        <v>5569.6712900000002</v>
      </c>
      <c r="M1694" s="855">
        <v>1.6725005582832879</v>
      </c>
      <c r="O1694" t="s">
        <v>708</v>
      </c>
      <c r="P1694">
        <v>5.7305599999999997</v>
      </c>
      <c r="Q1694">
        <v>1.9990000000000001</v>
      </c>
      <c r="R1694">
        <v>-0.65116847219119944</v>
      </c>
      <c r="S1694">
        <v>49.947859999999999</v>
      </c>
      <c r="T1694">
        <v>632.10590000000002</v>
      </c>
      <c r="U1694">
        <v>11.655314962442835</v>
      </c>
      <c r="V1694">
        <v>815.08020999999997</v>
      </c>
      <c r="W1694">
        <v>-0.22448626252378268</v>
      </c>
      <c r="X1694">
        <v>2084.0673999999999</v>
      </c>
      <c r="Y1694">
        <v>5569.6712900000002</v>
      </c>
      <c r="Z1694">
        <v>1.6725005582832879</v>
      </c>
      <c r="AC1694" t="s">
        <v>708</v>
      </c>
      <c r="AD1694">
        <v>5569.6712900000002</v>
      </c>
      <c r="AF1694" t="s">
        <v>708</v>
      </c>
      <c r="AG1694">
        <v>1.6725005582832879</v>
      </c>
    </row>
    <row r="1695" spans="1:33" hidden="1">
      <c r="A1695" s="851" t="s">
        <v>5125</v>
      </c>
      <c r="B1695" s="851" t="s">
        <v>708</v>
      </c>
      <c r="C1695" s="854">
        <v>0</v>
      </c>
      <c r="D1695" s="854">
        <v>0</v>
      </c>
      <c r="E1695" s="855" t="s">
        <v>1082</v>
      </c>
      <c r="F1695" s="854">
        <v>21.80612</v>
      </c>
      <c r="G1695" s="854">
        <v>0</v>
      </c>
      <c r="H1695" s="855">
        <v>-1</v>
      </c>
      <c r="I1695" s="854">
        <v>0</v>
      </c>
      <c r="J1695" s="855" t="s">
        <v>1082</v>
      </c>
      <c r="K1695" s="854">
        <v>33.466119999999997</v>
      </c>
      <c r="L1695" s="854">
        <v>0.35354000000000002</v>
      </c>
      <c r="M1695" s="855">
        <v>-0.98943588321562226</v>
      </c>
      <c r="O1695" t="s">
        <v>708</v>
      </c>
      <c r="P1695">
        <v>0</v>
      </c>
      <c r="Q1695">
        <v>0</v>
      </c>
      <c r="R1695" t="s">
        <v>1082</v>
      </c>
      <c r="S1695">
        <v>21.80612</v>
      </c>
      <c r="T1695">
        <v>0</v>
      </c>
      <c r="U1695">
        <v>-1</v>
      </c>
      <c r="V1695">
        <v>0</v>
      </c>
      <c r="W1695" t="s">
        <v>1082</v>
      </c>
      <c r="X1695">
        <v>33.466119999999997</v>
      </c>
      <c r="Y1695">
        <v>0.35354000000000002</v>
      </c>
      <c r="Z1695">
        <v>-0.98943588321562226</v>
      </c>
      <c r="AC1695" t="s">
        <v>708</v>
      </c>
      <c r="AD1695">
        <v>0.35354000000000002</v>
      </c>
      <c r="AF1695" t="s">
        <v>708</v>
      </c>
      <c r="AG1695">
        <v>-0.98943588321562226</v>
      </c>
    </row>
    <row r="1696" spans="1:33" hidden="1">
      <c r="A1696" s="851" t="s">
        <v>5127</v>
      </c>
      <c r="B1696" s="851" t="s">
        <v>708</v>
      </c>
      <c r="C1696" s="854">
        <v>0</v>
      </c>
      <c r="D1696" s="854">
        <v>0</v>
      </c>
      <c r="E1696" s="855" t="s">
        <v>1082</v>
      </c>
      <c r="F1696" s="854">
        <v>611.08390999999995</v>
      </c>
      <c r="G1696" s="854">
        <v>692.77401999999995</v>
      </c>
      <c r="H1696" s="855">
        <v>0.13368067570294895</v>
      </c>
      <c r="I1696" s="854">
        <v>908.59380999999996</v>
      </c>
      <c r="J1696" s="855">
        <v>-0.23753165344588911</v>
      </c>
      <c r="K1696" s="854">
        <v>4472.0731999999998</v>
      </c>
      <c r="L1696" s="854">
        <v>4119.6725900000001</v>
      </c>
      <c r="M1696" s="855">
        <v>-7.8800277687762321E-2</v>
      </c>
      <c r="O1696" t="s">
        <v>708</v>
      </c>
      <c r="P1696">
        <v>0</v>
      </c>
      <c r="Q1696">
        <v>0</v>
      </c>
      <c r="R1696" t="s">
        <v>1082</v>
      </c>
      <c r="S1696">
        <v>611.08390999999995</v>
      </c>
      <c r="T1696">
        <v>692.77401999999995</v>
      </c>
      <c r="U1696">
        <v>0.13368067570294895</v>
      </c>
      <c r="V1696">
        <v>908.59380999999996</v>
      </c>
      <c r="W1696">
        <v>-0.23753165344588911</v>
      </c>
      <c r="X1696">
        <v>4472.0731999999998</v>
      </c>
      <c r="Y1696">
        <v>4119.6725900000001</v>
      </c>
      <c r="Z1696">
        <v>-7.8800277687762321E-2</v>
      </c>
      <c r="AC1696" t="s">
        <v>708</v>
      </c>
      <c r="AD1696">
        <v>4119.6725900000001</v>
      </c>
      <c r="AF1696" t="s">
        <v>708</v>
      </c>
      <c r="AG1696">
        <v>-7.8800277687762321E-2</v>
      </c>
    </row>
    <row r="1697" spans="1:33" hidden="1">
      <c r="A1697" s="851" t="s">
        <v>5128</v>
      </c>
      <c r="B1697" s="851" t="s">
        <v>708</v>
      </c>
      <c r="C1697" s="854">
        <v>4.0999299999999996</v>
      </c>
      <c r="D1697" s="854">
        <v>69.286450000000002</v>
      </c>
      <c r="E1697" s="855">
        <v>15.899422673070031</v>
      </c>
      <c r="F1697" s="854">
        <v>5679.9587300000003</v>
      </c>
      <c r="G1697" s="854">
        <v>8559.4495599999991</v>
      </c>
      <c r="H1697" s="855">
        <v>0.50695629438138523</v>
      </c>
      <c r="I1697" s="854">
        <v>11418.72113</v>
      </c>
      <c r="J1697" s="855">
        <v>-0.25040208421308563</v>
      </c>
      <c r="K1697" s="854">
        <v>69603.219970000006</v>
      </c>
      <c r="L1697" s="854">
        <v>60063.681190000003</v>
      </c>
      <c r="M1697" s="855">
        <v>-0.13705599804307445</v>
      </c>
      <c r="O1697" t="s">
        <v>708</v>
      </c>
      <c r="P1697">
        <v>4.0999299999999996</v>
      </c>
      <c r="Q1697">
        <v>69.286450000000002</v>
      </c>
      <c r="R1697">
        <v>15.899422673070031</v>
      </c>
      <c r="S1697">
        <v>5679.9587300000003</v>
      </c>
      <c r="T1697">
        <v>8559.4495599999991</v>
      </c>
      <c r="U1697">
        <v>0.50695629438138523</v>
      </c>
      <c r="V1697">
        <v>11418.72113</v>
      </c>
      <c r="W1697">
        <v>-0.25040208421308563</v>
      </c>
      <c r="X1697">
        <v>69603.219970000006</v>
      </c>
      <c r="Y1697">
        <v>60063.681190000003</v>
      </c>
      <c r="Z1697">
        <v>-0.13705599804307445</v>
      </c>
      <c r="AC1697" t="s">
        <v>708</v>
      </c>
      <c r="AD1697">
        <v>60063.681190000003</v>
      </c>
      <c r="AF1697" t="s">
        <v>708</v>
      </c>
      <c r="AG1697">
        <v>-0.13705599804307445</v>
      </c>
    </row>
    <row r="1698" spans="1:33" hidden="1">
      <c r="A1698" s="851" t="s">
        <v>5129</v>
      </c>
      <c r="B1698" s="851" t="s">
        <v>708</v>
      </c>
      <c r="C1698" s="854">
        <v>507.67579999999998</v>
      </c>
      <c r="D1698" s="854">
        <v>104.84331</v>
      </c>
      <c r="E1698" s="855">
        <v>-0.79348373509235615</v>
      </c>
      <c r="F1698" s="854">
        <v>12262.57295</v>
      </c>
      <c r="G1698" s="854">
        <v>11278.98619</v>
      </c>
      <c r="H1698" s="855">
        <v>-8.0210471653096249E-2</v>
      </c>
      <c r="I1698" s="854">
        <v>10494.13954</v>
      </c>
      <c r="J1698" s="855">
        <v>7.4789042685056595E-2</v>
      </c>
      <c r="K1698" s="854">
        <v>98159.333910000001</v>
      </c>
      <c r="L1698" s="854">
        <v>89898.739650000003</v>
      </c>
      <c r="M1698" s="855">
        <v>-8.4154954306983609E-2</v>
      </c>
      <c r="O1698" t="s">
        <v>708</v>
      </c>
      <c r="P1698">
        <v>507.67579999999998</v>
      </c>
      <c r="Q1698">
        <v>104.84331</v>
      </c>
      <c r="R1698">
        <v>-0.79348373509235615</v>
      </c>
      <c r="S1698">
        <v>12262.57295</v>
      </c>
      <c r="T1698">
        <v>11278.98619</v>
      </c>
      <c r="U1698">
        <v>-8.0210471653096249E-2</v>
      </c>
      <c r="V1698">
        <v>10494.13954</v>
      </c>
      <c r="W1698">
        <v>7.4789042685056595E-2</v>
      </c>
      <c r="X1698">
        <v>98159.333910000001</v>
      </c>
      <c r="Y1698">
        <v>89898.739650000003</v>
      </c>
      <c r="Z1698">
        <v>-8.4154954306983609E-2</v>
      </c>
      <c r="AC1698" t="s">
        <v>708</v>
      </c>
      <c r="AD1698">
        <v>89898.739650000003</v>
      </c>
      <c r="AF1698" t="s">
        <v>708</v>
      </c>
      <c r="AG1698">
        <v>-8.4154954306983609E-2</v>
      </c>
    </row>
    <row r="1699" spans="1:33" hidden="1">
      <c r="A1699" s="851" t="s">
        <v>5130</v>
      </c>
      <c r="B1699" s="851" t="s">
        <v>708</v>
      </c>
      <c r="C1699" s="854">
        <v>0</v>
      </c>
      <c r="D1699" s="854">
        <v>0</v>
      </c>
      <c r="E1699" s="855" t="s">
        <v>1082</v>
      </c>
      <c r="F1699" s="854">
        <v>217.82156000000001</v>
      </c>
      <c r="G1699" s="854">
        <v>922.98937000000001</v>
      </c>
      <c r="H1699" s="855">
        <v>3.237364611657358</v>
      </c>
      <c r="I1699" s="854">
        <v>321.30945000000003</v>
      </c>
      <c r="J1699" s="855">
        <v>1.8725870652108112</v>
      </c>
      <c r="K1699" s="854">
        <v>2545.3346900000001</v>
      </c>
      <c r="L1699" s="854">
        <v>3638.6080200000001</v>
      </c>
      <c r="M1699" s="855">
        <v>0.42952046121683107</v>
      </c>
      <c r="O1699" t="s">
        <v>708</v>
      </c>
      <c r="P1699">
        <v>0</v>
      </c>
      <c r="Q1699">
        <v>0</v>
      </c>
      <c r="R1699" t="s">
        <v>1082</v>
      </c>
      <c r="S1699">
        <v>217.82156000000001</v>
      </c>
      <c r="T1699">
        <v>922.98937000000001</v>
      </c>
      <c r="U1699">
        <v>3.237364611657358</v>
      </c>
      <c r="V1699">
        <v>321.30945000000003</v>
      </c>
      <c r="W1699">
        <v>1.8725870652108112</v>
      </c>
      <c r="X1699">
        <v>2545.3346900000001</v>
      </c>
      <c r="Y1699">
        <v>3638.6080200000001</v>
      </c>
      <c r="Z1699">
        <v>0.42952046121683107</v>
      </c>
      <c r="AC1699" t="s">
        <v>708</v>
      </c>
      <c r="AD1699">
        <v>3638.6080200000001</v>
      </c>
      <c r="AF1699" t="s">
        <v>708</v>
      </c>
      <c r="AG1699">
        <v>0.42952046121683107</v>
      </c>
    </row>
    <row r="1700" spans="1:33" hidden="1">
      <c r="A1700" s="851" t="s">
        <v>5131</v>
      </c>
      <c r="B1700" s="851" t="s">
        <v>708</v>
      </c>
      <c r="C1700" s="854">
        <v>117.87334</v>
      </c>
      <c r="D1700" s="854">
        <v>95.403319999999994</v>
      </c>
      <c r="E1700" s="855">
        <v>-0.1906285170166554</v>
      </c>
      <c r="F1700" s="854">
        <v>2203.6580600000002</v>
      </c>
      <c r="G1700" s="854">
        <v>4677.9311900000002</v>
      </c>
      <c r="H1700" s="855">
        <v>1.1228026593200218</v>
      </c>
      <c r="I1700" s="854">
        <v>2949.3619100000001</v>
      </c>
      <c r="J1700" s="855">
        <v>0.58608245876478415</v>
      </c>
      <c r="K1700" s="854">
        <v>22072.357459999999</v>
      </c>
      <c r="L1700" s="854">
        <v>25501.074619999999</v>
      </c>
      <c r="M1700" s="855">
        <v>0.15533987097724355</v>
      </c>
      <c r="O1700" t="s">
        <v>708</v>
      </c>
      <c r="P1700">
        <v>117.87334</v>
      </c>
      <c r="Q1700">
        <v>95.403319999999994</v>
      </c>
      <c r="R1700">
        <v>-0.1906285170166554</v>
      </c>
      <c r="S1700">
        <v>2203.6580600000002</v>
      </c>
      <c r="T1700">
        <v>4677.9311900000002</v>
      </c>
      <c r="U1700">
        <v>1.1228026593200218</v>
      </c>
      <c r="V1700">
        <v>2949.3619100000001</v>
      </c>
      <c r="W1700">
        <v>0.58608245876478415</v>
      </c>
      <c r="X1700">
        <v>22072.357459999999</v>
      </c>
      <c r="Y1700">
        <v>25501.074619999999</v>
      </c>
      <c r="Z1700">
        <v>0.15533987097724355</v>
      </c>
      <c r="AC1700" t="s">
        <v>708</v>
      </c>
      <c r="AD1700">
        <v>25501.074619999999</v>
      </c>
      <c r="AF1700" t="s">
        <v>708</v>
      </c>
      <c r="AG1700">
        <v>0.15533987097724355</v>
      </c>
    </row>
    <row r="1701" spans="1:33" hidden="1">
      <c r="A1701" s="851" t="s">
        <v>5132</v>
      </c>
      <c r="B1701" s="851" t="s">
        <v>708</v>
      </c>
      <c r="C1701" s="854">
        <v>0</v>
      </c>
      <c r="D1701" s="854">
        <v>0</v>
      </c>
      <c r="E1701" s="855" t="s">
        <v>1082</v>
      </c>
      <c r="F1701" s="854">
        <v>61.396039999999999</v>
      </c>
      <c r="G1701" s="854">
        <v>0</v>
      </c>
      <c r="H1701" s="855">
        <v>-1</v>
      </c>
      <c r="I1701" s="854">
        <v>379.04831999999999</v>
      </c>
      <c r="J1701" s="855">
        <v>-1</v>
      </c>
      <c r="K1701" s="854">
        <v>92.669489999999996</v>
      </c>
      <c r="L1701" s="854">
        <v>1251.1317100000001</v>
      </c>
      <c r="M1701" s="855">
        <v>12.501009987213701</v>
      </c>
      <c r="O1701" t="s">
        <v>708</v>
      </c>
      <c r="P1701">
        <v>0</v>
      </c>
      <c r="Q1701">
        <v>0</v>
      </c>
      <c r="R1701" t="s">
        <v>1082</v>
      </c>
      <c r="S1701">
        <v>61.396039999999999</v>
      </c>
      <c r="T1701">
        <v>0</v>
      </c>
      <c r="U1701">
        <v>-1</v>
      </c>
      <c r="V1701">
        <v>379.04831999999999</v>
      </c>
      <c r="W1701">
        <v>-1</v>
      </c>
      <c r="X1701">
        <v>92.669489999999996</v>
      </c>
      <c r="Y1701">
        <v>1251.1317100000001</v>
      </c>
      <c r="Z1701">
        <v>12.501009987213701</v>
      </c>
      <c r="AC1701" t="s">
        <v>708</v>
      </c>
      <c r="AD1701">
        <v>1251.1317100000001</v>
      </c>
      <c r="AF1701" t="s">
        <v>708</v>
      </c>
      <c r="AG1701">
        <v>12.501009987213701</v>
      </c>
    </row>
    <row r="1702" spans="1:33" hidden="1">
      <c r="A1702" s="851" t="s">
        <v>5133</v>
      </c>
      <c r="B1702" s="851" t="s">
        <v>708</v>
      </c>
      <c r="C1702" s="854">
        <v>22.82076</v>
      </c>
      <c r="D1702" s="854">
        <v>0</v>
      </c>
      <c r="E1702" s="855">
        <v>-1</v>
      </c>
      <c r="F1702" s="854">
        <v>1172.0178800000001</v>
      </c>
      <c r="G1702" s="854">
        <v>1053.60411</v>
      </c>
      <c r="H1702" s="855">
        <v>-0.10103409855829171</v>
      </c>
      <c r="I1702" s="854">
        <v>1329.69562</v>
      </c>
      <c r="J1702" s="855">
        <v>-0.20763512028414444</v>
      </c>
      <c r="K1702" s="854">
        <v>8893.1955400000006</v>
      </c>
      <c r="L1702" s="854">
        <v>11391.207179999999</v>
      </c>
      <c r="M1702" s="855">
        <v>0.28089021868060704</v>
      </c>
      <c r="O1702" t="s">
        <v>708</v>
      </c>
      <c r="P1702">
        <v>22.82076</v>
      </c>
      <c r="Q1702">
        <v>0</v>
      </c>
      <c r="R1702">
        <v>-1</v>
      </c>
      <c r="S1702">
        <v>1172.0178800000001</v>
      </c>
      <c r="T1702">
        <v>1053.60411</v>
      </c>
      <c r="U1702">
        <v>-0.10103409855829171</v>
      </c>
      <c r="V1702">
        <v>1329.69562</v>
      </c>
      <c r="W1702">
        <v>-0.20763512028414444</v>
      </c>
      <c r="X1702">
        <v>8893.1955400000006</v>
      </c>
      <c r="Y1702">
        <v>11391.207179999999</v>
      </c>
      <c r="Z1702">
        <v>0.28089021868060704</v>
      </c>
      <c r="AC1702" t="s">
        <v>708</v>
      </c>
      <c r="AD1702">
        <v>11391.207179999999</v>
      </c>
      <c r="AF1702" t="s">
        <v>708</v>
      </c>
      <c r="AG1702">
        <v>0.28089021868060704</v>
      </c>
    </row>
    <row r="1703" spans="1:33" hidden="1">
      <c r="A1703" s="851" t="s">
        <v>5134</v>
      </c>
      <c r="B1703" s="851" t="s">
        <v>708</v>
      </c>
      <c r="C1703" s="854">
        <v>0</v>
      </c>
      <c r="D1703" s="854">
        <v>10.179539999999999</v>
      </c>
      <c r="E1703" s="855" t="s">
        <v>1082</v>
      </c>
      <c r="F1703" s="854">
        <v>619.97059000000002</v>
      </c>
      <c r="G1703" s="854">
        <v>435.04394000000002</v>
      </c>
      <c r="H1703" s="855">
        <v>-0.29828293951814711</v>
      </c>
      <c r="I1703" s="854">
        <v>1240.19326</v>
      </c>
      <c r="J1703" s="855">
        <v>-0.64921278478807398</v>
      </c>
      <c r="K1703" s="854">
        <v>5100.4767599999996</v>
      </c>
      <c r="L1703" s="854">
        <v>7429.2773399999996</v>
      </c>
      <c r="M1703" s="855">
        <v>0.4565848820767886</v>
      </c>
      <c r="O1703" t="s">
        <v>708</v>
      </c>
      <c r="P1703">
        <v>0</v>
      </c>
      <c r="Q1703">
        <v>10.179539999999999</v>
      </c>
      <c r="R1703" t="s">
        <v>1082</v>
      </c>
      <c r="S1703">
        <v>619.97059000000002</v>
      </c>
      <c r="T1703">
        <v>435.04394000000002</v>
      </c>
      <c r="U1703">
        <v>-0.29828293951814711</v>
      </c>
      <c r="V1703">
        <v>1240.19326</v>
      </c>
      <c r="W1703">
        <v>-0.64921278478807398</v>
      </c>
      <c r="X1703">
        <v>5100.4767599999996</v>
      </c>
      <c r="Y1703">
        <v>7429.2773399999996</v>
      </c>
      <c r="Z1703">
        <v>0.4565848820767886</v>
      </c>
      <c r="AC1703" t="s">
        <v>708</v>
      </c>
      <c r="AD1703">
        <v>7429.2773399999996</v>
      </c>
      <c r="AF1703" t="s">
        <v>708</v>
      </c>
      <c r="AG1703">
        <v>0.4565848820767886</v>
      </c>
    </row>
    <row r="1704" spans="1:33" hidden="1">
      <c r="A1704" s="851" t="s">
        <v>5135</v>
      </c>
      <c r="B1704" s="851" t="s">
        <v>708</v>
      </c>
      <c r="C1704" s="854">
        <v>5.4984299999999999</v>
      </c>
      <c r="D1704" s="854">
        <v>0</v>
      </c>
      <c r="E1704" s="855">
        <v>-1</v>
      </c>
      <c r="F1704" s="854">
        <v>66.595179999999999</v>
      </c>
      <c r="G1704" s="854">
        <v>45.982379999999999</v>
      </c>
      <c r="H1704" s="855">
        <v>-0.30952390248063</v>
      </c>
      <c r="I1704" s="854">
        <v>38.868079999999999</v>
      </c>
      <c r="J1704" s="855">
        <v>0.18303708338564695</v>
      </c>
      <c r="K1704" s="854">
        <v>458.11989999999997</v>
      </c>
      <c r="L1704" s="854">
        <v>606.52337</v>
      </c>
      <c r="M1704" s="855">
        <v>0.32394023922558279</v>
      </c>
      <c r="O1704" t="s">
        <v>708</v>
      </c>
      <c r="P1704">
        <v>5.4984299999999999</v>
      </c>
      <c r="Q1704">
        <v>0</v>
      </c>
      <c r="R1704">
        <v>-1</v>
      </c>
      <c r="S1704">
        <v>66.595179999999999</v>
      </c>
      <c r="T1704">
        <v>45.982379999999999</v>
      </c>
      <c r="U1704">
        <v>-0.30952390248063</v>
      </c>
      <c r="V1704">
        <v>38.868079999999999</v>
      </c>
      <c r="W1704">
        <v>0.18303708338564695</v>
      </c>
      <c r="X1704">
        <v>458.11989999999997</v>
      </c>
      <c r="Y1704">
        <v>606.52337</v>
      </c>
      <c r="Z1704">
        <v>0.32394023922558279</v>
      </c>
      <c r="AC1704" t="s">
        <v>708</v>
      </c>
      <c r="AD1704">
        <v>606.52337</v>
      </c>
      <c r="AF1704" t="s">
        <v>708</v>
      </c>
      <c r="AG1704">
        <v>0.32394023922558279</v>
      </c>
    </row>
    <row r="1705" spans="1:33" hidden="1">
      <c r="A1705" s="851" t="s">
        <v>5136</v>
      </c>
      <c r="B1705" s="851" t="s">
        <v>708</v>
      </c>
      <c r="C1705" s="854">
        <v>1.9763500000000001</v>
      </c>
      <c r="D1705" s="854">
        <v>55.794989999999999</v>
      </c>
      <c r="E1705" s="855">
        <v>27.231330482961013</v>
      </c>
      <c r="F1705" s="854">
        <v>1400.59475</v>
      </c>
      <c r="G1705" s="854">
        <v>6945.5753999999997</v>
      </c>
      <c r="H1705" s="855">
        <v>3.9590185883532687</v>
      </c>
      <c r="I1705" s="854">
        <v>5333.7411199999997</v>
      </c>
      <c r="J1705" s="855">
        <v>0.30219582160747982</v>
      </c>
      <c r="K1705" s="854">
        <v>25485.651969999999</v>
      </c>
      <c r="L1705" s="854">
        <v>30574.342049999999</v>
      </c>
      <c r="M1705" s="855">
        <v>0.19966882095031613</v>
      </c>
      <c r="O1705" t="s">
        <v>708</v>
      </c>
      <c r="P1705">
        <v>1.9763500000000001</v>
      </c>
      <c r="Q1705">
        <v>55.794989999999999</v>
      </c>
      <c r="R1705">
        <v>27.231330482961013</v>
      </c>
      <c r="S1705">
        <v>1400.59475</v>
      </c>
      <c r="T1705">
        <v>6945.5753999999997</v>
      </c>
      <c r="U1705">
        <v>3.9590185883532687</v>
      </c>
      <c r="V1705">
        <v>5333.7411199999997</v>
      </c>
      <c r="W1705">
        <v>0.30219582160747982</v>
      </c>
      <c r="X1705">
        <v>25485.651969999999</v>
      </c>
      <c r="Y1705">
        <v>30574.342049999999</v>
      </c>
      <c r="Z1705">
        <v>0.19966882095031613</v>
      </c>
      <c r="AC1705" t="s">
        <v>708</v>
      </c>
      <c r="AD1705">
        <v>30574.342049999999</v>
      </c>
      <c r="AF1705" t="s">
        <v>708</v>
      </c>
      <c r="AG1705">
        <v>0.19966882095031613</v>
      </c>
    </row>
    <row r="1706" spans="1:33" hidden="1">
      <c r="A1706" s="851" t="s">
        <v>5137</v>
      </c>
      <c r="B1706" s="851" t="s">
        <v>708</v>
      </c>
      <c r="C1706" s="854">
        <v>0</v>
      </c>
      <c r="D1706" s="854">
        <v>0</v>
      </c>
      <c r="E1706" s="855" t="s">
        <v>1082</v>
      </c>
      <c r="F1706" s="854">
        <v>12.70383</v>
      </c>
      <c r="G1706" s="854">
        <v>10.74849</v>
      </c>
      <c r="H1706" s="855">
        <v>-0.15391736192943384</v>
      </c>
      <c r="I1706" s="854">
        <v>11.12252</v>
      </c>
      <c r="J1706" s="855">
        <v>-3.3628170594433571E-2</v>
      </c>
      <c r="K1706" s="854">
        <v>101.47273</v>
      </c>
      <c r="L1706" s="854">
        <v>75.040139999999994</v>
      </c>
      <c r="M1706" s="855">
        <v>-0.26048959163708318</v>
      </c>
      <c r="O1706" t="s">
        <v>708</v>
      </c>
      <c r="P1706">
        <v>0</v>
      </c>
      <c r="Q1706">
        <v>0</v>
      </c>
      <c r="R1706" t="s">
        <v>1082</v>
      </c>
      <c r="S1706">
        <v>12.70383</v>
      </c>
      <c r="T1706">
        <v>10.74849</v>
      </c>
      <c r="U1706">
        <v>-0.15391736192943384</v>
      </c>
      <c r="V1706">
        <v>11.12252</v>
      </c>
      <c r="W1706">
        <v>-3.3628170594433571E-2</v>
      </c>
      <c r="X1706">
        <v>101.47273</v>
      </c>
      <c r="Y1706">
        <v>75.040139999999994</v>
      </c>
      <c r="Z1706">
        <v>-0.26048959163708318</v>
      </c>
      <c r="AC1706" t="s">
        <v>708</v>
      </c>
      <c r="AD1706">
        <v>75.040139999999994</v>
      </c>
      <c r="AF1706" t="s">
        <v>708</v>
      </c>
      <c r="AG1706">
        <v>-0.26048959163708318</v>
      </c>
    </row>
    <row r="1707" spans="1:33" hidden="1">
      <c r="A1707" s="851" t="s">
        <v>5138</v>
      </c>
      <c r="B1707" s="851" t="s">
        <v>708</v>
      </c>
      <c r="C1707" s="854">
        <v>74.185029999999998</v>
      </c>
      <c r="D1707" s="854">
        <v>27.422000000000001</v>
      </c>
      <c r="E1707" s="855">
        <v>-0.63035669056142463</v>
      </c>
      <c r="F1707" s="854">
        <v>792.08487000000002</v>
      </c>
      <c r="G1707" s="854">
        <v>1228.7275099999999</v>
      </c>
      <c r="H1707" s="855">
        <v>0.55125739240543736</v>
      </c>
      <c r="I1707" s="854">
        <v>2787.8410899999999</v>
      </c>
      <c r="J1707" s="855">
        <v>-0.55925482467151677</v>
      </c>
      <c r="K1707" s="854">
        <v>6948.7257600000003</v>
      </c>
      <c r="L1707" s="854">
        <v>18925.16922</v>
      </c>
      <c r="M1707" s="855">
        <v>1.7235452763068895</v>
      </c>
      <c r="O1707" t="s">
        <v>708</v>
      </c>
      <c r="P1707">
        <v>74.185029999999998</v>
      </c>
      <c r="Q1707">
        <v>27.422000000000001</v>
      </c>
      <c r="R1707">
        <v>-0.63035669056142463</v>
      </c>
      <c r="S1707">
        <v>792.08487000000002</v>
      </c>
      <c r="T1707">
        <v>1228.7275099999999</v>
      </c>
      <c r="U1707">
        <v>0.55125739240543736</v>
      </c>
      <c r="V1707">
        <v>2787.8410899999999</v>
      </c>
      <c r="W1707">
        <v>-0.55925482467151677</v>
      </c>
      <c r="X1707">
        <v>6948.7257600000003</v>
      </c>
      <c r="Y1707">
        <v>18925.16922</v>
      </c>
      <c r="Z1707">
        <v>1.7235452763068895</v>
      </c>
      <c r="AC1707" t="s">
        <v>708</v>
      </c>
      <c r="AD1707">
        <v>18925.16922</v>
      </c>
      <c r="AF1707" t="s">
        <v>708</v>
      </c>
      <c r="AG1707">
        <v>1.7235452763068895</v>
      </c>
    </row>
    <row r="1708" spans="1:33" hidden="1">
      <c r="A1708" s="851" t="s">
        <v>5139</v>
      </c>
      <c r="B1708" s="851" t="s">
        <v>708</v>
      </c>
      <c r="C1708" s="854">
        <v>0</v>
      </c>
      <c r="D1708" s="854">
        <v>0</v>
      </c>
      <c r="E1708" s="855" t="s">
        <v>1082</v>
      </c>
      <c r="F1708" s="854">
        <v>90.813379999999995</v>
      </c>
      <c r="G1708" s="854">
        <v>21.228470000000002</v>
      </c>
      <c r="H1708" s="855">
        <v>-0.76624072355857686</v>
      </c>
      <c r="I1708" s="854">
        <v>1.5740000000000001E-2</v>
      </c>
      <c r="J1708" s="855">
        <v>1347.6956797966964</v>
      </c>
      <c r="K1708" s="854">
        <v>133.1165</v>
      </c>
      <c r="L1708" s="854">
        <v>304.07195000000002</v>
      </c>
      <c r="M1708" s="855">
        <v>1.2842543937077675</v>
      </c>
      <c r="O1708" t="s">
        <v>708</v>
      </c>
      <c r="P1708">
        <v>0</v>
      </c>
      <c r="Q1708">
        <v>0</v>
      </c>
      <c r="R1708" t="s">
        <v>1082</v>
      </c>
      <c r="S1708">
        <v>90.813379999999995</v>
      </c>
      <c r="T1708">
        <v>21.228470000000002</v>
      </c>
      <c r="U1708">
        <v>-0.76624072355857686</v>
      </c>
      <c r="V1708">
        <v>1.5740000000000001E-2</v>
      </c>
      <c r="W1708">
        <v>1347.6956797966964</v>
      </c>
      <c r="X1708">
        <v>133.1165</v>
      </c>
      <c r="Y1708">
        <v>304.07195000000002</v>
      </c>
      <c r="Z1708">
        <v>1.2842543937077675</v>
      </c>
      <c r="AC1708" t="s">
        <v>708</v>
      </c>
      <c r="AD1708">
        <v>304.07195000000002</v>
      </c>
      <c r="AF1708" t="s">
        <v>708</v>
      </c>
      <c r="AG1708">
        <v>1.2842543937077675</v>
      </c>
    </row>
    <row r="1709" spans="1:33" hidden="1">
      <c r="A1709" s="851" t="s">
        <v>5140</v>
      </c>
      <c r="B1709" s="851" t="s">
        <v>708</v>
      </c>
      <c r="C1709" s="854">
        <v>244.40146999999999</v>
      </c>
      <c r="D1709" s="854">
        <v>0</v>
      </c>
      <c r="E1709" s="855">
        <v>-1</v>
      </c>
      <c r="F1709" s="854">
        <v>2554.6057099999998</v>
      </c>
      <c r="G1709" s="854">
        <v>2736.7417999999998</v>
      </c>
      <c r="H1709" s="855">
        <v>7.1297143542359054E-2</v>
      </c>
      <c r="I1709" s="854">
        <v>2119.3558699999999</v>
      </c>
      <c r="J1709" s="855">
        <v>0.29130828792806751</v>
      </c>
      <c r="K1709" s="854">
        <v>10132.70206</v>
      </c>
      <c r="L1709" s="854">
        <v>26779.587749999999</v>
      </c>
      <c r="M1709" s="855">
        <v>1.6428871185027223</v>
      </c>
      <c r="O1709" t="s">
        <v>708</v>
      </c>
      <c r="P1709">
        <v>244.40146999999999</v>
      </c>
      <c r="Q1709">
        <v>0</v>
      </c>
      <c r="R1709">
        <v>-1</v>
      </c>
      <c r="S1709">
        <v>2554.6057099999998</v>
      </c>
      <c r="T1709">
        <v>2736.7417999999998</v>
      </c>
      <c r="U1709">
        <v>7.1297143542359054E-2</v>
      </c>
      <c r="V1709">
        <v>2119.3558699999999</v>
      </c>
      <c r="W1709">
        <v>0.29130828792806751</v>
      </c>
      <c r="X1709">
        <v>10132.70206</v>
      </c>
      <c r="Y1709">
        <v>26779.587749999999</v>
      </c>
      <c r="Z1709">
        <v>1.6428871185027223</v>
      </c>
      <c r="AC1709" t="s">
        <v>708</v>
      </c>
      <c r="AD1709">
        <v>26779.587749999999</v>
      </c>
      <c r="AF1709" t="s">
        <v>708</v>
      </c>
      <c r="AG1709">
        <v>1.6428871185027223</v>
      </c>
    </row>
    <row r="1710" spans="1:33" hidden="1">
      <c r="A1710" s="851" t="s">
        <v>5141</v>
      </c>
      <c r="B1710" s="851" t="s">
        <v>708</v>
      </c>
      <c r="C1710" s="854">
        <v>0</v>
      </c>
      <c r="D1710" s="854">
        <v>0</v>
      </c>
      <c r="E1710" s="855" t="s">
        <v>1082</v>
      </c>
      <c r="F1710" s="854">
        <v>0</v>
      </c>
      <c r="G1710" s="854">
        <v>3.9490799999999999</v>
      </c>
      <c r="H1710" s="855" t="s">
        <v>1082</v>
      </c>
      <c r="I1710" s="854">
        <v>0</v>
      </c>
      <c r="J1710" s="855" t="s">
        <v>1082</v>
      </c>
      <c r="K1710" s="854">
        <v>18.06607</v>
      </c>
      <c r="L1710" s="854">
        <v>9.8490800000000007</v>
      </c>
      <c r="M1710" s="855">
        <v>-0.45482996578669288</v>
      </c>
      <c r="O1710" t="s">
        <v>708</v>
      </c>
      <c r="P1710">
        <v>0</v>
      </c>
      <c r="Q1710">
        <v>0</v>
      </c>
      <c r="R1710" t="s">
        <v>1082</v>
      </c>
      <c r="S1710">
        <v>0</v>
      </c>
      <c r="T1710">
        <v>3.9490799999999999</v>
      </c>
      <c r="U1710" t="s">
        <v>1082</v>
      </c>
      <c r="V1710">
        <v>0</v>
      </c>
      <c r="W1710" t="s">
        <v>1082</v>
      </c>
      <c r="X1710">
        <v>18.06607</v>
      </c>
      <c r="Y1710">
        <v>9.8490800000000007</v>
      </c>
      <c r="Z1710">
        <v>-0.45482996578669288</v>
      </c>
      <c r="AC1710" t="s">
        <v>708</v>
      </c>
      <c r="AD1710">
        <v>9.8490800000000007</v>
      </c>
      <c r="AF1710" t="s">
        <v>708</v>
      </c>
      <c r="AG1710">
        <v>-0.45482996578669288</v>
      </c>
    </row>
    <row r="1711" spans="1:33" hidden="1">
      <c r="A1711" s="851" t="s">
        <v>5142</v>
      </c>
      <c r="B1711" s="851" t="s">
        <v>708</v>
      </c>
      <c r="C1711" s="854">
        <v>21.43338</v>
      </c>
      <c r="D1711" s="854">
        <v>0</v>
      </c>
      <c r="E1711" s="855">
        <v>-1</v>
      </c>
      <c r="F1711" s="854">
        <v>58.652909999999999</v>
      </c>
      <c r="G1711" s="854">
        <v>127.04783999999999</v>
      </c>
      <c r="H1711" s="855">
        <v>1.166096106740484</v>
      </c>
      <c r="I1711" s="854">
        <v>181.26648</v>
      </c>
      <c r="J1711" s="855">
        <v>-0.29911012780741375</v>
      </c>
      <c r="K1711" s="854">
        <v>2667.9688700000002</v>
      </c>
      <c r="L1711" s="854">
        <v>1691.26983</v>
      </c>
      <c r="M1711" s="855">
        <v>-0.36608337187982265</v>
      </c>
      <c r="O1711" t="s">
        <v>708</v>
      </c>
      <c r="P1711">
        <v>21.43338</v>
      </c>
      <c r="Q1711">
        <v>0</v>
      </c>
      <c r="R1711">
        <v>-1</v>
      </c>
      <c r="S1711">
        <v>58.652909999999999</v>
      </c>
      <c r="T1711">
        <v>127.04783999999999</v>
      </c>
      <c r="U1711">
        <v>1.166096106740484</v>
      </c>
      <c r="V1711">
        <v>181.26648</v>
      </c>
      <c r="W1711">
        <v>-0.29911012780741375</v>
      </c>
      <c r="X1711">
        <v>2667.9688700000002</v>
      </c>
      <c r="Y1711">
        <v>1691.26983</v>
      </c>
      <c r="Z1711">
        <v>-0.36608337187982265</v>
      </c>
      <c r="AC1711" t="s">
        <v>708</v>
      </c>
      <c r="AD1711">
        <v>1691.26983</v>
      </c>
      <c r="AF1711" t="s">
        <v>708</v>
      </c>
      <c r="AG1711">
        <v>-0.36608337187982265</v>
      </c>
    </row>
    <row r="1712" spans="1:33" hidden="1">
      <c r="A1712" s="851" t="s">
        <v>5144</v>
      </c>
      <c r="B1712" s="851" t="s">
        <v>708</v>
      </c>
      <c r="C1712" s="854">
        <v>254.56186</v>
      </c>
      <c r="D1712" s="854">
        <v>196.49028999999999</v>
      </c>
      <c r="E1712" s="855">
        <v>-0.22812360814774058</v>
      </c>
      <c r="F1712" s="854">
        <v>8444.7533800000001</v>
      </c>
      <c r="G1712" s="854">
        <v>8719.1350600000005</v>
      </c>
      <c r="H1712" s="855">
        <v>3.2491378688432437E-2</v>
      </c>
      <c r="I1712" s="854">
        <v>7508.1401100000003</v>
      </c>
      <c r="J1712" s="855">
        <v>0.1612909365379438</v>
      </c>
      <c r="K1712" s="854">
        <v>45208.302009999999</v>
      </c>
      <c r="L1712" s="854">
        <v>48733.203179999997</v>
      </c>
      <c r="M1712" s="855">
        <v>7.7970218151973469E-2</v>
      </c>
      <c r="O1712" t="s">
        <v>708</v>
      </c>
      <c r="P1712">
        <v>254.56186</v>
      </c>
      <c r="Q1712">
        <v>196.49028999999999</v>
      </c>
      <c r="R1712">
        <v>-0.22812360814774058</v>
      </c>
      <c r="S1712">
        <v>8444.7533800000001</v>
      </c>
      <c r="T1712">
        <v>8719.1350600000005</v>
      </c>
      <c r="U1712">
        <v>3.2491378688432437E-2</v>
      </c>
      <c r="V1712">
        <v>7508.1401100000003</v>
      </c>
      <c r="W1712">
        <v>0.1612909365379438</v>
      </c>
      <c r="X1712">
        <v>45208.302009999999</v>
      </c>
      <c r="Y1712">
        <v>48733.203179999997</v>
      </c>
      <c r="Z1712">
        <v>7.7970218151973469E-2</v>
      </c>
      <c r="AC1712" t="s">
        <v>708</v>
      </c>
      <c r="AD1712">
        <v>48733.203179999997</v>
      </c>
      <c r="AF1712" t="s">
        <v>708</v>
      </c>
      <c r="AG1712">
        <v>7.7970218151973469E-2</v>
      </c>
    </row>
    <row r="1713" spans="1:33" hidden="1">
      <c r="A1713" s="851" t="s">
        <v>5145</v>
      </c>
      <c r="B1713" s="851" t="s">
        <v>708</v>
      </c>
      <c r="C1713" s="854">
        <v>0</v>
      </c>
      <c r="D1713" s="854">
        <v>0</v>
      </c>
      <c r="E1713" s="855" t="s">
        <v>1082</v>
      </c>
      <c r="F1713" s="854">
        <v>92.946610000000007</v>
      </c>
      <c r="G1713" s="854">
        <v>55.360950000000003</v>
      </c>
      <c r="H1713" s="855">
        <v>-0.40437903006898268</v>
      </c>
      <c r="I1713" s="854">
        <v>39.405720000000002</v>
      </c>
      <c r="J1713" s="855">
        <v>0.40489629424357676</v>
      </c>
      <c r="K1713" s="854">
        <v>454.91251999999997</v>
      </c>
      <c r="L1713" s="854">
        <v>278.32916</v>
      </c>
      <c r="M1713" s="855">
        <v>-0.38816992770390224</v>
      </c>
      <c r="O1713" t="s">
        <v>708</v>
      </c>
      <c r="P1713">
        <v>0</v>
      </c>
      <c r="Q1713">
        <v>0</v>
      </c>
      <c r="R1713" t="s">
        <v>1082</v>
      </c>
      <c r="S1713">
        <v>92.946610000000007</v>
      </c>
      <c r="T1713">
        <v>55.360950000000003</v>
      </c>
      <c r="U1713">
        <v>-0.40437903006898268</v>
      </c>
      <c r="V1713">
        <v>39.405720000000002</v>
      </c>
      <c r="W1713">
        <v>0.40489629424357676</v>
      </c>
      <c r="X1713">
        <v>454.91251999999997</v>
      </c>
      <c r="Y1713">
        <v>278.32916</v>
      </c>
      <c r="Z1713">
        <v>-0.38816992770390224</v>
      </c>
      <c r="AC1713" t="s">
        <v>708</v>
      </c>
      <c r="AD1713">
        <v>278.32916</v>
      </c>
      <c r="AF1713" t="s">
        <v>708</v>
      </c>
      <c r="AG1713">
        <v>-0.38816992770390224</v>
      </c>
    </row>
    <row r="1714" spans="1:33" hidden="1">
      <c r="A1714" s="852" t="s">
        <v>735</v>
      </c>
      <c r="B1714" s="852" t="s">
        <v>708</v>
      </c>
      <c r="C1714" s="856">
        <v>1347.97702</v>
      </c>
      <c r="D1714" s="856">
        <v>612.15930000000003</v>
      </c>
      <c r="E1714" s="857">
        <v>-0.5458681484050818</v>
      </c>
      <c r="F1714" s="856">
        <v>45263.08352</v>
      </c>
      <c r="G1714" s="856">
        <v>57151.608630000002</v>
      </c>
      <c r="H1714" s="857">
        <v>0.26265389331566258</v>
      </c>
      <c r="I1714" s="856">
        <v>56300.176870000003</v>
      </c>
      <c r="J1714" s="857">
        <v>1.5123074337155318E-2</v>
      </c>
      <c r="K1714" s="856">
        <v>406454.81790000002</v>
      </c>
      <c r="L1714" s="856">
        <v>410610.46507999999</v>
      </c>
      <c r="M1714" s="857">
        <v>1.0224130695437816E-2</v>
      </c>
      <c r="O1714" t="s">
        <v>708</v>
      </c>
      <c r="P1714">
        <v>1347.97702</v>
      </c>
      <c r="Q1714">
        <v>612.15930000000003</v>
      </c>
      <c r="R1714">
        <v>-0.5458681484050818</v>
      </c>
      <c r="S1714">
        <v>45263.08352</v>
      </c>
      <c r="T1714">
        <v>57151.608630000002</v>
      </c>
      <c r="U1714">
        <v>0.26265389331566258</v>
      </c>
      <c r="V1714">
        <v>56300.176870000003</v>
      </c>
      <c r="W1714">
        <v>1.5123074337155318E-2</v>
      </c>
      <c r="X1714">
        <v>406454.81790000002</v>
      </c>
      <c r="Y1714">
        <v>410610.46507999999</v>
      </c>
      <c r="Z1714">
        <v>1.0224130695437816E-2</v>
      </c>
      <c r="AC1714" t="s">
        <v>708</v>
      </c>
      <c r="AD1714">
        <v>410610.46507999999</v>
      </c>
      <c r="AF1714" t="s">
        <v>708</v>
      </c>
      <c r="AG1714">
        <v>1.0224130695437816E-2</v>
      </c>
    </row>
    <row r="1715" spans="1:33" hidden="1">
      <c r="A1715" s="851" t="s">
        <v>5119</v>
      </c>
      <c r="B1715" s="851" t="s">
        <v>5106</v>
      </c>
      <c r="C1715" s="854">
        <v>80.642269999999996</v>
      </c>
      <c r="D1715" s="854">
        <v>0.47178999999999999</v>
      </c>
      <c r="E1715" s="855">
        <v>-0.99414959425125304</v>
      </c>
      <c r="F1715" s="854">
        <v>931.18781000000001</v>
      </c>
      <c r="G1715" s="854">
        <v>622.55849999999998</v>
      </c>
      <c r="H1715" s="855">
        <v>-0.331436157868089</v>
      </c>
      <c r="I1715" s="854">
        <v>1072.7422799999999</v>
      </c>
      <c r="J1715" s="855">
        <v>-0.41965697483276221</v>
      </c>
      <c r="K1715" s="854">
        <v>12521.94513</v>
      </c>
      <c r="L1715" s="854">
        <v>8194.6162299999996</v>
      </c>
      <c r="M1715" s="855">
        <v>-0.34557960884468442</v>
      </c>
      <c r="O1715" t="s">
        <v>5106</v>
      </c>
      <c r="P1715">
        <v>80.642269999999996</v>
      </c>
      <c r="Q1715">
        <v>0.47178999999999999</v>
      </c>
      <c r="R1715">
        <v>-0.99414959425125304</v>
      </c>
      <c r="S1715">
        <v>931.18781000000001</v>
      </c>
      <c r="T1715">
        <v>622.55849999999998</v>
      </c>
      <c r="U1715">
        <v>-0.331436157868089</v>
      </c>
      <c r="V1715">
        <v>1072.7422799999999</v>
      </c>
      <c r="W1715">
        <v>-0.41965697483276221</v>
      </c>
      <c r="X1715">
        <v>12521.94513</v>
      </c>
      <c r="Y1715">
        <v>8194.6162299999996</v>
      </c>
      <c r="Z1715">
        <v>-0.34557960884468442</v>
      </c>
      <c r="AC1715" t="s">
        <v>5106</v>
      </c>
      <c r="AD1715">
        <v>8194.6162299999996</v>
      </c>
      <c r="AF1715" t="s">
        <v>5106</v>
      </c>
      <c r="AG1715">
        <v>-0.34557960884468442</v>
      </c>
    </row>
    <row r="1716" spans="1:33" hidden="1">
      <c r="A1716" s="851" t="s">
        <v>5120</v>
      </c>
      <c r="B1716" s="851" t="s">
        <v>5106</v>
      </c>
      <c r="C1716" s="854">
        <v>66.042969999999997</v>
      </c>
      <c r="D1716" s="854">
        <v>10.0425</v>
      </c>
      <c r="E1716" s="855">
        <v>-0.84793990942563602</v>
      </c>
      <c r="F1716" s="854">
        <v>1488.3015600000001</v>
      </c>
      <c r="G1716" s="854">
        <v>1009.31745</v>
      </c>
      <c r="H1716" s="855">
        <v>-0.32183270035677447</v>
      </c>
      <c r="I1716" s="854">
        <v>1262.33293</v>
      </c>
      <c r="J1716" s="855">
        <v>-0.20043482506631594</v>
      </c>
      <c r="K1716" s="854">
        <v>14046.75697</v>
      </c>
      <c r="L1716" s="854">
        <v>12488.274170000001</v>
      </c>
      <c r="M1716" s="855">
        <v>-0.11094965217441222</v>
      </c>
      <c r="O1716" t="s">
        <v>5106</v>
      </c>
      <c r="P1716">
        <v>66.042969999999997</v>
      </c>
      <c r="Q1716">
        <v>10.0425</v>
      </c>
      <c r="R1716">
        <v>-0.84793990942563602</v>
      </c>
      <c r="S1716">
        <v>1488.3015600000001</v>
      </c>
      <c r="T1716">
        <v>1009.31745</v>
      </c>
      <c r="U1716">
        <v>-0.32183270035677447</v>
      </c>
      <c r="V1716">
        <v>1262.33293</v>
      </c>
      <c r="W1716">
        <v>-0.20043482506631594</v>
      </c>
      <c r="X1716">
        <v>14046.75697</v>
      </c>
      <c r="Y1716">
        <v>12488.274170000001</v>
      </c>
      <c r="Z1716">
        <v>-0.11094965217441222</v>
      </c>
      <c r="AC1716" t="s">
        <v>5106</v>
      </c>
      <c r="AD1716">
        <v>12488.274170000001</v>
      </c>
      <c r="AF1716" t="s">
        <v>5106</v>
      </c>
      <c r="AG1716">
        <v>-0.11094965217441222</v>
      </c>
    </row>
    <row r="1717" spans="1:33" hidden="1">
      <c r="A1717" s="851" t="s">
        <v>5121</v>
      </c>
      <c r="B1717" s="851" t="s">
        <v>5106</v>
      </c>
      <c r="C1717" s="854">
        <v>444.85187999999999</v>
      </c>
      <c r="D1717" s="854">
        <v>32.752400000000002</v>
      </c>
      <c r="E1717" s="855">
        <v>-0.92637459461787597</v>
      </c>
      <c r="F1717" s="854">
        <v>6907.1284800000003</v>
      </c>
      <c r="G1717" s="854">
        <v>6131.9629599999998</v>
      </c>
      <c r="H1717" s="855">
        <v>-0.11222688592582841</v>
      </c>
      <c r="I1717" s="854">
        <v>11485.80337</v>
      </c>
      <c r="J1717" s="855">
        <v>-0.46612676863194469</v>
      </c>
      <c r="K1717" s="854">
        <v>76655.918300000005</v>
      </c>
      <c r="L1717" s="854">
        <v>89390.895269999994</v>
      </c>
      <c r="M1717" s="855">
        <v>0.16613168627320429</v>
      </c>
      <c r="O1717" t="s">
        <v>5106</v>
      </c>
      <c r="P1717">
        <v>444.85187999999999</v>
      </c>
      <c r="Q1717">
        <v>32.752400000000002</v>
      </c>
      <c r="R1717">
        <v>-0.92637459461787597</v>
      </c>
      <c r="S1717">
        <v>6907.1284800000003</v>
      </c>
      <c r="T1717">
        <v>6131.9629599999998</v>
      </c>
      <c r="U1717">
        <v>-0.11222688592582841</v>
      </c>
      <c r="V1717">
        <v>11485.80337</v>
      </c>
      <c r="W1717">
        <v>-0.46612676863194469</v>
      </c>
      <c r="X1717">
        <v>76655.918300000005</v>
      </c>
      <c r="Y1717">
        <v>89390.895269999994</v>
      </c>
      <c r="Z1717">
        <v>0.16613168627320429</v>
      </c>
      <c r="AC1717" t="s">
        <v>5106</v>
      </c>
      <c r="AD1717">
        <v>89390.895269999994</v>
      </c>
      <c r="AF1717" t="s">
        <v>5106</v>
      </c>
      <c r="AG1717">
        <v>0.16613168627320429</v>
      </c>
    </row>
    <row r="1718" spans="1:33" hidden="1">
      <c r="A1718" s="851" t="s">
        <v>5122</v>
      </c>
      <c r="B1718" s="851" t="s">
        <v>5106</v>
      </c>
      <c r="C1718" s="854">
        <v>188.40591000000001</v>
      </c>
      <c r="D1718" s="854">
        <v>3.75563</v>
      </c>
      <c r="E1718" s="855">
        <v>-0.98006628348335778</v>
      </c>
      <c r="F1718" s="854">
        <v>1275.9034300000001</v>
      </c>
      <c r="G1718" s="854">
        <v>1064.23063</v>
      </c>
      <c r="H1718" s="855">
        <v>-0.16590032993327719</v>
      </c>
      <c r="I1718" s="854">
        <v>1528.82798</v>
      </c>
      <c r="J1718" s="855">
        <v>-0.30389118728714004</v>
      </c>
      <c r="K1718" s="854">
        <v>21384.401819999999</v>
      </c>
      <c r="L1718" s="854">
        <v>20660.389289999999</v>
      </c>
      <c r="M1718" s="855">
        <v>-3.3857039167813352E-2</v>
      </c>
      <c r="O1718" t="s">
        <v>5106</v>
      </c>
      <c r="P1718">
        <v>188.40591000000001</v>
      </c>
      <c r="Q1718">
        <v>3.75563</v>
      </c>
      <c r="R1718">
        <v>-0.98006628348335778</v>
      </c>
      <c r="S1718">
        <v>1275.9034300000001</v>
      </c>
      <c r="T1718">
        <v>1064.23063</v>
      </c>
      <c r="U1718">
        <v>-0.16590032993327719</v>
      </c>
      <c r="V1718">
        <v>1528.82798</v>
      </c>
      <c r="W1718">
        <v>-0.30389118728714004</v>
      </c>
      <c r="X1718">
        <v>21384.401819999999</v>
      </c>
      <c r="Y1718">
        <v>20660.389289999999</v>
      </c>
      <c r="Z1718">
        <v>-3.3857039167813352E-2</v>
      </c>
      <c r="AC1718" t="s">
        <v>5106</v>
      </c>
      <c r="AD1718">
        <v>20660.389289999999</v>
      </c>
      <c r="AF1718" t="s">
        <v>5106</v>
      </c>
      <c r="AG1718">
        <v>-3.3857039167813352E-2</v>
      </c>
    </row>
    <row r="1719" spans="1:33" hidden="1">
      <c r="A1719" s="851" t="s">
        <v>5123</v>
      </c>
      <c r="B1719" s="851" t="s">
        <v>5106</v>
      </c>
      <c r="C1719" s="854">
        <v>0</v>
      </c>
      <c r="D1719" s="854">
        <v>0</v>
      </c>
      <c r="E1719" s="855" t="s">
        <v>1082</v>
      </c>
      <c r="F1719" s="854">
        <v>0.47305999999999998</v>
      </c>
      <c r="G1719" s="854">
        <v>0</v>
      </c>
      <c r="H1719" s="855">
        <v>-1</v>
      </c>
      <c r="I1719" s="854">
        <v>8.6276399999999995</v>
      </c>
      <c r="J1719" s="855">
        <v>-1</v>
      </c>
      <c r="K1719" s="854">
        <v>34.53772</v>
      </c>
      <c r="L1719" s="854">
        <v>51.003990000000002</v>
      </c>
      <c r="M1719" s="855">
        <v>0.47676192869708833</v>
      </c>
      <c r="O1719" t="s">
        <v>5106</v>
      </c>
      <c r="P1719">
        <v>0</v>
      </c>
      <c r="Q1719">
        <v>0</v>
      </c>
      <c r="R1719" t="s">
        <v>1082</v>
      </c>
      <c r="S1719">
        <v>0.47305999999999998</v>
      </c>
      <c r="T1719">
        <v>0</v>
      </c>
      <c r="U1719">
        <v>-1</v>
      </c>
      <c r="V1719">
        <v>8.6276399999999995</v>
      </c>
      <c r="W1719">
        <v>-1</v>
      </c>
      <c r="X1719">
        <v>34.53772</v>
      </c>
      <c r="Y1719">
        <v>51.003990000000002</v>
      </c>
      <c r="Z1719">
        <v>0.47676192869708833</v>
      </c>
      <c r="AC1719" t="s">
        <v>5106</v>
      </c>
      <c r="AD1719">
        <v>51.003990000000002</v>
      </c>
      <c r="AF1719" t="s">
        <v>5106</v>
      </c>
      <c r="AG1719">
        <v>0.47676192869708833</v>
      </c>
    </row>
    <row r="1720" spans="1:33">
      <c r="A1720" s="851" t="s">
        <v>5124</v>
      </c>
      <c r="B1720" s="851" t="s">
        <v>5106</v>
      </c>
      <c r="C1720" s="854">
        <v>1180.1827699999999</v>
      </c>
      <c r="D1720" s="854">
        <v>489.19585999999998</v>
      </c>
      <c r="E1720" s="855">
        <v>-0.58549144044866885</v>
      </c>
      <c r="F1720" s="854">
        <v>15410.74747</v>
      </c>
      <c r="G1720" s="854">
        <v>16426.41287</v>
      </c>
      <c r="H1720" s="855">
        <v>6.5906303505212094E-2</v>
      </c>
      <c r="I1720" s="854">
        <v>16713.362349999999</v>
      </c>
      <c r="J1720" s="855">
        <v>-1.7168866083968948E-2</v>
      </c>
      <c r="K1720" s="854">
        <v>132773.99178000001</v>
      </c>
      <c r="L1720" s="854">
        <v>159573.59273999999</v>
      </c>
      <c r="M1720" s="855">
        <v>0.20184375419250489</v>
      </c>
      <c r="O1720" t="s">
        <v>5106</v>
      </c>
      <c r="P1720">
        <v>1180.1827699999999</v>
      </c>
      <c r="Q1720">
        <v>489.19585999999998</v>
      </c>
      <c r="R1720">
        <v>-0.58549144044866885</v>
      </c>
      <c r="S1720">
        <v>15410.74747</v>
      </c>
      <c r="T1720">
        <v>16426.41287</v>
      </c>
      <c r="U1720">
        <v>6.5906303505212094E-2</v>
      </c>
      <c r="V1720">
        <v>16713.362349999999</v>
      </c>
      <c r="W1720">
        <v>-1.7168866083968948E-2</v>
      </c>
      <c r="X1720">
        <v>132773.99178000001</v>
      </c>
      <c r="Y1720">
        <v>159573.59273999999</v>
      </c>
      <c r="Z1720">
        <v>0.20184375419250489</v>
      </c>
      <c r="AC1720" t="s">
        <v>5106</v>
      </c>
      <c r="AD1720">
        <v>159573.59273999999</v>
      </c>
      <c r="AF1720" t="s">
        <v>5106</v>
      </c>
      <c r="AG1720">
        <v>0.20184375419250489</v>
      </c>
    </row>
    <row r="1721" spans="1:33" hidden="1">
      <c r="A1721" s="851" t="s">
        <v>5125</v>
      </c>
      <c r="B1721" s="851" t="s">
        <v>5106</v>
      </c>
      <c r="C1721" s="854">
        <v>0</v>
      </c>
      <c r="D1721" s="854">
        <v>0</v>
      </c>
      <c r="E1721" s="855" t="s">
        <v>1082</v>
      </c>
      <c r="F1721" s="854">
        <v>3.4842399999999998</v>
      </c>
      <c r="G1721" s="854">
        <v>0.49471999999999999</v>
      </c>
      <c r="H1721" s="855">
        <v>-0.85801207723922579</v>
      </c>
      <c r="I1721" s="854">
        <v>0</v>
      </c>
      <c r="J1721" s="855" t="s">
        <v>1082</v>
      </c>
      <c r="K1721" s="854">
        <v>5.8909399999999996</v>
      </c>
      <c r="L1721" s="854">
        <v>7.8258200000000002</v>
      </c>
      <c r="M1721" s="855">
        <v>0.3284501285024124</v>
      </c>
      <c r="O1721" t="s">
        <v>5106</v>
      </c>
      <c r="P1721">
        <v>0</v>
      </c>
      <c r="Q1721">
        <v>0</v>
      </c>
      <c r="R1721" t="s">
        <v>1082</v>
      </c>
      <c r="S1721">
        <v>3.4842399999999998</v>
      </c>
      <c r="T1721">
        <v>0.49471999999999999</v>
      </c>
      <c r="U1721">
        <v>-0.85801207723922579</v>
      </c>
      <c r="V1721">
        <v>0</v>
      </c>
      <c r="W1721" t="s">
        <v>1082</v>
      </c>
      <c r="X1721">
        <v>5.8909399999999996</v>
      </c>
      <c r="Y1721">
        <v>7.8258200000000002</v>
      </c>
      <c r="Z1721">
        <v>0.3284501285024124</v>
      </c>
      <c r="AC1721" t="s">
        <v>5106</v>
      </c>
      <c r="AD1721">
        <v>7.8258200000000002</v>
      </c>
      <c r="AF1721" t="s">
        <v>5106</v>
      </c>
      <c r="AG1721">
        <v>0.3284501285024124</v>
      </c>
    </row>
    <row r="1722" spans="1:33" hidden="1">
      <c r="A1722" s="851" t="s">
        <v>5126</v>
      </c>
      <c r="B1722" s="851" t="s">
        <v>5106</v>
      </c>
      <c r="C1722" s="854">
        <v>0</v>
      </c>
      <c r="D1722" s="854">
        <v>0</v>
      </c>
      <c r="E1722" s="855" t="s">
        <v>1082</v>
      </c>
      <c r="F1722" s="854">
        <v>0</v>
      </c>
      <c r="G1722" s="854">
        <v>0</v>
      </c>
      <c r="H1722" s="855" t="s">
        <v>1082</v>
      </c>
      <c r="I1722" s="854">
        <v>0</v>
      </c>
      <c r="J1722" s="855" t="s">
        <v>1082</v>
      </c>
      <c r="K1722" s="854">
        <v>0</v>
      </c>
      <c r="L1722" s="854">
        <v>143.59787</v>
      </c>
      <c r="M1722" s="855" t="s">
        <v>1082</v>
      </c>
      <c r="O1722" t="s">
        <v>5106</v>
      </c>
      <c r="P1722">
        <v>0</v>
      </c>
      <c r="Q1722">
        <v>0</v>
      </c>
      <c r="R1722" t="s">
        <v>1082</v>
      </c>
      <c r="S1722">
        <v>0</v>
      </c>
      <c r="T1722">
        <v>0</v>
      </c>
      <c r="U1722" t="s">
        <v>1082</v>
      </c>
      <c r="V1722">
        <v>0</v>
      </c>
      <c r="W1722" t="s">
        <v>1082</v>
      </c>
      <c r="X1722">
        <v>0</v>
      </c>
      <c r="Y1722">
        <v>143.59787</v>
      </c>
      <c r="Z1722" t="s">
        <v>1082</v>
      </c>
      <c r="AC1722" t="s">
        <v>5106</v>
      </c>
      <c r="AD1722">
        <v>143.59787</v>
      </c>
      <c r="AF1722" t="s">
        <v>5106</v>
      </c>
      <c r="AG1722" t="s">
        <v>1082</v>
      </c>
    </row>
    <row r="1723" spans="1:33" hidden="1">
      <c r="A1723" s="851" t="s">
        <v>5127</v>
      </c>
      <c r="B1723" s="851" t="s">
        <v>5106</v>
      </c>
      <c r="C1723" s="854">
        <v>0</v>
      </c>
      <c r="D1723" s="854">
        <v>0</v>
      </c>
      <c r="E1723" s="855" t="s">
        <v>1082</v>
      </c>
      <c r="F1723" s="854">
        <v>26.841049999999999</v>
      </c>
      <c r="G1723" s="854">
        <v>1.0494600000000001</v>
      </c>
      <c r="H1723" s="855">
        <v>-0.96090093345826633</v>
      </c>
      <c r="I1723" s="854">
        <v>26.676380000000002</v>
      </c>
      <c r="J1723" s="855">
        <v>-0.96065957974807681</v>
      </c>
      <c r="K1723" s="854">
        <v>1440.2121299999999</v>
      </c>
      <c r="L1723" s="854">
        <v>81.569280000000006</v>
      </c>
      <c r="M1723" s="855">
        <v>-0.94336301000325551</v>
      </c>
      <c r="O1723" t="s">
        <v>5106</v>
      </c>
      <c r="P1723">
        <v>0</v>
      </c>
      <c r="Q1723">
        <v>0</v>
      </c>
      <c r="R1723" t="s">
        <v>1082</v>
      </c>
      <c r="S1723">
        <v>26.841049999999999</v>
      </c>
      <c r="T1723">
        <v>1.0494600000000001</v>
      </c>
      <c r="U1723">
        <v>-0.96090093345826633</v>
      </c>
      <c r="V1723">
        <v>26.676380000000002</v>
      </c>
      <c r="W1723">
        <v>-0.96065957974807681</v>
      </c>
      <c r="X1723">
        <v>1440.2121299999999</v>
      </c>
      <c r="Y1723">
        <v>81.569280000000006</v>
      </c>
      <c r="Z1723">
        <v>-0.94336301000325551</v>
      </c>
      <c r="AC1723" t="s">
        <v>5106</v>
      </c>
      <c r="AD1723">
        <v>81.569280000000006</v>
      </c>
      <c r="AF1723" t="s">
        <v>5106</v>
      </c>
      <c r="AG1723">
        <v>-0.94336301000325551</v>
      </c>
    </row>
    <row r="1724" spans="1:33" hidden="1">
      <c r="A1724" s="851" t="s">
        <v>5128</v>
      </c>
      <c r="B1724" s="851" t="s">
        <v>5106</v>
      </c>
      <c r="C1724" s="854">
        <v>1659.2655500000001</v>
      </c>
      <c r="D1724" s="854">
        <v>19.59845</v>
      </c>
      <c r="E1724" s="855">
        <v>-0.98818847893274231</v>
      </c>
      <c r="F1724" s="854">
        <v>18611.84821</v>
      </c>
      <c r="G1724" s="854">
        <v>19091.74913</v>
      </c>
      <c r="H1724" s="855">
        <v>2.5784699863506955E-2</v>
      </c>
      <c r="I1724" s="854">
        <v>16642.248769999998</v>
      </c>
      <c r="J1724" s="855">
        <v>0.14718565945340112</v>
      </c>
      <c r="K1724" s="854">
        <v>162397.13498</v>
      </c>
      <c r="L1724" s="854">
        <v>162546.11296</v>
      </c>
      <c r="M1724" s="855">
        <v>9.1736827757671335E-4</v>
      </c>
      <c r="O1724" t="s">
        <v>5106</v>
      </c>
      <c r="P1724">
        <v>1659.2655500000001</v>
      </c>
      <c r="Q1724">
        <v>19.59845</v>
      </c>
      <c r="R1724">
        <v>-0.98818847893274231</v>
      </c>
      <c r="S1724">
        <v>18611.84821</v>
      </c>
      <c r="T1724">
        <v>19091.74913</v>
      </c>
      <c r="U1724">
        <v>2.5784699863506955E-2</v>
      </c>
      <c r="V1724">
        <v>16642.248769999998</v>
      </c>
      <c r="W1724">
        <v>0.14718565945340112</v>
      </c>
      <c r="X1724">
        <v>162397.13498</v>
      </c>
      <c r="Y1724">
        <v>162546.11296</v>
      </c>
      <c r="Z1724">
        <v>9.1736827757671335E-4</v>
      </c>
      <c r="AC1724" t="s">
        <v>5106</v>
      </c>
      <c r="AD1724">
        <v>162546.11296</v>
      </c>
      <c r="AF1724" t="s">
        <v>5106</v>
      </c>
      <c r="AG1724">
        <v>9.1736827757671335E-4</v>
      </c>
    </row>
    <row r="1725" spans="1:33" hidden="1">
      <c r="A1725" s="851" t="s">
        <v>5129</v>
      </c>
      <c r="B1725" s="851" t="s">
        <v>5106</v>
      </c>
      <c r="C1725" s="854">
        <v>147.47183999999999</v>
      </c>
      <c r="D1725" s="854">
        <v>0</v>
      </c>
      <c r="E1725" s="855">
        <v>-1</v>
      </c>
      <c r="F1725" s="854">
        <v>1537.8224499999999</v>
      </c>
      <c r="G1725" s="854">
        <v>1555.1824899999999</v>
      </c>
      <c r="H1725" s="855">
        <v>1.1288715417049566E-2</v>
      </c>
      <c r="I1725" s="854">
        <v>1331.43346</v>
      </c>
      <c r="J1725" s="855">
        <v>0.16805122953722362</v>
      </c>
      <c r="K1725" s="854">
        <v>9675.3784500000002</v>
      </c>
      <c r="L1725" s="854">
        <v>15554.412909999999</v>
      </c>
      <c r="M1725" s="855">
        <v>0.60762837240748957</v>
      </c>
      <c r="O1725" t="s">
        <v>5106</v>
      </c>
      <c r="P1725">
        <v>147.47183999999999</v>
      </c>
      <c r="Q1725">
        <v>0</v>
      </c>
      <c r="R1725">
        <v>-1</v>
      </c>
      <c r="S1725">
        <v>1537.8224499999999</v>
      </c>
      <c r="T1725">
        <v>1555.1824899999999</v>
      </c>
      <c r="U1725">
        <v>1.1288715417049566E-2</v>
      </c>
      <c r="V1725">
        <v>1331.43346</v>
      </c>
      <c r="W1725">
        <v>0.16805122953722362</v>
      </c>
      <c r="X1725">
        <v>9675.3784500000002</v>
      </c>
      <c r="Y1725">
        <v>15554.412909999999</v>
      </c>
      <c r="Z1725">
        <v>0.60762837240748957</v>
      </c>
      <c r="AC1725" t="s">
        <v>5106</v>
      </c>
      <c r="AD1725">
        <v>15554.412909999999</v>
      </c>
      <c r="AF1725" t="s">
        <v>5106</v>
      </c>
      <c r="AG1725">
        <v>0.60762837240748957</v>
      </c>
    </row>
    <row r="1726" spans="1:33" hidden="1">
      <c r="A1726" s="851" t="s">
        <v>5130</v>
      </c>
      <c r="B1726" s="851" t="s">
        <v>5106</v>
      </c>
      <c r="C1726" s="854">
        <v>247.78236000000001</v>
      </c>
      <c r="D1726" s="854">
        <v>0.94276000000000004</v>
      </c>
      <c r="E1726" s="855">
        <v>-0.99619520937648665</v>
      </c>
      <c r="F1726" s="854">
        <v>4596.6519399999997</v>
      </c>
      <c r="G1726" s="854">
        <v>2211.1943900000001</v>
      </c>
      <c r="H1726" s="855">
        <v>-0.51895544434021246</v>
      </c>
      <c r="I1726" s="854">
        <v>3260.0666700000002</v>
      </c>
      <c r="J1726" s="855">
        <v>-0.32173338344641889</v>
      </c>
      <c r="K1726" s="854">
        <v>42010.466130000001</v>
      </c>
      <c r="L1726" s="854">
        <v>39620.313199999997</v>
      </c>
      <c r="M1726" s="855">
        <v>-5.6894225420012101E-2</v>
      </c>
      <c r="O1726" t="s">
        <v>5106</v>
      </c>
      <c r="P1726">
        <v>247.78236000000001</v>
      </c>
      <c r="Q1726">
        <v>0.94276000000000004</v>
      </c>
      <c r="R1726">
        <v>-0.99619520937648665</v>
      </c>
      <c r="S1726">
        <v>4596.6519399999997</v>
      </c>
      <c r="T1726">
        <v>2211.1943900000001</v>
      </c>
      <c r="U1726">
        <v>-0.51895544434021246</v>
      </c>
      <c r="V1726">
        <v>3260.0666700000002</v>
      </c>
      <c r="W1726">
        <v>-0.32173338344641889</v>
      </c>
      <c r="X1726">
        <v>42010.466130000001</v>
      </c>
      <c r="Y1726">
        <v>39620.313199999997</v>
      </c>
      <c r="Z1726">
        <v>-5.6894225420012101E-2</v>
      </c>
      <c r="AC1726" t="s">
        <v>5106</v>
      </c>
      <c r="AD1726">
        <v>39620.313199999997</v>
      </c>
      <c r="AF1726" t="s">
        <v>5106</v>
      </c>
      <c r="AG1726">
        <v>-5.6894225420012101E-2</v>
      </c>
    </row>
    <row r="1727" spans="1:33" hidden="1">
      <c r="A1727" s="851" t="s">
        <v>5131</v>
      </c>
      <c r="B1727" s="851" t="s">
        <v>5106</v>
      </c>
      <c r="C1727" s="854">
        <v>1129.74044</v>
      </c>
      <c r="D1727" s="854">
        <v>33.609430000000003</v>
      </c>
      <c r="E1727" s="855">
        <v>-0.97025030811502155</v>
      </c>
      <c r="F1727" s="854">
        <v>12408.145699999999</v>
      </c>
      <c r="G1727" s="854">
        <v>10806.5924</v>
      </c>
      <c r="H1727" s="855">
        <v>-0.12907273485674819</v>
      </c>
      <c r="I1727" s="854">
        <v>11150.671969999999</v>
      </c>
      <c r="J1727" s="855">
        <v>-3.0857294603026553E-2</v>
      </c>
      <c r="K1727" s="854">
        <v>125334.02529000001</v>
      </c>
      <c r="L1727" s="854">
        <v>124419.86468</v>
      </c>
      <c r="M1727" s="855">
        <v>-7.2937943857209753E-3</v>
      </c>
      <c r="O1727" t="s">
        <v>5106</v>
      </c>
      <c r="P1727">
        <v>1129.74044</v>
      </c>
      <c r="Q1727">
        <v>33.609430000000003</v>
      </c>
      <c r="R1727">
        <v>-0.97025030811502155</v>
      </c>
      <c r="S1727">
        <v>12408.145699999999</v>
      </c>
      <c r="T1727">
        <v>10806.5924</v>
      </c>
      <c r="U1727">
        <v>-0.12907273485674819</v>
      </c>
      <c r="V1727">
        <v>11150.671969999999</v>
      </c>
      <c r="W1727">
        <v>-3.0857294603026553E-2</v>
      </c>
      <c r="X1727">
        <v>125334.02529000001</v>
      </c>
      <c r="Y1727">
        <v>124419.86468</v>
      </c>
      <c r="Z1727">
        <v>-7.2937943857209753E-3</v>
      </c>
      <c r="AC1727" t="s">
        <v>5106</v>
      </c>
      <c r="AD1727">
        <v>124419.86468</v>
      </c>
      <c r="AF1727" t="s">
        <v>5106</v>
      </c>
      <c r="AG1727">
        <v>-7.2937943857209753E-3</v>
      </c>
    </row>
    <row r="1728" spans="1:33" hidden="1">
      <c r="A1728" s="851" t="s">
        <v>5132</v>
      </c>
      <c r="B1728" s="851" t="s">
        <v>5106</v>
      </c>
      <c r="C1728" s="854">
        <v>0</v>
      </c>
      <c r="D1728" s="854">
        <v>0</v>
      </c>
      <c r="E1728" s="855" t="s">
        <v>1082</v>
      </c>
      <c r="F1728" s="854">
        <v>11.284000000000001</v>
      </c>
      <c r="G1728" s="854">
        <v>7.6162200000000002</v>
      </c>
      <c r="H1728" s="855">
        <v>-0.3250425381070543</v>
      </c>
      <c r="I1728" s="854">
        <v>0</v>
      </c>
      <c r="J1728" s="855" t="s">
        <v>1082</v>
      </c>
      <c r="K1728" s="854">
        <v>42.309629999999999</v>
      </c>
      <c r="L1728" s="854">
        <v>52.263449999999999</v>
      </c>
      <c r="M1728" s="855">
        <v>0.23526133412180639</v>
      </c>
      <c r="O1728" t="s">
        <v>5106</v>
      </c>
      <c r="P1728">
        <v>0</v>
      </c>
      <c r="Q1728">
        <v>0</v>
      </c>
      <c r="R1728" t="s">
        <v>1082</v>
      </c>
      <c r="S1728">
        <v>11.284000000000001</v>
      </c>
      <c r="T1728">
        <v>7.6162200000000002</v>
      </c>
      <c r="U1728">
        <v>-0.3250425381070543</v>
      </c>
      <c r="V1728">
        <v>0</v>
      </c>
      <c r="W1728" t="s">
        <v>1082</v>
      </c>
      <c r="X1728">
        <v>42.309629999999999</v>
      </c>
      <c r="Y1728">
        <v>52.263449999999999</v>
      </c>
      <c r="Z1728">
        <v>0.23526133412180639</v>
      </c>
      <c r="AC1728" t="s">
        <v>5106</v>
      </c>
      <c r="AD1728">
        <v>52.263449999999999</v>
      </c>
      <c r="AF1728" t="s">
        <v>5106</v>
      </c>
      <c r="AG1728">
        <v>0.23526133412180639</v>
      </c>
    </row>
    <row r="1729" spans="1:33" hidden="1">
      <c r="A1729" s="851" t="s">
        <v>5133</v>
      </c>
      <c r="B1729" s="851" t="s">
        <v>5106</v>
      </c>
      <c r="C1729" s="854">
        <v>20.550999999999998</v>
      </c>
      <c r="D1729" s="854">
        <v>2.7513800000000002</v>
      </c>
      <c r="E1729" s="855">
        <v>-0.86611941024767647</v>
      </c>
      <c r="F1729" s="854">
        <v>775.62734999999998</v>
      </c>
      <c r="G1729" s="854">
        <v>890.38969999999995</v>
      </c>
      <c r="H1729" s="855">
        <v>0.14796067982904426</v>
      </c>
      <c r="I1729" s="854">
        <v>468.00387000000001</v>
      </c>
      <c r="J1729" s="855">
        <v>0.90252636158756538</v>
      </c>
      <c r="K1729" s="854">
        <v>8031.96389</v>
      </c>
      <c r="L1729" s="854">
        <v>6146.1159399999997</v>
      </c>
      <c r="M1729" s="855">
        <v>-0.23479288201829807</v>
      </c>
      <c r="O1729" t="s">
        <v>5106</v>
      </c>
      <c r="P1729">
        <v>20.550999999999998</v>
      </c>
      <c r="Q1729">
        <v>2.7513800000000002</v>
      </c>
      <c r="R1729">
        <v>-0.86611941024767647</v>
      </c>
      <c r="S1729">
        <v>775.62734999999998</v>
      </c>
      <c r="T1729">
        <v>890.38969999999995</v>
      </c>
      <c r="U1729">
        <v>0.14796067982904426</v>
      </c>
      <c r="V1729">
        <v>468.00387000000001</v>
      </c>
      <c r="W1729">
        <v>0.90252636158756538</v>
      </c>
      <c r="X1729">
        <v>8031.96389</v>
      </c>
      <c r="Y1729">
        <v>6146.1159399999997</v>
      </c>
      <c r="Z1729">
        <v>-0.23479288201829807</v>
      </c>
      <c r="AC1729" t="s">
        <v>5106</v>
      </c>
      <c r="AD1729">
        <v>6146.1159399999997</v>
      </c>
      <c r="AF1729" t="s">
        <v>5106</v>
      </c>
      <c r="AG1729">
        <v>-0.23479288201829807</v>
      </c>
    </row>
    <row r="1730" spans="1:33" hidden="1">
      <c r="A1730" s="851" t="s">
        <v>5134</v>
      </c>
      <c r="B1730" s="851" t="s">
        <v>5106</v>
      </c>
      <c r="C1730" s="854">
        <v>1054.0227600000001</v>
      </c>
      <c r="D1730" s="854">
        <v>22.52599</v>
      </c>
      <c r="E1730" s="855">
        <v>-0.97862855447258079</v>
      </c>
      <c r="F1730" s="854">
        <v>7755.3136299999996</v>
      </c>
      <c r="G1730" s="854">
        <v>7890.5803900000001</v>
      </c>
      <c r="H1730" s="855">
        <v>1.7441816856605952E-2</v>
      </c>
      <c r="I1730" s="854">
        <v>8258.9076800000003</v>
      </c>
      <c r="J1730" s="855">
        <v>-4.4597579276972832E-2</v>
      </c>
      <c r="K1730" s="854">
        <v>69451.715070000006</v>
      </c>
      <c r="L1730" s="854">
        <v>78621.214189999999</v>
      </c>
      <c r="M1730" s="855">
        <v>0.13202696449984153</v>
      </c>
      <c r="O1730" t="s">
        <v>5106</v>
      </c>
      <c r="P1730">
        <v>1054.0227600000001</v>
      </c>
      <c r="Q1730">
        <v>22.52599</v>
      </c>
      <c r="R1730">
        <v>-0.97862855447258079</v>
      </c>
      <c r="S1730">
        <v>7755.3136299999996</v>
      </c>
      <c r="T1730">
        <v>7890.5803900000001</v>
      </c>
      <c r="U1730">
        <v>1.7441816856605952E-2</v>
      </c>
      <c r="V1730">
        <v>8258.9076800000003</v>
      </c>
      <c r="W1730">
        <v>-4.4597579276972832E-2</v>
      </c>
      <c r="X1730">
        <v>69451.715070000006</v>
      </c>
      <c r="Y1730">
        <v>78621.214189999999</v>
      </c>
      <c r="Z1730">
        <v>0.13202696449984153</v>
      </c>
      <c r="AC1730" t="s">
        <v>5106</v>
      </c>
      <c r="AD1730">
        <v>78621.214189999999</v>
      </c>
      <c r="AF1730" t="s">
        <v>5106</v>
      </c>
      <c r="AG1730">
        <v>0.13202696449984153</v>
      </c>
    </row>
    <row r="1731" spans="1:33" hidden="1">
      <c r="A1731" s="851" t="s">
        <v>5135</v>
      </c>
      <c r="B1731" s="851" t="s">
        <v>5106</v>
      </c>
      <c r="C1731" s="854">
        <v>0</v>
      </c>
      <c r="D1731" s="854">
        <v>0</v>
      </c>
      <c r="E1731" s="855" t="s">
        <v>1082</v>
      </c>
      <c r="F1731" s="854">
        <v>392.28561999999999</v>
      </c>
      <c r="G1731" s="854">
        <v>409.79611</v>
      </c>
      <c r="H1731" s="855">
        <v>4.4637093758369328E-2</v>
      </c>
      <c r="I1731" s="854">
        <v>462.20001000000002</v>
      </c>
      <c r="J1731" s="855">
        <v>-0.11337927058893837</v>
      </c>
      <c r="K1731" s="854">
        <v>5616.79558</v>
      </c>
      <c r="L1731" s="854">
        <v>6431.9432399999996</v>
      </c>
      <c r="M1731" s="855">
        <v>0.14512681624065782</v>
      </c>
      <c r="O1731" t="s">
        <v>5106</v>
      </c>
      <c r="P1731">
        <v>0</v>
      </c>
      <c r="Q1731">
        <v>0</v>
      </c>
      <c r="R1731" t="s">
        <v>1082</v>
      </c>
      <c r="S1731">
        <v>392.28561999999999</v>
      </c>
      <c r="T1731">
        <v>409.79611</v>
      </c>
      <c r="U1731">
        <v>4.4637093758369328E-2</v>
      </c>
      <c r="V1731">
        <v>462.20001000000002</v>
      </c>
      <c r="W1731">
        <v>-0.11337927058893837</v>
      </c>
      <c r="X1731">
        <v>5616.79558</v>
      </c>
      <c r="Y1731">
        <v>6431.9432399999996</v>
      </c>
      <c r="Z1731">
        <v>0.14512681624065782</v>
      </c>
      <c r="AC1731" t="s">
        <v>5106</v>
      </c>
      <c r="AD1731">
        <v>6431.9432399999996</v>
      </c>
      <c r="AF1731" t="s">
        <v>5106</v>
      </c>
      <c r="AG1731">
        <v>0.14512681624065782</v>
      </c>
    </row>
    <row r="1732" spans="1:33" hidden="1">
      <c r="A1732" s="851" t="s">
        <v>5136</v>
      </c>
      <c r="B1732" s="851" t="s">
        <v>5106</v>
      </c>
      <c r="C1732" s="854">
        <v>65.437780000000004</v>
      </c>
      <c r="D1732" s="854">
        <v>5.1682199999999998</v>
      </c>
      <c r="E1732" s="855">
        <v>-0.92102085370255526</v>
      </c>
      <c r="F1732" s="854">
        <v>1441.8737599999999</v>
      </c>
      <c r="G1732" s="854">
        <v>1620.64661</v>
      </c>
      <c r="H1732" s="855">
        <v>0.12398647853887024</v>
      </c>
      <c r="I1732" s="854">
        <v>1615.73974</v>
      </c>
      <c r="J1732" s="855">
        <v>3.0369185571927915E-3</v>
      </c>
      <c r="K1732" s="854">
        <v>13490.732169999999</v>
      </c>
      <c r="L1732" s="854">
        <v>17019.80473</v>
      </c>
      <c r="M1732" s="855">
        <v>0.26159236693229837</v>
      </c>
      <c r="O1732" t="s">
        <v>5106</v>
      </c>
      <c r="P1732">
        <v>65.437780000000004</v>
      </c>
      <c r="Q1732">
        <v>5.1682199999999998</v>
      </c>
      <c r="R1732">
        <v>-0.92102085370255526</v>
      </c>
      <c r="S1732">
        <v>1441.8737599999999</v>
      </c>
      <c r="T1732">
        <v>1620.64661</v>
      </c>
      <c r="U1732">
        <v>0.12398647853887024</v>
      </c>
      <c r="V1732">
        <v>1615.73974</v>
      </c>
      <c r="W1732">
        <v>3.0369185571927915E-3</v>
      </c>
      <c r="X1732">
        <v>13490.732169999999</v>
      </c>
      <c r="Y1732">
        <v>17019.80473</v>
      </c>
      <c r="Z1732">
        <v>0.26159236693229837</v>
      </c>
      <c r="AC1732" t="s">
        <v>5106</v>
      </c>
      <c r="AD1732">
        <v>17019.80473</v>
      </c>
      <c r="AF1732" t="s">
        <v>5106</v>
      </c>
      <c r="AG1732">
        <v>0.26159236693229837</v>
      </c>
    </row>
    <row r="1733" spans="1:33" hidden="1">
      <c r="A1733" s="851" t="s">
        <v>5137</v>
      </c>
      <c r="B1733" s="851" t="s">
        <v>5106</v>
      </c>
      <c r="C1733" s="854">
        <v>0</v>
      </c>
      <c r="D1733" s="854">
        <v>0</v>
      </c>
      <c r="E1733" s="855" t="s">
        <v>1082</v>
      </c>
      <c r="F1733" s="854">
        <v>0</v>
      </c>
      <c r="G1733" s="854">
        <v>3.755E-2</v>
      </c>
      <c r="H1733" s="855" t="s">
        <v>1082</v>
      </c>
      <c r="I1733" s="854">
        <v>0</v>
      </c>
      <c r="J1733" s="855" t="s">
        <v>1082</v>
      </c>
      <c r="K1733" s="854">
        <v>8.3500000000000005E-2</v>
      </c>
      <c r="L1733" s="854">
        <v>0.52142999999999995</v>
      </c>
      <c r="M1733" s="855">
        <v>5.2446706586826339</v>
      </c>
      <c r="O1733" t="s">
        <v>5106</v>
      </c>
      <c r="P1733">
        <v>0</v>
      </c>
      <c r="Q1733">
        <v>0</v>
      </c>
      <c r="R1733" t="s">
        <v>1082</v>
      </c>
      <c r="S1733">
        <v>0</v>
      </c>
      <c r="T1733">
        <v>3.755E-2</v>
      </c>
      <c r="U1733" t="s">
        <v>1082</v>
      </c>
      <c r="V1733">
        <v>0</v>
      </c>
      <c r="W1733" t="s">
        <v>1082</v>
      </c>
      <c r="X1733">
        <v>8.3500000000000005E-2</v>
      </c>
      <c r="Y1733">
        <v>0.52142999999999995</v>
      </c>
      <c r="Z1733">
        <v>5.2446706586826339</v>
      </c>
      <c r="AC1733" t="s">
        <v>5106</v>
      </c>
      <c r="AD1733">
        <v>0.52142999999999995</v>
      </c>
      <c r="AF1733" t="s">
        <v>5106</v>
      </c>
      <c r="AG1733">
        <v>5.2446706586826339</v>
      </c>
    </row>
    <row r="1734" spans="1:33" hidden="1">
      <c r="A1734" s="851" t="s">
        <v>5138</v>
      </c>
      <c r="B1734" s="851" t="s">
        <v>5106</v>
      </c>
      <c r="C1734" s="854">
        <v>600.50429999999994</v>
      </c>
      <c r="D1734" s="854">
        <v>9.6785800000000002</v>
      </c>
      <c r="E1734" s="855">
        <v>-0.98388258002482243</v>
      </c>
      <c r="F1734" s="854">
        <v>7489.4463800000003</v>
      </c>
      <c r="G1734" s="854">
        <v>6823.1926000000003</v>
      </c>
      <c r="H1734" s="855">
        <v>-8.8959015953326004E-2</v>
      </c>
      <c r="I1734" s="854">
        <v>7370.4502700000003</v>
      </c>
      <c r="J1734" s="855">
        <v>-7.4250235732205794E-2</v>
      </c>
      <c r="K1734" s="854">
        <v>97766.466530000005</v>
      </c>
      <c r="L1734" s="854">
        <v>87406.999549999993</v>
      </c>
      <c r="M1734" s="855">
        <v>-0.10596135206360524</v>
      </c>
      <c r="O1734" t="s">
        <v>5106</v>
      </c>
      <c r="P1734">
        <v>600.50429999999994</v>
      </c>
      <c r="Q1734">
        <v>9.6785800000000002</v>
      </c>
      <c r="R1734">
        <v>-0.98388258002482243</v>
      </c>
      <c r="S1734">
        <v>7489.4463800000003</v>
      </c>
      <c r="T1734">
        <v>6823.1926000000003</v>
      </c>
      <c r="U1734">
        <v>-8.8959015953326004E-2</v>
      </c>
      <c r="V1734">
        <v>7370.4502700000003</v>
      </c>
      <c r="W1734">
        <v>-7.4250235732205794E-2</v>
      </c>
      <c r="X1734">
        <v>97766.466530000005</v>
      </c>
      <c r="Y1734">
        <v>87406.999549999993</v>
      </c>
      <c r="Z1734">
        <v>-0.10596135206360524</v>
      </c>
      <c r="AC1734" t="s">
        <v>5106</v>
      </c>
      <c r="AD1734">
        <v>87406.999549999993</v>
      </c>
      <c r="AF1734" t="s">
        <v>5106</v>
      </c>
      <c r="AG1734">
        <v>-0.10596135206360524</v>
      </c>
    </row>
    <row r="1735" spans="1:33" hidden="1">
      <c r="A1735" s="851" t="s">
        <v>5139</v>
      </c>
      <c r="B1735" s="851" t="s">
        <v>5106</v>
      </c>
      <c r="C1735" s="854">
        <v>0</v>
      </c>
      <c r="D1735" s="854">
        <v>0</v>
      </c>
      <c r="E1735" s="855" t="s">
        <v>1082</v>
      </c>
      <c r="F1735" s="854">
        <v>6.7710000000000006E-2</v>
      </c>
      <c r="G1735" s="854">
        <v>75.309119999999993</v>
      </c>
      <c r="H1735" s="855">
        <v>1111.2303943287548</v>
      </c>
      <c r="I1735" s="854">
        <v>93.641369999999995</v>
      </c>
      <c r="J1735" s="855">
        <v>-0.19577084359188679</v>
      </c>
      <c r="K1735" s="854">
        <v>401.25866000000002</v>
      </c>
      <c r="L1735" s="854">
        <v>551.97789999999998</v>
      </c>
      <c r="M1735" s="855">
        <v>0.37561616738689185</v>
      </c>
      <c r="O1735" t="s">
        <v>5106</v>
      </c>
      <c r="P1735">
        <v>0</v>
      </c>
      <c r="Q1735">
        <v>0</v>
      </c>
      <c r="R1735" t="s">
        <v>1082</v>
      </c>
      <c r="S1735">
        <v>6.7710000000000006E-2</v>
      </c>
      <c r="T1735">
        <v>75.309119999999993</v>
      </c>
      <c r="U1735">
        <v>1111.2303943287548</v>
      </c>
      <c r="V1735">
        <v>93.641369999999995</v>
      </c>
      <c r="W1735">
        <v>-0.19577084359188679</v>
      </c>
      <c r="X1735">
        <v>401.25866000000002</v>
      </c>
      <c r="Y1735">
        <v>551.97789999999998</v>
      </c>
      <c r="Z1735">
        <v>0.37561616738689185</v>
      </c>
      <c r="AC1735" t="s">
        <v>5106</v>
      </c>
      <c r="AD1735">
        <v>551.97789999999998</v>
      </c>
      <c r="AF1735" t="s">
        <v>5106</v>
      </c>
      <c r="AG1735">
        <v>0.37561616738689185</v>
      </c>
    </row>
    <row r="1736" spans="1:33" hidden="1">
      <c r="A1736" s="851" t="s">
        <v>5140</v>
      </c>
      <c r="B1736" s="851" t="s">
        <v>5106</v>
      </c>
      <c r="C1736" s="854">
        <v>0</v>
      </c>
      <c r="D1736" s="854">
        <v>0</v>
      </c>
      <c r="E1736" s="855" t="s">
        <v>1082</v>
      </c>
      <c r="F1736" s="854">
        <v>0</v>
      </c>
      <c r="G1736" s="854">
        <v>0</v>
      </c>
      <c r="H1736" s="855" t="s">
        <v>1082</v>
      </c>
      <c r="I1736" s="854">
        <v>0</v>
      </c>
      <c r="J1736" s="855" t="s">
        <v>1082</v>
      </c>
      <c r="K1736" s="854">
        <v>8.8090399999999995</v>
      </c>
      <c r="L1736" s="854">
        <v>0</v>
      </c>
      <c r="M1736" s="855">
        <v>-1</v>
      </c>
      <c r="O1736" t="s">
        <v>5106</v>
      </c>
      <c r="P1736">
        <v>0</v>
      </c>
      <c r="Q1736">
        <v>0</v>
      </c>
      <c r="R1736" t="s">
        <v>1082</v>
      </c>
      <c r="S1736">
        <v>0</v>
      </c>
      <c r="T1736">
        <v>0</v>
      </c>
      <c r="U1736" t="s">
        <v>1082</v>
      </c>
      <c r="V1736">
        <v>0</v>
      </c>
      <c r="W1736" t="s">
        <v>1082</v>
      </c>
      <c r="X1736">
        <v>8.8090399999999995</v>
      </c>
      <c r="Y1736">
        <v>0</v>
      </c>
      <c r="Z1736">
        <v>-1</v>
      </c>
      <c r="AC1736" t="s">
        <v>5106</v>
      </c>
      <c r="AD1736">
        <v>0</v>
      </c>
      <c r="AF1736" t="s">
        <v>5106</v>
      </c>
      <c r="AG1736">
        <v>-1</v>
      </c>
    </row>
    <row r="1737" spans="1:33" hidden="1">
      <c r="A1737" s="851" t="s">
        <v>5141</v>
      </c>
      <c r="B1737" s="851" t="s">
        <v>5106</v>
      </c>
      <c r="C1737" s="854">
        <v>0</v>
      </c>
      <c r="D1737" s="854">
        <v>0</v>
      </c>
      <c r="E1737" s="855" t="s">
        <v>1082</v>
      </c>
      <c r="F1737" s="854">
        <v>8.7720000000000002</v>
      </c>
      <c r="G1737" s="854">
        <v>0</v>
      </c>
      <c r="H1737" s="855">
        <v>-1</v>
      </c>
      <c r="I1737" s="854">
        <v>0</v>
      </c>
      <c r="J1737" s="855" t="s">
        <v>1082</v>
      </c>
      <c r="K1737" s="854">
        <v>8.7720000000000002</v>
      </c>
      <c r="L1737" s="854">
        <v>0</v>
      </c>
      <c r="M1737" s="855">
        <v>-1</v>
      </c>
      <c r="O1737" t="s">
        <v>5106</v>
      </c>
      <c r="P1737">
        <v>0</v>
      </c>
      <c r="Q1737">
        <v>0</v>
      </c>
      <c r="R1737" t="s">
        <v>1082</v>
      </c>
      <c r="S1737">
        <v>8.7720000000000002</v>
      </c>
      <c r="T1737">
        <v>0</v>
      </c>
      <c r="U1737">
        <v>-1</v>
      </c>
      <c r="V1737">
        <v>0</v>
      </c>
      <c r="W1737" t="s">
        <v>1082</v>
      </c>
      <c r="X1737">
        <v>8.7720000000000002</v>
      </c>
      <c r="Y1737">
        <v>0</v>
      </c>
      <c r="Z1737">
        <v>-1</v>
      </c>
      <c r="AC1737" t="s">
        <v>5106</v>
      </c>
      <c r="AD1737">
        <v>0</v>
      </c>
      <c r="AF1737" t="s">
        <v>5106</v>
      </c>
      <c r="AG1737">
        <v>-1</v>
      </c>
    </row>
    <row r="1738" spans="1:33" hidden="1">
      <c r="A1738" s="851" t="s">
        <v>5142</v>
      </c>
      <c r="B1738" s="851" t="s">
        <v>5106</v>
      </c>
      <c r="C1738" s="854">
        <v>1591.53015</v>
      </c>
      <c r="D1738" s="854">
        <v>0</v>
      </c>
      <c r="E1738" s="855">
        <v>-1</v>
      </c>
      <c r="F1738" s="854">
        <v>12682.83677</v>
      </c>
      <c r="G1738" s="854">
        <v>11151.220209999999</v>
      </c>
      <c r="H1738" s="855">
        <v>-0.12076293243975889</v>
      </c>
      <c r="I1738" s="854">
        <v>10985.804760000001</v>
      </c>
      <c r="J1738" s="855">
        <v>1.5057199141412569E-2</v>
      </c>
      <c r="K1738" s="854">
        <v>131785.70290999999</v>
      </c>
      <c r="L1738" s="854">
        <v>121879.63</v>
      </c>
      <c r="M1738" s="855">
        <v>-7.5168039409898024E-2</v>
      </c>
      <c r="O1738" t="s">
        <v>5106</v>
      </c>
      <c r="P1738">
        <v>1591.53015</v>
      </c>
      <c r="Q1738">
        <v>0</v>
      </c>
      <c r="R1738">
        <v>-1</v>
      </c>
      <c r="S1738">
        <v>12682.83677</v>
      </c>
      <c r="T1738">
        <v>11151.220209999999</v>
      </c>
      <c r="U1738">
        <v>-0.12076293243975889</v>
      </c>
      <c r="V1738">
        <v>10985.804760000001</v>
      </c>
      <c r="W1738">
        <v>1.5057199141412569E-2</v>
      </c>
      <c r="X1738">
        <v>131785.70290999999</v>
      </c>
      <c r="Y1738">
        <v>121879.63</v>
      </c>
      <c r="Z1738">
        <v>-7.5168039409898024E-2</v>
      </c>
      <c r="AC1738" t="s">
        <v>5106</v>
      </c>
      <c r="AD1738">
        <v>121879.63</v>
      </c>
      <c r="AF1738" t="s">
        <v>5106</v>
      </c>
      <c r="AG1738">
        <v>-7.5168039409898024E-2</v>
      </c>
    </row>
    <row r="1739" spans="1:33" hidden="1">
      <c r="A1739" s="851" t="s">
        <v>5143</v>
      </c>
      <c r="B1739" s="851" t="s">
        <v>5106</v>
      </c>
      <c r="C1739" s="854">
        <v>0</v>
      </c>
      <c r="D1739" s="854">
        <v>0</v>
      </c>
      <c r="E1739" s="855" t="s">
        <v>1082</v>
      </c>
      <c r="F1739" s="854">
        <v>0</v>
      </c>
      <c r="G1739" s="854">
        <v>37.700000000000003</v>
      </c>
      <c r="H1739" s="855" t="s">
        <v>1082</v>
      </c>
      <c r="I1739" s="854">
        <v>0</v>
      </c>
      <c r="J1739" s="855" t="s">
        <v>1082</v>
      </c>
      <c r="K1739" s="854">
        <v>0</v>
      </c>
      <c r="L1739" s="854">
        <v>44.7</v>
      </c>
      <c r="M1739" s="855" t="s">
        <v>1082</v>
      </c>
      <c r="O1739" t="s">
        <v>5106</v>
      </c>
      <c r="P1739">
        <v>0</v>
      </c>
      <c r="Q1739">
        <v>0</v>
      </c>
      <c r="R1739" t="s">
        <v>1082</v>
      </c>
      <c r="S1739">
        <v>0</v>
      </c>
      <c r="T1739">
        <v>37.700000000000003</v>
      </c>
      <c r="U1739" t="s">
        <v>1082</v>
      </c>
      <c r="V1739">
        <v>0</v>
      </c>
      <c r="W1739" t="s">
        <v>1082</v>
      </c>
      <c r="X1739">
        <v>0</v>
      </c>
      <c r="Y1739">
        <v>44.7</v>
      </c>
      <c r="Z1739" t="s">
        <v>1082</v>
      </c>
      <c r="AC1739" t="s">
        <v>5106</v>
      </c>
      <c r="AD1739">
        <v>44.7</v>
      </c>
      <c r="AF1739" t="s">
        <v>5106</v>
      </c>
      <c r="AG1739" t="s">
        <v>1082</v>
      </c>
    </row>
    <row r="1740" spans="1:33" hidden="1">
      <c r="A1740" s="851" t="s">
        <v>5144</v>
      </c>
      <c r="B1740" s="851" t="s">
        <v>5106</v>
      </c>
      <c r="C1740" s="854">
        <v>0</v>
      </c>
      <c r="D1740" s="854">
        <v>0</v>
      </c>
      <c r="E1740" s="855" t="s">
        <v>1082</v>
      </c>
      <c r="F1740" s="854">
        <v>0.20827999999999999</v>
      </c>
      <c r="G1740" s="854">
        <v>4.4212800000000003</v>
      </c>
      <c r="H1740" s="855">
        <v>20.227578260034573</v>
      </c>
      <c r="I1740" s="854">
        <v>27.306080000000001</v>
      </c>
      <c r="J1740" s="855">
        <v>-0.83808441196978845</v>
      </c>
      <c r="K1740" s="854">
        <v>459.11847999999998</v>
      </c>
      <c r="L1740" s="854">
        <v>401.47951999999998</v>
      </c>
      <c r="M1740" s="855">
        <v>-0.12554267037998557</v>
      </c>
      <c r="O1740" t="s">
        <v>5106</v>
      </c>
      <c r="P1740">
        <v>0</v>
      </c>
      <c r="Q1740">
        <v>0</v>
      </c>
      <c r="R1740" t="s">
        <v>1082</v>
      </c>
      <c r="S1740">
        <v>0.20827999999999999</v>
      </c>
      <c r="T1740">
        <v>4.4212800000000003</v>
      </c>
      <c r="U1740">
        <v>20.227578260034573</v>
      </c>
      <c r="V1740">
        <v>27.306080000000001</v>
      </c>
      <c r="W1740">
        <v>-0.83808441196978845</v>
      </c>
      <c r="X1740">
        <v>459.11847999999998</v>
      </c>
      <c r="Y1740">
        <v>401.47951999999998</v>
      </c>
      <c r="Z1740">
        <v>-0.12554267037998557</v>
      </c>
      <c r="AC1740" t="s">
        <v>5106</v>
      </c>
      <c r="AD1740">
        <v>401.47951999999998</v>
      </c>
      <c r="AF1740" t="s">
        <v>5106</v>
      </c>
      <c r="AG1740">
        <v>-0.12554267037998557</v>
      </c>
    </row>
    <row r="1741" spans="1:33" hidden="1">
      <c r="A1741" s="851" t="s">
        <v>5145</v>
      </c>
      <c r="B1741" s="851" t="s">
        <v>5106</v>
      </c>
      <c r="C1741" s="854">
        <v>0</v>
      </c>
      <c r="D1741" s="854">
        <v>0</v>
      </c>
      <c r="E1741" s="855" t="s">
        <v>1082</v>
      </c>
      <c r="F1741" s="854">
        <v>0</v>
      </c>
      <c r="G1741" s="854">
        <v>0</v>
      </c>
      <c r="H1741" s="855" t="s">
        <v>1082</v>
      </c>
      <c r="I1741" s="854">
        <v>0</v>
      </c>
      <c r="J1741" s="855" t="s">
        <v>1082</v>
      </c>
      <c r="K1741" s="854">
        <v>1.8620000000000001E-2</v>
      </c>
      <c r="L1741" s="854">
        <v>1.72516</v>
      </c>
      <c r="M1741" s="855">
        <v>91.650912996777649</v>
      </c>
      <c r="O1741" t="s">
        <v>5106</v>
      </c>
      <c r="P1741">
        <v>0</v>
      </c>
      <c r="Q1741">
        <v>0</v>
      </c>
      <c r="R1741" t="s">
        <v>1082</v>
      </c>
      <c r="S1741">
        <v>0</v>
      </c>
      <c r="T1741">
        <v>0</v>
      </c>
      <c r="U1741" t="s">
        <v>1082</v>
      </c>
      <c r="V1741">
        <v>0</v>
      </c>
      <c r="W1741" t="s">
        <v>1082</v>
      </c>
      <c r="X1741">
        <v>1.8620000000000001E-2</v>
      </c>
      <c r="Y1741">
        <v>1.72516</v>
      </c>
      <c r="Z1741">
        <v>91.650912996777649</v>
      </c>
      <c r="AC1741" t="s">
        <v>5106</v>
      </c>
      <c r="AD1741">
        <v>1.72516</v>
      </c>
      <c r="AF1741" t="s">
        <v>5106</v>
      </c>
      <c r="AG1741">
        <v>91.650912996777649</v>
      </c>
    </row>
    <row r="1742" spans="1:33" hidden="1">
      <c r="A1742" s="852" t="s">
        <v>735</v>
      </c>
      <c r="B1742" s="852" t="s">
        <v>5106</v>
      </c>
      <c r="C1742" s="856">
        <v>8476.4319799999994</v>
      </c>
      <c r="D1742" s="856">
        <v>630.49298999999996</v>
      </c>
      <c r="E1742" s="857">
        <v>-0.92561811485214085</v>
      </c>
      <c r="F1742" s="856">
        <v>93756.250899999999</v>
      </c>
      <c r="G1742" s="856">
        <v>87831.654790000001</v>
      </c>
      <c r="H1742" s="857">
        <v>-6.3191478468130557E-2</v>
      </c>
      <c r="I1742" s="856">
        <v>93764.847580000001</v>
      </c>
      <c r="J1742" s="857">
        <v>-6.3277368258267686E-2</v>
      </c>
      <c r="K1742" s="856">
        <v>925344.40572000004</v>
      </c>
      <c r="L1742" s="856">
        <v>951290.84351999999</v>
      </c>
      <c r="M1742" s="857">
        <v>2.8039762967833948E-2</v>
      </c>
      <c r="O1742" t="s">
        <v>5106</v>
      </c>
      <c r="P1742">
        <v>8476.4319799999994</v>
      </c>
      <c r="Q1742">
        <v>630.49298999999996</v>
      </c>
      <c r="R1742">
        <v>-0.92561811485214085</v>
      </c>
      <c r="S1742">
        <v>93756.250899999999</v>
      </c>
      <c r="T1742">
        <v>87831.654790000001</v>
      </c>
      <c r="U1742">
        <v>-6.3191478468130557E-2</v>
      </c>
      <c r="V1742">
        <v>93764.847580000001</v>
      </c>
      <c r="W1742">
        <v>-6.3277368258267686E-2</v>
      </c>
      <c r="X1742">
        <v>925344.40572000004</v>
      </c>
      <c r="Y1742">
        <v>951290.84351999999</v>
      </c>
      <c r="Z1742">
        <v>2.8039762967833948E-2</v>
      </c>
      <c r="AC1742" t="s">
        <v>5106</v>
      </c>
      <c r="AD1742">
        <v>951290.84351999999</v>
      </c>
      <c r="AF1742" t="s">
        <v>5106</v>
      </c>
      <c r="AG1742">
        <v>2.8039762967833948E-2</v>
      </c>
    </row>
    <row r="1743" spans="1:33" hidden="1">
      <c r="A1743" s="851" t="s">
        <v>5119</v>
      </c>
      <c r="B1743" s="851" t="s">
        <v>520</v>
      </c>
      <c r="C1743" s="854">
        <v>0</v>
      </c>
      <c r="D1743" s="854">
        <v>0</v>
      </c>
      <c r="E1743" s="855" t="s">
        <v>1082</v>
      </c>
      <c r="F1743" s="854">
        <v>0</v>
      </c>
      <c r="G1743" s="854">
        <v>0</v>
      </c>
      <c r="H1743" s="855" t="s">
        <v>1082</v>
      </c>
      <c r="I1743" s="854">
        <v>1.1000000000000001E-3</v>
      </c>
      <c r="J1743" s="855">
        <v>-1</v>
      </c>
      <c r="K1743" s="854">
        <v>109.03192</v>
      </c>
      <c r="L1743" s="854">
        <v>11.015470000000001</v>
      </c>
      <c r="M1743" s="855">
        <v>-0.89897022816804473</v>
      </c>
      <c r="O1743" t="s">
        <v>520</v>
      </c>
      <c r="P1743">
        <v>0</v>
      </c>
      <c r="Q1743">
        <v>0</v>
      </c>
      <c r="R1743" t="s">
        <v>1082</v>
      </c>
      <c r="S1743">
        <v>0</v>
      </c>
      <c r="T1743">
        <v>0</v>
      </c>
      <c r="U1743" t="s">
        <v>1082</v>
      </c>
      <c r="V1743">
        <v>1.1000000000000001E-3</v>
      </c>
      <c r="W1743">
        <v>-1</v>
      </c>
      <c r="X1743">
        <v>109.03192</v>
      </c>
      <c r="Y1743">
        <v>11.015470000000001</v>
      </c>
      <c r="Z1743">
        <v>-0.89897022816804473</v>
      </c>
      <c r="AC1743" t="s">
        <v>520</v>
      </c>
      <c r="AD1743">
        <v>11.015470000000001</v>
      </c>
      <c r="AF1743" t="s">
        <v>520</v>
      </c>
      <c r="AG1743">
        <v>-0.89897022816804473</v>
      </c>
    </row>
    <row r="1744" spans="1:33" hidden="1">
      <c r="A1744" s="851" t="s">
        <v>5120</v>
      </c>
      <c r="B1744" s="851" t="s">
        <v>520</v>
      </c>
      <c r="C1744" s="854">
        <v>21.4605</v>
      </c>
      <c r="D1744" s="854">
        <v>0</v>
      </c>
      <c r="E1744" s="855">
        <v>-1</v>
      </c>
      <c r="F1744" s="854">
        <v>45.165019999999998</v>
      </c>
      <c r="G1744" s="854">
        <v>9.8570899999999995</v>
      </c>
      <c r="H1744" s="855">
        <v>-0.78175388829673942</v>
      </c>
      <c r="I1744" s="854">
        <v>45.039430000000003</v>
      </c>
      <c r="J1744" s="855">
        <v>-0.78114532088883015</v>
      </c>
      <c r="K1744" s="854">
        <v>214.64529999999999</v>
      </c>
      <c r="L1744" s="854">
        <v>481.16987</v>
      </c>
      <c r="M1744" s="855">
        <v>1.2416976751878566</v>
      </c>
      <c r="O1744" t="s">
        <v>520</v>
      </c>
      <c r="P1744">
        <v>21.4605</v>
      </c>
      <c r="Q1744">
        <v>0</v>
      </c>
      <c r="R1744">
        <v>-1</v>
      </c>
      <c r="S1744">
        <v>45.165019999999998</v>
      </c>
      <c r="T1744">
        <v>9.8570899999999995</v>
      </c>
      <c r="U1744">
        <v>-0.78175388829673942</v>
      </c>
      <c r="V1744">
        <v>45.039430000000003</v>
      </c>
      <c r="W1744">
        <v>-0.78114532088883015</v>
      </c>
      <c r="X1744">
        <v>214.64529999999999</v>
      </c>
      <c r="Y1744">
        <v>481.16987</v>
      </c>
      <c r="Z1744">
        <v>1.2416976751878566</v>
      </c>
      <c r="AC1744" t="s">
        <v>520</v>
      </c>
      <c r="AD1744">
        <v>481.16987</v>
      </c>
      <c r="AF1744" t="s">
        <v>520</v>
      </c>
      <c r="AG1744">
        <v>1.2416976751878566</v>
      </c>
    </row>
    <row r="1745" spans="1:33" hidden="1">
      <c r="A1745" s="851" t="s">
        <v>5121</v>
      </c>
      <c r="B1745" s="851" t="s">
        <v>520</v>
      </c>
      <c r="C1745" s="854">
        <v>0</v>
      </c>
      <c r="D1745" s="854">
        <v>0</v>
      </c>
      <c r="E1745" s="855" t="s">
        <v>1082</v>
      </c>
      <c r="F1745" s="854">
        <v>0.91349000000000002</v>
      </c>
      <c r="G1745" s="854">
        <v>1.68544</v>
      </c>
      <c r="H1745" s="855">
        <v>0.84505577510427043</v>
      </c>
      <c r="I1745" s="854">
        <v>0.86702999999999997</v>
      </c>
      <c r="J1745" s="855">
        <v>0.94392350899046185</v>
      </c>
      <c r="K1745" s="854">
        <v>50.980939999999997</v>
      </c>
      <c r="L1745" s="854">
        <v>92.478790000000004</v>
      </c>
      <c r="M1745" s="855">
        <v>0.81398754122619188</v>
      </c>
      <c r="O1745" t="s">
        <v>520</v>
      </c>
      <c r="P1745">
        <v>0</v>
      </c>
      <c r="Q1745">
        <v>0</v>
      </c>
      <c r="R1745" t="s">
        <v>1082</v>
      </c>
      <c r="S1745">
        <v>0.91349000000000002</v>
      </c>
      <c r="T1745">
        <v>1.68544</v>
      </c>
      <c r="U1745">
        <v>0.84505577510427043</v>
      </c>
      <c r="V1745">
        <v>0.86702999999999997</v>
      </c>
      <c r="W1745">
        <v>0.94392350899046185</v>
      </c>
      <c r="X1745">
        <v>50.980939999999997</v>
      </c>
      <c r="Y1745">
        <v>92.478790000000004</v>
      </c>
      <c r="Z1745">
        <v>0.81398754122619188</v>
      </c>
      <c r="AC1745" t="s">
        <v>520</v>
      </c>
      <c r="AD1745">
        <v>92.478790000000004</v>
      </c>
      <c r="AF1745" t="s">
        <v>520</v>
      </c>
      <c r="AG1745">
        <v>0.81398754122619188</v>
      </c>
    </row>
    <row r="1746" spans="1:33" hidden="1">
      <c r="A1746" s="851" t="s">
        <v>5122</v>
      </c>
      <c r="B1746" s="851" t="s">
        <v>520</v>
      </c>
      <c r="C1746" s="854">
        <v>0</v>
      </c>
      <c r="D1746" s="854">
        <v>0</v>
      </c>
      <c r="E1746" s="855" t="s">
        <v>1082</v>
      </c>
      <c r="F1746" s="854">
        <v>0</v>
      </c>
      <c r="G1746" s="854">
        <v>0.18</v>
      </c>
      <c r="H1746" s="855" t="s">
        <v>1082</v>
      </c>
      <c r="I1746" s="854">
        <v>0</v>
      </c>
      <c r="J1746" s="855" t="s">
        <v>1082</v>
      </c>
      <c r="K1746" s="854">
        <v>1.5024599999999999</v>
      </c>
      <c r="L1746" s="854">
        <v>0.54</v>
      </c>
      <c r="M1746" s="855">
        <v>-0.64058943332933982</v>
      </c>
      <c r="O1746" t="s">
        <v>520</v>
      </c>
      <c r="P1746">
        <v>0</v>
      </c>
      <c r="Q1746">
        <v>0</v>
      </c>
      <c r="R1746" t="s">
        <v>1082</v>
      </c>
      <c r="S1746">
        <v>0</v>
      </c>
      <c r="T1746">
        <v>0.18</v>
      </c>
      <c r="U1746" t="s">
        <v>1082</v>
      </c>
      <c r="V1746">
        <v>0</v>
      </c>
      <c r="W1746" t="s">
        <v>1082</v>
      </c>
      <c r="X1746">
        <v>1.5024599999999999</v>
      </c>
      <c r="Y1746">
        <v>0.54</v>
      </c>
      <c r="Z1746">
        <v>-0.64058943332933982</v>
      </c>
      <c r="AC1746" t="s">
        <v>520</v>
      </c>
      <c r="AD1746">
        <v>0.54</v>
      </c>
      <c r="AF1746" t="s">
        <v>520</v>
      </c>
      <c r="AG1746">
        <v>-0.64058943332933982</v>
      </c>
    </row>
    <row r="1747" spans="1:33" hidden="1">
      <c r="A1747" s="851" t="s">
        <v>5123</v>
      </c>
      <c r="B1747" s="851" t="s">
        <v>520</v>
      </c>
      <c r="C1747" s="854">
        <v>0</v>
      </c>
      <c r="D1747" s="854">
        <v>0</v>
      </c>
      <c r="E1747" s="855" t="s">
        <v>1082</v>
      </c>
      <c r="F1747" s="854">
        <v>0.13578999999999999</v>
      </c>
      <c r="G1747" s="854">
        <v>0</v>
      </c>
      <c r="H1747" s="855">
        <v>-1</v>
      </c>
      <c r="I1747" s="854">
        <v>0</v>
      </c>
      <c r="J1747" s="855" t="s">
        <v>1082</v>
      </c>
      <c r="K1747" s="854">
        <v>0.27517999999999998</v>
      </c>
      <c r="L1747" s="854">
        <v>3.36</v>
      </c>
      <c r="M1747" s="855">
        <v>11.21018969401846</v>
      </c>
      <c r="O1747" t="s">
        <v>520</v>
      </c>
      <c r="P1747">
        <v>0</v>
      </c>
      <c r="Q1747">
        <v>0</v>
      </c>
      <c r="R1747" t="s">
        <v>1082</v>
      </c>
      <c r="S1747">
        <v>0.13578999999999999</v>
      </c>
      <c r="T1747">
        <v>0</v>
      </c>
      <c r="U1747">
        <v>-1</v>
      </c>
      <c r="V1747">
        <v>0</v>
      </c>
      <c r="W1747" t="s">
        <v>1082</v>
      </c>
      <c r="X1747">
        <v>0.27517999999999998</v>
      </c>
      <c r="Y1747">
        <v>3.36</v>
      </c>
      <c r="Z1747">
        <v>11.21018969401846</v>
      </c>
      <c r="AC1747" t="s">
        <v>520</v>
      </c>
      <c r="AD1747">
        <v>3.36</v>
      </c>
      <c r="AF1747" t="s">
        <v>520</v>
      </c>
      <c r="AG1747">
        <v>11.21018969401846</v>
      </c>
    </row>
    <row r="1748" spans="1:33">
      <c r="A1748" s="851" t="s">
        <v>5124</v>
      </c>
      <c r="B1748" s="851" t="s">
        <v>520</v>
      </c>
      <c r="C1748" s="854">
        <v>0</v>
      </c>
      <c r="D1748" s="854">
        <v>0</v>
      </c>
      <c r="E1748" s="855" t="s">
        <v>1082</v>
      </c>
      <c r="F1748" s="854">
        <v>10.10468</v>
      </c>
      <c r="G1748" s="854">
        <v>42.298250000000003</v>
      </c>
      <c r="H1748" s="855">
        <v>3.1860058903399215</v>
      </c>
      <c r="I1748" s="854">
        <v>23.694680000000002</v>
      </c>
      <c r="J1748" s="855">
        <v>0.7851370012171508</v>
      </c>
      <c r="K1748" s="854">
        <v>567.29845</v>
      </c>
      <c r="L1748" s="854">
        <v>498.86838999999998</v>
      </c>
      <c r="M1748" s="855">
        <v>-0.12062444380026072</v>
      </c>
      <c r="O1748" t="s">
        <v>520</v>
      </c>
      <c r="P1748">
        <v>0</v>
      </c>
      <c r="Q1748">
        <v>0</v>
      </c>
      <c r="R1748" t="s">
        <v>1082</v>
      </c>
      <c r="S1748">
        <v>10.10468</v>
      </c>
      <c r="T1748">
        <v>42.298250000000003</v>
      </c>
      <c r="U1748">
        <v>3.1860058903399215</v>
      </c>
      <c r="V1748">
        <v>23.694680000000002</v>
      </c>
      <c r="W1748">
        <v>0.7851370012171508</v>
      </c>
      <c r="X1748">
        <v>567.29845</v>
      </c>
      <c r="Y1748">
        <v>498.86838999999998</v>
      </c>
      <c r="Z1748">
        <v>-0.12062444380026072</v>
      </c>
      <c r="AC1748" t="s">
        <v>520</v>
      </c>
      <c r="AD1748">
        <v>498.86838999999998</v>
      </c>
      <c r="AF1748" t="s">
        <v>520</v>
      </c>
      <c r="AG1748">
        <v>-0.12062444380026072</v>
      </c>
    </row>
    <row r="1749" spans="1:33" hidden="1">
      <c r="A1749" s="851" t="s">
        <v>5125</v>
      </c>
      <c r="B1749" s="851" t="s">
        <v>520</v>
      </c>
      <c r="C1749" s="854">
        <v>0</v>
      </c>
      <c r="D1749" s="854">
        <v>0</v>
      </c>
      <c r="E1749" s="855" t="s">
        <v>1082</v>
      </c>
      <c r="F1749" s="854">
        <v>21.54917</v>
      </c>
      <c r="G1749" s="854">
        <v>0</v>
      </c>
      <c r="H1749" s="855">
        <v>-1</v>
      </c>
      <c r="I1749" s="854">
        <v>33.731349999999999</v>
      </c>
      <c r="J1749" s="855">
        <v>-1</v>
      </c>
      <c r="K1749" s="854">
        <v>21.54917</v>
      </c>
      <c r="L1749" s="854">
        <v>52.109369999999998</v>
      </c>
      <c r="M1749" s="855">
        <v>1.4181613491378089</v>
      </c>
      <c r="O1749" t="s">
        <v>520</v>
      </c>
      <c r="P1749">
        <v>0</v>
      </c>
      <c r="Q1749">
        <v>0</v>
      </c>
      <c r="R1749" t="s">
        <v>1082</v>
      </c>
      <c r="S1749">
        <v>21.54917</v>
      </c>
      <c r="T1749">
        <v>0</v>
      </c>
      <c r="U1749">
        <v>-1</v>
      </c>
      <c r="V1749">
        <v>33.731349999999999</v>
      </c>
      <c r="W1749">
        <v>-1</v>
      </c>
      <c r="X1749">
        <v>21.54917</v>
      </c>
      <c r="Y1749">
        <v>52.109369999999998</v>
      </c>
      <c r="Z1749">
        <v>1.4181613491378089</v>
      </c>
      <c r="AC1749" t="s">
        <v>520</v>
      </c>
      <c r="AD1749">
        <v>52.109369999999998</v>
      </c>
      <c r="AF1749" t="s">
        <v>520</v>
      </c>
      <c r="AG1749">
        <v>1.4181613491378089</v>
      </c>
    </row>
    <row r="1750" spans="1:33" hidden="1">
      <c r="A1750" s="851" t="s">
        <v>5127</v>
      </c>
      <c r="B1750" s="851" t="s">
        <v>520</v>
      </c>
      <c r="C1750" s="854">
        <v>0</v>
      </c>
      <c r="D1750" s="854">
        <v>0</v>
      </c>
      <c r="E1750" s="855" t="s">
        <v>1082</v>
      </c>
      <c r="F1750" s="854">
        <v>0</v>
      </c>
      <c r="G1750" s="854">
        <v>0</v>
      </c>
      <c r="H1750" s="855" t="s">
        <v>1082</v>
      </c>
      <c r="I1750" s="854">
        <v>0</v>
      </c>
      <c r="J1750" s="855" t="s">
        <v>1082</v>
      </c>
      <c r="K1750" s="854">
        <v>1.24024</v>
      </c>
      <c r="L1750" s="854">
        <v>0.85560999999999998</v>
      </c>
      <c r="M1750" s="855">
        <v>-0.31012545958846682</v>
      </c>
      <c r="O1750" t="s">
        <v>520</v>
      </c>
      <c r="P1750">
        <v>0</v>
      </c>
      <c r="Q1750">
        <v>0</v>
      </c>
      <c r="R1750" t="s">
        <v>1082</v>
      </c>
      <c r="S1750">
        <v>0</v>
      </c>
      <c r="T1750">
        <v>0</v>
      </c>
      <c r="U1750" t="s">
        <v>1082</v>
      </c>
      <c r="V1750">
        <v>0</v>
      </c>
      <c r="W1750" t="s">
        <v>1082</v>
      </c>
      <c r="X1750">
        <v>1.24024</v>
      </c>
      <c r="Y1750">
        <v>0.85560999999999998</v>
      </c>
      <c r="Z1750">
        <v>-0.31012545958846682</v>
      </c>
      <c r="AC1750" t="s">
        <v>520</v>
      </c>
      <c r="AD1750">
        <v>0.85560999999999998</v>
      </c>
      <c r="AF1750" t="s">
        <v>520</v>
      </c>
      <c r="AG1750">
        <v>-0.31012545958846682</v>
      </c>
    </row>
    <row r="1751" spans="1:33" hidden="1">
      <c r="A1751" s="851" t="s">
        <v>5128</v>
      </c>
      <c r="B1751" s="851" t="s">
        <v>520</v>
      </c>
      <c r="C1751" s="854">
        <v>0</v>
      </c>
      <c r="D1751" s="854">
        <v>30.23789</v>
      </c>
      <c r="E1751" s="855" t="s">
        <v>1082</v>
      </c>
      <c r="F1751" s="854">
        <v>32.770589999999999</v>
      </c>
      <c r="G1751" s="854">
        <v>60.807200000000002</v>
      </c>
      <c r="H1751" s="855">
        <v>0.85554181355904801</v>
      </c>
      <c r="I1751" s="854">
        <v>10.17801</v>
      </c>
      <c r="J1751" s="855">
        <v>4.9743702354389514</v>
      </c>
      <c r="K1751" s="854">
        <v>1263.9735499999999</v>
      </c>
      <c r="L1751" s="854">
        <v>835.27521000000002</v>
      </c>
      <c r="M1751" s="855">
        <v>-0.33916717640175298</v>
      </c>
      <c r="O1751" t="s">
        <v>520</v>
      </c>
      <c r="P1751">
        <v>0</v>
      </c>
      <c r="Q1751">
        <v>30.23789</v>
      </c>
      <c r="R1751" t="s">
        <v>1082</v>
      </c>
      <c r="S1751">
        <v>32.770589999999999</v>
      </c>
      <c r="T1751">
        <v>60.807200000000002</v>
      </c>
      <c r="U1751">
        <v>0.85554181355904801</v>
      </c>
      <c r="V1751">
        <v>10.17801</v>
      </c>
      <c r="W1751">
        <v>4.9743702354389514</v>
      </c>
      <c r="X1751">
        <v>1263.9735499999999</v>
      </c>
      <c r="Y1751">
        <v>835.27521000000002</v>
      </c>
      <c r="Z1751">
        <v>-0.33916717640175298</v>
      </c>
      <c r="AC1751" t="s">
        <v>520</v>
      </c>
      <c r="AD1751">
        <v>835.27521000000002</v>
      </c>
      <c r="AF1751" t="s">
        <v>520</v>
      </c>
      <c r="AG1751">
        <v>-0.33916717640175298</v>
      </c>
    </row>
    <row r="1752" spans="1:33" hidden="1">
      <c r="A1752" s="851" t="s">
        <v>5129</v>
      </c>
      <c r="B1752" s="851" t="s">
        <v>520</v>
      </c>
      <c r="C1752" s="854">
        <v>33.06</v>
      </c>
      <c r="D1752" s="854">
        <v>13.2</v>
      </c>
      <c r="E1752" s="855">
        <v>-0.60072595281306718</v>
      </c>
      <c r="F1752" s="854">
        <v>265.20605999999998</v>
      </c>
      <c r="G1752" s="854">
        <v>70.305000000000007</v>
      </c>
      <c r="H1752" s="855">
        <v>-0.7349042476631189</v>
      </c>
      <c r="I1752" s="854">
        <v>45.82</v>
      </c>
      <c r="J1752" s="855">
        <v>0.53437363596682674</v>
      </c>
      <c r="K1752" s="854">
        <v>2166.8896599999998</v>
      </c>
      <c r="L1752" s="854">
        <v>1028.3270600000001</v>
      </c>
      <c r="M1752" s="855">
        <v>-0.52543635285979429</v>
      </c>
      <c r="O1752" t="s">
        <v>520</v>
      </c>
      <c r="P1752">
        <v>33.06</v>
      </c>
      <c r="Q1752">
        <v>13.2</v>
      </c>
      <c r="R1752">
        <v>-0.60072595281306718</v>
      </c>
      <c r="S1752">
        <v>265.20605999999998</v>
      </c>
      <c r="T1752">
        <v>70.305000000000007</v>
      </c>
      <c r="U1752">
        <v>-0.7349042476631189</v>
      </c>
      <c r="V1752">
        <v>45.82</v>
      </c>
      <c r="W1752">
        <v>0.53437363596682674</v>
      </c>
      <c r="X1752">
        <v>2166.8896599999998</v>
      </c>
      <c r="Y1752">
        <v>1028.3270600000001</v>
      </c>
      <c r="Z1752">
        <v>-0.52543635285979429</v>
      </c>
      <c r="AC1752" t="s">
        <v>520</v>
      </c>
      <c r="AD1752">
        <v>1028.3270600000001</v>
      </c>
      <c r="AF1752" t="s">
        <v>520</v>
      </c>
      <c r="AG1752">
        <v>-0.52543635285979429</v>
      </c>
    </row>
    <row r="1753" spans="1:33" hidden="1">
      <c r="A1753" s="851" t="s">
        <v>5130</v>
      </c>
      <c r="B1753" s="851" t="s">
        <v>520</v>
      </c>
      <c r="C1753" s="854">
        <v>0</v>
      </c>
      <c r="D1753" s="854">
        <v>0</v>
      </c>
      <c r="E1753" s="855" t="s">
        <v>1082</v>
      </c>
      <c r="F1753" s="854">
        <v>0</v>
      </c>
      <c r="G1753" s="854">
        <v>0</v>
      </c>
      <c r="H1753" s="855" t="s">
        <v>1082</v>
      </c>
      <c r="I1753" s="854">
        <v>0</v>
      </c>
      <c r="J1753" s="855" t="s">
        <v>1082</v>
      </c>
      <c r="K1753" s="854">
        <v>0.90730999999999995</v>
      </c>
      <c r="L1753" s="854">
        <v>3.51085</v>
      </c>
      <c r="M1753" s="855">
        <v>2.8695153806306557</v>
      </c>
      <c r="O1753" t="s">
        <v>520</v>
      </c>
      <c r="P1753">
        <v>0</v>
      </c>
      <c r="Q1753">
        <v>0</v>
      </c>
      <c r="R1753" t="s">
        <v>1082</v>
      </c>
      <c r="S1753">
        <v>0</v>
      </c>
      <c r="T1753">
        <v>0</v>
      </c>
      <c r="U1753" t="s">
        <v>1082</v>
      </c>
      <c r="V1753">
        <v>0</v>
      </c>
      <c r="W1753" t="s">
        <v>1082</v>
      </c>
      <c r="X1753">
        <v>0.90730999999999995</v>
      </c>
      <c r="Y1753">
        <v>3.51085</v>
      </c>
      <c r="Z1753">
        <v>2.8695153806306557</v>
      </c>
      <c r="AC1753" t="s">
        <v>520</v>
      </c>
      <c r="AD1753">
        <v>3.51085</v>
      </c>
      <c r="AF1753" t="s">
        <v>520</v>
      </c>
      <c r="AG1753">
        <v>2.8695153806306557</v>
      </c>
    </row>
    <row r="1754" spans="1:33" hidden="1">
      <c r="A1754" s="851" t="s">
        <v>5131</v>
      </c>
      <c r="B1754" s="851" t="s">
        <v>520</v>
      </c>
      <c r="C1754" s="854">
        <v>0</v>
      </c>
      <c r="D1754" s="854">
        <v>0</v>
      </c>
      <c r="E1754" s="855" t="s">
        <v>1082</v>
      </c>
      <c r="F1754" s="854">
        <v>1.99482</v>
      </c>
      <c r="G1754" s="854">
        <v>1.4067499999999999</v>
      </c>
      <c r="H1754" s="855">
        <v>-0.294798528188007</v>
      </c>
      <c r="I1754" s="854">
        <v>14.13198</v>
      </c>
      <c r="J1754" s="855">
        <v>-0.90045627010510909</v>
      </c>
      <c r="K1754" s="854">
        <v>191.048</v>
      </c>
      <c r="L1754" s="854">
        <v>85.696479999999994</v>
      </c>
      <c r="M1754" s="855">
        <v>-0.55144005694903897</v>
      </c>
      <c r="O1754" t="s">
        <v>520</v>
      </c>
      <c r="P1754">
        <v>0</v>
      </c>
      <c r="Q1754">
        <v>0</v>
      </c>
      <c r="R1754" t="s">
        <v>1082</v>
      </c>
      <c r="S1754">
        <v>1.99482</v>
      </c>
      <c r="T1754">
        <v>1.4067499999999999</v>
      </c>
      <c r="U1754">
        <v>-0.294798528188007</v>
      </c>
      <c r="V1754">
        <v>14.13198</v>
      </c>
      <c r="W1754">
        <v>-0.90045627010510909</v>
      </c>
      <c r="X1754">
        <v>191.048</v>
      </c>
      <c r="Y1754">
        <v>85.696479999999994</v>
      </c>
      <c r="Z1754">
        <v>-0.55144005694903897</v>
      </c>
      <c r="AC1754" t="s">
        <v>520</v>
      </c>
      <c r="AD1754">
        <v>85.696479999999994</v>
      </c>
      <c r="AF1754" t="s">
        <v>520</v>
      </c>
      <c r="AG1754">
        <v>-0.55144005694903897</v>
      </c>
    </row>
    <row r="1755" spans="1:33" hidden="1">
      <c r="A1755" s="851" t="s">
        <v>5132</v>
      </c>
      <c r="B1755" s="851" t="s">
        <v>520</v>
      </c>
      <c r="C1755" s="854">
        <v>0</v>
      </c>
      <c r="D1755" s="854">
        <v>0</v>
      </c>
      <c r="E1755" s="855" t="s">
        <v>1082</v>
      </c>
      <c r="F1755" s="854">
        <v>120.34914000000001</v>
      </c>
      <c r="G1755" s="854">
        <v>2.71549</v>
      </c>
      <c r="H1755" s="855">
        <v>-0.97743656498085485</v>
      </c>
      <c r="I1755" s="854">
        <v>89.180599999999998</v>
      </c>
      <c r="J1755" s="855">
        <v>-0.9695506646064278</v>
      </c>
      <c r="K1755" s="854">
        <v>120.9481</v>
      </c>
      <c r="L1755" s="854">
        <v>187.37631999999999</v>
      </c>
      <c r="M1755" s="855">
        <v>0.54922913216495339</v>
      </c>
      <c r="O1755" t="s">
        <v>520</v>
      </c>
      <c r="P1755">
        <v>0</v>
      </c>
      <c r="Q1755">
        <v>0</v>
      </c>
      <c r="R1755" t="s">
        <v>1082</v>
      </c>
      <c r="S1755">
        <v>120.34914000000001</v>
      </c>
      <c r="T1755">
        <v>2.71549</v>
      </c>
      <c r="U1755">
        <v>-0.97743656498085485</v>
      </c>
      <c r="V1755">
        <v>89.180599999999998</v>
      </c>
      <c r="W1755">
        <v>-0.9695506646064278</v>
      </c>
      <c r="X1755">
        <v>120.9481</v>
      </c>
      <c r="Y1755">
        <v>187.37631999999999</v>
      </c>
      <c r="Z1755">
        <v>0.54922913216495339</v>
      </c>
      <c r="AC1755" t="s">
        <v>520</v>
      </c>
      <c r="AD1755">
        <v>187.37631999999999</v>
      </c>
      <c r="AF1755" t="s">
        <v>520</v>
      </c>
      <c r="AG1755">
        <v>0.54922913216495339</v>
      </c>
    </row>
    <row r="1756" spans="1:33" hidden="1">
      <c r="A1756" s="851" t="s">
        <v>5133</v>
      </c>
      <c r="B1756" s="851" t="s">
        <v>520</v>
      </c>
      <c r="C1756" s="854">
        <v>11.335229999999999</v>
      </c>
      <c r="D1756" s="854">
        <v>0</v>
      </c>
      <c r="E1756" s="855">
        <v>-1</v>
      </c>
      <c r="F1756" s="854">
        <v>89.212149999999994</v>
      </c>
      <c r="G1756" s="854">
        <v>40.300649999999997</v>
      </c>
      <c r="H1756" s="855">
        <v>-0.54826052280995352</v>
      </c>
      <c r="I1756" s="854">
        <v>61.90052</v>
      </c>
      <c r="J1756" s="855">
        <v>-0.34894488770045873</v>
      </c>
      <c r="K1756" s="854">
        <v>1847.9496099999999</v>
      </c>
      <c r="L1756" s="854">
        <v>1038.7345299999999</v>
      </c>
      <c r="M1756" s="855">
        <v>-0.43789888837932112</v>
      </c>
      <c r="O1756" t="s">
        <v>520</v>
      </c>
      <c r="P1756">
        <v>11.335229999999999</v>
      </c>
      <c r="Q1756">
        <v>0</v>
      </c>
      <c r="R1756">
        <v>-1</v>
      </c>
      <c r="S1756">
        <v>89.212149999999994</v>
      </c>
      <c r="T1756">
        <v>40.300649999999997</v>
      </c>
      <c r="U1756">
        <v>-0.54826052280995352</v>
      </c>
      <c r="V1756">
        <v>61.90052</v>
      </c>
      <c r="W1756">
        <v>-0.34894488770045873</v>
      </c>
      <c r="X1756">
        <v>1847.9496099999999</v>
      </c>
      <c r="Y1756">
        <v>1038.7345299999999</v>
      </c>
      <c r="Z1756">
        <v>-0.43789888837932112</v>
      </c>
      <c r="AC1756" t="s">
        <v>520</v>
      </c>
      <c r="AD1756">
        <v>1038.7345299999999</v>
      </c>
      <c r="AF1756" t="s">
        <v>520</v>
      </c>
      <c r="AG1756">
        <v>-0.43789888837932112</v>
      </c>
    </row>
    <row r="1757" spans="1:33" hidden="1">
      <c r="A1757" s="851" t="s">
        <v>5134</v>
      </c>
      <c r="B1757" s="851" t="s">
        <v>520</v>
      </c>
      <c r="C1757" s="854">
        <v>0</v>
      </c>
      <c r="D1757" s="854">
        <v>0</v>
      </c>
      <c r="E1757" s="855" t="s">
        <v>1082</v>
      </c>
      <c r="F1757" s="854">
        <v>63.895420000000001</v>
      </c>
      <c r="G1757" s="854">
        <v>8.1481300000000001</v>
      </c>
      <c r="H1757" s="855">
        <v>-0.87247708834216908</v>
      </c>
      <c r="I1757" s="854">
        <v>12.228619999999999</v>
      </c>
      <c r="J1757" s="855">
        <v>-0.33368360452773893</v>
      </c>
      <c r="K1757" s="854">
        <v>141.80663999999999</v>
      </c>
      <c r="L1757" s="854">
        <v>520.92705000000001</v>
      </c>
      <c r="M1757" s="855">
        <v>2.6735025242823611</v>
      </c>
      <c r="O1757" t="s">
        <v>520</v>
      </c>
      <c r="P1757">
        <v>0</v>
      </c>
      <c r="Q1757">
        <v>0</v>
      </c>
      <c r="R1757" t="s">
        <v>1082</v>
      </c>
      <c r="S1757">
        <v>63.895420000000001</v>
      </c>
      <c r="T1757">
        <v>8.1481300000000001</v>
      </c>
      <c r="U1757">
        <v>-0.87247708834216908</v>
      </c>
      <c r="V1757">
        <v>12.228619999999999</v>
      </c>
      <c r="W1757">
        <v>-0.33368360452773893</v>
      </c>
      <c r="X1757">
        <v>141.80663999999999</v>
      </c>
      <c r="Y1757">
        <v>520.92705000000001</v>
      </c>
      <c r="Z1757">
        <v>2.6735025242823611</v>
      </c>
      <c r="AC1757" t="s">
        <v>520</v>
      </c>
      <c r="AD1757">
        <v>520.92705000000001</v>
      </c>
      <c r="AF1757" t="s">
        <v>520</v>
      </c>
      <c r="AG1757">
        <v>2.6735025242823611</v>
      </c>
    </row>
    <row r="1758" spans="1:33" hidden="1">
      <c r="A1758" s="851" t="s">
        <v>5135</v>
      </c>
      <c r="B1758" s="851" t="s">
        <v>520</v>
      </c>
      <c r="C1758" s="854">
        <v>31.185939999999999</v>
      </c>
      <c r="D1758" s="854">
        <v>0</v>
      </c>
      <c r="E1758" s="855">
        <v>-1</v>
      </c>
      <c r="F1758" s="854">
        <v>850.24334999999996</v>
      </c>
      <c r="G1758" s="854">
        <v>810.05889999999999</v>
      </c>
      <c r="H1758" s="855">
        <v>-4.726229261305015E-2</v>
      </c>
      <c r="I1758" s="854">
        <v>951.63426000000004</v>
      </c>
      <c r="J1758" s="855">
        <v>-0.14877076829915736</v>
      </c>
      <c r="K1758" s="854">
        <v>9954.6940300000006</v>
      </c>
      <c r="L1758" s="854">
        <v>7986.9235399999998</v>
      </c>
      <c r="M1758" s="855">
        <v>-0.19767262399726415</v>
      </c>
      <c r="O1758" t="s">
        <v>520</v>
      </c>
      <c r="P1758">
        <v>31.185939999999999</v>
      </c>
      <c r="Q1758">
        <v>0</v>
      </c>
      <c r="R1758">
        <v>-1</v>
      </c>
      <c r="S1758">
        <v>850.24334999999996</v>
      </c>
      <c r="T1758">
        <v>810.05889999999999</v>
      </c>
      <c r="U1758">
        <v>-4.726229261305015E-2</v>
      </c>
      <c r="V1758">
        <v>951.63426000000004</v>
      </c>
      <c r="W1758">
        <v>-0.14877076829915736</v>
      </c>
      <c r="X1758">
        <v>9954.6940300000006</v>
      </c>
      <c r="Y1758">
        <v>7986.9235399999998</v>
      </c>
      <c r="Z1758">
        <v>-0.19767262399726415</v>
      </c>
      <c r="AC1758" t="s">
        <v>520</v>
      </c>
      <c r="AD1758">
        <v>7986.9235399999998</v>
      </c>
      <c r="AF1758" t="s">
        <v>520</v>
      </c>
      <c r="AG1758">
        <v>-0.19767262399726415</v>
      </c>
    </row>
    <row r="1759" spans="1:33" hidden="1">
      <c r="A1759" s="851" t="s">
        <v>5136</v>
      </c>
      <c r="B1759" s="851" t="s">
        <v>520</v>
      </c>
      <c r="C1759" s="854">
        <v>13.356389999999999</v>
      </c>
      <c r="D1759" s="854">
        <v>0</v>
      </c>
      <c r="E1759" s="855">
        <v>-1</v>
      </c>
      <c r="F1759" s="854">
        <v>88.393320000000003</v>
      </c>
      <c r="G1759" s="854">
        <v>394.93804999999998</v>
      </c>
      <c r="H1759" s="855">
        <v>3.467962624325005</v>
      </c>
      <c r="I1759" s="854">
        <v>341.05119999999999</v>
      </c>
      <c r="J1759" s="855">
        <v>0.15800222957725985</v>
      </c>
      <c r="K1759" s="854">
        <v>429.43639000000002</v>
      </c>
      <c r="L1759" s="854">
        <v>2326.7195099999999</v>
      </c>
      <c r="M1759" s="855">
        <v>4.4180771918281074</v>
      </c>
      <c r="O1759" t="s">
        <v>520</v>
      </c>
      <c r="P1759">
        <v>13.356389999999999</v>
      </c>
      <c r="Q1759">
        <v>0</v>
      </c>
      <c r="R1759">
        <v>-1</v>
      </c>
      <c r="S1759">
        <v>88.393320000000003</v>
      </c>
      <c r="T1759">
        <v>394.93804999999998</v>
      </c>
      <c r="U1759">
        <v>3.467962624325005</v>
      </c>
      <c r="V1759">
        <v>341.05119999999999</v>
      </c>
      <c r="W1759">
        <v>0.15800222957725985</v>
      </c>
      <c r="X1759">
        <v>429.43639000000002</v>
      </c>
      <c r="Y1759">
        <v>2326.7195099999999</v>
      </c>
      <c r="Z1759">
        <v>4.4180771918281074</v>
      </c>
      <c r="AC1759" t="s">
        <v>520</v>
      </c>
      <c r="AD1759">
        <v>2326.7195099999999</v>
      </c>
      <c r="AF1759" t="s">
        <v>520</v>
      </c>
      <c r="AG1759">
        <v>4.4180771918281074</v>
      </c>
    </row>
    <row r="1760" spans="1:33" hidden="1">
      <c r="A1760" s="851" t="s">
        <v>5137</v>
      </c>
      <c r="B1760" s="851" t="s">
        <v>520</v>
      </c>
      <c r="C1760" s="854">
        <v>0</v>
      </c>
      <c r="D1760" s="854">
        <v>0</v>
      </c>
      <c r="E1760" s="855" t="s">
        <v>1082</v>
      </c>
      <c r="F1760" s="854">
        <v>0</v>
      </c>
      <c r="G1760" s="854">
        <v>533.56105000000002</v>
      </c>
      <c r="H1760" s="855" t="s">
        <v>1082</v>
      </c>
      <c r="I1760" s="854">
        <v>0</v>
      </c>
      <c r="J1760" s="855" t="s">
        <v>1082</v>
      </c>
      <c r="K1760" s="854">
        <v>956.15584000000001</v>
      </c>
      <c r="L1760" s="854">
        <v>1312.3090199999999</v>
      </c>
      <c r="M1760" s="855">
        <v>0.37248444772350076</v>
      </c>
      <c r="O1760" t="s">
        <v>520</v>
      </c>
      <c r="P1760">
        <v>0</v>
      </c>
      <c r="Q1760">
        <v>0</v>
      </c>
      <c r="R1760" t="s">
        <v>1082</v>
      </c>
      <c r="S1760">
        <v>0</v>
      </c>
      <c r="T1760">
        <v>533.56105000000002</v>
      </c>
      <c r="U1760" t="s">
        <v>1082</v>
      </c>
      <c r="V1760">
        <v>0</v>
      </c>
      <c r="W1760" t="s">
        <v>1082</v>
      </c>
      <c r="X1760">
        <v>956.15584000000001</v>
      </c>
      <c r="Y1760">
        <v>1312.3090199999999</v>
      </c>
      <c r="Z1760">
        <v>0.37248444772350076</v>
      </c>
      <c r="AC1760" t="s">
        <v>520</v>
      </c>
      <c r="AD1760">
        <v>1312.3090199999999</v>
      </c>
      <c r="AF1760" t="s">
        <v>520</v>
      </c>
      <c r="AG1760">
        <v>0.37248444772350076</v>
      </c>
    </row>
    <row r="1761" spans="1:33" hidden="1">
      <c r="A1761" s="851" t="s">
        <v>5138</v>
      </c>
      <c r="B1761" s="851" t="s">
        <v>520</v>
      </c>
      <c r="C1761" s="854">
        <v>0</v>
      </c>
      <c r="D1761" s="854">
        <v>0</v>
      </c>
      <c r="E1761" s="855" t="s">
        <v>1082</v>
      </c>
      <c r="F1761" s="854">
        <v>0</v>
      </c>
      <c r="G1761" s="854">
        <v>3.14615</v>
      </c>
      <c r="H1761" s="855" t="s">
        <v>1082</v>
      </c>
      <c r="I1761" s="854">
        <v>4.3899999999999998E-3</v>
      </c>
      <c r="J1761" s="855">
        <v>715.66287015945329</v>
      </c>
      <c r="K1761" s="854">
        <v>0</v>
      </c>
      <c r="L1761" s="854">
        <v>41.253010000000003</v>
      </c>
      <c r="M1761" s="855" t="s">
        <v>1082</v>
      </c>
      <c r="O1761" t="s">
        <v>520</v>
      </c>
      <c r="P1761">
        <v>0</v>
      </c>
      <c r="Q1761">
        <v>0</v>
      </c>
      <c r="R1761" t="s">
        <v>1082</v>
      </c>
      <c r="S1761">
        <v>0</v>
      </c>
      <c r="T1761">
        <v>3.14615</v>
      </c>
      <c r="U1761" t="s">
        <v>1082</v>
      </c>
      <c r="V1761">
        <v>4.3899999999999998E-3</v>
      </c>
      <c r="W1761">
        <v>715.66287015945329</v>
      </c>
      <c r="X1761">
        <v>0</v>
      </c>
      <c r="Y1761">
        <v>41.253010000000003</v>
      </c>
      <c r="Z1761" t="s">
        <v>1082</v>
      </c>
      <c r="AC1761" t="s">
        <v>520</v>
      </c>
      <c r="AD1761">
        <v>41.253010000000003</v>
      </c>
      <c r="AF1761" t="s">
        <v>520</v>
      </c>
      <c r="AG1761" t="s">
        <v>1082</v>
      </c>
    </row>
    <row r="1762" spans="1:33" hidden="1">
      <c r="A1762" s="851" t="s">
        <v>5140</v>
      </c>
      <c r="B1762" s="851" t="s">
        <v>520</v>
      </c>
      <c r="C1762" s="854">
        <v>0</v>
      </c>
      <c r="D1762" s="854">
        <v>0</v>
      </c>
      <c r="E1762" s="855" t="s">
        <v>1082</v>
      </c>
      <c r="F1762" s="854">
        <v>3.4649999999999999</v>
      </c>
      <c r="G1762" s="854">
        <v>0</v>
      </c>
      <c r="H1762" s="855">
        <v>-1</v>
      </c>
      <c r="I1762" s="854">
        <v>0</v>
      </c>
      <c r="J1762" s="855" t="s">
        <v>1082</v>
      </c>
      <c r="K1762" s="854">
        <v>27.094799999999999</v>
      </c>
      <c r="L1762" s="854">
        <v>147.75137000000001</v>
      </c>
      <c r="M1762" s="855">
        <v>4.4531264301637217</v>
      </c>
      <c r="O1762" t="s">
        <v>520</v>
      </c>
      <c r="P1762">
        <v>0</v>
      </c>
      <c r="Q1762">
        <v>0</v>
      </c>
      <c r="R1762" t="s">
        <v>1082</v>
      </c>
      <c r="S1762">
        <v>3.4649999999999999</v>
      </c>
      <c r="T1762">
        <v>0</v>
      </c>
      <c r="U1762">
        <v>-1</v>
      </c>
      <c r="V1762">
        <v>0</v>
      </c>
      <c r="W1762" t="s">
        <v>1082</v>
      </c>
      <c r="X1762">
        <v>27.094799999999999</v>
      </c>
      <c r="Y1762">
        <v>147.75137000000001</v>
      </c>
      <c r="Z1762">
        <v>4.4531264301637217</v>
      </c>
      <c r="AC1762" t="s">
        <v>520</v>
      </c>
      <c r="AD1762">
        <v>147.75137000000001</v>
      </c>
      <c r="AF1762" t="s">
        <v>520</v>
      </c>
      <c r="AG1762">
        <v>4.4531264301637217</v>
      </c>
    </row>
    <row r="1763" spans="1:33" hidden="1">
      <c r="A1763" s="851" t="s">
        <v>5141</v>
      </c>
      <c r="B1763" s="851" t="s">
        <v>520</v>
      </c>
      <c r="C1763" s="854">
        <v>0</v>
      </c>
      <c r="D1763" s="854">
        <v>0</v>
      </c>
      <c r="E1763" s="855" t="s">
        <v>1082</v>
      </c>
      <c r="F1763" s="854">
        <v>0</v>
      </c>
      <c r="G1763" s="854">
        <v>0</v>
      </c>
      <c r="H1763" s="855" t="s">
        <v>1082</v>
      </c>
      <c r="I1763" s="854">
        <v>0</v>
      </c>
      <c r="J1763" s="855" t="s">
        <v>1082</v>
      </c>
      <c r="K1763" s="854">
        <v>2.7749999999999999</v>
      </c>
      <c r="L1763" s="854">
        <v>0</v>
      </c>
      <c r="M1763" s="855">
        <v>-1</v>
      </c>
      <c r="O1763" t="s">
        <v>520</v>
      </c>
      <c r="P1763">
        <v>0</v>
      </c>
      <c r="Q1763">
        <v>0</v>
      </c>
      <c r="R1763" t="s">
        <v>1082</v>
      </c>
      <c r="S1763">
        <v>0</v>
      </c>
      <c r="T1763">
        <v>0</v>
      </c>
      <c r="U1763" t="s">
        <v>1082</v>
      </c>
      <c r="V1763">
        <v>0</v>
      </c>
      <c r="W1763" t="s">
        <v>1082</v>
      </c>
      <c r="X1763">
        <v>2.7749999999999999</v>
      </c>
      <c r="Y1763">
        <v>0</v>
      </c>
      <c r="Z1763">
        <v>-1</v>
      </c>
      <c r="AC1763" t="s">
        <v>520</v>
      </c>
      <c r="AD1763">
        <v>0</v>
      </c>
      <c r="AF1763" t="s">
        <v>520</v>
      </c>
      <c r="AG1763">
        <v>-1</v>
      </c>
    </row>
    <row r="1764" spans="1:33" hidden="1">
      <c r="A1764" s="851" t="s">
        <v>5142</v>
      </c>
      <c r="B1764" s="851" t="s">
        <v>520</v>
      </c>
      <c r="C1764" s="854">
        <v>0</v>
      </c>
      <c r="D1764" s="854">
        <v>0</v>
      </c>
      <c r="E1764" s="855" t="s">
        <v>1082</v>
      </c>
      <c r="F1764" s="854">
        <v>0</v>
      </c>
      <c r="G1764" s="854">
        <v>0</v>
      </c>
      <c r="H1764" s="855" t="s">
        <v>1082</v>
      </c>
      <c r="I1764" s="854">
        <v>0</v>
      </c>
      <c r="J1764" s="855" t="s">
        <v>1082</v>
      </c>
      <c r="K1764" s="854">
        <v>3.0188600000000001</v>
      </c>
      <c r="L1764" s="854">
        <v>3.0472999999999999</v>
      </c>
      <c r="M1764" s="855">
        <v>9.4207747295336208E-3</v>
      </c>
      <c r="O1764" t="s">
        <v>520</v>
      </c>
      <c r="P1764">
        <v>0</v>
      </c>
      <c r="Q1764">
        <v>0</v>
      </c>
      <c r="R1764" t="s">
        <v>1082</v>
      </c>
      <c r="S1764">
        <v>0</v>
      </c>
      <c r="T1764">
        <v>0</v>
      </c>
      <c r="U1764" t="s">
        <v>1082</v>
      </c>
      <c r="V1764">
        <v>0</v>
      </c>
      <c r="W1764" t="s">
        <v>1082</v>
      </c>
      <c r="X1764">
        <v>3.0188600000000001</v>
      </c>
      <c r="Y1764">
        <v>3.0472999999999999</v>
      </c>
      <c r="Z1764">
        <v>9.4207747295336208E-3</v>
      </c>
      <c r="AC1764" t="s">
        <v>520</v>
      </c>
      <c r="AD1764">
        <v>3.0472999999999999</v>
      </c>
      <c r="AF1764" t="s">
        <v>520</v>
      </c>
      <c r="AG1764">
        <v>9.4207747295336208E-3</v>
      </c>
    </row>
    <row r="1765" spans="1:33" hidden="1">
      <c r="A1765" s="851" t="s">
        <v>5144</v>
      </c>
      <c r="B1765" s="851" t="s">
        <v>520</v>
      </c>
      <c r="C1765" s="854">
        <v>0</v>
      </c>
      <c r="D1765" s="854">
        <v>0</v>
      </c>
      <c r="E1765" s="855" t="s">
        <v>1082</v>
      </c>
      <c r="F1765" s="854">
        <v>9.0617000000000001</v>
      </c>
      <c r="G1765" s="854">
        <v>0</v>
      </c>
      <c r="H1765" s="855">
        <v>-1</v>
      </c>
      <c r="I1765" s="854">
        <v>4.1572800000000001</v>
      </c>
      <c r="J1765" s="855">
        <v>-1</v>
      </c>
      <c r="K1765" s="854">
        <v>67.150670000000005</v>
      </c>
      <c r="L1765" s="854">
        <v>4.1572800000000001</v>
      </c>
      <c r="M1765" s="855">
        <v>-0.93809026775160997</v>
      </c>
      <c r="O1765" t="s">
        <v>520</v>
      </c>
      <c r="P1765">
        <v>0</v>
      </c>
      <c r="Q1765">
        <v>0</v>
      </c>
      <c r="R1765" t="s">
        <v>1082</v>
      </c>
      <c r="S1765">
        <v>9.0617000000000001</v>
      </c>
      <c r="T1765">
        <v>0</v>
      </c>
      <c r="U1765">
        <v>-1</v>
      </c>
      <c r="V1765">
        <v>4.1572800000000001</v>
      </c>
      <c r="W1765">
        <v>-1</v>
      </c>
      <c r="X1765">
        <v>67.150670000000005</v>
      </c>
      <c r="Y1765">
        <v>4.1572800000000001</v>
      </c>
      <c r="Z1765">
        <v>-0.93809026775160997</v>
      </c>
      <c r="AC1765" t="s">
        <v>520</v>
      </c>
      <c r="AD1765">
        <v>4.1572800000000001</v>
      </c>
      <c r="AF1765" t="s">
        <v>520</v>
      </c>
      <c r="AG1765">
        <v>-0.93809026775160997</v>
      </c>
    </row>
    <row r="1766" spans="1:33" hidden="1">
      <c r="A1766" s="852" t="s">
        <v>735</v>
      </c>
      <c r="B1766" s="852" t="s">
        <v>520</v>
      </c>
      <c r="C1766" s="856">
        <v>110.39806</v>
      </c>
      <c r="D1766" s="856">
        <v>43.437890000000003</v>
      </c>
      <c r="E1766" s="857">
        <v>-0.60653393728114424</v>
      </c>
      <c r="F1766" s="856">
        <v>1602.4597000000001</v>
      </c>
      <c r="G1766" s="856">
        <v>1979.40815</v>
      </c>
      <c r="H1766" s="857">
        <v>0.23523115745126066</v>
      </c>
      <c r="I1766" s="856">
        <v>1633.6204499999999</v>
      </c>
      <c r="J1766" s="857">
        <v>0.21166954661959592</v>
      </c>
      <c r="K1766" s="856">
        <v>18140.37212</v>
      </c>
      <c r="L1766" s="856">
        <v>16662.406029999998</v>
      </c>
      <c r="M1766" s="857">
        <v>-8.1473857329008359E-2</v>
      </c>
      <c r="O1766" t="s">
        <v>520</v>
      </c>
      <c r="P1766">
        <v>110.39806</v>
      </c>
      <c r="Q1766">
        <v>43.437890000000003</v>
      </c>
      <c r="R1766">
        <v>-0.60653393728114424</v>
      </c>
      <c r="S1766">
        <v>1602.4597000000001</v>
      </c>
      <c r="T1766">
        <v>1979.40815</v>
      </c>
      <c r="U1766">
        <v>0.23523115745126066</v>
      </c>
      <c r="V1766">
        <v>1633.6204499999999</v>
      </c>
      <c r="W1766">
        <v>0.21166954661959592</v>
      </c>
      <c r="X1766">
        <v>18140.37212</v>
      </c>
      <c r="Y1766">
        <v>16662.406029999998</v>
      </c>
      <c r="Z1766">
        <v>-8.1473857329008359E-2</v>
      </c>
      <c r="AC1766" t="s">
        <v>520</v>
      </c>
      <c r="AD1766">
        <v>16662.406029999998</v>
      </c>
      <c r="AF1766" t="s">
        <v>520</v>
      </c>
      <c r="AG1766">
        <v>-8.1473857329008359E-2</v>
      </c>
    </row>
    <row r="1767" spans="1:33" hidden="1">
      <c r="A1767" s="851" t="s">
        <v>5119</v>
      </c>
      <c r="B1767" s="851" t="s">
        <v>521</v>
      </c>
      <c r="C1767" s="854">
        <v>6.5430700000000002</v>
      </c>
      <c r="D1767" s="854">
        <v>0</v>
      </c>
      <c r="E1767" s="855">
        <v>-1</v>
      </c>
      <c r="F1767" s="854">
        <v>123.80553999999999</v>
      </c>
      <c r="G1767" s="854">
        <v>112.42103</v>
      </c>
      <c r="H1767" s="855">
        <v>-9.1954770360033855E-2</v>
      </c>
      <c r="I1767" s="854">
        <v>229.49244999999999</v>
      </c>
      <c r="J1767" s="855">
        <v>-0.5101319019427436</v>
      </c>
      <c r="K1767" s="854">
        <v>1659.82196</v>
      </c>
      <c r="L1767" s="854">
        <v>1492.30053</v>
      </c>
      <c r="M1767" s="855">
        <v>-0.1009273488585487</v>
      </c>
      <c r="O1767" t="s">
        <v>521</v>
      </c>
      <c r="P1767">
        <v>6.5430700000000002</v>
      </c>
      <c r="Q1767">
        <v>0</v>
      </c>
      <c r="R1767">
        <v>-1</v>
      </c>
      <c r="S1767">
        <v>123.80553999999999</v>
      </c>
      <c r="T1767">
        <v>112.42103</v>
      </c>
      <c r="U1767">
        <v>-9.1954770360033855E-2</v>
      </c>
      <c r="V1767">
        <v>229.49244999999999</v>
      </c>
      <c r="W1767">
        <v>-0.5101319019427436</v>
      </c>
      <c r="X1767">
        <v>1659.82196</v>
      </c>
      <c r="Y1767">
        <v>1492.30053</v>
      </c>
      <c r="Z1767">
        <v>-0.1009273488585487</v>
      </c>
      <c r="AC1767" t="s">
        <v>521</v>
      </c>
      <c r="AD1767">
        <v>1492.30053</v>
      </c>
      <c r="AF1767" t="s">
        <v>521</v>
      </c>
      <c r="AG1767">
        <v>-0.1009273488585487</v>
      </c>
    </row>
    <row r="1768" spans="1:33" hidden="1">
      <c r="A1768" s="851" t="s">
        <v>5120</v>
      </c>
      <c r="B1768" s="851" t="s">
        <v>521</v>
      </c>
      <c r="C1768" s="854">
        <v>12.28392</v>
      </c>
      <c r="D1768" s="854">
        <v>0</v>
      </c>
      <c r="E1768" s="855">
        <v>-1</v>
      </c>
      <c r="F1768" s="854">
        <v>164.73273</v>
      </c>
      <c r="G1768" s="854">
        <v>253.64455000000001</v>
      </c>
      <c r="H1768" s="855">
        <v>0.53973378575101627</v>
      </c>
      <c r="I1768" s="854">
        <v>291.09269999999998</v>
      </c>
      <c r="J1768" s="855">
        <v>-0.12864681938090505</v>
      </c>
      <c r="K1768" s="854">
        <v>2760.4157</v>
      </c>
      <c r="L1768" s="854">
        <v>1906.9438500000001</v>
      </c>
      <c r="M1768" s="855">
        <v>-0.30918236336650307</v>
      </c>
      <c r="O1768" t="s">
        <v>521</v>
      </c>
      <c r="P1768">
        <v>12.28392</v>
      </c>
      <c r="Q1768">
        <v>0</v>
      </c>
      <c r="R1768">
        <v>-1</v>
      </c>
      <c r="S1768">
        <v>164.73273</v>
      </c>
      <c r="T1768">
        <v>253.64455000000001</v>
      </c>
      <c r="U1768">
        <v>0.53973378575101627</v>
      </c>
      <c r="V1768">
        <v>291.09269999999998</v>
      </c>
      <c r="W1768">
        <v>-0.12864681938090505</v>
      </c>
      <c r="X1768">
        <v>2760.4157</v>
      </c>
      <c r="Y1768">
        <v>1906.9438500000001</v>
      </c>
      <c r="Z1768">
        <v>-0.30918236336650307</v>
      </c>
      <c r="AC1768" t="s">
        <v>521</v>
      </c>
      <c r="AD1768">
        <v>1906.9438500000001</v>
      </c>
      <c r="AF1768" t="s">
        <v>521</v>
      </c>
      <c r="AG1768">
        <v>-0.30918236336650307</v>
      </c>
    </row>
    <row r="1769" spans="1:33" hidden="1">
      <c r="A1769" s="851" t="s">
        <v>5121</v>
      </c>
      <c r="B1769" s="851" t="s">
        <v>521</v>
      </c>
      <c r="C1769" s="854">
        <v>0</v>
      </c>
      <c r="D1769" s="854">
        <v>0</v>
      </c>
      <c r="E1769" s="855" t="s">
        <v>1082</v>
      </c>
      <c r="F1769" s="854">
        <v>130.20373000000001</v>
      </c>
      <c r="G1769" s="854">
        <v>126.98072000000001</v>
      </c>
      <c r="H1769" s="855">
        <v>-2.4753591928587615E-2</v>
      </c>
      <c r="I1769" s="854">
        <v>164.57656</v>
      </c>
      <c r="J1769" s="855">
        <v>-0.22843982156389708</v>
      </c>
      <c r="K1769" s="854">
        <v>1239.9512999999999</v>
      </c>
      <c r="L1769" s="854">
        <v>1693.03926</v>
      </c>
      <c r="M1769" s="855">
        <v>0.36540786722833385</v>
      </c>
      <c r="O1769" t="s">
        <v>521</v>
      </c>
      <c r="P1769">
        <v>0</v>
      </c>
      <c r="Q1769">
        <v>0</v>
      </c>
      <c r="R1769" t="s">
        <v>1082</v>
      </c>
      <c r="S1769">
        <v>130.20373000000001</v>
      </c>
      <c r="T1769">
        <v>126.98072000000001</v>
      </c>
      <c r="U1769">
        <v>-2.4753591928587615E-2</v>
      </c>
      <c r="V1769">
        <v>164.57656</v>
      </c>
      <c r="W1769">
        <v>-0.22843982156389708</v>
      </c>
      <c r="X1769">
        <v>1239.9512999999999</v>
      </c>
      <c r="Y1769">
        <v>1693.03926</v>
      </c>
      <c r="Z1769">
        <v>0.36540786722833385</v>
      </c>
      <c r="AC1769" t="s">
        <v>521</v>
      </c>
      <c r="AD1769">
        <v>1693.03926</v>
      </c>
      <c r="AF1769" t="s">
        <v>521</v>
      </c>
      <c r="AG1769">
        <v>0.36540786722833385</v>
      </c>
    </row>
    <row r="1770" spans="1:33" hidden="1">
      <c r="A1770" s="851" t="s">
        <v>5122</v>
      </c>
      <c r="B1770" s="851" t="s">
        <v>521</v>
      </c>
      <c r="C1770" s="854">
        <v>0</v>
      </c>
      <c r="D1770" s="854">
        <v>0</v>
      </c>
      <c r="E1770" s="855" t="s">
        <v>1082</v>
      </c>
      <c r="F1770" s="854">
        <v>62.033560000000001</v>
      </c>
      <c r="G1770" s="854">
        <v>12.15903</v>
      </c>
      <c r="H1770" s="855">
        <v>-0.80399270975259196</v>
      </c>
      <c r="I1770" s="854">
        <v>19.17877</v>
      </c>
      <c r="J1770" s="855">
        <v>-0.36601617309139223</v>
      </c>
      <c r="K1770" s="854">
        <v>475.71334999999999</v>
      </c>
      <c r="L1770" s="854">
        <v>256.80741999999998</v>
      </c>
      <c r="M1770" s="855">
        <v>-0.46016352074206035</v>
      </c>
      <c r="O1770" t="s">
        <v>521</v>
      </c>
      <c r="P1770">
        <v>0</v>
      </c>
      <c r="Q1770">
        <v>0</v>
      </c>
      <c r="R1770" t="s">
        <v>1082</v>
      </c>
      <c r="S1770">
        <v>62.033560000000001</v>
      </c>
      <c r="T1770">
        <v>12.15903</v>
      </c>
      <c r="U1770">
        <v>-0.80399270975259196</v>
      </c>
      <c r="V1770">
        <v>19.17877</v>
      </c>
      <c r="W1770">
        <v>-0.36601617309139223</v>
      </c>
      <c r="X1770">
        <v>475.71334999999999</v>
      </c>
      <c r="Y1770">
        <v>256.80741999999998</v>
      </c>
      <c r="Z1770">
        <v>-0.46016352074206035</v>
      </c>
      <c r="AC1770" t="s">
        <v>521</v>
      </c>
      <c r="AD1770">
        <v>256.80741999999998</v>
      </c>
      <c r="AF1770" t="s">
        <v>521</v>
      </c>
      <c r="AG1770">
        <v>-0.46016352074206035</v>
      </c>
    </row>
    <row r="1771" spans="1:33" hidden="1">
      <c r="A1771" s="851" t="s">
        <v>5123</v>
      </c>
      <c r="B1771" s="851" t="s">
        <v>521</v>
      </c>
      <c r="C1771" s="854">
        <v>0</v>
      </c>
      <c r="D1771" s="854">
        <v>0</v>
      </c>
      <c r="E1771" s="855" t="s">
        <v>1082</v>
      </c>
      <c r="F1771" s="854">
        <v>0.08</v>
      </c>
      <c r="G1771" s="854">
        <v>0</v>
      </c>
      <c r="H1771" s="855">
        <v>-1</v>
      </c>
      <c r="I1771" s="854">
        <v>0</v>
      </c>
      <c r="J1771" s="855" t="s">
        <v>1082</v>
      </c>
      <c r="K1771" s="854">
        <v>25.71246</v>
      </c>
      <c r="L1771" s="854">
        <v>2.51172</v>
      </c>
      <c r="M1771" s="855">
        <v>-0.90231506436957021</v>
      </c>
      <c r="O1771" t="s">
        <v>521</v>
      </c>
      <c r="P1771">
        <v>0</v>
      </c>
      <c r="Q1771">
        <v>0</v>
      </c>
      <c r="R1771" t="s">
        <v>1082</v>
      </c>
      <c r="S1771">
        <v>0.08</v>
      </c>
      <c r="T1771">
        <v>0</v>
      </c>
      <c r="U1771">
        <v>-1</v>
      </c>
      <c r="V1771">
        <v>0</v>
      </c>
      <c r="W1771" t="s">
        <v>1082</v>
      </c>
      <c r="X1771">
        <v>25.71246</v>
      </c>
      <c r="Y1771">
        <v>2.51172</v>
      </c>
      <c r="Z1771">
        <v>-0.90231506436957021</v>
      </c>
      <c r="AC1771" t="s">
        <v>521</v>
      </c>
      <c r="AD1771">
        <v>2.51172</v>
      </c>
      <c r="AF1771" t="s">
        <v>521</v>
      </c>
      <c r="AG1771">
        <v>-0.90231506436957021</v>
      </c>
    </row>
    <row r="1772" spans="1:33">
      <c r="A1772" s="851" t="s">
        <v>5124</v>
      </c>
      <c r="B1772" s="851" t="s">
        <v>521</v>
      </c>
      <c r="C1772" s="854">
        <v>0</v>
      </c>
      <c r="D1772" s="854">
        <v>0</v>
      </c>
      <c r="E1772" s="855" t="s">
        <v>1082</v>
      </c>
      <c r="F1772" s="854">
        <v>167.83134000000001</v>
      </c>
      <c r="G1772" s="854">
        <v>278.83900999999997</v>
      </c>
      <c r="H1772" s="855">
        <v>0.66142396289036332</v>
      </c>
      <c r="I1772" s="854">
        <v>148.29184000000001</v>
      </c>
      <c r="J1772" s="855">
        <v>0.88033953857474523</v>
      </c>
      <c r="K1772" s="854">
        <v>2214.4846299999999</v>
      </c>
      <c r="L1772" s="854">
        <v>2497.2995000000001</v>
      </c>
      <c r="M1772" s="855">
        <v>0.12771137183282244</v>
      </c>
      <c r="O1772" t="s">
        <v>521</v>
      </c>
      <c r="P1772">
        <v>0</v>
      </c>
      <c r="Q1772">
        <v>0</v>
      </c>
      <c r="R1772" t="s">
        <v>1082</v>
      </c>
      <c r="S1772">
        <v>167.83134000000001</v>
      </c>
      <c r="T1772">
        <v>278.83900999999997</v>
      </c>
      <c r="U1772">
        <v>0.66142396289036332</v>
      </c>
      <c r="V1772">
        <v>148.29184000000001</v>
      </c>
      <c r="W1772">
        <v>0.88033953857474523</v>
      </c>
      <c r="X1772">
        <v>2214.4846299999999</v>
      </c>
      <c r="Y1772">
        <v>2497.2995000000001</v>
      </c>
      <c r="Z1772">
        <v>0.12771137183282244</v>
      </c>
      <c r="AC1772" t="s">
        <v>521</v>
      </c>
      <c r="AD1772">
        <v>2497.2995000000001</v>
      </c>
      <c r="AF1772" t="s">
        <v>521</v>
      </c>
      <c r="AG1772">
        <v>0.12771137183282244</v>
      </c>
    </row>
    <row r="1773" spans="1:33" hidden="1">
      <c r="A1773" s="851" t="s">
        <v>5125</v>
      </c>
      <c r="B1773" s="851" t="s">
        <v>521</v>
      </c>
      <c r="C1773" s="854">
        <v>3188.3073800000002</v>
      </c>
      <c r="D1773" s="854">
        <v>0</v>
      </c>
      <c r="E1773" s="855">
        <v>-1</v>
      </c>
      <c r="F1773" s="854">
        <v>71901.995280000003</v>
      </c>
      <c r="G1773" s="854">
        <v>111079.58246999999</v>
      </c>
      <c r="H1773" s="855">
        <v>0.54487482631650264</v>
      </c>
      <c r="I1773" s="854">
        <v>119567.20114</v>
      </c>
      <c r="J1773" s="855">
        <v>-7.0986178392366539E-2</v>
      </c>
      <c r="K1773" s="854">
        <v>565274.62826000003</v>
      </c>
      <c r="L1773" s="854">
        <v>769678.95715000003</v>
      </c>
      <c r="M1773" s="855">
        <v>0.36160181029031357</v>
      </c>
      <c r="O1773" t="s">
        <v>521</v>
      </c>
      <c r="P1773">
        <v>3188.3073800000002</v>
      </c>
      <c r="Q1773">
        <v>0</v>
      </c>
      <c r="R1773">
        <v>-1</v>
      </c>
      <c r="S1773">
        <v>71901.995280000003</v>
      </c>
      <c r="T1773">
        <v>111079.58246999999</v>
      </c>
      <c r="U1773">
        <v>0.54487482631650264</v>
      </c>
      <c r="V1773">
        <v>119567.20114</v>
      </c>
      <c r="W1773">
        <v>-7.0986178392366539E-2</v>
      </c>
      <c r="X1773">
        <v>565274.62826000003</v>
      </c>
      <c r="Y1773">
        <v>769678.95715000003</v>
      </c>
      <c r="Z1773">
        <v>0.36160181029031357</v>
      </c>
      <c r="AC1773" t="s">
        <v>521</v>
      </c>
      <c r="AD1773">
        <v>769678.95715000003</v>
      </c>
      <c r="AF1773" t="s">
        <v>521</v>
      </c>
      <c r="AG1773">
        <v>0.36160181029031357</v>
      </c>
    </row>
    <row r="1774" spans="1:33" hidden="1">
      <c r="A1774" s="851" t="s">
        <v>5126</v>
      </c>
      <c r="B1774" s="851" t="s">
        <v>521</v>
      </c>
      <c r="C1774" s="854">
        <v>0</v>
      </c>
      <c r="D1774" s="854">
        <v>0</v>
      </c>
      <c r="E1774" s="855" t="s">
        <v>1082</v>
      </c>
      <c r="F1774" s="854">
        <v>19.5</v>
      </c>
      <c r="G1774" s="854">
        <v>73.194999999999993</v>
      </c>
      <c r="H1774" s="855">
        <v>2.7535897435897434</v>
      </c>
      <c r="I1774" s="854">
        <v>5.5169499999999996</v>
      </c>
      <c r="J1774" s="855">
        <v>12.26729442898703</v>
      </c>
      <c r="K1774" s="854">
        <v>579.63350000000003</v>
      </c>
      <c r="L1774" s="854">
        <v>284.20744999999999</v>
      </c>
      <c r="M1774" s="855">
        <v>-0.50967732196293003</v>
      </c>
      <c r="O1774" t="s">
        <v>521</v>
      </c>
      <c r="P1774">
        <v>0</v>
      </c>
      <c r="Q1774">
        <v>0</v>
      </c>
      <c r="R1774" t="s">
        <v>1082</v>
      </c>
      <c r="S1774">
        <v>19.5</v>
      </c>
      <c r="T1774">
        <v>73.194999999999993</v>
      </c>
      <c r="U1774">
        <v>2.7535897435897434</v>
      </c>
      <c r="V1774">
        <v>5.5169499999999996</v>
      </c>
      <c r="W1774">
        <v>12.26729442898703</v>
      </c>
      <c r="X1774">
        <v>579.63350000000003</v>
      </c>
      <c r="Y1774">
        <v>284.20744999999999</v>
      </c>
      <c r="Z1774">
        <v>-0.50967732196293003</v>
      </c>
      <c r="AC1774" t="s">
        <v>521</v>
      </c>
      <c r="AD1774">
        <v>284.20744999999999</v>
      </c>
      <c r="AF1774" t="s">
        <v>521</v>
      </c>
      <c r="AG1774">
        <v>-0.50967732196293003</v>
      </c>
    </row>
    <row r="1775" spans="1:33" hidden="1">
      <c r="A1775" s="851" t="s">
        <v>5127</v>
      </c>
      <c r="B1775" s="851" t="s">
        <v>521</v>
      </c>
      <c r="C1775" s="854">
        <v>0</v>
      </c>
      <c r="D1775" s="854">
        <v>0</v>
      </c>
      <c r="E1775" s="855" t="s">
        <v>1082</v>
      </c>
      <c r="F1775" s="854">
        <v>1.3342000000000001</v>
      </c>
      <c r="G1775" s="854">
        <v>0.28621000000000002</v>
      </c>
      <c r="H1775" s="855">
        <v>-0.78548193674111833</v>
      </c>
      <c r="I1775" s="854">
        <v>1.0561400000000001</v>
      </c>
      <c r="J1775" s="855">
        <v>-0.72900373056602352</v>
      </c>
      <c r="K1775" s="854">
        <v>9.3621800000000004</v>
      </c>
      <c r="L1775" s="854">
        <v>56.954250000000002</v>
      </c>
      <c r="M1775" s="855">
        <v>5.0834388999143361</v>
      </c>
      <c r="O1775" t="s">
        <v>521</v>
      </c>
      <c r="P1775">
        <v>0</v>
      </c>
      <c r="Q1775">
        <v>0</v>
      </c>
      <c r="R1775" t="s">
        <v>1082</v>
      </c>
      <c r="S1775">
        <v>1.3342000000000001</v>
      </c>
      <c r="T1775">
        <v>0.28621000000000002</v>
      </c>
      <c r="U1775">
        <v>-0.78548193674111833</v>
      </c>
      <c r="V1775">
        <v>1.0561400000000001</v>
      </c>
      <c r="W1775">
        <v>-0.72900373056602352</v>
      </c>
      <c r="X1775">
        <v>9.3621800000000004</v>
      </c>
      <c r="Y1775">
        <v>56.954250000000002</v>
      </c>
      <c r="Z1775">
        <v>5.0834388999143361</v>
      </c>
      <c r="AC1775" t="s">
        <v>521</v>
      </c>
      <c r="AD1775">
        <v>56.954250000000002</v>
      </c>
      <c r="AF1775" t="s">
        <v>521</v>
      </c>
      <c r="AG1775">
        <v>5.0834388999143361</v>
      </c>
    </row>
    <row r="1776" spans="1:33" hidden="1">
      <c r="A1776" s="851" t="s">
        <v>5128</v>
      </c>
      <c r="B1776" s="851" t="s">
        <v>521</v>
      </c>
      <c r="C1776" s="854">
        <v>0</v>
      </c>
      <c r="D1776" s="854">
        <v>0</v>
      </c>
      <c r="E1776" s="855" t="s">
        <v>1082</v>
      </c>
      <c r="F1776" s="854">
        <v>333.89287999999999</v>
      </c>
      <c r="G1776" s="854">
        <v>379.66088000000002</v>
      </c>
      <c r="H1776" s="855">
        <v>0.13707390226470251</v>
      </c>
      <c r="I1776" s="854">
        <v>594.83244000000002</v>
      </c>
      <c r="J1776" s="855">
        <v>-0.36173474331695832</v>
      </c>
      <c r="K1776" s="854">
        <v>5117.0672400000003</v>
      </c>
      <c r="L1776" s="854">
        <v>5505.4035800000001</v>
      </c>
      <c r="M1776" s="855">
        <v>7.5890411789859558E-2</v>
      </c>
      <c r="O1776" t="s">
        <v>521</v>
      </c>
      <c r="P1776">
        <v>0</v>
      </c>
      <c r="Q1776">
        <v>0</v>
      </c>
      <c r="R1776" t="s">
        <v>1082</v>
      </c>
      <c r="S1776">
        <v>333.89287999999999</v>
      </c>
      <c r="T1776">
        <v>379.66088000000002</v>
      </c>
      <c r="U1776">
        <v>0.13707390226470251</v>
      </c>
      <c r="V1776">
        <v>594.83244000000002</v>
      </c>
      <c r="W1776">
        <v>-0.36173474331695832</v>
      </c>
      <c r="X1776">
        <v>5117.0672400000003</v>
      </c>
      <c r="Y1776">
        <v>5505.4035800000001</v>
      </c>
      <c r="Z1776">
        <v>7.5890411789859558E-2</v>
      </c>
      <c r="AC1776" t="s">
        <v>521</v>
      </c>
      <c r="AD1776">
        <v>5505.4035800000001</v>
      </c>
      <c r="AF1776" t="s">
        <v>521</v>
      </c>
      <c r="AG1776">
        <v>7.5890411789859558E-2</v>
      </c>
    </row>
    <row r="1777" spans="1:33" hidden="1">
      <c r="A1777" s="851" t="s">
        <v>5129</v>
      </c>
      <c r="B1777" s="851" t="s">
        <v>521</v>
      </c>
      <c r="C1777" s="854">
        <v>4.0742000000000003</v>
      </c>
      <c r="D1777" s="854">
        <v>0</v>
      </c>
      <c r="E1777" s="855">
        <v>-1</v>
      </c>
      <c r="F1777" s="854">
        <v>203.67687000000001</v>
      </c>
      <c r="G1777" s="854">
        <v>386.48435000000001</v>
      </c>
      <c r="H1777" s="855">
        <v>0.89753676988457243</v>
      </c>
      <c r="I1777" s="854">
        <v>309.09818000000001</v>
      </c>
      <c r="J1777" s="855">
        <v>0.25036113121080161</v>
      </c>
      <c r="K1777" s="854">
        <v>2524.02531</v>
      </c>
      <c r="L1777" s="854">
        <v>3010.9888900000001</v>
      </c>
      <c r="M1777" s="855">
        <v>0.19293133791911155</v>
      </c>
      <c r="O1777" t="s">
        <v>521</v>
      </c>
      <c r="P1777">
        <v>4.0742000000000003</v>
      </c>
      <c r="Q1777">
        <v>0</v>
      </c>
      <c r="R1777">
        <v>-1</v>
      </c>
      <c r="S1777">
        <v>203.67687000000001</v>
      </c>
      <c r="T1777">
        <v>386.48435000000001</v>
      </c>
      <c r="U1777">
        <v>0.89753676988457243</v>
      </c>
      <c r="V1777">
        <v>309.09818000000001</v>
      </c>
      <c r="W1777">
        <v>0.25036113121080161</v>
      </c>
      <c r="X1777">
        <v>2524.02531</v>
      </c>
      <c r="Y1777">
        <v>3010.9888900000001</v>
      </c>
      <c r="Z1777">
        <v>0.19293133791911155</v>
      </c>
      <c r="AC1777" t="s">
        <v>521</v>
      </c>
      <c r="AD1777">
        <v>3010.9888900000001</v>
      </c>
      <c r="AF1777" t="s">
        <v>521</v>
      </c>
      <c r="AG1777">
        <v>0.19293133791911155</v>
      </c>
    </row>
    <row r="1778" spans="1:33" hidden="1">
      <c r="A1778" s="851" t="s">
        <v>5130</v>
      </c>
      <c r="B1778" s="851" t="s">
        <v>521</v>
      </c>
      <c r="C1778" s="854">
        <v>13.97418</v>
      </c>
      <c r="D1778" s="854">
        <v>0</v>
      </c>
      <c r="E1778" s="855">
        <v>-1</v>
      </c>
      <c r="F1778" s="854">
        <v>161.59297000000001</v>
      </c>
      <c r="G1778" s="854">
        <v>199.96668</v>
      </c>
      <c r="H1778" s="855">
        <v>0.23747140732669236</v>
      </c>
      <c r="I1778" s="854">
        <v>228.57411999999999</v>
      </c>
      <c r="J1778" s="855">
        <v>-0.12515607628720171</v>
      </c>
      <c r="K1778" s="854">
        <v>2537.7399099999998</v>
      </c>
      <c r="L1778" s="854">
        <v>2142.9504400000001</v>
      </c>
      <c r="M1778" s="855">
        <v>-0.15556734890140878</v>
      </c>
      <c r="O1778" t="s">
        <v>521</v>
      </c>
      <c r="P1778">
        <v>13.97418</v>
      </c>
      <c r="Q1778">
        <v>0</v>
      </c>
      <c r="R1778">
        <v>-1</v>
      </c>
      <c r="S1778">
        <v>161.59297000000001</v>
      </c>
      <c r="T1778">
        <v>199.96668</v>
      </c>
      <c r="U1778">
        <v>0.23747140732669236</v>
      </c>
      <c r="V1778">
        <v>228.57411999999999</v>
      </c>
      <c r="W1778">
        <v>-0.12515607628720171</v>
      </c>
      <c r="X1778">
        <v>2537.7399099999998</v>
      </c>
      <c r="Y1778">
        <v>2142.9504400000001</v>
      </c>
      <c r="Z1778">
        <v>-0.15556734890140878</v>
      </c>
      <c r="AC1778" t="s">
        <v>521</v>
      </c>
      <c r="AD1778">
        <v>2142.9504400000001</v>
      </c>
      <c r="AF1778" t="s">
        <v>521</v>
      </c>
      <c r="AG1778">
        <v>-0.15556734890140878</v>
      </c>
    </row>
    <row r="1779" spans="1:33" hidden="1">
      <c r="A1779" s="851" t="s">
        <v>5131</v>
      </c>
      <c r="B1779" s="851" t="s">
        <v>521</v>
      </c>
      <c r="C1779" s="854">
        <v>69.625529999999998</v>
      </c>
      <c r="D1779" s="854">
        <v>0</v>
      </c>
      <c r="E1779" s="855">
        <v>-1</v>
      </c>
      <c r="F1779" s="854">
        <v>868.01147000000003</v>
      </c>
      <c r="G1779" s="854">
        <v>978.78952000000004</v>
      </c>
      <c r="H1779" s="855">
        <v>0.12762279512274177</v>
      </c>
      <c r="I1779" s="854">
        <v>1069.59158</v>
      </c>
      <c r="J1779" s="855">
        <v>-8.489414249128624E-2</v>
      </c>
      <c r="K1779" s="854">
        <v>9555.8505100000002</v>
      </c>
      <c r="L1779" s="854">
        <v>11143.06439</v>
      </c>
      <c r="M1779" s="855">
        <v>0.16609865111839217</v>
      </c>
      <c r="O1779" t="s">
        <v>521</v>
      </c>
      <c r="P1779">
        <v>69.625529999999998</v>
      </c>
      <c r="Q1779">
        <v>0</v>
      </c>
      <c r="R1779">
        <v>-1</v>
      </c>
      <c r="S1779">
        <v>868.01147000000003</v>
      </c>
      <c r="T1779">
        <v>978.78952000000004</v>
      </c>
      <c r="U1779">
        <v>0.12762279512274177</v>
      </c>
      <c r="V1779">
        <v>1069.59158</v>
      </c>
      <c r="W1779">
        <v>-8.489414249128624E-2</v>
      </c>
      <c r="X1779">
        <v>9555.8505100000002</v>
      </c>
      <c r="Y1779">
        <v>11143.06439</v>
      </c>
      <c r="Z1779">
        <v>0.16609865111839217</v>
      </c>
      <c r="AC1779" t="s">
        <v>521</v>
      </c>
      <c r="AD1779">
        <v>11143.06439</v>
      </c>
      <c r="AF1779" t="s">
        <v>521</v>
      </c>
      <c r="AG1779">
        <v>0.16609865111839217</v>
      </c>
    </row>
    <row r="1780" spans="1:33" hidden="1">
      <c r="A1780" s="851" t="s">
        <v>5132</v>
      </c>
      <c r="B1780" s="851" t="s">
        <v>521</v>
      </c>
      <c r="C1780" s="854">
        <v>0</v>
      </c>
      <c r="D1780" s="854">
        <v>0</v>
      </c>
      <c r="E1780" s="855" t="s">
        <v>1082</v>
      </c>
      <c r="F1780" s="854">
        <v>146.62062</v>
      </c>
      <c r="G1780" s="854">
        <v>75.279759999999996</v>
      </c>
      <c r="H1780" s="855">
        <v>-0.48656771469115334</v>
      </c>
      <c r="I1780" s="854">
        <v>149.73930999999999</v>
      </c>
      <c r="J1780" s="855">
        <v>-0.49726120682671771</v>
      </c>
      <c r="K1780" s="854">
        <v>1419.1324</v>
      </c>
      <c r="L1780" s="854">
        <v>1022.75022</v>
      </c>
      <c r="M1780" s="855">
        <v>-0.27931303661307427</v>
      </c>
      <c r="O1780" t="s">
        <v>521</v>
      </c>
      <c r="P1780">
        <v>0</v>
      </c>
      <c r="Q1780">
        <v>0</v>
      </c>
      <c r="R1780" t="s">
        <v>1082</v>
      </c>
      <c r="S1780">
        <v>146.62062</v>
      </c>
      <c r="T1780">
        <v>75.279759999999996</v>
      </c>
      <c r="U1780">
        <v>-0.48656771469115334</v>
      </c>
      <c r="V1780">
        <v>149.73930999999999</v>
      </c>
      <c r="W1780">
        <v>-0.49726120682671771</v>
      </c>
      <c r="X1780">
        <v>1419.1324</v>
      </c>
      <c r="Y1780">
        <v>1022.75022</v>
      </c>
      <c r="Z1780">
        <v>-0.27931303661307427</v>
      </c>
      <c r="AC1780" t="s">
        <v>521</v>
      </c>
      <c r="AD1780">
        <v>1022.75022</v>
      </c>
      <c r="AF1780" t="s">
        <v>521</v>
      </c>
      <c r="AG1780">
        <v>-0.27931303661307427</v>
      </c>
    </row>
    <row r="1781" spans="1:33" hidden="1">
      <c r="A1781" s="851" t="s">
        <v>5133</v>
      </c>
      <c r="B1781" s="851" t="s">
        <v>521</v>
      </c>
      <c r="C1781" s="854">
        <v>42.314630000000001</v>
      </c>
      <c r="D1781" s="854">
        <v>29.641200000000001</v>
      </c>
      <c r="E1781" s="855">
        <v>-0.29950468667692476</v>
      </c>
      <c r="F1781" s="854">
        <v>1243.1043999999999</v>
      </c>
      <c r="G1781" s="854">
        <v>549.83720000000005</v>
      </c>
      <c r="H1781" s="855">
        <v>-0.5576902470942906</v>
      </c>
      <c r="I1781" s="854">
        <v>622.59490000000005</v>
      </c>
      <c r="J1781" s="855">
        <v>-0.11686202376537291</v>
      </c>
      <c r="K1781" s="854">
        <v>8361.8226400000003</v>
      </c>
      <c r="L1781" s="854">
        <v>6986.8971300000003</v>
      </c>
      <c r="M1781" s="855">
        <v>-0.16442892527077091</v>
      </c>
      <c r="O1781" t="s">
        <v>521</v>
      </c>
      <c r="P1781">
        <v>42.314630000000001</v>
      </c>
      <c r="Q1781">
        <v>29.641200000000001</v>
      </c>
      <c r="R1781">
        <v>-0.29950468667692476</v>
      </c>
      <c r="S1781">
        <v>1243.1043999999999</v>
      </c>
      <c r="T1781">
        <v>549.83720000000005</v>
      </c>
      <c r="U1781">
        <v>-0.5576902470942906</v>
      </c>
      <c r="V1781">
        <v>622.59490000000005</v>
      </c>
      <c r="W1781">
        <v>-0.11686202376537291</v>
      </c>
      <c r="X1781">
        <v>8361.8226400000003</v>
      </c>
      <c r="Y1781">
        <v>6986.8971300000003</v>
      </c>
      <c r="Z1781">
        <v>-0.16442892527077091</v>
      </c>
      <c r="AC1781" t="s">
        <v>521</v>
      </c>
      <c r="AD1781">
        <v>6986.8971300000003</v>
      </c>
      <c r="AF1781" t="s">
        <v>521</v>
      </c>
      <c r="AG1781">
        <v>-0.16442892527077091</v>
      </c>
    </row>
    <row r="1782" spans="1:33" hidden="1">
      <c r="A1782" s="851" t="s">
        <v>5134</v>
      </c>
      <c r="B1782" s="851" t="s">
        <v>521</v>
      </c>
      <c r="C1782" s="854">
        <v>32.115490000000001</v>
      </c>
      <c r="D1782" s="854">
        <v>1.92597</v>
      </c>
      <c r="E1782" s="855">
        <v>-0.94002987343490629</v>
      </c>
      <c r="F1782" s="854">
        <v>423.12311999999997</v>
      </c>
      <c r="G1782" s="854">
        <v>424.90170000000001</v>
      </c>
      <c r="H1782" s="855">
        <v>4.2034573766616123E-3</v>
      </c>
      <c r="I1782" s="854">
        <v>373.53543000000002</v>
      </c>
      <c r="J1782" s="855">
        <v>0.13751378282911464</v>
      </c>
      <c r="K1782" s="854">
        <v>6679.0741099999996</v>
      </c>
      <c r="L1782" s="854">
        <v>11187.07854</v>
      </c>
      <c r="M1782" s="855">
        <v>0.6749445141281718</v>
      </c>
      <c r="O1782" t="s">
        <v>521</v>
      </c>
      <c r="P1782">
        <v>32.115490000000001</v>
      </c>
      <c r="Q1782">
        <v>1.92597</v>
      </c>
      <c r="R1782">
        <v>-0.94002987343490629</v>
      </c>
      <c r="S1782">
        <v>423.12311999999997</v>
      </c>
      <c r="T1782">
        <v>424.90170000000001</v>
      </c>
      <c r="U1782">
        <v>4.2034573766616123E-3</v>
      </c>
      <c r="V1782">
        <v>373.53543000000002</v>
      </c>
      <c r="W1782">
        <v>0.13751378282911464</v>
      </c>
      <c r="X1782">
        <v>6679.0741099999996</v>
      </c>
      <c r="Y1782">
        <v>11187.07854</v>
      </c>
      <c r="Z1782">
        <v>0.6749445141281718</v>
      </c>
      <c r="AC1782" t="s">
        <v>521</v>
      </c>
      <c r="AD1782">
        <v>11187.07854</v>
      </c>
      <c r="AF1782" t="s">
        <v>521</v>
      </c>
      <c r="AG1782">
        <v>0.6749445141281718</v>
      </c>
    </row>
    <row r="1783" spans="1:33" hidden="1">
      <c r="A1783" s="851" t="s">
        <v>5135</v>
      </c>
      <c r="B1783" s="851" t="s">
        <v>521</v>
      </c>
      <c r="C1783" s="854">
        <v>4.0194999999999999</v>
      </c>
      <c r="D1783" s="854">
        <v>0</v>
      </c>
      <c r="E1783" s="855">
        <v>-1</v>
      </c>
      <c r="F1783" s="854">
        <v>31.81645</v>
      </c>
      <c r="G1783" s="854">
        <v>27.94116</v>
      </c>
      <c r="H1783" s="855">
        <v>-0.12180145805078824</v>
      </c>
      <c r="I1783" s="854">
        <v>20.733789999999999</v>
      </c>
      <c r="J1783" s="855">
        <v>0.3476146908018265</v>
      </c>
      <c r="K1783" s="854">
        <v>375.46508</v>
      </c>
      <c r="L1783" s="854">
        <v>390.65868999999998</v>
      </c>
      <c r="M1783" s="855">
        <v>4.0466106728220819E-2</v>
      </c>
      <c r="O1783" t="s">
        <v>521</v>
      </c>
      <c r="P1783">
        <v>4.0194999999999999</v>
      </c>
      <c r="Q1783">
        <v>0</v>
      </c>
      <c r="R1783">
        <v>-1</v>
      </c>
      <c r="S1783">
        <v>31.81645</v>
      </c>
      <c r="T1783">
        <v>27.94116</v>
      </c>
      <c r="U1783">
        <v>-0.12180145805078824</v>
      </c>
      <c r="V1783">
        <v>20.733789999999999</v>
      </c>
      <c r="W1783">
        <v>0.3476146908018265</v>
      </c>
      <c r="X1783">
        <v>375.46508</v>
      </c>
      <c r="Y1783">
        <v>390.65868999999998</v>
      </c>
      <c r="Z1783">
        <v>4.0466106728220819E-2</v>
      </c>
      <c r="AC1783" t="s">
        <v>521</v>
      </c>
      <c r="AD1783">
        <v>390.65868999999998</v>
      </c>
      <c r="AF1783" t="s">
        <v>521</v>
      </c>
      <c r="AG1783">
        <v>4.0466106728220819E-2</v>
      </c>
    </row>
    <row r="1784" spans="1:33" hidden="1">
      <c r="A1784" s="851" t="s">
        <v>5136</v>
      </c>
      <c r="B1784" s="851" t="s">
        <v>521</v>
      </c>
      <c r="C1784" s="854">
        <v>19.802330000000001</v>
      </c>
      <c r="D1784" s="854">
        <v>29.060700000000001</v>
      </c>
      <c r="E1784" s="855">
        <v>0.46753942591604103</v>
      </c>
      <c r="F1784" s="854">
        <v>398.07896</v>
      </c>
      <c r="G1784" s="854">
        <v>610.00849000000005</v>
      </c>
      <c r="H1784" s="855">
        <v>0.53238063624362386</v>
      </c>
      <c r="I1784" s="854">
        <v>581.07291999999995</v>
      </c>
      <c r="J1784" s="855">
        <v>4.9796796587939562E-2</v>
      </c>
      <c r="K1784" s="854">
        <v>3364.12059</v>
      </c>
      <c r="L1784" s="854">
        <v>4886.09872</v>
      </c>
      <c r="M1784" s="855">
        <v>0.45241485531884584</v>
      </c>
      <c r="O1784" t="s">
        <v>521</v>
      </c>
      <c r="P1784">
        <v>19.802330000000001</v>
      </c>
      <c r="Q1784">
        <v>29.060700000000001</v>
      </c>
      <c r="R1784">
        <v>0.46753942591604103</v>
      </c>
      <c r="S1784">
        <v>398.07896</v>
      </c>
      <c r="T1784">
        <v>610.00849000000005</v>
      </c>
      <c r="U1784">
        <v>0.53238063624362386</v>
      </c>
      <c r="V1784">
        <v>581.07291999999995</v>
      </c>
      <c r="W1784">
        <v>4.9796796587939562E-2</v>
      </c>
      <c r="X1784">
        <v>3364.12059</v>
      </c>
      <c r="Y1784">
        <v>4886.09872</v>
      </c>
      <c r="Z1784">
        <v>0.45241485531884584</v>
      </c>
      <c r="AC1784" t="s">
        <v>521</v>
      </c>
      <c r="AD1784">
        <v>4886.09872</v>
      </c>
      <c r="AF1784" t="s">
        <v>521</v>
      </c>
      <c r="AG1784">
        <v>0.45241485531884584</v>
      </c>
    </row>
    <row r="1785" spans="1:33" hidden="1">
      <c r="A1785" s="851" t="s">
        <v>5137</v>
      </c>
      <c r="B1785" s="851" t="s">
        <v>521</v>
      </c>
      <c r="C1785" s="854">
        <v>0</v>
      </c>
      <c r="D1785" s="854">
        <v>0</v>
      </c>
      <c r="E1785" s="855" t="s">
        <v>1082</v>
      </c>
      <c r="F1785" s="854">
        <v>0</v>
      </c>
      <c r="G1785" s="854">
        <v>0</v>
      </c>
      <c r="H1785" s="855" t="s">
        <v>1082</v>
      </c>
      <c r="I1785" s="854">
        <v>0.26848</v>
      </c>
      <c r="J1785" s="855">
        <v>-1</v>
      </c>
      <c r="K1785" s="854">
        <v>4.7633700000000001</v>
      </c>
      <c r="L1785" s="854">
        <v>0.45138</v>
      </c>
      <c r="M1785" s="855">
        <v>-0.90523935784958964</v>
      </c>
      <c r="O1785" t="s">
        <v>521</v>
      </c>
      <c r="P1785">
        <v>0</v>
      </c>
      <c r="Q1785">
        <v>0</v>
      </c>
      <c r="R1785" t="s">
        <v>1082</v>
      </c>
      <c r="S1785">
        <v>0</v>
      </c>
      <c r="T1785">
        <v>0</v>
      </c>
      <c r="U1785" t="s">
        <v>1082</v>
      </c>
      <c r="V1785">
        <v>0.26848</v>
      </c>
      <c r="W1785">
        <v>-1</v>
      </c>
      <c r="X1785">
        <v>4.7633700000000001</v>
      </c>
      <c r="Y1785">
        <v>0.45138</v>
      </c>
      <c r="Z1785">
        <v>-0.90523935784958964</v>
      </c>
      <c r="AC1785" t="s">
        <v>521</v>
      </c>
      <c r="AD1785">
        <v>0.45138</v>
      </c>
      <c r="AF1785" t="s">
        <v>521</v>
      </c>
      <c r="AG1785">
        <v>-0.90523935784958964</v>
      </c>
    </row>
    <row r="1786" spans="1:33" hidden="1">
      <c r="A1786" s="851" t="s">
        <v>5138</v>
      </c>
      <c r="B1786" s="851" t="s">
        <v>521</v>
      </c>
      <c r="C1786" s="854">
        <v>141.74871999999999</v>
      </c>
      <c r="D1786" s="854">
        <v>38.362139999999997</v>
      </c>
      <c r="E1786" s="855">
        <v>-0.72936517521992439</v>
      </c>
      <c r="F1786" s="854">
        <v>3021.50929</v>
      </c>
      <c r="G1786" s="854">
        <v>1429.78036</v>
      </c>
      <c r="H1786" s="855">
        <v>-0.52679928381090635</v>
      </c>
      <c r="I1786" s="854">
        <v>2277.9655400000001</v>
      </c>
      <c r="J1786" s="855">
        <v>-0.37234328838881392</v>
      </c>
      <c r="K1786" s="854">
        <v>28497.728050000002</v>
      </c>
      <c r="L1786" s="854">
        <v>34140.486850000001</v>
      </c>
      <c r="M1786" s="855">
        <v>0.19800732149944134</v>
      </c>
      <c r="O1786" t="s">
        <v>521</v>
      </c>
      <c r="P1786">
        <v>141.74871999999999</v>
      </c>
      <c r="Q1786">
        <v>38.362139999999997</v>
      </c>
      <c r="R1786">
        <v>-0.72936517521992439</v>
      </c>
      <c r="S1786">
        <v>3021.50929</v>
      </c>
      <c r="T1786">
        <v>1429.78036</v>
      </c>
      <c r="U1786">
        <v>-0.52679928381090635</v>
      </c>
      <c r="V1786">
        <v>2277.9655400000001</v>
      </c>
      <c r="W1786">
        <v>-0.37234328838881392</v>
      </c>
      <c r="X1786">
        <v>28497.728050000002</v>
      </c>
      <c r="Y1786">
        <v>34140.486850000001</v>
      </c>
      <c r="Z1786">
        <v>0.19800732149944134</v>
      </c>
      <c r="AC1786" t="s">
        <v>521</v>
      </c>
      <c r="AD1786">
        <v>34140.486850000001</v>
      </c>
      <c r="AF1786" t="s">
        <v>521</v>
      </c>
      <c r="AG1786">
        <v>0.19800732149944134</v>
      </c>
    </row>
    <row r="1787" spans="1:33" hidden="1">
      <c r="A1787" s="851" t="s">
        <v>5139</v>
      </c>
      <c r="B1787" s="851" t="s">
        <v>521</v>
      </c>
      <c r="C1787" s="854">
        <v>17.5</v>
      </c>
      <c r="D1787" s="854">
        <v>0</v>
      </c>
      <c r="E1787" s="855">
        <v>-1</v>
      </c>
      <c r="F1787" s="854">
        <v>186.74528000000001</v>
      </c>
      <c r="G1787" s="854">
        <v>803.54817000000003</v>
      </c>
      <c r="H1787" s="855">
        <v>3.3029101993903138</v>
      </c>
      <c r="I1787" s="854">
        <v>488.62801000000002</v>
      </c>
      <c r="J1787" s="855">
        <v>0.6444987875336905</v>
      </c>
      <c r="K1787" s="854">
        <v>3072.0246499999998</v>
      </c>
      <c r="L1787" s="854">
        <v>5207.4137300000002</v>
      </c>
      <c r="M1787" s="855">
        <v>0.69510805520391927</v>
      </c>
      <c r="O1787" t="s">
        <v>521</v>
      </c>
      <c r="P1787">
        <v>17.5</v>
      </c>
      <c r="Q1787">
        <v>0</v>
      </c>
      <c r="R1787">
        <v>-1</v>
      </c>
      <c r="S1787">
        <v>186.74528000000001</v>
      </c>
      <c r="T1787">
        <v>803.54817000000003</v>
      </c>
      <c r="U1787">
        <v>3.3029101993903138</v>
      </c>
      <c r="V1787">
        <v>488.62801000000002</v>
      </c>
      <c r="W1787">
        <v>0.6444987875336905</v>
      </c>
      <c r="X1787">
        <v>3072.0246499999998</v>
      </c>
      <c r="Y1787">
        <v>5207.4137300000002</v>
      </c>
      <c r="Z1787">
        <v>0.69510805520391927</v>
      </c>
      <c r="AC1787" t="s">
        <v>521</v>
      </c>
      <c r="AD1787">
        <v>5207.4137300000002</v>
      </c>
      <c r="AF1787" t="s">
        <v>521</v>
      </c>
      <c r="AG1787">
        <v>0.69510805520391927</v>
      </c>
    </row>
    <row r="1788" spans="1:33" hidden="1">
      <c r="A1788" s="851" t="s">
        <v>5140</v>
      </c>
      <c r="B1788" s="851" t="s">
        <v>521</v>
      </c>
      <c r="C1788" s="854">
        <v>0</v>
      </c>
      <c r="D1788" s="854">
        <v>34.425269999999998</v>
      </c>
      <c r="E1788" s="855" t="s">
        <v>1082</v>
      </c>
      <c r="F1788" s="854">
        <v>1789.69307</v>
      </c>
      <c r="G1788" s="854">
        <v>1728.8676499999999</v>
      </c>
      <c r="H1788" s="855">
        <v>-3.3986509206296533E-2</v>
      </c>
      <c r="I1788" s="854">
        <v>2939.3528200000001</v>
      </c>
      <c r="J1788" s="855">
        <v>-0.41182030335507669</v>
      </c>
      <c r="K1788" s="854">
        <v>38940.50045</v>
      </c>
      <c r="L1788" s="854">
        <v>41744.527240000003</v>
      </c>
      <c r="M1788" s="855">
        <v>7.2007980318599119E-2</v>
      </c>
      <c r="O1788" t="s">
        <v>521</v>
      </c>
      <c r="P1788">
        <v>0</v>
      </c>
      <c r="Q1788">
        <v>34.425269999999998</v>
      </c>
      <c r="R1788" t="s">
        <v>1082</v>
      </c>
      <c r="S1788">
        <v>1789.69307</v>
      </c>
      <c r="T1788">
        <v>1728.8676499999999</v>
      </c>
      <c r="U1788">
        <v>-3.3986509206296533E-2</v>
      </c>
      <c r="V1788">
        <v>2939.3528200000001</v>
      </c>
      <c r="W1788">
        <v>-0.41182030335507669</v>
      </c>
      <c r="X1788">
        <v>38940.50045</v>
      </c>
      <c r="Y1788">
        <v>41744.527240000003</v>
      </c>
      <c r="Z1788">
        <v>7.2007980318599119E-2</v>
      </c>
      <c r="AC1788" t="s">
        <v>521</v>
      </c>
      <c r="AD1788">
        <v>41744.527240000003</v>
      </c>
      <c r="AF1788" t="s">
        <v>521</v>
      </c>
      <c r="AG1788">
        <v>7.2007980318599119E-2</v>
      </c>
    </row>
    <row r="1789" spans="1:33" hidden="1">
      <c r="A1789" s="851" t="s">
        <v>5141</v>
      </c>
      <c r="B1789" s="851" t="s">
        <v>521</v>
      </c>
      <c r="C1789" s="854">
        <v>0</v>
      </c>
      <c r="D1789" s="854">
        <v>0</v>
      </c>
      <c r="E1789" s="855" t="s">
        <v>1082</v>
      </c>
      <c r="F1789" s="854">
        <v>0</v>
      </c>
      <c r="G1789" s="854">
        <v>0</v>
      </c>
      <c r="H1789" s="855" t="s">
        <v>1082</v>
      </c>
      <c r="I1789" s="854">
        <v>0</v>
      </c>
      <c r="J1789" s="855" t="s">
        <v>1082</v>
      </c>
      <c r="K1789" s="854">
        <v>251.03049999999999</v>
      </c>
      <c r="L1789" s="854">
        <v>149.06728000000001</v>
      </c>
      <c r="M1789" s="855">
        <v>-0.40617861176231562</v>
      </c>
      <c r="O1789" t="s">
        <v>521</v>
      </c>
      <c r="P1789">
        <v>0</v>
      </c>
      <c r="Q1789">
        <v>0</v>
      </c>
      <c r="R1789" t="s">
        <v>1082</v>
      </c>
      <c r="S1789">
        <v>0</v>
      </c>
      <c r="T1789">
        <v>0</v>
      </c>
      <c r="U1789" t="s">
        <v>1082</v>
      </c>
      <c r="V1789">
        <v>0</v>
      </c>
      <c r="W1789" t="s">
        <v>1082</v>
      </c>
      <c r="X1789">
        <v>251.03049999999999</v>
      </c>
      <c r="Y1789">
        <v>149.06728000000001</v>
      </c>
      <c r="Z1789">
        <v>-0.40617861176231562</v>
      </c>
      <c r="AC1789" t="s">
        <v>521</v>
      </c>
      <c r="AD1789">
        <v>149.06728000000001</v>
      </c>
      <c r="AF1789" t="s">
        <v>521</v>
      </c>
      <c r="AG1789">
        <v>-0.40617861176231562</v>
      </c>
    </row>
    <row r="1790" spans="1:33" hidden="1">
      <c r="A1790" s="851" t="s">
        <v>5142</v>
      </c>
      <c r="B1790" s="851" t="s">
        <v>521</v>
      </c>
      <c r="C1790" s="854">
        <v>0</v>
      </c>
      <c r="D1790" s="854">
        <v>0</v>
      </c>
      <c r="E1790" s="855" t="s">
        <v>1082</v>
      </c>
      <c r="F1790" s="854">
        <v>47.601550000000003</v>
      </c>
      <c r="G1790" s="854">
        <v>90.011629999999997</v>
      </c>
      <c r="H1790" s="855">
        <v>0.89093905555596375</v>
      </c>
      <c r="I1790" s="854">
        <v>62.309980000000003</v>
      </c>
      <c r="J1790" s="855">
        <v>0.44457805956605978</v>
      </c>
      <c r="K1790" s="854">
        <v>324.11356000000001</v>
      </c>
      <c r="L1790" s="854">
        <v>557.88346000000001</v>
      </c>
      <c r="M1790" s="855">
        <v>0.72125924012559062</v>
      </c>
      <c r="O1790" t="s">
        <v>521</v>
      </c>
      <c r="P1790">
        <v>0</v>
      </c>
      <c r="Q1790">
        <v>0</v>
      </c>
      <c r="R1790" t="s">
        <v>1082</v>
      </c>
      <c r="S1790">
        <v>47.601550000000003</v>
      </c>
      <c r="T1790">
        <v>90.011629999999997</v>
      </c>
      <c r="U1790">
        <v>0.89093905555596375</v>
      </c>
      <c r="V1790">
        <v>62.309980000000003</v>
      </c>
      <c r="W1790">
        <v>0.44457805956605978</v>
      </c>
      <c r="X1790">
        <v>324.11356000000001</v>
      </c>
      <c r="Y1790">
        <v>557.88346000000001</v>
      </c>
      <c r="Z1790">
        <v>0.72125924012559062</v>
      </c>
      <c r="AC1790" t="s">
        <v>521</v>
      </c>
      <c r="AD1790">
        <v>557.88346000000001</v>
      </c>
      <c r="AF1790" t="s">
        <v>521</v>
      </c>
      <c r="AG1790">
        <v>0.72125924012559062</v>
      </c>
    </row>
    <row r="1791" spans="1:33" hidden="1">
      <c r="A1791" s="851" t="s">
        <v>5143</v>
      </c>
      <c r="B1791" s="851" t="s">
        <v>521</v>
      </c>
      <c r="C1791" s="854">
        <v>0</v>
      </c>
      <c r="D1791" s="854">
        <v>0</v>
      </c>
      <c r="E1791" s="855" t="s">
        <v>1082</v>
      </c>
      <c r="F1791" s="854">
        <v>725.50599999999997</v>
      </c>
      <c r="G1791" s="854">
        <v>1260.7280000000001</v>
      </c>
      <c r="H1791" s="855">
        <v>0.73772236204800534</v>
      </c>
      <c r="I1791" s="854">
        <v>540.68299999999999</v>
      </c>
      <c r="J1791" s="855">
        <v>1.3317322719597251</v>
      </c>
      <c r="K1791" s="854">
        <v>9126.2173199999997</v>
      </c>
      <c r="L1791" s="854">
        <v>7600.6653500000002</v>
      </c>
      <c r="M1791" s="855">
        <v>-0.1671614773688076</v>
      </c>
      <c r="O1791" t="s">
        <v>521</v>
      </c>
      <c r="P1791">
        <v>0</v>
      </c>
      <c r="Q1791">
        <v>0</v>
      </c>
      <c r="R1791" t="s">
        <v>1082</v>
      </c>
      <c r="S1791">
        <v>725.50599999999997</v>
      </c>
      <c r="T1791">
        <v>1260.7280000000001</v>
      </c>
      <c r="U1791">
        <v>0.73772236204800534</v>
      </c>
      <c r="V1791">
        <v>540.68299999999999</v>
      </c>
      <c r="W1791">
        <v>1.3317322719597251</v>
      </c>
      <c r="X1791">
        <v>9126.2173199999997</v>
      </c>
      <c r="Y1791">
        <v>7600.6653500000002</v>
      </c>
      <c r="Z1791">
        <v>-0.1671614773688076</v>
      </c>
      <c r="AC1791" t="s">
        <v>521</v>
      </c>
      <c r="AD1791">
        <v>7600.6653500000002</v>
      </c>
      <c r="AF1791" t="s">
        <v>521</v>
      </c>
      <c r="AG1791">
        <v>-0.1671614773688076</v>
      </c>
    </row>
    <row r="1792" spans="1:33" hidden="1">
      <c r="A1792" s="851" t="s">
        <v>5144</v>
      </c>
      <c r="B1792" s="851" t="s">
        <v>521</v>
      </c>
      <c r="C1792" s="854">
        <v>1339.8235400000001</v>
      </c>
      <c r="D1792" s="854">
        <v>356.50022000000001</v>
      </c>
      <c r="E1792" s="855">
        <v>-0.73392002054240668</v>
      </c>
      <c r="F1792" s="854">
        <v>24341.92499</v>
      </c>
      <c r="G1792" s="854">
        <v>22420.157469999998</v>
      </c>
      <c r="H1792" s="855">
        <v>-7.8948871988944624E-2</v>
      </c>
      <c r="I1792" s="854">
        <v>14917.348379999999</v>
      </c>
      <c r="J1792" s="855">
        <v>0.5029586290321657</v>
      </c>
      <c r="K1792" s="854">
        <v>161336.27176999999</v>
      </c>
      <c r="L1792" s="854">
        <v>126033.9227</v>
      </c>
      <c r="M1792" s="855">
        <v>-0.2188122279181387</v>
      </c>
      <c r="O1792" t="s">
        <v>521</v>
      </c>
      <c r="P1792">
        <v>1339.8235400000001</v>
      </c>
      <c r="Q1792">
        <v>356.50022000000001</v>
      </c>
      <c r="R1792">
        <v>-0.73392002054240668</v>
      </c>
      <c r="S1792">
        <v>24341.92499</v>
      </c>
      <c r="T1792">
        <v>22420.157469999998</v>
      </c>
      <c r="U1792">
        <v>-7.8948871988944624E-2</v>
      </c>
      <c r="V1792">
        <v>14917.348379999999</v>
      </c>
      <c r="W1792">
        <v>0.5029586290321657</v>
      </c>
      <c r="X1792">
        <v>161336.27176999999</v>
      </c>
      <c r="Y1792">
        <v>126033.9227</v>
      </c>
      <c r="Z1792">
        <v>-0.2188122279181387</v>
      </c>
      <c r="AC1792" t="s">
        <v>521</v>
      </c>
      <c r="AD1792">
        <v>126033.9227</v>
      </c>
      <c r="AF1792" t="s">
        <v>521</v>
      </c>
      <c r="AG1792">
        <v>-0.2188122279181387</v>
      </c>
    </row>
    <row r="1793" spans="1:33" hidden="1">
      <c r="A1793" s="851" t="s">
        <v>5145</v>
      </c>
      <c r="B1793" s="851" t="s">
        <v>521</v>
      </c>
      <c r="C1793" s="854">
        <v>0</v>
      </c>
      <c r="D1793" s="854">
        <v>0</v>
      </c>
      <c r="E1793" s="855" t="s">
        <v>1082</v>
      </c>
      <c r="F1793" s="854">
        <v>68.476650000000006</v>
      </c>
      <c r="G1793" s="854">
        <v>45.71275</v>
      </c>
      <c r="H1793" s="855">
        <v>-0.33243302644039985</v>
      </c>
      <c r="I1793" s="854">
        <v>6.9340000000000002</v>
      </c>
      <c r="J1793" s="855">
        <v>5.5925511970002884</v>
      </c>
      <c r="K1793" s="854">
        <v>303.68986000000001</v>
      </c>
      <c r="L1793" s="854">
        <v>238.37748999999999</v>
      </c>
      <c r="M1793" s="855">
        <v>-0.21506272879838662</v>
      </c>
      <c r="O1793" t="s">
        <v>521</v>
      </c>
      <c r="P1793">
        <v>0</v>
      </c>
      <c r="Q1793">
        <v>0</v>
      </c>
      <c r="R1793" t="s">
        <v>1082</v>
      </c>
      <c r="S1793">
        <v>68.476650000000006</v>
      </c>
      <c r="T1793">
        <v>45.71275</v>
      </c>
      <c r="U1793">
        <v>-0.33243302644039985</v>
      </c>
      <c r="V1793">
        <v>6.9340000000000002</v>
      </c>
      <c r="W1793">
        <v>5.5925511970002884</v>
      </c>
      <c r="X1793">
        <v>303.68986000000001</v>
      </c>
      <c r="Y1793">
        <v>238.37748999999999</v>
      </c>
      <c r="Z1793">
        <v>-0.21506272879838662</v>
      </c>
      <c r="AC1793" t="s">
        <v>521</v>
      </c>
      <c r="AD1793">
        <v>238.37748999999999</v>
      </c>
      <c r="AF1793" t="s">
        <v>521</v>
      </c>
      <c r="AG1793">
        <v>-0.21506272879838662</v>
      </c>
    </row>
    <row r="1794" spans="1:33" hidden="1">
      <c r="A1794" s="852" t="s">
        <v>735</v>
      </c>
      <c r="B1794" s="852" t="s">
        <v>521</v>
      </c>
      <c r="C1794" s="856">
        <v>4892.13249</v>
      </c>
      <c r="D1794" s="856">
        <v>489.91550000000001</v>
      </c>
      <c r="E1794" s="857">
        <v>-0.89985645298825501</v>
      </c>
      <c r="F1794" s="856">
        <v>106562.89095</v>
      </c>
      <c r="G1794" s="856">
        <v>143348.78378999999</v>
      </c>
      <c r="H1794" s="857">
        <v>0.34520359303371539</v>
      </c>
      <c r="I1794" s="856">
        <v>145609.66943000001</v>
      </c>
      <c r="J1794" s="857">
        <v>-1.5527029549963434E-2</v>
      </c>
      <c r="K1794" s="856">
        <v>856030.36066000001</v>
      </c>
      <c r="L1794" s="856">
        <v>1039817.70721</v>
      </c>
      <c r="M1794" s="857">
        <v>0.21469722920609957</v>
      </c>
      <c r="O1794" t="s">
        <v>521</v>
      </c>
      <c r="P1794">
        <v>4892.13249</v>
      </c>
      <c r="Q1794">
        <v>489.91550000000001</v>
      </c>
      <c r="R1794">
        <v>-0.89985645298825501</v>
      </c>
      <c r="S1794">
        <v>106562.89095</v>
      </c>
      <c r="T1794">
        <v>143348.78378999999</v>
      </c>
      <c r="U1794">
        <v>0.34520359303371539</v>
      </c>
      <c r="V1794">
        <v>145609.66943000001</v>
      </c>
      <c r="W1794">
        <v>-1.5527029549963434E-2</v>
      </c>
      <c r="X1794">
        <v>856030.36066000001</v>
      </c>
      <c r="Y1794">
        <v>1039817.70721</v>
      </c>
      <c r="Z1794">
        <v>0.21469722920609957</v>
      </c>
      <c r="AC1794" t="s">
        <v>521</v>
      </c>
      <c r="AD1794">
        <v>1039817.70721</v>
      </c>
      <c r="AF1794" t="s">
        <v>521</v>
      </c>
      <c r="AG1794">
        <v>0.21469722920609957</v>
      </c>
    </row>
    <row r="1795" spans="1:33" hidden="1">
      <c r="A1795" s="851" t="s">
        <v>5119</v>
      </c>
      <c r="B1795" s="851" t="s">
        <v>522</v>
      </c>
      <c r="C1795" s="854">
        <v>0</v>
      </c>
      <c r="D1795" s="854">
        <v>0</v>
      </c>
      <c r="E1795" s="855" t="s">
        <v>1082</v>
      </c>
      <c r="F1795" s="854">
        <v>0.95684000000000002</v>
      </c>
      <c r="G1795" s="854">
        <v>0</v>
      </c>
      <c r="H1795" s="855">
        <v>-1</v>
      </c>
      <c r="I1795" s="854">
        <v>0</v>
      </c>
      <c r="J1795" s="855" t="s">
        <v>1082</v>
      </c>
      <c r="K1795" s="854">
        <v>1.1155299999999999</v>
      </c>
      <c r="L1795" s="854">
        <v>0</v>
      </c>
      <c r="M1795" s="855">
        <v>-1</v>
      </c>
      <c r="O1795" t="s">
        <v>522</v>
      </c>
      <c r="P1795">
        <v>0</v>
      </c>
      <c r="Q1795">
        <v>0</v>
      </c>
      <c r="R1795" t="s">
        <v>1082</v>
      </c>
      <c r="S1795">
        <v>0.95684000000000002</v>
      </c>
      <c r="T1795">
        <v>0</v>
      </c>
      <c r="U1795">
        <v>-1</v>
      </c>
      <c r="V1795">
        <v>0</v>
      </c>
      <c r="W1795" t="s">
        <v>1082</v>
      </c>
      <c r="X1795">
        <v>1.1155299999999999</v>
      </c>
      <c r="Y1795">
        <v>0</v>
      </c>
      <c r="Z1795">
        <v>-1</v>
      </c>
      <c r="AC1795" t="s">
        <v>522</v>
      </c>
      <c r="AD1795">
        <v>0</v>
      </c>
      <c r="AF1795" t="s">
        <v>522</v>
      </c>
      <c r="AG1795">
        <v>-1</v>
      </c>
    </row>
    <row r="1796" spans="1:33" hidden="1">
      <c r="A1796" s="851" t="s">
        <v>5120</v>
      </c>
      <c r="B1796" s="851" t="s">
        <v>522</v>
      </c>
      <c r="C1796" s="854">
        <v>0</v>
      </c>
      <c r="D1796" s="854">
        <v>0</v>
      </c>
      <c r="E1796" s="855" t="s">
        <v>1082</v>
      </c>
      <c r="F1796" s="854">
        <v>0</v>
      </c>
      <c r="G1796" s="854">
        <v>0</v>
      </c>
      <c r="H1796" s="855" t="s">
        <v>1082</v>
      </c>
      <c r="I1796" s="854">
        <v>0</v>
      </c>
      <c r="J1796" s="855" t="s">
        <v>1082</v>
      </c>
      <c r="K1796" s="854">
        <v>0.35432000000000002</v>
      </c>
      <c r="L1796" s="854">
        <v>0</v>
      </c>
      <c r="M1796" s="855">
        <v>-1</v>
      </c>
      <c r="O1796" t="s">
        <v>522</v>
      </c>
      <c r="P1796">
        <v>0</v>
      </c>
      <c r="Q1796">
        <v>0</v>
      </c>
      <c r="R1796" t="s">
        <v>1082</v>
      </c>
      <c r="S1796">
        <v>0</v>
      </c>
      <c r="T1796">
        <v>0</v>
      </c>
      <c r="U1796" t="s">
        <v>1082</v>
      </c>
      <c r="V1796">
        <v>0</v>
      </c>
      <c r="W1796" t="s">
        <v>1082</v>
      </c>
      <c r="X1796">
        <v>0.35432000000000002</v>
      </c>
      <c r="Y1796">
        <v>0</v>
      </c>
      <c r="Z1796">
        <v>-1</v>
      </c>
      <c r="AC1796" t="s">
        <v>522</v>
      </c>
      <c r="AD1796">
        <v>0</v>
      </c>
      <c r="AF1796" t="s">
        <v>522</v>
      </c>
      <c r="AG1796">
        <v>-1</v>
      </c>
    </row>
    <row r="1797" spans="1:33" hidden="1">
      <c r="A1797" s="851" t="s">
        <v>5121</v>
      </c>
      <c r="B1797" s="851" t="s">
        <v>522</v>
      </c>
      <c r="C1797" s="854">
        <v>0</v>
      </c>
      <c r="D1797" s="854">
        <v>0</v>
      </c>
      <c r="E1797" s="855" t="s">
        <v>1082</v>
      </c>
      <c r="F1797" s="854">
        <v>4.1163999999999996</v>
      </c>
      <c r="G1797" s="854">
        <v>0</v>
      </c>
      <c r="H1797" s="855">
        <v>-1</v>
      </c>
      <c r="I1797" s="854">
        <v>0</v>
      </c>
      <c r="J1797" s="855" t="s">
        <v>1082</v>
      </c>
      <c r="K1797" s="854">
        <v>8.0777099999999997</v>
      </c>
      <c r="L1797" s="854">
        <v>0</v>
      </c>
      <c r="M1797" s="855">
        <v>-1</v>
      </c>
      <c r="O1797" t="s">
        <v>522</v>
      </c>
      <c r="P1797">
        <v>0</v>
      </c>
      <c r="Q1797">
        <v>0</v>
      </c>
      <c r="R1797" t="s">
        <v>1082</v>
      </c>
      <c r="S1797">
        <v>4.1163999999999996</v>
      </c>
      <c r="T1797">
        <v>0</v>
      </c>
      <c r="U1797">
        <v>-1</v>
      </c>
      <c r="V1797">
        <v>0</v>
      </c>
      <c r="W1797" t="s">
        <v>1082</v>
      </c>
      <c r="X1797">
        <v>8.0777099999999997</v>
      </c>
      <c r="Y1797">
        <v>0</v>
      </c>
      <c r="Z1797">
        <v>-1</v>
      </c>
      <c r="AC1797" t="s">
        <v>522</v>
      </c>
      <c r="AD1797">
        <v>0</v>
      </c>
      <c r="AF1797" t="s">
        <v>522</v>
      </c>
      <c r="AG1797">
        <v>-1</v>
      </c>
    </row>
    <row r="1798" spans="1:33">
      <c r="A1798" s="851" t="s">
        <v>5124</v>
      </c>
      <c r="B1798" s="851" t="s">
        <v>522</v>
      </c>
      <c r="C1798" s="854">
        <v>0</v>
      </c>
      <c r="D1798" s="854">
        <v>0</v>
      </c>
      <c r="E1798" s="855" t="s">
        <v>1082</v>
      </c>
      <c r="F1798" s="854">
        <v>2.2260499999999999</v>
      </c>
      <c r="G1798" s="854">
        <v>0</v>
      </c>
      <c r="H1798" s="855">
        <v>-1</v>
      </c>
      <c r="I1798" s="854">
        <v>0</v>
      </c>
      <c r="J1798" s="855" t="s">
        <v>1082</v>
      </c>
      <c r="K1798" s="854">
        <v>32.456420000000001</v>
      </c>
      <c r="L1798" s="854">
        <v>0</v>
      </c>
      <c r="M1798" s="855">
        <v>-1</v>
      </c>
      <c r="O1798" t="s">
        <v>522</v>
      </c>
      <c r="P1798">
        <v>0</v>
      </c>
      <c r="Q1798">
        <v>0</v>
      </c>
      <c r="R1798" t="s">
        <v>1082</v>
      </c>
      <c r="S1798">
        <v>2.2260499999999999</v>
      </c>
      <c r="T1798">
        <v>0</v>
      </c>
      <c r="U1798">
        <v>-1</v>
      </c>
      <c r="V1798">
        <v>0</v>
      </c>
      <c r="W1798" t="s">
        <v>1082</v>
      </c>
      <c r="X1798">
        <v>32.456420000000001</v>
      </c>
      <c r="Y1798">
        <v>0</v>
      </c>
      <c r="Z1798">
        <v>-1</v>
      </c>
      <c r="AC1798" t="s">
        <v>522</v>
      </c>
      <c r="AD1798">
        <v>0</v>
      </c>
      <c r="AF1798" t="s">
        <v>522</v>
      </c>
      <c r="AG1798">
        <v>-1</v>
      </c>
    </row>
    <row r="1799" spans="1:33" hidden="1">
      <c r="A1799" s="851" t="s">
        <v>5129</v>
      </c>
      <c r="B1799" s="851" t="s">
        <v>522</v>
      </c>
      <c r="C1799" s="854">
        <v>0</v>
      </c>
      <c r="D1799" s="854">
        <v>0</v>
      </c>
      <c r="E1799" s="855" t="s">
        <v>1082</v>
      </c>
      <c r="F1799" s="854">
        <v>0</v>
      </c>
      <c r="G1799" s="854">
        <v>6.4386999999999999</v>
      </c>
      <c r="H1799" s="855" t="s">
        <v>1082</v>
      </c>
      <c r="I1799" s="854">
        <v>1.60928</v>
      </c>
      <c r="J1799" s="855">
        <v>3.000981805527938</v>
      </c>
      <c r="K1799" s="854">
        <v>79.061040000000006</v>
      </c>
      <c r="L1799" s="854">
        <v>8.0479800000000008</v>
      </c>
      <c r="M1799" s="855">
        <v>-0.89820548781043108</v>
      </c>
      <c r="O1799" t="s">
        <v>522</v>
      </c>
      <c r="P1799">
        <v>0</v>
      </c>
      <c r="Q1799">
        <v>0</v>
      </c>
      <c r="R1799" t="s">
        <v>1082</v>
      </c>
      <c r="S1799">
        <v>0</v>
      </c>
      <c r="T1799">
        <v>6.4386999999999999</v>
      </c>
      <c r="U1799" t="s">
        <v>1082</v>
      </c>
      <c r="V1799">
        <v>1.60928</v>
      </c>
      <c r="W1799">
        <v>3.000981805527938</v>
      </c>
      <c r="X1799">
        <v>79.061040000000006</v>
      </c>
      <c r="Y1799">
        <v>8.0479800000000008</v>
      </c>
      <c r="Z1799">
        <v>-0.89820548781043108</v>
      </c>
      <c r="AC1799" t="s">
        <v>522</v>
      </c>
      <c r="AD1799">
        <v>8.0479800000000008</v>
      </c>
      <c r="AF1799" t="s">
        <v>522</v>
      </c>
      <c r="AG1799">
        <v>-0.89820548781043108</v>
      </c>
    </row>
    <row r="1800" spans="1:33" hidden="1">
      <c r="A1800" s="851" t="s">
        <v>5130</v>
      </c>
      <c r="B1800" s="851" t="s">
        <v>522</v>
      </c>
      <c r="C1800" s="854">
        <v>0</v>
      </c>
      <c r="D1800" s="854">
        <v>0</v>
      </c>
      <c r="E1800" s="855" t="s">
        <v>1082</v>
      </c>
      <c r="F1800" s="854">
        <v>0</v>
      </c>
      <c r="G1800" s="854">
        <v>0</v>
      </c>
      <c r="H1800" s="855" t="s">
        <v>1082</v>
      </c>
      <c r="I1800" s="854">
        <v>0</v>
      </c>
      <c r="J1800" s="855" t="s">
        <v>1082</v>
      </c>
      <c r="K1800" s="854">
        <v>0.50680999999999998</v>
      </c>
      <c r="L1800" s="854">
        <v>0</v>
      </c>
      <c r="M1800" s="855">
        <v>-1</v>
      </c>
      <c r="O1800" t="s">
        <v>522</v>
      </c>
      <c r="P1800">
        <v>0</v>
      </c>
      <c r="Q1800">
        <v>0</v>
      </c>
      <c r="R1800" t="s">
        <v>1082</v>
      </c>
      <c r="S1800">
        <v>0</v>
      </c>
      <c r="T1800">
        <v>0</v>
      </c>
      <c r="U1800" t="s">
        <v>1082</v>
      </c>
      <c r="V1800">
        <v>0</v>
      </c>
      <c r="W1800" t="s">
        <v>1082</v>
      </c>
      <c r="X1800">
        <v>0.50680999999999998</v>
      </c>
      <c r="Y1800">
        <v>0</v>
      </c>
      <c r="Z1800">
        <v>-1</v>
      </c>
      <c r="AC1800" t="s">
        <v>522</v>
      </c>
      <c r="AD1800">
        <v>0</v>
      </c>
      <c r="AF1800" t="s">
        <v>522</v>
      </c>
      <c r="AG1800">
        <v>-1</v>
      </c>
    </row>
    <row r="1801" spans="1:33" hidden="1">
      <c r="A1801" s="851" t="s">
        <v>5131</v>
      </c>
      <c r="B1801" s="851" t="s">
        <v>522</v>
      </c>
      <c r="C1801" s="854">
        <v>0</v>
      </c>
      <c r="D1801" s="854">
        <v>0</v>
      </c>
      <c r="E1801" s="855" t="s">
        <v>1082</v>
      </c>
      <c r="F1801" s="854">
        <v>0.97838999999999998</v>
      </c>
      <c r="G1801" s="854">
        <v>0</v>
      </c>
      <c r="H1801" s="855">
        <v>-1</v>
      </c>
      <c r="I1801" s="854">
        <v>0</v>
      </c>
      <c r="J1801" s="855" t="s">
        <v>1082</v>
      </c>
      <c r="K1801" s="854">
        <v>17.162559999999999</v>
      </c>
      <c r="L1801" s="854">
        <v>0</v>
      </c>
      <c r="M1801" s="855">
        <v>-1</v>
      </c>
      <c r="O1801" t="s">
        <v>522</v>
      </c>
      <c r="P1801">
        <v>0</v>
      </c>
      <c r="Q1801">
        <v>0</v>
      </c>
      <c r="R1801" t="s">
        <v>1082</v>
      </c>
      <c r="S1801">
        <v>0.97838999999999998</v>
      </c>
      <c r="T1801">
        <v>0</v>
      </c>
      <c r="U1801">
        <v>-1</v>
      </c>
      <c r="V1801">
        <v>0</v>
      </c>
      <c r="W1801" t="s">
        <v>1082</v>
      </c>
      <c r="X1801">
        <v>17.162559999999999</v>
      </c>
      <c r="Y1801">
        <v>0</v>
      </c>
      <c r="Z1801">
        <v>-1</v>
      </c>
      <c r="AC1801" t="s">
        <v>522</v>
      </c>
      <c r="AD1801">
        <v>0</v>
      </c>
      <c r="AF1801" t="s">
        <v>522</v>
      </c>
      <c r="AG1801">
        <v>-1</v>
      </c>
    </row>
    <row r="1802" spans="1:33" hidden="1">
      <c r="A1802" s="851" t="s">
        <v>5132</v>
      </c>
      <c r="B1802" s="851" t="s">
        <v>522</v>
      </c>
      <c r="C1802" s="854">
        <v>0</v>
      </c>
      <c r="D1802" s="854">
        <v>0</v>
      </c>
      <c r="E1802" s="855" t="s">
        <v>1082</v>
      </c>
      <c r="F1802" s="854">
        <v>0</v>
      </c>
      <c r="G1802" s="854">
        <v>3.79935</v>
      </c>
      <c r="H1802" s="855" t="s">
        <v>1082</v>
      </c>
      <c r="I1802" s="854">
        <v>1.7242299999999999</v>
      </c>
      <c r="J1802" s="855">
        <v>1.2035053328152276</v>
      </c>
      <c r="K1802" s="854">
        <v>0</v>
      </c>
      <c r="L1802" s="854">
        <v>5.5235799999999999</v>
      </c>
      <c r="M1802" s="855" t="s">
        <v>1082</v>
      </c>
      <c r="O1802" t="s">
        <v>522</v>
      </c>
      <c r="P1802">
        <v>0</v>
      </c>
      <c r="Q1802">
        <v>0</v>
      </c>
      <c r="R1802" t="s">
        <v>1082</v>
      </c>
      <c r="S1802">
        <v>0</v>
      </c>
      <c r="T1802">
        <v>3.79935</v>
      </c>
      <c r="U1802" t="s">
        <v>1082</v>
      </c>
      <c r="V1802">
        <v>1.7242299999999999</v>
      </c>
      <c r="W1802">
        <v>1.2035053328152276</v>
      </c>
      <c r="X1802">
        <v>0</v>
      </c>
      <c r="Y1802">
        <v>5.5235799999999999</v>
      </c>
      <c r="Z1802" t="s">
        <v>1082</v>
      </c>
      <c r="AC1802" t="s">
        <v>522</v>
      </c>
      <c r="AD1802">
        <v>5.5235799999999999</v>
      </c>
      <c r="AF1802" t="s">
        <v>522</v>
      </c>
      <c r="AG1802" t="s">
        <v>1082</v>
      </c>
    </row>
    <row r="1803" spans="1:33" hidden="1">
      <c r="A1803" s="851" t="s">
        <v>5134</v>
      </c>
      <c r="B1803" s="851" t="s">
        <v>522</v>
      </c>
      <c r="C1803" s="854">
        <v>0</v>
      </c>
      <c r="D1803" s="854">
        <v>0</v>
      </c>
      <c r="E1803" s="855" t="s">
        <v>1082</v>
      </c>
      <c r="F1803" s="854">
        <v>19.675429999999999</v>
      </c>
      <c r="G1803" s="854">
        <v>0</v>
      </c>
      <c r="H1803" s="855">
        <v>-1</v>
      </c>
      <c r="I1803" s="854">
        <v>0</v>
      </c>
      <c r="J1803" s="855" t="s">
        <v>1082</v>
      </c>
      <c r="K1803" s="854">
        <v>134.98312999999999</v>
      </c>
      <c r="L1803" s="854">
        <v>1.98468</v>
      </c>
      <c r="M1803" s="855">
        <v>-0.98529682931489293</v>
      </c>
      <c r="O1803" t="s">
        <v>522</v>
      </c>
      <c r="P1803">
        <v>0</v>
      </c>
      <c r="Q1803">
        <v>0</v>
      </c>
      <c r="R1803" t="s">
        <v>1082</v>
      </c>
      <c r="S1803">
        <v>19.675429999999999</v>
      </c>
      <c r="T1803">
        <v>0</v>
      </c>
      <c r="U1803">
        <v>-1</v>
      </c>
      <c r="V1803">
        <v>0</v>
      </c>
      <c r="W1803" t="s">
        <v>1082</v>
      </c>
      <c r="X1803">
        <v>134.98312999999999</v>
      </c>
      <c r="Y1803">
        <v>1.98468</v>
      </c>
      <c r="Z1803">
        <v>-0.98529682931489293</v>
      </c>
      <c r="AC1803" t="s">
        <v>522</v>
      </c>
      <c r="AD1803">
        <v>1.98468</v>
      </c>
      <c r="AF1803" t="s">
        <v>522</v>
      </c>
      <c r="AG1803">
        <v>-0.98529682931489293</v>
      </c>
    </row>
    <row r="1804" spans="1:33" hidden="1">
      <c r="A1804" s="851" t="s">
        <v>5135</v>
      </c>
      <c r="B1804" s="851" t="s">
        <v>522</v>
      </c>
      <c r="C1804" s="854">
        <v>0</v>
      </c>
      <c r="D1804" s="854">
        <v>0</v>
      </c>
      <c r="E1804" s="855" t="s">
        <v>1082</v>
      </c>
      <c r="F1804" s="854">
        <v>28.363869999999999</v>
      </c>
      <c r="G1804" s="854">
        <v>4.8155000000000001</v>
      </c>
      <c r="H1804" s="855">
        <v>-0.83022415488436518</v>
      </c>
      <c r="I1804" s="854">
        <v>31.501059999999999</v>
      </c>
      <c r="J1804" s="855">
        <v>-0.8471321282521922</v>
      </c>
      <c r="K1804" s="854">
        <v>221.40814</v>
      </c>
      <c r="L1804" s="854">
        <v>213.34447</v>
      </c>
      <c r="M1804" s="855">
        <v>-3.6419934696167888E-2</v>
      </c>
      <c r="O1804" t="s">
        <v>522</v>
      </c>
      <c r="P1804">
        <v>0</v>
      </c>
      <c r="Q1804">
        <v>0</v>
      </c>
      <c r="R1804" t="s">
        <v>1082</v>
      </c>
      <c r="S1804">
        <v>28.363869999999999</v>
      </c>
      <c r="T1804">
        <v>4.8155000000000001</v>
      </c>
      <c r="U1804">
        <v>-0.83022415488436518</v>
      </c>
      <c r="V1804">
        <v>31.501059999999999</v>
      </c>
      <c r="W1804">
        <v>-0.8471321282521922</v>
      </c>
      <c r="X1804">
        <v>221.40814</v>
      </c>
      <c r="Y1804">
        <v>213.34447</v>
      </c>
      <c r="Z1804">
        <v>-3.6419934696167888E-2</v>
      </c>
      <c r="AC1804" t="s">
        <v>522</v>
      </c>
      <c r="AD1804">
        <v>213.34447</v>
      </c>
      <c r="AF1804" t="s">
        <v>522</v>
      </c>
      <c r="AG1804">
        <v>-3.6419934696167888E-2</v>
      </c>
    </row>
    <row r="1805" spans="1:33" hidden="1">
      <c r="A1805" s="851" t="s">
        <v>5138</v>
      </c>
      <c r="B1805" s="851" t="s">
        <v>522</v>
      </c>
      <c r="C1805" s="854">
        <v>0</v>
      </c>
      <c r="D1805" s="854">
        <v>0</v>
      </c>
      <c r="E1805" s="855" t="s">
        <v>1082</v>
      </c>
      <c r="F1805" s="854">
        <v>7.1808100000000001</v>
      </c>
      <c r="G1805" s="854">
        <v>0</v>
      </c>
      <c r="H1805" s="855">
        <v>-1</v>
      </c>
      <c r="I1805" s="854">
        <v>0</v>
      </c>
      <c r="J1805" s="855" t="s">
        <v>1082</v>
      </c>
      <c r="K1805" s="854">
        <v>14.828709999999999</v>
      </c>
      <c r="L1805" s="854">
        <v>0</v>
      </c>
      <c r="M1805" s="855">
        <v>-1</v>
      </c>
      <c r="O1805" t="s">
        <v>522</v>
      </c>
      <c r="P1805">
        <v>0</v>
      </c>
      <c r="Q1805">
        <v>0</v>
      </c>
      <c r="R1805" t="s">
        <v>1082</v>
      </c>
      <c r="S1805">
        <v>7.1808100000000001</v>
      </c>
      <c r="T1805">
        <v>0</v>
      </c>
      <c r="U1805">
        <v>-1</v>
      </c>
      <c r="V1805">
        <v>0</v>
      </c>
      <c r="W1805" t="s">
        <v>1082</v>
      </c>
      <c r="X1805">
        <v>14.828709999999999</v>
      </c>
      <c r="Y1805">
        <v>0</v>
      </c>
      <c r="Z1805">
        <v>-1</v>
      </c>
      <c r="AC1805" t="s">
        <v>522</v>
      </c>
      <c r="AD1805">
        <v>0</v>
      </c>
      <c r="AF1805" t="s">
        <v>522</v>
      </c>
      <c r="AG1805">
        <v>-1</v>
      </c>
    </row>
    <row r="1806" spans="1:33" hidden="1">
      <c r="A1806" s="851" t="s">
        <v>5140</v>
      </c>
      <c r="B1806" s="851" t="s">
        <v>522</v>
      </c>
      <c r="C1806" s="854">
        <v>0</v>
      </c>
      <c r="D1806" s="854">
        <v>0</v>
      </c>
      <c r="E1806" s="855" t="s">
        <v>1082</v>
      </c>
      <c r="F1806" s="854">
        <v>0</v>
      </c>
      <c r="G1806" s="854">
        <v>0</v>
      </c>
      <c r="H1806" s="855" t="s">
        <v>1082</v>
      </c>
      <c r="I1806" s="854">
        <v>0</v>
      </c>
      <c r="J1806" s="855" t="s">
        <v>1082</v>
      </c>
      <c r="K1806" s="854">
        <v>8.8999999999999995E-4</v>
      </c>
      <c r="L1806" s="854">
        <v>0</v>
      </c>
      <c r="M1806" s="855">
        <v>-1</v>
      </c>
      <c r="O1806" t="s">
        <v>522</v>
      </c>
      <c r="P1806">
        <v>0</v>
      </c>
      <c r="Q1806">
        <v>0</v>
      </c>
      <c r="R1806" t="s">
        <v>1082</v>
      </c>
      <c r="S1806">
        <v>0</v>
      </c>
      <c r="T1806">
        <v>0</v>
      </c>
      <c r="U1806" t="s">
        <v>1082</v>
      </c>
      <c r="V1806">
        <v>0</v>
      </c>
      <c r="W1806" t="s">
        <v>1082</v>
      </c>
      <c r="X1806">
        <v>8.8999999999999995E-4</v>
      </c>
      <c r="Y1806">
        <v>0</v>
      </c>
      <c r="Z1806">
        <v>-1</v>
      </c>
      <c r="AC1806" t="s">
        <v>522</v>
      </c>
      <c r="AD1806">
        <v>0</v>
      </c>
      <c r="AF1806" t="s">
        <v>522</v>
      </c>
      <c r="AG1806">
        <v>-1</v>
      </c>
    </row>
    <row r="1807" spans="1:33" hidden="1">
      <c r="A1807" s="852" t="s">
        <v>735</v>
      </c>
      <c r="B1807" s="852" t="s">
        <v>522</v>
      </c>
      <c r="C1807" s="856">
        <v>0</v>
      </c>
      <c r="D1807" s="856">
        <v>0</v>
      </c>
      <c r="E1807" s="857" t="s">
        <v>1082</v>
      </c>
      <c r="F1807" s="856">
        <v>63.497790000000002</v>
      </c>
      <c r="G1807" s="856">
        <v>15.05355</v>
      </c>
      <c r="H1807" s="857">
        <v>-0.76292796961910014</v>
      </c>
      <c r="I1807" s="856">
        <v>34.834569999999999</v>
      </c>
      <c r="J1807" s="857">
        <v>-0.56785601200187052</v>
      </c>
      <c r="K1807" s="856">
        <v>509.95526000000001</v>
      </c>
      <c r="L1807" s="856">
        <v>228.90071</v>
      </c>
      <c r="M1807" s="857">
        <v>-0.55113570159076308</v>
      </c>
      <c r="O1807" t="s">
        <v>522</v>
      </c>
      <c r="P1807">
        <v>0</v>
      </c>
      <c r="Q1807">
        <v>0</v>
      </c>
      <c r="R1807" t="s">
        <v>1082</v>
      </c>
      <c r="S1807">
        <v>63.497790000000002</v>
      </c>
      <c r="T1807">
        <v>15.05355</v>
      </c>
      <c r="U1807">
        <v>-0.76292796961910014</v>
      </c>
      <c r="V1807">
        <v>34.834569999999999</v>
      </c>
      <c r="W1807">
        <v>-0.56785601200187052</v>
      </c>
      <c r="X1807">
        <v>509.95526000000001</v>
      </c>
      <c r="Y1807">
        <v>228.90071</v>
      </c>
      <c r="Z1807">
        <v>-0.55113570159076308</v>
      </c>
      <c r="AC1807" t="s">
        <v>522</v>
      </c>
      <c r="AD1807">
        <v>228.90071</v>
      </c>
      <c r="AF1807" t="s">
        <v>522</v>
      </c>
      <c r="AG1807">
        <v>-0.55113570159076308</v>
      </c>
    </row>
    <row r="1808" spans="1:33" hidden="1">
      <c r="A1808" s="851" t="s">
        <v>5119</v>
      </c>
      <c r="B1808" s="851" t="s">
        <v>706</v>
      </c>
      <c r="C1808" s="854">
        <v>0</v>
      </c>
      <c r="D1808" s="854">
        <v>0</v>
      </c>
      <c r="E1808" s="855" t="s">
        <v>1082</v>
      </c>
      <c r="F1808" s="854">
        <v>0</v>
      </c>
      <c r="G1808" s="854">
        <v>1.484</v>
      </c>
      <c r="H1808" s="855" t="s">
        <v>1082</v>
      </c>
      <c r="I1808" s="854">
        <v>29.815670000000001</v>
      </c>
      <c r="J1808" s="855">
        <v>-0.95022751459215904</v>
      </c>
      <c r="K1808" s="854">
        <v>92.199330000000003</v>
      </c>
      <c r="L1808" s="854">
        <v>71.557249999999996</v>
      </c>
      <c r="M1808" s="855">
        <v>-0.22388535795216735</v>
      </c>
      <c r="O1808" t="s">
        <v>706</v>
      </c>
      <c r="P1808">
        <v>0</v>
      </c>
      <c r="Q1808">
        <v>0</v>
      </c>
      <c r="R1808" t="s">
        <v>1082</v>
      </c>
      <c r="S1808">
        <v>0</v>
      </c>
      <c r="T1808">
        <v>1.484</v>
      </c>
      <c r="U1808" t="s">
        <v>1082</v>
      </c>
      <c r="V1808">
        <v>29.815670000000001</v>
      </c>
      <c r="W1808">
        <v>-0.95022751459215904</v>
      </c>
      <c r="X1808">
        <v>92.199330000000003</v>
      </c>
      <c r="Y1808">
        <v>71.557249999999996</v>
      </c>
      <c r="Z1808">
        <v>-0.22388535795216735</v>
      </c>
      <c r="AC1808" t="s">
        <v>706</v>
      </c>
      <c r="AD1808">
        <v>71.557249999999996</v>
      </c>
      <c r="AF1808" t="s">
        <v>706</v>
      </c>
      <c r="AG1808">
        <v>-0.22388535795216735</v>
      </c>
    </row>
    <row r="1809" spans="1:33" hidden="1">
      <c r="A1809" s="851" t="s">
        <v>5120</v>
      </c>
      <c r="B1809" s="851" t="s">
        <v>706</v>
      </c>
      <c r="C1809" s="854">
        <v>98.458870000000005</v>
      </c>
      <c r="D1809" s="854">
        <v>4.1000199999999998</v>
      </c>
      <c r="E1809" s="855">
        <v>-0.95835804331290819</v>
      </c>
      <c r="F1809" s="854">
        <v>2128.4049300000001</v>
      </c>
      <c r="G1809" s="854">
        <v>1263.53656</v>
      </c>
      <c r="H1809" s="855">
        <v>-0.40634578402334376</v>
      </c>
      <c r="I1809" s="854">
        <v>1663.8069399999999</v>
      </c>
      <c r="J1809" s="855">
        <v>-0.24057501527190406</v>
      </c>
      <c r="K1809" s="854">
        <v>24773.260569999999</v>
      </c>
      <c r="L1809" s="854">
        <v>19331.782319999998</v>
      </c>
      <c r="M1809" s="855">
        <v>-0.21965127418832942</v>
      </c>
      <c r="O1809" t="s">
        <v>706</v>
      </c>
      <c r="P1809">
        <v>98.458870000000005</v>
      </c>
      <c r="Q1809">
        <v>4.1000199999999998</v>
      </c>
      <c r="R1809">
        <v>-0.95835804331290819</v>
      </c>
      <c r="S1809">
        <v>2128.4049300000001</v>
      </c>
      <c r="T1809">
        <v>1263.53656</v>
      </c>
      <c r="U1809">
        <v>-0.40634578402334376</v>
      </c>
      <c r="V1809">
        <v>1663.8069399999999</v>
      </c>
      <c r="W1809">
        <v>-0.24057501527190406</v>
      </c>
      <c r="X1809">
        <v>24773.260569999999</v>
      </c>
      <c r="Y1809">
        <v>19331.782319999998</v>
      </c>
      <c r="Z1809">
        <v>-0.21965127418832942</v>
      </c>
      <c r="AC1809" t="s">
        <v>706</v>
      </c>
      <c r="AD1809">
        <v>19331.782319999998</v>
      </c>
      <c r="AF1809" t="s">
        <v>706</v>
      </c>
      <c r="AG1809">
        <v>-0.21965127418832942</v>
      </c>
    </row>
    <row r="1810" spans="1:33" hidden="1">
      <c r="A1810" s="851" t="s">
        <v>5121</v>
      </c>
      <c r="B1810" s="851" t="s">
        <v>706</v>
      </c>
      <c r="C1810" s="854">
        <v>2.3554300000000001</v>
      </c>
      <c r="D1810" s="854">
        <v>0.77</v>
      </c>
      <c r="E1810" s="855">
        <v>-0.67309578293559991</v>
      </c>
      <c r="F1810" s="854">
        <v>125.52864</v>
      </c>
      <c r="G1810" s="854">
        <v>209.18716000000001</v>
      </c>
      <c r="H1810" s="855">
        <v>0.66644966439531261</v>
      </c>
      <c r="I1810" s="854">
        <v>174.45732000000001</v>
      </c>
      <c r="J1810" s="855">
        <v>0.19907356137306254</v>
      </c>
      <c r="K1810" s="854">
        <v>1842.68388</v>
      </c>
      <c r="L1810" s="854">
        <v>1385.99585</v>
      </c>
      <c r="M1810" s="855">
        <v>-0.2478385115085503</v>
      </c>
      <c r="O1810" t="s">
        <v>706</v>
      </c>
      <c r="P1810">
        <v>2.3554300000000001</v>
      </c>
      <c r="Q1810">
        <v>0.77</v>
      </c>
      <c r="R1810">
        <v>-0.67309578293559991</v>
      </c>
      <c r="S1810">
        <v>125.52864</v>
      </c>
      <c r="T1810">
        <v>209.18716000000001</v>
      </c>
      <c r="U1810">
        <v>0.66644966439531261</v>
      </c>
      <c r="V1810">
        <v>174.45732000000001</v>
      </c>
      <c r="W1810">
        <v>0.19907356137306254</v>
      </c>
      <c r="X1810">
        <v>1842.68388</v>
      </c>
      <c r="Y1810">
        <v>1385.99585</v>
      </c>
      <c r="Z1810">
        <v>-0.2478385115085503</v>
      </c>
      <c r="AC1810" t="s">
        <v>706</v>
      </c>
      <c r="AD1810">
        <v>1385.99585</v>
      </c>
      <c r="AF1810" t="s">
        <v>706</v>
      </c>
      <c r="AG1810">
        <v>-0.2478385115085503</v>
      </c>
    </row>
    <row r="1811" spans="1:33" hidden="1">
      <c r="A1811" s="851" t="s">
        <v>5122</v>
      </c>
      <c r="B1811" s="851" t="s">
        <v>706</v>
      </c>
      <c r="C1811" s="854">
        <v>42.979550000000003</v>
      </c>
      <c r="D1811" s="854">
        <v>66.227069999999998</v>
      </c>
      <c r="E1811" s="855">
        <v>0.54089724066445544</v>
      </c>
      <c r="F1811" s="854">
        <v>1508.2707399999999</v>
      </c>
      <c r="G1811" s="854">
        <v>2210.2301000000002</v>
      </c>
      <c r="H1811" s="855">
        <v>0.46540673460256898</v>
      </c>
      <c r="I1811" s="854">
        <v>1715.3459800000001</v>
      </c>
      <c r="J1811" s="855">
        <v>0.28850396699562619</v>
      </c>
      <c r="K1811" s="854">
        <v>23055.2516</v>
      </c>
      <c r="L1811" s="854">
        <v>17420.236860000001</v>
      </c>
      <c r="M1811" s="855">
        <v>-0.24441350013287211</v>
      </c>
      <c r="O1811" t="s">
        <v>706</v>
      </c>
      <c r="P1811">
        <v>42.979550000000003</v>
      </c>
      <c r="Q1811">
        <v>66.227069999999998</v>
      </c>
      <c r="R1811">
        <v>0.54089724066445544</v>
      </c>
      <c r="S1811">
        <v>1508.2707399999999</v>
      </c>
      <c r="T1811">
        <v>2210.2301000000002</v>
      </c>
      <c r="U1811">
        <v>0.46540673460256898</v>
      </c>
      <c r="V1811">
        <v>1715.3459800000001</v>
      </c>
      <c r="W1811">
        <v>0.28850396699562619</v>
      </c>
      <c r="X1811">
        <v>23055.2516</v>
      </c>
      <c r="Y1811">
        <v>17420.236860000001</v>
      </c>
      <c r="Z1811">
        <v>-0.24441350013287211</v>
      </c>
      <c r="AC1811" t="s">
        <v>706</v>
      </c>
      <c r="AD1811">
        <v>17420.236860000001</v>
      </c>
      <c r="AF1811" t="s">
        <v>706</v>
      </c>
      <c r="AG1811">
        <v>-0.24441350013287211</v>
      </c>
    </row>
    <row r="1812" spans="1:33">
      <c r="A1812" s="851" t="s">
        <v>5124</v>
      </c>
      <c r="B1812" s="851" t="s">
        <v>706</v>
      </c>
      <c r="C1812" s="854">
        <v>0</v>
      </c>
      <c r="D1812" s="854">
        <v>0</v>
      </c>
      <c r="E1812" s="855" t="s">
        <v>1082</v>
      </c>
      <c r="F1812" s="854">
        <v>0</v>
      </c>
      <c r="G1812" s="854">
        <v>2.2389000000000001</v>
      </c>
      <c r="H1812" s="855" t="s">
        <v>1082</v>
      </c>
      <c r="I1812" s="854">
        <v>2.5695000000000001</v>
      </c>
      <c r="J1812" s="855">
        <v>-0.12866316403969646</v>
      </c>
      <c r="K1812" s="854">
        <v>52.314790000000002</v>
      </c>
      <c r="L1812" s="854">
        <v>188.82040000000001</v>
      </c>
      <c r="M1812" s="855">
        <v>2.6093120129126008</v>
      </c>
      <c r="O1812" t="s">
        <v>706</v>
      </c>
      <c r="P1812">
        <v>0</v>
      </c>
      <c r="Q1812">
        <v>0</v>
      </c>
      <c r="R1812" t="s">
        <v>1082</v>
      </c>
      <c r="S1812">
        <v>0</v>
      </c>
      <c r="T1812">
        <v>2.2389000000000001</v>
      </c>
      <c r="U1812" t="s">
        <v>1082</v>
      </c>
      <c r="V1812">
        <v>2.5695000000000001</v>
      </c>
      <c r="W1812">
        <v>-0.12866316403969646</v>
      </c>
      <c r="X1812">
        <v>52.314790000000002</v>
      </c>
      <c r="Y1812">
        <v>188.82040000000001</v>
      </c>
      <c r="Z1812">
        <v>2.6093120129126008</v>
      </c>
      <c r="AC1812" t="s">
        <v>706</v>
      </c>
      <c r="AD1812">
        <v>188.82040000000001</v>
      </c>
      <c r="AF1812" t="s">
        <v>706</v>
      </c>
      <c r="AG1812">
        <v>2.6093120129126008</v>
      </c>
    </row>
    <row r="1813" spans="1:33" hidden="1">
      <c r="A1813" s="851" t="s">
        <v>5127</v>
      </c>
      <c r="B1813" s="851" t="s">
        <v>706</v>
      </c>
      <c r="C1813" s="854">
        <v>336.50932</v>
      </c>
      <c r="D1813" s="854">
        <v>5.5665899999999997</v>
      </c>
      <c r="E1813" s="855">
        <v>-0.98345784301011341</v>
      </c>
      <c r="F1813" s="854">
        <v>6375.4182700000001</v>
      </c>
      <c r="G1813" s="854">
        <v>6348.1242899999997</v>
      </c>
      <c r="H1813" s="855">
        <v>-4.2811277384628976E-3</v>
      </c>
      <c r="I1813" s="854">
        <v>5851.6300099999999</v>
      </c>
      <c r="J1813" s="855">
        <v>8.4847175770089489E-2</v>
      </c>
      <c r="K1813" s="854">
        <v>47269.588250000001</v>
      </c>
      <c r="L1813" s="854">
        <v>74619.786189999999</v>
      </c>
      <c r="M1813" s="855">
        <v>0.57860029995078288</v>
      </c>
      <c r="O1813" t="s">
        <v>706</v>
      </c>
      <c r="P1813">
        <v>336.50932</v>
      </c>
      <c r="Q1813">
        <v>5.5665899999999997</v>
      </c>
      <c r="R1813">
        <v>-0.98345784301011341</v>
      </c>
      <c r="S1813">
        <v>6375.4182700000001</v>
      </c>
      <c r="T1813">
        <v>6348.1242899999997</v>
      </c>
      <c r="U1813">
        <v>-4.2811277384628976E-3</v>
      </c>
      <c r="V1813">
        <v>5851.6300099999999</v>
      </c>
      <c r="W1813">
        <v>8.4847175770089489E-2</v>
      </c>
      <c r="X1813">
        <v>47269.588250000001</v>
      </c>
      <c r="Y1813">
        <v>74619.786189999999</v>
      </c>
      <c r="Z1813">
        <v>0.57860029995078288</v>
      </c>
      <c r="AC1813" t="s">
        <v>706</v>
      </c>
      <c r="AD1813">
        <v>74619.786189999999</v>
      </c>
      <c r="AF1813" t="s">
        <v>706</v>
      </c>
      <c r="AG1813">
        <v>0.57860029995078288</v>
      </c>
    </row>
    <row r="1814" spans="1:33" hidden="1">
      <c r="A1814" s="851" t="s">
        <v>5128</v>
      </c>
      <c r="B1814" s="851" t="s">
        <v>706</v>
      </c>
      <c r="C1814" s="854">
        <v>340.69916999999998</v>
      </c>
      <c r="D1814" s="854">
        <v>7.4881599999999997</v>
      </c>
      <c r="E1814" s="855">
        <v>-0.97802119682299193</v>
      </c>
      <c r="F1814" s="854">
        <v>3267.3613599999999</v>
      </c>
      <c r="G1814" s="854">
        <v>3955.6561499999998</v>
      </c>
      <c r="H1814" s="855">
        <v>0.21065768801281282</v>
      </c>
      <c r="I1814" s="854">
        <v>3416.5126399999999</v>
      </c>
      <c r="J1814" s="855">
        <v>0.15780521450083085</v>
      </c>
      <c r="K1814" s="854">
        <v>31303.51686</v>
      </c>
      <c r="L1814" s="854">
        <v>32017.499749999999</v>
      </c>
      <c r="M1814" s="855">
        <v>2.2808392206957961E-2</v>
      </c>
      <c r="O1814" t="s">
        <v>706</v>
      </c>
      <c r="P1814">
        <v>340.69916999999998</v>
      </c>
      <c r="Q1814">
        <v>7.4881599999999997</v>
      </c>
      <c r="R1814">
        <v>-0.97802119682299193</v>
      </c>
      <c r="S1814">
        <v>3267.3613599999999</v>
      </c>
      <c r="T1814">
        <v>3955.6561499999998</v>
      </c>
      <c r="U1814">
        <v>0.21065768801281282</v>
      </c>
      <c r="V1814">
        <v>3416.5126399999999</v>
      </c>
      <c r="W1814">
        <v>0.15780521450083085</v>
      </c>
      <c r="X1814">
        <v>31303.51686</v>
      </c>
      <c r="Y1814">
        <v>32017.499749999999</v>
      </c>
      <c r="Z1814">
        <v>2.2808392206957961E-2</v>
      </c>
      <c r="AC1814" t="s">
        <v>706</v>
      </c>
      <c r="AD1814">
        <v>32017.499749999999</v>
      </c>
      <c r="AF1814" t="s">
        <v>706</v>
      </c>
      <c r="AG1814">
        <v>2.2808392206957961E-2</v>
      </c>
    </row>
    <row r="1815" spans="1:33" hidden="1">
      <c r="A1815" s="851" t="s">
        <v>5129</v>
      </c>
      <c r="B1815" s="851" t="s">
        <v>706</v>
      </c>
      <c r="C1815" s="854">
        <v>0</v>
      </c>
      <c r="D1815" s="854">
        <v>0</v>
      </c>
      <c r="E1815" s="855" t="s">
        <v>1082</v>
      </c>
      <c r="F1815" s="854">
        <v>71.099999999999994</v>
      </c>
      <c r="G1815" s="854">
        <v>0</v>
      </c>
      <c r="H1815" s="855">
        <v>-1</v>
      </c>
      <c r="I1815" s="854">
        <v>0</v>
      </c>
      <c r="J1815" s="855" t="s">
        <v>1082</v>
      </c>
      <c r="K1815" s="854">
        <v>267.78298000000001</v>
      </c>
      <c r="L1815" s="854">
        <v>210.11537999999999</v>
      </c>
      <c r="M1815" s="855">
        <v>-0.21535199884622991</v>
      </c>
      <c r="O1815" t="s">
        <v>706</v>
      </c>
      <c r="P1815">
        <v>0</v>
      </c>
      <c r="Q1815">
        <v>0</v>
      </c>
      <c r="R1815" t="s">
        <v>1082</v>
      </c>
      <c r="S1815">
        <v>71.099999999999994</v>
      </c>
      <c r="T1815">
        <v>0</v>
      </c>
      <c r="U1815">
        <v>-1</v>
      </c>
      <c r="V1815">
        <v>0</v>
      </c>
      <c r="W1815" t="s">
        <v>1082</v>
      </c>
      <c r="X1815">
        <v>267.78298000000001</v>
      </c>
      <c r="Y1815">
        <v>210.11537999999999</v>
      </c>
      <c r="Z1815">
        <v>-0.21535199884622991</v>
      </c>
      <c r="AC1815" t="s">
        <v>706</v>
      </c>
      <c r="AD1815">
        <v>210.11537999999999</v>
      </c>
      <c r="AF1815" t="s">
        <v>706</v>
      </c>
      <c r="AG1815">
        <v>-0.21535199884622991</v>
      </c>
    </row>
    <row r="1816" spans="1:33" hidden="1">
      <c r="A1816" s="851" t="s">
        <v>5130</v>
      </c>
      <c r="B1816" s="851" t="s">
        <v>706</v>
      </c>
      <c r="C1816" s="854">
        <v>0</v>
      </c>
      <c r="D1816" s="854">
        <v>0</v>
      </c>
      <c r="E1816" s="855" t="s">
        <v>1082</v>
      </c>
      <c r="F1816" s="854">
        <v>6.4524499999999998</v>
      </c>
      <c r="G1816" s="854">
        <v>22.029610000000002</v>
      </c>
      <c r="H1816" s="855">
        <v>2.4141465644832585</v>
      </c>
      <c r="I1816" s="854">
        <v>1.31429</v>
      </c>
      <c r="J1816" s="855">
        <v>15.761605125200681</v>
      </c>
      <c r="K1816" s="854">
        <v>123.05849000000001</v>
      </c>
      <c r="L1816" s="854">
        <v>155.23491000000001</v>
      </c>
      <c r="M1816" s="855">
        <v>0.26147257292040571</v>
      </c>
      <c r="O1816" t="s">
        <v>706</v>
      </c>
      <c r="P1816">
        <v>0</v>
      </c>
      <c r="Q1816">
        <v>0</v>
      </c>
      <c r="R1816" t="s">
        <v>1082</v>
      </c>
      <c r="S1816">
        <v>6.4524499999999998</v>
      </c>
      <c r="T1816">
        <v>22.029610000000002</v>
      </c>
      <c r="U1816">
        <v>2.4141465644832585</v>
      </c>
      <c r="V1816">
        <v>1.31429</v>
      </c>
      <c r="W1816">
        <v>15.761605125200681</v>
      </c>
      <c r="X1816">
        <v>123.05849000000001</v>
      </c>
      <c r="Y1816">
        <v>155.23491000000001</v>
      </c>
      <c r="Z1816">
        <v>0.26147257292040571</v>
      </c>
      <c r="AC1816" t="s">
        <v>706</v>
      </c>
      <c r="AD1816">
        <v>155.23491000000001</v>
      </c>
      <c r="AF1816" t="s">
        <v>706</v>
      </c>
      <c r="AG1816">
        <v>0.26147257292040571</v>
      </c>
    </row>
    <row r="1817" spans="1:33" hidden="1">
      <c r="A1817" s="851" t="s">
        <v>5131</v>
      </c>
      <c r="B1817" s="851" t="s">
        <v>706</v>
      </c>
      <c r="C1817" s="854">
        <v>107.76284</v>
      </c>
      <c r="D1817" s="854">
        <v>0</v>
      </c>
      <c r="E1817" s="855">
        <v>-1</v>
      </c>
      <c r="F1817" s="854">
        <v>649.28069000000005</v>
      </c>
      <c r="G1817" s="854">
        <v>384.01805000000002</v>
      </c>
      <c r="H1817" s="855">
        <v>-0.40854848155117629</v>
      </c>
      <c r="I1817" s="854">
        <v>294.66001999999997</v>
      </c>
      <c r="J1817" s="855">
        <v>0.30325807349093381</v>
      </c>
      <c r="K1817" s="854">
        <v>4525.7118499999997</v>
      </c>
      <c r="L1817" s="854">
        <v>4137.6224899999997</v>
      </c>
      <c r="M1817" s="855">
        <v>-8.5752114333129681E-2</v>
      </c>
      <c r="O1817" t="s">
        <v>706</v>
      </c>
      <c r="P1817">
        <v>107.76284</v>
      </c>
      <c r="Q1817">
        <v>0</v>
      </c>
      <c r="R1817">
        <v>-1</v>
      </c>
      <c r="S1817">
        <v>649.28069000000005</v>
      </c>
      <c r="T1817">
        <v>384.01805000000002</v>
      </c>
      <c r="U1817">
        <v>-0.40854848155117629</v>
      </c>
      <c r="V1817">
        <v>294.66001999999997</v>
      </c>
      <c r="W1817">
        <v>0.30325807349093381</v>
      </c>
      <c r="X1817">
        <v>4525.7118499999997</v>
      </c>
      <c r="Y1817">
        <v>4137.6224899999997</v>
      </c>
      <c r="Z1817">
        <v>-8.5752114333129681E-2</v>
      </c>
      <c r="AC1817" t="s">
        <v>706</v>
      </c>
      <c r="AD1817">
        <v>4137.6224899999997</v>
      </c>
      <c r="AF1817" t="s">
        <v>706</v>
      </c>
      <c r="AG1817">
        <v>-8.5752114333129681E-2</v>
      </c>
    </row>
    <row r="1818" spans="1:33" hidden="1">
      <c r="A1818" s="851" t="s">
        <v>5132</v>
      </c>
      <c r="B1818" s="851" t="s">
        <v>706</v>
      </c>
      <c r="C1818" s="854">
        <v>0</v>
      </c>
      <c r="D1818" s="854">
        <v>0</v>
      </c>
      <c r="E1818" s="855" t="s">
        <v>1082</v>
      </c>
      <c r="F1818" s="854">
        <v>0</v>
      </c>
      <c r="G1818" s="854">
        <v>0</v>
      </c>
      <c r="H1818" s="855" t="s">
        <v>1082</v>
      </c>
      <c r="I1818" s="854">
        <v>0</v>
      </c>
      <c r="J1818" s="855" t="s">
        <v>1082</v>
      </c>
      <c r="K1818" s="854">
        <v>0</v>
      </c>
      <c r="L1818" s="854">
        <v>0.20463999999999999</v>
      </c>
      <c r="M1818" s="855" t="s">
        <v>1082</v>
      </c>
      <c r="O1818" t="s">
        <v>706</v>
      </c>
      <c r="P1818">
        <v>0</v>
      </c>
      <c r="Q1818">
        <v>0</v>
      </c>
      <c r="R1818" t="s">
        <v>1082</v>
      </c>
      <c r="S1818">
        <v>0</v>
      </c>
      <c r="T1818">
        <v>0</v>
      </c>
      <c r="U1818" t="s">
        <v>1082</v>
      </c>
      <c r="V1818">
        <v>0</v>
      </c>
      <c r="W1818" t="s">
        <v>1082</v>
      </c>
      <c r="X1818">
        <v>0</v>
      </c>
      <c r="Y1818">
        <v>0.20463999999999999</v>
      </c>
      <c r="Z1818" t="s">
        <v>1082</v>
      </c>
      <c r="AC1818" t="s">
        <v>706</v>
      </c>
      <c r="AD1818">
        <v>0.20463999999999999</v>
      </c>
      <c r="AF1818" t="s">
        <v>706</v>
      </c>
      <c r="AG1818" t="s">
        <v>1082</v>
      </c>
    </row>
    <row r="1819" spans="1:33" hidden="1">
      <c r="A1819" s="851" t="s">
        <v>5133</v>
      </c>
      <c r="B1819" s="851" t="s">
        <v>706</v>
      </c>
      <c r="C1819" s="854">
        <v>0</v>
      </c>
      <c r="D1819" s="854">
        <v>0</v>
      </c>
      <c r="E1819" s="855" t="s">
        <v>1082</v>
      </c>
      <c r="F1819" s="854">
        <v>29.001799999999999</v>
      </c>
      <c r="G1819" s="854">
        <v>81.700860000000006</v>
      </c>
      <c r="H1819" s="855">
        <v>1.8170961802370891</v>
      </c>
      <c r="I1819" s="854">
        <v>22.666889999999999</v>
      </c>
      <c r="J1819" s="855">
        <v>2.6044141918013461</v>
      </c>
      <c r="K1819" s="854">
        <v>481.33530999999999</v>
      </c>
      <c r="L1819" s="854">
        <v>1974.24206</v>
      </c>
      <c r="M1819" s="855">
        <v>3.1015940841738789</v>
      </c>
      <c r="O1819" t="s">
        <v>706</v>
      </c>
      <c r="P1819">
        <v>0</v>
      </c>
      <c r="Q1819">
        <v>0</v>
      </c>
      <c r="R1819" t="s">
        <v>1082</v>
      </c>
      <c r="S1819">
        <v>29.001799999999999</v>
      </c>
      <c r="T1819">
        <v>81.700860000000006</v>
      </c>
      <c r="U1819">
        <v>1.8170961802370891</v>
      </c>
      <c r="V1819">
        <v>22.666889999999999</v>
      </c>
      <c r="W1819">
        <v>2.6044141918013461</v>
      </c>
      <c r="X1819">
        <v>481.33530999999999</v>
      </c>
      <c r="Y1819">
        <v>1974.24206</v>
      </c>
      <c r="Z1819">
        <v>3.1015940841738789</v>
      </c>
      <c r="AC1819" t="s">
        <v>706</v>
      </c>
      <c r="AD1819">
        <v>1974.24206</v>
      </c>
      <c r="AF1819" t="s">
        <v>706</v>
      </c>
      <c r="AG1819">
        <v>3.1015940841738789</v>
      </c>
    </row>
    <row r="1820" spans="1:33" hidden="1">
      <c r="A1820" s="851" t="s">
        <v>5134</v>
      </c>
      <c r="B1820" s="851" t="s">
        <v>706</v>
      </c>
      <c r="C1820" s="854">
        <v>0</v>
      </c>
      <c r="D1820" s="854">
        <v>0</v>
      </c>
      <c r="E1820" s="855" t="s">
        <v>1082</v>
      </c>
      <c r="F1820" s="854">
        <v>14.135120000000001</v>
      </c>
      <c r="G1820" s="854">
        <v>129.52189000000001</v>
      </c>
      <c r="H1820" s="855">
        <v>8.1631263123341018</v>
      </c>
      <c r="I1820" s="854">
        <v>14.645339999999999</v>
      </c>
      <c r="J1820" s="855">
        <v>7.8438977859168872</v>
      </c>
      <c r="K1820" s="854">
        <v>1126.76458</v>
      </c>
      <c r="L1820" s="854">
        <v>1915.2319299999999</v>
      </c>
      <c r="M1820" s="855">
        <v>0.69976227864741714</v>
      </c>
      <c r="O1820" t="s">
        <v>706</v>
      </c>
      <c r="P1820">
        <v>0</v>
      </c>
      <c r="Q1820">
        <v>0</v>
      </c>
      <c r="R1820" t="s">
        <v>1082</v>
      </c>
      <c r="S1820">
        <v>14.135120000000001</v>
      </c>
      <c r="T1820">
        <v>129.52189000000001</v>
      </c>
      <c r="U1820">
        <v>8.1631263123341018</v>
      </c>
      <c r="V1820">
        <v>14.645339999999999</v>
      </c>
      <c r="W1820">
        <v>7.8438977859168872</v>
      </c>
      <c r="X1820">
        <v>1126.76458</v>
      </c>
      <c r="Y1820">
        <v>1915.2319299999999</v>
      </c>
      <c r="Z1820">
        <v>0.69976227864741714</v>
      </c>
      <c r="AC1820" t="s">
        <v>706</v>
      </c>
      <c r="AD1820">
        <v>1915.2319299999999</v>
      </c>
      <c r="AF1820" t="s">
        <v>706</v>
      </c>
      <c r="AG1820">
        <v>0.69976227864741714</v>
      </c>
    </row>
    <row r="1821" spans="1:33" hidden="1">
      <c r="A1821" s="851" t="s">
        <v>5135</v>
      </c>
      <c r="B1821" s="851" t="s">
        <v>706</v>
      </c>
      <c r="C1821" s="854">
        <v>16.10323</v>
      </c>
      <c r="D1821" s="854">
        <v>0</v>
      </c>
      <c r="E1821" s="855">
        <v>-1</v>
      </c>
      <c r="F1821" s="854">
        <v>1554.1770899999999</v>
      </c>
      <c r="G1821" s="854">
        <v>2178.4589799999999</v>
      </c>
      <c r="H1821" s="855">
        <v>0.40168002347789078</v>
      </c>
      <c r="I1821" s="854">
        <v>1987.1689899999999</v>
      </c>
      <c r="J1821" s="855">
        <v>9.6262567986228564E-2</v>
      </c>
      <c r="K1821" s="854">
        <v>13676.62898</v>
      </c>
      <c r="L1821" s="854">
        <v>17056.406190000002</v>
      </c>
      <c r="M1821" s="855">
        <v>0.24712063293830777</v>
      </c>
      <c r="O1821" t="s">
        <v>706</v>
      </c>
      <c r="P1821">
        <v>16.10323</v>
      </c>
      <c r="Q1821">
        <v>0</v>
      </c>
      <c r="R1821">
        <v>-1</v>
      </c>
      <c r="S1821">
        <v>1554.1770899999999</v>
      </c>
      <c r="T1821">
        <v>2178.4589799999999</v>
      </c>
      <c r="U1821">
        <v>0.40168002347789078</v>
      </c>
      <c r="V1821">
        <v>1987.1689899999999</v>
      </c>
      <c r="W1821">
        <v>9.6262567986228564E-2</v>
      </c>
      <c r="X1821">
        <v>13676.62898</v>
      </c>
      <c r="Y1821">
        <v>17056.406190000002</v>
      </c>
      <c r="Z1821">
        <v>0.24712063293830777</v>
      </c>
      <c r="AC1821" t="s">
        <v>706</v>
      </c>
      <c r="AD1821">
        <v>17056.406190000002</v>
      </c>
      <c r="AF1821" t="s">
        <v>706</v>
      </c>
      <c r="AG1821">
        <v>0.24712063293830777</v>
      </c>
    </row>
    <row r="1822" spans="1:33" hidden="1">
      <c r="A1822" s="851" t="s">
        <v>5136</v>
      </c>
      <c r="B1822" s="851" t="s">
        <v>706</v>
      </c>
      <c r="C1822" s="854">
        <v>1.65428</v>
      </c>
      <c r="D1822" s="854">
        <v>36.747</v>
      </c>
      <c r="E1822" s="855">
        <v>21.213289165074837</v>
      </c>
      <c r="F1822" s="854">
        <v>112.51185</v>
      </c>
      <c r="G1822" s="854">
        <v>171.91240999999999</v>
      </c>
      <c r="H1822" s="855">
        <v>0.52794936711110885</v>
      </c>
      <c r="I1822" s="854">
        <v>88.672409999999999</v>
      </c>
      <c r="J1822" s="855">
        <v>0.93873618637409306</v>
      </c>
      <c r="K1822" s="854">
        <v>678.40931</v>
      </c>
      <c r="L1822" s="854">
        <v>866.22671000000003</v>
      </c>
      <c r="M1822" s="855">
        <v>0.27684967943615035</v>
      </c>
      <c r="O1822" t="s">
        <v>706</v>
      </c>
      <c r="P1822">
        <v>1.65428</v>
      </c>
      <c r="Q1822">
        <v>36.747</v>
      </c>
      <c r="R1822">
        <v>21.213289165074837</v>
      </c>
      <c r="S1822">
        <v>112.51185</v>
      </c>
      <c r="T1822">
        <v>171.91240999999999</v>
      </c>
      <c r="U1822">
        <v>0.52794936711110885</v>
      </c>
      <c r="V1822">
        <v>88.672409999999999</v>
      </c>
      <c r="W1822">
        <v>0.93873618637409306</v>
      </c>
      <c r="X1822">
        <v>678.40931</v>
      </c>
      <c r="Y1822">
        <v>866.22671000000003</v>
      </c>
      <c r="Z1822">
        <v>0.27684967943615035</v>
      </c>
      <c r="AC1822" t="s">
        <v>706</v>
      </c>
      <c r="AD1822">
        <v>866.22671000000003</v>
      </c>
      <c r="AF1822" t="s">
        <v>706</v>
      </c>
      <c r="AG1822">
        <v>0.27684967943615035</v>
      </c>
    </row>
    <row r="1823" spans="1:33" hidden="1">
      <c r="A1823" s="851" t="s">
        <v>5138</v>
      </c>
      <c r="B1823" s="851" t="s">
        <v>706</v>
      </c>
      <c r="C1823" s="854">
        <v>0</v>
      </c>
      <c r="D1823" s="854">
        <v>0</v>
      </c>
      <c r="E1823" s="855" t="s">
        <v>1082</v>
      </c>
      <c r="F1823" s="854">
        <v>0</v>
      </c>
      <c r="G1823" s="854">
        <v>0</v>
      </c>
      <c r="H1823" s="855" t="s">
        <v>1082</v>
      </c>
      <c r="I1823" s="854">
        <v>0</v>
      </c>
      <c r="J1823" s="855" t="s">
        <v>1082</v>
      </c>
      <c r="K1823" s="854">
        <v>1.3103899999999999</v>
      </c>
      <c r="L1823" s="854">
        <v>147.29586</v>
      </c>
      <c r="M1823" s="855">
        <v>111.40612336785233</v>
      </c>
      <c r="O1823" t="s">
        <v>706</v>
      </c>
      <c r="P1823">
        <v>0</v>
      </c>
      <c r="Q1823">
        <v>0</v>
      </c>
      <c r="R1823" t="s">
        <v>1082</v>
      </c>
      <c r="S1823">
        <v>0</v>
      </c>
      <c r="T1823">
        <v>0</v>
      </c>
      <c r="U1823" t="s">
        <v>1082</v>
      </c>
      <c r="V1823">
        <v>0</v>
      </c>
      <c r="W1823" t="s">
        <v>1082</v>
      </c>
      <c r="X1823">
        <v>1.3103899999999999</v>
      </c>
      <c r="Y1823">
        <v>147.29586</v>
      </c>
      <c r="Z1823">
        <v>111.40612336785233</v>
      </c>
      <c r="AC1823" t="s">
        <v>706</v>
      </c>
      <c r="AD1823">
        <v>147.29586</v>
      </c>
      <c r="AF1823" t="s">
        <v>706</v>
      </c>
      <c r="AG1823">
        <v>111.40612336785233</v>
      </c>
    </row>
    <row r="1824" spans="1:33" hidden="1">
      <c r="A1824" s="851" t="s">
        <v>5140</v>
      </c>
      <c r="B1824" s="851" t="s">
        <v>706</v>
      </c>
      <c r="C1824" s="854">
        <v>0</v>
      </c>
      <c r="D1824" s="854">
        <v>0</v>
      </c>
      <c r="E1824" s="855" t="s">
        <v>1082</v>
      </c>
      <c r="F1824" s="854">
        <v>736.60542999999996</v>
      </c>
      <c r="G1824" s="854">
        <v>2096.0279999999998</v>
      </c>
      <c r="H1824" s="855">
        <v>1.845523416790452</v>
      </c>
      <c r="I1824" s="854">
        <v>1156.64229</v>
      </c>
      <c r="J1824" s="855">
        <v>0.81216614516143948</v>
      </c>
      <c r="K1824" s="854">
        <v>9050.5062099999996</v>
      </c>
      <c r="L1824" s="854">
        <v>9776.1602999999996</v>
      </c>
      <c r="M1824" s="855">
        <v>8.0178287618676736E-2</v>
      </c>
      <c r="O1824" t="s">
        <v>706</v>
      </c>
      <c r="P1824">
        <v>0</v>
      </c>
      <c r="Q1824">
        <v>0</v>
      </c>
      <c r="R1824" t="s">
        <v>1082</v>
      </c>
      <c r="S1824">
        <v>736.60542999999996</v>
      </c>
      <c r="T1824">
        <v>2096.0279999999998</v>
      </c>
      <c r="U1824">
        <v>1.845523416790452</v>
      </c>
      <c r="V1824">
        <v>1156.64229</v>
      </c>
      <c r="W1824">
        <v>0.81216614516143948</v>
      </c>
      <c r="X1824">
        <v>9050.5062099999996</v>
      </c>
      <c r="Y1824">
        <v>9776.1602999999996</v>
      </c>
      <c r="Z1824">
        <v>8.0178287618676736E-2</v>
      </c>
      <c r="AC1824" t="s">
        <v>706</v>
      </c>
      <c r="AD1824">
        <v>9776.1602999999996</v>
      </c>
      <c r="AF1824" t="s">
        <v>706</v>
      </c>
      <c r="AG1824">
        <v>8.0178287618676736E-2</v>
      </c>
    </row>
    <row r="1825" spans="1:33" hidden="1">
      <c r="A1825" s="851" t="s">
        <v>5141</v>
      </c>
      <c r="B1825" s="851" t="s">
        <v>706</v>
      </c>
      <c r="C1825" s="854">
        <v>0.90603999999999996</v>
      </c>
      <c r="D1825" s="854">
        <v>0</v>
      </c>
      <c r="E1825" s="855">
        <v>-1</v>
      </c>
      <c r="F1825" s="854">
        <v>44.848660000000002</v>
      </c>
      <c r="G1825" s="854">
        <v>132.78970000000001</v>
      </c>
      <c r="H1825" s="855">
        <v>1.9608398556389424</v>
      </c>
      <c r="I1825" s="854">
        <v>204.47109</v>
      </c>
      <c r="J1825" s="855">
        <v>-0.35056980426915119</v>
      </c>
      <c r="K1825" s="854">
        <v>732.51574000000005</v>
      </c>
      <c r="L1825" s="854">
        <v>1030.8277399999999</v>
      </c>
      <c r="M1825" s="855">
        <v>0.4072431262705698</v>
      </c>
      <c r="O1825" t="s">
        <v>706</v>
      </c>
      <c r="P1825">
        <v>0.90603999999999996</v>
      </c>
      <c r="Q1825">
        <v>0</v>
      </c>
      <c r="R1825">
        <v>-1</v>
      </c>
      <c r="S1825">
        <v>44.848660000000002</v>
      </c>
      <c r="T1825">
        <v>132.78970000000001</v>
      </c>
      <c r="U1825">
        <v>1.9608398556389424</v>
      </c>
      <c r="V1825">
        <v>204.47109</v>
      </c>
      <c r="W1825">
        <v>-0.35056980426915119</v>
      </c>
      <c r="X1825">
        <v>732.51574000000005</v>
      </c>
      <c r="Y1825">
        <v>1030.8277399999999</v>
      </c>
      <c r="Z1825">
        <v>0.4072431262705698</v>
      </c>
      <c r="AC1825" t="s">
        <v>706</v>
      </c>
      <c r="AD1825">
        <v>1030.8277399999999</v>
      </c>
      <c r="AF1825" t="s">
        <v>706</v>
      </c>
      <c r="AG1825">
        <v>0.4072431262705698</v>
      </c>
    </row>
    <row r="1826" spans="1:33" hidden="1">
      <c r="A1826" s="851" t="s">
        <v>5142</v>
      </c>
      <c r="B1826" s="851" t="s">
        <v>706</v>
      </c>
      <c r="C1826" s="854">
        <v>133.19286</v>
      </c>
      <c r="D1826" s="854">
        <v>10.28462</v>
      </c>
      <c r="E1826" s="855">
        <v>-0.92278399908223308</v>
      </c>
      <c r="F1826" s="854">
        <v>5257.5220099999997</v>
      </c>
      <c r="G1826" s="854">
        <v>4035.4034999999999</v>
      </c>
      <c r="H1826" s="855">
        <v>-0.2324514300987206</v>
      </c>
      <c r="I1826" s="854">
        <v>3740.01343</v>
      </c>
      <c r="J1826" s="855">
        <v>7.8981018525380087E-2</v>
      </c>
      <c r="K1826" s="854">
        <v>63828.104140000003</v>
      </c>
      <c r="L1826" s="854">
        <v>45557.451780000003</v>
      </c>
      <c r="M1826" s="855">
        <v>-0.28624776822330977</v>
      </c>
      <c r="O1826" t="s">
        <v>706</v>
      </c>
      <c r="P1826">
        <v>133.19286</v>
      </c>
      <c r="Q1826">
        <v>10.28462</v>
      </c>
      <c r="R1826">
        <v>-0.92278399908223308</v>
      </c>
      <c r="S1826">
        <v>5257.5220099999997</v>
      </c>
      <c r="T1826">
        <v>4035.4034999999999</v>
      </c>
      <c r="U1826">
        <v>-0.2324514300987206</v>
      </c>
      <c r="V1826">
        <v>3740.01343</v>
      </c>
      <c r="W1826">
        <v>7.8981018525380087E-2</v>
      </c>
      <c r="X1826">
        <v>63828.104140000003</v>
      </c>
      <c r="Y1826">
        <v>45557.451780000003</v>
      </c>
      <c r="Z1826">
        <v>-0.28624776822330977</v>
      </c>
      <c r="AC1826" t="s">
        <v>706</v>
      </c>
      <c r="AD1826">
        <v>45557.451780000003</v>
      </c>
      <c r="AF1826" t="s">
        <v>706</v>
      </c>
      <c r="AG1826">
        <v>-0.28624776822330977</v>
      </c>
    </row>
    <row r="1827" spans="1:33" hidden="1">
      <c r="A1827" s="851" t="s">
        <v>5144</v>
      </c>
      <c r="B1827" s="851" t="s">
        <v>706</v>
      </c>
      <c r="C1827" s="854">
        <v>0</v>
      </c>
      <c r="D1827" s="854">
        <v>0</v>
      </c>
      <c r="E1827" s="855" t="s">
        <v>1082</v>
      </c>
      <c r="F1827" s="854">
        <v>135.95987</v>
      </c>
      <c r="G1827" s="854">
        <v>152.43881999999999</v>
      </c>
      <c r="H1827" s="855">
        <v>0.12120451424379852</v>
      </c>
      <c r="I1827" s="854">
        <v>519.24792000000002</v>
      </c>
      <c r="J1827" s="855">
        <v>-0.70642382159181305</v>
      </c>
      <c r="K1827" s="854">
        <v>685.15876000000003</v>
      </c>
      <c r="L1827" s="854">
        <v>1349.1153099999999</v>
      </c>
      <c r="M1827" s="855">
        <v>0.96905504061569592</v>
      </c>
      <c r="O1827" t="s">
        <v>706</v>
      </c>
      <c r="P1827">
        <v>0</v>
      </c>
      <c r="Q1827">
        <v>0</v>
      </c>
      <c r="R1827" t="s">
        <v>1082</v>
      </c>
      <c r="S1827">
        <v>135.95987</v>
      </c>
      <c r="T1827">
        <v>152.43881999999999</v>
      </c>
      <c r="U1827">
        <v>0.12120451424379852</v>
      </c>
      <c r="V1827">
        <v>519.24792000000002</v>
      </c>
      <c r="W1827">
        <v>-0.70642382159181305</v>
      </c>
      <c r="X1827">
        <v>685.15876000000003</v>
      </c>
      <c r="Y1827">
        <v>1349.1153099999999</v>
      </c>
      <c r="Z1827">
        <v>0.96905504061569592</v>
      </c>
      <c r="AC1827" t="s">
        <v>706</v>
      </c>
      <c r="AD1827">
        <v>1349.1153099999999</v>
      </c>
      <c r="AF1827" t="s">
        <v>706</v>
      </c>
      <c r="AG1827">
        <v>0.96905504061569592</v>
      </c>
    </row>
    <row r="1828" spans="1:33" hidden="1">
      <c r="A1828" s="851" t="s">
        <v>5145</v>
      </c>
      <c r="B1828" s="851" t="s">
        <v>706</v>
      </c>
      <c r="C1828" s="854">
        <v>0</v>
      </c>
      <c r="D1828" s="854">
        <v>0</v>
      </c>
      <c r="E1828" s="855" t="s">
        <v>1082</v>
      </c>
      <c r="F1828" s="854">
        <v>0</v>
      </c>
      <c r="G1828" s="854">
        <v>0</v>
      </c>
      <c r="H1828" s="855" t="s">
        <v>1082</v>
      </c>
      <c r="I1828" s="854">
        <v>0</v>
      </c>
      <c r="J1828" s="855" t="s">
        <v>1082</v>
      </c>
      <c r="K1828" s="854">
        <v>11.45242</v>
      </c>
      <c r="L1828" s="854">
        <v>3.8760000000000003E-2</v>
      </c>
      <c r="M1828" s="855">
        <v>-0.99661556247500527</v>
      </c>
      <c r="O1828" t="s">
        <v>706</v>
      </c>
      <c r="P1828">
        <v>0</v>
      </c>
      <c r="Q1828">
        <v>0</v>
      </c>
      <c r="R1828" t="s">
        <v>1082</v>
      </c>
      <c r="S1828">
        <v>0</v>
      </c>
      <c r="T1828">
        <v>0</v>
      </c>
      <c r="U1828" t="s">
        <v>1082</v>
      </c>
      <c r="V1828">
        <v>0</v>
      </c>
      <c r="W1828" t="s">
        <v>1082</v>
      </c>
      <c r="X1828">
        <v>11.45242</v>
      </c>
      <c r="Y1828">
        <v>3.8760000000000003E-2</v>
      </c>
      <c r="Z1828">
        <v>-0.99661556247500527</v>
      </c>
      <c r="AC1828" t="s">
        <v>706</v>
      </c>
      <c r="AD1828">
        <v>3.8760000000000003E-2</v>
      </c>
      <c r="AF1828" t="s">
        <v>706</v>
      </c>
      <c r="AG1828">
        <v>-0.99661556247500527</v>
      </c>
    </row>
    <row r="1829" spans="1:33" hidden="1">
      <c r="A1829" s="852" t="s">
        <v>735</v>
      </c>
      <c r="B1829" s="852" t="s">
        <v>706</v>
      </c>
      <c r="C1829" s="856">
        <v>1080.62159</v>
      </c>
      <c r="D1829" s="856">
        <v>131.18346</v>
      </c>
      <c r="E1829" s="857">
        <v>-0.87860370252273046</v>
      </c>
      <c r="F1829" s="856">
        <v>22016.57891</v>
      </c>
      <c r="G1829" s="856">
        <v>23374.758979999999</v>
      </c>
      <c r="H1829" s="857">
        <v>6.168896973285487E-2</v>
      </c>
      <c r="I1829" s="856">
        <v>20883.640729999999</v>
      </c>
      <c r="J1829" s="857">
        <v>0.11928563042273721</v>
      </c>
      <c r="K1829" s="856">
        <v>223577.55444000001</v>
      </c>
      <c r="L1829" s="856">
        <v>229211.85268000001</v>
      </c>
      <c r="M1829" s="857">
        <v>2.5200643481910978E-2</v>
      </c>
      <c r="O1829" t="s">
        <v>706</v>
      </c>
      <c r="P1829">
        <v>1080.62159</v>
      </c>
      <c r="Q1829">
        <v>131.18346</v>
      </c>
      <c r="R1829">
        <v>-0.87860370252273046</v>
      </c>
      <c r="S1829">
        <v>22016.57891</v>
      </c>
      <c r="T1829">
        <v>23374.758979999999</v>
      </c>
      <c r="U1829">
        <v>6.168896973285487E-2</v>
      </c>
      <c r="V1829">
        <v>20883.640729999999</v>
      </c>
      <c r="W1829">
        <v>0.11928563042273721</v>
      </c>
      <c r="X1829">
        <v>223577.55444000001</v>
      </c>
      <c r="Y1829">
        <v>229211.85268000001</v>
      </c>
      <c r="Z1829">
        <v>2.5200643481910978E-2</v>
      </c>
      <c r="AC1829" t="s">
        <v>706</v>
      </c>
      <c r="AD1829">
        <v>229211.85268000001</v>
      </c>
      <c r="AF1829" t="s">
        <v>706</v>
      </c>
      <c r="AG1829">
        <v>2.5200643481910978E-2</v>
      </c>
    </row>
    <row r="1830" spans="1:33" hidden="1">
      <c r="A1830" s="851" t="s">
        <v>5119</v>
      </c>
      <c r="B1830" s="851" t="s">
        <v>525</v>
      </c>
      <c r="C1830" s="854">
        <v>0</v>
      </c>
      <c r="D1830" s="854">
        <v>0</v>
      </c>
      <c r="E1830" s="855" t="s">
        <v>1082</v>
      </c>
      <c r="F1830" s="854">
        <v>462.85433</v>
      </c>
      <c r="G1830" s="854">
        <v>9.7504000000000008</v>
      </c>
      <c r="H1830" s="855">
        <v>-0.97893419296736406</v>
      </c>
      <c r="I1830" s="854">
        <v>65.793750000000003</v>
      </c>
      <c r="J1830" s="855">
        <v>-0.85180355276906994</v>
      </c>
      <c r="K1830" s="854">
        <v>8351.8434400000006</v>
      </c>
      <c r="L1830" s="854">
        <v>869.33865000000003</v>
      </c>
      <c r="M1830" s="855">
        <v>-0.8959105667814099</v>
      </c>
      <c r="O1830" t="s">
        <v>525</v>
      </c>
      <c r="P1830">
        <v>0</v>
      </c>
      <c r="Q1830">
        <v>0</v>
      </c>
      <c r="R1830" t="s">
        <v>1082</v>
      </c>
      <c r="S1830">
        <v>462.85433</v>
      </c>
      <c r="T1830">
        <v>9.7504000000000008</v>
      </c>
      <c r="U1830">
        <v>-0.97893419296736406</v>
      </c>
      <c r="V1830">
        <v>65.793750000000003</v>
      </c>
      <c r="W1830">
        <v>-0.85180355276906994</v>
      </c>
      <c r="X1830">
        <v>8351.8434400000006</v>
      </c>
      <c r="Y1830">
        <v>869.33865000000003</v>
      </c>
      <c r="Z1830">
        <v>-0.8959105667814099</v>
      </c>
      <c r="AC1830" t="s">
        <v>525</v>
      </c>
      <c r="AD1830">
        <v>869.33865000000003</v>
      </c>
      <c r="AF1830" t="s">
        <v>525</v>
      </c>
      <c r="AG1830">
        <v>-0.8959105667814099</v>
      </c>
    </row>
    <row r="1831" spans="1:33" hidden="1">
      <c r="A1831" s="851" t="s">
        <v>5120</v>
      </c>
      <c r="B1831" s="851" t="s">
        <v>525</v>
      </c>
      <c r="C1831" s="854">
        <v>0</v>
      </c>
      <c r="D1831" s="854">
        <v>0.85709999999999997</v>
      </c>
      <c r="E1831" s="855" t="s">
        <v>1082</v>
      </c>
      <c r="F1831" s="854">
        <v>91.150109999999998</v>
      </c>
      <c r="G1831" s="854">
        <v>166.86055999999999</v>
      </c>
      <c r="H1831" s="855">
        <v>0.83061282098288203</v>
      </c>
      <c r="I1831" s="854">
        <v>122.87649</v>
      </c>
      <c r="J1831" s="855">
        <v>0.35795350274084159</v>
      </c>
      <c r="K1831" s="854">
        <v>1073.60859</v>
      </c>
      <c r="L1831" s="854">
        <v>1169.3130200000001</v>
      </c>
      <c r="M1831" s="855">
        <v>8.9142757324622401E-2</v>
      </c>
      <c r="O1831" t="s">
        <v>525</v>
      </c>
      <c r="P1831">
        <v>0</v>
      </c>
      <c r="Q1831">
        <v>0.85709999999999997</v>
      </c>
      <c r="R1831" t="s">
        <v>1082</v>
      </c>
      <c r="S1831">
        <v>91.150109999999998</v>
      </c>
      <c r="T1831">
        <v>166.86055999999999</v>
      </c>
      <c r="U1831">
        <v>0.83061282098288203</v>
      </c>
      <c r="V1831">
        <v>122.87649</v>
      </c>
      <c r="W1831">
        <v>0.35795350274084159</v>
      </c>
      <c r="X1831">
        <v>1073.60859</v>
      </c>
      <c r="Y1831">
        <v>1169.3130200000001</v>
      </c>
      <c r="Z1831">
        <v>8.9142757324622401E-2</v>
      </c>
      <c r="AC1831" t="s">
        <v>525</v>
      </c>
      <c r="AD1831">
        <v>1169.3130200000001</v>
      </c>
      <c r="AF1831" t="s">
        <v>525</v>
      </c>
      <c r="AG1831">
        <v>8.9142757324622401E-2</v>
      </c>
    </row>
    <row r="1832" spans="1:33" hidden="1">
      <c r="A1832" s="851" t="s">
        <v>5121</v>
      </c>
      <c r="B1832" s="851" t="s">
        <v>525</v>
      </c>
      <c r="C1832" s="854">
        <v>0</v>
      </c>
      <c r="D1832" s="854">
        <v>55.796379999999999</v>
      </c>
      <c r="E1832" s="855" t="s">
        <v>1082</v>
      </c>
      <c r="F1832" s="854">
        <v>512.28872000000001</v>
      </c>
      <c r="G1832" s="854">
        <v>223.19193999999999</v>
      </c>
      <c r="H1832" s="855">
        <v>-0.56432392265049292</v>
      </c>
      <c r="I1832" s="854">
        <v>1113.8272099999999</v>
      </c>
      <c r="J1832" s="855">
        <v>-0.79961708782460073</v>
      </c>
      <c r="K1832" s="854">
        <v>4133.5054799999998</v>
      </c>
      <c r="L1832" s="854">
        <v>6007.01649</v>
      </c>
      <c r="M1832" s="855">
        <v>0.45324991561399841</v>
      </c>
      <c r="O1832" t="s">
        <v>525</v>
      </c>
      <c r="P1832">
        <v>0</v>
      </c>
      <c r="Q1832">
        <v>55.796379999999999</v>
      </c>
      <c r="R1832" t="s">
        <v>1082</v>
      </c>
      <c r="S1832">
        <v>512.28872000000001</v>
      </c>
      <c r="T1832">
        <v>223.19193999999999</v>
      </c>
      <c r="U1832">
        <v>-0.56432392265049292</v>
      </c>
      <c r="V1832">
        <v>1113.8272099999999</v>
      </c>
      <c r="W1832">
        <v>-0.79961708782460073</v>
      </c>
      <c r="X1832">
        <v>4133.5054799999998</v>
      </c>
      <c r="Y1832">
        <v>6007.01649</v>
      </c>
      <c r="Z1832">
        <v>0.45324991561399841</v>
      </c>
      <c r="AC1832" t="s">
        <v>525</v>
      </c>
      <c r="AD1832">
        <v>6007.01649</v>
      </c>
      <c r="AF1832" t="s">
        <v>525</v>
      </c>
      <c r="AG1832">
        <v>0.45324991561399841</v>
      </c>
    </row>
    <row r="1833" spans="1:33" hidden="1">
      <c r="A1833" s="851" t="s">
        <v>5122</v>
      </c>
      <c r="B1833" s="851" t="s">
        <v>525</v>
      </c>
      <c r="C1833" s="854">
        <v>0</v>
      </c>
      <c r="D1833" s="854">
        <v>0</v>
      </c>
      <c r="E1833" s="855" t="s">
        <v>1082</v>
      </c>
      <c r="F1833" s="854">
        <v>0</v>
      </c>
      <c r="G1833" s="854">
        <v>6.3553800000000003</v>
      </c>
      <c r="H1833" s="855" t="s">
        <v>1082</v>
      </c>
      <c r="I1833" s="854">
        <v>1.3803799999999999</v>
      </c>
      <c r="J1833" s="855">
        <v>3.6040800359321352</v>
      </c>
      <c r="K1833" s="854">
        <v>178.91285999999999</v>
      </c>
      <c r="L1833" s="854">
        <v>100.19029999999999</v>
      </c>
      <c r="M1833" s="855">
        <v>-0.44000503932473045</v>
      </c>
      <c r="O1833" t="s">
        <v>525</v>
      </c>
      <c r="P1833">
        <v>0</v>
      </c>
      <c r="Q1833">
        <v>0</v>
      </c>
      <c r="R1833" t="s">
        <v>1082</v>
      </c>
      <c r="S1833">
        <v>0</v>
      </c>
      <c r="T1833">
        <v>6.3553800000000003</v>
      </c>
      <c r="U1833" t="s">
        <v>1082</v>
      </c>
      <c r="V1833">
        <v>1.3803799999999999</v>
      </c>
      <c r="W1833">
        <v>3.6040800359321352</v>
      </c>
      <c r="X1833">
        <v>178.91285999999999</v>
      </c>
      <c r="Y1833">
        <v>100.19029999999999</v>
      </c>
      <c r="Z1833">
        <v>-0.44000503932473045</v>
      </c>
      <c r="AC1833" t="s">
        <v>525</v>
      </c>
      <c r="AD1833">
        <v>100.19029999999999</v>
      </c>
      <c r="AF1833" t="s">
        <v>525</v>
      </c>
      <c r="AG1833">
        <v>-0.44000503932473045</v>
      </c>
    </row>
    <row r="1834" spans="1:33" hidden="1">
      <c r="A1834" s="851" t="s">
        <v>5123</v>
      </c>
      <c r="B1834" s="851" t="s">
        <v>525</v>
      </c>
      <c r="C1834" s="854">
        <v>0</v>
      </c>
      <c r="D1834" s="854">
        <v>0</v>
      </c>
      <c r="E1834" s="855" t="s">
        <v>1082</v>
      </c>
      <c r="F1834" s="854">
        <v>3.1910000000000001E-2</v>
      </c>
      <c r="G1834" s="854">
        <v>0</v>
      </c>
      <c r="H1834" s="855">
        <v>-1</v>
      </c>
      <c r="I1834" s="854">
        <v>0.58003000000000005</v>
      </c>
      <c r="J1834" s="855">
        <v>-1</v>
      </c>
      <c r="K1834" s="854">
        <v>11.408860000000001</v>
      </c>
      <c r="L1834" s="854">
        <v>37.106450000000002</v>
      </c>
      <c r="M1834" s="855">
        <v>2.2524239932824139</v>
      </c>
      <c r="O1834" t="s">
        <v>525</v>
      </c>
      <c r="P1834">
        <v>0</v>
      </c>
      <c r="Q1834">
        <v>0</v>
      </c>
      <c r="R1834" t="s">
        <v>1082</v>
      </c>
      <c r="S1834">
        <v>3.1910000000000001E-2</v>
      </c>
      <c r="T1834">
        <v>0</v>
      </c>
      <c r="U1834">
        <v>-1</v>
      </c>
      <c r="V1834">
        <v>0.58003000000000005</v>
      </c>
      <c r="W1834">
        <v>-1</v>
      </c>
      <c r="X1834">
        <v>11.408860000000001</v>
      </c>
      <c r="Y1834">
        <v>37.106450000000002</v>
      </c>
      <c r="Z1834">
        <v>2.2524239932824139</v>
      </c>
      <c r="AC1834" t="s">
        <v>525</v>
      </c>
      <c r="AD1834">
        <v>37.106450000000002</v>
      </c>
      <c r="AF1834" t="s">
        <v>525</v>
      </c>
      <c r="AG1834">
        <v>2.2524239932824139</v>
      </c>
    </row>
    <row r="1835" spans="1:33">
      <c r="A1835" s="851" t="s">
        <v>5124</v>
      </c>
      <c r="B1835" s="851" t="s">
        <v>525</v>
      </c>
      <c r="C1835" s="854">
        <v>0</v>
      </c>
      <c r="D1835" s="854">
        <v>0</v>
      </c>
      <c r="E1835" s="855" t="s">
        <v>1082</v>
      </c>
      <c r="F1835" s="854">
        <v>41.503230000000002</v>
      </c>
      <c r="G1835" s="854">
        <v>25.946850000000001</v>
      </c>
      <c r="H1835" s="855">
        <v>-0.37482335712184334</v>
      </c>
      <c r="I1835" s="854">
        <v>114.50435</v>
      </c>
      <c r="J1835" s="855">
        <v>-0.77339856520734807</v>
      </c>
      <c r="K1835" s="854">
        <v>412.74450999999999</v>
      </c>
      <c r="L1835" s="854">
        <v>562.73613999999998</v>
      </c>
      <c r="M1835" s="855">
        <v>0.36340066643163826</v>
      </c>
      <c r="O1835" t="s">
        <v>525</v>
      </c>
      <c r="P1835">
        <v>0</v>
      </c>
      <c r="Q1835">
        <v>0</v>
      </c>
      <c r="R1835" t="s">
        <v>1082</v>
      </c>
      <c r="S1835">
        <v>41.503230000000002</v>
      </c>
      <c r="T1835">
        <v>25.946850000000001</v>
      </c>
      <c r="U1835">
        <v>-0.37482335712184334</v>
      </c>
      <c r="V1835">
        <v>114.50435</v>
      </c>
      <c r="W1835">
        <v>-0.77339856520734807</v>
      </c>
      <c r="X1835">
        <v>412.74450999999999</v>
      </c>
      <c r="Y1835">
        <v>562.73613999999998</v>
      </c>
      <c r="Z1835">
        <v>0.36340066643163826</v>
      </c>
      <c r="AC1835" t="s">
        <v>525</v>
      </c>
      <c r="AD1835">
        <v>562.73613999999998</v>
      </c>
      <c r="AF1835" t="s">
        <v>525</v>
      </c>
      <c r="AG1835">
        <v>0.36340066643163826</v>
      </c>
    </row>
    <row r="1836" spans="1:33" hidden="1">
      <c r="A1836" s="851" t="s">
        <v>5125</v>
      </c>
      <c r="B1836" s="851" t="s">
        <v>525</v>
      </c>
      <c r="C1836" s="854">
        <v>0</v>
      </c>
      <c r="D1836" s="854">
        <v>0</v>
      </c>
      <c r="E1836" s="855" t="s">
        <v>1082</v>
      </c>
      <c r="F1836" s="854">
        <v>0.11348999999999999</v>
      </c>
      <c r="G1836" s="854">
        <v>2.60094</v>
      </c>
      <c r="H1836" s="855">
        <v>21.917790113666403</v>
      </c>
      <c r="I1836" s="854">
        <v>0</v>
      </c>
      <c r="J1836" s="855" t="s">
        <v>1082</v>
      </c>
      <c r="K1836" s="854">
        <v>0.11348999999999999</v>
      </c>
      <c r="L1836" s="854">
        <v>2.60094</v>
      </c>
      <c r="M1836" s="855">
        <v>21.917790113666403</v>
      </c>
      <c r="O1836" t="s">
        <v>525</v>
      </c>
      <c r="P1836">
        <v>0</v>
      </c>
      <c r="Q1836">
        <v>0</v>
      </c>
      <c r="R1836" t="s">
        <v>1082</v>
      </c>
      <c r="S1836">
        <v>0.11348999999999999</v>
      </c>
      <c r="T1836">
        <v>2.60094</v>
      </c>
      <c r="U1836">
        <v>21.917790113666403</v>
      </c>
      <c r="V1836">
        <v>0</v>
      </c>
      <c r="W1836" t="s">
        <v>1082</v>
      </c>
      <c r="X1836">
        <v>0.11348999999999999</v>
      </c>
      <c r="Y1836">
        <v>2.60094</v>
      </c>
      <c r="Z1836">
        <v>21.917790113666403</v>
      </c>
      <c r="AC1836" t="s">
        <v>525</v>
      </c>
      <c r="AD1836">
        <v>2.60094</v>
      </c>
      <c r="AF1836" t="s">
        <v>525</v>
      </c>
      <c r="AG1836">
        <v>21.917790113666403</v>
      </c>
    </row>
    <row r="1837" spans="1:33" hidden="1">
      <c r="A1837" s="851" t="s">
        <v>5126</v>
      </c>
      <c r="B1837" s="851" t="s">
        <v>525</v>
      </c>
      <c r="C1837" s="854">
        <v>0</v>
      </c>
      <c r="D1837" s="854">
        <v>0</v>
      </c>
      <c r="E1837" s="855" t="s">
        <v>1082</v>
      </c>
      <c r="F1837" s="854">
        <v>0</v>
      </c>
      <c r="G1837" s="854">
        <v>0</v>
      </c>
      <c r="H1837" s="855" t="s">
        <v>1082</v>
      </c>
      <c r="I1837" s="854">
        <v>0</v>
      </c>
      <c r="J1837" s="855" t="s">
        <v>1082</v>
      </c>
      <c r="K1837" s="854">
        <v>5.0383199999999997</v>
      </c>
      <c r="L1837" s="854">
        <v>0</v>
      </c>
      <c r="M1837" s="855">
        <v>-1</v>
      </c>
      <c r="O1837" t="s">
        <v>525</v>
      </c>
      <c r="P1837">
        <v>0</v>
      </c>
      <c r="Q1837">
        <v>0</v>
      </c>
      <c r="R1837" t="s">
        <v>1082</v>
      </c>
      <c r="S1837">
        <v>0</v>
      </c>
      <c r="T1837">
        <v>0</v>
      </c>
      <c r="U1837" t="s">
        <v>1082</v>
      </c>
      <c r="V1837">
        <v>0</v>
      </c>
      <c r="W1837" t="s">
        <v>1082</v>
      </c>
      <c r="X1837">
        <v>5.0383199999999997</v>
      </c>
      <c r="Y1837">
        <v>0</v>
      </c>
      <c r="Z1837">
        <v>-1</v>
      </c>
      <c r="AC1837" t="s">
        <v>525</v>
      </c>
      <c r="AD1837">
        <v>0</v>
      </c>
      <c r="AF1837" t="s">
        <v>525</v>
      </c>
      <c r="AG1837">
        <v>-1</v>
      </c>
    </row>
    <row r="1838" spans="1:33" hidden="1">
      <c r="A1838" s="851" t="s">
        <v>5127</v>
      </c>
      <c r="B1838" s="851" t="s">
        <v>525</v>
      </c>
      <c r="C1838" s="854">
        <v>0</v>
      </c>
      <c r="D1838" s="854">
        <v>0</v>
      </c>
      <c r="E1838" s="855" t="s">
        <v>1082</v>
      </c>
      <c r="F1838" s="854">
        <v>29.315100000000001</v>
      </c>
      <c r="G1838" s="854">
        <v>4.8455399999999997</v>
      </c>
      <c r="H1838" s="855">
        <v>-0.83470839260312946</v>
      </c>
      <c r="I1838" s="854">
        <v>64.182209999999998</v>
      </c>
      <c r="J1838" s="855">
        <v>-0.92450337873999666</v>
      </c>
      <c r="K1838" s="854">
        <v>144.01647</v>
      </c>
      <c r="L1838" s="854">
        <v>153.93356</v>
      </c>
      <c r="M1838" s="855">
        <v>6.886080460102928E-2</v>
      </c>
      <c r="O1838" t="s">
        <v>525</v>
      </c>
      <c r="P1838">
        <v>0</v>
      </c>
      <c r="Q1838">
        <v>0</v>
      </c>
      <c r="R1838" t="s">
        <v>1082</v>
      </c>
      <c r="S1838">
        <v>29.315100000000001</v>
      </c>
      <c r="T1838">
        <v>4.8455399999999997</v>
      </c>
      <c r="U1838">
        <v>-0.83470839260312946</v>
      </c>
      <c r="V1838">
        <v>64.182209999999998</v>
      </c>
      <c r="W1838">
        <v>-0.92450337873999666</v>
      </c>
      <c r="X1838">
        <v>144.01647</v>
      </c>
      <c r="Y1838">
        <v>153.93356</v>
      </c>
      <c r="Z1838">
        <v>6.886080460102928E-2</v>
      </c>
      <c r="AC1838" t="s">
        <v>525</v>
      </c>
      <c r="AD1838">
        <v>153.93356</v>
      </c>
      <c r="AF1838" t="s">
        <v>525</v>
      </c>
      <c r="AG1838">
        <v>6.886080460102928E-2</v>
      </c>
    </row>
    <row r="1839" spans="1:33" hidden="1">
      <c r="A1839" s="851" t="s">
        <v>5128</v>
      </c>
      <c r="B1839" s="851" t="s">
        <v>525</v>
      </c>
      <c r="C1839" s="854">
        <v>5.6729099999999999</v>
      </c>
      <c r="D1839" s="854">
        <v>0</v>
      </c>
      <c r="E1839" s="855">
        <v>-1</v>
      </c>
      <c r="F1839" s="854">
        <v>21.87716</v>
      </c>
      <c r="G1839" s="854">
        <v>360.94261999999998</v>
      </c>
      <c r="H1839" s="855">
        <v>15.498604937752432</v>
      </c>
      <c r="I1839" s="854">
        <v>421.62070999999997</v>
      </c>
      <c r="J1839" s="855">
        <v>-0.14391629386516613</v>
      </c>
      <c r="K1839" s="854">
        <v>319.15958000000001</v>
      </c>
      <c r="L1839" s="854">
        <v>6000.7363500000001</v>
      </c>
      <c r="M1839" s="855">
        <v>17.801680181431497</v>
      </c>
      <c r="O1839" t="s">
        <v>525</v>
      </c>
      <c r="P1839">
        <v>5.6729099999999999</v>
      </c>
      <c r="Q1839">
        <v>0</v>
      </c>
      <c r="R1839">
        <v>-1</v>
      </c>
      <c r="S1839">
        <v>21.87716</v>
      </c>
      <c r="T1839">
        <v>360.94261999999998</v>
      </c>
      <c r="U1839">
        <v>15.498604937752432</v>
      </c>
      <c r="V1839">
        <v>421.62070999999997</v>
      </c>
      <c r="W1839">
        <v>-0.14391629386516613</v>
      </c>
      <c r="X1839">
        <v>319.15958000000001</v>
      </c>
      <c r="Y1839">
        <v>6000.7363500000001</v>
      </c>
      <c r="Z1839">
        <v>17.801680181431497</v>
      </c>
      <c r="AC1839" t="s">
        <v>525</v>
      </c>
      <c r="AD1839">
        <v>6000.7363500000001</v>
      </c>
      <c r="AF1839" t="s">
        <v>525</v>
      </c>
      <c r="AG1839">
        <v>17.801680181431497</v>
      </c>
    </row>
    <row r="1840" spans="1:33" hidden="1">
      <c r="A1840" s="851" t="s">
        <v>5129</v>
      </c>
      <c r="B1840" s="851" t="s">
        <v>525</v>
      </c>
      <c r="C1840" s="854">
        <v>0</v>
      </c>
      <c r="D1840" s="854">
        <v>0</v>
      </c>
      <c r="E1840" s="855" t="s">
        <v>1082</v>
      </c>
      <c r="F1840" s="854">
        <v>76.298720000000003</v>
      </c>
      <c r="G1840" s="854">
        <v>366.12106</v>
      </c>
      <c r="H1840" s="855">
        <v>3.7985216527878842</v>
      </c>
      <c r="I1840" s="854">
        <v>188.79956999999999</v>
      </c>
      <c r="J1840" s="855">
        <v>0.93920494628245188</v>
      </c>
      <c r="K1840" s="854">
        <v>558.80957000000001</v>
      </c>
      <c r="L1840" s="854">
        <v>872.91773000000001</v>
      </c>
      <c r="M1840" s="855">
        <v>0.56210232763193368</v>
      </c>
      <c r="O1840" t="s">
        <v>525</v>
      </c>
      <c r="P1840">
        <v>0</v>
      </c>
      <c r="Q1840">
        <v>0</v>
      </c>
      <c r="R1840" t="s">
        <v>1082</v>
      </c>
      <c r="S1840">
        <v>76.298720000000003</v>
      </c>
      <c r="T1840">
        <v>366.12106</v>
      </c>
      <c r="U1840">
        <v>3.7985216527878842</v>
      </c>
      <c r="V1840">
        <v>188.79956999999999</v>
      </c>
      <c r="W1840">
        <v>0.93920494628245188</v>
      </c>
      <c r="X1840">
        <v>558.80957000000001</v>
      </c>
      <c r="Y1840">
        <v>872.91773000000001</v>
      </c>
      <c r="Z1840">
        <v>0.56210232763193368</v>
      </c>
      <c r="AC1840" t="s">
        <v>525</v>
      </c>
      <c r="AD1840">
        <v>872.91773000000001</v>
      </c>
      <c r="AF1840" t="s">
        <v>525</v>
      </c>
      <c r="AG1840">
        <v>0.56210232763193368</v>
      </c>
    </row>
    <row r="1841" spans="1:33" hidden="1">
      <c r="A1841" s="851" t="s">
        <v>5130</v>
      </c>
      <c r="B1841" s="851" t="s">
        <v>525</v>
      </c>
      <c r="C1841" s="854">
        <v>20.834669999999999</v>
      </c>
      <c r="D1841" s="854">
        <v>0.39510000000000001</v>
      </c>
      <c r="E1841" s="855">
        <v>-0.98103641670350428</v>
      </c>
      <c r="F1841" s="854">
        <v>79.621049999999997</v>
      </c>
      <c r="G1841" s="854">
        <v>13.81259</v>
      </c>
      <c r="H1841" s="855">
        <v>-0.82652087607485702</v>
      </c>
      <c r="I1841" s="854">
        <v>43.857379999999999</v>
      </c>
      <c r="J1841" s="855">
        <v>-0.68505665409105609</v>
      </c>
      <c r="K1841" s="854">
        <v>400.80709999999999</v>
      </c>
      <c r="L1841" s="854">
        <v>516.55397000000005</v>
      </c>
      <c r="M1841" s="855">
        <v>0.28878448011524771</v>
      </c>
      <c r="O1841" t="s">
        <v>525</v>
      </c>
      <c r="P1841">
        <v>20.834669999999999</v>
      </c>
      <c r="Q1841">
        <v>0.39510000000000001</v>
      </c>
      <c r="R1841">
        <v>-0.98103641670350428</v>
      </c>
      <c r="S1841">
        <v>79.621049999999997</v>
      </c>
      <c r="T1841">
        <v>13.81259</v>
      </c>
      <c r="U1841">
        <v>-0.82652087607485702</v>
      </c>
      <c r="V1841">
        <v>43.857379999999999</v>
      </c>
      <c r="W1841">
        <v>-0.68505665409105609</v>
      </c>
      <c r="X1841">
        <v>400.80709999999999</v>
      </c>
      <c r="Y1841">
        <v>516.55397000000005</v>
      </c>
      <c r="Z1841">
        <v>0.28878448011524771</v>
      </c>
      <c r="AC1841" t="s">
        <v>525</v>
      </c>
      <c r="AD1841">
        <v>516.55397000000005</v>
      </c>
      <c r="AF1841" t="s">
        <v>525</v>
      </c>
      <c r="AG1841">
        <v>0.28878448011524771</v>
      </c>
    </row>
    <row r="1842" spans="1:33" hidden="1">
      <c r="A1842" s="851" t="s">
        <v>5131</v>
      </c>
      <c r="B1842" s="851" t="s">
        <v>525</v>
      </c>
      <c r="C1842" s="854">
        <v>27.55021</v>
      </c>
      <c r="D1842" s="854">
        <v>15.45351</v>
      </c>
      <c r="E1842" s="855">
        <v>-0.43907832281496217</v>
      </c>
      <c r="F1842" s="854">
        <v>580.73235999999997</v>
      </c>
      <c r="G1842" s="854">
        <v>384.45191999999997</v>
      </c>
      <c r="H1842" s="855">
        <v>-0.33798777805321545</v>
      </c>
      <c r="I1842" s="854">
        <v>878.30291</v>
      </c>
      <c r="J1842" s="855">
        <v>-0.56227866761821388</v>
      </c>
      <c r="K1842" s="854">
        <v>4731.8904499999999</v>
      </c>
      <c r="L1842" s="854">
        <v>6781.4781499999999</v>
      </c>
      <c r="M1842" s="855">
        <v>0.43314352300780756</v>
      </c>
      <c r="O1842" t="s">
        <v>525</v>
      </c>
      <c r="P1842">
        <v>27.55021</v>
      </c>
      <c r="Q1842">
        <v>15.45351</v>
      </c>
      <c r="R1842">
        <v>-0.43907832281496217</v>
      </c>
      <c r="S1842">
        <v>580.73235999999997</v>
      </c>
      <c r="T1842">
        <v>384.45191999999997</v>
      </c>
      <c r="U1842">
        <v>-0.33798777805321545</v>
      </c>
      <c r="V1842">
        <v>878.30291</v>
      </c>
      <c r="W1842">
        <v>-0.56227866761821388</v>
      </c>
      <c r="X1842">
        <v>4731.8904499999999</v>
      </c>
      <c r="Y1842">
        <v>6781.4781499999999</v>
      </c>
      <c r="Z1842">
        <v>0.43314352300780756</v>
      </c>
      <c r="AC1842" t="s">
        <v>525</v>
      </c>
      <c r="AD1842">
        <v>6781.4781499999999</v>
      </c>
      <c r="AF1842" t="s">
        <v>525</v>
      </c>
      <c r="AG1842">
        <v>0.43314352300780756</v>
      </c>
    </row>
    <row r="1843" spans="1:33" hidden="1">
      <c r="A1843" s="851" t="s">
        <v>5132</v>
      </c>
      <c r="B1843" s="851" t="s">
        <v>525</v>
      </c>
      <c r="C1843" s="854">
        <v>0</v>
      </c>
      <c r="D1843" s="854">
        <v>0</v>
      </c>
      <c r="E1843" s="855" t="s">
        <v>1082</v>
      </c>
      <c r="F1843" s="854">
        <v>0</v>
      </c>
      <c r="G1843" s="854">
        <v>0</v>
      </c>
      <c r="H1843" s="855" t="s">
        <v>1082</v>
      </c>
      <c r="I1843" s="854">
        <v>0</v>
      </c>
      <c r="J1843" s="855" t="s">
        <v>1082</v>
      </c>
      <c r="K1843" s="854">
        <v>230</v>
      </c>
      <c r="L1843" s="854">
        <v>7.6706700000000003</v>
      </c>
      <c r="M1843" s="855">
        <v>-0.96664926086956526</v>
      </c>
      <c r="O1843" t="s">
        <v>525</v>
      </c>
      <c r="P1843">
        <v>0</v>
      </c>
      <c r="Q1843">
        <v>0</v>
      </c>
      <c r="R1843" t="s">
        <v>1082</v>
      </c>
      <c r="S1843">
        <v>0</v>
      </c>
      <c r="T1843">
        <v>0</v>
      </c>
      <c r="U1843" t="s">
        <v>1082</v>
      </c>
      <c r="V1843">
        <v>0</v>
      </c>
      <c r="W1843" t="s">
        <v>1082</v>
      </c>
      <c r="X1843">
        <v>230</v>
      </c>
      <c r="Y1843">
        <v>7.6706700000000003</v>
      </c>
      <c r="Z1843">
        <v>-0.96664926086956526</v>
      </c>
      <c r="AC1843" t="s">
        <v>525</v>
      </c>
      <c r="AD1843">
        <v>7.6706700000000003</v>
      </c>
      <c r="AF1843" t="s">
        <v>525</v>
      </c>
      <c r="AG1843">
        <v>-0.96664926086956526</v>
      </c>
    </row>
    <row r="1844" spans="1:33" hidden="1">
      <c r="A1844" s="851" t="s">
        <v>5133</v>
      </c>
      <c r="B1844" s="851" t="s">
        <v>525</v>
      </c>
      <c r="C1844" s="854">
        <v>0</v>
      </c>
      <c r="D1844" s="854">
        <v>0</v>
      </c>
      <c r="E1844" s="855" t="s">
        <v>1082</v>
      </c>
      <c r="F1844" s="854">
        <v>45.267679999999999</v>
      </c>
      <c r="G1844" s="854">
        <v>205.40832</v>
      </c>
      <c r="H1844" s="855">
        <v>3.537637449058578</v>
      </c>
      <c r="I1844" s="854">
        <v>387.92957999999999</v>
      </c>
      <c r="J1844" s="855">
        <v>-0.47050101206512784</v>
      </c>
      <c r="K1844" s="854">
        <v>2592.2017599999999</v>
      </c>
      <c r="L1844" s="854">
        <v>3501.3550599999999</v>
      </c>
      <c r="M1844" s="855">
        <v>0.35072628760193414</v>
      </c>
      <c r="O1844" t="s">
        <v>525</v>
      </c>
      <c r="P1844">
        <v>0</v>
      </c>
      <c r="Q1844">
        <v>0</v>
      </c>
      <c r="R1844" t="s">
        <v>1082</v>
      </c>
      <c r="S1844">
        <v>45.267679999999999</v>
      </c>
      <c r="T1844">
        <v>205.40832</v>
      </c>
      <c r="U1844">
        <v>3.537637449058578</v>
      </c>
      <c r="V1844">
        <v>387.92957999999999</v>
      </c>
      <c r="W1844">
        <v>-0.47050101206512784</v>
      </c>
      <c r="X1844">
        <v>2592.2017599999999</v>
      </c>
      <c r="Y1844">
        <v>3501.3550599999999</v>
      </c>
      <c r="Z1844">
        <v>0.35072628760193414</v>
      </c>
      <c r="AC1844" t="s">
        <v>525</v>
      </c>
      <c r="AD1844">
        <v>3501.3550599999999</v>
      </c>
      <c r="AF1844" t="s">
        <v>525</v>
      </c>
      <c r="AG1844">
        <v>0.35072628760193414</v>
      </c>
    </row>
    <row r="1845" spans="1:33" hidden="1">
      <c r="A1845" s="851" t="s">
        <v>5134</v>
      </c>
      <c r="B1845" s="851" t="s">
        <v>525</v>
      </c>
      <c r="C1845" s="854">
        <v>0.22692000000000001</v>
      </c>
      <c r="D1845" s="854">
        <v>0</v>
      </c>
      <c r="E1845" s="855">
        <v>-1</v>
      </c>
      <c r="F1845" s="854">
        <v>67.596739999999997</v>
      </c>
      <c r="G1845" s="854">
        <v>132.93844000000001</v>
      </c>
      <c r="H1845" s="855">
        <v>0.96663981132817978</v>
      </c>
      <c r="I1845" s="854">
        <v>145.71433999999999</v>
      </c>
      <c r="J1845" s="855">
        <v>-8.7677712433793298E-2</v>
      </c>
      <c r="K1845" s="854">
        <v>873.22011999999995</v>
      </c>
      <c r="L1845" s="854">
        <v>2868.2063199999998</v>
      </c>
      <c r="M1845" s="855">
        <v>2.2846315084906657</v>
      </c>
      <c r="O1845" t="s">
        <v>525</v>
      </c>
      <c r="P1845">
        <v>0.22692000000000001</v>
      </c>
      <c r="Q1845">
        <v>0</v>
      </c>
      <c r="R1845">
        <v>-1</v>
      </c>
      <c r="S1845">
        <v>67.596739999999997</v>
      </c>
      <c r="T1845">
        <v>132.93844000000001</v>
      </c>
      <c r="U1845">
        <v>0.96663981132817978</v>
      </c>
      <c r="V1845">
        <v>145.71433999999999</v>
      </c>
      <c r="W1845">
        <v>-8.7677712433793298E-2</v>
      </c>
      <c r="X1845">
        <v>873.22011999999995</v>
      </c>
      <c r="Y1845">
        <v>2868.2063199999998</v>
      </c>
      <c r="Z1845">
        <v>2.2846315084906657</v>
      </c>
      <c r="AC1845" t="s">
        <v>525</v>
      </c>
      <c r="AD1845">
        <v>2868.2063199999998</v>
      </c>
      <c r="AF1845" t="s">
        <v>525</v>
      </c>
      <c r="AG1845">
        <v>2.2846315084906657</v>
      </c>
    </row>
    <row r="1846" spans="1:33" hidden="1">
      <c r="A1846" s="851" t="s">
        <v>5135</v>
      </c>
      <c r="B1846" s="851" t="s">
        <v>525</v>
      </c>
      <c r="C1846" s="854">
        <v>0</v>
      </c>
      <c r="D1846" s="854">
        <v>0</v>
      </c>
      <c r="E1846" s="855" t="s">
        <v>1082</v>
      </c>
      <c r="F1846" s="854">
        <v>60.846060000000001</v>
      </c>
      <c r="G1846" s="854">
        <v>48.19</v>
      </c>
      <c r="H1846" s="855">
        <v>-0.20800130690467067</v>
      </c>
      <c r="I1846" s="854">
        <v>62.731859999999998</v>
      </c>
      <c r="J1846" s="855">
        <v>-0.23180980127163453</v>
      </c>
      <c r="K1846" s="854">
        <v>145.47792000000001</v>
      </c>
      <c r="L1846" s="854">
        <v>1174.87438</v>
      </c>
      <c r="M1846" s="855">
        <v>7.0759635551566848</v>
      </c>
      <c r="O1846" t="s">
        <v>525</v>
      </c>
      <c r="P1846">
        <v>0</v>
      </c>
      <c r="Q1846">
        <v>0</v>
      </c>
      <c r="R1846" t="s">
        <v>1082</v>
      </c>
      <c r="S1846">
        <v>60.846060000000001</v>
      </c>
      <c r="T1846">
        <v>48.19</v>
      </c>
      <c r="U1846">
        <v>-0.20800130690467067</v>
      </c>
      <c r="V1846">
        <v>62.731859999999998</v>
      </c>
      <c r="W1846">
        <v>-0.23180980127163453</v>
      </c>
      <c r="X1846">
        <v>145.47792000000001</v>
      </c>
      <c r="Y1846">
        <v>1174.87438</v>
      </c>
      <c r="Z1846">
        <v>7.0759635551566848</v>
      </c>
      <c r="AC1846" t="s">
        <v>525</v>
      </c>
      <c r="AD1846">
        <v>1174.87438</v>
      </c>
      <c r="AF1846" t="s">
        <v>525</v>
      </c>
      <c r="AG1846">
        <v>7.0759635551566848</v>
      </c>
    </row>
    <row r="1847" spans="1:33" hidden="1">
      <c r="A1847" s="851" t="s">
        <v>5136</v>
      </c>
      <c r="B1847" s="851" t="s">
        <v>525</v>
      </c>
      <c r="C1847" s="854">
        <v>0</v>
      </c>
      <c r="D1847" s="854">
        <v>0.25963999999999998</v>
      </c>
      <c r="E1847" s="855" t="s">
        <v>1082</v>
      </c>
      <c r="F1847" s="854">
        <v>350.14776000000001</v>
      </c>
      <c r="G1847" s="854">
        <v>281.80871000000002</v>
      </c>
      <c r="H1847" s="855">
        <v>-0.19517203251564419</v>
      </c>
      <c r="I1847" s="854">
        <v>476.19574999999998</v>
      </c>
      <c r="J1847" s="855">
        <v>-0.40820826309348612</v>
      </c>
      <c r="K1847" s="854">
        <v>4007.9890700000001</v>
      </c>
      <c r="L1847" s="854">
        <v>3766.47694</v>
      </c>
      <c r="M1847" s="855">
        <v>-6.0257681790534479E-2</v>
      </c>
      <c r="O1847" t="s">
        <v>525</v>
      </c>
      <c r="P1847">
        <v>0</v>
      </c>
      <c r="Q1847">
        <v>0.25963999999999998</v>
      </c>
      <c r="R1847" t="s">
        <v>1082</v>
      </c>
      <c r="S1847">
        <v>350.14776000000001</v>
      </c>
      <c r="T1847">
        <v>281.80871000000002</v>
      </c>
      <c r="U1847">
        <v>-0.19517203251564419</v>
      </c>
      <c r="V1847">
        <v>476.19574999999998</v>
      </c>
      <c r="W1847">
        <v>-0.40820826309348612</v>
      </c>
      <c r="X1847">
        <v>4007.9890700000001</v>
      </c>
      <c r="Y1847">
        <v>3766.47694</v>
      </c>
      <c r="Z1847">
        <v>-6.0257681790534479E-2</v>
      </c>
      <c r="AC1847" t="s">
        <v>525</v>
      </c>
      <c r="AD1847">
        <v>3766.47694</v>
      </c>
      <c r="AF1847" t="s">
        <v>525</v>
      </c>
      <c r="AG1847">
        <v>-6.0257681790534479E-2</v>
      </c>
    </row>
    <row r="1848" spans="1:33" hidden="1">
      <c r="A1848" s="851" t="s">
        <v>5137</v>
      </c>
      <c r="B1848" s="851" t="s">
        <v>525</v>
      </c>
      <c r="C1848" s="854">
        <v>0</v>
      </c>
      <c r="D1848" s="854">
        <v>0</v>
      </c>
      <c r="E1848" s="855" t="s">
        <v>1082</v>
      </c>
      <c r="F1848" s="854">
        <v>0</v>
      </c>
      <c r="G1848" s="854">
        <v>0</v>
      </c>
      <c r="H1848" s="855" t="s">
        <v>1082</v>
      </c>
      <c r="I1848" s="854">
        <v>0</v>
      </c>
      <c r="J1848" s="855" t="s">
        <v>1082</v>
      </c>
      <c r="K1848" s="854">
        <v>1.4504999999999999</v>
      </c>
      <c r="L1848" s="854">
        <v>0</v>
      </c>
      <c r="M1848" s="855">
        <v>-1</v>
      </c>
      <c r="O1848" t="s">
        <v>525</v>
      </c>
      <c r="P1848">
        <v>0</v>
      </c>
      <c r="Q1848">
        <v>0</v>
      </c>
      <c r="R1848" t="s">
        <v>1082</v>
      </c>
      <c r="S1848">
        <v>0</v>
      </c>
      <c r="T1848">
        <v>0</v>
      </c>
      <c r="U1848" t="s">
        <v>1082</v>
      </c>
      <c r="V1848">
        <v>0</v>
      </c>
      <c r="W1848" t="s">
        <v>1082</v>
      </c>
      <c r="X1848">
        <v>1.4504999999999999</v>
      </c>
      <c r="Y1848">
        <v>0</v>
      </c>
      <c r="Z1848">
        <v>-1</v>
      </c>
      <c r="AC1848" t="s">
        <v>525</v>
      </c>
      <c r="AD1848">
        <v>0</v>
      </c>
      <c r="AF1848" t="s">
        <v>525</v>
      </c>
      <c r="AG1848">
        <v>-1</v>
      </c>
    </row>
    <row r="1849" spans="1:33" hidden="1">
      <c r="A1849" s="851" t="s">
        <v>5138</v>
      </c>
      <c r="B1849" s="851" t="s">
        <v>525</v>
      </c>
      <c r="C1849" s="854">
        <v>0</v>
      </c>
      <c r="D1849" s="854">
        <v>0</v>
      </c>
      <c r="E1849" s="855" t="s">
        <v>1082</v>
      </c>
      <c r="F1849" s="854">
        <v>7.4999999999999997E-2</v>
      </c>
      <c r="G1849" s="854">
        <v>21.064779999999999</v>
      </c>
      <c r="H1849" s="855">
        <v>279.86373333333336</v>
      </c>
      <c r="I1849" s="854">
        <v>5.4958799999999997</v>
      </c>
      <c r="J1849" s="855">
        <v>2.8328311389622773</v>
      </c>
      <c r="K1849" s="854">
        <v>65.23527</v>
      </c>
      <c r="L1849" s="854">
        <v>487.99979000000002</v>
      </c>
      <c r="M1849" s="855">
        <v>6.4806127114979368</v>
      </c>
      <c r="O1849" t="s">
        <v>525</v>
      </c>
      <c r="P1849">
        <v>0</v>
      </c>
      <c r="Q1849">
        <v>0</v>
      </c>
      <c r="R1849" t="s">
        <v>1082</v>
      </c>
      <c r="S1849">
        <v>7.4999999999999997E-2</v>
      </c>
      <c r="T1849">
        <v>21.064779999999999</v>
      </c>
      <c r="U1849">
        <v>279.86373333333336</v>
      </c>
      <c r="V1849">
        <v>5.4958799999999997</v>
      </c>
      <c r="W1849">
        <v>2.8328311389622773</v>
      </c>
      <c r="X1849">
        <v>65.23527</v>
      </c>
      <c r="Y1849">
        <v>487.99979000000002</v>
      </c>
      <c r="Z1849">
        <v>6.4806127114979368</v>
      </c>
      <c r="AC1849" t="s">
        <v>525</v>
      </c>
      <c r="AD1849">
        <v>487.99979000000002</v>
      </c>
      <c r="AF1849" t="s">
        <v>525</v>
      </c>
      <c r="AG1849">
        <v>6.4806127114979368</v>
      </c>
    </row>
    <row r="1850" spans="1:33" hidden="1">
      <c r="A1850" s="851" t="s">
        <v>5139</v>
      </c>
      <c r="B1850" s="851" t="s">
        <v>525</v>
      </c>
      <c r="C1850" s="854">
        <v>0</v>
      </c>
      <c r="D1850" s="854">
        <v>0</v>
      </c>
      <c r="E1850" s="855" t="s">
        <v>1082</v>
      </c>
      <c r="F1850" s="854">
        <v>0</v>
      </c>
      <c r="G1850" s="854">
        <v>0</v>
      </c>
      <c r="H1850" s="855" t="s">
        <v>1082</v>
      </c>
      <c r="I1850" s="854">
        <v>119.54688</v>
      </c>
      <c r="J1850" s="855">
        <v>-1</v>
      </c>
      <c r="K1850" s="854">
        <v>426.31749000000002</v>
      </c>
      <c r="L1850" s="854">
        <v>521.82638999999995</v>
      </c>
      <c r="M1850" s="855">
        <v>0.22403232858215572</v>
      </c>
      <c r="O1850" t="s">
        <v>525</v>
      </c>
      <c r="P1850">
        <v>0</v>
      </c>
      <c r="Q1850">
        <v>0</v>
      </c>
      <c r="R1850" t="s">
        <v>1082</v>
      </c>
      <c r="S1850">
        <v>0</v>
      </c>
      <c r="T1850">
        <v>0</v>
      </c>
      <c r="U1850" t="s">
        <v>1082</v>
      </c>
      <c r="V1850">
        <v>119.54688</v>
      </c>
      <c r="W1850">
        <v>-1</v>
      </c>
      <c r="X1850">
        <v>426.31749000000002</v>
      </c>
      <c r="Y1850">
        <v>521.82638999999995</v>
      </c>
      <c r="Z1850">
        <v>0.22403232858215572</v>
      </c>
      <c r="AC1850" t="s">
        <v>525</v>
      </c>
      <c r="AD1850">
        <v>521.82638999999995</v>
      </c>
      <c r="AF1850" t="s">
        <v>525</v>
      </c>
      <c r="AG1850">
        <v>0.22403232858215572</v>
      </c>
    </row>
    <row r="1851" spans="1:33" hidden="1">
      <c r="A1851" s="851" t="s">
        <v>5140</v>
      </c>
      <c r="B1851" s="851" t="s">
        <v>525</v>
      </c>
      <c r="C1851" s="854">
        <v>0</v>
      </c>
      <c r="D1851" s="854">
        <v>0</v>
      </c>
      <c r="E1851" s="855" t="s">
        <v>1082</v>
      </c>
      <c r="F1851" s="854">
        <v>0</v>
      </c>
      <c r="G1851" s="854">
        <v>186.77669</v>
      </c>
      <c r="H1851" s="855" t="s">
        <v>1082</v>
      </c>
      <c r="I1851" s="854">
        <v>190.00717</v>
      </c>
      <c r="J1851" s="855">
        <v>-1.7001884718350402E-2</v>
      </c>
      <c r="K1851" s="854">
        <v>16.317779999999999</v>
      </c>
      <c r="L1851" s="854">
        <v>2152.18586</v>
      </c>
      <c r="M1851" s="855">
        <v>130.8920747797801</v>
      </c>
      <c r="O1851" t="s">
        <v>525</v>
      </c>
      <c r="P1851">
        <v>0</v>
      </c>
      <c r="Q1851">
        <v>0</v>
      </c>
      <c r="R1851" t="s">
        <v>1082</v>
      </c>
      <c r="S1851">
        <v>0</v>
      </c>
      <c r="T1851">
        <v>186.77669</v>
      </c>
      <c r="U1851" t="s">
        <v>1082</v>
      </c>
      <c r="V1851">
        <v>190.00717</v>
      </c>
      <c r="W1851">
        <v>-1.7001884718350402E-2</v>
      </c>
      <c r="X1851">
        <v>16.317779999999999</v>
      </c>
      <c r="Y1851">
        <v>2152.18586</v>
      </c>
      <c r="Z1851">
        <v>130.8920747797801</v>
      </c>
      <c r="AC1851" t="s">
        <v>525</v>
      </c>
      <c r="AD1851">
        <v>2152.18586</v>
      </c>
      <c r="AF1851" t="s">
        <v>525</v>
      </c>
      <c r="AG1851">
        <v>130.8920747797801</v>
      </c>
    </row>
    <row r="1852" spans="1:33" hidden="1">
      <c r="A1852" s="851" t="s">
        <v>5142</v>
      </c>
      <c r="B1852" s="851" t="s">
        <v>525</v>
      </c>
      <c r="C1852" s="854">
        <v>0</v>
      </c>
      <c r="D1852" s="854">
        <v>0</v>
      </c>
      <c r="E1852" s="855" t="s">
        <v>1082</v>
      </c>
      <c r="F1852" s="854">
        <v>90.847539999999995</v>
      </c>
      <c r="G1852" s="854">
        <v>308.24626999999998</v>
      </c>
      <c r="H1852" s="855">
        <v>2.3930062388040447</v>
      </c>
      <c r="I1852" s="854">
        <v>106.23971</v>
      </c>
      <c r="J1852" s="855">
        <v>1.901422358927749</v>
      </c>
      <c r="K1852" s="854">
        <v>1325.48803</v>
      </c>
      <c r="L1852" s="854">
        <v>3159.83259</v>
      </c>
      <c r="M1852" s="855">
        <v>1.3839012638990034</v>
      </c>
      <c r="O1852" t="s">
        <v>525</v>
      </c>
      <c r="P1852">
        <v>0</v>
      </c>
      <c r="Q1852">
        <v>0</v>
      </c>
      <c r="R1852" t="s">
        <v>1082</v>
      </c>
      <c r="S1852">
        <v>90.847539999999995</v>
      </c>
      <c r="T1852">
        <v>308.24626999999998</v>
      </c>
      <c r="U1852">
        <v>2.3930062388040447</v>
      </c>
      <c r="V1852">
        <v>106.23971</v>
      </c>
      <c r="W1852">
        <v>1.901422358927749</v>
      </c>
      <c r="X1852">
        <v>1325.48803</v>
      </c>
      <c r="Y1852">
        <v>3159.83259</v>
      </c>
      <c r="Z1852">
        <v>1.3839012638990034</v>
      </c>
      <c r="AC1852" t="s">
        <v>525</v>
      </c>
      <c r="AD1852">
        <v>3159.83259</v>
      </c>
      <c r="AF1852" t="s">
        <v>525</v>
      </c>
      <c r="AG1852">
        <v>1.3839012638990034</v>
      </c>
    </row>
    <row r="1853" spans="1:33" hidden="1">
      <c r="A1853" s="851" t="s">
        <v>5144</v>
      </c>
      <c r="B1853" s="851" t="s">
        <v>525</v>
      </c>
      <c r="C1853" s="854">
        <v>0</v>
      </c>
      <c r="D1853" s="854">
        <v>0</v>
      </c>
      <c r="E1853" s="855" t="s">
        <v>1082</v>
      </c>
      <c r="F1853" s="854">
        <v>1.90557</v>
      </c>
      <c r="G1853" s="854">
        <v>0</v>
      </c>
      <c r="H1853" s="855">
        <v>-1</v>
      </c>
      <c r="I1853" s="854">
        <v>0</v>
      </c>
      <c r="J1853" s="855" t="s">
        <v>1082</v>
      </c>
      <c r="K1853" s="854">
        <v>5.9340000000000002</v>
      </c>
      <c r="L1853" s="854">
        <v>2146.84411</v>
      </c>
      <c r="M1853" s="855">
        <v>360.78700876306033</v>
      </c>
      <c r="O1853" t="s">
        <v>525</v>
      </c>
      <c r="P1853">
        <v>0</v>
      </c>
      <c r="Q1853">
        <v>0</v>
      </c>
      <c r="R1853" t="s">
        <v>1082</v>
      </c>
      <c r="S1853">
        <v>1.90557</v>
      </c>
      <c r="T1853">
        <v>0</v>
      </c>
      <c r="U1853">
        <v>-1</v>
      </c>
      <c r="V1853">
        <v>0</v>
      </c>
      <c r="W1853" t="s">
        <v>1082</v>
      </c>
      <c r="X1853">
        <v>5.9340000000000002</v>
      </c>
      <c r="Y1853">
        <v>2146.84411</v>
      </c>
      <c r="Z1853">
        <v>360.78700876306033</v>
      </c>
      <c r="AC1853" t="s">
        <v>525</v>
      </c>
      <c r="AD1853">
        <v>2146.84411</v>
      </c>
      <c r="AF1853" t="s">
        <v>525</v>
      </c>
      <c r="AG1853">
        <v>360.78700876306033</v>
      </c>
    </row>
    <row r="1854" spans="1:33" hidden="1">
      <c r="A1854" s="851" t="s">
        <v>5145</v>
      </c>
      <c r="B1854" s="851" t="s">
        <v>525</v>
      </c>
      <c r="C1854" s="854">
        <v>0</v>
      </c>
      <c r="D1854" s="854">
        <v>0</v>
      </c>
      <c r="E1854" s="855" t="s">
        <v>1082</v>
      </c>
      <c r="F1854" s="854">
        <v>0</v>
      </c>
      <c r="G1854" s="854">
        <v>0</v>
      </c>
      <c r="H1854" s="855" t="s">
        <v>1082</v>
      </c>
      <c r="I1854" s="854">
        <v>0</v>
      </c>
      <c r="J1854" s="855" t="s">
        <v>1082</v>
      </c>
      <c r="K1854" s="854">
        <v>19.200220000000002</v>
      </c>
      <c r="L1854" s="854">
        <v>0</v>
      </c>
      <c r="M1854" s="855">
        <v>-1</v>
      </c>
      <c r="O1854" t="s">
        <v>525</v>
      </c>
      <c r="P1854">
        <v>0</v>
      </c>
      <c r="Q1854">
        <v>0</v>
      </c>
      <c r="R1854" t="s">
        <v>1082</v>
      </c>
      <c r="S1854">
        <v>0</v>
      </c>
      <c r="T1854">
        <v>0</v>
      </c>
      <c r="U1854" t="s">
        <v>1082</v>
      </c>
      <c r="V1854">
        <v>0</v>
      </c>
      <c r="W1854" t="s">
        <v>1082</v>
      </c>
      <c r="X1854">
        <v>19.200220000000002</v>
      </c>
      <c r="Y1854">
        <v>0</v>
      </c>
      <c r="Z1854">
        <v>-1</v>
      </c>
      <c r="AC1854" t="s">
        <v>525</v>
      </c>
      <c r="AD1854">
        <v>0</v>
      </c>
      <c r="AF1854" t="s">
        <v>525</v>
      </c>
      <c r="AG1854">
        <v>-1</v>
      </c>
    </row>
    <row r="1855" spans="1:33" hidden="1">
      <c r="A1855" s="852" t="s">
        <v>735</v>
      </c>
      <c r="B1855" s="852" t="s">
        <v>525</v>
      </c>
      <c r="C1855" s="856">
        <v>54.284709999999997</v>
      </c>
      <c r="D1855" s="856">
        <v>72.76173</v>
      </c>
      <c r="E1855" s="857">
        <v>0.34037245478515055</v>
      </c>
      <c r="F1855" s="856">
        <v>2512.47253</v>
      </c>
      <c r="G1855" s="856">
        <v>2749.3130099999998</v>
      </c>
      <c r="H1855" s="857">
        <v>9.4265898302179574E-2</v>
      </c>
      <c r="I1855" s="856">
        <v>4509.5861599999998</v>
      </c>
      <c r="J1855" s="857">
        <v>-0.39034028568155799</v>
      </c>
      <c r="K1855" s="856">
        <v>30030.690879999998</v>
      </c>
      <c r="L1855" s="856">
        <v>42861.193859999999</v>
      </c>
      <c r="M1855" s="857">
        <v>0.4272463471210024</v>
      </c>
      <c r="O1855" t="s">
        <v>525</v>
      </c>
      <c r="P1855">
        <v>54.284709999999997</v>
      </c>
      <c r="Q1855">
        <v>72.76173</v>
      </c>
      <c r="R1855">
        <v>0.34037245478515055</v>
      </c>
      <c r="S1855">
        <v>2512.47253</v>
      </c>
      <c r="T1855">
        <v>2749.3130099999998</v>
      </c>
      <c r="U1855">
        <v>9.4265898302179574E-2</v>
      </c>
      <c r="V1855">
        <v>4509.5861599999998</v>
      </c>
      <c r="W1855">
        <v>-0.39034028568155799</v>
      </c>
      <c r="X1855">
        <v>30030.690879999998</v>
      </c>
      <c r="Y1855">
        <v>42861.193859999999</v>
      </c>
      <c r="Z1855">
        <v>0.4272463471210024</v>
      </c>
      <c r="AC1855" t="s">
        <v>525</v>
      </c>
      <c r="AD1855">
        <v>42861.193859999999</v>
      </c>
      <c r="AF1855" t="s">
        <v>525</v>
      </c>
      <c r="AG1855">
        <v>0.4272463471210024</v>
      </c>
    </row>
    <row r="1856" spans="1:33" hidden="1">
      <c r="A1856" s="851" t="s">
        <v>5119</v>
      </c>
      <c r="B1856" s="851" t="s">
        <v>526</v>
      </c>
      <c r="C1856" s="854">
        <v>0.42304999999999998</v>
      </c>
      <c r="D1856" s="854">
        <v>0</v>
      </c>
      <c r="E1856" s="855">
        <v>-1</v>
      </c>
      <c r="F1856" s="854">
        <v>490.49991999999997</v>
      </c>
      <c r="G1856" s="854">
        <v>112.63289</v>
      </c>
      <c r="H1856" s="855">
        <v>-0.77037123675779595</v>
      </c>
      <c r="I1856" s="854">
        <v>95.059749999999994</v>
      </c>
      <c r="J1856" s="855">
        <v>0.18486415123119948</v>
      </c>
      <c r="K1856" s="854">
        <v>1372.14383</v>
      </c>
      <c r="L1856" s="854">
        <v>2306.8353699999998</v>
      </c>
      <c r="M1856" s="855">
        <v>0.68119064456967293</v>
      </c>
      <c r="O1856" t="s">
        <v>526</v>
      </c>
      <c r="P1856">
        <v>0.42304999999999998</v>
      </c>
      <c r="Q1856">
        <v>0</v>
      </c>
      <c r="R1856">
        <v>-1</v>
      </c>
      <c r="S1856">
        <v>490.49991999999997</v>
      </c>
      <c r="T1856">
        <v>112.63289</v>
      </c>
      <c r="U1856">
        <v>-0.77037123675779595</v>
      </c>
      <c r="V1856">
        <v>95.059749999999994</v>
      </c>
      <c r="W1856">
        <v>0.18486415123119948</v>
      </c>
      <c r="X1856">
        <v>1372.14383</v>
      </c>
      <c r="Y1856">
        <v>2306.8353699999998</v>
      </c>
      <c r="Z1856">
        <v>0.68119064456967293</v>
      </c>
      <c r="AC1856" t="s">
        <v>526</v>
      </c>
      <c r="AD1856">
        <v>2306.8353699999998</v>
      </c>
      <c r="AF1856" t="s">
        <v>526</v>
      </c>
      <c r="AG1856">
        <v>0.68119064456967293</v>
      </c>
    </row>
    <row r="1857" spans="1:33" hidden="1">
      <c r="A1857" s="851" t="s">
        <v>5120</v>
      </c>
      <c r="B1857" s="851" t="s">
        <v>526</v>
      </c>
      <c r="C1857" s="854">
        <v>3.54142</v>
      </c>
      <c r="D1857" s="854">
        <v>0</v>
      </c>
      <c r="E1857" s="855">
        <v>-1</v>
      </c>
      <c r="F1857" s="854">
        <v>8.7554800000000004</v>
      </c>
      <c r="G1857" s="854">
        <v>142.49510000000001</v>
      </c>
      <c r="H1857" s="855">
        <v>15.274961509820137</v>
      </c>
      <c r="I1857" s="854">
        <v>27.604769999999998</v>
      </c>
      <c r="J1857" s="855">
        <v>4.1619738182929984</v>
      </c>
      <c r="K1857" s="854">
        <v>322.10723999999999</v>
      </c>
      <c r="L1857" s="854">
        <v>695.16461000000004</v>
      </c>
      <c r="M1857" s="855">
        <v>1.1581775373940681</v>
      </c>
      <c r="O1857" t="s">
        <v>526</v>
      </c>
      <c r="P1857">
        <v>3.54142</v>
      </c>
      <c r="Q1857">
        <v>0</v>
      </c>
      <c r="R1857">
        <v>-1</v>
      </c>
      <c r="S1857">
        <v>8.7554800000000004</v>
      </c>
      <c r="T1857">
        <v>142.49510000000001</v>
      </c>
      <c r="U1857">
        <v>15.274961509820137</v>
      </c>
      <c r="V1857">
        <v>27.604769999999998</v>
      </c>
      <c r="W1857">
        <v>4.1619738182929984</v>
      </c>
      <c r="X1857">
        <v>322.10723999999999</v>
      </c>
      <c r="Y1857">
        <v>695.16461000000004</v>
      </c>
      <c r="Z1857">
        <v>1.1581775373940681</v>
      </c>
      <c r="AC1857" t="s">
        <v>526</v>
      </c>
      <c r="AD1857">
        <v>695.16461000000004</v>
      </c>
      <c r="AF1857" t="s">
        <v>526</v>
      </c>
      <c r="AG1857">
        <v>1.1581775373940681</v>
      </c>
    </row>
    <row r="1858" spans="1:33" hidden="1">
      <c r="A1858" s="851" t="s">
        <v>5121</v>
      </c>
      <c r="B1858" s="851" t="s">
        <v>526</v>
      </c>
      <c r="C1858" s="854">
        <v>0.70501000000000003</v>
      </c>
      <c r="D1858" s="854">
        <v>0</v>
      </c>
      <c r="E1858" s="855">
        <v>-1</v>
      </c>
      <c r="F1858" s="854">
        <v>174.60611</v>
      </c>
      <c r="G1858" s="854">
        <v>449.34723000000002</v>
      </c>
      <c r="H1858" s="855">
        <v>1.5734908703939401</v>
      </c>
      <c r="I1858" s="854">
        <v>71.392169999999993</v>
      </c>
      <c r="J1858" s="855">
        <v>5.2940688033435608</v>
      </c>
      <c r="K1858" s="854">
        <v>2126.7628100000002</v>
      </c>
      <c r="L1858" s="854">
        <v>2135.1601599999999</v>
      </c>
      <c r="M1858" s="855">
        <v>3.9484186767397844E-3</v>
      </c>
      <c r="O1858" t="s">
        <v>526</v>
      </c>
      <c r="P1858">
        <v>0.70501000000000003</v>
      </c>
      <c r="Q1858">
        <v>0</v>
      </c>
      <c r="R1858">
        <v>-1</v>
      </c>
      <c r="S1858">
        <v>174.60611</v>
      </c>
      <c r="T1858">
        <v>449.34723000000002</v>
      </c>
      <c r="U1858">
        <v>1.5734908703939401</v>
      </c>
      <c r="V1858">
        <v>71.392169999999993</v>
      </c>
      <c r="W1858">
        <v>5.2940688033435608</v>
      </c>
      <c r="X1858">
        <v>2126.7628100000002</v>
      </c>
      <c r="Y1858">
        <v>2135.1601599999999</v>
      </c>
      <c r="Z1858">
        <v>3.9484186767397844E-3</v>
      </c>
      <c r="AC1858" t="s">
        <v>526</v>
      </c>
      <c r="AD1858">
        <v>2135.1601599999999</v>
      </c>
      <c r="AF1858" t="s">
        <v>526</v>
      </c>
      <c r="AG1858">
        <v>3.9484186767397844E-3</v>
      </c>
    </row>
    <row r="1859" spans="1:33" hidden="1">
      <c r="A1859" s="851" t="s">
        <v>5122</v>
      </c>
      <c r="B1859" s="851" t="s">
        <v>526</v>
      </c>
      <c r="C1859" s="854">
        <v>0</v>
      </c>
      <c r="D1859" s="854">
        <v>0</v>
      </c>
      <c r="E1859" s="855" t="s">
        <v>1082</v>
      </c>
      <c r="F1859" s="854">
        <v>0</v>
      </c>
      <c r="G1859" s="854">
        <v>17.268999999999998</v>
      </c>
      <c r="H1859" s="855" t="s">
        <v>1082</v>
      </c>
      <c r="I1859" s="854">
        <v>1.9701299999999999</v>
      </c>
      <c r="J1859" s="855">
        <v>7.7654114195509933</v>
      </c>
      <c r="K1859" s="854">
        <v>21.513020000000001</v>
      </c>
      <c r="L1859" s="854">
        <v>37.94717</v>
      </c>
      <c r="M1859" s="855">
        <v>0.76391645617398196</v>
      </c>
      <c r="O1859" t="s">
        <v>526</v>
      </c>
      <c r="P1859">
        <v>0</v>
      </c>
      <c r="Q1859">
        <v>0</v>
      </c>
      <c r="R1859" t="s">
        <v>1082</v>
      </c>
      <c r="S1859">
        <v>0</v>
      </c>
      <c r="T1859">
        <v>17.268999999999998</v>
      </c>
      <c r="U1859" t="s">
        <v>1082</v>
      </c>
      <c r="V1859">
        <v>1.9701299999999999</v>
      </c>
      <c r="W1859">
        <v>7.7654114195509933</v>
      </c>
      <c r="X1859">
        <v>21.513020000000001</v>
      </c>
      <c r="Y1859">
        <v>37.94717</v>
      </c>
      <c r="Z1859">
        <v>0.76391645617398196</v>
      </c>
      <c r="AC1859" t="s">
        <v>526</v>
      </c>
      <c r="AD1859">
        <v>37.94717</v>
      </c>
      <c r="AF1859" t="s">
        <v>526</v>
      </c>
      <c r="AG1859">
        <v>0.76391645617398196</v>
      </c>
    </row>
    <row r="1860" spans="1:33" hidden="1">
      <c r="A1860" s="851" t="s">
        <v>5123</v>
      </c>
      <c r="B1860" s="851" t="s">
        <v>526</v>
      </c>
      <c r="C1860" s="854">
        <v>0</v>
      </c>
      <c r="D1860" s="854">
        <v>0</v>
      </c>
      <c r="E1860" s="855" t="s">
        <v>1082</v>
      </c>
      <c r="F1860" s="854">
        <v>1.3690000000000001E-2</v>
      </c>
      <c r="G1860" s="854">
        <v>0</v>
      </c>
      <c r="H1860" s="855">
        <v>-1</v>
      </c>
      <c r="I1860" s="854">
        <v>0</v>
      </c>
      <c r="J1860" s="855" t="s">
        <v>1082</v>
      </c>
      <c r="K1860" s="854">
        <v>1.30036</v>
      </c>
      <c r="L1860" s="854">
        <v>3.7383899999999999</v>
      </c>
      <c r="M1860" s="855">
        <v>1.8748884924174845</v>
      </c>
      <c r="O1860" t="s">
        <v>526</v>
      </c>
      <c r="P1860">
        <v>0</v>
      </c>
      <c r="Q1860">
        <v>0</v>
      </c>
      <c r="R1860" t="s">
        <v>1082</v>
      </c>
      <c r="S1860">
        <v>1.3690000000000001E-2</v>
      </c>
      <c r="T1860">
        <v>0</v>
      </c>
      <c r="U1860">
        <v>-1</v>
      </c>
      <c r="V1860">
        <v>0</v>
      </c>
      <c r="W1860" t="s">
        <v>1082</v>
      </c>
      <c r="X1860">
        <v>1.30036</v>
      </c>
      <c r="Y1860">
        <v>3.7383899999999999</v>
      </c>
      <c r="Z1860">
        <v>1.8748884924174845</v>
      </c>
      <c r="AC1860" t="s">
        <v>526</v>
      </c>
      <c r="AD1860">
        <v>3.7383899999999999</v>
      </c>
      <c r="AF1860" t="s">
        <v>526</v>
      </c>
      <c r="AG1860">
        <v>1.8748884924174845</v>
      </c>
    </row>
    <row r="1861" spans="1:33">
      <c r="A1861" s="851" t="s">
        <v>5124</v>
      </c>
      <c r="B1861" s="851" t="s">
        <v>526</v>
      </c>
      <c r="C1861" s="854">
        <v>0</v>
      </c>
      <c r="D1861" s="854">
        <v>0</v>
      </c>
      <c r="E1861" s="855" t="s">
        <v>1082</v>
      </c>
      <c r="F1861" s="854">
        <v>150.08393000000001</v>
      </c>
      <c r="G1861" s="854">
        <v>2827.03163</v>
      </c>
      <c r="H1861" s="855">
        <v>17.836337974358745</v>
      </c>
      <c r="I1861" s="854">
        <v>154.44627</v>
      </c>
      <c r="J1861" s="855">
        <v>17.304304985805096</v>
      </c>
      <c r="K1861" s="854">
        <v>2982.7235700000001</v>
      </c>
      <c r="L1861" s="854">
        <v>5912.5284600000005</v>
      </c>
      <c r="M1861" s="855">
        <v>0.98225826874060607</v>
      </c>
      <c r="O1861" t="s">
        <v>526</v>
      </c>
      <c r="P1861">
        <v>0</v>
      </c>
      <c r="Q1861">
        <v>0</v>
      </c>
      <c r="R1861" t="s">
        <v>1082</v>
      </c>
      <c r="S1861">
        <v>150.08393000000001</v>
      </c>
      <c r="T1861">
        <v>2827.03163</v>
      </c>
      <c r="U1861">
        <v>17.836337974358745</v>
      </c>
      <c r="V1861">
        <v>154.44627</v>
      </c>
      <c r="W1861">
        <v>17.304304985805096</v>
      </c>
      <c r="X1861">
        <v>2982.7235700000001</v>
      </c>
      <c r="Y1861">
        <v>5912.5284600000005</v>
      </c>
      <c r="Z1861">
        <v>0.98225826874060607</v>
      </c>
      <c r="AC1861" t="s">
        <v>526</v>
      </c>
      <c r="AD1861">
        <v>5912.5284600000005</v>
      </c>
      <c r="AF1861" t="s">
        <v>526</v>
      </c>
      <c r="AG1861">
        <v>0.98225826874060607</v>
      </c>
    </row>
    <row r="1862" spans="1:33" hidden="1">
      <c r="A1862" s="851" t="s">
        <v>5125</v>
      </c>
      <c r="B1862" s="851" t="s">
        <v>526</v>
      </c>
      <c r="C1862" s="854">
        <v>0</v>
      </c>
      <c r="D1862" s="854">
        <v>0</v>
      </c>
      <c r="E1862" s="855" t="s">
        <v>1082</v>
      </c>
      <c r="F1862" s="854">
        <v>0</v>
      </c>
      <c r="G1862" s="854">
        <v>0</v>
      </c>
      <c r="H1862" s="855" t="s">
        <v>1082</v>
      </c>
      <c r="I1862" s="854">
        <v>0</v>
      </c>
      <c r="J1862" s="855" t="s">
        <v>1082</v>
      </c>
      <c r="K1862" s="854">
        <v>0</v>
      </c>
      <c r="L1862" s="854">
        <v>0</v>
      </c>
      <c r="M1862" s="855" t="s">
        <v>1082</v>
      </c>
      <c r="O1862" t="s">
        <v>526</v>
      </c>
      <c r="P1862">
        <v>0</v>
      </c>
      <c r="Q1862">
        <v>0</v>
      </c>
      <c r="R1862" t="s">
        <v>1082</v>
      </c>
      <c r="S1862">
        <v>0</v>
      </c>
      <c r="T1862">
        <v>0</v>
      </c>
      <c r="U1862" t="s">
        <v>1082</v>
      </c>
      <c r="V1862">
        <v>0</v>
      </c>
      <c r="W1862" t="s">
        <v>1082</v>
      </c>
      <c r="X1862">
        <v>0</v>
      </c>
      <c r="Y1862">
        <v>0</v>
      </c>
      <c r="Z1862" t="s">
        <v>1082</v>
      </c>
      <c r="AC1862" t="s">
        <v>526</v>
      </c>
      <c r="AD1862">
        <v>0</v>
      </c>
      <c r="AF1862" t="s">
        <v>526</v>
      </c>
      <c r="AG1862" t="s">
        <v>1082</v>
      </c>
    </row>
    <row r="1863" spans="1:33" hidden="1">
      <c r="A1863" s="851" t="s">
        <v>5126</v>
      </c>
      <c r="B1863" s="851" t="s">
        <v>526</v>
      </c>
      <c r="C1863" s="854">
        <v>0</v>
      </c>
      <c r="D1863" s="854">
        <v>0</v>
      </c>
      <c r="E1863" s="855" t="s">
        <v>1082</v>
      </c>
      <c r="F1863" s="854">
        <v>0</v>
      </c>
      <c r="G1863" s="854">
        <v>78671.600869999995</v>
      </c>
      <c r="H1863" s="855" t="s">
        <v>1082</v>
      </c>
      <c r="I1863" s="854">
        <v>27678.743460000002</v>
      </c>
      <c r="J1863" s="855">
        <v>1.8423111397268608</v>
      </c>
      <c r="K1863" s="854">
        <v>260675.88441999999</v>
      </c>
      <c r="L1863" s="854">
        <v>330620.70932000002</v>
      </c>
      <c r="M1863" s="855">
        <v>0.26832104187783323</v>
      </c>
      <c r="O1863" t="s">
        <v>526</v>
      </c>
      <c r="P1863">
        <v>0</v>
      </c>
      <c r="Q1863">
        <v>0</v>
      </c>
      <c r="R1863" t="s">
        <v>1082</v>
      </c>
      <c r="S1863">
        <v>0</v>
      </c>
      <c r="T1863">
        <v>78671.600869999995</v>
      </c>
      <c r="U1863" t="s">
        <v>1082</v>
      </c>
      <c r="V1863">
        <v>27678.743460000002</v>
      </c>
      <c r="W1863">
        <v>1.8423111397268608</v>
      </c>
      <c r="X1863">
        <v>260675.88441999999</v>
      </c>
      <c r="Y1863">
        <v>330620.70932000002</v>
      </c>
      <c r="Z1863">
        <v>0.26832104187783323</v>
      </c>
      <c r="AC1863" t="s">
        <v>526</v>
      </c>
      <c r="AD1863">
        <v>330620.70932000002</v>
      </c>
      <c r="AF1863" t="s">
        <v>526</v>
      </c>
      <c r="AG1863">
        <v>0.26832104187783323</v>
      </c>
    </row>
    <row r="1864" spans="1:33" hidden="1">
      <c r="A1864" s="851" t="s">
        <v>5127</v>
      </c>
      <c r="B1864" s="851" t="s">
        <v>526</v>
      </c>
      <c r="C1864" s="854">
        <v>0</v>
      </c>
      <c r="D1864" s="854">
        <v>0</v>
      </c>
      <c r="E1864" s="855" t="s">
        <v>1082</v>
      </c>
      <c r="F1864" s="854">
        <v>0</v>
      </c>
      <c r="G1864" s="854">
        <v>0</v>
      </c>
      <c r="H1864" s="855" t="s">
        <v>1082</v>
      </c>
      <c r="I1864" s="854">
        <v>3.9529999999999998</v>
      </c>
      <c r="J1864" s="855">
        <v>-1</v>
      </c>
      <c r="K1864" s="854">
        <v>5.1945499999999996</v>
      </c>
      <c r="L1864" s="854">
        <v>5.4571800000000001</v>
      </c>
      <c r="M1864" s="855">
        <v>5.0558758699021267E-2</v>
      </c>
      <c r="O1864" t="s">
        <v>526</v>
      </c>
      <c r="P1864">
        <v>0</v>
      </c>
      <c r="Q1864">
        <v>0</v>
      </c>
      <c r="R1864" t="s">
        <v>1082</v>
      </c>
      <c r="S1864">
        <v>0</v>
      </c>
      <c r="T1864">
        <v>0</v>
      </c>
      <c r="U1864" t="s">
        <v>1082</v>
      </c>
      <c r="V1864">
        <v>3.9529999999999998</v>
      </c>
      <c r="W1864">
        <v>-1</v>
      </c>
      <c r="X1864">
        <v>5.1945499999999996</v>
      </c>
      <c r="Y1864">
        <v>5.4571800000000001</v>
      </c>
      <c r="Z1864">
        <v>5.0558758699021267E-2</v>
      </c>
      <c r="AC1864" t="s">
        <v>526</v>
      </c>
      <c r="AD1864">
        <v>5.4571800000000001</v>
      </c>
      <c r="AF1864" t="s">
        <v>526</v>
      </c>
      <c r="AG1864">
        <v>5.0558758699021267E-2</v>
      </c>
    </row>
    <row r="1865" spans="1:33" hidden="1">
      <c r="A1865" s="851" t="s">
        <v>5128</v>
      </c>
      <c r="B1865" s="851" t="s">
        <v>526</v>
      </c>
      <c r="C1865" s="854">
        <v>0</v>
      </c>
      <c r="D1865" s="854">
        <v>0</v>
      </c>
      <c r="E1865" s="855" t="s">
        <v>1082</v>
      </c>
      <c r="F1865" s="854">
        <v>3.422E-2</v>
      </c>
      <c r="G1865" s="854">
        <v>32.240279999999998</v>
      </c>
      <c r="H1865" s="855">
        <v>941.14728229105776</v>
      </c>
      <c r="I1865" s="854">
        <v>52.376449999999998</v>
      </c>
      <c r="J1865" s="855">
        <v>-0.38445083620596665</v>
      </c>
      <c r="K1865" s="854">
        <v>287.76783999999998</v>
      </c>
      <c r="L1865" s="854">
        <v>426.50065999999998</v>
      </c>
      <c r="M1865" s="855">
        <v>0.48209980656629314</v>
      </c>
      <c r="O1865" t="s">
        <v>526</v>
      </c>
      <c r="P1865">
        <v>0</v>
      </c>
      <c r="Q1865">
        <v>0</v>
      </c>
      <c r="R1865" t="s">
        <v>1082</v>
      </c>
      <c r="S1865">
        <v>3.422E-2</v>
      </c>
      <c r="T1865">
        <v>32.240279999999998</v>
      </c>
      <c r="U1865">
        <v>941.14728229105776</v>
      </c>
      <c r="V1865">
        <v>52.376449999999998</v>
      </c>
      <c r="W1865">
        <v>-0.38445083620596665</v>
      </c>
      <c r="X1865">
        <v>287.76783999999998</v>
      </c>
      <c r="Y1865">
        <v>426.50065999999998</v>
      </c>
      <c r="Z1865">
        <v>0.48209980656629314</v>
      </c>
      <c r="AC1865" t="s">
        <v>526</v>
      </c>
      <c r="AD1865">
        <v>426.50065999999998</v>
      </c>
      <c r="AF1865" t="s">
        <v>526</v>
      </c>
      <c r="AG1865">
        <v>0.48209980656629314</v>
      </c>
    </row>
    <row r="1866" spans="1:33" hidden="1">
      <c r="A1866" s="851" t="s">
        <v>5129</v>
      </c>
      <c r="B1866" s="851" t="s">
        <v>526</v>
      </c>
      <c r="C1866" s="854">
        <v>0</v>
      </c>
      <c r="D1866" s="854">
        <v>0</v>
      </c>
      <c r="E1866" s="855" t="s">
        <v>1082</v>
      </c>
      <c r="F1866" s="854">
        <v>0</v>
      </c>
      <c r="G1866" s="854">
        <v>8.5</v>
      </c>
      <c r="H1866" s="855" t="s">
        <v>1082</v>
      </c>
      <c r="I1866" s="854">
        <v>1.58317</v>
      </c>
      <c r="J1866" s="855">
        <v>4.3689749047796509</v>
      </c>
      <c r="K1866" s="854">
        <v>198.69332</v>
      </c>
      <c r="L1866" s="854">
        <v>36.677750000000003</v>
      </c>
      <c r="M1866" s="855">
        <v>-0.81540521845424896</v>
      </c>
      <c r="O1866" t="s">
        <v>526</v>
      </c>
      <c r="P1866">
        <v>0</v>
      </c>
      <c r="Q1866">
        <v>0</v>
      </c>
      <c r="R1866" t="s">
        <v>1082</v>
      </c>
      <c r="S1866">
        <v>0</v>
      </c>
      <c r="T1866">
        <v>8.5</v>
      </c>
      <c r="U1866" t="s">
        <v>1082</v>
      </c>
      <c r="V1866">
        <v>1.58317</v>
      </c>
      <c r="W1866">
        <v>4.3689749047796509</v>
      </c>
      <c r="X1866">
        <v>198.69332</v>
      </c>
      <c r="Y1866">
        <v>36.677750000000003</v>
      </c>
      <c r="Z1866">
        <v>-0.81540521845424896</v>
      </c>
      <c r="AC1866" t="s">
        <v>526</v>
      </c>
      <c r="AD1866">
        <v>36.677750000000003</v>
      </c>
      <c r="AF1866" t="s">
        <v>526</v>
      </c>
      <c r="AG1866">
        <v>-0.81540521845424896</v>
      </c>
    </row>
    <row r="1867" spans="1:33" hidden="1">
      <c r="A1867" s="851" t="s">
        <v>5130</v>
      </c>
      <c r="B1867" s="851" t="s">
        <v>526</v>
      </c>
      <c r="C1867" s="854">
        <v>0</v>
      </c>
      <c r="D1867" s="854">
        <v>0</v>
      </c>
      <c r="E1867" s="855" t="s">
        <v>1082</v>
      </c>
      <c r="F1867" s="854">
        <v>8.4355899999999995</v>
      </c>
      <c r="G1867" s="854">
        <v>53.301810000000003</v>
      </c>
      <c r="H1867" s="855">
        <v>5.3186819179215687</v>
      </c>
      <c r="I1867" s="854">
        <v>25.781690000000001</v>
      </c>
      <c r="J1867" s="855">
        <v>1.067428861335312</v>
      </c>
      <c r="K1867" s="854">
        <v>890.01949999999999</v>
      </c>
      <c r="L1867" s="854">
        <v>1209.8656699999999</v>
      </c>
      <c r="M1867" s="855">
        <v>0.35936984526743498</v>
      </c>
      <c r="O1867" t="s">
        <v>526</v>
      </c>
      <c r="P1867">
        <v>0</v>
      </c>
      <c r="Q1867">
        <v>0</v>
      </c>
      <c r="R1867" t="s">
        <v>1082</v>
      </c>
      <c r="S1867">
        <v>8.4355899999999995</v>
      </c>
      <c r="T1867">
        <v>53.301810000000003</v>
      </c>
      <c r="U1867">
        <v>5.3186819179215687</v>
      </c>
      <c r="V1867">
        <v>25.781690000000001</v>
      </c>
      <c r="W1867">
        <v>1.067428861335312</v>
      </c>
      <c r="X1867">
        <v>890.01949999999999</v>
      </c>
      <c r="Y1867">
        <v>1209.8656699999999</v>
      </c>
      <c r="Z1867">
        <v>0.35936984526743498</v>
      </c>
      <c r="AC1867" t="s">
        <v>526</v>
      </c>
      <c r="AD1867">
        <v>1209.8656699999999</v>
      </c>
      <c r="AF1867" t="s">
        <v>526</v>
      </c>
      <c r="AG1867">
        <v>0.35936984526743498</v>
      </c>
    </row>
    <row r="1868" spans="1:33" hidden="1">
      <c r="A1868" s="851" t="s">
        <v>5131</v>
      </c>
      <c r="B1868" s="851" t="s">
        <v>526</v>
      </c>
      <c r="C1868" s="854">
        <v>33.861499999999999</v>
      </c>
      <c r="D1868" s="854">
        <v>0</v>
      </c>
      <c r="E1868" s="855">
        <v>-1</v>
      </c>
      <c r="F1868" s="854">
        <v>1903.9019000000001</v>
      </c>
      <c r="G1868" s="854">
        <v>2033.39852</v>
      </c>
      <c r="H1868" s="855">
        <v>6.8016435090484384E-2</v>
      </c>
      <c r="I1868" s="854">
        <v>1291.73765</v>
      </c>
      <c r="J1868" s="855">
        <v>0.57415750791191988</v>
      </c>
      <c r="K1868" s="854">
        <v>16064.705690000001</v>
      </c>
      <c r="L1868" s="854">
        <v>13351.203030000001</v>
      </c>
      <c r="M1868" s="855">
        <v>-0.16891082304041882</v>
      </c>
      <c r="O1868" t="s">
        <v>526</v>
      </c>
      <c r="P1868">
        <v>33.861499999999999</v>
      </c>
      <c r="Q1868">
        <v>0</v>
      </c>
      <c r="R1868">
        <v>-1</v>
      </c>
      <c r="S1868">
        <v>1903.9019000000001</v>
      </c>
      <c r="T1868">
        <v>2033.39852</v>
      </c>
      <c r="U1868">
        <v>6.8016435090484384E-2</v>
      </c>
      <c r="V1868">
        <v>1291.73765</v>
      </c>
      <c r="W1868">
        <v>0.57415750791191988</v>
      </c>
      <c r="X1868">
        <v>16064.705690000001</v>
      </c>
      <c r="Y1868">
        <v>13351.203030000001</v>
      </c>
      <c r="Z1868">
        <v>-0.16891082304041882</v>
      </c>
      <c r="AC1868" t="s">
        <v>526</v>
      </c>
      <c r="AD1868">
        <v>13351.203030000001</v>
      </c>
      <c r="AF1868" t="s">
        <v>526</v>
      </c>
      <c r="AG1868">
        <v>-0.16891082304041882</v>
      </c>
    </row>
    <row r="1869" spans="1:33" hidden="1">
      <c r="A1869" s="851" t="s">
        <v>5132</v>
      </c>
      <c r="B1869" s="851" t="s">
        <v>526</v>
      </c>
      <c r="C1869" s="854">
        <v>0</v>
      </c>
      <c r="D1869" s="854">
        <v>0</v>
      </c>
      <c r="E1869" s="855" t="s">
        <v>1082</v>
      </c>
      <c r="F1869" s="854">
        <v>0</v>
      </c>
      <c r="G1869" s="854">
        <v>64.231669999999994</v>
      </c>
      <c r="H1869" s="855" t="s">
        <v>1082</v>
      </c>
      <c r="I1869" s="854">
        <v>0</v>
      </c>
      <c r="J1869" s="855" t="s">
        <v>1082</v>
      </c>
      <c r="K1869" s="854">
        <v>4.2417100000000003</v>
      </c>
      <c r="L1869" s="854">
        <v>77.978589999999997</v>
      </c>
      <c r="M1869" s="855">
        <v>17.383762680617014</v>
      </c>
      <c r="O1869" t="s">
        <v>526</v>
      </c>
      <c r="P1869">
        <v>0</v>
      </c>
      <c r="Q1869">
        <v>0</v>
      </c>
      <c r="R1869" t="s">
        <v>1082</v>
      </c>
      <c r="S1869">
        <v>0</v>
      </c>
      <c r="T1869">
        <v>64.231669999999994</v>
      </c>
      <c r="U1869" t="s">
        <v>1082</v>
      </c>
      <c r="V1869">
        <v>0</v>
      </c>
      <c r="W1869" t="s">
        <v>1082</v>
      </c>
      <c r="X1869">
        <v>4.2417100000000003</v>
      </c>
      <c r="Y1869">
        <v>77.978589999999997</v>
      </c>
      <c r="Z1869">
        <v>17.383762680617014</v>
      </c>
      <c r="AC1869" t="s">
        <v>526</v>
      </c>
      <c r="AD1869">
        <v>77.978589999999997</v>
      </c>
      <c r="AF1869" t="s">
        <v>526</v>
      </c>
      <c r="AG1869">
        <v>17.383762680617014</v>
      </c>
    </row>
    <row r="1870" spans="1:33" hidden="1">
      <c r="A1870" s="851" t="s">
        <v>5133</v>
      </c>
      <c r="B1870" s="851" t="s">
        <v>526</v>
      </c>
      <c r="C1870" s="854">
        <v>37.207799999999999</v>
      </c>
      <c r="D1870" s="854">
        <v>0</v>
      </c>
      <c r="E1870" s="855">
        <v>-1</v>
      </c>
      <c r="F1870" s="854">
        <v>689.45383000000004</v>
      </c>
      <c r="G1870" s="854">
        <v>985.59707000000003</v>
      </c>
      <c r="H1870" s="855">
        <v>0.42953309868479517</v>
      </c>
      <c r="I1870" s="854">
        <v>902.55654000000004</v>
      </c>
      <c r="J1870" s="855">
        <v>9.2005903585829607E-2</v>
      </c>
      <c r="K1870" s="854">
        <v>5831.6937200000002</v>
      </c>
      <c r="L1870" s="854">
        <v>7150.9100399999998</v>
      </c>
      <c r="M1870" s="855">
        <v>0.22621495286621451</v>
      </c>
      <c r="O1870" t="s">
        <v>526</v>
      </c>
      <c r="P1870">
        <v>37.207799999999999</v>
      </c>
      <c r="Q1870">
        <v>0</v>
      </c>
      <c r="R1870">
        <v>-1</v>
      </c>
      <c r="S1870">
        <v>689.45383000000004</v>
      </c>
      <c r="T1870">
        <v>985.59707000000003</v>
      </c>
      <c r="U1870">
        <v>0.42953309868479517</v>
      </c>
      <c r="V1870">
        <v>902.55654000000004</v>
      </c>
      <c r="W1870">
        <v>9.2005903585829607E-2</v>
      </c>
      <c r="X1870">
        <v>5831.6937200000002</v>
      </c>
      <c r="Y1870">
        <v>7150.9100399999998</v>
      </c>
      <c r="Z1870">
        <v>0.22621495286621451</v>
      </c>
      <c r="AC1870" t="s">
        <v>526</v>
      </c>
      <c r="AD1870">
        <v>7150.9100399999998</v>
      </c>
      <c r="AF1870" t="s">
        <v>526</v>
      </c>
      <c r="AG1870">
        <v>0.22621495286621451</v>
      </c>
    </row>
    <row r="1871" spans="1:33" hidden="1">
      <c r="A1871" s="851" t="s">
        <v>5134</v>
      </c>
      <c r="B1871" s="851" t="s">
        <v>526</v>
      </c>
      <c r="C1871" s="854">
        <v>0.58567000000000002</v>
      </c>
      <c r="D1871" s="854">
        <v>0</v>
      </c>
      <c r="E1871" s="855">
        <v>-1</v>
      </c>
      <c r="F1871" s="854">
        <v>144.22969000000001</v>
      </c>
      <c r="G1871" s="854">
        <v>894.38558999999998</v>
      </c>
      <c r="H1871" s="855">
        <v>5.2011198249126096</v>
      </c>
      <c r="I1871" s="854">
        <v>213.74794</v>
      </c>
      <c r="J1871" s="855">
        <v>3.1843003960646357</v>
      </c>
      <c r="K1871" s="854">
        <v>1734.7480599999999</v>
      </c>
      <c r="L1871" s="854">
        <v>4173.4041500000003</v>
      </c>
      <c r="M1871" s="855">
        <v>1.4057696020712083</v>
      </c>
      <c r="O1871" t="s">
        <v>526</v>
      </c>
      <c r="P1871">
        <v>0.58567000000000002</v>
      </c>
      <c r="Q1871">
        <v>0</v>
      </c>
      <c r="R1871">
        <v>-1</v>
      </c>
      <c r="S1871">
        <v>144.22969000000001</v>
      </c>
      <c r="T1871">
        <v>894.38558999999998</v>
      </c>
      <c r="U1871">
        <v>5.2011198249126096</v>
      </c>
      <c r="V1871">
        <v>213.74794</v>
      </c>
      <c r="W1871">
        <v>3.1843003960646357</v>
      </c>
      <c r="X1871">
        <v>1734.7480599999999</v>
      </c>
      <c r="Y1871">
        <v>4173.4041500000003</v>
      </c>
      <c r="Z1871">
        <v>1.4057696020712083</v>
      </c>
      <c r="AC1871" t="s">
        <v>526</v>
      </c>
      <c r="AD1871">
        <v>4173.4041500000003</v>
      </c>
      <c r="AF1871" t="s">
        <v>526</v>
      </c>
      <c r="AG1871">
        <v>1.4057696020712083</v>
      </c>
    </row>
    <row r="1872" spans="1:33" hidden="1">
      <c r="A1872" s="851" t="s">
        <v>5135</v>
      </c>
      <c r="B1872" s="851" t="s">
        <v>526</v>
      </c>
      <c r="C1872" s="854">
        <v>0</v>
      </c>
      <c r="D1872" s="854">
        <v>0</v>
      </c>
      <c r="E1872" s="855" t="s">
        <v>1082</v>
      </c>
      <c r="F1872" s="854">
        <v>1.2302</v>
      </c>
      <c r="G1872" s="854">
        <v>32.394860000000001</v>
      </c>
      <c r="H1872" s="855">
        <v>25.33300276377825</v>
      </c>
      <c r="I1872" s="854">
        <v>5.9039599999999997</v>
      </c>
      <c r="J1872" s="855">
        <v>4.4869714564461827</v>
      </c>
      <c r="K1872" s="854">
        <v>7.14595</v>
      </c>
      <c r="L1872" s="854">
        <v>163.60852</v>
      </c>
      <c r="M1872" s="855">
        <v>21.895279144130591</v>
      </c>
      <c r="O1872" t="s">
        <v>526</v>
      </c>
      <c r="P1872">
        <v>0</v>
      </c>
      <c r="Q1872">
        <v>0</v>
      </c>
      <c r="R1872" t="s">
        <v>1082</v>
      </c>
      <c r="S1872">
        <v>1.2302</v>
      </c>
      <c r="T1872">
        <v>32.394860000000001</v>
      </c>
      <c r="U1872">
        <v>25.33300276377825</v>
      </c>
      <c r="V1872">
        <v>5.9039599999999997</v>
      </c>
      <c r="W1872">
        <v>4.4869714564461827</v>
      </c>
      <c r="X1872">
        <v>7.14595</v>
      </c>
      <c r="Y1872">
        <v>163.60852</v>
      </c>
      <c r="Z1872">
        <v>21.895279144130591</v>
      </c>
      <c r="AC1872" t="s">
        <v>526</v>
      </c>
      <c r="AD1872">
        <v>163.60852</v>
      </c>
      <c r="AF1872" t="s">
        <v>526</v>
      </c>
      <c r="AG1872">
        <v>21.895279144130591</v>
      </c>
    </row>
    <row r="1873" spans="1:33" hidden="1">
      <c r="A1873" s="851" t="s">
        <v>5136</v>
      </c>
      <c r="B1873" s="851" t="s">
        <v>526</v>
      </c>
      <c r="C1873" s="854">
        <v>0</v>
      </c>
      <c r="D1873" s="854">
        <v>0</v>
      </c>
      <c r="E1873" s="855" t="s">
        <v>1082</v>
      </c>
      <c r="F1873" s="854">
        <v>176.11824999999999</v>
      </c>
      <c r="G1873" s="854">
        <v>209.01578000000001</v>
      </c>
      <c r="H1873" s="855">
        <v>0.18679228302575135</v>
      </c>
      <c r="I1873" s="854">
        <v>186.84043</v>
      </c>
      <c r="J1873" s="855">
        <v>0.11868603599338745</v>
      </c>
      <c r="K1873" s="854">
        <v>1670.5297800000001</v>
      </c>
      <c r="L1873" s="854">
        <v>2402.82024</v>
      </c>
      <c r="M1873" s="855">
        <v>0.43835821951045961</v>
      </c>
      <c r="O1873" t="s">
        <v>526</v>
      </c>
      <c r="P1873">
        <v>0</v>
      </c>
      <c r="Q1873">
        <v>0</v>
      </c>
      <c r="R1873" t="s">
        <v>1082</v>
      </c>
      <c r="S1873">
        <v>176.11824999999999</v>
      </c>
      <c r="T1873">
        <v>209.01578000000001</v>
      </c>
      <c r="U1873">
        <v>0.18679228302575135</v>
      </c>
      <c r="V1873">
        <v>186.84043</v>
      </c>
      <c r="W1873">
        <v>0.11868603599338745</v>
      </c>
      <c r="X1873">
        <v>1670.5297800000001</v>
      </c>
      <c r="Y1873">
        <v>2402.82024</v>
      </c>
      <c r="Z1873">
        <v>0.43835821951045961</v>
      </c>
      <c r="AC1873" t="s">
        <v>526</v>
      </c>
      <c r="AD1873">
        <v>2402.82024</v>
      </c>
      <c r="AF1873" t="s">
        <v>526</v>
      </c>
      <c r="AG1873">
        <v>0.43835821951045961</v>
      </c>
    </row>
    <row r="1874" spans="1:33" hidden="1">
      <c r="A1874" s="851" t="s">
        <v>5137</v>
      </c>
      <c r="B1874" s="851" t="s">
        <v>526</v>
      </c>
      <c r="C1874" s="854">
        <v>0</v>
      </c>
      <c r="D1874" s="854">
        <v>0</v>
      </c>
      <c r="E1874" s="855" t="s">
        <v>1082</v>
      </c>
      <c r="F1874" s="854">
        <v>0</v>
      </c>
      <c r="G1874" s="854">
        <v>0</v>
      </c>
      <c r="H1874" s="855" t="s">
        <v>1082</v>
      </c>
      <c r="I1874" s="854">
        <v>0</v>
      </c>
      <c r="J1874" s="855" t="s">
        <v>1082</v>
      </c>
      <c r="K1874" s="854">
        <v>0.11242000000000001</v>
      </c>
      <c r="L1874" s="854">
        <v>0.56169000000000002</v>
      </c>
      <c r="M1874" s="855">
        <v>3.9963529621063865</v>
      </c>
      <c r="O1874" t="s">
        <v>526</v>
      </c>
      <c r="P1874">
        <v>0</v>
      </c>
      <c r="Q1874">
        <v>0</v>
      </c>
      <c r="R1874" t="s">
        <v>1082</v>
      </c>
      <c r="S1874">
        <v>0</v>
      </c>
      <c r="T1874">
        <v>0</v>
      </c>
      <c r="U1874" t="s">
        <v>1082</v>
      </c>
      <c r="V1874">
        <v>0</v>
      </c>
      <c r="W1874" t="s">
        <v>1082</v>
      </c>
      <c r="X1874">
        <v>0.11242000000000001</v>
      </c>
      <c r="Y1874">
        <v>0.56169000000000002</v>
      </c>
      <c r="Z1874">
        <v>3.9963529621063865</v>
      </c>
      <c r="AC1874" t="s">
        <v>526</v>
      </c>
      <c r="AD1874">
        <v>0.56169000000000002</v>
      </c>
      <c r="AF1874" t="s">
        <v>526</v>
      </c>
      <c r="AG1874">
        <v>3.9963529621063865</v>
      </c>
    </row>
    <row r="1875" spans="1:33" hidden="1">
      <c r="A1875" s="851" t="s">
        <v>5138</v>
      </c>
      <c r="B1875" s="851" t="s">
        <v>526</v>
      </c>
      <c r="C1875" s="854">
        <v>0</v>
      </c>
      <c r="D1875" s="854">
        <v>0</v>
      </c>
      <c r="E1875" s="855" t="s">
        <v>1082</v>
      </c>
      <c r="F1875" s="854">
        <v>5.3767899999999997</v>
      </c>
      <c r="G1875" s="854">
        <v>915.77377999999999</v>
      </c>
      <c r="H1875" s="855">
        <v>169.31979675605706</v>
      </c>
      <c r="I1875" s="854">
        <v>2.9928300000000001</v>
      </c>
      <c r="J1875" s="855">
        <v>304.98924095254324</v>
      </c>
      <c r="K1875" s="854">
        <v>655.19596000000001</v>
      </c>
      <c r="L1875" s="854">
        <v>2929.0032700000002</v>
      </c>
      <c r="M1875" s="855">
        <v>3.470423276114218</v>
      </c>
      <c r="O1875" t="s">
        <v>526</v>
      </c>
      <c r="P1875">
        <v>0</v>
      </c>
      <c r="Q1875">
        <v>0</v>
      </c>
      <c r="R1875" t="s">
        <v>1082</v>
      </c>
      <c r="S1875">
        <v>5.3767899999999997</v>
      </c>
      <c r="T1875">
        <v>915.77377999999999</v>
      </c>
      <c r="U1875">
        <v>169.31979675605706</v>
      </c>
      <c r="V1875">
        <v>2.9928300000000001</v>
      </c>
      <c r="W1875">
        <v>304.98924095254324</v>
      </c>
      <c r="X1875">
        <v>655.19596000000001</v>
      </c>
      <c r="Y1875">
        <v>2929.0032700000002</v>
      </c>
      <c r="Z1875">
        <v>3.470423276114218</v>
      </c>
      <c r="AC1875" t="s">
        <v>526</v>
      </c>
      <c r="AD1875">
        <v>2929.0032700000002</v>
      </c>
      <c r="AF1875" t="s">
        <v>526</v>
      </c>
      <c r="AG1875">
        <v>3.470423276114218</v>
      </c>
    </row>
    <row r="1876" spans="1:33" hidden="1">
      <c r="A1876" s="851" t="s">
        <v>5139</v>
      </c>
      <c r="B1876" s="851" t="s">
        <v>526</v>
      </c>
      <c r="C1876" s="854">
        <v>0</v>
      </c>
      <c r="D1876" s="854">
        <v>0</v>
      </c>
      <c r="E1876" s="855" t="s">
        <v>1082</v>
      </c>
      <c r="F1876" s="854">
        <v>3.5605500000000001</v>
      </c>
      <c r="G1876" s="854">
        <v>0</v>
      </c>
      <c r="H1876" s="855">
        <v>-1</v>
      </c>
      <c r="I1876" s="854">
        <v>0</v>
      </c>
      <c r="J1876" s="855" t="s">
        <v>1082</v>
      </c>
      <c r="K1876" s="854">
        <v>3.6875499999999999</v>
      </c>
      <c r="L1876" s="854">
        <v>0</v>
      </c>
      <c r="M1876" s="855">
        <v>-1</v>
      </c>
      <c r="O1876" t="s">
        <v>526</v>
      </c>
      <c r="P1876">
        <v>0</v>
      </c>
      <c r="Q1876">
        <v>0</v>
      </c>
      <c r="R1876" t="s">
        <v>1082</v>
      </c>
      <c r="S1876">
        <v>3.5605500000000001</v>
      </c>
      <c r="T1876">
        <v>0</v>
      </c>
      <c r="U1876">
        <v>-1</v>
      </c>
      <c r="V1876">
        <v>0</v>
      </c>
      <c r="W1876" t="s">
        <v>1082</v>
      </c>
      <c r="X1876">
        <v>3.6875499999999999</v>
      </c>
      <c r="Y1876">
        <v>0</v>
      </c>
      <c r="Z1876">
        <v>-1</v>
      </c>
      <c r="AC1876" t="s">
        <v>526</v>
      </c>
      <c r="AD1876">
        <v>0</v>
      </c>
      <c r="AF1876" t="s">
        <v>526</v>
      </c>
      <c r="AG1876">
        <v>-1</v>
      </c>
    </row>
    <row r="1877" spans="1:33" hidden="1">
      <c r="A1877" s="851" t="s">
        <v>5140</v>
      </c>
      <c r="B1877" s="851" t="s">
        <v>526</v>
      </c>
      <c r="C1877" s="854">
        <v>0</v>
      </c>
      <c r="D1877" s="854">
        <v>0</v>
      </c>
      <c r="E1877" s="855" t="s">
        <v>1082</v>
      </c>
      <c r="F1877" s="854">
        <v>65.634609999999995</v>
      </c>
      <c r="G1877" s="854">
        <v>0</v>
      </c>
      <c r="H1877" s="855">
        <v>-1</v>
      </c>
      <c r="I1877" s="854">
        <v>196.85163</v>
      </c>
      <c r="J1877" s="855">
        <v>-1</v>
      </c>
      <c r="K1877" s="854">
        <v>1870.37087</v>
      </c>
      <c r="L1877" s="854">
        <v>1447.3214700000001</v>
      </c>
      <c r="M1877" s="855">
        <v>-0.22618476730232651</v>
      </c>
      <c r="O1877" t="s">
        <v>526</v>
      </c>
      <c r="P1877">
        <v>0</v>
      </c>
      <c r="Q1877">
        <v>0</v>
      </c>
      <c r="R1877" t="s">
        <v>1082</v>
      </c>
      <c r="S1877">
        <v>65.634609999999995</v>
      </c>
      <c r="T1877">
        <v>0</v>
      </c>
      <c r="U1877">
        <v>-1</v>
      </c>
      <c r="V1877">
        <v>196.85163</v>
      </c>
      <c r="W1877">
        <v>-1</v>
      </c>
      <c r="X1877">
        <v>1870.37087</v>
      </c>
      <c r="Y1877">
        <v>1447.3214700000001</v>
      </c>
      <c r="Z1877">
        <v>-0.22618476730232651</v>
      </c>
      <c r="AC1877" t="s">
        <v>526</v>
      </c>
      <c r="AD1877">
        <v>1447.3214700000001</v>
      </c>
      <c r="AF1877" t="s">
        <v>526</v>
      </c>
      <c r="AG1877">
        <v>-0.22618476730232651</v>
      </c>
    </row>
    <row r="1878" spans="1:33" hidden="1">
      <c r="A1878" s="851" t="s">
        <v>5141</v>
      </c>
      <c r="B1878" s="851" t="s">
        <v>526</v>
      </c>
      <c r="C1878" s="854">
        <v>10.489599999999999</v>
      </c>
      <c r="D1878" s="854">
        <v>0</v>
      </c>
      <c r="E1878" s="855">
        <v>-1</v>
      </c>
      <c r="F1878" s="854">
        <v>129.27537000000001</v>
      </c>
      <c r="G1878" s="854">
        <v>324.95645000000002</v>
      </c>
      <c r="H1878" s="855">
        <v>1.513676425756894</v>
      </c>
      <c r="I1878" s="854">
        <v>483.93328000000002</v>
      </c>
      <c r="J1878" s="855">
        <v>-0.32850981027797876</v>
      </c>
      <c r="K1878" s="854">
        <v>1021.37788</v>
      </c>
      <c r="L1878" s="854">
        <v>2361.1219500000002</v>
      </c>
      <c r="M1878" s="855">
        <v>1.3117026481912846</v>
      </c>
      <c r="O1878" t="s">
        <v>526</v>
      </c>
      <c r="P1878">
        <v>10.489599999999999</v>
      </c>
      <c r="Q1878">
        <v>0</v>
      </c>
      <c r="R1878">
        <v>-1</v>
      </c>
      <c r="S1878">
        <v>129.27537000000001</v>
      </c>
      <c r="T1878">
        <v>324.95645000000002</v>
      </c>
      <c r="U1878">
        <v>1.513676425756894</v>
      </c>
      <c r="V1878">
        <v>483.93328000000002</v>
      </c>
      <c r="W1878">
        <v>-0.32850981027797876</v>
      </c>
      <c r="X1878">
        <v>1021.37788</v>
      </c>
      <c r="Y1878">
        <v>2361.1219500000002</v>
      </c>
      <c r="Z1878">
        <v>1.3117026481912846</v>
      </c>
      <c r="AC1878" t="s">
        <v>526</v>
      </c>
      <c r="AD1878">
        <v>2361.1219500000002</v>
      </c>
      <c r="AF1878" t="s">
        <v>526</v>
      </c>
      <c r="AG1878">
        <v>1.3117026481912846</v>
      </c>
    </row>
    <row r="1879" spans="1:33" hidden="1">
      <c r="A1879" s="851" t="s">
        <v>5142</v>
      </c>
      <c r="B1879" s="851" t="s">
        <v>526</v>
      </c>
      <c r="C1879" s="854">
        <v>0</v>
      </c>
      <c r="D1879" s="854">
        <v>0</v>
      </c>
      <c r="E1879" s="855" t="s">
        <v>1082</v>
      </c>
      <c r="F1879" s="854">
        <v>21.092359999999999</v>
      </c>
      <c r="G1879" s="854">
        <v>12.826449999999999</v>
      </c>
      <c r="H1879" s="855">
        <v>-0.39189118714074667</v>
      </c>
      <c r="I1879" s="854">
        <v>12.674530000000001</v>
      </c>
      <c r="J1879" s="855">
        <v>1.1986243276870923E-2</v>
      </c>
      <c r="K1879" s="854">
        <v>346.41851000000003</v>
      </c>
      <c r="L1879" s="854">
        <v>145.11969999999999</v>
      </c>
      <c r="M1879" s="855">
        <v>-0.5810856065399046</v>
      </c>
      <c r="O1879" t="s">
        <v>526</v>
      </c>
      <c r="P1879">
        <v>0</v>
      </c>
      <c r="Q1879">
        <v>0</v>
      </c>
      <c r="R1879" t="s">
        <v>1082</v>
      </c>
      <c r="S1879">
        <v>21.092359999999999</v>
      </c>
      <c r="T1879">
        <v>12.826449999999999</v>
      </c>
      <c r="U1879">
        <v>-0.39189118714074667</v>
      </c>
      <c r="V1879">
        <v>12.674530000000001</v>
      </c>
      <c r="W1879">
        <v>1.1986243276870923E-2</v>
      </c>
      <c r="X1879">
        <v>346.41851000000003</v>
      </c>
      <c r="Y1879">
        <v>145.11969999999999</v>
      </c>
      <c r="Z1879">
        <v>-0.5810856065399046</v>
      </c>
      <c r="AC1879" t="s">
        <v>526</v>
      </c>
      <c r="AD1879">
        <v>145.11969999999999</v>
      </c>
      <c r="AF1879" t="s">
        <v>526</v>
      </c>
      <c r="AG1879">
        <v>-0.5810856065399046</v>
      </c>
    </row>
    <row r="1880" spans="1:33" hidden="1">
      <c r="A1880" s="851" t="s">
        <v>5144</v>
      </c>
      <c r="B1880" s="851" t="s">
        <v>526</v>
      </c>
      <c r="C1880" s="854">
        <v>0</v>
      </c>
      <c r="D1880" s="854">
        <v>0</v>
      </c>
      <c r="E1880" s="855" t="s">
        <v>1082</v>
      </c>
      <c r="F1880" s="854">
        <v>0</v>
      </c>
      <c r="G1880" s="854">
        <v>48.8508</v>
      </c>
      <c r="H1880" s="855" t="s">
        <v>1082</v>
      </c>
      <c r="I1880" s="854">
        <v>54.026699999999998</v>
      </c>
      <c r="J1880" s="855">
        <v>-9.5802630921377752E-2</v>
      </c>
      <c r="K1880" s="854">
        <v>0</v>
      </c>
      <c r="L1880" s="854">
        <v>309.40933000000001</v>
      </c>
      <c r="M1880" s="855" t="s">
        <v>1082</v>
      </c>
      <c r="O1880" t="s">
        <v>526</v>
      </c>
      <c r="P1880">
        <v>0</v>
      </c>
      <c r="Q1880">
        <v>0</v>
      </c>
      <c r="R1880" t="s">
        <v>1082</v>
      </c>
      <c r="S1880">
        <v>0</v>
      </c>
      <c r="T1880">
        <v>48.8508</v>
      </c>
      <c r="U1880" t="s">
        <v>1082</v>
      </c>
      <c r="V1880">
        <v>54.026699999999998</v>
      </c>
      <c r="W1880">
        <v>-9.5802630921377752E-2</v>
      </c>
      <c r="X1880">
        <v>0</v>
      </c>
      <c r="Y1880">
        <v>309.40933000000001</v>
      </c>
      <c r="Z1880" t="s">
        <v>1082</v>
      </c>
      <c r="AC1880" t="s">
        <v>526</v>
      </c>
      <c r="AD1880">
        <v>309.40933000000001</v>
      </c>
      <c r="AF1880" t="s">
        <v>526</v>
      </c>
      <c r="AG1880" t="s">
        <v>1082</v>
      </c>
    </row>
    <row r="1881" spans="1:33" hidden="1">
      <c r="A1881" s="851" t="s">
        <v>5145</v>
      </c>
      <c r="B1881" s="851" t="s">
        <v>526</v>
      </c>
      <c r="C1881" s="854">
        <v>0</v>
      </c>
      <c r="D1881" s="854">
        <v>0</v>
      </c>
      <c r="E1881" s="855" t="s">
        <v>1082</v>
      </c>
      <c r="F1881" s="854">
        <v>154.31863999999999</v>
      </c>
      <c r="G1881" s="854">
        <v>42.99991</v>
      </c>
      <c r="H1881" s="855">
        <v>-0.72135634424979378</v>
      </c>
      <c r="I1881" s="854">
        <v>40.122970000000002</v>
      </c>
      <c r="J1881" s="855">
        <v>7.1703066846746433E-2</v>
      </c>
      <c r="K1881" s="854">
        <v>226.11783</v>
      </c>
      <c r="L1881" s="854">
        <v>897.12058999999999</v>
      </c>
      <c r="M1881" s="855">
        <v>2.9674915949794847</v>
      </c>
      <c r="O1881" t="s">
        <v>526</v>
      </c>
      <c r="P1881">
        <v>0</v>
      </c>
      <c r="Q1881">
        <v>0</v>
      </c>
      <c r="R1881" t="s">
        <v>1082</v>
      </c>
      <c r="S1881">
        <v>154.31863999999999</v>
      </c>
      <c r="T1881">
        <v>42.99991</v>
      </c>
      <c r="U1881">
        <v>-0.72135634424979378</v>
      </c>
      <c r="V1881">
        <v>40.122970000000002</v>
      </c>
      <c r="W1881">
        <v>7.1703066846746433E-2</v>
      </c>
      <c r="X1881">
        <v>226.11783</v>
      </c>
      <c r="Y1881">
        <v>897.12058999999999</v>
      </c>
      <c r="Z1881">
        <v>2.9674915949794847</v>
      </c>
      <c r="AC1881" t="s">
        <v>526</v>
      </c>
      <c r="AD1881">
        <v>897.12058999999999</v>
      </c>
      <c r="AF1881" t="s">
        <v>526</v>
      </c>
      <c r="AG1881">
        <v>2.9674915949794847</v>
      </c>
    </row>
    <row r="1882" spans="1:33" hidden="1">
      <c r="A1882" s="852" t="s">
        <v>735</v>
      </c>
      <c r="B1882" s="852" t="s">
        <v>526</v>
      </c>
      <c r="C1882" s="856">
        <v>86.814049999999995</v>
      </c>
      <c r="D1882" s="856">
        <v>0</v>
      </c>
      <c r="E1882" s="857">
        <v>-1</v>
      </c>
      <c r="F1882" s="856">
        <v>4126.6211300000004</v>
      </c>
      <c r="G1882" s="856">
        <v>87878.849690000003</v>
      </c>
      <c r="H1882" s="857">
        <v>20.29559436681312</v>
      </c>
      <c r="I1882" s="856">
        <v>31504.299319999998</v>
      </c>
      <c r="J1882" s="857">
        <v>1.7894240337607359</v>
      </c>
      <c r="K1882" s="856">
        <v>298320.45639000001</v>
      </c>
      <c r="L1882" s="856">
        <v>378800.16730999999</v>
      </c>
      <c r="M1882" s="857">
        <v>0.26977603847182152</v>
      </c>
      <c r="O1882" t="s">
        <v>526</v>
      </c>
      <c r="P1882">
        <v>86.814049999999995</v>
      </c>
      <c r="Q1882">
        <v>0</v>
      </c>
      <c r="R1882">
        <v>-1</v>
      </c>
      <c r="S1882">
        <v>4126.6211300000004</v>
      </c>
      <c r="T1882">
        <v>87878.849690000003</v>
      </c>
      <c r="U1882">
        <v>20.29559436681312</v>
      </c>
      <c r="V1882">
        <v>31504.299319999998</v>
      </c>
      <c r="W1882">
        <v>1.7894240337607359</v>
      </c>
      <c r="X1882">
        <v>298320.45639000001</v>
      </c>
      <c r="Y1882">
        <v>378800.16730999999</v>
      </c>
      <c r="Z1882">
        <v>0.26977603847182152</v>
      </c>
      <c r="AC1882" t="s">
        <v>526</v>
      </c>
      <c r="AD1882">
        <v>378800.16730999999</v>
      </c>
      <c r="AF1882" t="s">
        <v>526</v>
      </c>
      <c r="AG1882">
        <v>0.26977603847182152</v>
      </c>
    </row>
    <row r="1883" spans="1:33" hidden="1">
      <c r="A1883" s="851" t="s">
        <v>5119</v>
      </c>
      <c r="B1883" s="851" t="s">
        <v>527</v>
      </c>
      <c r="C1883" s="854">
        <v>0</v>
      </c>
      <c r="D1883" s="854">
        <v>0</v>
      </c>
      <c r="E1883" s="855" t="s">
        <v>1082</v>
      </c>
      <c r="F1883" s="854">
        <v>25.96509</v>
      </c>
      <c r="G1883" s="854">
        <v>0.17605000000000001</v>
      </c>
      <c r="H1883" s="855">
        <v>-0.99321974235406074</v>
      </c>
      <c r="I1883" s="854">
        <v>2.9879899999999999</v>
      </c>
      <c r="J1883" s="855">
        <v>-0.94108079344308382</v>
      </c>
      <c r="K1883" s="854">
        <v>48.293759999999999</v>
      </c>
      <c r="L1883" s="854">
        <v>37.286020000000001</v>
      </c>
      <c r="M1883" s="855">
        <v>-0.22793296690918241</v>
      </c>
      <c r="O1883" t="s">
        <v>527</v>
      </c>
      <c r="P1883">
        <v>0</v>
      </c>
      <c r="Q1883">
        <v>0</v>
      </c>
      <c r="R1883" t="s">
        <v>1082</v>
      </c>
      <c r="S1883">
        <v>25.96509</v>
      </c>
      <c r="T1883">
        <v>0.17605000000000001</v>
      </c>
      <c r="U1883">
        <v>-0.99321974235406074</v>
      </c>
      <c r="V1883">
        <v>2.9879899999999999</v>
      </c>
      <c r="W1883">
        <v>-0.94108079344308382</v>
      </c>
      <c r="X1883">
        <v>48.293759999999999</v>
      </c>
      <c r="Y1883">
        <v>37.286020000000001</v>
      </c>
      <c r="Z1883">
        <v>-0.22793296690918241</v>
      </c>
      <c r="AC1883" t="s">
        <v>527</v>
      </c>
      <c r="AD1883">
        <v>37.286020000000001</v>
      </c>
      <c r="AF1883" t="s">
        <v>527</v>
      </c>
      <c r="AG1883">
        <v>-0.22793296690918241</v>
      </c>
    </row>
    <row r="1884" spans="1:33" hidden="1">
      <c r="A1884" s="851" t="s">
        <v>5120</v>
      </c>
      <c r="B1884" s="851" t="s">
        <v>527</v>
      </c>
      <c r="C1884" s="854">
        <v>0</v>
      </c>
      <c r="D1884" s="854">
        <v>0</v>
      </c>
      <c r="E1884" s="855" t="s">
        <v>1082</v>
      </c>
      <c r="F1884" s="854">
        <v>0</v>
      </c>
      <c r="G1884" s="854">
        <v>1.188E-2</v>
      </c>
      <c r="H1884" s="855" t="s">
        <v>1082</v>
      </c>
      <c r="I1884" s="854">
        <v>0</v>
      </c>
      <c r="J1884" s="855" t="s">
        <v>1082</v>
      </c>
      <c r="K1884" s="854">
        <v>6.1118899999999998</v>
      </c>
      <c r="L1884" s="854">
        <v>11.11525</v>
      </c>
      <c r="M1884" s="855">
        <v>0.81862729859339756</v>
      </c>
      <c r="O1884" t="s">
        <v>527</v>
      </c>
      <c r="P1884">
        <v>0</v>
      </c>
      <c r="Q1884">
        <v>0</v>
      </c>
      <c r="R1884" t="s">
        <v>1082</v>
      </c>
      <c r="S1884">
        <v>0</v>
      </c>
      <c r="T1884">
        <v>1.188E-2</v>
      </c>
      <c r="U1884" t="s">
        <v>1082</v>
      </c>
      <c r="V1884">
        <v>0</v>
      </c>
      <c r="W1884" t="s">
        <v>1082</v>
      </c>
      <c r="X1884">
        <v>6.1118899999999998</v>
      </c>
      <c r="Y1884">
        <v>11.11525</v>
      </c>
      <c r="Z1884">
        <v>0.81862729859339756</v>
      </c>
      <c r="AC1884" t="s">
        <v>527</v>
      </c>
      <c r="AD1884">
        <v>11.11525</v>
      </c>
      <c r="AF1884" t="s">
        <v>527</v>
      </c>
      <c r="AG1884">
        <v>0.81862729859339756</v>
      </c>
    </row>
    <row r="1885" spans="1:33" hidden="1">
      <c r="A1885" s="851" t="s">
        <v>5121</v>
      </c>
      <c r="B1885" s="851" t="s">
        <v>527</v>
      </c>
      <c r="C1885" s="854">
        <v>0</v>
      </c>
      <c r="D1885" s="854">
        <v>0</v>
      </c>
      <c r="E1885" s="855" t="s">
        <v>1082</v>
      </c>
      <c r="F1885" s="854">
        <v>0</v>
      </c>
      <c r="G1885" s="854">
        <v>0.72023000000000004</v>
      </c>
      <c r="H1885" s="855" t="s">
        <v>1082</v>
      </c>
      <c r="I1885" s="854">
        <v>1.0946</v>
      </c>
      <c r="J1885" s="855">
        <v>-0.34201534807235523</v>
      </c>
      <c r="K1885" s="854">
        <v>44.140819999999998</v>
      </c>
      <c r="L1885" s="854">
        <v>31.310580000000002</v>
      </c>
      <c r="M1885" s="855">
        <v>-0.2906660999954237</v>
      </c>
      <c r="O1885" t="s">
        <v>527</v>
      </c>
      <c r="P1885">
        <v>0</v>
      </c>
      <c r="Q1885">
        <v>0</v>
      </c>
      <c r="R1885" t="s">
        <v>1082</v>
      </c>
      <c r="S1885">
        <v>0</v>
      </c>
      <c r="T1885">
        <v>0.72023000000000004</v>
      </c>
      <c r="U1885" t="s">
        <v>1082</v>
      </c>
      <c r="V1885">
        <v>1.0946</v>
      </c>
      <c r="W1885">
        <v>-0.34201534807235523</v>
      </c>
      <c r="X1885">
        <v>44.140819999999998</v>
      </c>
      <c r="Y1885">
        <v>31.310580000000002</v>
      </c>
      <c r="Z1885">
        <v>-0.2906660999954237</v>
      </c>
      <c r="AC1885" t="s">
        <v>527</v>
      </c>
      <c r="AD1885">
        <v>31.310580000000002</v>
      </c>
      <c r="AF1885" t="s">
        <v>527</v>
      </c>
      <c r="AG1885">
        <v>-0.2906660999954237</v>
      </c>
    </row>
    <row r="1886" spans="1:33" hidden="1">
      <c r="A1886" s="851" t="s">
        <v>5122</v>
      </c>
      <c r="B1886" s="851" t="s">
        <v>527</v>
      </c>
      <c r="C1886" s="854">
        <v>0</v>
      </c>
      <c r="D1886" s="854">
        <v>0</v>
      </c>
      <c r="E1886" s="855" t="s">
        <v>1082</v>
      </c>
      <c r="F1886" s="854">
        <v>1.4553</v>
      </c>
      <c r="G1886" s="854">
        <v>0</v>
      </c>
      <c r="H1886" s="855">
        <v>-1</v>
      </c>
      <c r="I1886" s="854">
        <v>0</v>
      </c>
      <c r="J1886" s="855" t="s">
        <v>1082</v>
      </c>
      <c r="K1886" s="854">
        <v>356.49707999999998</v>
      </c>
      <c r="L1886" s="854">
        <v>0</v>
      </c>
      <c r="M1886" s="855">
        <v>-1</v>
      </c>
      <c r="O1886" t="s">
        <v>527</v>
      </c>
      <c r="P1886">
        <v>0</v>
      </c>
      <c r="Q1886">
        <v>0</v>
      </c>
      <c r="R1886" t="s">
        <v>1082</v>
      </c>
      <c r="S1886">
        <v>1.4553</v>
      </c>
      <c r="T1886">
        <v>0</v>
      </c>
      <c r="U1886">
        <v>-1</v>
      </c>
      <c r="V1886">
        <v>0</v>
      </c>
      <c r="W1886" t="s">
        <v>1082</v>
      </c>
      <c r="X1886">
        <v>356.49707999999998</v>
      </c>
      <c r="Y1886">
        <v>0</v>
      </c>
      <c r="Z1886">
        <v>-1</v>
      </c>
      <c r="AC1886" t="s">
        <v>527</v>
      </c>
      <c r="AD1886">
        <v>0</v>
      </c>
      <c r="AF1886" t="s">
        <v>527</v>
      </c>
      <c r="AG1886">
        <v>-1</v>
      </c>
    </row>
    <row r="1887" spans="1:33">
      <c r="A1887" s="851" t="s">
        <v>5124</v>
      </c>
      <c r="B1887" s="851" t="s">
        <v>527</v>
      </c>
      <c r="C1887" s="854">
        <v>0</v>
      </c>
      <c r="D1887" s="854">
        <v>0</v>
      </c>
      <c r="E1887" s="855" t="s">
        <v>1082</v>
      </c>
      <c r="F1887" s="854">
        <v>0</v>
      </c>
      <c r="G1887" s="854">
        <v>0</v>
      </c>
      <c r="H1887" s="855" t="s">
        <v>1082</v>
      </c>
      <c r="I1887" s="854">
        <v>0</v>
      </c>
      <c r="J1887" s="855" t="s">
        <v>1082</v>
      </c>
      <c r="K1887" s="854">
        <v>4.3090000000000003E-2</v>
      </c>
      <c r="L1887" s="854">
        <v>77.867260000000002</v>
      </c>
      <c r="M1887" s="855">
        <v>1806.0842422835924</v>
      </c>
      <c r="O1887" t="s">
        <v>527</v>
      </c>
      <c r="P1887">
        <v>0</v>
      </c>
      <c r="Q1887">
        <v>0</v>
      </c>
      <c r="R1887" t="s">
        <v>1082</v>
      </c>
      <c r="S1887">
        <v>0</v>
      </c>
      <c r="T1887">
        <v>0</v>
      </c>
      <c r="U1887" t="s">
        <v>1082</v>
      </c>
      <c r="V1887">
        <v>0</v>
      </c>
      <c r="W1887" t="s">
        <v>1082</v>
      </c>
      <c r="X1887">
        <v>4.3090000000000003E-2</v>
      </c>
      <c r="Y1887">
        <v>77.867260000000002</v>
      </c>
      <c r="Z1887">
        <v>1806.0842422835924</v>
      </c>
      <c r="AC1887" t="s">
        <v>527</v>
      </c>
      <c r="AD1887">
        <v>77.867260000000002</v>
      </c>
      <c r="AF1887" t="s">
        <v>527</v>
      </c>
      <c r="AG1887">
        <v>1806.0842422835924</v>
      </c>
    </row>
    <row r="1888" spans="1:33" hidden="1">
      <c r="A1888" s="851" t="s">
        <v>5127</v>
      </c>
      <c r="B1888" s="851" t="s">
        <v>527</v>
      </c>
      <c r="C1888" s="854">
        <v>0</v>
      </c>
      <c r="D1888" s="854">
        <v>0</v>
      </c>
      <c r="E1888" s="855" t="s">
        <v>1082</v>
      </c>
      <c r="F1888" s="854">
        <v>0</v>
      </c>
      <c r="G1888" s="854">
        <v>0.99631000000000003</v>
      </c>
      <c r="H1888" s="855" t="s">
        <v>1082</v>
      </c>
      <c r="I1888" s="854">
        <v>0.16450000000000001</v>
      </c>
      <c r="J1888" s="855">
        <v>5.0565957446808509</v>
      </c>
      <c r="K1888" s="854">
        <v>0.36501</v>
      </c>
      <c r="L1888" s="854">
        <v>1.3569</v>
      </c>
      <c r="M1888" s="855">
        <v>2.717432399112353</v>
      </c>
      <c r="O1888" t="s">
        <v>527</v>
      </c>
      <c r="P1888">
        <v>0</v>
      </c>
      <c r="Q1888">
        <v>0</v>
      </c>
      <c r="R1888" t="s">
        <v>1082</v>
      </c>
      <c r="S1888">
        <v>0</v>
      </c>
      <c r="T1888">
        <v>0.99631000000000003</v>
      </c>
      <c r="U1888" t="s">
        <v>1082</v>
      </c>
      <c r="V1888">
        <v>0.16450000000000001</v>
      </c>
      <c r="W1888">
        <v>5.0565957446808509</v>
      </c>
      <c r="X1888">
        <v>0.36501</v>
      </c>
      <c r="Y1888">
        <v>1.3569</v>
      </c>
      <c r="Z1888">
        <v>2.717432399112353</v>
      </c>
      <c r="AC1888" t="s">
        <v>527</v>
      </c>
      <c r="AD1888">
        <v>1.3569</v>
      </c>
      <c r="AF1888" t="s">
        <v>527</v>
      </c>
      <c r="AG1888">
        <v>2.717432399112353</v>
      </c>
    </row>
    <row r="1889" spans="1:33" hidden="1">
      <c r="A1889" s="851" t="s">
        <v>5128</v>
      </c>
      <c r="B1889" s="851" t="s">
        <v>527</v>
      </c>
      <c r="C1889" s="854">
        <v>0</v>
      </c>
      <c r="D1889" s="854">
        <v>0</v>
      </c>
      <c r="E1889" s="855" t="s">
        <v>1082</v>
      </c>
      <c r="F1889" s="854">
        <v>2.6640000000000001</v>
      </c>
      <c r="G1889" s="854">
        <v>160.39339000000001</v>
      </c>
      <c r="H1889" s="855">
        <v>59.207728978978977</v>
      </c>
      <c r="I1889" s="854">
        <v>166.98856000000001</v>
      </c>
      <c r="J1889" s="855">
        <v>-3.9494741436179814E-2</v>
      </c>
      <c r="K1889" s="854">
        <v>1009.52016</v>
      </c>
      <c r="L1889" s="854">
        <v>1874.8328799999999</v>
      </c>
      <c r="M1889" s="855">
        <v>0.85715249113994907</v>
      </c>
      <c r="O1889" t="s">
        <v>527</v>
      </c>
      <c r="P1889">
        <v>0</v>
      </c>
      <c r="Q1889">
        <v>0</v>
      </c>
      <c r="R1889" t="s">
        <v>1082</v>
      </c>
      <c r="S1889">
        <v>2.6640000000000001</v>
      </c>
      <c r="T1889">
        <v>160.39339000000001</v>
      </c>
      <c r="U1889">
        <v>59.207728978978977</v>
      </c>
      <c r="V1889">
        <v>166.98856000000001</v>
      </c>
      <c r="W1889">
        <v>-3.9494741436179814E-2</v>
      </c>
      <c r="X1889">
        <v>1009.52016</v>
      </c>
      <c r="Y1889">
        <v>1874.8328799999999</v>
      </c>
      <c r="Z1889">
        <v>0.85715249113994907</v>
      </c>
      <c r="AC1889" t="s">
        <v>527</v>
      </c>
      <c r="AD1889">
        <v>1874.8328799999999</v>
      </c>
      <c r="AF1889" t="s">
        <v>527</v>
      </c>
      <c r="AG1889">
        <v>0.85715249113994907</v>
      </c>
    </row>
    <row r="1890" spans="1:33" hidden="1">
      <c r="A1890" s="851" t="s">
        <v>5129</v>
      </c>
      <c r="B1890" s="851" t="s">
        <v>527</v>
      </c>
      <c r="C1890" s="854">
        <v>0</v>
      </c>
      <c r="D1890" s="854">
        <v>0</v>
      </c>
      <c r="E1890" s="855" t="s">
        <v>1082</v>
      </c>
      <c r="F1890" s="854">
        <v>343.28928000000002</v>
      </c>
      <c r="G1890" s="854">
        <v>226.13622000000001</v>
      </c>
      <c r="H1890" s="855">
        <v>-0.34126629296434774</v>
      </c>
      <c r="I1890" s="854">
        <v>257.26704999999998</v>
      </c>
      <c r="J1890" s="855">
        <v>-0.12100589640220138</v>
      </c>
      <c r="K1890" s="854">
        <v>2142.58925</v>
      </c>
      <c r="L1890" s="854">
        <v>2201.32924</v>
      </c>
      <c r="M1890" s="855">
        <v>2.7415422718096716E-2</v>
      </c>
      <c r="O1890" t="s">
        <v>527</v>
      </c>
      <c r="P1890">
        <v>0</v>
      </c>
      <c r="Q1890">
        <v>0</v>
      </c>
      <c r="R1890" t="s">
        <v>1082</v>
      </c>
      <c r="S1890">
        <v>343.28928000000002</v>
      </c>
      <c r="T1890">
        <v>226.13622000000001</v>
      </c>
      <c r="U1890">
        <v>-0.34126629296434774</v>
      </c>
      <c r="V1890">
        <v>257.26704999999998</v>
      </c>
      <c r="W1890">
        <v>-0.12100589640220138</v>
      </c>
      <c r="X1890">
        <v>2142.58925</v>
      </c>
      <c r="Y1890">
        <v>2201.32924</v>
      </c>
      <c r="Z1890">
        <v>2.7415422718096716E-2</v>
      </c>
      <c r="AC1890" t="s">
        <v>527</v>
      </c>
      <c r="AD1890">
        <v>2201.32924</v>
      </c>
      <c r="AF1890" t="s">
        <v>527</v>
      </c>
      <c r="AG1890">
        <v>2.7415422718096716E-2</v>
      </c>
    </row>
    <row r="1891" spans="1:33" hidden="1">
      <c r="A1891" s="851" t="s">
        <v>5130</v>
      </c>
      <c r="B1891" s="851" t="s">
        <v>527</v>
      </c>
      <c r="C1891" s="854">
        <v>0</v>
      </c>
      <c r="D1891" s="854">
        <v>0</v>
      </c>
      <c r="E1891" s="855" t="s">
        <v>1082</v>
      </c>
      <c r="F1891" s="854">
        <v>1.6539999999999999E-2</v>
      </c>
      <c r="G1891" s="854">
        <v>0</v>
      </c>
      <c r="H1891" s="855">
        <v>-1</v>
      </c>
      <c r="I1891" s="854">
        <v>0</v>
      </c>
      <c r="J1891" s="855" t="s">
        <v>1082</v>
      </c>
      <c r="K1891" s="854">
        <v>0.33511999999999997</v>
      </c>
      <c r="L1891" s="854">
        <v>19.3432</v>
      </c>
      <c r="M1891" s="855">
        <v>56.720219622821681</v>
      </c>
      <c r="O1891" t="s">
        <v>527</v>
      </c>
      <c r="P1891">
        <v>0</v>
      </c>
      <c r="Q1891">
        <v>0</v>
      </c>
      <c r="R1891" t="s">
        <v>1082</v>
      </c>
      <c r="S1891">
        <v>1.6539999999999999E-2</v>
      </c>
      <c r="T1891">
        <v>0</v>
      </c>
      <c r="U1891">
        <v>-1</v>
      </c>
      <c r="V1891">
        <v>0</v>
      </c>
      <c r="W1891" t="s">
        <v>1082</v>
      </c>
      <c r="X1891">
        <v>0.33511999999999997</v>
      </c>
      <c r="Y1891">
        <v>19.3432</v>
      </c>
      <c r="Z1891">
        <v>56.720219622821681</v>
      </c>
      <c r="AC1891" t="s">
        <v>527</v>
      </c>
      <c r="AD1891">
        <v>19.3432</v>
      </c>
      <c r="AF1891" t="s">
        <v>527</v>
      </c>
      <c r="AG1891">
        <v>56.720219622821681</v>
      </c>
    </row>
    <row r="1892" spans="1:33" hidden="1">
      <c r="A1892" s="851" t="s">
        <v>5131</v>
      </c>
      <c r="B1892" s="851" t="s">
        <v>527</v>
      </c>
      <c r="C1892" s="854">
        <v>0</v>
      </c>
      <c r="D1892" s="854">
        <v>0</v>
      </c>
      <c r="E1892" s="855" t="s">
        <v>1082</v>
      </c>
      <c r="F1892" s="854">
        <v>0</v>
      </c>
      <c r="G1892" s="854">
        <v>0.38255</v>
      </c>
      <c r="H1892" s="855" t="s">
        <v>1082</v>
      </c>
      <c r="I1892" s="854">
        <v>0</v>
      </c>
      <c r="J1892" s="855" t="s">
        <v>1082</v>
      </c>
      <c r="K1892" s="854">
        <v>29.3399</v>
      </c>
      <c r="L1892" s="854">
        <v>31.99766</v>
      </c>
      <c r="M1892" s="855">
        <v>9.0585175818595154E-2</v>
      </c>
      <c r="O1892" t="s">
        <v>527</v>
      </c>
      <c r="P1892">
        <v>0</v>
      </c>
      <c r="Q1892">
        <v>0</v>
      </c>
      <c r="R1892" t="s">
        <v>1082</v>
      </c>
      <c r="S1892">
        <v>0</v>
      </c>
      <c r="T1892">
        <v>0.38255</v>
      </c>
      <c r="U1892" t="s">
        <v>1082</v>
      </c>
      <c r="V1892">
        <v>0</v>
      </c>
      <c r="W1892" t="s">
        <v>1082</v>
      </c>
      <c r="X1892">
        <v>29.3399</v>
      </c>
      <c r="Y1892">
        <v>31.99766</v>
      </c>
      <c r="Z1892">
        <v>9.0585175818595154E-2</v>
      </c>
      <c r="AC1892" t="s">
        <v>527</v>
      </c>
      <c r="AD1892">
        <v>31.99766</v>
      </c>
      <c r="AF1892" t="s">
        <v>527</v>
      </c>
      <c r="AG1892">
        <v>9.0585175818595154E-2</v>
      </c>
    </row>
    <row r="1893" spans="1:33" hidden="1">
      <c r="A1893" s="851" t="s">
        <v>5132</v>
      </c>
      <c r="B1893" s="851" t="s">
        <v>527</v>
      </c>
      <c r="C1893" s="854">
        <v>0</v>
      </c>
      <c r="D1893" s="854">
        <v>0</v>
      </c>
      <c r="E1893" s="855" t="s">
        <v>1082</v>
      </c>
      <c r="F1893" s="854">
        <v>0</v>
      </c>
      <c r="G1893" s="854">
        <v>0</v>
      </c>
      <c r="H1893" s="855" t="s">
        <v>1082</v>
      </c>
      <c r="I1893" s="854">
        <v>0</v>
      </c>
      <c r="J1893" s="855" t="s">
        <v>1082</v>
      </c>
      <c r="K1893" s="854">
        <v>0</v>
      </c>
      <c r="L1893" s="854">
        <v>1.62924</v>
      </c>
      <c r="M1893" s="855" t="s">
        <v>1082</v>
      </c>
      <c r="O1893" t="s">
        <v>527</v>
      </c>
      <c r="P1893">
        <v>0</v>
      </c>
      <c r="Q1893">
        <v>0</v>
      </c>
      <c r="R1893" t="s">
        <v>1082</v>
      </c>
      <c r="S1893">
        <v>0</v>
      </c>
      <c r="T1893">
        <v>0</v>
      </c>
      <c r="U1893" t="s">
        <v>1082</v>
      </c>
      <c r="V1893">
        <v>0</v>
      </c>
      <c r="W1893" t="s">
        <v>1082</v>
      </c>
      <c r="X1893">
        <v>0</v>
      </c>
      <c r="Y1893">
        <v>1.62924</v>
      </c>
      <c r="Z1893" t="s">
        <v>1082</v>
      </c>
      <c r="AC1893" t="s">
        <v>527</v>
      </c>
      <c r="AD1893">
        <v>1.62924</v>
      </c>
      <c r="AF1893" t="s">
        <v>527</v>
      </c>
      <c r="AG1893" t="s">
        <v>1082</v>
      </c>
    </row>
    <row r="1894" spans="1:33" hidden="1">
      <c r="A1894" s="851" t="s">
        <v>5133</v>
      </c>
      <c r="B1894" s="851" t="s">
        <v>527</v>
      </c>
      <c r="C1894" s="854">
        <v>0</v>
      </c>
      <c r="D1894" s="854">
        <v>0</v>
      </c>
      <c r="E1894" s="855" t="s">
        <v>1082</v>
      </c>
      <c r="F1894" s="854">
        <v>0</v>
      </c>
      <c r="G1894" s="854">
        <v>0</v>
      </c>
      <c r="H1894" s="855" t="s">
        <v>1082</v>
      </c>
      <c r="I1894" s="854">
        <v>0.17332</v>
      </c>
      <c r="J1894" s="855">
        <v>-1</v>
      </c>
      <c r="K1894" s="854">
        <v>1.7000200000000001</v>
      </c>
      <c r="L1894" s="854">
        <v>4.8519300000000003</v>
      </c>
      <c r="M1894" s="855">
        <v>1.8540428936130162</v>
      </c>
      <c r="O1894" t="s">
        <v>527</v>
      </c>
      <c r="P1894">
        <v>0</v>
      </c>
      <c r="Q1894">
        <v>0</v>
      </c>
      <c r="R1894" t="s">
        <v>1082</v>
      </c>
      <c r="S1894">
        <v>0</v>
      </c>
      <c r="T1894">
        <v>0</v>
      </c>
      <c r="U1894" t="s">
        <v>1082</v>
      </c>
      <c r="V1894">
        <v>0.17332</v>
      </c>
      <c r="W1894">
        <v>-1</v>
      </c>
      <c r="X1894">
        <v>1.7000200000000001</v>
      </c>
      <c r="Y1894">
        <v>4.8519300000000003</v>
      </c>
      <c r="Z1894">
        <v>1.8540428936130162</v>
      </c>
      <c r="AC1894" t="s">
        <v>527</v>
      </c>
      <c r="AD1894">
        <v>4.8519300000000003</v>
      </c>
      <c r="AF1894" t="s">
        <v>527</v>
      </c>
      <c r="AG1894">
        <v>1.8540428936130162</v>
      </c>
    </row>
    <row r="1895" spans="1:33" hidden="1">
      <c r="A1895" s="851" t="s">
        <v>5134</v>
      </c>
      <c r="B1895" s="851" t="s">
        <v>527</v>
      </c>
      <c r="C1895" s="854">
        <v>0</v>
      </c>
      <c r="D1895" s="854">
        <v>0</v>
      </c>
      <c r="E1895" s="855" t="s">
        <v>1082</v>
      </c>
      <c r="F1895" s="854">
        <v>6.7195499999999999</v>
      </c>
      <c r="G1895" s="854">
        <v>234.04984999999999</v>
      </c>
      <c r="H1895" s="855">
        <v>33.831179171224264</v>
      </c>
      <c r="I1895" s="854">
        <v>154.46348</v>
      </c>
      <c r="J1895" s="855">
        <v>0.51524392691398635</v>
      </c>
      <c r="K1895" s="854">
        <v>262.34375999999997</v>
      </c>
      <c r="L1895" s="854">
        <v>2157.2296000000001</v>
      </c>
      <c r="M1895" s="855">
        <v>7.2229118009134279</v>
      </c>
      <c r="O1895" t="s">
        <v>527</v>
      </c>
      <c r="P1895">
        <v>0</v>
      </c>
      <c r="Q1895">
        <v>0</v>
      </c>
      <c r="R1895" t="s">
        <v>1082</v>
      </c>
      <c r="S1895">
        <v>6.7195499999999999</v>
      </c>
      <c r="T1895">
        <v>234.04984999999999</v>
      </c>
      <c r="U1895">
        <v>33.831179171224264</v>
      </c>
      <c r="V1895">
        <v>154.46348</v>
      </c>
      <c r="W1895">
        <v>0.51524392691398635</v>
      </c>
      <c r="X1895">
        <v>262.34375999999997</v>
      </c>
      <c r="Y1895">
        <v>2157.2296000000001</v>
      </c>
      <c r="Z1895">
        <v>7.2229118009134279</v>
      </c>
      <c r="AC1895" t="s">
        <v>527</v>
      </c>
      <c r="AD1895">
        <v>2157.2296000000001</v>
      </c>
      <c r="AF1895" t="s">
        <v>527</v>
      </c>
      <c r="AG1895">
        <v>7.2229118009134279</v>
      </c>
    </row>
    <row r="1896" spans="1:33" hidden="1">
      <c r="A1896" s="851" t="s">
        <v>5135</v>
      </c>
      <c r="B1896" s="851" t="s">
        <v>527</v>
      </c>
      <c r="C1896" s="854">
        <v>0</v>
      </c>
      <c r="D1896" s="854">
        <v>0</v>
      </c>
      <c r="E1896" s="855" t="s">
        <v>1082</v>
      </c>
      <c r="F1896" s="854">
        <v>2.0784099999999999</v>
      </c>
      <c r="G1896" s="854">
        <v>26.137280000000001</v>
      </c>
      <c r="H1896" s="855">
        <v>11.575613088851576</v>
      </c>
      <c r="I1896" s="854">
        <v>16.265840000000001</v>
      </c>
      <c r="J1896" s="855">
        <v>0.60688166119917564</v>
      </c>
      <c r="K1896" s="854">
        <v>468.25391000000002</v>
      </c>
      <c r="L1896" s="854">
        <v>370.81844000000001</v>
      </c>
      <c r="M1896" s="855">
        <v>-0.20808255503942297</v>
      </c>
      <c r="O1896" t="s">
        <v>527</v>
      </c>
      <c r="P1896">
        <v>0</v>
      </c>
      <c r="Q1896">
        <v>0</v>
      </c>
      <c r="R1896" t="s">
        <v>1082</v>
      </c>
      <c r="S1896">
        <v>2.0784099999999999</v>
      </c>
      <c r="T1896">
        <v>26.137280000000001</v>
      </c>
      <c r="U1896">
        <v>11.575613088851576</v>
      </c>
      <c r="V1896">
        <v>16.265840000000001</v>
      </c>
      <c r="W1896">
        <v>0.60688166119917564</v>
      </c>
      <c r="X1896">
        <v>468.25391000000002</v>
      </c>
      <c r="Y1896">
        <v>370.81844000000001</v>
      </c>
      <c r="Z1896">
        <v>-0.20808255503942297</v>
      </c>
      <c r="AC1896" t="s">
        <v>527</v>
      </c>
      <c r="AD1896">
        <v>370.81844000000001</v>
      </c>
      <c r="AF1896" t="s">
        <v>527</v>
      </c>
      <c r="AG1896">
        <v>-0.20808255503942297</v>
      </c>
    </row>
    <row r="1897" spans="1:33" hidden="1">
      <c r="A1897" s="851" t="s">
        <v>5136</v>
      </c>
      <c r="B1897" s="851" t="s">
        <v>527</v>
      </c>
      <c r="C1897" s="854">
        <v>0</v>
      </c>
      <c r="D1897" s="854">
        <v>0</v>
      </c>
      <c r="E1897" s="855" t="s">
        <v>1082</v>
      </c>
      <c r="F1897" s="854">
        <v>40.978639999999999</v>
      </c>
      <c r="G1897" s="854">
        <v>34.77196</v>
      </c>
      <c r="H1897" s="855">
        <v>-0.15146134669183753</v>
      </c>
      <c r="I1897" s="854">
        <v>17.331189999999999</v>
      </c>
      <c r="J1897" s="855">
        <v>1.0063227049037025</v>
      </c>
      <c r="K1897" s="854">
        <v>122.96176</v>
      </c>
      <c r="L1897" s="854">
        <v>283.34134999999998</v>
      </c>
      <c r="M1897" s="855">
        <v>1.3043046065703678</v>
      </c>
      <c r="O1897" t="s">
        <v>527</v>
      </c>
      <c r="P1897">
        <v>0</v>
      </c>
      <c r="Q1897">
        <v>0</v>
      </c>
      <c r="R1897" t="s">
        <v>1082</v>
      </c>
      <c r="S1897">
        <v>40.978639999999999</v>
      </c>
      <c r="T1897">
        <v>34.77196</v>
      </c>
      <c r="U1897">
        <v>-0.15146134669183753</v>
      </c>
      <c r="V1897">
        <v>17.331189999999999</v>
      </c>
      <c r="W1897">
        <v>1.0063227049037025</v>
      </c>
      <c r="X1897">
        <v>122.96176</v>
      </c>
      <c r="Y1897">
        <v>283.34134999999998</v>
      </c>
      <c r="Z1897">
        <v>1.3043046065703678</v>
      </c>
      <c r="AC1897" t="s">
        <v>527</v>
      </c>
      <c r="AD1897">
        <v>283.34134999999998</v>
      </c>
      <c r="AF1897" t="s">
        <v>527</v>
      </c>
      <c r="AG1897">
        <v>1.3043046065703678</v>
      </c>
    </row>
    <row r="1898" spans="1:33" hidden="1">
      <c r="A1898" s="851" t="s">
        <v>5137</v>
      </c>
      <c r="B1898" s="851" t="s">
        <v>527</v>
      </c>
      <c r="C1898" s="854">
        <v>0</v>
      </c>
      <c r="D1898" s="854">
        <v>0</v>
      </c>
      <c r="E1898" s="855" t="s">
        <v>1082</v>
      </c>
      <c r="F1898" s="854">
        <v>0</v>
      </c>
      <c r="G1898" s="854">
        <v>94.023799999999994</v>
      </c>
      <c r="H1898" s="855" t="s">
        <v>1082</v>
      </c>
      <c r="I1898" s="854">
        <v>0</v>
      </c>
      <c r="J1898" s="855" t="s">
        <v>1082</v>
      </c>
      <c r="K1898" s="854">
        <v>0</v>
      </c>
      <c r="L1898" s="854">
        <v>758.14098999999999</v>
      </c>
      <c r="M1898" s="855" t="s">
        <v>1082</v>
      </c>
      <c r="O1898" t="s">
        <v>527</v>
      </c>
      <c r="P1898">
        <v>0</v>
      </c>
      <c r="Q1898">
        <v>0</v>
      </c>
      <c r="R1898" t="s">
        <v>1082</v>
      </c>
      <c r="S1898">
        <v>0</v>
      </c>
      <c r="T1898">
        <v>94.023799999999994</v>
      </c>
      <c r="U1898" t="s">
        <v>1082</v>
      </c>
      <c r="V1898">
        <v>0</v>
      </c>
      <c r="W1898" t="s">
        <v>1082</v>
      </c>
      <c r="X1898">
        <v>0</v>
      </c>
      <c r="Y1898">
        <v>758.14098999999999</v>
      </c>
      <c r="Z1898" t="s">
        <v>1082</v>
      </c>
      <c r="AC1898" t="s">
        <v>527</v>
      </c>
      <c r="AD1898">
        <v>758.14098999999999</v>
      </c>
      <c r="AF1898" t="s">
        <v>527</v>
      </c>
      <c r="AG1898" t="s">
        <v>1082</v>
      </c>
    </row>
    <row r="1899" spans="1:33" hidden="1">
      <c r="A1899" s="851" t="s">
        <v>5138</v>
      </c>
      <c r="B1899" s="851" t="s">
        <v>527</v>
      </c>
      <c r="C1899" s="854">
        <v>0</v>
      </c>
      <c r="D1899" s="854">
        <v>0</v>
      </c>
      <c r="E1899" s="855" t="s">
        <v>1082</v>
      </c>
      <c r="F1899" s="854">
        <v>92.799049999999994</v>
      </c>
      <c r="G1899" s="854">
        <v>45.818420000000003</v>
      </c>
      <c r="H1899" s="855">
        <v>-0.5062619714318195</v>
      </c>
      <c r="I1899" s="854">
        <v>10.7</v>
      </c>
      <c r="J1899" s="855">
        <v>3.2820953271028044</v>
      </c>
      <c r="K1899" s="854">
        <v>811.23982000000001</v>
      </c>
      <c r="L1899" s="854">
        <v>1416.80925</v>
      </c>
      <c r="M1899" s="855">
        <v>0.74647399581544205</v>
      </c>
      <c r="O1899" t="s">
        <v>527</v>
      </c>
      <c r="P1899">
        <v>0</v>
      </c>
      <c r="Q1899">
        <v>0</v>
      </c>
      <c r="R1899" t="s">
        <v>1082</v>
      </c>
      <c r="S1899">
        <v>92.799049999999994</v>
      </c>
      <c r="T1899">
        <v>45.818420000000003</v>
      </c>
      <c r="U1899">
        <v>-0.5062619714318195</v>
      </c>
      <c r="V1899">
        <v>10.7</v>
      </c>
      <c r="W1899">
        <v>3.2820953271028044</v>
      </c>
      <c r="X1899">
        <v>811.23982000000001</v>
      </c>
      <c r="Y1899">
        <v>1416.80925</v>
      </c>
      <c r="Z1899">
        <v>0.74647399581544205</v>
      </c>
      <c r="AC1899" t="s">
        <v>527</v>
      </c>
      <c r="AD1899">
        <v>1416.80925</v>
      </c>
      <c r="AF1899" t="s">
        <v>527</v>
      </c>
      <c r="AG1899">
        <v>0.74647399581544205</v>
      </c>
    </row>
    <row r="1900" spans="1:33" hidden="1">
      <c r="A1900" s="851" t="s">
        <v>5139</v>
      </c>
      <c r="B1900" s="851" t="s">
        <v>527</v>
      </c>
      <c r="C1900" s="854">
        <v>0</v>
      </c>
      <c r="D1900" s="854">
        <v>0</v>
      </c>
      <c r="E1900" s="855" t="s">
        <v>1082</v>
      </c>
      <c r="F1900" s="854">
        <v>0</v>
      </c>
      <c r="G1900" s="854">
        <v>0</v>
      </c>
      <c r="H1900" s="855" t="s">
        <v>1082</v>
      </c>
      <c r="I1900" s="854">
        <v>0</v>
      </c>
      <c r="J1900" s="855" t="s">
        <v>1082</v>
      </c>
      <c r="K1900" s="854">
        <v>274.39490000000001</v>
      </c>
      <c r="L1900" s="854">
        <v>24.816410000000001</v>
      </c>
      <c r="M1900" s="855">
        <v>-0.90955950711911915</v>
      </c>
      <c r="O1900" t="s">
        <v>527</v>
      </c>
      <c r="P1900">
        <v>0</v>
      </c>
      <c r="Q1900">
        <v>0</v>
      </c>
      <c r="R1900" t="s">
        <v>1082</v>
      </c>
      <c r="S1900">
        <v>0</v>
      </c>
      <c r="T1900">
        <v>0</v>
      </c>
      <c r="U1900" t="s">
        <v>1082</v>
      </c>
      <c r="V1900">
        <v>0</v>
      </c>
      <c r="W1900" t="s">
        <v>1082</v>
      </c>
      <c r="X1900">
        <v>274.39490000000001</v>
      </c>
      <c r="Y1900">
        <v>24.816410000000001</v>
      </c>
      <c r="Z1900">
        <v>-0.90955950711911915</v>
      </c>
      <c r="AC1900" t="s">
        <v>527</v>
      </c>
      <c r="AD1900">
        <v>24.816410000000001</v>
      </c>
      <c r="AF1900" t="s">
        <v>527</v>
      </c>
      <c r="AG1900">
        <v>-0.90955950711911915</v>
      </c>
    </row>
    <row r="1901" spans="1:33" hidden="1">
      <c r="A1901" s="851" t="s">
        <v>5140</v>
      </c>
      <c r="B1901" s="851" t="s">
        <v>527</v>
      </c>
      <c r="C1901" s="854">
        <v>0</v>
      </c>
      <c r="D1901" s="854">
        <v>0</v>
      </c>
      <c r="E1901" s="855" t="s">
        <v>1082</v>
      </c>
      <c r="F1901" s="854">
        <v>0</v>
      </c>
      <c r="G1901" s="854">
        <v>0</v>
      </c>
      <c r="H1901" s="855" t="s">
        <v>1082</v>
      </c>
      <c r="I1901" s="854">
        <v>0</v>
      </c>
      <c r="J1901" s="855" t="s">
        <v>1082</v>
      </c>
      <c r="K1901" s="854">
        <v>134.07155</v>
      </c>
      <c r="L1901" s="854">
        <v>77.226050000000001</v>
      </c>
      <c r="M1901" s="855">
        <v>-0.42399375557305041</v>
      </c>
      <c r="O1901" t="s">
        <v>527</v>
      </c>
      <c r="P1901">
        <v>0</v>
      </c>
      <c r="Q1901">
        <v>0</v>
      </c>
      <c r="R1901" t="s">
        <v>1082</v>
      </c>
      <c r="S1901">
        <v>0</v>
      </c>
      <c r="T1901">
        <v>0</v>
      </c>
      <c r="U1901" t="s">
        <v>1082</v>
      </c>
      <c r="V1901">
        <v>0</v>
      </c>
      <c r="W1901" t="s">
        <v>1082</v>
      </c>
      <c r="X1901">
        <v>134.07155</v>
      </c>
      <c r="Y1901">
        <v>77.226050000000001</v>
      </c>
      <c r="Z1901">
        <v>-0.42399375557305041</v>
      </c>
      <c r="AC1901" t="s">
        <v>527</v>
      </c>
      <c r="AD1901">
        <v>77.226050000000001</v>
      </c>
      <c r="AF1901" t="s">
        <v>527</v>
      </c>
      <c r="AG1901">
        <v>-0.42399375557305041</v>
      </c>
    </row>
    <row r="1902" spans="1:33" hidden="1">
      <c r="A1902" s="851" t="s">
        <v>5142</v>
      </c>
      <c r="B1902" s="851" t="s">
        <v>527</v>
      </c>
      <c r="C1902" s="854">
        <v>0</v>
      </c>
      <c r="D1902" s="854">
        <v>0</v>
      </c>
      <c r="E1902" s="855" t="s">
        <v>1082</v>
      </c>
      <c r="F1902" s="854">
        <v>0</v>
      </c>
      <c r="G1902" s="854">
        <v>0</v>
      </c>
      <c r="H1902" s="855" t="s">
        <v>1082</v>
      </c>
      <c r="I1902" s="854">
        <v>0</v>
      </c>
      <c r="J1902" s="855" t="s">
        <v>1082</v>
      </c>
      <c r="K1902" s="854">
        <v>294.92043999999999</v>
      </c>
      <c r="L1902" s="854">
        <v>16.32921</v>
      </c>
      <c r="M1902" s="855">
        <v>-0.94463181324427703</v>
      </c>
      <c r="O1902" t="s">
        <v>527</v>
      </c>
      <c r="P1902">
        <v>0</v>
      </c>
      <c r="Q1902">
        <v>0</v>
      </c>
      <c r="R1902" t="s">
        <v>1082</v>
      </c>
      <c r="S1902">
        <v>0</v>
      </c>
      <c r="T1902">
        <v>0</v>
      </c>
      <c r="U1902" t="s">
        <v>1082</v>
      </c>
      <c r="V1902">
        <v>0</v>
      </c>
      <c r="W1902" t="s">
        <v>1082</v>
      </c>
      <c r="X1902">
        <v>294.92043999999999</v>
      </c>
      <c r="Y1902">
        <v>16.32921</v>
      </c>
      <c r="Z1902">
        <v>-0.94463181324427703</v>
      </c>
      <c r="AC1902" t="s">
        <v>527</v>
      </c>
      <c r="AD1902">
        <v>16.32921</v>
      </c>
      <c r="AF1902" t="s">
        <v>527</v>
      </c>
      <c r="AG1902">
        <v>-0.94463181324427703</v>
      </c>
    </row>
    <row r="1903" spans="1:33" hidden="1">
      <c r="A1903" s="851" t="s">
        <v>5144</v>
      </c>
      <c r="B1903" s="851" t="s">
        <v>527</v>
      </c>
      <c r="C1903" s="854">
        <v>0</v>
      </c>
      <c r="D1903" s="854">
        <v>0</v>
      </c>
      <c r="E1903" s="855" t="s">
        <v>1082</v>
      </c>
      <c r="F1903" s="854">
        <v>0</v>
      </c>
      <c r="G1903" s="854">
        <v>0</v>
      </c>
      <c r="H1903" s="855" t="s">
        <v>1082</v>
      </c>
      <c r="I1903" s="854">
        <v>5.7198599999999997</v>
      </c>
      <c r="J1903" s="855">
        <v>-1</v>
      </c>
      <c r="K1903" s="854">
        <v>0</v>
      </c>
      <c r="L1903" s="854">
        <v>5.7198599999999997</v>
      </c>
      <c r="M1903" s="855" t="s">
        <v>1082</v>
      </c>
      <c r="O1903" t="s">
        <v>527</v>
      </c>
      <c r="P1903">
        <v>0</v>
      </c>
      <c r="Q1903">
        <v>0</v>
      </c>
      <c r="R1903" t="s">
        <v>1082</v>
      </c>
      <c r="S1903">
        <v>0</v>
      </c>
      <c r="T1903">
        <v>0</v>
      </c>
      <c r="U1903" t="s">
        <v>1082</v>
      </c>
      <c r="V1903">
        <v>5.7198599999999997</v>
      </c>
      <c r="W1903">
        <v>-1</v>
      </c>
      <c r="X1903">
        <v>0</v>
      </c>
      <c r="Y1903">
        <v>5.7198599999999997</v>
      </c>
      <c r="Z1903" t="s">
        <v>1082</v>
      </c>
      <c r="AC1903" t="s">
        <v>527</v>
      </c>
      <c r="AD1903">
        <v>5.7198599999999997</v>
      </c>
      <c r="AF1903" t="s">
        <v>527</v>
      </c>
      <c r="AG1903" t="s">
        <v>1082</v>
      </c>
    </row>
    <row r="1904" spans="1:33" hidden="1">
      <c r="A1904" s="852" t="s">
        <v>735</v>
      </c>
      <c r="B1904" s="852" t="s">
        <v>527</v>
      </c>
      <c r="C1904" s="856">
        <v>0</v>
      </c>
      <c r="D1904" s="856">
        <v>0</v>
      </c>
      <c r="E1904" s="857" t="s">
        <v>1082</v>
      </c>
      <c r="F1904" s="856">
        <v>515.96586000000002</v>
      </c>
      <c r="G1904" s="856">
        <v>823.61793999999998</v>
      </c>
      <c r="H1904" s="857">
        <v>0.59626441175778555</v>
      </c>
      <c r="I1904" s="856">
        <v>633.15638999999999</v>
      </c>
      <c r="J1904" s="857">
        <v>0.30081280550607725</v>
      </c>
      <c r="K1904" s="856">
        <v>6007.1222399999997</v>
      </c>
      <c r="L1904" s="856">
        <v>9403.3513199999998</v>
      </c>
      <c r="M1904" s="857">
        <v>0.56536706667717151</v>
      </c>
      <c r="O1904" t="s">
        <v>527</v>
      </c>
      <c r="P1904">
        <v>0</v>
      </c>
      <c r="Q1904">
        <v>0</v>
      </c>
      <c r="R1904" t="s">
        <v>1082</v>
      </c>
      <c r="S1904">
        <v>515.96586000000002</v>
      </c>
      <c r="T1904">
        <v>823.61793999999998</v>
      </c>
      <c r="U1904">
        <v>0.59626441175778555</v>
      </c>
      <c r="V1904">
        <v>633.15638999999999</v>
      </c>
      <c r="W1904">
        <v>0.30081280550607725</v>
      </c>
      <c r="X1904">
        <v>6007.1222399999997</v>
      </c>
      <c r="Y1904">
        <v>9403.3513199999998</v>
      </c>
      <c r="Z1904">
        <v>0.56536706667717151</v>
      </c>
      <c r="AC1904" t="s">
        <v>527</v>
      </c>
      <c r="AD1904">
        <v>9403.3513199999998</v>
      </c>
      <c r="AF1904" t="s">
        <v>527</v>
      </c>
      <c r="AG1904">
        <v>0.56536706667717151</v>
      </c>
    </row>
    <row r="1905" spans="1:33" hidden="1">
      <c r="A1905" s="851" t="s">
        <v>5119</v>
      </c>
      <c r="B1905" s="851" t="s">
        <v>528</v>
      </c>
      <c r="C1905" s="854">
        <v>20.716999999999999</v>
      </c>
      <c r="D1905" s="854">
        <v>0</v>
      </c>
      <c r="E1905" s="855">
        <v>-1</v>
      </c>
      <c r="F1905" s="854">
        <v>36174.013599999998</v>
      </c>
      <c r="G1905" s="854">
        <v>12540.245199999999</v>
      </c>
      <c r="H1905" s="855">
        <v>-0.6533355314490179</v>
      </c>
      <c r="I1905" s="854">
        <v>20669.97237</v>
      </c>
      <c r="J1905" s="855">
        <v>-0.3933109838985237</v>
      </c>
      <c r="K1905" s="854">
        <v>311180.79165999999</v>
      </c>
      <c r="L1905" s="854">
        <v>258512.59523000001</v>
      </c>
      <c r="M1905" s="855">
        <v>-0.16925272330930341</v>
      </c>
      <c r="O1905" t="s">
        <v>528</v>
      </c>
      <c r="P1905">
        <v>20.716999999999999</v>
      </c>
      <c r="Q1905">
        <v>0</v>
      </c>
      <c r="R1905">
        <v>-1</v>
      </c>
      <c r="S1905">
        <v>36174.013599999998</v>
      </c>
      <c r="T1905">
        <v>12540.245199999999</v>
      </c>
      <c r="U1905">
        <v>-0.6533355314490179</v>
      </c>
      <c r="V1905">
        <v>20669.97237</v>
      </c>
      <c r="W1905">
        <v>-0.3933109838985237</v>
      </c>
      <c r="X1905">
        <v>311180.79165999999</v>
      </c>
      <c r="Y1905">
        <v>258512.59523000001</v>
      </c>
      <c r="Z1905">
        <v>-0.16925272330930341</v>
      </c>
      <c r="AC1905" t="s">
        <v>528</v>
      </c>
      <c r="AD1905">
        <v>258512.59523000001</v>
      </c>
      <c r="AF1905" t="s">
        <v>528</v>
      </c>
      <c r="AG1905">
        <v>-0.16925272330930341</v>
      </c>
    </row>
    <row r="1906" spans="1:33" hidden="1">
      <c r="A1906" s="851" t="s">
        <v>5120</v>
      </c>
      <c r="B1906" s="851" t="s">
        <v>528</v>
      </c>
      <c r="C1906" s="854">
        <v>239.89747</v>
      </c>
      <c r="D1906" s="854">
        <v>0</v>
      </c>
      <c r="E1906" s="855">
        <v>-1</v>
      </c>
      <c r="F1906" s="854">
        <v>3923.5586600000001</v>
      </c>
      <c r="G1906" s="854">
        <v>4457.0391499999996</v>
      </c>
      <c r="H1906" s="855">
        <v>0.13596852659264158</v>
      </c>
      <c r="I1906" s="854">
        <v>4528.2282100000002</v>
      </c>
      <c r="J1906" s="855">
        <v>-1.5721173204740202E-2</v>
      </c>
      <c r="K1906" s="854">
        <v>39287.428569999996</v>
      </c>
      <c r="L1906" s="854">
        <v>49556.756300000001</v>
      </c>
      <c r="M1906" s="855">
        <v>0.26138966340601111</v>
      </c>
      <c r="O1906" t="s">
        <v>528</v>
      </c>
      <c r="P1906">
        <v>239.89747</v>
      </c>
      <c r="Q1906">
        <v>0</v>
      </c>
      <c r="R1906">
        <v>-1</v>
      </c>
      <c r="S1906">
        <v>3923.5586600000001</v>
      </c>
      <c r="T1906">
        <v>4457.0391499999996</v>
      </c>
      <c r="U1906">
        <v>0.13596852659264158</v>
      </c>
      <c r="V1906">
        <v>4528.2282100000002</v>
      </c>
      <c r="W1906">
        <v>-1.5721173204740202E-2</v>
      </c>
      <c r="X1906">
        <v>39287.428569999996</v>
      </c>
      <c r="Y1906">
        <v>49556.756300000001</v>
      </c>
      <c r="Z1906">
        <v>0.26138966340601111</v>
      </c>
      <c r="AC1906" t="s">
        <v>528</v>
      </c>
      <c r="AD1906">
        <v>49556.756300000001</v>
      </c>
      <c r="AF1906" t="s">
        <v>528</v>
      </c>
      <c r="AG1906">
        <v>0.26138966340601111</v>
      </c>
    </row>
    <row r="1907" spans="1:33" hidden="1">
      <c r="A1907" s="851" t="s">
        <v>5121</v>
      </c>
      <c r="B1907" s="851" t="s">
        <v>528</v>
      </c>
      <c r="C1907" s="854">
        <v>0</v>
      </c>
      <c r="D1907" s="854">
        <v>35.395809999999997</v>
      </c>
      <c r="E1907" s="855" t="s">
        <v>1082</v>
      </c>
      <c r="F1907" s="854">
        <v>205.58604</v>
      </c>
      <c r="G1907" s="854">
        <v>369.74543</v>
      </c>
      <c r="H1907" s="855">
        <v>0.7984948297073089</v>
      </c>
      <c r="I1907" s="854">
        <v>271.42138</v>
      </c>
      <c r="J1907" s="855">
        <v>0.3622560978799827</v>
      </c>
      <c r="K1907" s="854">
        <v>2404.4068400000001</v>
      </c>
      <c r="L1907" s="854">
        <v>2987.59753</v>
      </c>
      <c r="M1907" s="855">
        <v>0.24255075318285146</v>
      </c>
      <c r="O1907" t="s">
        <v>528</v>
      </c>
      <c r="P1907">
        <v>0</v>
      </c>
      <c r="Q1907">
        <v>35.395809999999997</v>
      </c>
      <c r="R1907" t="s">
        <v>1082</v>
      </c>
      <c r="S1907">
        <v>205.58604</v>
      </c>
      <c r="T1907">
        <v>369.74543</v>
      </c>
      <c r="U1907">
        <v>0.7984948297073089</v>
      </c>
      <c r="V1907">
        <v>271.42138</v>
      </c>
      <c r="W1907">
        <v>0.3622560978799827</v>
      </c>
      <c r="X1907">
        <v>2404.4068400000001</v>
      </c>
      <c r="Y1907">
        <v>2987.59753</v>
      </c>
      <c r="Z1907">
        <v>0.24255075318285146</v>
      </c>
      <c r="AC1907" t="s">
        <v>528</v>
      </c>
      <c r="AD1907">
        <v>2987.59753</v>
      </c>
      <c r="AF1907" t="s">
        <v>528</v>
      </c>
      <c r="AG1907">
        <v>0.24255075318285146</v>
      </c>
    </row>
    <row r="1908" spans="1:33" hidden="1">
      <c r="A1908" s="851" t="s">
        <v>5122</v>
      </c>
      <c r="B1908" s="851" t="s">
        <v>528</v>
      </c>
      <c r="C1908" s="854">
        <v>0</v>
      </c>
      <c r="D1908" s="854">
        <v>0</v>
      </c>
      <c r="E1908" s="855" t="s">
        <v>1082</v>
      </c>
      <c r="F1908" s="854">
        <v>0.27477000000000001</v>
      </c>
      <c r="G1908" s="854">
        <v>4.4000000000000003E-3</v>
      </c>
      <c r="H1908" s="855">
        <v>-0.98398660698038354</v>
      </c>
      <c r="I1908" s="854">
        <v>0.17430000000000001</v>
      </c>
      <c r="J1908" s="855">
        <v>-0.97475616752725192</v>
      </c>
      <c r="K1908" s="854">
        <v>1.0072300000000001</v>
      </c>
      <c r="L1908" s="854">
        <v>0.27650000000000002</v>
      </c>
      <c r="M1908" s="855">
        <v>-0.72548474529154217</v>
      </c>
      <c r="O1908" t="s">
        <v>528</v>
      </c>
      <c r="P1908">
        <v>0</v>
      </c>
      <c r="Q1908">
        <v>0</v>
      </c>
      <c r="R1908" t="s">
        <v>1082</v>
      </c>
      <c r="S1908">
        <v>0.27477000000000001</v>
      </c>
      <c r="T1908">
        <v>4.4000000000000003E-3</v>
      </c>
      <c r="U1908">
        <v>-0.98398660698038354</v>
      </c>
      <c r="V1908">
        <v>0.17430000000000001</v>
      </c>
      <c r="W1908">
        <v>-0.97475616752725192</v>
      </c>
      <c r="X1908">
        <v>1.0072300000000001</v>
      </c>
      <c r="Y1908">
        <v>0.27650000000000002</v>
      </c>
      <c r="Z1908">
        <v>-0.72548474529154217</v>
      </c>
      <c r="AC1908" t="s">
        <v>528</v>
      </c>
      <c r="AD1908">
        <v>0.27650000000000002</v>
      </c>
      <c r="AF1908" t="s">
        <v>528</v>
      </c>
      <c r="AG1908">
        <v>-0.72548474529154217</v>
      </c>
    </row>
    <row r="1909" spans="1:33" hidden="1">
      <c r="A1909" s="851" t="s">
        <v>5123</v>
      </c>
      <c r="B1909" s="851" t="s">
        <v>528</v>
      </c>
      <c r="C1909" s="854">
        <v>0</v>
      </c>
      <c r="D1909" s="854">
        <v>0</v>
      </c>
      <c r="E1909" s="855" t="s">
        <v>1082</v>
      </c>
      <c r="F1909" s="854">
        <v>0</v>
      </c>
      <c r="G1909" s="854">
        <v>2.2000000000000001E-3</v>
      </c>
      <c r="H1909" s="855" t="s">
        <v>1082</v>
      </c>
      <c r="I1909" s="854">
        <v>0</v>
      </c>
      <c r="J1909" s="855" t="s">
        <v>1082</v>
      </c>
      <c r="K1909" s="854">
        <v>0.37406</v>
      </c>
      <c r="L1909" s="854">
        <v>1.372E-2</v>
      </c>
      <c r="M1909" s="855">
        <v>-0.96332139229000691</v>
      </c>
      <c r="O1909" t="s">
        <v>528</v>
      </c>
      <c r="P1909">
        <v>0</v>
      </c>
      <c r="Q1909">
        <v>0</v>
      </c>
      <c r="R1909" t="s">
        <v>1082</v>
      </c>
      <c r="S1909">
        <v>0</v>
      </c>
      <c r="T1909">
        <v>2.2000000000000001E-3</v>
      </c>
      <c r="U1909" t="s">
        <v>1082</v>
      </c>
      <c r="V1909">
        <v>0</v>
      </c>
      <c r="W1909" t="s">
        <v>1082</v>
      </c>
      <c r="X1909">
        <v>0.37406</v>
      </c>
      <c r="Y1909">
        <v>1.372E-2</v>
      </c>
      <c r="Z1909">
        <v>-0.96332139229000691</v>
      </c>
      <c r="AC1909" t="s">
        <v>528</v>
      </c>
      <c r="AD1909">
        <v>1.372E-2</v>
      </c>
      <c r="AF1909" t="s">
        <v>528</v>
      </c>
      <c r="AG1909">
        <v>-0.96332139229000691</v>
      </c>
    </row>
    <row r="1910" spans="1:33">
      <c r="A1910" s="851" t="s">
        <v>5124</v>
      </c>
      <c r="B1910" s="851" t="s">
        <v>528</v>
      </c>
      <c r="C1910" s="854">
        <v>0</v>
      </c>
      <c r="D1910" s="854">
        <v>0</v>
      </c>
      <c r="E1910" s="855" t="s">
        <v>1082</v>
      </c>
      <c r="F1910" s="854">
        <v>171.85495</v>
      </c>
      <c r="G1910" s="854">
        <v>76.803460000000001</v>
      </c>
      <c r="H1910" s="855">
        <v>-0.55309137153163168</v>
      </c>
      <c r="I1910" s="854">
        <v>12.35844</v>
      </c>
      <c r="J1910" s="855">
        <v>5.2146565424115021</v>
      </c>
      <c r="K1910" s="854">
        <v>385.83251000000001</v>
      </c>
      <c r="L1910" s="854">
        <v>627.88440000000003</v>
      </c>
      <c r="M1910" s="855">
        <v>0.62734964972236273</v>
      </c>
      <c r="O1910" t="s">
        <v>528</v>
      </c>
      <c r="P1910">
        <v>0</v>
      </c>
      <c r="Q1910">
        <v>0</v>
      </c>
      <c r="R1910" t="s">
        <v>1082</v>
      </c>
      <c r="S1910">
        <v>171.85495</v>
      </c>
      <c r="T1910">
        <v>76.803460000000001</v>
      </c>
      <c r="U1910">
        <v>-0.55309137153163168</v>
      </c>
      <c r="V1910">
        <v>12.35844</v>
      </c>
      <c r="W1910">
        <v>5.2146565424115021</v>
      </c>
      <c r="X1910">
        <v>385.83251000000001</v>
      </c>
      <c r="Y1910">
        <v>627.88440000000003</v>
      </c>
      <c r="Z1910">
        <v>0.62734964972236273</v>
      </c>
      <c r="AC1910" t="s">
        <v>528</v>
      </c>
      <c r="AD1910">
        <v>627.88440000000003</v>
      </c>
      <c r="AF1910" t="s">
        <v>528</v>
      </c>
      <c r="AG1910">
        <v>0.62734964972236273</v>
      </c>
    </row>
    <row r="1911" spans="1:33" hidden="1">
      <c r="A1911" s="851" t="s">
        <v>5125</v>
      </c>
      <c r="B1911" s="851" t="s">
        <v>528</v>
      </c>
      <c r="C1911" s="854">
        <v>0</v>
      </c>
      <c r="D1911" s="854">
        <v>0</v>
      </c>
      <c r="E1911" s="855" t="s">
        <v>1082</v>
      </c>
      <c r="F1911" s="854">
        <v>0</v>
      </c>
      <c r="G1911" s="854">
        <v>0</v>
      </c>
      <c r="H1911" s="855" t="s">
        <v>1082</v>
      </c>
      <c r="I1911" s="854">
        <v>0</v>
      </c>
      <c r="J1911" s="855" t="s">
        <v>1082</v>
      </c>
      <c r="K1911" s="854">
        <v>177.19300000000001</v>
      </c>
      <c r="L1911" s="854">
        <v>188.16</v>
      </c>
      <c r="M1911" s="855">
        <v>6.1892964169013354E-2</v>
      </c>
    </row>
    <row r="1912" spans="1:33" hidden="1">
      <c r="A1912" s="851" t="s">
        <v>5126</v>
      </c>
      <c r="B1912" s="851" t="s">
        <v>528</v>
      </c>
      <c r="C1912" s="854">
        <v>0</v>
      </c>
      <c r="D1912" s="854">
        <v>0</v>
      </c>
      <c r="E1912" s="855" t="s">
        <v>1082</v>
      </c>
      <c r="F1912" s="854">
        <v>0</v>
      </c>
      <c r="G1912" s="854">
        <v>0</v>
      </c>
      <c r="H1912" s="855" t="s">
        <v>1082</v>
      </c>
      <c r="I1912" s="854">
        <v>0</v>
      </c>
      <c r="J1912" s="855" t="s">
        <v>1082</v>
      </c>
      <c r="K1912" s="854">
        <v>0</v>
      </c>
      <c r="L1912" s="854">
        <v>1054.47128</v>
      </c>
      <c r="M1912" s="855" t="s">
        <v>1082</v>
      </c>
    </row>
    <row r="1913" spans="1:33" hidden="1">
      <c r="A1913" s="851" t="s">
        <v>5127</v>
      </c>
      <c r="B1913" s="851" t="s">
        <v>528</v>
      </c>
      <c r="C1913" s="854">
        <v>0</v>
      </c>
      <c r="D1913" s="854">
        <v>0</v>
      </c>
      <c r="E1913" s="855" t="s">
        <v>1082</v>
      </c>
      <c r="F1913" s="854">
        <v>1.51423</v>
      </c>
      <c r="G1913" s="854">
        <v>0</v>
      </c>
      <c r="H1913" s="855">
        <v>-1</v>
      </c>
      <c r="I1913" s="854">
        <v>0</v>
      </c>
      <c r="J1913" s="855" t="s">
        <v>1082</v>
      </c>
      <c r="K1913" s="854">
        <v>2.2064400000000002</v>
      </c>
      <c r="L1913" s="854">
        <v>14.003030000000001</v>
      </c>
      <c r="M1913" s="855">
        <v>5.3464358876742626</v>
      </c>
    </row>
    <row r="1914" spans="1:33" hidden="1">
      <c r="A1914" s="851" t="s">
        <v>5128</v>
      </c>
      <c r="B1914" s="851" t="s">
        <v>528</v>
      </c>
      <c r="C1914" s="854">
        <v>0</v>
      </c>
      <c r="D1914" s="854">
        <v>0</v>
      </c>
      <c r="E1914" s="855" t="s">
        <v>1082</v>
      </c>
      <c r="F1914" s="854">
        <v>399.00904000000003</v>
      </c>
      <c r="G1914" s="854">
        <v>176.69005999999999</v>
      </c>
      <c r="H1914" s="855">
        <v>-0.55717780228738678</v>
      </c>
      <c r="I1914" s="854">
        <v>80.484970000000004</v>
      </c>
      <c r="J1914" s="855">
        <v>1.1953174611359114</v>
      </c>
      <c r="K1914" s="854">
        <v>2296.3749499999999</v>
      </c>
      <c r="L1914" s="854">
        <v>1557.3442700000001</v>
      </c>
      <c r="M1914" s="855">
        <v>-0.32182491800827207</v>
      </c>
    </row>
    <row r="1915" spans="1:33" hidden="1">
      <c r="A1915" s="851" t="s">
        <v>5129</v>
      </c>
      <c r="B1915" s="851" t="s">
        <v>528</v>
      </c>
      <c r="C1915" s="854">
        <v>0</v>
      </c>
      <c r="D1915" s="854">
        <v>0</v>
      </c>
      <c r="E1915" s="855" t="s">
        <v>1082</v>
      </c>
      <c r="F1915" s="854">
        <v>0</v>
      </c>
      <c r="G1915" s="854">
        <v>0</v>
      </c>
      <c r="H1915" s="855" t="s">
        <v>1082</v>
      </c>
      <c r="I1915" s="854">
        <v>0</v>
      </c>
      <c r="J1915" s="855" t="s">
        <v>1082</v>
      </c>
      <c r="K1915" s="854">
        <v>75.912000000000006</v>
      </c>
      <c r="L1915" s="854">
        <v>44.341749999999998</v>
      </c>
      <c r="M1915" s="855">
        <v>-0.41587957108230589</v>
      </c>
    </row>
    <row r="1916" spans="1:33" hidden="1">
      <c r="A1916" s="851" t="s">
        <v>5130</v>
      </c>
      <c r="B1916" s="851" t="s">
        <v>528</v>
      </c>
      <c r="C1916" s="854">
        <v>33.848280000000003</v>
      </c>
      <c r="D1916" s="854">
        <v>56.422460000000001</v>
      </c>
      <c r="E1916" s="855">
        <v>0.66692251423115145</v>
      </c>
      <c r="F1916" s="854">
        <v>739.87978999999996</v>
      </c>
      <c r="G1916" s="854">
        <v>1299.3336899999999</v>
      </c>
      <c r="H1916" s="855">
        <v>0.75614161592385165</v>
      </c>
      <c r="I1916" s="854">
        <v>853.85082999999997</v>
      </c>
      <c r="J1916" s="855">
        <v>0.52173382556763448</v>
      </c>
      <c r="K1916" s="854">
        <v>8212.6536099999994</v>
      </c>
      <c r="L1916" s="854">
        <v>7488.0176899999997</v>
      </c>
      <c r="M1916" s="855">
        <v>-8.8234078095983381E-2</v>
      </c>
    </row>
    <row r="1917" spans="1:33" hidden="1">
      <c r="A1917" s="851" t="s">
        <v>5131</v>
      </c>
      <c r="B1917" s="851" t="s">
        <v>528</v>
      </c>
      <c r="C1917" s="854">
        <v>0</v>
      </c>
      <c r="D1917" s="854">
        <v>59.91527</v>
      </c>
      <c r="E1917" s="855" t="s">
        <v>1082</v>
      </c>
      <c r="F1917" s="854">
        <v>1154.5406499999999</v>
      </c>
      <c r="G1917" s="854">
        <v>1222.7022999999999</v>
      </c>
      <c r="H1917" s="855">
        <v>5.903789528761938E-2</v>
      </c>
      <c r="I1917" s="854">
        <v>4142.0147200000001</v>
      </c>
      <c r="J1917" s="855">
        <v>-0.70480493608675543</v>
      </c>
      <c r="K1917" s="854">
        <v>25902.871739999999</v>
      </c>
      <c r="L1917" s="854">
        <v>26578.592909999999</v>
      </c>
      <c r="M1917" s="855">
        <v>2.6086728019292682E-2</v>
      </c>
    </row>
    <row r="1918" spans="1:33" hidden="1">
      <c r="A1918" s="851" t="s">
        <v>5133</v>
      </c>
      <c r="B1918" s="851" t="s">
        <v>528</v>
      </c>
      <c r="C1918" s="854">
        <v>0</v>
      </c>
      <c r="D1918" s="854">
        <v>0</v>
      </c>
      <c r="E1918" s="855" t="s">
        <v>1082</v>
      </c>
      <c r="F1918" s="854">
        <v>66.200649999999996</v>
      </c>
      <c r="G1918" s="854">
        <v>22.0519</v>
      </c>
      <c r="H1918" s="855">
        <v>-0.66689299878475516</v>
      </c>
      <c r="I1918" s="854">
        <v>74.664879999999997</v>
      </c>
      <c r="J1918" s="855">
        <v>-0.70465498638717428</v>
      </c>
      <c r="K1918" s="854">
        <v>1381.1001900000001</v>
      </c>
      <c r="L1918" s="854">
        <v>446.86586999999997</v>
      </c>
      <c r="M1918" s="855">
        <v>-0.6764421051886178</v>
      </c>
    </row>
    <row r="1919" spans="1:33" hidden="1">
      <c r="A1919" s="851" t="s">
        <v>5134</v>
      </c>
      <c r="B1919" s="851" t="s">
        <v>528</v>
      </c>
      <c r="C1919" s="854">
        <v>0</v>
      </c>
      <c r="D1919" s="854">
        <v>0</v>
      </c>
      <c r="E1919" s="855" t="s">
        <v>1082</v>
      </c>
      <c r="F1919" s="854">
        <v>1025.9457</v>
      </c>
      <c r="G1919" s="854">
        <v>1333.12563</v>
      </c>
      <c r="H1919" s="855">
        <v>0.29941148932151096</v>
      </c>
      <c r="I1919" s="854">
        <v>1417.9179899999999</v>
      </c>
      <c r="J1919" s="855">
        <v>-5.9800609483768419E-2</v>
      </c>
      <c r="K1919" s="854">
        <v>13250.42022</v>
      </c>
      <c r="L1919" s="854">
        <v>16347.204470000001</v>
      </c>
      <c r="M1919" s="855">
        <v>0.23371215392291922</v>
      </c>
    </row>
    <row r="1920" spans="1:33" hidden="1">
      <c r="A1920" s="851" t="s">
        <v>5135</v>
      </c>
      <c r="B1920" s="851" t="s">
        <v>528</v>
      </c>
      <c r="C1920" s="854">
        <v>0</v>
      </c>
      <c r="D1920" s="854">
        <v>0</v>
      </c>
      <c r="E1920" s="855" t="s">
        <v>1082</v>
      </c>
      <c r="F1920" s="854">
        <v>157.50769</v>
      </c>
      <c r="G1920" s="854">
        <v>0</v>
      </c>
      <c r="H1920" s="855">
        <v>-1</v>
      </c>
      <c r="I1920" s="854">
        <v>0</v>
      </c>
      <c r="J1920" s="855" t="s">
        <v>1082</v>
      </c>
      <c r="K1920" s="854">
        <v>157.50769</v>
      </c>
      <c r="L1920" s="854">
        <v>5.6970000000000001</v>
      </c>
      <c r="M1920" s="855">
        <v>-0.96383033742669966</v>
      </c>
    </row>
    <row r="1921" spans="1:13" hidden="1">
      <c r="A1921" s="851" t="s">
        <v>5136</v>
      </c>
      <c r="B1921" s="851" t="s">
        <v>528</v>
      </c>
      <c r="C1921" s="854">
        <v>0</v>
      </c>
      <c r="D1921" s="854">
        <v>0</v>
      </c>
      <c r="E1921" s="855" t="s">
        <v>1082</v>
      </c>
      <c r="F1921" s="854">
        <v>549.87306000000001</v>
      </c>
      <c r="G1921" s="854">
        <v>647.66004999999996</v>
      </c>
      <c r="H1921" s="855">
        <v>0.17783557172268072</v>
      </c>
      <c r="I1921" s="854">
        <v>201.8648</v>
      </c>
      <c r="J1921" s="855">
        <v>2.2083852657818497</v>
      </c>
      <c r="K1921" s="854">
        <v>3428.87149</v>
      </c>
      <c r="L1921" s="854">
        <v>4313.2508099999995</v>
      </c>
      <c r="M1921" s="855">
        <v>0.25792139559012739</v>
      </c>
    </row>
    <row r="1922" spans="1:13" hidden="1">
      <c r="A1922" s="851" t="s">
        <v>5137</v>
      </c>
      <c r="B1922" s="851" t="s">
        <v>528</v>
      </c>
      <c r="C1922" s="854">
        <v>0</v>
      </c>
      <c r="D1922" s="854">
        <v>0</v>
      </c>
      <c r="E1922" s="855" t="s">
        <v>1082</v>
      </c>
      <c r="F1922" s="854">
        <v>0</v>
      </c>
      <c r="G1922" s="854">
        <v>0</v>
      </c>
      <c r="H1922" s="855" t="s">
        <v>1082</v>
      </c>
      <c r="I1922" s="854">
        <v>0</v>
      </c>
      <c r="J1922" s="855" t="s">
        <v>1082</v>
      </c>
      <c r="K1922" s="854">
        <v>9.0799999999999995E-3</v>
      </c>
      <c r="L1922" s="854">
        <v>0</v>
      </c>
      <c r="M1922" s="855">
        <v>-1</v>
      </c>
    </row>
    <row r="1923" spans="1:13" hidden="1">
      <c r="A1923" s="851" t="s">
        <v>5138</v>
      </c>
      <c r="B1923" s="851" t="s">
        <v>528</v>
      </c>
      <c r="C1923" s="854">
        <v>0</v>
      </c>
      <c r="D1923" s="854">
        <v>0</v>
      </c>
      <c r="E1923" s="855" t="s">
        <v>1082</v>
      </c>
      <c r="F1923" s="854">
        <v>249.00631999999999</v>
      </c>
      <c r="G1923" s="854">
        <v>99.044589999999999</v>
      </c>
      <c r="H1923" s="855">
        <v>-0.60224065798811854</v>
      </c>
      <c r="I1923" s="854">
        <v>167.54559</v>
      </c>
      <c r="J1923" s="855">
        <v>-0.40884991362649414</v>
      </c>
      <c r="K1923" s="854">
        <v>2194.1880200000001</v>
      </c>
      <c r="L1923" s="854">
        <v>1698.33068</v>
      </c>
      <c r="M1923" s="855">
        <v>-0.22598671375482215</v>
      </c>
    </row>
    <row r="1924" spans="1:13" hidden="1">
      <c r="A1924" s="851" t="s">
        <v>5139</v>
      </c>
      <c r="B1924" s="851" t="s">
        <v>528</v>
      </c>
      <c r="C1924" s="854">
        <v>0</v>
      </c>
      <c r="D1924" s="854">
        <v>0</v>
      </c>
      <c r="E1924" s="855" t="s">
        <v>1082</v>
      </c>
      <c r="F1924" s="854">
        <v>12.31804</v>
      </c>
      <c r="G1924" s="854">
        <v>0</v>
      </c>
      <c r="H1924" s="855">
        <v>-1</v>
      </c>
      <c r="I1924" s="854">
        <v>0</v>
      </c>
      <c r="J1924" s="855" t="s">
        <v>1082</v>
      </c>
      <c r="K1924" s="854">
        <v>12.40077</v>
      </c>
      <c r="L1924" s="854">
        <v>11.39062</v>
      </c>
      <c r="M1924" s="855">
        <v>-8.1458651357939837E-2</v>
      </c>
    </row>
    <row r="1925" spans="1:13" hidden="1">
      <c r="A1925" s="851" t="s">
        <v>5140</v>
      </c>
      <c r="B1925" s="851" t="s">
        <v>528</v>
      </c>
      <c r="C1925" s="854">
        <v>0</v>
      </c>
      <c r="D1925" s="854">
        <v>0</v>
      </c>
      <c r="E1925" s="855" t="s">
        <v>1082</v>
      </c>
      <c r="F1925" s="854">
        <v>145.36175</v>
      </c>
      <c r="G1925" s="854">
        <v>175.17936</v>
      </c>
      <c r="H1925" s="855">
        <v>0.2051269333232435</v>
      </c>
      <c r="I1925" s="854">
        <v>263.80081000000001</v>
      </c>
      <c r="J1925" s="855">
        <v>-0.33594078046993114</v>
      </c>
      <c r="K1925" s="854">
        <v>2231.5553399999999</v>
      </c>
      <c r="L1925" s="854">
        <v>2629.08527</v>
      </c>
      <c r="M1925" s="855">
        <v>0.17814029653416541</v>
      </c>
    </row>
    <row r="1926" spans="1:13" hidden="1">
      <c r="A1926" s="851" t="s">
        <v>5142</v>
      </c>
      <c r="B1926" s="851" t="s">
        <v>528</v>
      </c>
      <c r="C1926" s="854">
        <v>0</v>
      </c>
      <c r="D1926" s="854">
        <v>0</v>
      </c>
      <c r="E1926" s="855" t="s">
        <v>1082</v>
      </c>
      <c r="F1926" s="854">
        <v>7.8490000000000004E-2</v>
      </c>
      <c r="G1926" s="854">
        <v>0</v>
      </c>
      <c r="H1926" s="855">
        <v>-1</v>
      </c>
      <c r="I1926" s="854">
        <v>0</v>
      </c>
      <c r="J1926" s="855" t="s">
        <v>1082</v>
      </c>
      <c r="K1926" s="854">
        <v>7.8041600000000004</v>
      </c>
      <c r="L1926" s="854">
        <v>5.3832300000000002</v>
      </c>
      <c r="M1926" s="855">
        <v>-0.31021019558799412</v>
      </c>
    </row>
    <row r="1927" spans="1:13" hidden="1">
      <c r="A1927" s="852" t="s">
        <v>735</v>
      </c>
      <c r="B1927" s="852" t="s">
        <v>528</v>
      </c>
      <c r="C1927" s="856">
        <v>294.46275000000003</v>
      </c>
      <c r="D1927" s="856">
        <v>151.73354</v>
      </c>
      <c r="E1927" s="857">
        <v>-0.48471057884231539</v>
      </c>
      <c r="F1927" s="856">
        <v>44976.523430000001</v>
      </c>
      <c r="G1927" s="856">
        <v>22419.627420000001</v>
      </c>
      <c r="H1927" s="857">
        <v>-0.5015260026735241</v>
      </c>
      <c r="I1927" s="856">
        <v>32684.299289999999</v>
      </c>
      <c r="J1927" s="857">
        <v>-0.31405513023008425</v>
      </c>
      <c r="K1927" s="856">
        <v>412590.90957000002</v>
      </c>
      <c r="L1927" s="856">
        <v>374067.26256</v>
      </c>
      <c r="M1927" s="857">
        <v>-9.3370081881225087E-2</v>
      </c>
    </row>
    <row r="1928" spans="1:13" hidden="1">
      <c r="A1928" s="852" t="s">
        <v>735</v>
      </c>
      <c r="B1928" s="852"/>
      <c r="C1928" s="856">
        <v>1015374.6013</v>
      </c>
      <c r="D1928" s="856">
        <v>209682.24698</v>
      </c>
      <c r="E1928" s="857">
        <v>-0.7934927201137979</v>
      </c>
      <c r="F1928" s="856">
        <v>14974965.37118</v>
      </c>
      <c r="G1928" s="856">
        <v>14864690.46838</v>
      </c>
      <c r="H1928" s="857">
        <v>-7.3639504377237541E-3</v>
      </c>
      <c r="I1928" s="856">
        <v>15206520.005720001</v>
      </c>
      <c r="J1928" s="857">
        <v>-2.2479142973633626E-2</v>
      </c>
      <c r="K1928" s="856">
        <v>149876170.62810001</v>
      </c>
      <c r="L1928" s="856">
        <v>151883927.17475</v>
      </c>
      <c r="M1928" s="857">
        <v>1.3396102517404307E-2</v>
      </c>
    </row>
    <row r="1929" spans="1:13" hidden="1">
      <c r="A1929" s="852" t="s">
        <v>735</v>
      </c>
      <c r="B1929" s="852"/>
      <c r="C1929" s="856"/>
      <c r="D1929" s="856"/>
      <c r="E1929" s="857" t="s">
        <v>1082</v>
      </c>
      <c r="F1929" s="856"/>
      <c r="G1929" s="856"/>
      <c r="H1929" s="857" t="s">
        <v>1082</v>
      </c>
      <c r="I1929" s="856"/>
      <c r="J1929" s="857" t="s">
        <v>1082</v>
      </c>
      <c r="K1929" s="856"/>
      <c r="L1929" s="856"/>
      <c r="M1929" s="857" t="s">
        <v>1082</v>
      </c>
    </row>
    <row r="1930" spans="1:13" hidden="1"/>
    <row r="1931" spans="1:13" hidden="1"/>
  </sheetData>
  <sortState xmlns:xlrd2="http://schemas.microsoft.com/office/spreadsheetml/2017/richdata2" ref="O10:Z1910">
    <sortCondition ref="O4"/>
  </sortState>
  <mergeCells count="9">
    <mergeCell ref="P3:R3"/>
    <mergeCell ref="S3:U3"/>
    <mergeCell ref="V3:W3"/>
    <mergeCell ref="X3:Z3"/>
    <mergeCell ref="A1:M1"/>
    <mergeCell ref="C3:E3"/>
    <mergeCell ref="F3:H3"/>
    <mergeCell ref="I3:J3"/>
    <mergeCell ref="K3:M3"/>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1794" r:id="rId4" name="Button 2">
              <controlPr defaultSize="0" print="0" autoFill="0" autoPict="0" macro="[0]!Düğme1_Tıkla">
                <anchor moveWithCells="1" sizeWithCells="1">
                  <from>
                    <xdr:col>28</xdr:col>
                    <xdr:colOff>190500</xdr:colOff>
                    <xdr:row>0</xdr:row>
                    <xdr:rowOff>142875</xdr:rowOff>
                  </from>
                  <to>
                    <xdr:col>30</xdr:col>
                    <xdr:colOff>438150</xdr:colOff>
                    <xdr:row>2</xdr:row>
                    <xdr:rowOff>133350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787B1-A5DB-4DE7-9F07-78E21530BA2A}">
  <sheetPr codeName="Sheet14"/>
  <dimension ref="A1:I83"/>
  <sheetViews>
    <sheetView workbookViewId="0">
      <selection activeCell="C6" sqref="C6"/>
    </sheetView>
  </sheetViews>
  <sheetFormatPr defaultRowHeight="15"/>
  <cols>
    <col min="1" max="1" width="16.125" style="29" customWidth="1"/>
    <col min="2" max="2" width="10.25" style="29" customWidth="1"/>
    <col min="3" max="3" width="14.5" style="29" customWidth="1"/>
    <col min="4" max="16384" width="9" style="29"/>
  </cols>
  <sheetData>
    <row r="1" spans="1:9">
      <c r="A1" s="1034" t="s">
        <v>5477</v>
      </c>
      <c r="B1" s="1034"/>
      <c r="C1" s="1034"/>
    </row>
    <row r="2" spans="1:9">
      <c r="A2" s="863" t="s">
        <v>529</v>
      </c>
      <c r="B2" s="863" t="s">
        <v>5478</v>
      </c>
      <c r="C2" s="863" t="s">
        <v>5479</v>
      </c>
    </row>
    <row r="3" spans="1:9">
      <c r="A3" s="864" t="s">
        <v>401</v>
      </c>
      <c r="B3" s="865">
        <v>37</v>
      </c>
      <c r="C3" s="865">
        <v>35.321333000000003</v>
      </c>
    </row>
    <row r="4" spans="1:9">
      <c r="A4" s="864" t="s">
        <v>424</v>
      </c>
      <c r="B4" s="865">
        <v>37.764750999999997</v>
      </c>
      <c r="C4" s="865">
        <v>38.278561000000003</v>
      </c>
      <c r="I4" s="862"/>
    </row>
    <row r="5" spans="1:9" ht="28.5">
      <c r="A5" s="864" t="s">
        <v>664</v>
      </c>
      <c r="B5" s="865">
        <v>38.750714000000002</v>
      </c>
      <c r="C5" s="865">
        <v>30.556692000000002</v>
      </c>
    </row>
    <row r="6" spans="1:9">
      <c r="A6" s="864" t="s">
        <v>713</v>
      </c>
      <c r="B6" s="865">
        <v>39.626922</v>
      </c>
      <c r="C6" s="865">
        <v>43.021596000000002</v>
      </c>
    </row>
    <row r="7" spans="1:9">
      <c r="A7" s="864" t="s">
        <v>429</v>
      </c>
      <c r="B7" s="865">
        <v>38.368690000000001</v>
      </c>
      <c r="C7" s="865">
        <v>34.03698</v>
      </c>
    </row>
    <row r="8" spans="1:9">
      <c r="A8" s="864" t="s">
        <v>430</v>
      </c>
      <c r="B8" s="865">
        <v>40.649909999999998</v>
      </c>
      <c r="C8" s="865">
        <v>35.835320000000003</v>
      </c>
    </row>
    <row r="9" spans="1:9">
      <c r="A9" s="864" t="s">
        <v>432</v>
      </c>
      <c r="B9" s="865">
        <v>39.920769999999997</v>
      </c>
      <c r="C9" s="865">
        <v>32.854109999999999</v>
      </c>
    </row>
    <row r="10" spans="1:9">
      <c r="A10" s="864" t="s">
        <v>434</v>
      </c>
      <c r="B10" s="865">
        <v>36.884140000000002</v>
      </c>
      <c r="C10" s="865">
        <v>30.705629999999999</v>
      </c>
    </row>
    <row r="11" spans="1:9">
      <c r="A11" s="864" t="s">
        <v>436</v>
      </c>
      <c r="B11" s="865">
        <v>41.110481</v>
      </c>
      <c r="C11" s="865">
        <v>42.702171</v>
      </c>
    </row>
    <row r="12" spans="1:9">
      <c r="A12" s="864" t="s">
        <v>712</v>
      </c>
      <c r="B12" s="865">
        <v>41.182769999999998</v>
      </c>
      <c r="C12" s="865">
        <v>41.818292</v>
      </c>
    </row>
    <row r="13" spans="1:9">
      <c r="A13" s="864" t="s">
        <v>440</v>
      </c>
      <c r="B13" s="865">
        <v>37.856040999999998</v>
      </c>
      <c r="C13" s="865">
        <v>27.841631</v>
      </c>
    </row>
    <row r="14" spans="1:9">
      <c r="A14" s="864" t="s">
        <v>665</v>
      </c>
      <c r="B14" s="865">
        <v>39.648369000000002</v>
      </c>
      <c r="C14" s="865">
        <v>27.88261</v>
      </c>
    </row>
    <row r="15" spans="1:9">
      <c r="A15" s="864" t="s">
        <v>444</v>
      </c>
      <c r="B15" s="865">
        <v>41.581051000000002</v>
      </c>
      <c r="C15" s="865">
        <v>32.460979000000002</v>
      </c>
    </row>
    <row r="16" spans="1:9">
      <c r="A16" s="864" t="s">
        <v>445</v>
      </c>
      <c r="B16" s="865">
        <v>37.881168000000002</v>
      </c>
      <c r="C16" s="865">
        <v>41.135089999999998</v>
      </c>
    </row>
    <row r="17" spans="1:3">
      <c r="A17" s="864" t="s">
        <v>447</v>
      </c>
      <c r="B17" s="865">
        <v>40.255169000000002</v>
      </c>
      <c r="C17" s="865">
        <v>40.224879999999999</v>
      </c>
    </row>
    <row r="18" spans="1:3">
      <c r="A18" s="864" t="s">
        <v>666</v>
      </c>
      <c r="B18" s="865">
        <v>40.056655999999997</v>
      </c>
      <c r="C18" s="865">
        <v>30.066524000000001</v>
      </c>
    </row>
    <row r="19" spans="1:3">
      <c r="A19" s="864" t="s">
        <v>667</v>
      </c>
      <c r="B19" s="865">
        <v>39.062635</v>
      </c>
      <c r="C19" s="865">
        <v>40.76961</v>
      </c>
    </row>
    <row r="20" spans="1:3">
      <c r="A20" s="864" t="s">
        <v>668</v>
      </c>
      <c r="B20" s="865">
        <v>38.393799000000001</v>
      </c>
      <c r="C20" s="865">
        <v>42.123179999999998</v>
      </c>
    </row>
    <row r="21" spans="1:3">
      <c r="A21" s="864" t="s">
        <v>454</v>
      </c>
      <c r="B21" s="865">
        <v>40.575977000000002</v>
      </c>
      <c r="C21" s="865">
        <v>31.578809</v>
      </c>
    </row>
    <row r="22" spans="1:3">
      <c r="A22" s="864" t="s">
        <v>455</v>
      </c>
      <c r="B22" s="865">
        <v>37.461266999999999</v>
      </c>
      <c r="C22" s="865">
        <v>30.066524000000001</v>
      </c>
    </row>
    <row r="23" spans="1:3">
      <c r="A23" s="864" t="s">
        <v>457</v>
      </c>
      <c r="B23" s="865">
        <v>40.266863999999998</v>
      </c>
      <c r="C23" s="865">
        <v>29.063448000000001</v>
      </c>
    </row>
    <row r="24" spans="1:3">
      <c r="A24" s="864" t="s">
        <v>669</v>
      </c>
      <c r="B24" s="865">
        <v>40.155312000000002</v>
      </c>
      <c r="C24" s="865">
        <v>26.414159999999999</v>
      </c>
    </row>
    <row r="25" spans="1:3">
      <c r="A25" s="864" t="s">
        <v>670</v>
      </c>
      <c r="B25" s="865">
        <v>40.601343</v>
      </c>
      <c r="C25" s="865">
        <v>33.613421000000002</v>
      </c>
    </row>
    <row r="26" spans="1:3">
      <c r="A26" s="864" t="s">
        <v>671</v>
      </c>
      <c r="B26" s="865">
        <v>40.550556</v>
      </c>
      <c r="C26" s="865">
        <v>34.955556000000001</v>
      </c>
    </row>
    <row r="27" spans="1:3">
      <c r="A27" s="864" t="s">
        <v>672</v>
      </c>
      <c r="B27" s="865">
        <v>37.776519999999998</v>
      </c>
      <c r="C27" s="865">
        <v>29.086390000000002</v>
      </c>
    </row>
    <row r="28" spans="1:3">
      <c r="A28" s="864" t="s">
        <v>673</v>
      </c>
      <c r="B28" s="865">
        <v>37.914409999999997</v>
      </c>
      <c r="C28" s="865">
        <v>40.230629</v>
      </c>
    </row>
    <row r="29" spans="1:3">
      <c r="A29" s="864" t="s">
        <v>674</v>
      </c>
      <c r="B29" s="865">
        <v>40.843848999999999</v>
      </c>
      <c r="C29" s="865">
        <v>31.15654</v>
      </c>
    </row>
    <row r="30" spans="1:3">
      <c r="A30" s="864" t="s">
        <v>675</v>
      </c>
      <c r="B30" s="865">
        <v>41.681807999999997</v>
      </c>
      <c r="C30" s="865">
        <v>26.562269000000001</v>
      </c>
    </row>
    <row r="31" spans="1:3">
      <c r="A31" s="864" t="s">
        <v>676</v>
      </c>
      <c r="B31" s="865">
        <v>38.680968999999997</v>
      </c>
      <c r="C31" s="865">
        <v>39.226398000000003</v>
      </c>
    </row>
    <row r="32" spans="1:3">
      <c r="A32" s="864" t="s">
        <v>677</v>
      </c>
      <c r="B32" s="865">
        <v>39.75</v>
      </c>
      <c r="C32" s="865">
        <v>39.5</v>
      </c>
    </row>
    <row r="33" spans="1:3">
      <c r="A33" s="864" t="s">
        <v>469</v>
      </c>
      <c r="B33" s="865">
        <v>39.9</v>
      </c>
      <c r="C33" s="865">
        <v>41.27</v>
      </c>
    </row>
    <row r="34" spans="1:3">
      <c r="A34" s="864" t="s">
        <v>678</v>
      </c>
      <c r="B34" s="865">
        <v>39.776667000000003</v>
      </c>
      <c r="C34" s="865">
        <v>30.520555999999999</v>
      </c>
    </row>
    <row r="35" spans="1:3">
      <c r="A35" s="864" t="s">
        <v>679</v>
      </c>
      <c r="B35" s="865">
        <v>37.066220000000001</v>
      </c>
      <c r="C35" s="865">
        <v>37.383319999999998</v>
      </c>
    </row>
    <row r="36" spans="1:3">
      <c r="A36" s="864" t="s">
        <v>711</v>
      </c>
      <c r="B36" s="865">
        <v>40.912810999999998</v>
      </c>
      <c r="C36" s="865">
        <v>38.389530000000001</v>
      </c>
    </row>
    <row r="37" spans="1:3">
      <c r="A37" s="864" t="s">
        <v>680</v>
      </c>
      <c r="B37" s="865">
        <v>40.438588000000003</v>
      </c>
      <c r="C37" s="865">
        <v>39.508555999999999</v>
      </c>
    </row>
    <row r="38" spans="1:3">
      <c r="A38" s="864" t="s">
        <v>710</v>
      </c>
      <c r="B38" s="865">
        <v>37.583333000000003</v>
      </c>
      <c r="C38" s="865">
        <v>43.733333000000002</v>
      </c>
    </row>
    <row r="39" spans="1:3">
      <c r="A39" s="864" t="s">
        <v>475</v>
      </c>
      <c r="B39" s="865">
        <v>36.401848999999999</v>
      </c>
      <c r="C39" s="865">
        <v>36.349809999999998</v>
      </c>
    </row>
    <row r="40" spans="1:3">
      <c r="A40" s="864" t="s">
        <v>709</v>
      </c>
      <c r="B40" s="865">
        <v>39.887984000000003</v>
      </c>
      <c r="C40" s="865">
        <v>44.004835999999997</v>
      </c>
    </row>
    <row r="41" spans="1:3">
      <c r="A41" s="864" t="s">
        <v>477</v>
      </c>
      <c r="B41" s="865">
        <v>37.764771000000003</v>
      </c>
      <c r="C41" s="865">
        <v>30.556560999999999</v>
      </c>
    </row>
    <row r="42" spans="1:3">
      <c r="A42" s="864" t="s">
        <v>681</v>
      </c>
      <c r="B42" s="865">
        <v>41.005270000000003</v>
      </c>
      <c r="C42" s="865">
        <v>28.976959999999998</v>
      </c>
    </row>
    <row r="43" spans="1:3">
      <c r="A43" s="864" t="s">
        <v>682</v>
      </c>
      <c r="B43" s="865">
        <v>38.418849999999999</v>
      </c>
      <c r="C43" s="865">
        <v>27.128720000000001</v>
      </c>
    </row>
    <row r="44" spans="1:3" ht="28.5">
      <c r="A44" s="864" t="s">
        <v>683</v>
      </c>
      <c r="B44" s="865">
        <v>37.585830999999999</v>
      </c>
      <c r="C44" s="865">
        <v>36.937148999999998</v>
      </c>
    </row>
    <row r="45" spans="1:3">
      <c r="A45" s="864" t="s">
        <v>684</v>
      </c>
      <c r="B45" s="865">
        <v>41.206099999999999</v>
      </c>
      <c r="C45" s="865">
        <v>32.620350000000002</v>
      </c>
    </row>
    <row r="46" spans="1:3">
      <c r="A46" s="864" t="s">
        <v>483</v>
      </c>
      <c r="B46" s="865">
        <v>37.175930000000001</v>
      </c>
      <c r="C46" s="865">
        <v>33.228748000000003</v>
      </c>
    </row>
    <row r="47" spans="1:3">
      <c r="A47" s="864" t="s">
        <v>485</v>
      </c>
      <c r="B47" s="865">
        <v>40.616667</v>
      </c>
      <c r="C47" s="865">
        <v>43.1</v>
      </c>
    </row>
    <row r="48" spans="1:3">
      <c r="A48" s="864" t="s">
        <v>487</v>
      </c>
      <c r="B48" s="865">
        <v>41.388710000000003</v>
      </c>
      <c r="C48" s="865">
        <v>33.782730000000001</v>
      </c>
    </row>
    <row r="49" spans="1:3">
      <c r="A49" s="864" t="s">
        <v>685</v>
      </c>
      <c r="B49" s="865">
        <v>38.73122</v>
      </c>
      <c r="C49" s="865">
        <v>35.478729000000001</v>
      </c>
    </row>
    <row r="50" spans="1:3">
      <c r="A50" s="864" t="s">
        <v>489</v>
      </c>
      <c r="B50" s="865">
        <v>39.846820999999998</v>
      </c>
      <c r="C50" s="865">
        <v>33.515250999999999</v>
      </c>
    </row>
    <row r="51" spans="1:3">
      <c r="A51" s="864" t="s">
        <v>686</v>
      </c>
      <c r="B51" s="865">
        <v>41.733333000000002</v>
      </c>
      <c r="C51" s="865">
        <v>27.216667000000001</v>
      </c>
    </row>
    <row r="52" spans="1:3">
      <c r="A52" s="864" t="s">
        <v>687</v>
      </c>
      <c r="B52" s="865">
        <v>39.142490000000002</v>
      </c>
      <c r="C52" s="865">
        <v>34.170909999999999</v>
      </c>
    </row>
    <row r="53" spans="1:3">
      <c r="A53" s="864" t="s">
        <v>688</v>
      </c>
      <c r="B53" s="865">
        <v>36.718398999999998</v>
      </c>
      <c r="C53" s="865">
        <v>37.121220000000001</v>
      </c>
    </row>
    <row r="54" spans="1:3">
      <c r="A54" s="864" t="s">
        <v>689</v>
      </c>
      <c r="B54" s="865">
        <v>40.853270000000002</v>
      </c>
      <c r="C54" s="865">
        <v>29.881519999999998</v>
      </c>
    </row>
    <row r="55" spans="1:3">
      <c r="A55" s="864" t="s">
        <v>494</v>
      </c>
      <c r="B55" s="865">
        <v>37.866667</v>
      </c>
      <c r="C55" s="865">
        <v>32.483333000000002</v>
      </c>
    </row>
    <row r="56" spans="1:3">
      <c r="A56" s="864" t="s">
        <v>690</v>
      </c>
      <c r="B56" s="865">
        <v>39.416666999999997</v>
      </c>
      <c r="C56" s="865">
        <v>29.983332999999998</v>
      </c>
    </row>
    <row r="57" spans="1:3">
      <c r="A57" s="864" t="s">
        <v>496</v>
      </c>
      <c r="B57" s="865">
        <v>38.35519</v>
      </c>
      <c r="C57" s="865">
        <v>38.309460000000001</v>
      </c>
    </row>
    <row r="58" spans="1:3">
      <c r="A58" s="864" t="s">
        <v>691</v>
      </c>
      <c r="B58" s="865">
        <v>38.619098999999999</v>
      </c>
      <c r="C58" s="865">
        <v>27.428920999999999</v>
      </c>
    </row>
    <row r="59" spans="1:3">
      <c r="A59" s="864" t="s">
        <v>692</v>
      </c>
      <c r="B59" s="865">
        <v>37.321162999999999</v>
      </c>
      <c r="C59" s="865">
        <v>40.724477</v>
      </c>
    </row>
    <row r="60" spans="1:3">
      <c r="A60" s="864" t="s">
        <v>693</v>
      </c>
      <c r="B60" s="865">
        <v>36.799999999999997</v>
      </c>
      <c r="C60" s="865">
        <v>34.633333</v>
      </c>
    </row>
    <row r="61" spans="1:3">
      <c r="A61" s="864" t="s">
        <v>694</v>
      </c>
      <c r="B61" s="865">
        <v>37.215277999999998</v>
      </c>
      <c r="C61" s="865">
        <v>28.363610999999999</v>
      </c>
    </row>
    <row r="62" spans="1:3">
      <c r="A62" s="864" t="s">
        <v>695</v>
      </c>
      <c r="B62" s="865">
        <v>38.946188999999997</v>
      </c>
      <c r="C62" s="865">
        <v>41.753892999999998</v>
      </c>
    </row>
    <row r="63" spans="1:3">
      <c r="A63" s="864" t="s">
        <v>696</v>
      </c>
      <c r="B63" s="865">
        <v>38.693939999999998</v>
      </c>
      <c r="C63" s="865">
        <v>34.685651</v>
      </c>
    </row>
    <row r="64" spans="1:3">
      <c r="A64" s="864" t="s">
        <v>697</v>
      </c>
      <c r="B64" s="865">
        <v>37.966667000000001</v>
      </c>
      <c r="C64" s="865">
        <v>34.683332999999998</v>
      </c>
    </row>
    <row r="65" spans="1:3">
      <c r="A65" s="864" t="s">
        <v>506</v>
      </c>
      <c r="B65" s="865">
        <v>40.983879000000002</v>
      </c>
      <c r="C65" s="865">
        <v>37.876410999999997</v>
      </c>
    </row>
    <row r="66" spans="1:3">
      <c r="A66" s="864" t="s">
        <v>698</v>
      </c>
      <c r="B66" s="865">
        <v>37.213025999999999</v>
      </c>
      <c r="C66" s="865">
        <v>36.176260999999997</v>
      </c>
    </row>
    <row r="67" spans="1:3">
      <c r="A67" s="864" t="s">
        <v>699</v>
      </c>
      <c r="B67" s="865">
        <v>41.020049999999998</v>
      </c>
      <c r="C67" s="865">
        <v>40.523448999999999</v>
      </c>
    </row>
    <row r="68" spans="1:3">
      <c r="A68" s="864" t="s">
        <v>510</v>
      </c>
      <c r="B68" s="865">
        <v>40.693997000000003</v>
      </c>
      <c r="C68" s="865">
        <v>30.435763000000001</v>
      </c>
    </row>
    <row r="69" spans="1:3">
      <c r="A69" s="864" t="s">
        <v>511</v>
      </c>
      <c r="B69" s="865">
        <v>41.292782000000003</v>
      </c>
      <c r="C69" s="865">
        <v>36.33128</v>
      </c>
    </row>
    <row r="70" spans="1:3">
      <c r="A70" s="864" t="s">
        <v>700</v>
      </c>
      <c r="B70" s="865">
        <v>37.933332999999998</v>
      </c>
      <c r="C70" s="865">
        <v>41.95</v>
      </c>
    </row>
    <row r="71" spans="1:3">
      <c r="A71" s="864" t="s">
        <v>701</v>
      </c>
      <c r="B71" s="865">
        <v>42.023139999999998</v>
      </c>
      <c r="C71" s="865">
        <v>35.153069000000002</v>
      </c>
    </row>
    <row r="72" spans="1:3">
      <c r="A72" s="864" t="s">
        <v>702</v>
      </c>
      <c r="B72" s="865">
        <v>39.747661999999998</v>
      </c>
      <c r="C72" s="865">
        <v>37.017879000000001</v>
      </c>
    </row>
    <row r="73" spans="1:3">
      <c r="A73" s="864" t="s">
        <v>703</v>
      </c>
      <c r="B73" s="865">
        <v>37.159148999999999</v>
      </c>
      <c r="C73" s="865">
        <v>38.796908999999999</v>
      </c>
    </row>
    <row r="74" spans="1:3">
      <c r="A74" s="864" t="s">
        <v>708</v>
      </c>
      <c r="B74" s="865">
        <v>37.418748000000001</v>
      </c>
      <c r="C74" s="865">
        <v>42.491833999999997</v>
      </c>
    </row>
    <row r="75" spans="1:3">
      <c r="A75" s="864" t="s">
        <v>704</v>
      </c>
      <c r="B75" s="865">
        <v>40.983333000000002</v>
      </c>
      <c r="C75" s="865">
        <v>27.516667000000002</v>
      </c>
    </row>
    <row r="76" spans="1:3">
      <c r="A76" s="864" t="s">
        <v>520</v>
      </c>
      <c r="B76" s="865">
        <v>40.316667000000002</v>
      </c>
      <c r="C76" s="865">
        <v>36.549999999999997</v>
      </c>
    </row>
    <row r="77" spans="1:3">
      <c r="A77" s="864" t="s">
        <v>521</v>
      </c>
      <c r="B77" s="865">
        <v>41.001449999999998</v>
      </c>
      <c r="C77" s="865">
        <v>39.717799999999997</v>
      </c>
    </row>
    <row r="78" spans="1:3">
      <c r="A78" s="864" t="s">
        <v>705</v>
      </c>
      <c r="B78" s="865">
        <v>39.307355000000001</v>
      </c>
      <c r="C78" s="865">
        <v>39.438777999999999</v>
      </c>
    </row>
    <row r="79" spans="1:3">
      <c r="A79" s="864" t="s">
        <v>706</v>
      </c>
      <c r="B79" s="865">
        <v>38.682301000000002</v>
      </c>
      <c r="C79" s="865">
        <v>29.408190000000001</v>
      </c>
    </row>
    <row r="80" spans="1:3">
      <c r="A80" s="864" t="s">
        <v>525</v>
      </c>
      <c r="B80" s="865">
        <v>38.489139999999999</v>
      </c>
      <c r="C80" s="865">
        <v>43.40889</v>
      </c>
    </row>
    <row r="81" spans="1:3">
      <c r="A81" s="864" t="s">
        <v>526</v>
      </c>
      <c r="B81" s="865">
        <v>40.65</v>
      </c>
      <c r="C81" s="865">
        <v>29.266667000000002</v>
      </c>
    </row>
    <row r="82" spans="1:3">
      <c r="A82" s="864" t="s">
        <v>527</v>
      </c>
      <c r="B82" s="865">
        <v>39.818080999999999</v>
      </c>
      <c r="C82" s="865">
        <v>34.814689999999999</v>
      </c>
    </row>
    <row r="83" spans="1:3">
      <c r="A83" s="864" t="s">
        <v>528</v>
      </c>
      <c r="B83" s="865">
        <v>41.456409000000001</v>
      </c>
      <c r="C83" s="865">
        <v>31.798731</v>
      </c>
    </row>
  </sheetData>
  <mergeCells count="1">
    <mergeCell ref="A1:C1"/>
  </mergeCells>
  <hyperlinks>
    <hyperlink ref="A1" r:id="rId1" display="http://mgocenoglu.blogspot.com/2014/01/illerin-koordinatlar-ondalk-cinsinden.html" xr:uid="{867597D9-3092-4FB9-8F72-B9CB2800AD6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8417" r:id="rId5" name="Button 1">
              <controlPr defaultSize="0" print="0" autoFill="0" autoPict="0" macro="[0]!Düğme1_Tıkla">
                <anchor moveWithCells="1" sizeWithCells="1">
                  <from>
                    <xdr:col>3</xdr:col>
                    <xdr:colOff>523875</xdr:colOff>
                    <xdr:row>0</xdr:row>
                    <xdr:rowOff>142875</xdr:rowOff>
                  </from>
                  <to>
                    <xdr:col>6</xdr:col>
                    <xdr:colOff>552450</xdr:colOff>
                    <xdr:row>2</xdr:row>
                    <xdr:rowOff>133350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956FF-104C-4794-BC5D-C105BCBDD241}">
  <sheetPr codeName="Sheet15"/>
  <dimension ref="A1:C82"/>
  <sheetViews>
    <sheetView workbookViewId="0">
      <selection activeCell="H8" sqref="H8"/>
    </sheetView>
  </sheetViews>
  <sheetFormatPr defaultRowHeight="14.25"/>
  <cols>
    <col min="1" max="1" width="9" style="877"/>
    <col min="2" max="2" width="17.25" bestFit="1" customWidth="1"/>
    <col min="3" max="3" width="36.5" bestFit="1" customWidth="1"/>
  </cols>
  <sheetData>
    <row r="1" spans="1:3">
      <c r="B1" t="s">
        <v>658</v>
      </c>
      <c r="C1" t="s">
        <v>5485</v>
      </c>
    </row>
    <row r="2" spans="1:3">
      <c r="A2" s="877">
        <v>1</v>
      </c>
      <c r="B2" t="s">
        <v>401</v>
      </c>
      <c r="C2">
        <v>18.885747716895054</v>
      </c>
    </row>
    <row r="3" spans="1:3">
      <c r="A3" s="877">
        <v>2</v>
      </c>
      <c r="B3" t="s">
        <v>424</v>
      </c>
      <c r="C3">
        <v>15.947771689497827</v>
      </c>
    </row>
    <row r="4" spans="1:3">
      <c r="A4" s="877">
        <v>3</v>
      </c>
      <c r="B4" t="s">
        <v>1878</v>
      </c>
      <c r="C4">
        <v>12.228268264840226</v>
      </c>
    </row>
    <row r="5" spans="1:3">
      <c r="A5" s="877">
        <v>4</v>
      </c>
      <c r="B5" t="s">
        <v>713</v>
      </c>
      <c r="C5">
        <v>8.8549851598173372</v>
      </c>
    </row>
    <row r="6" spans="1:3">
      <c r="A6" s="877">
        <v>5</v>
      </c>
      <c r="B6" t="s">
        <v>430</v>
      </c>
      <c r="C6">
        <v>13.929777397260295</v>
      </c>
    </row>
    <row r="7" spans="1:3">
      <c r="A7" s="877">
        <v>6</v>
      </c>
      <c r="B7" t="s">
        <v>432</v>
      </c>
      <c r="C7">
        <v>12.637329908675779</v>
      </c>
    </row>
    <row r="8" spans="1:3">
      <c r="A8" s="877">
        <v>7</v>
      </c>
      <c r="B8" t="s">
        <v>434</v>
      </c>
      <c r="C8">
        <v>16.84327054794521</v>
      </c>
    </row>
    <row r="9" spans="1:3">
      <c r="A9" s="877">
        <v>8</v>
      </c>
      <c r="B9" t="s">
        <v>712</v>
      </c>
      <c r="C9">
        <v>11.992981735159852</v>
      </c>
    </row>
    <row r="10" spans="1:3">
      <c r="A10" s="877">
        <v>9</v>
      </c>
      <c r="B10" t="s">
        <v>440</v>
      </c>
      <c r="C10">
        <v>19.829843607305957</v>
      </c>
    </row>
    <row r="11" spans="1:3">
      <c r="A11" s="877">
        <v>10</v>
      </c>
      <c r="B11" t="s">
        <v>665</v>
      </c>
      <c r="C11">
        <v>15.265450913242002</v>
      </c>
    </row>
    <row r="12" spans="1:3">
      <c r="A12" s="877">
        <v>11</v>
      </c>
      <c r="B12" t="s">
        <v>666</v>
      </c>
      <c r="C12">
        <v>12.051914383561655</v>
      </c>
    </row>
    <row r="13" spans="1:3">
      <c r="A13" s="877">
        <v>12</v>
      </c>
      <c r="B13" t="s">
        <v>667</v>
      </c>
      <c r="C13">
        <v>11.680659817351595</v>
      </c>
    </row>
    <row r="14" spans="1:3">
      <c r="A14" s="877">
        <v>13</v>
      </c>
      <c r="B14" t="s">
        <v>668</v>
      </c>
      <c r="C14">
        <v>9.8685239726026897</v>
      </c>
    </row>
    <row r="15" spans="1:3">
      <c r="A15" s="877">
        <v>14</v>
      </c>
      <c r="B15" t="s">
        <v>454</v>
      </c>
      <c r="C15">
        <v>8.1024851598173573</v>
      </c>
    </row>
    <row r="16" spans="1:3">
      <c r="A16" s="877">
        <v>15</v>
      </c>
      <c r="B16" t="s">
        <v>455</v>
      </c>
      <c r="C16">
        <v>12.622023972602717</v>
      </c>
    </row>
    <row r="17" spans="1:3">
      <c r="A17" s="877">
        <v>16</v>
      </c>
      <c r="B17" t="s">
        <v>457</v>
      </c>
      <c r="C17">
        <v>13.941053652968046</v>
      </c>
    </row>
    <row r="18" spans="1:3">
      <c r="A18" s="877">
        <v>17</v>
      </c>
      <c r="B18" t="s">
        <v>669</v>
      </c>
      <c r="C18">
        <v>16.953245433789967</v>
      </c>
    </row>
    <row r="19" spans="1:3">
      <c r="A19" s="877">
        <v>18</v>
      </c>
      <c r="B19" t="s">
        <v>670</v>
      </c>
      <c r="C19">
        <v>12.832913242009113</v>
      </c>
    </row>
    <row r="20" spans="1:3">
      <c r="A20" s="877">
        <v>19</v>
      </c>
      <c r="B20" t="s">
        <v>671</v>
      </c>
      <c r="C20">
        <v>12.328506849315046</v>
      </c>
    </row>
    <row r="21" spans="1:3">
      <c r="A21" s="877">
        <v>20</v>
      </c>
      <c r="B21" t="s">
        <v>672</v>
      </c>
      <c r="C21">
        <v>16.408621004566161</v>
      </c>
    </row>
    <row r="22" spans="1:3">
      <c r="A22" s="877">
        <v>21</v>
      </c>
      <c r="B22" t="s">
        <v>673</v>
      </c>
      <c r="C22">
        <v>17.793544520547879</v>
      </c>
    </row>
    <row r="23" spans="1:3">
      <c r="A23" s="877">
        <v>22</v>
      </c>
      <c r="B23" t="s">
        <v>675</v>
      </c>
      <c r="C23">
        <v>14.675376712328829</v>
      </c>
    </row>
    <row r="24" spans="1:3">
      <c r="A24" s="877">
        <v>23</v>
      </c>
      <c r="B24" t="s">
        <v>676</v>
      </c>
      <c r="C24">
        <v>13.319256849315058</v>
      </c>
    </row>
    <row r="25" spans="1:3">
      <c r="A25" s="877">
        <v>24</v>
      </c>
      <c r="B25" t="s">
        <v>677</v>
      </c>
      <c r="C25">
        <v>12.812478310502346</v>
      </c>
    </row>
    <row r="26" spans="1:3">
      <c r="A26" s="877">
        <v>25</v>
      </c>
      <c r="B26" t="s">
        <v>469</v>
      </c>
      <c r="C26">
        <v>4.7665993150684836</v>
      </c>
    </row>
    <row r="27" spans="1:3">
      <c r="A27" s="877">
        <v>26</v>
      </c>
      <c r="B27" t="s">
        <v>678</v>
      </c>
      <c r="C27">
        <v>12.73394178082193</v>
      </c>
    </row>
    <row r="28" spans="1:3">
      <c r="A28" s="877">
        <v>27</v>
      </c>
      <c r="B28" t="s">
        <v>679</v>
      </c>
      <c r="C28">
        <v>16.103684931506891</v>
      </c>
    </row>
    <row r="29" spans="1:3">
      <c r="A29" s="877">
        <v>28</v>
      </c>
      <c r="B29" t="s">
        <v>711</v>
      </c>
      <c r="C29">
        <v>14.625863013698634</v>
      </c>
    </row>
    <row r="30" spans="1:3">
      <c r="A30" s="877">
        <v>29</v>
      </c>
      <c r="B30" t="s">
        <v>680</v>
      </c>
      <c r="C30">
        <v>9.5934611872145563</v>
      </c>
    </row>
    <row r="31" spans="1:3">
      <c r="A31" s="877">
        <v>30</v>
      </c>
      <c r="B31" t="s">
        <v>710</v>
      </c>
      <c r="C31">
        <v>9.2221815068493136</v>
      </c>
    </row>
    <row r="32" spans="1:3">
      <c r="A32" s="877">
        <v>31</v>
      </c>
      <c r="B32" t="s">
        <v>475</v>
      </c>
      <c r="C32">
        <v>20.543310502283127</v>
      </c>
    </row>
    <row r="33" spans="1:3">
      <c r="A33" s="877">
        <v>32</v>
      </c>
      <c r="B33" t="s">
        <v>477</v>
      </c>
      <c r="C33">
        <v>11.415607305936069</v>
      </c>
    </row>
    <row r="34" spans="1:3">
      <c r="A34" s="877">
        <v>33</v>
      </c>
      <c r="B34" t="s">
        <v>693</v>
      </c>
      <c r="C34">
        <v>17.08907077625571</v>
      </c>
    </row>
    <row r="35" spans="1:3">
      <c r="A35" s="877">
        <v>34</v>
      </c>
      <c r="B35" t="s">
        <v>681</v>
      </c>
      <c r="C35">
        <v>16.131497716894849</v>
      </c>
    </row>
    <row r="36" spans="1:3">
      <c r="A36" s="877">
        <v>35</v>
      </c>
      <c r="B36" t="s">
        <v>682</v>
      </c>
      <c r="C36">
        <v>17.595615296803601</v>
      </c>
    </row>
    <row r="37" spans="1:3">
      <c r="A37" s="877">
        <v>36</v>
      </c>
      <c r="B37" t="s">
        <v>267</v>
      </c>
      <c r="C37">
        <v>6.088068493150673</v>
      </c>
    </row>
    <row r="38" spans="1:3">
      <c r="A38" s="877">
        <v>37</v>
      </c>
      <c r="B38" t="s">
        <v>487</v>
      </c>
      <c r="C38">
        <v>12.098054794520554</v>
      </c>
    </row>
    <row r="39" spans="1:3">
      <c r="A39" s="877">
        <v>38</v>
      </c>
      <c r="B39" t="s">
        <v>685</v>
      </c>
      <c r="C39">
        <v>10.899462328767113</v>
      </c>
    </row>
    <row r="40" spans="1:3">
      <c r="A40" s="877">
        <v>39</v>
      </c>
      <c r="B40" t="s">
        <v>686</v>
      </c>
      <c r="C40">
        <v>13.839939497716886</v>
      </c>
    </row>
    <row r="41" spans="1:3">
      <c r="A41" s="877">
        <v>40</v>
      </c>
      <c r="B41" t="s">
        <v>687</v>
      </c>
      <c r="C41">
        <v>12.775248858447474</v>
      </c>
    </row>
    <row r="42" spans="1:3">
      <c r="A42" s="877">
        <v>41</v>
      </c>
      <c r="B42" t="s">
        <v>689</v>
      </c>
      <c r="C42">
        <v>15.878984018264806</v>
      </c>
    </row>
    <row r="43" spans="1:3">
      <c r="A43" s="877">
        <v>42</v>
      </c>
      <c r="B43" t="s">
        <v>494</v>
      </c>
      <c r="C43">
        <v>12.294675799086789</v>
      </c>
    </row>
    <row r="44" spans="1:3">
      <c r="A44" s="877">
        <v>43</v>
      </c>
      <c r="B44" t="s">
        <v>690</v>
      </c>
      <c r="C44">
        <v>13.248303652968026</v>
      </c>
    </row>
    <row r="45" spans="1:3">
      <c r="A45" s="877">
        <v>44</v>
      </c>
      <c r="B45" t="s">
        <v>496</v>
      </c>
      <c r="C45">
        <v>13.597868721461223</v>
      </c>
    </row>
    <row r="46" spans="1:3">
      <c r="A46" s="877">
        <v>45</v>
      </c>
      <c r="B46" t="s">
        <v>691</v>
      </c>
      <c r="C46">
        <v>16.770321917808165</v>
      </c>
    </row>
    <row r="47" spans="1:3">
      <c r="A47" s="877">
        <v>46</v>
      </c>
      <c r="B47" t="s">
        <v>683</v>
      </c>
      <c r="C47">
        <v>16.443313926940679</v>
      </c>
    </row>
    <row r="48" spans="1:3">
      <c r="A48" s="877">
        <v>47</v>
      </c>
      <c r="B48" t="s">
        <v>692</v>
      </c>
      <c r="C48">
        <v>16.544091324200952</v>
      </c>
    </row>
    <row r="49" spans="1:3">
      <c r="A49" s="877">
        <v>48</v>
      </c>
      <c r="B49" t="s">
        <v>694</v>
      </c>
      <c r="C49">
        <v>16.998170091324248</v>
      </c>
    </row>
    <row r="50" spans="1:3">
      <c r="A50" s="877">
        <v>49</v>
      </c>
      <c r="B50" t="s">
        <v>695</v>
      </c>
      <c r="C50">
        <v>10.42255593607306</v>
      </c>
    </row>
    <row r="51" spans="1:3">
      <c r="A51" s="877">
        <v>50</v>
      </c>
      <c r="B51" t="s">
        <v>696</v>
      </c>
      <c r="C51">
        <v>11.359718036529726</v>
      </c>
    </row>
    <row r="52" spans="1:3">
      <c r="A52" s="877">
        <v>51</v>
      </c>
      <c r="B52" t="s">
        <v>697</v>
      </c>
      <c r="C52">
        <v>12.702052511415491</v>
      </c>
    </row>
    <row r="53" spans="1:3">
      <c r="A53" s="877">
        <v>52</v>
      </c>
      <c r="B53" t="s">
        <v>506</v>
      </c>
      <c r="C53">
        <v>15.292561643835652</v>
      </c>
    </row>
    <row r="54" spans="1:3">
      <c r="A54" s="877">
        <v>53</v>
      </c>
      <c r="B54" t="s">
        <v>699</v>
      </c>
      <c r="C54">
        <v>17.887924657534207</v>
      </c>
    </row>
    <row r="55" spans="1:3">
      <c r="A55" s="877">
        <v>54</v>
      </c>
      <c r="B55" t="s">
        <v>510</v>
      </c>
      <c r="C55">
        <v>14.563374429223732</v>
      </c>
    </row>
    <row r="56" spans="1:3">
      <c r="A56" s="877">
        <v>55</v>
      </c>
      <c r="B56" t="s">
        <v>511</v>
      </c>
      <c r="C56">
        <v>15.68753082191779</v>
      </c>
    </row>
    <row r="57" spans="1:3">
      <c r="A57" s="877">
        <v>56</v>
      </c>
      <c r="B57" t="s">
        <v>700</v>
      </c>
      <c r="C57">
        <v>16.924189497716924</v>
      </c>
    </row>
    <row r="58" spans="1:3">
      <c r="A58" s="877">
        <v>57</v>
      </c>
      <c r="B58" t="s">
        <v>701</v>
      </c>
      <c r="C58">
        <v>17.151845890410932</v>
      </c>
    </row>
    <row r="59" spans="1:3">
      <c r="A59" s="877">
        <v>58</v>
      </c>
      <c r="B59" t="s">
        <v>702</v>
      </c>
      <c r="C59">
        <v>8.6116084474885959</v>
      </c>
    </row>
    <row r="60" spans="1:3">
      <c r="A60" s="877">
        <v>59</v>
      </c>
      <c r="B60" t="s">
        <v>704</v>
      </c>
      <c r="C60">
        <v>14.72475570776254</v>
      </c>
    </row>
    <row r="61" spans="1:3">
      <c r="A61" s="877">
        <v>60</v>
      </c>
      <c r="B61" t="s">
        <v>520</v>
      </c>
      <c r="C61">
        <v>12.571946347031979</v>
      </c>
    </row>
    <row r="62" spans="1:3">
      <c r="A62" s="877">
        <v>61</v>
      </c>
      <c r="B62" t="s">
        <v>521</v>
      </c>
      <c r="C62">
        <v>17.377621004566194</v>
      </c>
    </row>
    <row r="63" spans="1:3">
      <c r="A63" s="877">
        <v>62</v>
      </c>
      <c r="B63" t="s">
        <v>705</v>
      </c>
      <c r="C63">
        <v>11.029659817351574</v>
      </c>
    </row>
    <row r="64" spans="1:3">
      <c r="A64" s="877">
        <v>63</v>
      </c>
      <c r="B64" t="s">
        <v>703</v>
      </c>
      <c r="C64">
        <v>18.041269406392672</v>
      </c>
    </row>
    <row r="65" spans="1:3">
      <c r="A65" s="877">
        <v>64</v>
      </c>
      <c r="B65" t="s">
        <v>706</v>
      </c>
      <c r="C65">
        <v>12.776906392694075</v>
      </c>
    </row>
    <row r="66" spans="1:3">
      <c r="A66" s="877">
        <v>65</v>
      </c>
      <c r="B66" t="s">
        <v>525</v>
      </c>
      <c r="C66">
        <v>9.3582990867579703</v>
      </c>
    </row>
    <row r="67" spans="1:3">
      <c r="A67" s="877">
        <v>66</v>
      </c>
      <c r="B67" t="s">
        <v>527</v>
      </c>
      <c r="C67">
        <v>9.6716118721461068</v>
      </c>
    </row>
    <row r="68" spans="1:3">
      <c r="A68" s="877">
        <v>67</v>
      </c>
      <c r="B68" t="s">
        <v>528</v>
      </c>
      <c r="C68">
        <v>14.297839041095868</v>
      </c>
    </row>
    <row r="69" spans="1:3">
      <c r="A69" s="877">
        <v>68</v>
      </c>
      <c r="B69" t="s">
        <v>429</v>
      </c>
      <c r="C69">
        <v>13.391506849315077</v>
      </c>
    </row>
    <row r="70" spans="1:3">
      <c r="A70" s="877">
        <v>69</v>
      </c>
      <c r="B70" t="s">
        <v>447</v>
      </c>
      <c r="C70">
        <v>8.2563630136986585</v>
      </c>
    </row>
    <row r="71" spans="1:3">
      <c r="A71" s="877">
        <v>70</v>
      </c>
      <c r="B71" t="s">
        <v>483</v>
      </c>
      <c r="C71">
        <v>13.37202397260276</v>
      </c>
    </row>
    <row r="72" spans="1:3">
      <c r="A72" s="877">
        <v>71</v>
      </c>
      <c r="B72" t="s">
        <v>489</v>
      </c>
      <c r="C72">
        <v>13.949065068493127</v>
      </c>
    </row>
    <row r="73" spans="1:3">
      <c r="A73" s="877">
        <v>72</v>
      </c>
      <c r="B73" t="s">
        <v>445</v>
      </c>
      <c r="C73">
        <v>18.217485159817329</v>
      </c>
    </row>
    <row r="74" spans="1:3">
      <c r="A74" s="877">
        <v>73</v>
      </c>
      <c r="B74" t="s">
        <v>708</v>
      </c>
      <c r="C74">
        <v>9.2897511415525322</v>
      </c>
    </row>
    <row r="75" spans="1:3">
      <c r="A75" s="877">
        <v>74</v>
      </c>
      <c r="B75" t="s">
        <v>444</v>
      </c>
      <c r="C75">
        <v>12.332815068493126</v>
      </c>
    </row>
    <row r="76" spans="1:3">
      <c r="A76" s="877">
        <v>75</v>
      </c>
      <c r="B76" t="s">
        <v>436</v>
      </c>
      <c r="C76">
        <v>7.3784200913242257</v>
      </c>
    </row>
    <row r="77" spans="1:3">
      <c r="A77" s="877">
        <v>76</v>
      </c>
      <c r="B77" t="s">
        <v>709</v>
      </c>
      <c r="C77">
        <v>14.428192922374441</v>
      </c>
    </row>
    <row r="78" spans="1:3">
      <c r="A78" s="877">
        <v>77</v>
      </c>
      <c r="B78" t="s">
        <v>526</v>
      </c>
      <c r="C78">
        <v>15.142506849315076</v>
      </c>
    </row>
    <row r="79" spans="1:3">
      <c r="A79" s="877">
        <v>78</v>
      </c>
      <c r="B79" t="s">
        <v>684</v>
      </c>
      <c r="C79">
        <v>15.03711643835614</v>
      </c>
    </row>
    <row r="80" spans="1:3">
      <c r="A80" s="877">
        <v>79</v>
      </c>
      <c r="B80" t="s">
        <v>688</v>
      </c>
      <c r="C80">
        <v>16.098977168949773</v>
      </c>
    </row>
    <row r="81" spans="1:3">
      <c r="A81" s="877">
        <v>80</v>
      </c>
      <c r="B81" t="s">
        <v>698</v>
      </c>
      <c r="C81">
        <v>18.572534246575273</v>
      </c>
    </row>
    <row r="82" spans="1:3">
      <c r="A82" s="877">
        <v>81</v>
      </c>
      <c r="B82" t="s">
        <v>674</v>
      </c>
      <c r="C82">
        <v>13.185095890410963</v>
      </c>
    </row>
  </sheetData>
  <autoFilter ref="A1:C1" xr:uid="{DF9956FF-104C-4794-BC5D-C105BCBDD241}">
    <sortState xmlns:xlrd2="http://schemas.microsoft.com/office/spreadsheetml/2017/richdata2" ref="A2:C82">
      <sortCondition ref="A1"/>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9441" r:id="rId3" name="Button 1">
              <controlPr defaultSize="0" print="0" autoFill="0" autoPict="0" macro="[0]!Dugme1_Tikla">
                <anchor moveWithCells="1" sizeWithCells="1">
                  <from>
                    <xdr:col>5</xdr:col>
                    <xdr:colOff>409575</xdr:colOff>
                    <xdr:row>0</xdr:row>
                    <xdr:rowOff>152400</xdr:rowOff>
                  </from>
                  <to>
                    <xdr:col>8</xdr:col>
                    <xdr:colOff>438150</xdr:colOff>
                    <xdr:row>2</xdr:row>
                    <xdr:rowOff>161925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F6F4-C98D-45A4-A9CA-2DE4D0CA5CCD}">
  <sheetPr codeName="Sheet16"/>
  <dimension ref="A1:B84"/>
  <sheetViews>
    <sheetView workbookViewId="0"/>
  </sheetViews>
  <sheetFormatPr defaultRowHeight="14.25"/>
  <cols>
    <col min="1" max="1" width="17.25" bestFit="1" customWidth="1"/>
    <col min="2" max="2" width="32" bestFit="1" customWidth="1"/>
  </cols>
  <sheetData>
    <row r="1" spans="1:2">
      <c r="A1" t="s">
        <v>5487</v>
      </c>
    </row>
    <row r="3" spans="1:2">
      <c r="A3" t="s">
        <v>658</v>
      </c>
      <c r="B3" t="s">
        <v>5486</v>
      </c>
    </row>
    <row r="4" spans="1:2">
      <c r="A4" t="s">
        <v>401</v>
      </c>
      <c r="B4">
        <v>2.5566198630137125</v>
      </c>
    </row>
    <row r="5" spans="1:2">
      <c r="A5" t="s">
        <v>424</v>
      </c>
      <c r="B5">
        <v>2.5988219178082281</v>
      </c>
    </row>
    <row r="6" spans="1:2">
      <c r="A6" t="s">
        <v>1878</v>
      </c>
      <c r="B6">
        <v>2.3620422374429242</v>
      </c>
    </row>
    <row r="7" spans="1:2">
      <c r="A7" t="s">
        <v>713</v>
      </c>
      <c r="B7">
        <v>2.0773150684931538</v>
      </c>
    </row>
    <row r="8" spans="1:2">
      <c r="A8" t="s">
        <v>429</v>
      </c>
      <c r="B8">
        <v>2.3471541095890318</v>
      </c>
    </row>
    <row r="9" spans="1:2">
      <c r="A9" t="s">
        <v>430</v>
      </c>
      <c r="B9">
        <v>1.9515114155251139</v>
      </c>
    </row>
    <row r="10" spans="1:2">
      <c r="A10" t="s">
        <v>432</v>
      </c>
      <c r="B10">
        <v>2.4643059360730537</v>
      </c>
    </row>
    <row r="11" spans="1:2">
      <c r="A11" t="s">
        <v>434</v>
      </c>
      <c r="B11">
        <v>2.8039920091324242</v>
      </c>
    </row>
    <row r="12" spans="1:2">
      <c r="A12" t="s">
        <v>436</v>
      </c>
      <c r="B12">
        <v>2.1945673515981698</v>
      </c>
    </row>
    <row r="13" spans="1:2">
      <c r="A13" t="s">
        <v>712</v>
      </c>
      <c r="B13">
        <v>1.6573424657534277</v>
      </c>
    </row>
    <row r="14" spans="1:2">
      <c r="A14" t="s">
        <v>440</v>
      </c>
      <c r="B14">
        <v>2.0842933789954228</v>
      </c>
    </row>
    <row r="15" spans="1:2">
      <c r="A15" t="s">
        <v>665</v>
      </c>
      <c r="B15">
        <v>2.736458904109587</v>
      </c>
    </row>
    <row r="16" spans="1:2">
      <c r="A16" t="s">
        <v>444</v>
      </c>
      <c r="B16">
        <v>2.0842534246575353</v>
      </c>
    </row>
    <row r="17" spans="1:2">
      <c r="A17" t="s">
        <v>445</v>
      </c>
      <c r="B17">
        <v>2.2791392694063917</v>
      </c>
    </row>
    <row r="18" spans="1:2">
      <c r="A18" t="s">
        <v>447</v>
      </c>
      <c r="B18">
        <v>2.0779726027397274</v>
      </c>
    </row>
    <row r="19" spans="1:2">
      <c r="A19" t="s">
        <v>666</v>
      </c>
      <c r="B19">
        <v>2.4941735159817298</v>
      </c>
    </row>
    <row r="20" spans="1:2">
      <c r="A20" t="s">
        <v>667</v>
      </c>
      <c r="B20">
        <v>2.3592671232876681</v>
      </c>
    </row>
    <row r="21" spans="1:2">
      <c r="A21" t="s">
        <v>668</v>
      </c>
      <c r="B21">
        <v>2.2697751141552431</v>
      </c>
    </row>
    <row r="22" spans="1:2">
      <c r="A22" t="s">
        <v>454</v>
      </c>
      <c r="B22">
        <v>2.2748812785388104</v>
      </c>
    </row>
    <row r="23" spans="1:2">
      <c r="A23" t="s">
        <v>455</v>
      </c>
      <c r="B23">
        <v>2.1663710045662121</v>
      </c>
    </row>
    <row r="24" spans="1:2">
      <c r="A24" t="s">
        <v>457</v>
      </c>
      <c r="B24">
        <v>2.271220319634712</v>
      </c>
    </row>
    <row r="25" spans="1:2">
      <c r="A25" t="s">
        <v>669</v>
      </c>
      <c r="B25">
        <v>4.0408961187214425</v>
      </c>
    </row>
    <row r="26" spans="1:2">
      <c r="A26" t="s">
        <v>670</v>
      </c>
      <c r="B26">
        <v>2.1977614155251173</v>
      </c>
    </row>
    <row r="27" spans="1:2">
      <c r="A27" t="s">
        <v>671</v>
      </c>
      <c r="B27">
        <v>2.0485045662100467</v>
      </c>
    </row>
    <row r="28" spans="1:2">
      <c r="A28" t="s">
        <v>672</v>
      </c>
      <c r="B28">
        <v>2.1946769406392721</v>
      </c>
    </row>
    <row r="29" spans="1:2">
      <c r="A29" t="s">
        <v>673</v>
      </c>
      <c r="B29">
        <v>2.2746552511415548</v>
      </c>
    </row>
    <row r="30" spans="1:2">
      <c r="A30" t="s">
        <v>674</v>
      </c>
      <c r="B30">
        <v>2.0627968036529651</v>
      </c>
    </row>
    <row r="31" spans="1:2">
      <c r="A31" t="s">
        <v>675</v>
      </c>
      <c r="B31">
        <v>3.1953196347032025</v>
      </c>
    </row>
    <row r="32" spans="1:2">
      <c r="A32" t="s">
        <v>676</v>
      </c>
      <c r="B32">
        <v>2.1449543378995308</v>
      </c>
    </row>
    <row r="33" spans="1:2">
      <c r="A33" t="s">
        <v>677</v>
      </c>
      <c r="B33">
        <v>1.9022146118721497</v>
      </c>
    </row>
    <row r="34" spans="1:2">
      <c r="A34" t="s">
        <v>469</v>
      </c>
      <c r="B34">
        <v>2.5020376712328813</v>
      </c>
    </row>
    <row r="35" spans="1:2">
      <c r="A35" t="s">
        <v>678</v>
      </c>
      <c r="B35">
        <v>2.4216689497716954</v>
      </c>
    </row>
    <row r="36" spans="1:2">
      <c r="A36" t="s">
        <v>679</v>
      </c>
      <c r="B36">
        <v>3.5216529680365358</v>
      </c>
    </row>
    <row r="37" spans="1:2">
      <c r="A37" t="s">
        <v>711</v>
      </c>
      <c r="B37">
        <v>2.3368744292237369</v>
      </c>
    </row>
    <row r="38" spans="1:2">
      <c r="A38" t="s">
        <v>680</v>
      </c>
      <c r="B38">
        <v>2.1902831050228215</v>
      </c>
    </row>
    <row r="39" spans="1:2">
      <c r="A39" t="s">
        <v>710</v>
      </c>
      <c r="B39">
        <v>2.11842465753424</v>
      </c>
    </row>
    <row r="40" spans="1:2">
      <c r="A40" t="s">
        <v>475</v>
      </c>
      <c r="B40">
        <v>2.5449269406392623</v>
      </c>
    </row>
    <row r="41" spans="1:2">
      <c r="A41" t="s">
        <v>709</v>
      </c>
      <c r="B41">
        <v>1.5556735159817359</v>
      </c>
    </row>
    <row r="42" spans="1:2">
      <c r="A42" t="s">
        <v>477</v>
      </c>
      <c r="B42">
        <v>2.1242762557077648</v>
      </c>
    </row>
    <row r="43" spans="1:2">
      <c r="A43" t="s">
        <v>681</v>
      </c>
      <c r="B43">
        <v>3.809223744292221</v>
      </c>
    </row>
    <row r="44" spans="1:2">
      <c r="A44" t="s">
        <v>682</v>
      </c>
      <c r="B44">
        <v>2.8183276255707721</v>
      </c>
    </row>
    <row r="45" spans="1:2">
      <c r="A45" t="s">
        <v>683</v>
      </c>
      <c r="B45">
        <v>2.359708904109576</v>
      </c>
    </row>
    <row r="46" spans="1:2">
      <c r="A46" t="s">
        <v>684</v>
      </c>
      <c r="B46">
        <v>2.2780159817351535</v>
      </c>
    </row>
    <row r="47" spans="1:2">
      <c r="A47" t="s">
        <v>483</v>
      </c>
      <c r="B47">
        <v>2.8607043378995418</v>
      </c>
    </row>
    <row r="48" spans="1:2">
      <c r="A48" t="s">
        <v>267</v>
      </c>
      <c r="B48">
        <v>2.2220810502283119</v>
      </c>
    </row>
    <row r="49" spans="1:2">
      <c r="A49" t="s">
        <v>487</v>
      </c>
      <c r="B49">
        <v>2.1494851598173517</v>
      </c>
    </row>
    <row r="50" spans="1:2">
      <c r="A50" t="s">
        <v>685</v>
      </c>
      <c r="B50">
        <v>2.5364178082191762</v>
      </c>
    </row>
    <row r="51" spans="1:2">
      <c r="A51" t="s">
        <v>489</v>
      </c>
      <c r="B51">
        <v>2.7252089041096017</v>
      </c>
    </row>
    <row r="52" spans="1:2">
      <c r="A52" t="s">
        <v>686</v>
      </c>
      <c r="B52">
        <v>3.3711278538812866</v>
      </c>
    </row>
    <row r="53" spans="1:2">
      <c r="A53" t="s">
        <v>687</v>
      </c>
      <c r="B53">
        <v>2.7438744292237436</v>
      </c>
    </row>
    <row r="54" spans="1:2">
      <c r="A54" t="s">
        <v>688</v>
      </c>
      <c r="B54">
        <v>3.1611780821917863</v>
      </c>
    </row>
    <row r="55" spans="1:2">
      <c r="A55" t="s">
        <v>689</v>
      </c>
      <c r="B55">
        <v>2.1734326484018207</v>
      </c>
    </row>
    <row r="56" spans="1:2">
      <c r="A56" t="s">
        <v>494</v>
      </c>
      <c r="B56">
        <v>3.1044988584474895</v>
      </c>
    </row>
    <row r="57" spans="1:2">
      <c r="A57" t="s">
        <v>690</v>
      </c>
      <c r="B57">
        <v>2.4525673515981792</v>
      </c>
    </row>
    <row r="58" spans="1:2">
      <c r="A58" t="s">
        <v>496</v>
      </c>
      <c r="B58">
        <v>2.3324680365296828</v>
      </c>
    </row>
    <row r="59" spans="1:2">
      <c r="A59" t="s">
        <v>691</v>
      </c>
      <c r="B59">
        <v>2.3838595890411072</v>
      </c>
    </row>
    <row r="60" spans="1:2">
      <c r="A60" t="s">
        <v>692</v>
      </c>
      <c r="B60">
        <v>2.4715194063926931</v>
      </c>
    </row>
    <row r="61" spans="1:2">
      <c r="A61" t="s">
        <v>693</v>
      </c>
      <c r="B61">
        <v>3.4308744292237559</v>
      </c>
    </row>
    <row r="62" spans="1:2">
      <c r="A62" t="s">
        <v>694</v>
      </c>
      <c r="B62">
        <v>2.6038162100456628</v>
      </c>
    </row>
    <row r="63" spans="1:2">
      <c r="A63" t="s">
        <v>695</v>
      </c>
      <c r="B63">
        <v>2.1079360730593648</v>
      </c>
    </row>
    <row r="64" spans="1:2">
      <c r="A64" t="s">
        <v>696</v>
      </c>
      <c r="B64">
        <v>2.8708390410958962</v>
      </c>
    </row>
    <row r="65" spans="1:2">
      <c r="A65" t="s">
        <v>697</v>
      </c>
      <c r="B65">
        <v>2.6234497716895011</v>
      </c>
    </row>
    <row r="66" spans="1:2">
      <c r="A66" t="s">
        <v>506</v>
      </c>
      <c r="B66">
        <v>2.6012602739725974</v>
      </c>
    </row>
    <row r="67" spans="1:2">
      <c r="A67" t="s">
        <v>698</v>
      </c>
      <c r="B67">
        <v>2.2060136986301373</v>
      </c>
    </row>
    <row r="68" spans="1:2">
      <c r="A68" t="s">
        <v>699</v>
      </c>
      <c r="B68">
        <v>1.7750582191780897</v>
      </c>
    </row>
    <row r="69" spans="1:2">
      <c r="A69" t="s">
        <v>510</v>
      </c>
      <c r="B69">
        <v>2.0856130136986319</v>
      </c>
    </row>
    <row r="70" spans="1:2">
      <c r="A70" t="s">
        <v>511</v>
      </c>
      <c r="B70">
        <v>2.458035388127862</v>
      </c>
    </row>
    <row r="71" spans="1:2">
      <c r="A71" t="s">
        <v>700</v>
      </c>
      <c r="B71">
        <v>2.0751358447488539</v>
      </c>
    </row>
    <row r="72" spans="1:2">
      <c r="A72" t="s">
        <v>701</v>
      </c>
      <c r="B72">
        <v>4.7725353881278609</v>
      </c>
    </row>
    <row r="73" spans="1:2">
      <c r="A73" t="s">
        <v>702</v>
      </c>
      <c r="B73">
        <v>2.9533367579908645</v>
      </c>
    </row>
    <row r="74" spans="1:2">
      <c r="A74" t="s">
        <v>703</v>
      </c>
      <c r="B74">
        <v>2.8290799086758098</v>
      </c>
    </row>
    <row r="75" spans="1:2">
      <c r="A75" t="s">
        <v>708</v>
      </c>
      <c r="B75">
        <v>2.0124794520547975</v>
      </c>
    </row>
    <row r="76" spans="1:2">
      <c r="A76" t="s">
        <v>704</v>
      </c>
      <c r="B76">
        <v>4.4649029680365206</v>
      </c>
    </row>
    <row r="77" spans="1:2">
      <c r="A77" t="s">
        <v>520</v>
      </c>
      <c r="B77">
        <v>2.4670559360730566</v>
      </c>
    </row>
    <row r="78" spans="1:2">
      <c r="A78" t="s">
        <v>521</v>
      </c>
      <c r="B78">
        <v>2.0015091324200918</v>
      </c>
    </row>
    <row r="79" spans="1:2">
      <c r="A79" t="s">
        <v>705</v>
      </c>
      <c r="B79">
        <v>2.2155570776255629</v>
      </c>
    </row>
    <row r="80" spans="1:2">
      <c r="A80" t="s">
        <v>706</v>
      </c>
      <c r="B80">
        <v>2.5395799086757949</v>
      </c>
    </row>
    <row r="81" spans="1:2">
      <c r="A81" t="s">
        <v>525</v>
      </c>
      <c r="B81">
        <v>2.071590182648396</v>
      </c>
    </row>
    <row r="82" spans="1:2">
      <c r="A82" t="s">
        <v>526</v>
      </c>
      <c r="B82">
        <v>2.4700696347032043</v>
      </c>
    </row>
    <row r="83" spans="1:2">
      <c r="A83" t="s">
        <v>527</v>
      </c>
      <c r="B83">
        <v>3.0816381278538714</v>
      </c>
    </row>
    <row r="84" spans="1:2">
      <c r="A84" t="s">
        <v>528</v>
      </c>
      <c r="B84">
        <v>2.5918744292237377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Düğme1_Tıkla">
                <anchor moveWithCells="1" sizeWithCells="1">
                  <from>
                    <xdr:col>2</xdr:col>
                    <xdr:colOff>180975</xdr:colOff>
                    <xdr:row>1</xdr:row>
                    <xdr:rowOff>133350</xdr:rowOff>
                  </from>
                  <to>
                    <xdr:col>5</xdr:col>
                    <xdr:colOff>209550</xdr:colOff>
                    <xdr:row>3</xdr:row>
                    <xdr:rowOff>142875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7C88F-B342-44F9-9759-C8FAF86BCB0A}">
  <sheetPr codeName="Sheet17"/>
  <dimension ref="A3:F84"/>
  <sheetViews>
    <sheetView workbookViewId="0">
      <selection activeCell="J13" sqref="J13"/>
    </sheetView>
  </sheetViews>
  <sheetFormatPr defaultRowHeight="14.25"/>
  <cols>
    <col min="1" max="1" width="9" style="878"/>
    <col min="2" max="2" width="17.25" bestFit="1" customWidth="1"/>
    <col min="3" max="3" width="23.25" bestFit="1" customWidth="1"/>
  </cols>
  <sheetData>
    <row r="3" spans="1:6">
      <c r="B3" t="s">
        <v>658</v>
      </c>
      <c r="C3" t="s">
        <v>5488</v>
      </c>
    </row>
    <row r="4" spans="1:6">
      <c r="A4" s="878">
        <v>1</v>
      </c>
      <c r="B4" t="s">
        <v>401</v>
      </c>
      <c r="C4">
        <v>64.053485159817185</v>
      </c>
      <c r="E4">
        <v>64.053485159817185</v>
      </c>
      <c r="F4">
        <f>E4-C4</f>
        <v>0</v>
      </c>
    </row>
    <row r="5" spans="1:6">
      <c r="A5" s="878">
        <v>2</v>
      </c>
      <c r="B5" t="s">
        <v>424</v>
      </c>
      <c r="C5">
        <v>54.098456621004622</v>
      </c>
      <c r="E5">
        <v>54.098456621004622</v>
      </c>
      <c r="F5" s="878">
        <f t="shared" ref="F5:F68" si="0">E5-C5</f>
        <v>0</v>
      </c>
    </row>
    <row r="6" spans="1:6">
      <c r="A6" s="878">
        <v>3</v>
      </c>
      <c r="B6" t="s">
        <v>1878</v>
      </c>
      <c r="C6">
        <v>66.772124429223553</v>
      </c>
      <c r="E6">
        <v>66.772124429223553</v>
      </c>
      <c r="F6" s="878">
        <f t="shared" si="0"/>
        <v>0</v>
      </c>
    </row>
    <row r="7" spans="1:6">
      <c r="A7" s="878">
        <v>4</v>
      </c>
      <c r="B7" t="s">
        <v>713</v>
      </c>
      <c r="C7">
        <v>69.873146118721451</v>
      </c>
      <c r="E7">
        <v>69.873146118721451</v>
      </c>
      <c r="F7" s="878">
        <f t="shared" si="0"/>
        <v>0</v>
      </c>
    </row>
    <row r="8" spans="1:6">
      <c r="A8" s="878">
        <v>5</v>
      </c>
      <c r="B8" t="s">
        <v>430</v>
      </c>
      <c r="C8">
        <v>75.156900684931074</v>
      </c>
      <c r="E8">
        <v>75.156900684931074</v>
      </c>
      <c r="F8" s="878">
        <f t="shared" si="0"/>
        <v>0</v>
      </c>
    </row>
    <row r="9" spans="1:6">
      <c r="A9" s="878">
        <v>6</v>
      </c>
      <c r="B9" t="s">
        <v>432</v>
      </c>
      <c r="C9">
        <v>64.143899543379177</v>
      </c>
      <c r="E9">
        <v>64.143899543379177</v>
      </c>
      <c r="F9" s="878">
        <f t="shared" si="0"/>
        <v>0</v>
      </c>
    </row>
    <row r="10" spans="1:6">
      <c r="A10" s="878">
        <v>7</v>
      </c>
      <c r="B10" t="s">
        <v>434</v>
      </c>
      <c r="C10">
        <v>62.424555936072714</v>
      </c>
      <c r="E10">
        <v>62.424555936072714</v>
      </c>
      <c r="F10" s="878">
        <f t="shared" si="0"/>
        <v>0</v>
      </c>
    </row>
    <row r="11" spans="1:6">
      <c r="A11" s="878">
        <v>8</v>
      </c>
      <c r="B11" t="s">
        <v>712</v>
      </c>
      <c r="C11">
        <v>79.82172831050201</v>
      </c>
      <c r="E11">
        <v>79.82172831050201</v>
      </c>
      <c r="F11" s="878">
        <f t="shared" si="0"/>
        <v>0</v>
      </c>
    </row>
    <row r="12" spans="1:6">
      <c r="A12" s="878">
        <v>9</v>
      </c>
      <c r="B12" t="s">
        <v>440</v>
      </c>
      <c r="C12">
        <v>61.218340182648369</v>
      </c>
      <c r="E12">
        <v>61.218340182648369</v>
      </c>
      <c r="F12" s="878">
        <f t="shared" si="0"/>
        <v>0</v>
      </c>
    </row>
    <row r="13" spans="1:6">
      <c r="A13" s="878">
        <v>10</v>
      </c>
      <c r="B13" t="s">
        <v>665</v>
      </c>
      <c r="C13">
        <v>73.196204337899673</v>
      </c>
      <c r="E13">
        <v>73.196204337899673</v>
      </c>
      <c r="F13" s="878">
        <f t="shared" si="0"/>
        <v>0</v>
      </c>
    </row>
    <row r="14" spans="1:6">
      <c r="A14" s="878">
        <v>11</v>
      </c>
      <c r="B14" t="s">
        <v>666</v>
      </c>
      <c r="C14">
        <v>72.542912100456618</v>
      </c>
      <c r="E14">
        <v>72.542912100456618</v>
      </c>
      <c r="F14" s="878">
        <f t="shared" si="0"/>
        <v>0</v>
      </c>
    </row>
    <row r="15" spans="1:6">
      <c r="A15" s="878">
        <v>12</v>
      </c>
      <c r="B15" t="s">
        <v>667</v>
      </c>
      <c r="C15">
        <v>59.524648401826411</v>
      </c>
      <c r="E15">
        <v>59.524648401826411</v>
      </c>
      <c r="F15" s="878">
        <f t="shared" si="0"/>
        <v>0</v>
      </c>
    </row>
    <row r="16" spans="1:6">
      <c r="A16" s="878">
        <v>13</v>
      </c>
      <c r="B16" t="s">
        <v>668</v>
      </c>
      <c r="C16">
        <v>57.284672374428929</v>
      </c>
      <c r="E16">
        <v>57.284672374428929</v>
      </c>
      <c r="F16" s="878">
        <f t="shared" si="0"/>
        <v>0</v>
      </c>
    </row>
    <row r="17" spans="1:6">
      <c r="A17" s="878">
        <v>14</v>
      </c>
      <c r="B17" t="s">
        <v>454</v>
      </c>
      <c r="C17">
        <v>74.623344748858273</v>
      </c>
      <c r="E17">
        <v>74.623344748858273</v>
      </c>
      <c r="F17" s="878">
        <f t="shared" si="0"/>
        <v>0</v>
      </c>
    </row>
    <row r="18" spans="1:6">
      <c r="A18" s="878">
        <v>15</v>
      </c>
      <c r="B18" t="s">
        <v>455</v>
      </c>
      <c r="C18">
        <v>62.815294520548115</v>
      </c>
      <c r="E18">
        <v>62.815294520548115</v>
      </c>
      <c r="F18" s="878">
        <f t="shared" si="0"/>
        <v>0</v>
      </c>
    </row>
    <row r="19" spans="1:6">
      <c r="A19" s="878">
        <v>16</v>
      </c>
      <c r="B19" t="s">
        <v>457</v>
      </c>
      <c r="C19">
        <v>75.221421232876693</v>
      </c>
      <c r="E19">
        <v>75.221421232876693</v>
      </c>
      <c r="F19" s="878">
        <f t="shared" si="0"/>
        <v>0</v>
      </c>
    </row>
    <row r="20" spans="1:6">
      <c r="A20" s="878">
        <v>17</v>
      </c>
      <c r="B20" t="s">
        <v>669</v>
      </c>
      <c r="C20">
        <v>77.014178082191563</v>
      </c>
      <c r="E20">
        <v>77.014178082191563</v>
      </c>
      <c r="F20" s="878">
        <f t="shared" si="0"/>
        <v>0</v>
      </c>
    </row>
    <row r="21" spans="1:6">
      <c r="A21" s="878">
        <v>18</v>
      </c>
      <c r="B21" t="s">
        <v>670</v>
      </c>
      <c r="C21">
        <v>70.699085616438495</v>
      </c>
      <c r="E21">
        <v>70.699085616438495</v>
      </c>
      <c r="F21" s="878">
        <f t="shared" si="0"/>
        <v>0</v>
      </c>
    </row>
    <row r="22" spans="1:6">
      <c r="A22" s="878">
        <v>19</v>
      </c>
      <c r="B22" t="s">
        <v>671</v>
      </c>
      <c r="C22">
        <v>68.439480593607158</v>
      </c>
      <c r="E22">
        <v>68.439480593607158</v>
      </c>
      <c r="F22" s="878">
        <f t="shared" si="0"/>
        <v>0</v>
      </c>
    </row>
    <row r="23" spans="1:6">
      <c r="A23" s="878">
        <v>20</v>
      </c>
      <c r="B23" t="s">
        <v>672</v>
      </c>
      <c r="C23">
        <v>57.600303652968194</v>
      </c>
      <c r="E23">
        <v>57.600303652968194</v>
      </c>
      <c r="F23" s="878">
        <f t="shared" si="0"/>
        <v>0</v>
      </c>
    </row>
    <row r="24" spans="1:6">
      <c r="A24" s="878">
        <v>21</v>
      </c>
      <c r="B24" t="s">
        <v>673</v>
      </c>
      <c r="C24">
        <v>48.578922374429119</v>
      </c>
      <c r="E24">
        <v>48.578922374429119</v>
      </c>
      <c r="F24" s="878">
        <f t="shared" si="0"/>
        <v>0</v>
      </c>
    </row>
    <row r="25" spans="1:6">
      <c r="A25" s="878">
        <v>22</v>
      </c>
      <c r="B25" t="s">
        <v>675</v>
      </c>
      <c r="C25">
        <v>75.147426940639534</v>
      </c>
      <c r="E25">
        <v>75.147426940639534</v>
      </c>
      <c r="F25" s="878">
        <f t="shared" si="0"/>
        <v>0</v>
      </c>
    </row>
    <row r="26" spans="1:6">
      <c r="A26" s="878">
        <v>23</v>
      </c>
      <c r="B26" t="s">
        <v>676</v>
      </c>
      <c r="C26">
        <v>54.952720319634501</v>
      </c>
      <c r="E26">
        <v>54.952720319634501</v>
      </c>
      <c r="F26" s="878">
        <f t="shared" si="0"/>
        <v>0</v>
      </c>
    </row>
    <row r="27" spans="1:6">
      <c r="A27" s="878">
        <v>24</v>
      </c>
      <c r="B27" t="s">
        <v>677</v>
      </c>
      <c r="C27">
        <v>69.63537328767103</v>
      </c>
      <c r="E27">
        <v>69.63537328767103</v>
      </c>
      <c r="F27" s="878">
        <f t="shared" si="0"/>
        <v>0</v>
      </c>
    </row>
    <row r="28" spans="1:6">
      <c r="A28" s="878">
        <v>25</v>
      </c>
      <c r="B28" t="s">
        <v>469</v>
      </c>
      <c r="C28">
        <v>70.059675799086619</v>
      </c>
      <c r="E28">
        <v>70.059675799086619</v>
      </c>
      <c r="F28" s="878">
        <f t="shared" si="0"/>
        <v>0</v>
      </c>
    </row>
    <row r="29" spans="1:6">
      <c r="A29" s="878">
        <v>26</v>
      </c>
      <c r="B29" t="s">
        <v>678</v>
      </c>
      <c r="C29">
        <v>72.944961187214389</v>
      </c>
      <c r="E29">
        <v>72.944961187214389</v>
      </c>
      <c r="F29" s="878">
        <f t="shared" si="0"/>
        <v>0</v>
      </c>
    </row>
    <row r="30" spans="1:6">
      <c r="A30" s="878">
        <v>27</v>
      </c>
      <c r="B30" t="s">
        <v>679</v>
      </c>
      <c r="C30">
        <v>57.63893949771699</v>
      </c>
      <c r="E30">
        <v>57.63893949771699</v>
      </c>
      <c r="F30" s="878">
        <f t="shared" si="0"/>
        <v>0</v>
      </c>
    </row>
    <row r="31" spans="1:6">
      <c r="A31" s="878">
        <v>28</v>
      </c>
      <c r="B31" t="s">
        <v>711</v>
      </c>
      <c r="C31">
        <v>82.476667808219119</v>
      </c>
      <c r="E31">
        <v>82.476667808219119</v>
      </c>
      <c r="F31" s="878">
        <f t="shared" si="0"/>
        <v>0</v>
      </c>
    </row>
    <row r="32" spans="1:6">
      <c r="A32" s="878">
        <v>29</v>
      </c>
      <c r="B32" t="s">
        <v>680</v>
      </c>
      <c r="C32">
        <v>81.826863013698585</v>
      </c>
      <c r="E32">
        <v>81.826863013698585</v>
      </c>
      <c r="F32" s="878">
        <f t="shared" si="0"/>
        <v>0</v>
      </c>
    </row>
    <row r="33" spans="1:6">
      <c r="A33" s="878">
        <v>30</v>
      </c>
      <c r="B33" t="s">
        <v>710</v>
      </c>
      <c r="C33">
        <v>59.20465068493133</v>
      </c>
      <c r="E33">
        <v>59.20465068493133</v>
      </c>
      <c r="F33" s="878">
        <f t="shared" si="0"/>
        <v>0</v>
      </c>
    </row>
    <row r="34" spans="1:6">
      <c r="A34" s="878">
        <v>31</v>
      </c>
      <c r="B34" t="s">
        <v>475</v>
      </c>
      <c r="C34">
        <v>64.37471917808206</v>
      </c>
      <c r="E34">
        <v>64.37471917808206</v>
      </c>
      <c r="F34" s="878">
        <f t="shared" si="0"/>
        <v>0</v>
      </c>
    </row>
    <row r="35" spans="1:6">
      <c r="A35" s="878">
        <v>32</v>
      </c>
      <c r="B35" t="s">
        <v>477</v>
      </c>
      <c r="C35">
        <v>62.893633561643917</v>
      </c>
      <c r="E35">
        <v>62.893633561643917</v>
      </c>
      <c r="F35" s="878">
        <f t="shared" si="0"/>
        <v>0</v>
      </c>
    </row>
    <row r="36" spans="1:6">
      <c r="A36" s="878">
        <v>33</v>
      </c>
      <c r="B36" t="s">
        <v>693</v>
      </c>
      <c r="C36">
        <v>65.553157534246566</v>
      </c>
      <c r="E36">
        <v>65.553157534246566</v>
      </c>
      <c r="F36" s="878">
        <f t="shared" si="0"/>
        <v>0</v>
      </c>
    </row>
    <row r="37" spans="1:6">
      <c r="A37" s="878">
        <v>34</v>
      </c>
      <c r="B37" t="s">
        <v>681</v>
      </c>
      <c r="C37">
        <v>79.750617579908592</v>
      </c>
      <c r="E37">
        <v>79.750617579908592</v>
      </c>
      <c r="F37" s="878">
        <f t="shared" si="0"/>
        <v>0</v>
      </c>
    </row>
    <row r="38" spans="1:6">
      <c r="A38" s="878">
        <v>35</v>
      </c>
      <c r="B38" t="s">
        <v>682</v>
      </c>
      <c r="C38">
        <v>67.226255707762405</v>
      </c>
      <c r="E38">
        <v>67.226255707762405</v>
      </c>
      <c r="F38" s="878">
        <f t="shared" si="0"/>
        <v>0</v>
      </c>
    </row>
    <row r="39" spans="1:6">
      <c r="A39" s="878">
        <v>36</v>
      </c>
      <c r="B39" t="s">
        <v>267</v>
      </c>
      <c r="C39">
        <v>75.222684931506919</v>
      </c>
      <c r="E39">
        <v>75.222684931506919</v>
      </c>
      <c r="F39" s="878">
        <f t="shared" si="0"/>
        <v>0</v>
      </c>
    </row>
    <row r="40" spans="1:6">
      <c r="A40" s="878">
        <v>37</v>
      </c>
      <c r="B40" t="s">
        <v>487</v>
      </c>
      <c r="C40">
        <v>80.216570776255608</v>
      </c>
      <c r="E40">
        <v>80.216570776255608</v>
      </c>
      <c r="F40" s="878">
        <f t="shared" si="0"/>
        <v>0</v>
      </c>
    </row>
    <row r="41" spans="1:6">
      <c r="A41" s="878">
        <v>38</v>
      </c>
      <c r="B41" t="s">
        <v>685</v>
      </c>
      <c r="C41">
        <v>69.450892694063981</v>
      </c>
      <c r="E41">
        <v>69.450892694063981</v>
      </c>
      <c r="F41" s="878">
        <f t="shared" si="0"/>
        <v>0</v>
      </c>
    </row>
    <row r="42" spans="1:6">
      <c r="A42" s="878">
        <v>39</v>
      </c>
      <c r="B42" t="s">
        <v>686</v>
      </c>
      <c r="C42">
        <v>74.077082191781173</v>
      </c>
      <c r="E42">
        <v>74.077082191781173</v>
      </c>
      <c r="F42" s="878">
        <f t="shared" si="0"/>
        <v>0</v>
      </c>
    </row>
    <row r="43" spans="1:6">
      <c r="A43" s="878">
        <v>40</v>
      </c>
      <c r="B43" t="s">
        <v>687</v>
      </c>
      <c r="C43">
        <v>60.79005022831042</v>
      </c>
      <c r="E43">
        <v>60.79005022831042</v>
      </c>
      <c r="F43" s="878">
        <f t="shared" si="0"/>
        <v>0</v>
      </c>
    </row>
    <row r="44" spans="1:6">
      <c r="A44" s="878">
        <v>41</v>
      </c>
      <c r="B44" t="s">
        <v>689</v>
      </c>
      <c r="C44">
        <v>76.968651826483679</v>
      </c>
      <c r="E44">
        <v>76.968651826483679</v>
      </c>
      <c r="F44" s="878">
        <f t="shared" si="0"/>
        <v>0</v>
      </c>
    </row>
    <row r="45" spans="1:6">
      <c r="A45" s="878">
        <v>42</v>
      </c>
      <c r="B45" t="s">
        <v>494</v>
      </c>
      <c r="C45">
        <v>65.231018264839889</v>
      </c>
      <c r="E45">
        <v>65.231018264839889</v>
      </c>
      <c r="F45" s="878">
        <f t="shared" si="0"/>
        <v>0</v>
      </c>
    </row>
    <row r="46" spans="1:6">
      <c r="A46" s="878">
        <v>43</v>
      </c>
      <c r="B46" t="s">
        <v>690</v>
      </c>
      <c r="C46">
        <v>71.270090182648232</v>
      </c>
      <c r="E46">
        <v>71.270090182648232</v>
      </c>
      <c r="F46" s="878">
        <f t="shared" si="0"/>
        <v>0</v>
      </c>
    </row>
    <row r="47" spans="1:6">
      <c r="A47" s="878">
        <v>44</v>
      </c>
      <c r="B47" t="s">
        <v>496</v>
      </c>
      <c r="C47">
        <v>58.070769406392678</v>
      </c>
      <c r="E47">
        <v>58.070769406392678</v>
      </c>
      <c r="F47" s="878">
        <f t="shared" si="0"/>
        <v>0</v>
      </c>
    </row>
    <row r="48" spans="1:6">
      <c r="A48" s="878">
        <v>45</v>
      </c>
      <c r="B48" t="s">
        <v>691</v>
      </c>
      <c r="C48">
        <v>67.098272831050224</v>
      </c>
      <c r="E48">
        <v>67.098272831050224</v>
      </c>
      <c r="F48" s="878">
        <f t="shared" si="0"/>
        <v>0</v>
      </c>
    </row>
    <row r="49" spans="1:6">
      <c r="A49" s="878">
        <v>46</v>
      </c>
      <c r="B49" t="s">
        <v>683</v>
      </c>
      <c r="C49">
        <v>56.743095890410814</v>
      </c>
      <c r="E49">
        <v>56.743095890410814</v>
      </c>
      <c r="F49" s="878">
        <f t="shared" si="0"/>
        <v>0</v>
      </c>
    </row>
    <row r="50" spans="1:6">
      <c r="A50" s="878">
        <v>47</v>
      </c>
      <c r="B50" t="s">
        <v>692</v>
      </c>
      <c r="C50">
        <v>51.69195433789934</v>
      </c>
      <c r="E50">
        <v>51.69195433789934</v>
      </c>
      <c r="F50" s="878">
        <f t="shared" si="0"/>
        <v>0</v>
      </c>
    </row>
    <row r="51" spans="1:6">
      <c r="A51" s="878">
        <v>48</v>
      </c>
      <c r="B51" t="s">
        <v>694</v>
      </c>
      <c r="C51">
        <v>61.333855022830967</v>
      </c>
      <c r="E51">
        <v>61.333855022830967</v>
      </c>
      <c r="F51" s="878">
        <f t="shared" si="0"/>
        <v>0</v>
      </c>
    </row>
    <row r="52" spans="1:6">
      <c r="A52" s="878">
        <v>49</v>
      </c>
      <c r="B52" t="s">
        <v>695</v>
      </c>
      <c r="C52">
        <v>53.991062785387847</v>
      </c>
      <c r="E52">
        <v>53.991062785387847</v>
      </c>
      <c r="F52" s="878">
        <f t="shared" si="0"/>
        <v>0</v>
      </c>
    </row>
    <row r="53" spans="1:6">
      <c r="A53" s="878">
        <v>50</v>
      </c>
      <c r="B53" t="s">
        <v>696</v>
      </c>
      <c r="C53">
        <v>67.087560502282898</v>
      </c>
      <c r="E53">
        <v>67.087560502282898</v>
      </c>
      <c r="F53" s="878">
        <f t="shared" si="0"/>
        <v>0</v>
      </c>
    </row>
    <row r="54" spans="1:6">
      <c r="A54" s="878">
        <v>51</v>
      </c>
      <c r="B54" t="s">
        <v>697</v>
      </c>
      <c r="C54">
        <v>62.178552511415646</v>
      </c>
      <c r="E54">
        <v>62.178552511415646</v>
      </c>
      <c r="F54" s="878">
        <f t="shared" si="0"/>
        <v>0</v>
      </c>
    </row>
    <row r="55" spans="1:6">
      <c r="A55" s="878">
        <v>52</v>
      </c>
      <c r="B55" t="s">
        <v>506</v>
      </c>
      <c r="C55">
        <v>78.920231735159831</v>
      </c>
      <c r="E55">
        <v>78.920231735159831</v>
      </c>
      <c r="F55" s="878">
        <f t="shared" si="0"/>
        <v>0</v>
      </c>
    </row>
    <row r="56" spans="1:6">
      <c r="A56" s="878">
        <v>53</v>
      </c>
      <c r="B56" t="s">
        <v>699</v>
      </c>
      <c r="C56">
        <v>81.546238584474764</v>
      </c>
      <c r="E56">
        <v>81.546238584474764</v>
      </c>
      <c r="F56" s="878">
        <f t="shared" si="0"/>
        <v>0</v>
      </c>
    </row>
    <row r="57" spans="1:6">
      <c r="A57" s="878">
        <v>54</v>
      </c>
      <c r="B57" t="s">
        <v>510</v>
      </c>
      <c r="C57">
        <v>76.552377853881111</v>
      </c>
      <c r="E57">
        <v>76.552377853881111</v>
      </c>
      <c r="F57" s="878">
        <f t="shared" si="0"/>
        <v>0</v>
      </c>
    </row>
    <row r="58" spans="1:6">
      <c r="A58" s="878">
        <v>55</v>
      </c>
      <c r="B58" t="s">
        <v>511</v>
      </c>
      <c r="C58">
        <v>75.602300228310526</v>
      </c>
      <c r="E58">
        <v>75.602300228310526</v>
      </c>
      <c r="F58" s="878">
        <f t="shared" si="0"/>
        <v>0</v>
      </c>
    </row>
    <row r="59" spans="1:6">
      <c r="A59" s="878">
        <v>56</v>
      </c>
      <c r="B59" t="s">
        <v>700</v>
      </c>
      <c r="C59">
        <v>52.707486301369897</v>
      </c>
      <c r="E59">
        <v>52.707486301369897</v>
      </c>
      <c r="F59" s="878">
        <f t="shared" si="0"/>
        <v>0</v>
      </c>
    </row>
    <row r="60" spans="1:6">
      <c r="A60" s="878">
        <v>57</v>
      </c>
      <c r="B60" t="s">
        <v>701</v>
      </c>
      <c r="C60">
        <v>79.363473744292108</v>
      </c>
      <c r="E60">
        <v>79.363473744292108</v>
      </c>
      <c r="F60" s="878">
        <f t="shared" si="0"/>
        <v>0</v>
      </c>
    </row>
    <row r="61" spans="1:6">
      <c r="A61" s="878">
        <v>58</v>
      </c>
      <c r="B61" t="s">
        <v>702</v>
      </c>
      <c r="C61">
        <v>74.447047945205881</v>
      </c>
      <c r="E61">
        <v>74.447047945205881</v>
      </c>
      <c r="F61" s="878">
        <f t="shared" si="0"/>
        <v>0</v>
      </c>
    </row>
    <row r="62" spans="1:6">
      <c r="A62" s="878">
        <v>59</v>
      </c>
      <c r="B62" t="s">
        <v>704</v>
      </c>
      <c r="C62">
        <v>74.738117579908447</v>
      </c>
      <c r="E62">
        <v>74.738117579908447</v>
      </c>
      <c r="F62" s="878">
        <f t="shared" si="0"/>
        <v>0</v>
      </c>
    </row>
    <row r="63" spans="1:6">
      <c r="A63" s="878">
        <v>60</v>
      </c>
      <c r="B63" t="s">
        <v>520</v>
      </c>
      <c r="C63">
        <v>76.864593607306077</v>
      </c>
      <c r="E63">
        <v>76.864593607306077</v>
      </c>
      <c r="F63" s="878">
        <f t="shared" si="0"/>
        <v>0</v>
      </c>
    </row>
    <row r="64" spans="1:6">
      <c r="A64" s="878">
        <v>61</v>
      </c>
      <c r="B64" t="s">
        <v>521</v>
      </c>
      <c r="C64">
        <v>82.096985159817621</v>
      </c>
      <c r="E64">
        <v>82.096985159817621</v>
      </c>
      <c r="F64" s="878">
        <f t="shared" si="0"/>
        <v>0</v>
      </c>
    </row>
    <row r="65" spans="1:6">
      <c r="A65" s="878">
        <v>62</v>
      </c>
      <c r="B65" t="s">
        <v>705</v>
      </c>
      <c r="C65">
        <v>57.184340182648505</v>
      </c>
      <c r="E65">
        <v>57.184340182648505</v>
      </c>
      <c r="F65" s="878">
        <f t="shared" si="0"/>
        <v>0</v>
      </c>
    </row>
    <row r="66" spans="1:6">
      <c r="A66" s="878">
        <v>63</v>
      </c>
      <c r="B66" t="s">
        <v>703</v>
      </c>
      <c r="C66">
        <v>49.389287671233276</v>
      </c>
      <c r="E66">
        <v>49.389287671233276</v>
      </c>
      <c r="F66" s="878">
        <f t="shared" si="0"/>
        <v>0</v>
      </c>
    </row>
    <row r="67" spans="1:6">
      <c r="A67" s="878">
        <v>64</v>
      </c>
      <c r="B67" t="s">
        <v>706</v>
      </c>
      <c r="C67">
        <v>63.539796803653125</v>
      </c>
      <c r="E67">
        <v>63.539796803653125</v>
      </c>
      <c r="F67" s="878">
        <f t="shared" si="0"/>
        <v>0</v>
      </c>
    </row>
    <row r="68" spans="1:6">
      <c r="A68" s="878">
        <v>65</v>
      </c>
      <c r="B68" t="s">
        <v>525</v>
      </c>
      <c r="C68">
        <v>68.807361872146274</v>
      </c>
      <c r="E68">
        <v>68.807361872146274</v>
      </c>
      <c r="F68" s="878">
        <f t="shared" si="0"/>
        <v>0</v>
      </c>
    </row>
    <row r="69" spans="1:6">
      <c r="A69" s="878">
        <v>66</v>
      </c>
      <c r="B69" t="s">
        <v>527</v>
      </c>
      <c r="C69">
        <v>66.085598173516047</v>
      </c>
      <c r="E69">
        <v>66.085598173516047</v>
      </c>
      <c r="F69" s="878">
        <f t="shared" ref="F69:F84" si="1">E69-C69</f>
        <v>0</v>
      </c>
    </row>
    <row r="70" spans="1:6">
      <c r="A70" s="878">
        <v>67</v>
      </c>
      <c r="B70" t="s">
        <v>528</v>
      </c>
      <c r="C70">
        <v>75.347490867579722</v>
      </c>
      <c r="E70">
        <v>75.347490867579722</v>
      </c>
      <c r="F70" s="878">
        <f t="shared" si="1"/>
        <v>0</v>
      </c>
    </row>
    <row r="71" spans="1:6">
      <c r="A71" s="878">
        <v>68</v>
      </c>
      <c r="B71" t="s">
        <v>429</v>
      </c>
      <c r="C71">
        <v>59.101882420091258</v>
      </c>
      <c r="E71">
        <v>59.101882420091258</v>
      </c>
      <c r="F71" s="878">
        <f t="shared" si="1"/>
        <v>0</v>
      </c>
    </row>
    <row r="72" spans="1:6">
      <c r="A72" s="878">
        <v>69</v>
      </c>
      <c r="B72" t="s">
        <v>447</v>
      </c>
      <c r="C72">
        <v>76.925113013698848</v>
      </c>
      <c r="E72">
        <v>76.925113013698848</v>
      </c>
      <c r="F72" s="878">
        <f t="shared" si="1"/>
        <v>0</v>
      </c>
    </row>
    <row r="73" spans="1:6">
      <c r="A73" s="878">
        <v>70</v>
      </c>
      <c r="B73" t="s">
        <v>483</v>
      </c>
      <c r="C73">
        <v>61.651374429223843</v>
      </c>
      <c r="E73">
        <v>61.651374429223843</v>
      </c>
      <c r="F73" s="878">
        <f t="shared" si="1"/>
        <v>0</v>
      </c>
    </row>
    <row r="74" spans="1:6">
      <c r="A74" s="878">
        <v>71</v>
      </c>
      <c r="B74" t="s">
        <v>489</v>
      </c>
      <c r="C74">
        <v>65.351762557077677</v>
      </c>
      <c r="E74">
        <v>65.351762557077677</v>
      </c>
      <c r="F74" s="878">
        <f t="shared" si="1"/>
        <v>0</v>
      </c>
    </row>
    <row r="75" spans="1:6">
      <c r="A75" s="878">
        <v>72</v>
      </c>
      <c r="B75" t="s">
        <v>445</v>
      </c>
      <c r="C75">
        <v>50.137484018264949</v>
      </c>
      <c r="E75">
        <v>50.137484018264949</v>
      </c>
      <c r="F75" s="878">
        <f t="shared" si="1"/>
        <v>0</v>
      </c>
    </row>
    <row r="76" spans="1:6">
      <c r="A76" s="878">
        <v>73</v>
      </c>
      <c r="B76" t="s">
        <v>708</v>
      </c>
      <c r="C76">
        <v>52.364156392693936</v>
      </c>
      <c r="E76">
        <v>52.364156392693936</v>
      </c>
      <c r="F76" s="878">
        <f t="shared" si="1"/>
        <v>0</v>
      </c>
    </row>
    <row r="77" spans="1:6">
      <c r="A77" s="878">
        <v>74</v>
      </c>
      <c r="B77" t="s">
        <v>444</v>
      </c>
      <c r="C77">
        <v>77.309490867580095</v>
      </c>
      <c r="E77">
        <v>77.309490867580095</v>
      </c>
      <c r="F77" s="878">
        <f t="shared" si="1"/>
        <v>0</v>
      </c>
    </row>
    <row r="78" spans="1:6">
      <c r="A78" s="878">
        <v>75</v>
      </c>
      <c r="B78" t="s">
        <v>436</v>
      </c>
      <c r="C78">
        <v>78.104815068493252</v>
      </c>
      <c r="E78">
        <v>78.104815068493252</v>
      </c>
      <c r="F78" s="878">
        <f t="shared" si="1"/>
        <v>0</v>
      </c>
    </row>
    <row r="79" spans="1:6">
      <c r="A79" s="878">
        <v>76</v>
      </c>
      <c r="B79" t="s">
        <v>709</v>
      </c>
      <c r="C79">
        <v>72.477962328767433</v>
      </c>
      <c r="E79">
        <v>72.477962328767433</v>
      </c>
      <c r="F79" s="878">
        <f t="shared" si="1"/>
        <v>0</v>
      </c>
    </row>
    <row r="80" spans="1:6">
      <c r="A80" s="878">
        <v>77</v>
      </c>
      <c r="B80" t="s">
        <v>526</v>
      </c>
      <c r="C80">
        <v>80.017990867580025</v>
      </c>
      <c r="E80">
        <v>80.017990867580025</v>
      </c>
      <c r="F80" s="878">
        <f t="shared" si="1"/>
        <v>0</v>
      </c>
    </row>
    <row r="81" spans="1:6">
      <c r="A81" s="878">
        <v>78</v>
      </c>
      <c r="B81" t="s">
        <v>684</v>
      </c>
      <c r="C81">
        <v>76.837460045662411</v>
      </c>
      <c r="E81">
        <v>76.837460045662411</v>
      </c>
      <c r="F81" s="878">
        <f t="shared" si="1"/>
        <v>0</v>
      </c>
    </row>
    <row r="82" spans="1:6">
      <c r="A82" s="878">
        <v>79</v>
      </c>
      <c r="B82" t="s">
        <v>688</v>
      </c>
      <c r="C82">
        <v>61.731557077625801</v>
      </c>
      <c r="E82">
        <v>61.731557077625801</v>
      </c>
      <c r="F82" s="878">
        <f t="shared" si="1"/>
        <v>0</v>
      </c>
    </row>
    <row r="83" spans="1:6">
      <c r="A83" s="878">
        <v>80</v>
      </c>
      <c r="B83" t="s">
        <v>698</v>
      </c>
      <c r="C83">
        <v>56.150158675799204</v>
      </c>
      <c r="E83">
        <v>56.150158675799204</v>
      </c>
      <c r="F83" s="878">
        <f t="shared" si="1"/>
        <v>0</v>
      </c>
    </row>
    <row r="84" spans="1:6">
      <c r="A84" s="878">
        <v>81</v>
      </c>
      <c r="B84" t="s">
        <v>674</v>
      </c>
      <c r="C84">
        <v>76.676326484018276</v>
      </c>
      <c r="E84">
        <v>76.676326484018276</v>
      </c>
      <c r="F84" s="878">
        <f t="shared" si="1"/>
        <v>0</v>
      </c>
    </row>
  </sheetData>
  <autoFilter ref="A3:C3" xr:uid="{E3A7C88F-B342-44F9-9759-C8FAF86BCB0A}">
    <sortState xmlns:xlrd2="http://schemas.microsoft.com/office/spreadsheetml/2017/richdata2" ref="A4:C84">
      <sortCondition ref="A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Dugme1_Tikla">
                <anchor moveWithCells="1" sizeWithCells="1">
                  <from>
                    <xdr:col>7</xdr:col>
                    <xdr:colOff>590550</xdr:colOff>
                    <xdr:row>1</xdr:row>
                    <xdr:rowOff>76200</xdr:rowOff>
                  </from>
                  <to>
                    <xdr:col>10</xdr:col>
                    <xdr:colOff>619125</xdr:colOff>
                    <xdr:row>3</xdr:row>
                    <xdr:rowOff>85725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5685D-2E6E-4A7C-8108-7001DE88BA59}">
  <sheetPr codeName="Sheet18"/>
  <dimension ref="A1:B84"/>
  <sheetViews>
    <sheetView workbookViewId="0">
      <selection activeCell="E3" sqref="E3"/>
    </sheetView>
  </sheetViews>
  <sheetFormatPr defaultRowHeight="14.25"/>
  <cols>
    <col min="1" max="1" width="17.25" bestFit="1" customWidth="1"/>
    <col min="2" max="2" width="26.75" bestFit="1" customWidth="1"/>
  </cols>
  <sheetData>
    <row r="1" spans="1:2">
      <c r="A1" t="s">
        <v>5586</v>
      </c>
    </row>
    <row r="3" spans="1:2">
      <c r="A3" t="s">
        <v>658</v>
      </c>
      <c r="B3" t="s">
        <v>5489</v>
      </c>
    </row>
    <row r="4" spans="1:2">
      <c r="A4" t="s">
        <v>401</v>
      </c>
      <c r="B4">
        <v>100978.88641552512</v>
      </c>
    </row>
    <row r="5" spans="1:2">
      <c r="A5" t="s">
        <v>424</v>
      </c>
      <c r="B5">
        <v>93437.695091324204</v>
      </c>
    </row>
    <row r="6" spans="1:2">
      <c r="A6" t="s">
        <v>1878</v>
      </c>
      <c r="B6">
        <v>89861.65</v>
      </c>
    </row>
    <row r="7" spans="1:2">
      <c r="A7" t="s">
        <v>713</v>
      </c>
      <c r="B7">
        <v>83007.247146118723</v>
      </c>
    </row>
    <row r="8" spans="1:2">
      <c r="A8" t="s">
        <v>429</v>
      </c>
      <c r="B8">
        <v>90351.297146118726</v>
      </c>
    </row>
    <row r="9" spans="1:2">
      <c r="A9" t="s">
        <v>430</v>
      </c>
      <c r="B9">
        <v>96185.009817351602</v>
      </c>
    </row>
    <row r="10" spans="1:2">
      <c r="A10" t="s">
        <v>432</v>
      </c>
      <c r="B10">
        <v>91424.085730593608</v>
      </c>
    </row>
    <row r="11" spans="1:2">
      <c r="A11" t="s">
        <v>434</v>
      </c>
      <c r="B11">
        <v>100919.85844748859</v>
      </c>
    </row>
    <row r="12" spans="1:2">
      <c r="A12" t="s">
        <v>436</v>
      </c>
      <c r="B12">
        <v>81711.196689497723</v>
      </c>
    </row>
    <row r="13" spans="1:2">
      <c r="A13" t="s">
        <v>712</v>
      </c>
      <c r="B13">
        <v>94496.997146118723</v>
      </c>
    </row>
    <row r="14" spans="1:2">
      <c r="A14" t="s">
        <v>440</v>
      </c>
      <c r="B14">
        <v>99832.287785388122</v>
      </c>
    </row>
    <row r="15" spans="1:2">
      <c r="A15" t="s">
        <v>665</v>
      </c>
      <c r="B15">
        <v>99743.169063926936</v>
      </c>
    </row>
    <row r="16" spans="1:2">
      <c r="A16" t="s">
        <v>444</v>
      </c>
      <c r="B16">
        <v>95646.635388127848</v>
      </c>
    </row>
    <row r="17" spans="1:2">
      <c r="A17" t="s">
        <v>445</v>
      </c>
      <c r="B17">
        <v>94443.183447488584</v>
      </c>
    </row>
    <row r="18" spans="1:2">
      <c r="A18" t="s">
        <v>447</v>
      </c>
      <c r="B18">
        <v>84034.272260273967</v>
      </c>
    </row>
    <row r="19" spans="1:2">
      <c r="A19" t="s">
        <v>666</v>
      </c>
      <c r="B19">
        <v>94163.461529680368</v>
      </c>
    </row>
    <row r="20" spans="1:2">
      <c r="A20" t="s">
        <v>667</v>
      </c>
      <c r="B20">
        <v>85379.468264840179</v>
      </c>
    </row>
    <row r="21" spans="1:2">
      <c r="A21" t="s">
        <v>668</v>
      </c>
      <c r="B21">
        <v>84733.754337899547</v>
      </c>
    </row>
    <row r="22" spans="1:2">
      <c r="A22" t="s">
        <v>454</v>
      </c>
      <c r="B22">
        <v>85062.569520547942</v>
      </c>
    </row>
    <row r="23" spans="1:2">
      <c r="A23" t="s">
        <v>455</v>
      </c>
      <c r="B23">
        <v>89760.488926940641</v>
      </c>
    </row>
    <row r="24" spans="1:2">
      <c r="A24" t="s">
        <v>457</v>
      </c>
      <c r="B24">
        <v>100437.85388127854</v>
      </c>
    </row>
    <row r="25" spans="1:2">
      <c r="A25" t="s">
        <v>669</v>
      </c>
      <c r="B25">
        <v>101388.06084474886</v>
      </c>
    </row>
    <row r="26" spans="1:2">
      <c r="A26" t="s">
        <v>670</v>
      </c>
      <c r="B26">
        <v>93217.996232876714</v>
      </c>
    </row>
    <row r="27" spans="1:2">
      <c r="A27" t="s">
        <v>671</v>
      </c>
      <c r="B27">
        <v>92106.309360730593</v>
      </c>
    </row>
    <row r="28" spans="1:2">
      <c r="A28" t="s">
        <v>672</v>
      </c>
      <c r="B28">
        <v>96725.100684931502</v>
      </c>
    </row>
    <row r="29" spans="1:2">
      <c r="A29" t="s">
        <v>673</v>
      </c>
      <c r="B29">
        <v>93389.088242009137</v>
      </c>
    </row>
    <row r="30" spans="1:2">
      <c r="A30" t="s">
        <v>674</v>
      </c>
      <c r="B30">
        <v>99729.495319634705</v>
      </c>
    </row>
    <row r="31" spans="1:2">
      <c r="A31" t="s">
        <v>675</v>
      </c>
      <c r="B31">
        <v>100598.52945205479</v>
      </c>
    </row>
    <row r="32" spans="1:2">
      <c r="A32" t="s">
        <v>676</v>
      </c>
      <c r="B32">
        <v>88837.792808219179</v>
      </c>
    </row>
    <row r="33" spans="1:2">
      <c r="A33" t="s">
        <v>677</v>
      </c>
      <c r="B33">
        <v>87858.506735159812</v>
      </c>
    </row>
    <row r="34" spans="1:2">
      <c r="A34" t="s">
        <v>469</v>
      </c>
      <c r="B34">
        <v>80356.474771689493</v>
      </c>
    </row>
    <row r="35" spans="1:2">
      <c r="A35" t="s">
        <v>678</v>
      </c>
      <c r="B35">
        <v>92309.623972602742</v>
      </c>
    </row>
    <row r="36" spans="1:2">
      <c r="A36" t="s">
        <v>679</v>
      </c>
      <c r="B36">
        <v>91578.718607305942</v>
      </c>
    </row>
    <row r="37" spans="1:2">
      <c r="A37" t="s">
        <v>711</v>
      </c>
      <c r="B37">
        <v>100417.04874429223</v>
      </c>
    </row>
    <row r="38" spans="1:2">
      <c r="A38" t="s">
        <v>680</v>
      </c>
      <c r="B38">
        <v>87713.204337899544</v>
      </c>
    </row>
    <row r="39" spans="1:2">
      <c r="A39" t="s">
        <v>710</v>
      </c>
      <c r="B39">
        <v>81278.675342465751</v>
      </c>
    </row>
    <row r="40" spans="1:2">
      <c r="A40" t="s">
        <v>475</v>
      </c>
      <c r="B40">
        <v>100289.60981735159</v>
      </c>
    </row>
    <row r="41" spans="1:2">
      <c r="A41" t="s">
        <v>709</v>
      </c>
      <c r="B41">
        <v>91497.73915525114</v>
      </c>
    </row>
    <row r="42" spans="1:2">
      <c r="A42" t="s">
        <v>477</v>
      </c>
      <c r="B42">
        <v>89427.743150684924</v>
      </c>
    </row>
    <row r="43" spans="1:2">
      <c r="A43" t="s">
        <v>681</v>
      </c>
      <c r="B43">
        <v>101074.92271689497</v>
      </c>
    </row>
    <row r="44" spans="1:2">
      <c r="A44" t="s">
        <v>682</v>
      </c>
      <c r="B44">
        <v>101262.61746575343</v>
      </c>
    </row>
    <row r="45" spans="1:2">
      <c r="A45" t="s">
        <v>683</v>
      </c>
      <c r="B45">
        <v>93934.896917808219</v>
      </c>
    </row>
    <row r="46" spans="1:2">
      <c r="A46" t="s">
        <v>684</v>
      </c>
      <c r="B46">
        <v>97775.945205479453</v>
      </c>
    </row>
    <row r="47" spans="1:2">
      <c r="A47" t="s">
        <v>483</v>
      </c>
      <c r="B47">
        <v>89394.657876712328</v>
      </c>
    </row>
    <row r="48" spans="1:2">
      <c r="A48" t="s">
        <v>267</v>
      </c>
      <c r="B48">
        <v>81674.261757990869</v>
      </c>
    </row>
    <row r="49" spans="1:2">
      <c r="A49" t="s">
        <v>487</v>
      </c>
      <c r="B49">
        <v>92480.739041095891</v>
      </c>
    </row>
    <row r="50" spans="1:2">
      <c r="A50" t="s">
        <v>685</v>
      </c>
      <c r="B50">
        <v>89475.342922374432</v>
      </c>
    </row>
    <row r="51" spans="1:2">
      <c r="A51" t="s">
        <v>489</v>
      </c>
      <c r="B51">
        <v>92898.666666666672</v>
      </c>
    </row>
    <row r="52" spans="1:2">
      <c r="A52" t="s">
        <v>686</v>
      </c>
      <c r="B52">
        <v>99044.245890410952</v>
      </c>
    </row>
    <row r="53" spans="1:2">
      <c r="A53" t="s">
        <v>687</v>
      </c>
      <c r="B53">
        <v>89834.01164383562</v>
      </c>
    </row>
    <row r="54" spans="1:2">
      <c r="A54" t="s">
        <v>688</v>
      </c>
      <c r="B54">
        <v>93542.135616438361</v>
      </c>
    </row>
    <row r="55" spans="1:2">
      <c r="A55" t="s">
        <v>689</v>
      </c>
      <c r="B55">
        <v>101365.00810502283</v>
      </c>
    </row>
    <row r="56" spans="1:2">
      <c r="A56" t="s">
        <v>494</v>
      </c>
      <c r="B56">
        <v>89690.813127853879</v>
      </c>
    </row>
    <row r="57" spans="1:2">
      <c r="A57" t="s">
        <v>690</v>
      </c>
      <c r="B57">
        <v>90234.708333333328</v>
      </c>
    </row>
    <row r="58" spans="1:2">
      <c r="A58" t="s">
        <v>496</v>
      </c>
      <c r="B58">
        <v>90488.923059360735</v>
      </c>
    </row>
    <row r="59" spans="1:2">
      <c r="A59" t="s">
        <v>691</v>
      </c>
      <c r="B59">
        <v>100621.05342465754</v>
      </c>
    </row>
    <row r="60" spans="1:2">
      <c r="A60" t="s">
        <v>692</v>
      </c>
      <c r="B60">
        <v>90327.558447488584</v>
      </c>
    </row>
    <row r="61" spans="1:2">
      <c r="A61" t="s">
        <v>693</v>
      </c>
      <c r="B61">
        <v>101238.08162100456</v>
      </c>
    </row>
    <row r="62" spans="1:2">
      <c r="A62" t="s">
        <v>694</v>
      </c>
      <c r="B62">
        <v>93709.062328767119</v>
      </c>
    </row>
    <row r="63" spans="1:2">
      <c r="A63" t="s">
        <v>695</v>
      </c>
      <c r="B63">
        <v>86139.96974885845</v>
      </c>
    </row>
    <row r="64" spans="1:2">
      <c r="A64" t="s">
        <v>696</v>
      </c>
      <c r="B64">
        <v>88088.102625570769</v>
      </c>
    </row>
    <row r="65" spans="1:2">
      <c r="A65" t="s">
        <v>697</v>
      </c>
      <c r="B65">
        <v>87548.169977168945</v>
      </c>
    </row>
    <row r="66" spans="1:2">
      <c r="A66" t="s">
        <v>506</v>
      </c>
      <c r="B66">
        <v>101332.28127853881</v>
      </c>
    </row>
    <row r="67" spans="1:2">
      <c r="A67" t="s">
        <v>698</v>
      </c>
      <c r="B67">
        <v>99665.952511415526</v>
      </c>
    </row>
    <row r="68" spans="1:2">
      <c r="A68" t="s">
        <v>699</v>
      </c>
      <c r="B68">
        <v>100890.85102739726</v>
      </c>
    </row>
    <row r="69" spans="1:2">
      <c r="A69" t="s">
        <v>510</v>
      </c>
      <c r="B69">
        <v>101106.03310502283</v>
      </c>
    </row>
    <row r="70" spans="1:2">
      <c r="A70" t="s">
        <v>511</v>
      </c>
      <c r="B70">
        <v>101332.10525114155</v>
      </c>
    </row>
    <row r="71" spans="1:2">
      <c r="A71" t="s">
        <v>700</v>
      </c>
      <c r="B71">
        <v>90376.652054794526</v>
      </c>
    </row>
    <row r="72" spans="1:2">
      <c r="A72" t="s">
        <v>701</v>
      </c>
      <c r="B72">
        <v>101380.85890410958</v>
      </c>
    </row>
    <row r="73" spans="1:2">
      <c r="A73" t="s">
        <v>702</v>
      </c>
      <c r="B73">
        <v>87170.065753424657</v>
      </c>
    </row>
    <row r="74" spans="1:2">
      <c r="A74" t="s">
        <v>703</v>
      </c>
      <c r="B74">
        <v>95268.643493150681</v>
      </c>
    </row>
    <row r="75" spans="1:2">
      <c r="A75" t="s">
        <v>708</v>
      </c>
      <c r="B75">
        <v>86614.343835616441</v>
      </c>
    </row>
    <row r="76" spans="1:2">
      <c r="A76" t="s">
        <v>704</v>
      </c>
      <c r="B76">
        <v>101293.33150684931</v>
      </c>
    </row>
    <row r="77" spans="1:2">
      <c r="A77" t="s">
        <v>520</v>
      </c>
      <c r="B77">
        <v>94298.098515981736</v>
      </c>
    </row>
    <row r="78" spans="1:2">
      <c r="A78" t="s">
        <v>521</v>
      </c>
      <c r="B78">
        <v>100702.27157534247</v>
      </c>
    </row>
    <row r="79" spans="1:2">
      <c r="A79" t="s">
        <v>705</v>
      </c>
      <c r="B79">
        <v>84890.932762557073</v>
      </c>
    </row>
    <row r="80" spans="1:2">
      <c r="A80" t="s">
        <v>706</v>
      </c>
      <c r="B80">
        <v>90923.042009132419</v>
      </c>
    </row>
    <row r="81" spans="1:2">
      <c r="A81" t="s">
        <v>525</v>
      </c>
      <c r="B81">
        <v>82296.952283105027</v>
      </c>
    </row>
    <row r="82" spans="1:2">
      <c r="A82" t="s">
        <v>526</v>
      </c>
      <c r="B82">
        <v>101308.15650684932</v>
      </c>
    </row>
    <row r="83" spans="1:2">
      <c r="A83" t="s">
        <v>527</v>
      </c>
      <c r="B83">
        <v>86224.962899543374</v>
      </c>
    </row>
    <row r="84" spans="1:2">
      <c r="A84" t="s">
        <v>528</v>
      </c>
      <c r="B84">
        <v>100583.39760273973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Düğme1_Tıkla">
                <anchor moveWithCells="1" sizeWithCells="1">
                  <from>
                    <xdr:col>3</xdr:col>
                    <xdr:colOff>123825</xdr:colOff>
                    <xdr:row>3</xdr:row>
                    <xdr:rowOff>28575</xdr:rowOff>
                  </from>
                  <to>
                    <xdr:col>6</xdr:col>
                    <xdr:colOff>152400</xdr:colOff>
                    <xdr:row>5</xdr:row>
                    <xdr:rowOff>38100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FBABE-D0FD-436A-BC31-685B8D82EBE3}">
  <sheetPr codeName="Sheet19"/>
  <dimension ref="A1:AJ119"/>
  <sheetViews>
    <sheetView workbookViewId="0"/>
  </sheetViews>
  <sheetFormatPr defaultRowHeight="14.25"/>
  <cols>
    <col min="1" max="1" width="17.25" bestFit="1" customWidth="1"/>
    <col min="18" max="18" width="17.25" bestFit="1" customWidth="1"/>
    <col min="35" max="35" width="17.25" bestFit="1" customWidth="1"/>
  </cols>
  <sheetData>
    <row r="1" spans="1:36">
      <c r="A1" t="s">
        <v>793</v>
      </c>
      <c r="B1" t="s">
        <v>5549</v>
      </c>
    </row>
    <row r="3" spans="1:36">
      <c r="A3" t="s">
        <v>5550</v>
      </c>
      <c r="B3" t="s">
        <v>5551</v>
      </c>
      <c r="C3" t="s">
        <v>5552</v>
      </c>
      <c r="D3" t="s">
        <v>5553</v>
      </c>
      <c r="E3" t="s">
        <v>5554</v>
      </c>
      <c r="F3" t="s">
        <v>5555</v>
      </c>
      <c r="G3" t="s">
        <v>5556</v>
      </c>
      <c r="H3" t="s">
        <v>5557</v>
      </c>
      <c r="I3" t="s">
        <v>5558</v>
      </c>
      <c r="J3" t="s">
        <v>5559</v>
      </c>
      <c r="K3" t="s">
        <v>5560</v>
      </c>
      <c r="L3" t="s">
        <v>5561</v>
      </c>
      <c r="M3" t="s">
        <v>5562</v>
      </c>
      <c r="N3" t="s">
        <v>5563</v>
      </c>
    </row>
    <row r="4" spans="1:36">
      <c r="A4" t="s">
        <v>401</v>
      </c>
      <c r="B4">
        <v>13.2</v>
      </c>
      <c r="C4">
        <v>12.3</v>
      </c>
      <c r="D4">
        <v>13.5</v>
      </c>
      <c r="E4">
        <v>16.2</v>
      </c>
      <c r="F4">
        <v>19.5</v>
      </c>
      <c r="G4">
        <v>23.1</v>
      </c>
      <c r="H4">
        <v>26.3</v>
      </c>
      <c r="I4">
        <v>28.3</v>
      </c>
      <c r="J4">
        <v>28.1</v>
      </c>
      <c r="K4">
        <v>25.6</v>
      </c>
      <c r="L4">
        <v>21.2</v>
      </c>
      <c r="M4">
        <v>16.5</v>
      </c>
      <c r="N4">
        <v>20.3</v>
      </c>
      <c r="R4" t="s">
        <v>401</v>
      </c>
      <c r="S4">
        <v>13.2</v>
      </c>
      <c r="T4">
        <v>12.3</v>
      </c>
      <c r="U4">
        <v>13.5</v>
      </c>
      <c r="V4">
        <v>16.2</v>
      </c>
      <c r="W4">
        <v>19.5</v>
      </c>
      <c r="X4">
        <v>23.1</v>
      </c>
      <c r="Y4">
        <v>26.3</v>
      </c>
      <c r="Z4">
        <v>28.3</v>
      </c>
      <c r="AA4">
        <v>28.1</v>
      </c>
      <c r="AB4">
        <v>25.6</v>
      </c>
      <c r="AC4">
        <v>21.2</v>
      </c>
      <c r="AD4">
        <v>16.5</v>
      </c>
      <c r="AE4">
        <v>20.3</v>
      </c>
      <c r="AI4" t="s">
        <v>401</v>
      </c>
      <c r="AJ4">
        <v>20.3</v>
      </c>
    </row>
    <row r="5" spans="1:36">
      <c r="A5" t="s">
        <v>424</v>
      </c>
      <c r="B5">
        <v>9.6</v>
      </c>
      <c r="C5">
        <v>8.1999999999999993</v>
      </c>
      <c r="D5">
        <v>9.6</v>
      </c>
      <c r="E5">
        <v>12.8</v>
      </c>
      <c r="F5">
        <v>16.600000000000001</v>
      </c>
      <c r="G5">
        <v>20.9</v>
      </c>
      <c r="H5">
        <v>25.4</v>
      </c>
      <c r="I5">
        <v>27.6</v>
      </c>
      <c r="J5">
        <v>26.8</v>
      </c>
      <c r="K5">
        <v>23.5</v>
      </c>
      <c r="L5">
        <v>18.2</v>
      </c>
      <c r="M5">
        <v>13.1</v>
      </c>
      <c r="N5">
        <v>17.7</v>
      </c>
      <c r="R5" t="s">
        <v>424</v>
      </c>
      <c r="S5">
        <v>9.6</v>
      </c>
      <c r="T5">
        <v>8.1999999999999993</v>
      </c>
      <c r="U5">
        <v>9.6</v>
      </c>
      <c r="V5">
        <v>12.8</v>
      </c>
      <c r="W5">
        <v>16.600000000000001</v>
      </c>
      <c r="X5">
        <v>20.9</v>
      </c>
      <c r="Y5">
        <v>25.4</v>
      </c>
      <c r="Z5">
        <v>27.6</v>
      </c>
      <c r="AA5">
        <v>26.8</v>
      </c>
      <c r="AB5">
        <v>23.5</v>
      </c>
      <c r="AC5">
        <v>18.2</v>
      </c>
      <c r="AD5">
        <v>13.1</v>
      </c>
      <c r="AE5">
        <v>17.7</v>
      </c>
      <c r="AI5" t="s">
        <v>424</v>
      </c>
      <c r="AJ5">
        <v>17.7</v>
      </c>
    </row>
    <row r="6" spans="1:36">
      <c r="A6" t="s">
        <v>1878</v>
      </c>
      <c r="B6">
        <v>7.4</v>
      </c>
      <c r="C6">
        <v>6.3</v>
      </c>
      <c r="D6">
        <v>7.2</v>
      </c>
      <c r="E6">
        <v>9.9</v>
      </c>
      <c r="F6">
        <v>13.4</v>
      </c>
      <c r="G6">
        <v>17.100000000000001</v>
      </c>
      <c r="H6">
        <v>20.5</v>
      </c>
      <c r="I6">
        <v>21.9</v>
      </c>
      <c r="J6">
        <v>21</v>
      </c>
      <c r="K6">
        <v>18</v>
      </c>
      <c r="L6">
        <v>13.5</v>
      </c>
      <c r="M6">
        <v>9.8000000000000007</v>
      </c>
      <c r="N6">
        <v>13.8</v>
      </c>
      <c r="R6" t="s">
        <v>1878</v>
      </c>
      <c r="S6">
        <v>7.4</v>
      </c>
      <c r="T6">
        <v>6.3</v>
      </c>
      <c r="U6">
        <v>7.2</v>
      </c>
      <c r="V6">
        <v>9.9</v>
      </c>
      <c r="W6">
        <v>13.4</v>
      </c>
      <c r="X6">
        <v>17.100000000000001</v>
      </c>
      <c r="Y6">
        <v>20.5</v>
      </c>
      <c r="Z6">
        <v>21.9</v>
      </c>
      <c r="AA6">
        <v>21</v>
      </c>
      <c r="AB6">
        <v>18</v>
      </c>
      <c r="AC6">
        <v>13.5</v>
      </c>
      <c r="AD6">
        <v>9.8000000000000007</v>
      </c>
      <c r="AE6">
        <v>13.8</v>
      </c>
      <c r="AI6" t="s">
        <v>1878</v>
      </c>
      <c r="AJ6">
        <v>13.8</v>
      </c>
    </row>
    <row r="7" spans="1:36">
      <c r="A7" t="s">
        <v>5502</v>
      </c>
      <c r="B7">
        <v>6</v>
      </c>
      <c r="C7">
        <v>4.9000000000000004</v>
      </c>
      <c r="D7">
        <v>5.0999999999999996</v>
      </c>
      <c r="E7">
        <v>7.7</v>
      </c>
      <c r="F7">
        <v>11.4</v>
      </c>
      <c r="G7">
        <v>15.4</v>
      </c>
      <c r="H7">
        <v>19.399999999999999</v>
      </c>
      <c r="I7">
        <v>21.1</v>
      </c>
      <c r="J7">
        <v>20.100000000000001</v>
      </c>
      <c r="K7">
        <v>16.7</v>
      </c>
      <c r="L7">
        <v>12.1</v>
      </c>
      <c r="M7">
        <v>8.3000000000000007</v>
      </c>
      <c r="N7">
        <v>12.3</v>
      </c>
      <c r="R7" t="s">
        <v>713</v>
      </c>
      <c r="S7" t="s">
        <v>449</v>
      </c>
      <c r="T7" t="s">
        <v>449</v>
      </c>
      <c r="U7" t="s">
        <v>449</v>
      </c>
      <c r="V7" t="s">
        <v>449</v>
      </c>
      <c r="W7" t="s">
        <v>449</v>
      </c>
      <c r="X7" t="s">
        <v>449</v>
      </c>
      <c r="Y7" t="s">
        <v>449</v>
      </c>
      <c r="Z7" t="s">
        <v>449</v>
      </c>
      <c r="AA7" t="s">
        <v>449</v>
      </c>
      <c r="AB7" t="s">
        <v>449</v>
      </c>
      <c r="AC7" t="s">
        <v>449</v>
      </c>
      <c r="AD7" t="s">
        <v>449</v>
      </c>
      <c r="AE7" t="s">
        <v>449</v>
      </c>
      <c r="AI7" t="s">
        <v>713</v>
      </c>
      <c r="AJ7" t="s">
        <v>449</v>
      </c>
    </row>
    <row r="8" spans="1:36">
      <c r="A8" t="s">
        <v>5503</v>
      </c>
      <c r="B8">
        <v>12.9</v>
      </c>
      <c r="C8">
        <v>12.5</v>
      </c>
      <c r="D8">
        <v>14.4</v>
      </c>
      <c r="E8">
        <v>18.2</v>
      </c>
      <c r="F8">
        <v>22.7</v>
      </c>
      <c r="G8">
        <v>27.4</v>
      </c>
      <c r="H8">
        <v>30.6</v>
      </c>
      <c r="I8">
        <v>31.4</v>
      </c>
      <c r="J8">
        <v>29.8</v>
      </c>
      <c r="K8">
        <v>25.5</v>
      </c>
      <c r="L8">
        <v>19.5</v>
      </c>
      <c r="M8">
        <v>15.2</v>
      </c>
      <c r="N8">
        <v>21.7</v>
      </c>
      <c r="R8" t="s">
        <v>429</v>
      </c>
      <c r="S8" t="s">
        <v>449</v>
      </c>
      <c r="T8" t="s">
        <v>449</v>
      </c>
      <c r="U8" t="s">
        <v>449</v>
      </c>
      <c r="V8" t="s">
        <v>449</v>
      </c>
      <c r="W8" t="s">
        <v>449</v>
      </c>
      <c r="X8" t="s">
        <v>449</v>
      </c>
      <c r="Y8" t="s">
        <v>449</v>
      </c>
      <c r="Z8" t="s">
        <v>449</v>
      </c>
      <c r="AA8" t="s">
        <v>449</v>
      </c>
      <c r="AB8" t="s">
        <v>449</v>
      </c>
      <c r="AC8" t="s">
        <v>449</v>
      </c>
      <c r="AD8" t="s">
        <v>449</v>
      </c>
      <c r="AE8" t="s">
        <v>449</v>
      </c>
      <c r="AI8" t="s">
        <v>429</v>
      </c>
      <c r="AJ8" t="s">
        <v>449</v>
      </c>
    </row>
    <row r="9" spans="1:36">
      <c r="A9" t="s">
        <v>430</v>
      </c>
      <c r="B9">
        <v>7.7</v>
      </c>
      <c r="C9">
        <v>7</v>
      </c>
      <c r="D9">
        <v>8.4</v>
      </c>
      <c r="E9">
        <v>12.1</v>
      </c>
      <c r="F9">
        <v>15.8</v>
      </c>
      <c r="G9">
        <v>19.600000000000001</v>
      </c>
      <c r="H9">
        <v>22.6</v>
      </c>
      <c r="I9">
        <v>23.8</v>
      </c>
      <c r="J9">
        <v>22.6</v>
      </c>
      <c r="K9">
        <v>18.899999999999999</v>
      </c>
      <c r="L9">
        <v>14.2</v>
      </c>
      <c r="M9">
        <v>10.3</v>
      </c>
      <c r="N9">
        <v>15.3</v>
      </c>
      <c r="R9" t="s">
        <v>430</v>
      </c>
      <c r="S9">
        <v>7.7</v>
      </c>
      <c r="T9">
        <v>7</v>
      </c>
      <c r="U9">
        <v>8.4</v>
      </c>
      <c r="V9">
        <v>12.1</v>
      </c>
      <c r="W9">
        <v>15.8</v>
      </c>
      <c r="X9">
        <v>19.600000000000001</v>
      </c>
      <c r="Y9">
        <v>22.6</v>
      </c>
      <c r="Z9">
        <v>23.8</v>
      </c>
      <c r="AA9">
        <v>22.6</v>
      </c>
      <c r="AB9">
        <v>18.899999999999999</v>
      </c>
      <c r="AC9">
        <v>14.2</v>
      </c>
      <c r="AD9">
        <v>10.3</v>
      </c>
      <c r="AE9">
        <v>15.3</v>
      </c>
      <c r="AI9" t="s">
        <v>430</v>
      </c>
      <c r="AJ9">
        <v>15.3</v>
      </c>
    </row>
    <row r="10" spans="1:36">
      <c r="A10" t="s">
        <v>432</v>
      </c>
      <c r="B10">
        <v>7</v>
      </c>
      <c r="C10">
        <v>5.8</v>
      </c>
      <c r="D10">
        <v>6.9</v>
      </c>
      <c r="E10">
        <v>10.199999999999999</v>
      </c>
      <c r="F10">
        <v>13.8</v>
      </c>
      <c r="G10">
        <v>17.600000000000001</v>
      </c>
      <c r="H10">
        <v>21</v>
      </c>
      <c r="I10">
        <v>22.7</v>
      </c>
      <c r="J10">
        <v>21.6</v>
      </c>
      <c r="K10">
        <v>18.5</v>
      </c>
      <c r="L10">
        <v>13.8</v>
      </c>
      <c r="M10">
        <v>9.8000000000000007</v>
      </c>
      <c r="N10">
        <v>14.1</v>
      </c>
      <c r="R10" t="s">
        <v>432</v>
      </c>
      <c r="S10">
        <v>7</v>
      </c>
      <c r="T10">
        <v>5.8</v>
      </c>
      <c r="U10">
        <v>6.9</v>
      </c>
      <c r="V10">
        <v>10.199999999999999</v>
      </c>
      <c r="W10">
        <v>13.8</v>
      </c>
      <c r="X10">
        <v>17.600000000000001</v>
      </c>
      <c r="Y10">
        <v>21</v>
      </c>
      <c r="Z10">
        <v>22.7</v>
      </c>
      <c r="AA10">
        <v>21.6</v>
      </c>
      <c r="AB10">
        <v>18.5</v>
      </c>
      <c r="AC10">
        <v>13.8</v>
      </c>
      <c r="AD10">
        <v>9.8000000000000007</v>
      </c>
      <c r="AE10">
        <v>14.1</v>
      </c>
      <c r="AI10" t="s">
        <v>432</v>
      </c>
      <c r="AJ10">
        <v>14.1</v>
      </c>
    </row>
    <row r="11" spans="1:36">
      <c r="A11" t="s">
        <v>5504</v>
      </c>
      <c r="B11">
        <v>12.2</v>
      </c>
      <c r="C11">
        <v>11.3</v>
      </c>
      <c r="D11">
        <v>12.9</v>
      </c>
      <c r="E11">
        <v>16.100000000000001</v>
      </c>
      <c r="F11">
        <v>19.5</v>
      </c>
      <c r="G11">
        <v>23</v>
      </c>
      <c r="H11">
        <v>25.9</v>
      </c>
      <c r="I11">
        <v>27.6</v>
      </c>
      <c r="J11">
        <v>27.5</v>
      </c>
      <c r="K11">
        <v>24.6</v>
      </c>
      <c r="L11">
        <v>19.7</v>
      </c>
      <c r="M11">
        <v>14.9</v>
      </c>
      <c r="N11">
        <v>19.600000000000001</v>
      </c>
      <c r="R11" t="s">
        <v>434</v>
      </c>
      <c r="S11">
        <v>12.8</v>
      </c>
      <c r="T11">
        <v>12</v>
      </c>
      <c r="U11">
        <v>13.1</v>
      </c>
      <c r="V11">
        <v>16</v>
      </c>
      <c r="W11">
        <v>19.899999999999999</v>
      </c>
      <c r="X11">
        <v>24.4</v>
      </c>
      <c r="Y11">
        <v>28.2</v>
      </c>
      <c r="Z11">
        <v>29.7</v>
      </c>
      <c r="AA11">
        <v>28.6</v>
      </c>
      <c r="AB11">
        <v>25.1</v>
      </c>
      <c r="AC11">
        <v>19.899999999999999</v>
      </c>
      <c r="AD11">
        <v>15.4</v>
      </c>
      <c r="AE11">
        <v>20.399999999999999</v>
      </c>
      <c r="AI11" t="s">
        <v>434</v>
      </c>
      <c r="AJ11">
        <v>20.399999999999999</v>
      </c>
    </row>
    <row r="12" spans="1:36">
      <c r="A12" t="s">
        <v>434</v>
      </c>
      <c r="B12">
        <v>12.8</v>
      </c>
      <c r="C12">
        <v>12</v>
      </c>
      <c r="D12">
        <v>13.1</v>
      </c>
      <c r="E12">
        <v>16</v>
      </c>
      <c r="F12">
        <v>19.899999999999999</v>
      </c>
      <c r="G12">
        <v>24.4</v>
      </c>
      <c r="H12">
        <v>28.2</v>
      </c>
      <c r="I12">
        <v>29.7</v>
      </c>
      <c r="J12">
        <v>28.6</v>
      </c>
      <c r="K12">
        <v>25.1</v>
      </c>
      <c r="L12">
        <v>19.899999999999999</v>
      </c>
      <c r="M12">
        <v>15.4</v>
      </c>
      <c r="N12">
        <v>20.399999999999999</v>
      </c>
      <c r="R12" t="s">
        <v>436</v>
      </c>
      <c r="S12">
        <v>1.5</v>
      </c>
      <c r="T12">
        <v>-0.1</v>
      </c>
      <c r="U12">
        <v>-0.1</v>
      </c>
      <c r="V12">
        <v>1.6</v>
      </c>
      <c r="W12">
        <v>6.1</v>
      </c>
      <c r="X12">
        <v>10</v>
      </c>
      <c r="Y12">
        <v>13</v>
      </c>
      <c r="Z12">
        <v>14.7</v>
      </c>
      <c r="AA12">
        <v>14.3</v>
      </c>
      <c r="AB12">
        <v>11.7</v>
      </c>
      <c r="AC12">
        <v>8</v>
      </c>
      <c r="AD12">
        <v>4.5</v>
      </c>
      <c r="AE12">
        <v>7.1</v>
      </c>
      <c r="AI12" t="s">
        <v>436</v>
      </c>
      <c r="AJ12">
        <v>7.1</v>
      </c>
    </row>
    <row r="13" spans="1:36">
      <c r="A13" t="s">
        <v>436</v>
      </c>
      <c r="B13">
        <v>1.5</v>
      </c>
      <c r="C13">
        <v>-0.1</v>
      </c>
      <c r="D13">
        <v>-0.1</v>
      </c>
      <c r="E13">
        <v>1.6</v>
      </c>
      <c r="F13">
        <v>6.1</v>
      </c>
      <c r="G13">
        <v>10</v>
      </c>
      <c r="H13">
        <v>13</v>
      </c>
      <c r="I13">
        <v>14.7</v>
      </c>
      <c r="J13">
        <v>14.3</v>
      </c>
      <c r="K13">
        <v>11.7</v>
      </c>
      <c r="L13">
        <v>8</v>
      </c>
      <c r="M13">
        <v>4.5</v>
      </c>
      <c r="N13">
        <v>7.1</v>
      </c>
      <c r="R13" t="s">
        <v>712</v>
      </c>
      <c r="S13">
        <v>5.7</v>
      </c>
      <c r="T13">
        <v>4.8</v>
      </c>
      <c r="U13">
        <v>5.9</v>
      </c>
      <c r="V13">
        <v>9.3000000000000007</v>
      </c>
      <c r="W13">
        <v>12.7</v>
      </c>
      <c r="X13">
        <v>15.9</v>
      </c>
      <c r="Y13">
        <v>18.3</v>
      </c>
      <c r="Z13">
        <v>19.600000000000001</v>
      </c>
      <c r="AA13">
        <v>18.5</v>
      </c>
      <c r="AB13">
        <v>15.5</v>
      </c>
      <c r="AC13">
        <v>11.7</v>
      </c>
      <c r="AD13">
        <v>8</v>
      </c>
      <c r="AE13">
        <v>12.2</v>
      </c>
      <c r="AI13" t="s">
        <v>712</v>
      </c>
      <c r="AJ13">
        <v>12.2</v>
      </c>
    </row>
    <row r="14" spans="1:36">
      <c r="A14" t="s">
        <v>438</v>
      </c>
      <c r="B14">
        <v>5.7</v>
      </c>
      <c r="C14">
        <v>4.8</v>
      </c>
      <c r="D14">
        <v>5.9</v>
      </c>
      <c r="E14">
        <v>9.3000000000000007</v>
      </c>
      <c r="F14">
        <v>12.7</v>
      </c>
      <c r="G14">
        <v>15.9</v>
      </c>
      <c r="H14">
        <v>18.3</v>
      </c>
      <c r="I14">
        <v>19.600000000000001</v>
      </c>
      <c r="J14">
        <v>18.5</v>
      </c>
      <c r="K14">
        <v>15.5</v>
      </c>
      <c r="L14">
        <v>11.7</v>
      </c>
      <c r="M14">
        <v>8</v>
      </c>
      <c r="N14">
        <v>12.2</v>
      </c>
      <c r="R14" t="s">
        <v>440</v>
      </c>
      <c r="S14">
        <v>11.3</v>
      </c>
      <c r="T14">
        <v>11</v>
      </c>
      <c r="U14">
        <v>12.4</v>
      </c>
      <c r="V14">
        <v>15.3</v>
      </c>
      <c r="W14">
        <v>19.100000000000001</v>
      </c>
      <c r="X14">
        <v>23.7</v>
      </c>
      <c r="Y14">
        <v>27.5</v>
      </c>
      <c r="Z14">
        <v>28.9</v>
      </c>
      <c r="AA14">
        <v>27.4</v>
      </c>
      <c r="AB14">
        <v>23.7</v>
      </c>
      <c r="AC14">
        <v>18.399999999999999</v>
      </c>
      <c r="AD14">
        <v>13.8</v>
      </c>
      <c r="AE14">
        <v>19.399999999999999</v>
      </c>
      <c r="AI14" t="s">
        <v>440</v>
      </c>
      <c r="AJ14">
        <v>19.399999999999999</v>
      </c>
    </row>
    <row r="15" spans="1:36">
      <c r="A15" t="s">
        <v>440</v>
      </c>
      <c r="B15">
        <v>11.3</v>
      </c>
      <c r="C15">
        <v>11</v>
      </c>
      <c r="D15">
        <v>12.4</v>
      </c>
      <c r="E15">
        <v>15.3</v>
      </c>
      <c r="F15">
        <v>19.100000000000001</v>
      </c>
      <c r="G15">
        <v>23.7</v>
      </c>
      <c r="H15">
        <v>27.5</v>
      </c>
      <c r="I15">
        <v>28.9</v>
      </c>
      <c r="J15">
        <v>27.4</v>
      </c>
      <c r="K15">
        <v>23.7</v>
      </c>
      <c r="L15">
        <v>18.399999999999999</v>
      </c>
      <c r="M15">
        <v>13.8</v>
      </c>
      <c r="N15">
        <v>19.399999999999999</v>
      </c>
      <c r="R15" t="s">
        <v>665</v>
      </c>
      <c r="S15">
        <v>9.9</v>
      </c>
      <c r="T15">
        <v>8.9</v>
      </c>
      <c r="U15">
        <v>9.4</v>
      </c>
      <c r="V15">
        <v>12.1</v>
      </c>
      <c r="W15">
        <v>15.4</v>
      </c>
      <c r="X15">
        <v>19.100000000000001</v>
      </c>
      <c r="Y15">
        <v>21.8</v>
      </c>
      <c r="Z15">
        <v>23.1</v>
      </c>
      <c r="AA15">
        <v>22.4</v>
      </c>
      <c r="AB15">
        <v>19.899999999999999</v>
      </c>
      <c r="AC15">
        <v>16</v>
      </c>
      <c r="AD15">
        <v>12.4</v>
      </c>
      <c r="AE15">
        <v>15.9</v>
      </c>
      <c r="AI15" t="s">
        <v>665</v>
      </c>
      <c r="AJ15">
        <v>15.9</v>
      </c>
    </row>
    <row r="16" spans="1:36">
      <c r="A16" t="s">
        <v>5505</v>
      </c>
      <c r="B16">
        <v>8.6999999999999993</v>
      </c>
      <c r="C16">
        <v>7.9</v>
      </c>
      <c r="D16">
        <v>8.5</v>
      </c>
      <c r="E16">
        <v>11.4</v>
      </c>
      <c r="F16">
        <v>14.6</v>
      </c>
      <c r="G16">
        <v>18.399999999999999</v>
      </c>
      <c r="H16">
        <v>21.4</v>
      </c>
      <c r="I16">
        <v>22.7</v>
      </c>
      <c r="J16">
        <v>21.3</v>
      </c>
      <c r="K16">
        <v>18.2</v>
      </c>
      <c r="L16">
        <v>14.2</v>
      </c>
      <c r="M16">
        <v>10.9</v>
      </c>
      <c r="N16">
        <v>14.9</v>
      </c>
      <c r="R16" t="s">
        <v>444</v>
      </c>
      <c r="S16">
        <v>8.9</v>
      </c>
      <c r="T16">
        <v>7.8</v>
      </c>
      <c r="U16">
        <v>8.4</v>
      </c>
      <c r="V16">
        <v>10.7</v>
      </c>
      <c r="W16">
        <v>13.7</v>
      </c>
      <c r="X16">
        <v>16.899999999999999</v>
      </c>
      <c r="Y16">
        <v>19.399999999999999</v>
      </c>
      <c r="Z16">
        <v>20.8</v>
      </c>
      <c r="AA16">
        <v>20.100000000000001</v>
      </c>
      <c r="AB16">
        <v>18</v>
      </c>
      <c r="AC16">
        <v>14.7</v>
      </c>
      <c r="AD16">
        <v>11.4</v>
      </c>
      <c r="AE16">
        <v>14.2</v>
      </c>
      <c r="AI16" t="s">
        <v>444</v>
      </c>
      <c r="AJ16">
        <v>14.2</v>
      </c>
    </row>
    <row r="17" spans="1:36">
      <c r="A17" t="s">
        <v>442</v>
      </c>
      <c r="B17">
        <v>9.9</v>
      </c>
      <c r="C17">
        <v>8.9</v>
      </c>
      <c r="D17">
        <v>9.4</v>
      </c>
      <c r="E17">
        <v>12.1</v>
      </c>
      <c r="F17">
        <v>15.4</v>
      </c>
      <c r="G17">
        <v>19.100000000000001</v>
      </c>
      <c r="H17">
        <v>21.8</v>
      </c>
      <c r="I17">
        <v>23.1</v>
      </c>
      <c r="J17">
        <v>22.4</v>
      </c>
      <c r="K17">
        <v>19.899999999999999</v>
      </c>
      <c r="L17">
        <v>16</v>
      </c>
      <c r="M17">
        <v>12.4</v>
      </c>
      <c r="N17">
        <v>15.9</v>
      </c>
      <c r="R17" t="s">
        <v>445</v>
      </c>
      <c r="S17">
        <v>10.9</v>
      </c>
      <c r="T17">
        <v>9.6999999999999993</v>
      </c>
      <c r="U17">
        <v>10.7</v>
      </c>
      <c r="V17">
        <v>13.6</v>
      </c>
      <c r="W17">
        <v>16.8</v>
      </c>
      <c r="X17">
        <v>20.5</v>
      </c>
      <c r="Y17">
        <v>24</v>
      </c>
      <c r="Z17">
        <v>26</v>
      </c>
      <c r="AA17">
        <v>25.5</v>
      </c>
      <c r="AB17">
        <v>22.7</v>
      </c>
      <c r="AC17">
        <v>18.5</v>
      </c>
      <c r="AD17">
        <v>14.2</v>
      </c>
      <c r="AE17">
        <v>17.8</v>
      </c>
      <c r="AI17" t="s">
        <v>445</v>
      </c>
      <c r="AJ17">
        <v>17.8</v>
      </c>
    </row>
    <row r="18" spans="1:36">
      <c r="A18" t="s">
        <v>5506</v>
      </c>
      <c r="B18">
        <v>8.6999999999999993</v>
      </c>
      <c r="C18">
        <v>7.9</v>
      </c>
      <c r="D18">
        <v>8.4</v>
      </c>
      <c r="E18">
        <v>11.5</v>
      </c>
      <c r="F18">
        <v>15.2</v>
      </c>
      <c r="G18">
        <v>19.3</v>
      </c>
      <c r="H18">
        <v>22.2</v>
      </c>
      <c r="I18">
        <v>23.4</v>
      </c>
      <c r="J18">
        <v>22.3</v>
      </c>
      <c r="K18">
        <v>19.3</v>
      </c>
      <c r="L18">
        <v>15</v>
      </c>
      <c r="M18">
        <v>11.2</v>
      </c>
      <c r="N18">
        <v>15.4</v>
      </c>
      <c r="R18" t="s">
        <v>447</v>
      </c>
      <c r="S18" t="s">
        <v>449</v>
      </c>
      <c r="T18" t="s">
        <v>449</v>
      </c>
      <c r="U18" t="s">
        <v>449</v>
      </c>
      <c r="V18" t="s">
        <v>449</v>
      </c>
      <c r="W18" t="s">
        <v>449</v>
      </c>
      <c r="X18" t="s">
        <v>449</v>
      </c>
      <c r="Y18" t="s">
        <v>449</v>
      </c>
      <c r="Z18" t="s">
        <v>449</v>
      </c>
      <c r="AA18" t="s">
        <v>449</v>
      </c>
      <c r="AB18" t="s">
        <v>449</v>
      </c>
      <c r="AC18" t="s">
        <v>449</v>
      </c>
      <c r="AD18" t="s">
        <v>449</v>
      </c>
      <c r="AE18" t="s">
        <v>449</v>
      </c>
      <c r="AI18" t="s">
        <v>447</v>
      </c>
      <c r="AJ18" t="s">
        <v>449</v>
      </c>
    </row>
    <row r="19" spans="1:36">
      <c r="A19" t="s">
        <v>444</v>
      </c>
      <c r="B19">
        <v>8.9</v>
      </c>
      <c r="C19">
        <v>7.8</v>
      </c>
      <c r="D19">
        <v>8.4</v>
      </c>
      <c r="E19">
        <v>10.7</v>
      </c>
      <c r="F19">
        <v>13.7</v>
      </c>
      <c r="G19">
        <v>16.899999999999999</v>
      </c>
      <c r="H19">
        <v>19.399999999999999</v>
      </c>
      <c r="I19">
        <v>20.8</v>
      </c>
      <c r="J19">
        <v>20.100000000000001</v>
      </c>
      <c r="K19">
        <v>18</v>
      </c>
      <c r="L19">
        <v>14.7</v>
      </c>
      <c r="M19">
        <v>11.4</v>
      </c>
      <c r="N19">
        <v>14.2</v>
      </c>
      <c r="R19" t="s">
        <v>666</v>
      </c>
      <c r="S19">
        <v>8.3000000000000007</v>
      </c>
      <c r="T19">
        <v>7.5</v>
      </c>
      <c r="U19">
        <v>8.1999999999999993</v>
      </c>
      <c r="V19">
        <v>10.8</v>
      </c>
      <c r="W19">
        <v>13.9</v>
      </c>
      <c r="X19">
        <v>17.2</v>
      </c>
      <c r="Y19">
        <v>20</v>
      </c>
      <c r="Z19">
        <v>21.3</v>
      </c>
      <c r="AA19">
        <v>20.6</v>
      </c>
      <c r="AB19">
        <v>18.100000000000001</v>
      </c>
      <c r="AC19">
        <v>14.2</v>
      </c>
      <c r="AD19">
        <v>10.8</v>
      </c>
      <c r="AE19">
        <v>14.2</v>
      </c>
      <c r="AI19" t="s">
        <v>666</v>
      </c>
      <c r="AJ19">
        <v>14.2</v>
      </c>
    </row>
    <row r="20" spans="1:36">
      <c r="A20" t="s">
        <v>445</v>
      </c>
      <c r="B20">
        <v>10.9</v>
      </c>
      <c r="C20">
        <v>9.6999999999999993</v>
      </c>
      <c r="D20">
        <v>10.7</v>
      </c>
      <c r="E20">
        <v>13.6</v>
      </c>
      <c r="F20">
        <v>16.8</v>
      </c>
      <c r="G20">
        <v>20.5</v>
      </c>
      <c r="H20">
        <v>24</v>
      </c>
      <c r="I20">
        <v>26</v>
      </c>
      <c r="J20">
        <v>25.5</v>
      </c>
      <c r="K20">
        <v>22.7</v>
      </c>
      <c r="L20">
        <v>18.5</v>
      </c>
      <c r="M20">
        <v>14.2</v>
      </c>
      <c r="N20">
        <v>17.8</v>
      </c>
      <c r="R20" t="s">
        <v>667</v>
      </c>
      <c r="S20">
        <v>5.6</v>
      </c>
      <c r="T20">
        <v>4.2</v>
      </c>
      <c r="U20">
        <v>4.8</v>
      </c>
      <c r="V20">
        <v>8.6</v>
      </c>
      <c r="W20">
        <v>13</v>
      </c>
      <c r="X20">
        <v>18.100000000000001</v>
      </c>
      <c r="Y20">
        <v>22.9</v>
      </c>
      <c r="Z20">
        <v>25.1</v>
      </c>
      <c r="AA20">
        <v>23.8</v>
      </c>
      <c r="AB20">
        <v>19.399999999999999</v>
      </c>
      <c r="AC20">
        <v>13.5</v>
      </c>
      <c r="AD20">
        <v>8.6</v>
      </c>
      <c r="AE20">
        <v>14</v>
      </c>
      <c r="AI20" t="s">
        <v>667</v>
      </c>
      <c r="AJ20">
        <v>14</v>
      </c>
    </row>
    <row r="21" spans="1:36">
      <c r="A21" t="s">
        <v>450</v>
      </c>
      <c r="B21">
        <v>8.3000000000000007</v>
      </c>
      <c r="C21">
        <v>7.5</v>
      </c>
      <c r="D21">
        <v>8.1999999999999993</v>
      </c>
      <c r="E21">
        <v>10.8</v>
      </c>
      <c r="F21">
        <v>13.9</v>
      </c>
      <c r="G21">
        <v>17.2</v>
      </c>
      <c r="H21">
        <v>20</v>
      </c>
      <c r="I21">
        <v>21.3</v>
      </c>
      <c r="J21">
        <v>20.6</v>
      </c>
      <c r="K21">
        <v>18.100000000000001</v>
      </c>
      <c r="L21">
        <v>14.2</v>
      </c>
      <c r="M21">
        <v>10.8</v>
      </c>
      <c r="N21">
        <v>14.2</v>
      </c>
      <c r="R21" t="s">
        <v>668</v>
      </c>
      <c r="S21">
        <v>3.8</v>
      </c>
      <c r="T21">
        <v>2.5</v>
      </c>
      <c r="U21">
        <v>2.7</v>
      </c>
      <c r="V21">
        <v>6.3</v>
      </c>
      <c r="W21">
        <v>10.8</v>
      </c>
      <c r="X21">
        <v>15.1</v>
      </c>
      <c r="Y21">
        <v>18.7</v>
      </c>
      <c r="Z21">
        <v>20.399999999999999</v>
      </c>
      <c r="AA21">
        <v>19.5</v>
      </c>
      <c r="AB21">
        <v>15.8</v>
      </c>
      <c r="AC21">
        <v>10.5</v>
      </c>
      <c r="AD21">
        <v>6.3</v>
      </c>
      <c r="AE21">
        <v>11</v>
      </c>
      <c r="AI21" t="s">
        <v>668</v>
      </c>
      <c r="AJ21">
        <v>11</v>
      </c>
    </row>
    <row r="22" spans="1:36">
      <c r="A22" t="s">
        <v>452</v>
      </c>
      <c r="B22">
        <v>5.6</v>
      </c>
      <c r="C22">
        <v>4.2</v>
      </c>
      <c r="D22">
        <v>4.8</v>
      </c>
      <c r="E22">
        <v>8.6</v>
      </c>
      <c r="F22">
        <v>13</v>
      </c>
      <c r="G22">
        <v>18.100000000000001</v>
      </c>
      <c r="H22">
        <v>22.9</v>
      </c>
      <c r="I22">
        <v>25.1</v>
      </c>
      <c r="J22">
        <v>23.8</v>
      </c>
      <c r="K22">
        <v>19.399999999999999</v>
      </c>
      <c r="L22">
        <v>13.5</v>
      </c>
      <c r="M22">
        <v>8.6</v>
      </c>
      <c r="N22">
        <v>14</v>
      </c>
      <c r="R22" t="s">
        <v>454</v>
      </c>
      <c r="S22">
        <v>5.9</v>
      </c>
      <c r="T22">
        <v>5.3</v>
      </c>
      <c r="U22">
        <v>6.6</v>
      </c>
      <c r="V22">
        <v>9.9</v>
      </c>
      <c r="W22">
        <v>13.5</v>
      </c>
      <c r="X22">
        <v>17</v>
      </c>
      <c r="Y22">
        <v>19.8</v>
      </c>
      <c r="Z22">
        <v>21.1</v>
      </c>
      <c r="AA22">
        <v>19.8</v>
      </c>
      <c r="AB22">
        <v>16.600000000000001</v>
      </c>
      <c r="AC22">
        <v>11.9</v>
      </c>
      <c r="AD22">
        <v>8.1</v>
      </c>
      <c r="AE22">
        <v>13</v>
      </c>
      <c r="AI22" t="s">
        <v>454</v>
      </c>
      <c r="AJ22">
        <v>13</v>
      </c>
    </row>
    <row r="23" spans="1:36">
      <c r="A23" t="s">
        <v>5507</v>
      </c>
      <c r="B23">
        <v>11.6</v>
      </c>
      <c r="C23">
        <v>10.8</v>
      </c>
      <c r="D23">
        <v>12.3</v>
      </c>
      <c r="E23">
        <v>15.5</v>
      </c>
      <c r="F23">
        <v>19.8</v>
      </c>
      <c r="G23">
        <v>24.7</v>
      </c>
      <c r="H23">
        <v>28.4</v>
      </c>
      <c r="I23">
        <v>29.9</v>
      </c>
      <c r="J23">
        <v>28.6</v>
      </c>
      <c r="K23">
        <v>24.9</v>
      </c>
      <c r="L23">
        <v>19.600000000000001</v>
      </c>
      <c r="M23">
        <v>14.7</v>
      </c>
      <c r="N23">
        <v>20.100000000000001</v>
      </c>
      <c r="R23" t="s">
        <v>455</v>
      </c>
      <c r="S23">
        <v>7.2</v>
      </c>
      <c r="T23">
        <v>6.3</v>
      </c>
      <c r="U23">
        <v>7.5</v>
      </c>
      <c r="V23">
        <v>10.6</v>
      </c>
      <c r="W23">
        <v>14.3</v>
      </c>
      <c r="X23">
        <v>18.399999999999999</v>
      </c>
      <c r="Y23">
        <v>21.9</v>
      </c>
      <c r="Z23">
        <v>23.6</v>
      </c>
      <c r="AA23">
        <v>22.6</v>
      </c>
      <c r="AB23">
        <v>19.2</v>
      </c>
      <c r="AC23">
        <v>14.2</v>
      </c>
      <c r="AD23">
        <v>9.9</v>
      </c>
      <c r="AE23">
        <v>14.6</v>
      </c>
      <c r="AI23" t="s">
        <v>455</v>
      </c>
      <c r="AJ23">
        <v>14.6</v>
      </c>
    </row>
    <row r="24" spans="1:36">
      <c r="A24" t="s">
        <v>453</v>
      </c>
      <c r="B24">
        <v>3.8</v>
      </c>
      <c r="C24">
        <v>2.5</v>
      </c>
      <c r="D24">
        <v>2.7</v>
      </c>
      <c r="E24">
        <v>6.3</v>
      </c>
      <c r="F24">
        <v>10.8</v>
      </c>
      <c r="G24">
        <v>15.1</v>
      </c>
      <c r="H24">
        <v>18.7</v>
      </c>
      <c r="I24">
        <v>20.399999999999999</v>
      </c>
      <c r="J24">
        <v>19.5</v>
      </c>
      <c r="K24">
        <v>15.8</v>
      </c>
      <c r="L24">
        <v>10.5</v>
      </c>
      <c r="M24">
        <v>6.3</v>
      </c>
      <c r="N24">
        <v>11</v>
      </c>
      <c r="R24" t="s">
        <v>457</v>
      </c>
      <c r="S24">
        <v>8.4</v>
      </c>
      <c r="T24">
        <v>8</v>
      </c>
      <c r="U24">
        <v>8.8000000000000007</v>
      </c>
      <c r="V24">
        <v>11.9</v>
      </c>
      <c r="W24">
        <v>15.7</v>
      </c>
      <c r="X24">
        <v>20</v>
      </c>
      <c r="Y24">
        <v>23.4</v>
      </c>
      <c r="Z24">
        <v>24.6</v>
      </c>
      <c r="AA24">
        <v>23.1</v>
      </c>
      <c r="AB24">
        <v>19.5</v>
      </c>
      <c r="AC24">
        <v>14.8</v>
      </c>
      <c r="AD24">
        <v>10.9</v>
      </c>
      <c r="AE24">
        <v>15.8</v>
      </c>
      <c r="AI24" t="s">
        <v>457</v>
      </c>
      <c r="AJ24">
        <v>15.8</v>
      </c>
    </row>
    <row r="25" spans="1:36">
      <c r="A25" t="s">
        <v>5508</v>
      </c>
      <c r="B25">
        <v>14.5</v>
      </c>
      <c r="C25">
        <v>13.7</v>
      </c>
      <c r="D25">
        <v>14.5</v>
      </c>
      <c r="E25">
        <v>17</v>
      </c>
      <c r="F25">
        <v>20.6</v>
      </c>
      <c r="G25">
        <v>25</v>
      </c>
      <c r="H25">
        <v>28.3</v>
      </c>
      <c r="I25">
        <v>29.4</v>
      </c>
      <c r="J25">
        <v>28.3</v>
      </c>
      <c r="K25">
        <v>25.2</v>
      </c>
      <c r="L25">
        <v>20.9</v>
      </c>
      <c r="M25">
        <v>17.100000000000001</v>
      </c>
      <c r="N25">
        <v>21.2</v>
      </c>
      <c r="R25" t="s">
        <v>669</v>
      </c>
      <c r="S25">
        <v>11.1</v>
      </c>
      <c r="T25">
        <v>10.3</v>
      </c>
      <c r="U25">
        <v>10.6</v>
      </c>
      <c r="V25">
        <v>13</v>
      </c>
      <c r="W25">
        <v>16.399999999999999</v>
      </c>
      <c r="X25">
        <v>20.100000000000001</v>
      </c>
      <c r="Y25">
        <v>22.9</v>
      </c>
      <c r="Z25">
        <v>23.9</v>
      </c>
      <c r="AA25">
        <v>22.9</v>
      </c>
      <c r="AB25">
        <v>20.399999999999999</v>
      </c>
      <c r="AC25">
        <v>16.8</v>
      </c>
      <c r="AD25">
        <v>13.5</v>
      </c>
      <c r="AE25">
        <v>16.8</v>
      </c>
      <c r="AI25" t="s">
        <v>669</v>
      </c>
      <c r="AJ25">
        <v>16.8</v>
      </c>
    </row>
    <row r="26" spans="1:36">
      <c r="A26" t="s">
        <v>454</v>
      </c>
      <c r="B26">
        <v>5.9</v>
      </c>
      <c r="C26">
        <v>5.3</v>
      </c>
      <c r="D26">
        <v>6.6</v>
      </c>
      <c r="E26">
        <v>9.9</v>
      </c>
      <c r="F26">
        <v>13.5</v>
      </c>
      <c r="G26">
        <v>17</v>
      </c>
      <c r="H26">
        <v>19.8</v>
      </c>
      <c r="I26">
        <v>21.1</v>
      </c>
      <c r="J26">
        <v>19.8</v>
      </c>
      <c r="K26">
        <v>16.600000000000001</v>
      </c>
      <c r="L26">
        <v>11.9</v>
      </c>
      <c r="M26">
        <v>8.1</v>
      </c>
      <c r="N26">
        <v>13</v>
      </c>
      <c r="R26" t="s">
        <v>670</v>
      </c>
      <c r="S26">
        <v>5.8</v>
      </c>
      <c r="T26">
        <v>5</v>
      </c>
      <c r="U26">
        <v>7.3</v>
      </c>
      <c r="V26">
        <v>11.7</v>
      </c>
      <c r="W26">
        <v>15.8</v>
      </c>
      <c r="X26">
        <v>20</v>
      </c>
      <c r="Y26">
        <v>23.6</v>
      </c>
      <c r="Z26">
        <v>24.9</v>
      </c>
      <c r="AA26">
        <v>22.9</v>
      </c>
      <c r="AB26">
        <v>18.5</v>
      </c>
      <c r="AC26">
        <v>12.6</v>
      </c>
      <c r="AD26">
        <v>8.3000000000000007</v>
      </c>
      <c r="AE26">
        <v>14.7</v>
      </c>
      <c r="AI26" t="s">
        <v>670</v>
      </c>
      <c r="AJ26">
        <v>14.7</v>
      </c>
    </row>
    <row r="27" spans="1:36">
      <c r="A27" t="s">
        <v>5509</v>
      </c>
      <c r="B27">
        <v>11.6</v>
      </c>
      <c r="C27">
        <v>10.8</v>
      </c>
      <c r="D27">
        <v>11.7</v>
      </c>
      <c r="E27">
        <v>14.5</v>
      </c>
      <c r="F27">
        <v>18.5</v>
      </c>
      <c r="G27">
        <v>23.2</v>
      </c>
      <c r="H27">
        <v>27.3</v>
      </c>
      <c r="I27">
        <v>29</v>
      </c>
      <c r="J27">
        <v>27.8</v>
      </c>
      <c r="K27">
        <v>24.2</v>
      </c>
      <c r="L27">
        <v>19.2</v>
      </c>
      <c r="M27">
        <v>14.6</v>
      </c>
      <c r="N27">
        <v>19.399999999999999</v>
      </c>
      <c r="R27" t="s">
        <v>671</v>
      </c>
      <c r="S27">
        <v>6.2</v>
      </c>
      <c r="T27">
        <v>5.0999999999999996</v>
      </c>
      <c r="U27">
        <v>6.1</v>
      </c>
      <c r="V27">
        <v>9.3000000000000007</v>
      </c>
      <c r="W27">
        <v>12.6</v>
      </c>
      <c r="X27">
        <v>16</v>
      </c>
      <c r="Y27">
        <v>18.899999999999999</v>
      </c>
      <c r="Z27">
        <v>20.399999999999999</v>
      </c>
      <c r="AA27">
        <v>19.7</v>
      </c>
      <c r="AB27">
        <v>16.7</v>
      </c>
      <c r="AC27">
        <v>12.3</v>
      </c>
      <c r="AD27">
        <v>8.5</v>
      </c>
      <c r="AE27">
        <v>12.7</v>
      </c>
      <c r="AI27" t="s">
        <v>671</v>
      </c>
      <c r="AJ27">
        <v>12.7</v>
      </c>
    </row>
    <row r="28" spans="1:36">
      <c r="A28" t="s">
        <v>5510</v>
      </c>
      <c r="B28">
        <v>11.4</v>
      </c>
      <c r="C28">
        <v>10.9</v>
      </c>
      <c r="D28">
        <v>11.3</v>
      </c>
      <c r="E28">
        <v>13.8</v>
      </c>
      <c r="F28">
        <v>16.8</v>
      </c>
      <c r="G28">
        <v>20.5</v>
      </c>
      <c r="H28">
        <v>23.1</v>
      </c>
      <c r="I28">
        <v>23.5</v>
      </c>
      <c r="J28">
        <v>22.6</v>
      </c>
      <c r="K28">
        <v>20.100000000000001</v>
      </c>
      <c r="L28">
        <v>16.600000000000001</v>
      </c>
      <c r="M28">
        <v>13.6</v>
      </c>
      <c r="N28">
        <v>17</v>
      </c>
      <c r="R28" t="s">
        <v>672</v>
      </c>
      <c r="S28">
        <v>8.9</v>
      </c>
      <c r="T28">
        <v>8.6999999999999993</v>
      </c>
      <c r="U28">
        <v>10.3</v>
      </c>
      <c r="V28">
        <v>13.6</v>
      </c>
      <c r="W28">
        <v>17.5</v>
      </c>
      <c r="X28">
        <v>21.3</v>
      </c>
      <c r="Y28">
        <v>24.5</v>
      </c>
      <c r="Z28">
        <v>25.4</v>
      </c>
      <c r="AA28">
        <v>23.9</v>
      </c>
      <c r="AB28">
        <v>20.2</v>
      </c>
      <c r="AC28">
        <v>15.2</v>
      </c>
      <c r="AD28">
        <v>11.2</v>
      </c>
      <c r="AE28">
        <v>16.7</v>
      </c>
      <c r="AI28" t="s">
        <v>672</v>
      </c>
      <c r="AJ28">
        <v>16.7</v>
      </c>
    </row>
    <row r="29" spans="1:36">
      <c r="A29" t="s">
        <v>5511</v>
      </c>
      <c r="B29">
        <v>7.4</v>
      </c>
      <c r="C29">
        <v>6.7</v>
      </c>
      <c r="D29">
        <v>7.2</v>
      </c>
      <c r="E29">
        <v>10.1</v>
      </c>
      <c r="F29">
        <v>13.4</v>
      </c>
      <c r="G29">
        <v>17.5</v>
      </c>
      <c r="H29">
        <v>20.5</v>
      </c>
      <c r="I29">
        <v>21.7</v>
      </c>
      <c r="J29">
        <v>20</v>
      </c>
      <c r="K29">
        <v>17</v>
      </c>
      <c r="L29">
        <v>12.9</v>
      </c>
      <c r="M29">
        <v>9.6999999999999993</v>
      </c>
      <c r="N29">
        <v>13.7</v>
      </c>
      <c r="R29" t="s">
        <v>673</v>
      </c>
      <c r="S29">
        <v>10.8</v>
      </c>
      <c r="T29">
        <v>9.1999999999999993</v>
      </c>
      <c r="U29">
        <v>10.199999999999999</v>
      </c>
      <c r="V29">
        <v>13.2</v>
      </c>
      <c r="W29">
        <v>16.7</v>
      </c>
      <c r="X29">
        <v>21.1</v>
      </c>
      <c r="Y29">
        <v>24.8</v>
      </c>
      <c r="Z29">
        <v>26.8</v>
      </c>
      <c r="AA29">
        <v>26</v>
      </c>
      <c r="AB29">
        <v>23.1</v>
      </c>
      <c r="AC29">
        <v>18.5</v>
      </c>
      <c r="AD29">
        <v>14</v>
      </c>
      <c r="AE29">
        <v>17.899999999999999</v>
      </c>
      <c r="AI29" t="s">
        <v>673</v>
      </c>
      <c r="AJ29">
        <v>17.899999999999999</v>
      </c>
    </row>
    <row r="30" spans="1:36">
      <c r="A30" t="s">
        <v>5512</v>
      </c>
      <c r="B30">
        <v>6.6</v>
      </c>
      <c r="C30">
        <v>5.7</v>
      </c>
      <c r="D30">
        <v>6.8</v>
      </c>
      <c r="E30">
        <v>10</v>
      </c>
      <c r="F30">
        <v>13.3</v>
      </c>
      <c r="G30">
        <v>17</v>
      </c>
      <c r="H30">
        <v>20</v>
      </c>
      <c r="I30">
        <v>21.5</v>
      </c>
      <c r="J30">
        <v>20.399999999999999</v>
      </c>
      <c r="K30">
        <v>17.3</v>
      </c>
      <c r="L30">
        <v>12.8</v>
      </c>
      <c r="M30">
        <v>9</v>
      </c>
      <c r="N30">
        <v>13.4</v>
      </c>
      <c r="R30" t="s">
        <v>674</v>
      </c>
      <c r="S30">
        <v>7.8</v>
      </c>
      <c r="T30">
        <v>7.1</v>
      </c>
      <c r="U30">
        <v>8.1</v>
      </c>
      <c r="V30">
        <v>11.5</v>
      </c>
      <c r="W30">
        <v>15.2</v>
      </c>
      <c r="X30">
        <v>19.100000000000001</v>
      </c>
      <c r="Y30">
        <v>21.9</v>
      </c>
      <c r="Z30">
        <v>23.1</v>
      </c>
      <c r="AA30">
        <v>21.8</v>
      </c>
      <c r="AB30">
        <v>18.7</v>
      </c>
      <c r="AC30">
        <v>14.1</v>
      </c>
      <c r="AD30">
        <v>10.1</v>
      </c>
      <c r="AE30">
        <v>14.9</v>
      </c>
      <c r="AI30" t="s">
        <v>674</v>
      </c>
      <c r="AJ30">
        <v>14.9</v>
      </c>
    </row>
    <row r="31" spans="1:36">
      <c r="A31" t="s">
        <v>455</v>
      </c>
      <c r="B31">
        <v>7.2</v>
      </c>
      <c r="C31">
        <v>6.3</v>
      </c>
      <c r="D31">
        <v>7.5</v>
      </c>
      <c r="E31">
        <v>10.6</v>
      </c>
      <c r="F31">
        <v>14.3</v>
      </c>
      <c r="G31">
        <v>18.399999999999999</v>
      </c>
      <c r="H31">
        <v>21.9</v>
      </c>
      <c r="I31">
        <v>23.6</v>
      </c>
      <c r="J31">
        <v>22.6</v>
      </c>
      <c r="K31">
        <v>19.2</v>
      </c>
      <c r="L31">
        <v>14.2</v>
      </c>
      <c r="M31">
        <v>9.9</v>
      </c>
      <c r="N31">
        <v>14.6</v>
      </c>
      <c r="R31" t="s">
        <v>675</v>
      </c>
      <c r="S31">
        <v>7.3</v>
      </c>
      <c r="T31">
        <v>6.7</v>
      </c>
      <c r="U31">
        <v>8.1</v>
      </c>
      <c r="V31">
        <v>11.7</v>
      </c>
      <c r="W31">
        <v>15.7</v>
      </c>
      <c r="X31">
        <v>19.600000000000001</v>
      </c>
      <c r="Y31">
        <v>22.4</v>
      </c>
      <c r="Z31">
        <v>23.3</v>
      </c>
      <c r="AA31">
        <v>22</v>
      </c>
      <c r="AB31">
        <v>18.8</v>
      </c>
      <c r="AC31">
        <v>14</v>
      </c>
      <c r="AD31">
        <v>9.9</v>
      </c>
      <c r="AE31">
        <v>14.9</v>
      </c>
      <c r="AI31" t="s">
        <v>675</v>
      </c>
      <c r="AJ31">
        <v>14.9</v>
      </c>
    </row>
    <row r="32" spans="1:36">
      <c r="A32" t="s">
        <v>5513</v>
      </c>
      <c r="B32">
        <v>10.1</v>
      </c>
      <c r="C32">
        <v>9.8000000000000007</v>
      </c>
      <c r="D32">
        <v>10.6</v>
      </c>
      <c r="E32">
        <v>13.5</v>
      </c>
      <c r="F32">
        <v>17.100000000000001</v>
      </c>
      <c r="G32">
        <v>21.1</v>
      </c>
      <c r="H32">
        <v>24</v>
      </c>
      <c r="I32">
        <v>25</v>
      </c>
      <c r="J32">
        <v>23.8</v>
      </c>
      <c r="K32">
        <v>20.9</v>
      </c>
      <c r="L32">
        <v>16.7</v>
      </c>
      <c r="M32">
        <v>12.8</v>
      </c>
      <c r="N32">
        <v>17.100000000000001</v>
      </c>
      <c r="R32" t="s">
        <v>676</v>
      </c>
      <c r="S32">
        <v>6.9</v>
      </c>
      <c r="T32">
        <v>5.9</v>
      </c>
      <c r="U32">
        <v>7.6</v>
      </c>
      <c r="V32">
        <v>11.6</v>
      </c>
      <c r="W32">
        <v>16</v>
      </c>
      <c r="X32">
        <v>20.9</v>
      </c>
      <c r="Y32">
        <v>24.9</v>
      </c>
      <c r="Z32">
        <v>26.3</v>
      </c>
      <c r="AA32">
        <v>24.9</v>
      </c>
      <c r="AB32">
        <v>20.9</v>
      </c>
      <c r="AC32">
        <v>15</v>
      </c>
      <c r="AD32">
        <v>10</v>
      </c>
      <c r="AE32">
        <v>15.9</v>
      </c>
      <c r="AI32" t="s">
        <v>676</v>
      </c>
      <c r="AJ32">
        <v>15.9</v>
      </c>
    </row>
    <row r="33" spans="1:36">
      <c r="A33" t="s">
        <v>457</v>
      </c>
      <c r="B33">
        <v>8.4</v>
      </c>
      <c r="C33">
        <v>8</v>
      </c>
      <c r="D33">
        <v>8.8000000000000007</v>
      </c>
      <c r="E33">
        <v>11.9</v>
      </c>
      <c r="F33">
        <v>15.7</v>
      </c>
      <c r="G33">
        <v>20</v>
      </c>
      <c r="H33">
        <v>23.4</v>
      </c>
      <c r="I33">
        <v>24.6</v>
      </c>
      <c r="J33">
        <v>23.1</v>
      </c>
      <c r="K33">
        <v>19.5</v>
      </c>
      <c r="L33">
        <v>14.8</v>
      </c>
      <c r="M33">
        <v>10.9</v>
      </c>
      <c r="N33">
        <v>15.8</v>
      </c>
      <c r="R33" t="s">
        <v>677</v>
      </c>
      <c r="S33">
        <v>4.5</v>
      </c>
      <c r="T33">
        <v>3.2</v>
      </c>
      <c r="U33">
        <v>4.4000000000000004</v>
      </c>
      <c r="V33">
        <v>8.6999999999999993</v>
      </c>
      <c r="W33">
        <v>12.8</v>
      </c>
      <c r="X33">
        <v>16.600000000000001</v>
      </c>
      <c r="Y33">
        <v>20.100000000000001</v>
      </c>
      <c r="Z33">
        <v>21.8</v>
      </c>
      <c r="AA33">
        <v>20.6</v>
      </c>
      <c r="AB33">
        <v>16.399999999999999</v>
      </c>
      <c r="AC33">
        <v>11.5</v>
      </c>
      <c r="AD33">
        <v>7.3</v>
      </c>
      <c r="AE33">
        <v>12.3</v>
      </c>
      <c r="AI33" t="s">
        <v>677</v>
      </c>
      <c r="AJ33">
        <v>12.3</v>
      </c>
    </row>
    <row r="34" spans="1:36">
      <c r="A34" t="s">
        <v>459</v>
      </c>
      <c r="B34">
        <v>11.1</v>
      </c>
      <c r="C34">
        <v>10.3</v>
      </c>
      <c r="D34">
        <v>10.6</v>
      </c>
      <c r="E34">
        <v>13</v>
      </c>
      <c r="F34">
        <v>16.399999999999999</v>
      </c>
      <c r="G34">
        <v>20.100000000000001</v>
      </c>
      <c r="H34">
        <v>22.9</v>
      </c>
      <c r="I34">
        <v>23.9</v>
      </c>
      <c r="J34">
        <v>22.9</v>
      </c>
      <c r="K34">
        <v>20.399999999999999</v>
      </c>
      <c r="L34">
        <v>16.8</v>
      </c>
      <c r="M34">
        <v>13.5</v>
      </c>
      <c r="N34">
        <v>16.8</v>
      </c>
      <c r="R34" t="s">
        <v>469</v>
      </c>
      <c r="S34">
        <v>3</v>
      </c>
      <c r="T34">
        <v>1.6</v>
      </c>
      <c r="U34">
        <v>1.3</v>
      </c>
      <c r="V34">
        <v>3</v>
      </c>
      <c r="W34">
        <v>7.4</v>
      </c>
      <c r="X34">
        <v>11.6</v>
      </c>
      <c r="Y34">
        <v>15.6</v>
      </c>
      <c r="Z34">
        <v>17.8</v>
      </c>
      <c r="AA34">
        <v>17.2</v>
      </c>
      <c r="AB34">
        <v>13.9</v>
      </c>
      <c r="AC34">
        <v>9.4</v>
      </c>
      <c r="AD34">
        <v>5.6</v>
      </c>
      <c r="AE34">
        <v>9</v>
      </c>
      <c r="AI34" t="s">
        <v>469</v>
      </c>
      <c r="AJ34">
        <v>9</v>
      </c>
    </row>
    <row r="35" spans="1:36">
      <c r="A35" t="s">
        <v>460</v>
      </c>
      <c r="B35">
        <v>5.8</v>
      </c>
      <c r="C35">
        <v>5</v>
      </c>
      <c r="D35">
        <v>7.3</v>
      </c>
      <c r="E35">
        <v>11.7</v>
      </c>
      <c r="F35">
        <v>15.8</v>
      </c>
      <c r="G35">
        <v>20</v>
      </c>
      <c r="H35">
        <v>23.6</v>
      </c>
      <c r="I35">
        <v>24.9</v>
      </c>
      <c r="J35">
        <v>22.9</v>
      </c>
      <c r="K35">
        <v>18.5</v>
      </c>
      <c r="L35">
        <v>12.6</v>
      </c>
      <c r="M35">
        <v>8.3000000000000007</v>
      </c>
      <c r="N35">
        <v>14.7</v>
      </c>
      <c r="R35" t="s">
        <v>678</v>
      </c>
      <c r="S35">
        <v>6.5</v>
      </c>
      <c r="T35">
        <v>5.3</v>
      </c>
      <c r="U35">
        <v>6.3</v>
      </c>
      <c r="V35">
        <v>9.4</v>
      </c>
      <c r="W35">
        <v>12.8</v>
      </c>
      <c r="X35">
        <v>16.3</v>
      </c>
      <c r="Y35">
        <v>19.5</v>
      </c>
      <c r="Z35">
        <v>21</v>
      </c>
      <c r="AA35">
        <v>20.2</v>
      </c>
      <c r="AB35">
        <v>17.3</v>
      </c>
      <c r="AC35">
        <v>12.7</v>
      </c>
      <c r="AD35">
        <v>8.8000000000000007</v>
      </c>
      <c r="AE35">
        <v>13</v>
      </c>
      <c r="AI35" t="s">
        <v>678</v>
      </c>
      <c r="AJ35">
        <v>13</v>
      </c>
    </row>
    <row r="36" spans="1:36">
      <c r="A36" t="s">
        <v>5514</v>
      </c>
      <c r="B36">
        <v>12.7</v>
      </c>
      <c r="C36">
        <v>11.8</v>
      </c>
      <c r="D36">
        <v>13.1</v>
      </c>
      <c r="E36">
        <v>16</v>
      </c>
      <c r="F36">
        <v>19.399999999999999</v>
      </c>
      <c r="G36">
        <v>22.8</v>
      </c>
      <c r="H36">
        <v>25.6</v>
      </c>
      <c r="I36">
        <v>27.3</v>
      </c>
      <c r="J36">
        <v>26.9</v>
      </c>
      <c r="K36">
        <v>24</v>
      </c>
      <c r="L36">
        <v>19.600000000000001</v>
      </c>
      <c r="M36">
        <v>15.4</v>
      </c>
      <c r="N36">
        <v>19.5</v>
      </c>
      <c r="R36" t="s">
        <v>679</v>
      </c>
      <c r="S36">
        <v>9</v>
      </c>
      <c r="T36">
        <v>8.1999999999999993</v>
      </c>
      <c r="U36">
        <v>9.8000000000000007</v>
      </c>
      <c r="V36">
        <v>13.1</v>
      </c>
      <c r="W36">
        <v>17.100000000000001</v>
      </c>
      <c r="X36">
        <v>21.6</v>
      </c>
      <c r="Y36">
        <v>25.4</v>
      </c>
      <c r="Z36">
        <v>27.1</v>
      </c>
      <c r="AA36">
        <v>26</v>
      </c>
      <c r="AB36">
        <v>22.3</v>
      </c>
      <c r="AC36">
        <v>16.7</v>
      </c>
      <c r="AD36">
        <v>11.9</v>
      </c>
      <c r="AE36">
        <v>17.3</v>
      </c>
      <c r="AI36" t="s">
        <v>679</v>
      </c>
      <c r="AJ36">
        <v>17.3</v>
      </c>
    </row>
    <row r="37" spans="1:36">
      <c r="A37" t="s">
        <v>5515</v>
      </c>
      <c r="B37">
        <v>13</v>
      </c>
      <c r="C37">
        <v>11.9</v>
      </c>
      <c r="D37">
        <v>13</v>
      </c>
      <c r="E37">
        <v>15.7</v>
      </c>
      <c r="F37">
        <v>19.399999999999999</v>
      </c>
      <c r="G37">
        <v>23.5</v>
      </c>
      <c r="H37">
        <v>26.7</v>
      </c>
      <c r="I37">
        <v>28.3</v>
      </c>
      <c r="J37">
        <v>27.6</v>
      </c>
      <c r="K37">
        <v>24.9</v>
      </c>
      <c r="L37">
        <v>20.6</v>
      </c>
      <c r="M37">
        <v>16.2</v>
      </c>
      <c r="N37">
        <v>20.100000000000001</v>
      </c>
      <c r="R37" t="s">
        <v>711</v>
      </c>
      <c r="S37">
        <v>10.1</v>
      </c>
      <c r="T37">
        <v>8.8000000000000007</v>
      </c>
      <c r="U37">
        <v>9.1999999999999993</v>
      </c>
      <c r="V37">
        <v>11.2</v>
      </c>
      <c r="W37">
        <v>13.9</v>
      </c>
      <c r="X37">
        <v>17.3</v>
      </c>
      <c r="Y37">
        <v>20.2</v>
      </c>
      <c r="Z37">
        <v>21.7</v>
      </c>
      <c r="AA37">
        <v>21.3</v>
      </c>
      <c r="AB37">
        <v>19.100000000000001</v>
      </c>
      <c r="AC37">
        <v>15.7</v>
      </c>
      <c r="AD37">
        <v>12.5</v>
      </c>
      <c r="AE37">
        <v>15.1</v>
      </c>
      <c r="AI37" t="s">
        <v>711</v>
      </c>
      <c r="AJ37">
        <v>15.1</v>
      </c>
    </row>
    <row r="38" spans="1:36">
      <c r="A38" t="s">
        <v>5516</v>
      </c>
      <c r="B38">
        <v>11.9</v>
      </c>
      <c r="C38">
        <v>11.2</v>
      </c>
      <c r="D38">
        <v>13.1</v>
      </c>
      <c r="E38">
        <v>16.5</v>
      </c>
      <c r="F38">
        <v>21</v>
      </c>
      <c r="G38">
        <v>27</v>
      </c>
      <c r="H38">
        <v>31</v>
      </c>
      <c r="I38">
        <v>32.200000000000003</v>
      </c>
      <c r="J38">
        <v>30.5</v>
      </c>
      <c r="K38">
        <v>26.5</v>
      </c>
      <c r="L38">
        <v>20.399999999999999</v>
      </c>
      <c r="M38">
        <v>14.9</v>
      </c>
      <c r="N38">
        <v>21.4</v>
      </c>
      <c r="R38" t="s">
        <v>680</v>
      </c>
      <c r="S38">
        <v>4.3</v>
      </c>
      <c r="T38">
        <v>3.3</v>
      </c>
      <c r="U38">
        <v>4.5</v>
      </c>
      <c r="V38">
        <v>8.3000000000000007</v>
      </c>
      <c r="W38">
        <v>11.8</v>
      </c>
      <c r="X38">
        <v>15.4</v>
      </c>
      <c r="Y38">
        <v>18.600000000000001</v>
      </c>
      <c r="Z38">
        <v>20.399999999999999</v>
      </c>
      <c r="AA38">
        <v>19.5</v>
      </c>
      <c r="AB38">
        <v>15.9</v>
      </c>
      <c r="AC38">
        <v>10.9</v>
      </c>
      <c r="AD38">
        <v>6.7</v>
      </c>
      <c r="AE38">
        <v>11.6</v>
      </c>
      <c r="AI38" t="s">
        <v>680</v>
      </c>
      <c r="AJ38">
        <v>11.6</v>
      </c>
    </row>
    <row r="39" spans="1:36">
      <c r="A39" t="s">
        <v>5517</v>
      </c>
      <c r="B39">
        <v>6.8</v>
      </c>
      <c r="C39">
        <v>6.3</v>
      </c>
      <c r="D39">
        <v>7.3</v>
      </c>
      <c r="E39">
        <v>11.3</v>
      </c>
      <c r="F39">
        <v>15.6</v>
      </c>
      <c r="G39">
        <v>20.100000000000001</v>
      </c>
      <c r="H39">
        <v>23.3</v>
      </c>
      <c r="I39">
        <v>24.1</v>
      </c>
      <c r="J39">
        <v>22.2</v>
      </c>
      <c r="K39">
        <v>18.3</v>
      </c>
      <c r="L39">
        <v>13.2</v>
      </c>
      <c r="M39">
        <v>9.3000000000000007</v>
      </c>
      <c r="N39">
        <v>14.8</v>
      </c>
      <c r="R39" t="s">
        <v>710</v>
      </c>
      <c r="S39">
        <v>4.8</v>
      </c>
      <c r="T39">
        <v>3.4</v>
      </c>
      <c r="U39">
        <v>4.0999999999999996</v>
      </c>
      <c r="V39">
        <v>7.8</v>
      </c>
      <c r="W39">
        <v>12.8</v>
      </c>
      <c r="X39">
        <v>18.5</v>
      </c>
      <c r="Y39">
        <v>23.6</v>
      </c>
      <c r="Z39">
        <v>25.9</v>
      </c>
      <c r="AA39">
        <v>25.1</v>
      </c>
      <c r="AB39">
        <v>20.7</v>
      </c>
      <c r="AC39">
        <v>13.9</v>
      </c>
      <c r="AD39">
        <v>8.1</v>
      </c>
      <c r="AE39">
        <v>141</v>
      </c>
      <c r="AI39" t="s">
        <v>710</v>
      </c>
      <c r="AJ39">
        <v>141</v>
      </c>
    </row>
    <row r="40" spans="1:36">
      <c r="A40" t="s">
        <v>461</v>
      </c>
      <c r="B40">
        <v>6.2</v>
      </c>
      <c r="C40">
        <v>5.0999999999999996</v>
      </c>
      <c r="D40">
        <v>6.1</v>
      </c>
      <c r="E40">
        <v>9.3000000000000007</v>
      </c>
      <c r="F40">
        <v>12.6</v>
      </c>
      <c r="G40">
        <v>16</v>
      </c>
      <c r="H40">
        <v>18.899999999999999</v>
      </c>
      <c r="I40">
        <v>20.399999999999999</v>
      </c>
      <c r="J40">
        <v>19.7</v>
      </c>
      <c r="K40">
        <v>16.7</v>
      </c>
      <c r="L40">
        <v>12.3</v>
      </c>
      <c r="M40">
        <v>8.5</v>
      </c>
      <c r="N40">
        <v>12.7</v>
      </c>
      <c r="R40" t="s">
        <v>475</v>
      </c>
      <c r="S40">
        <v>12.2</v>
      </c>
      <c r="T40">
        <v>11.3</v>
      </c>
      <c r="U40">
        <v>12.9</v>
      </c>
      <c r="V40">
        <v>16.100000000000001</v>
      </c>
      <c r="W40">
        <v>19.5</v>
      </c>
      <c r="X40">
        <v>23</v>
      </c>
      <c r="Y40">
        <v>25.9</v>
      </c>
      <c r="Z40">
        <v>27.6</v>
      </c>
      <c r="AA40">
        <v>27.5</v>
      </c>
      <c r="AB40">
        <v>24.6</v>
      </c>
      <c r="AC40">
        <v>19.7</v>
      </c>
      <c r="AD40">
        <v>14.9</v>
      </c>
      <c r="AE40">
        <v>19.600000000000001</v>
      </c>
      <c r="AI40" t="s">
        <v>475</v>
      </c>
      <c r="AJ40">
        <v>19.600000000000001</v>
      </c>
    </row>
    <row r="41" spans="1:36">
      <c r="A41" t="s">
        <v>5518</v>
      </c>
      <c r="B41">
        <v>13.3</v>
      </c>
      <c r="C41">
        <v>12.6</v>
      </c>
      <c r="D41">
        <v>13.4</v>
      </c>
      <c r="E41">
        <v>15.6</v>
      </c>
      <c r="F41">
        <v>18.5</v>
      </c>
      <c r="G41">
        <v>21.7</v>
      </c>
      <c r="H41">
        <v>24.4</v>
      </c>
      <c r="I41">
        <v>25.7</v>
      </c>
      <c r="J41">
        <v>25.3</v>
      </c>
      <c r="K41">
        <v>23</v>
      </c>
      <c r="L41">
        <v>19.3</v>
      </c>
      <c r="M41">
        <v>15.7</v>
      </c>
      <c r="N41">
        <v>19.100000000000001</v>
      </c>
      <c r="R41" t="s">
        <v>709</v>
      </c>
      <c r="S41" t="s">
        <v>449</v>
      </c>
      <c r="T41" t="s">
        <v>449</v>
      </c>
      <c r="U41" t="s">
        <v>449</v>
      </c>
      <c r="V41" t="s">
        <v>449</v>
      </c>
      <c r="W41" t="s">
        <v>449</v>
      </c>
      <c r="X41" t="s">
        <v>449</v>
      </c>
      <c r="Y41" t="s">
        <v>449</v>
      </c>
      <c r="Z41" t="s">
        <v>449</v>
      </c>
      <c r="AA41" t="s">
        <v>449</v>
      </c>
      <c r="AB41" t="s">
        <v>449</v>
      </c>
      <c r="AC41" t="s">
        <v>449</v>
      </c>
      <c r="AD41" t="s">
        <v>449</v>
      </c>
      <c r="AE41" t="s">
        <v>449</v>
      </c>
      <c r="AI41" t="s">
        <v>709</v>
      </c>
      <c r="AJ41" t="s">
        <v>449</v>
      </c>
    </row>
    <row r="42" spans="1:36">
      <c r="A42" t="s">
        <v>462</v>
      </c>
      <c r="B42">
        <v>8.9</v>
      </c>
      <c r="C42">
        <v>8.6999999999999993</v>
      </c>
      <c r="D42">
        <v>10.3</v>
      </c>
      <c r="E42">
        <v>13.6</v>
      </c>
      <c r="F42">
        <v>17.5</v>
      </c>
      <c r="G42">
        <v>21.3</v>
      </c>
      <c r="H42">
        <v>24.5</v>
      </c>
      <c r="I42">
        <v>25.4</v>
      </c>
      <c r="J42">
        <v>23.9</v>
      </c>
      <c r="K42">
        <v>20.2</v>
      </c>
      <c r="L42">
        <v>15.2</v>
      </c>
      <c r="M42">
        <v>11.2</v>
      </c>
      <c r="N42">
        <v>16.7</v>
      </c>
      <c r="R42" t="s">
        <v>477</v>
      </c>
      <c r="S42">
        <v>7.5</v>
      </c>
      <c r="T42">
        <v>6.4</v>
      </c>
      <c r="U42">
        <v>7.1</v>
      </c>
      <c r="V42">
        <v>9.6</v>
      </c>
      <c r="W42">
        <v>13</v>
      </c>
      <c r="X42">
        <v>16.899999999999999</v>
      </c>
      <c r="Y42">
        <v>20.7</v>
      </c>
      <c r="Z42">
        <v>22.4</v>
      </c>
      <c r="AA42">
        <v>21.7</v>
      </c>
      <c r="AB42">
        <v>18.8</v>
      </c>
      <c r="AC42">
        <v>14.3</v>
      </c>
      <c r="AD42">
        <v>10.3</v>
      </c>
      <c r="AE42">
        <v>14.1</v>
      </c>
      <c r="AI42" t="s">
        <v>477</v>
      </c>
      <c r="AJ42">
        <v>14.1</v>
      </c>
    </row>
    <row r="43" spans="1:36">
      <c r="A43" t="s">
        <v>5519</v>
      </c>
      <c r="B43">
        <v>11.8</v>
      </c>
      <c r="C43">
        <v>11.2</v>
      </c>
      <c r="D43">
        <v>12.2</v>
      </c>
      <c r="E43">
        <v>15.1</v>
      </c>
      <c r="F43">
        <v>18.7</v>
      </c>
      <c r="G43">
        <v>22.7</v>
      </c>
      <c r="H43">
        <v>25.7</v>
      </c>
      <c r="I43">
        <v>26.7</v>
      </c>
      <c r="J43">
        <v>25.4</v>
      </c>
      <c r="K43">
        <v>22.2</v>
      </c>
      <c r="L43">
        <v>17.7</v>
      </c>
      <c r="M43">
        <v>14.1</v>
      </c>
      <c r="N43">
        <v>18.600000000000001</v>
      </c>
      <c r="R43" t="s">
        <v>681</v>
      </c>
      <c r="S43">
        <v>9.9</v>
      </c>
      <c r="T43">
        <v>8.9</v>
      </c>
      <c r="U43">
        <v>9.1999999999999993</v>
      </c>
      <c r="V43">
        <v>11.7</v>
      </c>
      <c r="W43">
        <v>14.9</v>
      </c>
      <c r="X43">
        <v>18.5</v>
      </c>
      <c r="Y43">
        <v>21.4</v>
      </c>
      <c r="Z43">
        <v>22.6</v>
      </c>
      <c r="AA43">
        <v>21.7</v>
      </c>
      <c r="AB43">
        <v>19.2</v>
      </c>
      <c r="AC43">
        <v>15.5</v>
      </c>
      <c r="AD43">
        <v>12.2</v>
      </c>
      <c r="AE43">
        <v>15.5</v>
      </c>
      <c r="AI43" t="s">
        <v>681</v>
      </c>
      <c r="AJ43">
        <v>15.5</v>
      </c>
    </row>
    <row r="44" spans="1:36">
      <c r="A44" t="s">
        <v>5520</v>
      </c>
      <c r="B44">
        <v>6.9</v>
      </c>
      <c r="C44">
        <v>5.5</v>
      </c>
      <c r="D44">
        <v>6</v>
      </c>
      <c r="E44">
        <v>8.8000000000000007</v>
      </c>
      <c r="F44">
        <v>12</v>
      </c>
      <c r="G44">
        <v>15.4</v>
      </c>
      <c r="H44">
        <v>18.8</v>
      </c>
      <c r="I44">
        <v>20.8</v>
      </c>
      <c r="J44">
        <v>20.2</v>
      </c>
      <c r="K44">
        <v>17.399999999999999</v>
      </c>
      <c r="L44">
        <v>13.3</v>
      </c>
      <c r="M44">
        <v>9.5</v>
      </c>
      <c r="N44">
        <v>12.9</v>
      </c>
      <c r="R44" t="s">
        <v>682</v>
      </c>
      <c r="S44">
        <v>11.4</v>
      </c>
      <c r="T44">
        <v>11.1</v>
      </c>
      <c r="U44">
        <v>12.3</v>
      </c>
      <c r="V44">
        <v>15.5</v>
      </c>
      <c r="W44">
        <v>19.899999999999999</v>
      </c>
      <c r="X44">
        <v>24.8</v>
      </c>
      <c r="Y44">
        <v>28.2</v>
      </c>
      <c r="Z44">
        <v>29.2</v>
      </c>
      <c r="AA44">
        <v>27.5</v>
      </c>
      <c r="AB44">
        <v>23.9</v>
      </c>
      <c r="AC44">
        <v>18.8</v>
      </c>
      <c r="AD44">
        <v>14.2</v>
      </c>
      <c r="AE44">
        <v>19.7</v>
      </c>
      <c r="AI44" t="s">
        <v>682</v>
      </c>
      <c r="AJ44">
        <v>19.7</v>
      </c>
    </row>
    <row r="45" spans="1:36">
      <c r="A45" t="s">
        <v>464</v>
      </c>
      <c r="B45">
        <v>10.8</v>
      </c>
      <c r="C45">
        <v>9.1999999999999993</v>
      </c>
      <c r="D45">
        <v>10.199999999999999</v>
      </c>
      <c r="E45">
        <v>13.2</v>
      </c>
      <c r="F45">
        <v>16.7</v>
      </c>
      <c r="G45">
        <v>21.1</v>
      </c>
      <c r="H45">
        <v>24.8</v>
      </c>
      <c r="I45">
        <v>26.8</v>
      </c>
      <c r="J45">
        <v>26</v>
      </c>
      <c r="K45">
        <v>23.1</v>
      </c>
      <c r="L45">
        <v>18.5</v>
      </c>
      <c r="M45">
        <v>14</v>
      </c>
      <c r="N45">
        <v>17.899999999999999</v>
      </c>
      <c r="R45" t="s">
        <v>683</v>
      </c>
      <c r="S45">
        <v>9.5</v>
      </c>
      <c r="T45">
        <v>8.5</v>
      </c>
      <c r="U45">
        <v>10.1</v>
      </c>
      <c r="V45">
        <v>13.2</v>
      </c>
      <c r="W45">
        <v>16.8</v>
      </c>
      <c r="X45">
        <v>20.8</v>
      </c>
      <c r="Y45">
        <v>24.3</v>
      </c>
      <c r="Z45">
        <v>26</v>
      </c>
      <c r="AA45">
        <v>25.5</v>
      </c>
      <c r="AB45">
        <v>22.6</v>
      </c>
      <c r="AC45">
        <v>17.5</v>
      </c>
      <c r="AD45">
        <v>12.8</v>
      </c>
      <c r="AE45">
        <v>17.3</v>
      </c>
      <c r="AI45" t="s">
        <v>683</v>
      </c>
      <c r="AJ45">
        <v>17.3</v>
      </c>
    </row>
    <row r="46" spans="1:36">
      <c r="A46" t="s">
        <v>5521</v>
      </c>
      <c r="B46">
        <v>3.7</v>
      </c>
      <c r="C46">
        <v>2.4</v>
      </c>
      <c r="D46">
        <v>3.8</v>
      </c>
      <c r="E46">
        <v>7.9</v>
      </c>
      <c r="F46">
        <v>12</v>
      </c>
      <c r="G46">
        <v>16.100000000000001</v>
      </c>
      <c r="H46">
        <v>20.3</v>
      </c>
      <c r="I46">
        <v>22.4</v>
      </c>
      <c r="J46">
        <v>21.3</v>
      </c>
      <c r="K46">
        <v>17.2</v>
      </c>
      <c r="L46">
        <v>11.7</v>
      </c>
      <c r="M46">
        <v>6.9</v>
      </c>
      <c r="N46">
        <v>12.1</v>
      </c>
      <c r="R46" t="s">
        <v>684</v>
      </c>
      <c r="S46" t="s">
        <v>449</v>
      </c>
      <c r="T46" t="s">
        <v>449</v>
      </c>
      <c r="U46" t="s">
        <v>449</v>
      </c>
      <c r="V46" t="s">
        <v>449</v>
      </c>
      <c r="W46" t="s">
        <v>449</v>
      </c>
      <c r="X46" t="s">
        <v>449</v>
      </c>
      <c r="Y46" t="s">
        <v>449</v>
      </c>
      <c r="Z46" t="s">
        <v>449</v>
      </c>
      <c r="AA46" t="s">
        <v>449</v>
      </c>
      <c r="AB46" t="s">
        <v>449</v>
      </c>
      <c r="AC46" t="s">
        <v>449</v>
      </c>
      <c r="AD46" t="s">
        <v>449</v>
      </c>
      <c r="AE46" t="s">
        <v>449</v>
      </c>
      <c r="AI46" t="s">
        <v>684</v>
      </c>
      <c r="AJ46" t="s">
        <v>449</v>
      </c>
    </row>
    <row r="47" spans="1:36">
      <c r="A47" t="s">
        <v>5522</v>
      </c>
      <c r="B47">
        <v>13</v>
      </c>
      <c r="C47">
        <v>12.3</v>
      </c>
      <c r="D47">
        <v>13.7</v>
      </c>
      <c r="E47">
        <v>16.600000000000001</v>
      </c>
      <c r="F47">
        <v>20</v>
      </c>
      <c r="G47">
        <v>23.6</v>
      </c>
      <c r="H47">
        <v>26.8</v>
      </c>
      <c r="I47">
        <v>28.5</v>
      </c>
      <c r="J47">
        <v>-27.9</v>
      </c>
      <c r="K47">
        <v>24.6</v>
      </c>
      <c r="L47">
        <v>20</v>
      </c>
      <c r="M47">
        <v>15.7</v>
      </c>
      <c r="N47">
        <v>20.2</v>
      </c>
      <c r="R47" t="s">
        <v>483</v>
      </c>
      <c r="S47">
        <v>6.1</v>
      </c>
      <c r="T47">
        <v>5.2</v>
      </c>
      <c r="U47">
        <v>6.3</v>
      </c>
      <c r="V47">
        <v>9.6</v>
      </c>
      <c r="W47">
        <v>13.3</v>
      </c>
      <c r="X47">
        <v>17.100000000000001</v>
      </c>
      <c r="Y47">
        <v>20.399999999999999</v>
      </c>
      <c r="Z47">
        <v>22</v>
      </c>
      <c r="AA47">
        <v>20.9</v>
      </c>
      <c r="AB47">
        <v>17.3</v>
      </c>
      <c r="AC47">
        <v>12.4</v>
      </c>
      <c r="AD47">
        <v>8.5</v>
      </c>
      <c r="AE47">
        <v>13.2</v>
      </c>
      <c r="AI47" t="s">
        <v>483</v>
      </c>
      <c r="AJ47">
        <v>13.2</v>
      </c>
    </row>
    <row r="48" spans="1:36">
      <c r="A48" t="s">
        <v>465</v>
      </c>
      <c r="B48">
        <v>7.8</v>
      </c>
      <c r="C48">
        <v>7.1</v>
      </c>
      <c r="D48">
        <v>8.1</v>
      </c>
      <c r="E48">
        <v>11.5</v>
      </c>
      <c r="F48">
        <v>15.2</v>
      </c>
      <c r="G48">
        <v>19.100000000000001</v>
      </c>
      <c r="H48">
        <v>21.9</v>
      </c>
      <c r="I48">
        <v>23.1</v>
      </c>
      <c r="J48">
        <v>21.8</v>
      </c>
      <c r="K48">
        <v>18.7</v>
      </c>
      <c r="L48">
        <v>14.1</v>
      </c>
      <c r="M48">
        <v>10.1</v>
      </c>
      <c r="N48">
        <v>14.9</v>
      </c>
      <c r="R48" t="s">
        <v>485</v>
      </c>
      <c r="S48">
        <v>3.4</v>
      </c>
      <c r="T48">
        <v>1.4</v>
      </c>
      <c r="U48">
        <v>1.4</v>
      </c>
      <c r="V48">
        <v>3.4</v>
      </c>
      <c r="W48">
        <v>6.7</v>
      </c>
      <c r="X48">
        <v>10.1</v>
      </c>
      <c r="Y48">
        <v>13.2</v>
      </c>
      <c r="Z48">
        <v>15.3</v>
      </c>
      <c r="AA48">
        <v>15.4</v>
      </c>
      <c r="AB48">
        <v>13.3</v>
      </c>
      <c r="AC48">
        <v>9.9</v>
      </c>
      <c r="AD48">
        <v>6.6</v>
      </c>
      <c r="AE48">
        <v>8.4</v>
      </c>
      <c r="AI48" t="s">
        <v>485</v>
      </c>
      <c r="AJ48">
        <v>8.4</v>
      </c>
    </row>
    <row r="49" spans="1:36">
      <c r="A49" t="s">
        <v>466</v>
      </c>
      <c r="B49">
        <v>7.3</v>
      </c>
      <c r="C49">
        <v>6.7</v>
      </c>
      <c r="D49">
        <v>8.1</v>
      </c>
      <c r="E49">
        <v>11.7</v>
      </c>
      <c r="F49">
        <v>15.7</v>
      </c>
      <c r="G49">
        <v>19.600000000000001</v>
      </c>
      <c r="H49">
        <v>22.4</v>
      </c>
      <c r="I49">
        <v>23.3</v>
      </c>
      <c r="J49">
        <v>22</v>
      </c>
      <c r="K49">
        <v>18.8</v>
      </c>
      <c r="L49">
        <v>14</v>
      </c>
      <c r="M49">
        <v>9.9</v>
      </c>
      <c r="N49">
        <v>14.9</v>
      </c>
      <c r="R49" t="s">
        <v>487</v>
      </c>
      <c r="S49">
        <v>5</v>
      </c>
      <c r="T49">
        <v>4.0999999999999996</v>
      </c>
      <c r="U49">
        <v>5.4</v>
      </c>
      <c r="V49">
        <v>9</v>
      </c>
      <c r="W49">
        <v>12.7</v>
      </c>
      <c r="X49">
        <v>16.399999999999999</v>
      </c>
      <c r="Y49">
        <v>19.5</v>
      </c>
      <c r="Z49">
        <v>21</v>
      </c>
      <c r="AA49">
        <v>19.600000000000001</v>
      </c>
      <c r="AB49">
        <v>16.3</v>
      </c>
      <c r="AC49">
        <v>11.4</v>
      </c>
      <c r="AD49">
        <v>7.4</v>
      </c>
      <c r="AE49">
        <v>12.3</v>
      </c>
      <c r="AI49" t="s">
        <v>487</v>
      </c>
      <c r="AJ49">
        <v>12.3</v>
      </c>
    </row>
    <row r="50" spans="1:36">
      <c r="A50" t="s">
        <v>467</v>
      </c>
      <c r="B50">
        <v>6.9</v>
      </c>
      <c r="C50">
        <v>5.9</v>
      </c>
      <c r="D50">
        <v>7.6</v>
      </c>
      <c r="E50">
        <v>11.6</v>
      </c>
      <c r="F50">
        <v>16</v>
      </c>
      <c r="G50">
        <v>20.9</v>
      </c>
      <c r="H50">
        <v>24.9</v>
      </c>
      <c r="I50">
        <v>26.3</v>
      </c>
      <c r="J50">
        <v>24.9</v>
      </c>
      <c r="K50">
        <v>20.9</v>
      </c>
      <c r="L50">
        <v>15</v>
      </c>
      <c r="M50">
        <v>10</v>
      </c>
      <c r="N50">
        <v>15.9</v>
      </c>
      <c r="R50" t="s">
        <v>685</v>
      </c>
      <c r="S50">
        <v>6.2</v>
      </c>
      <c r="T50">
        <v>5</v>
      </c>
      <c r="U50">
        <v>5.9</v>
      </c>
      <c r="V50">
        <v>9.3000000000000007</v>
      </c>
      <c r="W50">
        <v>13.1</v>
      </c>
      <c r="X50">
        <v>17.100000000000001</v>
      </c>
      <c r="Y50">
        <v>20.6</v>
      </c>
      <c r="Z50">
        <v>22.3</v>
      </c>
      <c r="AA50">
        <v>21.2</v>
      </c>
      <c r="AB50">
        <v>17.8</v>
      </c>
      <c r="AC50">
        <v>13.2</v>
      </c>
      <c r="AD50">
        <v>9</v>
      </c>
      <c r="AE50">
        <v>13.4</v>
      </c>
      <c r="AI50" t="s">
        <v>685</v>
      </c>
      <c r="AJ50">
        <v>13.4</v>
      </c>
    </row>
    <row r="51" spans="1:36">
      <c r="A51" t="s">
        <v>468</v>
      </c>
      <c r="B51">
        <v>4.5</v>
      </c>
      <c r="C51">
        <v>3.2</v>
      </c>
      <c r="D51">
        <v>4.4000000000000004</v>
      </c>
      <c r="E51">
        <v>8.6999999999999993</v>
      </c>
      <c r="F51">
        <v>12.8</v>
      </c>
      <c r="G51">
        <v>16.600000000000001</v>
      </c>
      <c r="H51">
        <v>20.100000000000001</v>
      </c>
      <c r="I51">
        <v>21.8</v>
      </c>
      <c r="J51">
        <v>20.6</v>
      </c>
      <c r="K51">
        <v>16.399999999999999</v>
      </c>
      <c r="L51">
        <v>11.5</v>
      </c>
      <c r="M51">
        <v>7.3</v>
      </c>
      <c r="N51">
        <v>12.3</v>
      </c>
      <c r="R51" t="s">
        <v>489</v>
      </c>
      <c r="S51" t="s">
        <v>449</v>
      </c>
      <c r="T51" t="s">
        <v>449</v>
      </c>
      <c r="U51" t="s">
        <v>449</v>
      </c>
      <c r="V51" t="s">
        <v>449</v>
      </c>
      <c r="W51" t="s">
        <v>449</v>
      </c>
      <c r="X51" t="s">
        <v>449</v>
      </c>
      <c r="Y51" t="s">
        <v>449</v>
      </c>
      <c r="Z51" t="s">
        <v>449</v>
      </c>
      <c r="AA51" t="s">
        <v>449</v>
      </c>
      <c r="AB51" t="s">
        <v>449</v>
      </c>
      <c r="AC51" t="s">
        <v>449</v>
      </c>
      <c r="AD51" t="s">
        <v>449</v>
      </c>
      <c r="AE51" t="s">
        <v>449</v>
      </c>
      <c r="AI51" t="s">
        <v>489</v>
      </c>
      <c r="AJ51" t="s">
        <v>449</v>
      </c>
    </row>
    <row r="52" spans="1:36">
      <c r="A52" t="s">
        <v>469</v>
      </c>
      <c r="B52">
        <v>3</v>
      </c>
      <c r="C52">
        <v>1.6</v>
      </c>
      <c r="D52">
        <v>1.3</v>
      </c>
      <c r="E52">
        <v>3</v>
      </c>
      <c r="F52">
        <v>7.4</v>
      </c>
      <c r="G52">
        <v>11.6</v>
      </c>
      <c r="H52">
        <v>15.6</v>
      </c>
      <c r="I52">
        <v>17.8</v>
      </c>
      <c r="J52">
        <v>17.2</v>
      </c>
      <c r="K52">
        <v>13.9</v>
      </c>
      <c r="L52">
        <v>9.4</v>
      </c>
      <c r="M52">
        <v>5.6</v>
      </c>
      <c r="N52">
        <v>9</v>
      </c>
      <c r="R52" t="s">
        <v>686</v>
      </c>
      <c r="S52">
        <v>8.6</v>
      </c>
      <c r="T52">
        <v>8.1999999999999993</v>
      </c>
      <c r="U52">
        <v>9.1999999999999993</v>
      </c>
      <c r="V52">
        <v>12.2</v>
      </c>
      <c r="W52">
        <v>15.4</v>
      </c>
      <c r="X52">
        <v>18.600000000000001</v>
      </c>
      <c r="Y52">
        <v>21</v>
      </c>
      <c r="Z52">
        <v>21.8</v>
      </c>
      <c r="AA52">
        <v>20.399999999999999</v>
      </c>
      <c r="AB52">
        <v>17.5</v>
      </c>
      <c r="AC52">
        <v>13.8</v>
      </c>
      <c r="AD52">
        <v>10.7</v>
      </c>
      <c r="AE52">
        <v>14.8</v>
      </c>
      <c r="AI52" t="s">
        <v>686</v>
      </c>
      <c r="AJ52">
        <v>14.8</v>
      </c>
    </row>
    <row r="53" spans="1:36">
      <c r="A53" t="s">
        <v>5523</v>
      </c>
      <c r="B53">
        <v>5.8</v>
      </c>
      <c r="C53">
        <v>4.9000000000000004</v>
      </c>
      <c r="D53">
        <v>6</v>
      </c>
      <c r="E53">
        <v>9</v>
      </c>
      <c r="F53">
        <v>12.4</v>
      </c>
      <c r="G53">
        <v>15.8</v>
      </c>
      <c r="H53">
        <v>18.600000000000001</v>
      </c>
      <c r="I53">
        <v>19.899999999999999</v>
      </c>
      <c r="J53">
        <v>18.8</v>
      </c>
      <c r="K53">
        <v>15.8</v>
      </c>
      <c r="L53">
        <v>11.5</v>
      </c>
      <c r="M53">
        <v>7.9</v>
      </c>
      <c r="N53">
        <v>12.2</v>
      </c>
      <c r="R53" t="s">
        <v>687</v>
      </c>
      <c r="S53">
        <v>6.3</v>
      </c>
      <c r="T53">
        <v>5.5</v>
      </c>
      <c r="U53">
        <v>6.7</v>
      </c>
      <c r="V53">
        <v>10</v>
      </c>
      <c r="W53">
        <v>13.7</v>
      </c>
      <c r="X53">
        <v>17.600000000000001</v>
      </c>
      <c r="Y53">
        <v>21</v>
      </c>
      <c r="Z53">
        <v>22.5</v>
      </c>
      <c r="AA53">
        <v>21.5</v>
      </c>
      <c r="AB53">
        <v>18.2</v>
      </c>
      <c r="AC53">
        <v>13.3</v>
      </c>
      <c r="AD53">
        <v>9</v>
      </c>
      <c r="AE53">
        <v>13.8</v>
      </c>
      <c r="AI53" t="s">
        <v>687</v>
      </c>
      <c r="AJ53">
        <v>13.8</v>
      </c>
    </row>
    <row r="54" spans="1:36">
      <c r="A54" t="s">
        <v>470</v>
      </c>
      <c r="B54">
        <v>6.5</v>
      </c>
      <c r="C54">
        <v>5.3</v>
      </c>
      <c r="D54">
        <v>6.3</v>
      </c>
      <c r="E54">
        <v>9.4</v>
      </c>
      <c r="F54">
        <v>12.8</v>
      </c>
      <c r="G54">
        <v>16.3</v>
      </c>
      <c r="H54">
        <v>19.5</v>
      </c>
      <c r="I54">
        <v>21</v>
      </c>
      <c r="J54">
        <v>20.2</v>
      </c>
      <c r="K54">
        <v>17.3</v>
      </c>
      <c r="L54">
        <v>12.7</v>
      </c>
      <c r="M54">
        <v>8.8000000000000007</v>
      </c>
      <c r="N54">
        <v>13</v>
      </c>
      <c r="R54" t="s">
        <v>688</v>
      </c>
      <c r="S54" t="s">
        <v>449</v>
      </c>
      <c r="T54" t="s">
        <v>449</v>
      </c>
      <c r="U54" t="s">
        <v>449</v>
      </c>
      <c r="V54" t="s">
        <v>449</v>
      </c>
      <c r="W54" t="s">
        <v>449</v>
      </c>
      <c r="X54" t="s">
        <v>449</v>
      </c>
      <c r="Y54" t="s">
        <v>449</v>
      </c>
      <c r="Z54" t="s">
        <v>449</v>
      </c>
      <c r="AA54" t="s">
        <v>449</v>
      </c>
      <c r="AB54" t="s">
        <v>449</v>
      </c>
      <c r="AC54" t="s">
        <v>449</v>
      </c>
      <c r="AD54" t="s">
        <v>449</v>
      </c>
      <c r="AE54" t="s">
        <v>449</v>
      </c>
      <c r="AI54" t="s">
        <v>688</v>
      </c>
      <c r="AJ54" t="s">
        <v>449</v>
      </c>
    </row>
    <row r="55" spans="1:36">
      <c r="A55" t="s">
        <v>471</v>
      </c>
      <c r="B55">
        <v>9</v>
      </c>
      <c r="C55">
        <v>8.1999999999999993</v>
      </c>
      <c r="D55">
        <v>9.8000000000000007</v>
      </c>
      <c r="E55">
        <v>13.1</v>
      </c>
      <c r="F55">
        <v>17.100000000000001</v>
      </c>
      <c r="G55">
        <v>21.6</v>
      </c>
      <c r="H55">
        <v>25.4</v>
      </c>
      <c r="I55">
        <v>27.1</v>
      </c>
      <c r="J55">
        <v>26</v>
      </c>
      <c r="K55">
        <v>22.3</v>
      </c>
      <c r="L55">
        <v>16.7</v>
      </c>
      <c r="M55">
        <v>11.9</v>
      </c>
      <c r="N55">
        <v>17.3</v>
      </c>
      <c r="R55" t="s">
        <v>689</v>
      </c>
      <c r="S55">
        <v>8.9</v>
      </c>
      <c r="T55">
        <v>8</v>
      </c>
      <c r="U55">
        <v>8.8000000000000007</v>
      </c>
      <c r="V55">
        <v>12.3</v>
      </c>
      <c r="W55">
        <v>16.7</v>
      </c>
      <c r="X55">
        <v>21.2</v>
      </c>
      <c r="Y55">
        <v>24.4</v>
      </c>
      <c r="Z55">
        <v>25.7</v>
      </c>
      <c r="AA55">
        <v>24.4</v>
      </c>
      <c r="AB55">
        <v>20.9</v>
      </c>
      <c r="AC55">
        <v>15.9</v>
      </c>
      <c r="AD55">
        <v>11.6</v>
      </c>
      <c r="AE55">
        <v>16.600000000000001</v>
      </c>
      <c r="AI55" t="s">
        <v>689</v>
      </c>
      <c r="AJ55">
        <v>16.600000000000001</v>
      </c>
    </row>
    <row r="56" spans="1:36">
      <c r="A56" t="s">
        <v>472</v>
      </c>
      <c r="B56">
        <v>10.1</v>
      </c>
      <c r="C56">
        <v>8.8000000000000007</v>
      </c>
      <c r="D56">
        <v>9.1999999999999993</v>
      </c>
      <c r="E56">
        <v>11.2</v>
      </c>
      <c r="F56">
        <v>13.9</v>
      </c>
      <c r="G56">
        <v>17.3</v>
      </c>
      <c r="H56">
        <v>20.2</v>
      </c>
      <c r="I56">
        <v>21.7</v>
      </c>
      <c r="J56">
        <v>21.3</v>
      </c>
      <c r="K56">
        <v>19.100000000000001</v>
      </c>
      <c r="L56">
        <v>15.7</v>
      </c>
      <c r="M56">
        <v>12.5</v>
      </c>
      <c r="N56">
        <v>15.1</v>
      </c>
      <c r="R56" t="s">
        <v>494</v>
      </c>
      <c r="S56">
        <v>6.6</v>
      </c>
      <c r="T56">
        <v>5.6</v>
      </c>
      <c r="U56">
        <v>6.7</v>
      </c>
      <c r="V56">
        <v>9.8000000000000007</v>
      </c>
      <c r="W56">
        <v>13.2</v>
      </c>
      <c r="X56">
        <v>16.8</v>
      </c>
      <c r="Y56">
        <v>20.2</v>
      </c>
      <c r="Z56">
        <v>21.9</v>
      </c>
      <c r="AA56">
        <v>21</v>
      </c>
      <c r="AB56">
        <v>18.100000000000001</v>
      </c>
      <c r="AC56">
        <v>13.3</v>
      </c>
      <c r="AD56">
        <v>9.3000000000000007</v>
      </c>
      <c r="AE56">
        <v>13.5</v>
      </c>
      <c r="AI56" t="s">
        <v>494</v>
      </c>
      <c r="AJ56">
        <v>13.5</v>
      </c>
    </row>
    <row r="57" spans="1:36">
      <c r="A57" t="s">
        <v>473</v>
      </c>
      <c r="B57">
        <v>4.3</v>
      </c>
      <c r="C57">
        <v>3.3</v>
      </c>
      <c r="D57">
        <v>4.5</v>
      </c>
      <c r="E57">
        <v>8.3000000000000007</v>
      </c>
      <c r="F57">
        <v>11.8</v>
      </c>
      <c r="G57">
        <v>15.4</v>
      </c>
      <c r="H57">
        <v>18.600000000000001</v>
      </c>
      <c r="I57">
        <v>20.399999999999999</v>
      </c>
      <c r="J57">
        <v>19.5</v>
      </c>
      <c r="K57">
        <v>15.9</v>
      </c>
      <c r="L57">
        <v>10.9</v>
      </c>
      <c r="M57">
        <v>6.7</v>
      </c>
      <c r="N57">
        <v>11.6</v>
      </c>
      <c r="R57" t="s">
        <v>690</v>
      </c>
      <c r="S57">
        <v>6.5</v>
      </c>
      <c r="T57">
        <v>5.6</v>
      </c>
      <c r="U57">
        <v>6.5</v>
      </c>
      <c r="V57">
        <v>9.4</v>
      </c>
      <c r="W57">
        <v>12.7</v>
      </c>
      <c r="X57">
        <v>15.7</v>
      </c>
      <c r="Y57">
        <v>18.5</v>
      </c>
      <c r="Z57">
        <v>19.8</v>
      </c>
      <c r="AA57">
        <v>18.899999999999999</v>
      </c>
      <c r="AB57">
        <v>16</v>
      </c>
      <c r="AC57">
        <v>12</v>
      </c>
      <c r="AD57">
        <v>8.8000000000000007</v>
      </c>
      <c r="AE57">
        <v>12.5</v>
      </c>
      <c r="AI57" t="s">
        <v>690</v>
      </c>
      <c r="AJ57">
        <v>12.5</v>
      </c>
    </row>
    <row r="58" spans="1:36">
      <c r="A58" t="s">
        <v>474</v>
      </c>
      <c r="B58">
        <v>4.8</v>
      </c>
      <c r="C58">
        <v>3.4</v>
      </c>
      <c r="D58">
        <v>4.0999999999999996</v>
      </c>
      <c r="E58">
        <v>7.8</v>
      </c>
      <c r="F58">
        <v>12.8</v>
      </c>
      <c r="G58">
        <v>18.5</v>
      </c>
      <c r="H58">
        <v>23.6</v>
      </c>
      <c r="I58">
        <v>25.9</v>
      </c>
      <c r="J58">
        <v>25.1</v>
      </c>
      <c r="K58">
        <v>20.7</v>
      </c>
      <c r="L58">
        <v>13.9</v>
      </c>
      <c r="M58">
        <v>8.1</v>
      </c>
      <c r="N58">
        <v>141</v>
      </c>
      <c r="R58" t="s">
        <v>496</v>
      </c>
      <c r="S58">
        <v>7.4</v>
      </c>
      <c r="T58">
        <v>6.3</v>
      </c>
      <c r="U58">
        <v>7.9</v>
      </c>
      <c r="V58">
        <v>11.5</v>
      </c>
      <c r="W58">
        <v>15.4</v>
      </c>
      <c r="X58">
        <v>19.5</v>
      </c>
      <c r="Y58">
        <v>23.5</v>
      </c>
      <c r="Z58">
        <v>25.5</v>
      </c>
      <c r="AA58">
        <v>24.3</v>
      </c>
      <c r="AB58">
        <v>20.6</v>
      </c>
      <c r="AC58">
        <v>15.2</v>
      </c>
      <c r="AD58">
        <v>10.3</v>
      </c>
      <c r="AE58">
        <v>15.6</v>
      </c>
      <c r="AI58" t="s">
        <v>496</v>
      </c>
      <c r="AJ58">
        <v>15.6</v>
      </c>
    </row>
    <row r="59" spans="1:36">
      <c r="A59" t="s">
        <v>5524</v>
      </c>
      <c r="B59">
        <v>9.4</v>
      </c>
      <c r="C59">
        <v>8.6999999999999993</v>
      </c>
      <c r="D59">
        <v>9.3000000000000007</v>
      </c>
      <c r="E59">
        <v>11.8</v>
      </c>
      <c r="F59">
        <v>15.1</v>
      </c>
      <c r="G59">
        <v>18.7</v>
      </c>
      <c r="H59">
        <v>21.4</v>
      </c>
      <c r="I59">
        <v>22.5</v>
      </c>
      <c r="J59">
        <v>21.6</v>
      </c>
      <c r="K59">
        <v>18.899999999999999</v>
      </c>
      <c r="L59">
        <v>15.2</v>
      </c>
      <c r="M59">
        <v>11.9</v>
      </c>
      <c r="N59">
        <v>15.4</v>
      </c>
      <c r="R59" t="s">
        <v>691</v>
      </c>
      <c r="S59">
        <v>10.9</v>
      </c>
      <c r="T59">
        <v>10.199999999999999</v>
      </c>
      <c r="U59">
        <v>11.1</v>
      </c>
      <c r="V59">
        <v>13.8</v>
      </c>
      <c r="W59">
        <v>17.600000000000001</v>
      </c>
      <c r="X59">
        <v>22</v>
      </c>
      <c r="Y59">
        <v>25.5</v>
      </c>
      <c r="Z59">
        <v>26.8</v>
      </c>
      <c r="AA59">
        <v>25.9</v>
      </c>
      <c r="AB59">
        <v>22.9</v>
      </c>
      <c r="AC59">
        <v>18.2</v>
      </c>
      <c r="AD59">
        <v>13.8</v>
      </c>
      <c r="AE59">
        <v>18.2</v>
      </c>
      <c r="AI59" t="s">
        <v>691</v>
      </c>
      <c r="AJ59">
        <v>18.2</v>
      </c>
    </row>
    <row r="60" spans="1:36">
      <c r="A60" t="s">
        <v>477</v>
      </c>
      <c r="B60">
        <v>7.5</v>
      </c>
      <c r="C60">
        <v>6.4</v>
      </c>
      <c r="D60">
        <v>7.1</v>
      </c>
      <c r="E60">
        <v>9.6</v>
      </c>
      <c r="F60">
        <v>13</v>
      </c>
      <c r="G60">
        <v>16.899999999999999</v>
      </c>
      <c r="H60">
        <v>20.7</v>
      </c>
      <c r="I60">
        <v>22.4</v>
      </c>
      <c r="J60">
        <v>21.7</v>
      </c>
      <c r="K60">
        <v>18.8</v>
      </c>
      <c r="L60">
        <v>14.3</v>
      </c>
      <c r="M60">
        <v>10.3</v>
      </c>
      <c r="N60">
        <v>14.1</v>
      </c>
      <c r="R60" t="s">
        <v>692</v>
      </c>
      <c r="S60">
        <v>8.1999999999999993</v>
      </c>
      <c r="T60">
        <v>7.2</v>
      </c>
      <c r="U60">
        <v>8.1999999999999993</v>
      </c>
      <c r="V60">
        <v>11.5</v>
      </c>
      <c r="W60">
        <v>16</v>
      </c>
      <c r="X60">
        <v>21</v>
      </c>
      <c r="Y60">
        <v>25.3</v>
      </c>
      <c r="Z60">
        <v>27</v>
      </c>
      <c r="AA60">
        <v>25.8</v>
      </c>
      <c r="AB60">
        <v>22.3</v>
      </c>
      <c r="AC60">
        <v>16.600000000000001</v>
      </c>
      <c r="AD60">
        <v>11.3</v>
      </c>
      <c r="AE60">
        <v>16.7</v>
      </c>
      <c r="AI60" t="s">
        <v>692</v>
      </c>
      <c r="AJ60">
        <v>16.7</v>
      </c>
    </row>
    <row r="61" spans="1:36">
      <c r="A61" t="s">
        <v>5525</v>
      </c>
      <c r="B61">
        <v>5</v>
      </c>
      <c r="C61">
        <v>3.8</v>
      </c>
      <c r="D61">
        <v>4.5</v>
      </c>
      <c r="E61">
        <v>8.1999999999999993</v>
      </c>
      <c r="F61">
        <v>11.8</v>
      </c>
      <c r="G61">
        <v>15.6</v>
      </c>
      <c r="H61">
        <v>19.2</v>
      </c>
      <c r="I61">
        <v>21.3</v>
      </c>
      <c r="J61">
        <v>20.399999999999999</v>
      </c>
      <c r="K61">
        <v>16.600000000000001</v>
      </c>
      <c r="L61">
        <v>11.8</v>
      </c>
      <c r="M61">
        <v>7.6</v>
      </c>
      <c r="N61">
        <v>12.2</v>
      </c>
      <c r="R61" t="s">
        <v>693</v>
      </c>
      <c r="S61">
        <v>14.1</v>
      </c>
      <c r="T61">
        <v>13.4</v>
      </c>
      <c r="U61">
        <v>14.9</v>
      </c>
      <c r="V61">
        <v>17.899999999999999</v>
      </c>
      <c r="W61">
        <v>21.4</v>
      </c>
      <c r="X61">
        <v>24.9</v>
      </c>
      <c r="Y61">
        <v>27.8</v>
      </c>
      <c r="Z61">
        <v>29.1</v>
      </c>
      <c r="AA61">
        <v>28.6</v>
      </c>
      <c r="AB61">
        <v>25.9</v>
      </c>
      <c r="AC61">
        <v>21.5</v>
      </c>
      <c r="AD61">
        <v>17.100000000000001</v>
      </c>
      <c r="AE61">
        <v>21.4</v>
      </c>
      <c r="AI61" t="s">
        <v>693</v>
      </c>
      <c r="AJ61">
        <v>21.4</v>
      </c>
    </row>
    <row r="62" spans="1:36">
      <c r="A62" t="s">
        <v>478</v>
      </c>
      <c r="B62">
        <v>9.9</v>
      </c>
      <c r="C62">
        <v>8.9</v>
      </c>
      <c r="D62">
        <v>9.1999999999999993</v>
      </c>
      <c r="E62">
        <v>11.7</v>
      </c>
      <c r="F62">
        <v>14.9</v>
      </c>
      <c r="G62">
        <v>18.5</v>
      </c>
      <c r="H62">
        <v>21.4</v>
      </c>
      <c r="I62">
        <v>22.6</v>
      </c>
      <c r="J62">
        <v>21.7</v>
      </c>
      <c r="K62">
        <v>19.2</v>
      </c>
      <c r="L62">
        <v>15.5</v>
      </c>
      <c r="M62">
        <v>12.2</v>
      </c>
      <c r="N62">
        <v>15.5</v>
      </c>
      <c r="R62" t="s">
        <v>694</v>
      </c>
      <c r="S62">
        <v>8.6</v>
      </c>
      <c r="T62">
        <v>8.1</v>
      </c>
      <c r="U62">
        <v>9.1999999999999993</v>
      </c>
      <c r="V62">
        <v>12.1</v>
      </c>
      <c r="W62">
        <v>16.2</v>
      </c>
      <c r="X62">
        <v>20.8</v>
      </c>
      <c r="Y62">
        <v>25</v>
      </c>
      <c r="Z62">
        <v>26.5</v>
      </c>
      <c r="AA62">
        <v>25.3</v>
      </c>
      <c r="AB62">
        <v>21.5</v>
      </c>
      <c r="AC62">
        <v>15.9</v>
      </c>
      <c r="AD62">
        <v>11.2</v>
      </c>
      <c r="AE62">
        <v>16.7</v>
      </c>
      <c r="AI62" t="s">
        <v>694</v>
      </c>
      <c r="AJ62">
        <v>16.7</v>
      </c>
    </row>
    <row r="63" spans="1:36">
      <c r="A63" t="s">
        <v>479</v>
      </c>
      <c r="B63">
        <v>11.4</v>
      </c>
      <c r="C63">
        <v>11.1</v>
      </c>
      <c r="D63">
        <v>12.3</v>
      </c>
      <c r="E63">
        <v>15.5</v>
      </c>
      <c r="F63">
        <v>19.899999999999999</v>
      </c>
      <c r="G63">
        <v>24.8</v>
      </c>
      <c r="H63">
        <v>28.2</v>
      </c>
      <c r="I63">
        <v>29.2</v>
      </c>
      <c r="J63">
        <v>27.5</v>
      </c>
      <c r="K63">
        <v>23.9</v>
      </c>
      <c r="L63">
        <v>18.8</v>
      </c>
      <c r="M63">
        <v>14.2</v>
      </c>
      <c r="N63">
        <v>19.7</v>
      </c>
      <c r="R63" t="s">
        <v>695</v>
      </c>
      <c r="S63">
        <v>4.5</v>
      </c>
      <c r="T63">
        <v>3.1</v>
      </c>
      <c r="U63">
        <v>3.1</v>
      </c>
      <c r="V63">
        <v>6.8</v>
      </c>
      <c r="W63">
        <v>11.9</v>
      </c>
      <c r="X63">
        <v>16.600000000000001</v>
      </c>
      <c r="Y63">
        <v>20.9</v>
      </c>
      <c r="Z63">
        <v>22.2</v>
      </c>
      <c r="AA63">
        <v>21.8</v>
      </c>
      <c r="AB63">
        <v>17.7</v>
      </c>
      <c r="AC63">
        <v>11.8</v>
      </c>
      <c r="AD63">
        <v>7.2</v>
      </c>
      <c r="AE63">
        <v>12.3</v>
      </c>
      <c r="AI63" t="s">
        <v>695</v>
      </c>
      <c r="AJ63">
        <v>12.3</v>
      </c>
    </row>
    <row r="64" spans="1:36">
      <c r="A64" t="s">
        <v>5526</v>
      </c>
      <c r="B64">
        <v>9.5</v>
      </c>
      <c r="C64">
        <v>8.5</v>
      </c>
      <c r="D64">
        <v>10.1</v>
      </c>
      <c r="E64">
        <v>13.2</v>
      </c>
      <c r="F64">
        <v>16.8</v>
      </c>
      <c r="G64">
        <v>20.8</v>
      </c>
      <c r="H64">
        <v>24.3</v>
      </c>
      <c r="I64">
        <v>26</v>
      </c>
      <c r="J64">
        <v>25.5</v>
      </c>
      <c r="K64">
        <v>22.6</v>
      </c>
      <c r="L64">
        <v>17.5</v>
      </c>
      <c r="M64">
        <v>12.8</v>
      </c>
      <c r="N64">
        <v>17.3</v>
      </c>
      <c r="R64" t="s">
        <v>696</v>
      </c>
      <c r="S64">
        <v>6.5</v>
      </c>
      <c r="T64">
        <v>5.2</v>
      </c>
      <c r="U64">
        <v>5.4</v>
      </c>
      <c r="V64">
        <v>8.1999999999999993</v>
      </c>
      <c r="W64">
        <v>11.6</v>
      </c>
      <c r="X64">
        <v>15.5</v>
      </c>
      <c r="Y64">
        <v>19.100000000000001</v>
      </c>
      <c r="Z64">
        <v>20.9</v>
      </c>
      <c r="AA64">
        <v>20.2</v>
      </c>
      <c r="AB64">
        <v>17.3</v>
      </c>
      <c r="AC64">
        <v>12.9</v>
      </c>
      <c r="AD64">
        <v>9.1</v>
      </c>
      <c r="AE64">
        <v>12.6</v>
      </c>
      <c r="AI64" t="s">
        <v>696</v>
      </c>
      <c r="AJ64">
        <v>12.6</v>
      </c>
    </row>
    <row r="65" spans="1:36">
      <c r="A65" t="s">
        <v>483</v>
      </c>
      <c r="B65">
        <v>6.1</v>
      </c>
      <c r="C65">
        <v>5.2</v>
      </c>
      <c r="D65">
        <v>6.3</v>
      </c>
      <c r="E65">
        <v>9.6</v>
      </c>
      <c r="F65">
        <v>13.3</v>
      </c>
      <c r="G65">
        <v>17.100000000000001</v>
      </c>
      <c r="H65">
        <v>20.399999999999999</v>
      </c>
      <c r="I65">
        <v>22</v>
      </c>
      <c r="J65">
        <v>20.9</v>
      </c>
      <c r="K65">
        <v>17.3</v>
      </c>
      <c r="L65">
        <v>12.4</v>
      </c>
      <c r="M65">
        <v>8.5</v>
      </c>
      <c r="N65">
        <v>13.2</v>
      </c>
      <c r="R65" t="s">
        <v>697</v>
      </c>
      <c r="S65">
        <v>7.2</v>
      </c>
      <c r="T65">
        <v>6.1</v>
      </c>
      <c r="U65">
        <v>6.7</v>
      </c>
      <c r="V65">
        <v>9.4</v>
      </c>
      <c r="W65">
        <v>12.4</v>
      </c>
      <c r="X65">
        <v>15.9</v>
      </c>
      <c r="Y65">
        <v>19.2</v>
      </c>
      <c r="Z65">
        <v>20.9</v>
      </c>
      <c r="AA65">
        <v>20.3</v>
      </c>
      <c r="AB65">
        <v>17.5</v>
      </c>
      <c r="AC65">
        <v>13.4</v>
      </c>
      <c r="AD65">
        <v>9.8000000000000007</v>
      </c>
      <c r="AE65">
        <v>13.2</v>
      </c>
      <c r="AI65" t="s">
        <v>697</v>
      </c>
      <c r="AJ65">
        <v>13.2</v>
      </c>
    </row>
    <row r="66" spans="1:36">
      <c r="A66" t="s">
        <v>485</v>
      </c>
      <c r="B66">
        <v>3.4</v>
      </c>
      <c r="C66">
        <v>1.4</v>
      </c>
      <c r="D66">
        <v>1.4</v>
      </c>
      <c r="E66">
        <v>3.4</v>
      </c>
      <c r="F66">
        <v>6.7</v>
      </c>
      <c r="G66">
        <v>10.1</v>
      </c>
      <c r="H66">
        <v>13.2</v>
      </c>
      <c r="I66">
        <v>15.3</v>
      </c>
      <c r="J66">
        <v>15.4</v>
      </c>
      <c r="K66">
        <v>13.3</v>
      </c>
      <c r="L66">
        <v>9.9</v>
      </c>
      <c r="M66">
        <v>6.6</v>
      </c>
      <c r="N66">
        <v>8.4</v>
      </c>
      <c r="R66" t="s">
        <v>506</v>
      </c>
      <c r="S66">
        <v>10.6</v>
      </c>
      <c r="T66">
        <v>9.4</v>
      </c>
      <c r="U66">
        <v>10</v>
      </c>
      <c r="V66">
        <v>12.1</v>
      </c>
      <c r="W66">
        <v>14.6</v>
      </c>
      <c r="X66">
        <v>17.8</v>
      </c>
      <c r="Y66">
        <v>20.399999999999999</v>
      </c>
      <c r="Z66">
        <v>21.8</v>
      </c>
      <c r="AA66">
        <v>21.5</v>
      </c>
      <c r="AB66">
        <v>19.5</v>
      </c>
      <c r="AC66">
        <v>16.100000000000001</v>
      </c>
      <c r="AD66">
        <v>12.9</v>
      </c>
      <c r="AE66">
        <v>15.6</v>
      </c>
      <c r="AI66" t="s">
        <v>506</v>
      </c>
      <c r="AJ66">
        <v>15.6</v>
      </c>
    </row>
    <row r="67" spans="1:36">
      <c r="A67" t="s">
        <v>5527</v>
      </c>
      <c r="B67">
        <v>9.9</v>
      </c>
      <c r="C67">
        <v>9.1</v>
      </c>
      <c r="D67">
        <v>9.6999999999999993</v>
      </c>
      <c r="E67">
        <v>12.7</v>
      </c>
      <c r="F67">
        <v>16.3</v>
      </c>
      <c r="G67">
        <v>20.7</v>
      </c>
      <c r="H67">
        <v>24</v>
      </c>
      <c r="I67">
        <v>25.2</v>
      </c>
      <c r="J67">
        <v>23.6</v>
      </c>
      <c r="K67">
        <v>20</v>
      </c>
      <c r="L67">
        <v>15.7</v>
      </c>
      <c r="M67">
        <v>12.2</v>
      </c>
      <c r="N67">
        <v>16.600000000000001</v>
      </c>
      <c r="R67" t="s">
        <v>698</v>
      </c>
      <c r="S67" t="s">
        <v>449</v>
      </c>
      <c r="T67" t="s">
        <v>449</v>
      </c>
      <c r="U67" t="s">
        <v>449</v>
      </c>
      <c r="V67" t="s">
        <v>449</v>
      </c>
      <c r="W67" t="s">
        <v>449</v>
      </c>
      <c r="X67" t="s">
        <v>449</v>
      </c>
      <c r="Y67" t="s">
        <v>449</v>
      </c>
      <c r="Z67" t="s">
        <v>449</v>
      </c>
      <c r="AA67" t="s">
        <v>449</v>
      </c>
      <c r="AB67" t="s">
        <v>449</v>
      </c>
      <c r="AC67" t="s">
        <v>449</v>
      </c>
      <c r="AD67" t="s">
        <v>449</v>
      </c>
      <c r="AE67" t="s">
        <v>449</v>
      </c>
      <c r="AI67" t="s">
        <v>698</v>
      </c>
      <c r="AJ67" t="s">
        <v>449</v>
      </c>
    </row>
    <row r="68" spans="1:36">
      <c r="A68" t="s">
        <v>487</v>
      </c>
      <c r="B68">
        <v>5</v>
      </c>
      <c r="C68">
        <v>4.0999999999999996</v>
      </c>
      <c r="D68">
        <v>5.4</v>
      </c>
      <c r="E68">
        <v>9</v>
      </c>
      <c r="F68">
        <v>12.7</v>
      </c>
      <c r="G68">
        <v>16.399999999999999</v>
      </c>
      <c r="H68">
        <v>19.5</v>
      </c>
      <c r="I68">
        <v>21</v>
      </c>
      <c r="J68">
        <v>19.600000000000001</v>
      </c>
      <c r="K68">
        <v>16.3</v>
      </c>
      <c r="L68">
        <v>11.4</v>
      </c>
      <c r="M68">
        <v>7.4</v>
      </c>
      <c r="N68">
        <v>12.3</v>
      </c>
      <c r="R68" t="s">
        <v>699</v>
      </c>
      <c r="S68" t="s">
        <v>449</v>
      </c>
      <c r="T68" t="s">
        <v>449</v>
      </c>
      <c r="U68" t="s">
        <v>449</v>
      </c>
      <c r="V68" t="s">
        <v>449</v>
      </c>
      <c r="W68" t="s">
        <v>449</v>
      </c>
      <c r="X68" t="s">
        <v>449</v>
      </c>
      <c r="Y68" t="s">
        <v>449</v>
      </c>
      <c r="Z68" t="s">
        <v>449</v>
      </c>
      <c r="AA68" t="s">
        <v>449</v>
      </c>
      <c r="AB68" t="s">
        <v>449</v>
      </c>
      <c r="AC68" t="s">
        <v>449</v>
      </c>
      <c r="AD68" t="s">
        <v>449</v>
      </c>
      <c r="AE68" t="s">
        <v>449</v>
      </c>
      <c r="AI68" t="s">
        <v>699</v>
      </c>
      <c r="AJ68" t="s">
        <v>449</v>
      </c>
    </row>
    <row r="69" spans="1:36">
      <c r="A69" t="s">
        <v>488</v>
      </c>
      <c r="B69">
        <v>6.2</v>
      </c>
      <c r="C69">
        <v>5</v>
      </c>
      <c r="D69">
        <v>5.9</v>
      </c>
      <c r="E69">
        <v>9.3000000000000007</v>
      </c>
      <c r="F69">
        <v>13.1</v>
      </c>
      <c r="G69">
        <v>17.100000000000001</v>
      </c>
      <c r="H69">
        <v>20.6</v>
      </c>
      <c r="I69">
        <v>22.3</v>
      </c>
      <c r="J69">
        <v>21.2</v>
      </c>
      <c r="K69">
        <v>17.8</v>
      </c>
      <c r="L69">
        <v>13.2</v>
      </c>
      <c r="M69">
        <v>9</v>
      </c>
      <c r="N69">
        <v>13.4</v>
      </c>
      <c r="R69" t="s">
        <v>510</v>
      </c>
      <c r="S69" t="s">
        <v>449</v>
      </c>
      <c r="T69" t="s">
        <v>449</v>
      </c>
      <c r="U69" t="s">
        <v>449</v>
      </c>
      <c r="V69" t="s">
        <v>449</v>
      </c>
      <c r="W69" t="s">
        <v>449</v>
      </c>
      <c r="X69" t="s">
        <v>449</v>
      </c>
      <c r="Y69" t="s">
        <v>449</v>
      </c>
      <c r="Z69" t="s">
        <v>449</v>
      </c>
      <c r="AA69" t="s">
        <v>449</v>
      </c>
      <c r="AB69" t="s">
        <v>449</v>
      </c>
      <c r="AC69" t="s">
        <v>449</v>
      </c>
      <c r="AD69" t="s">
        <v>449</v>
      </c>
      <c r="AE69" t="s">
        <v>449</v>
      </c>
      <c r="AI69" t="s">
        <v>510</v>
      </c>
      <c r="AJ69" t="s">
        <v>449</v>
      </c>
    </row>
    <row r="70" spans="1:36">
      <c r="A70" t="s">
        <v>5528</v>
      </c>
      <c r="B70">
        <v>6</v>
      </c>
      <c r="C70">
        <v>4.8</v>
      </c>
      <c r="D70">
        <v>5.3</v>
      </c>
      <c r="E70">
        <v>7.7</v>
      </c>
      <c r="F70">
        <v>10.8</v>
      </c>
      <c r="G70">
        <v>14.2</v>
      </c>
      <c r="H70">
        <v>17.100000000000001</v>
      </c>
      <c r="I70">
        <v>18.7</v>
      </c>
      <c r="J70">
        <v>18.100000000000001</v>
      </c>
      <c r="K70">
        <v>15.9</v>
      </c>
      <c r="L70">
        <v>12.2</v>
      </c>
      <c r="M70">
        <v>8.5</v>
      </c>
      <c r="N70">
        <v>11.6</v>
      </c>
      <c r="R70" t="s">
        <v>511</v>
      </c>
      <c r="S70">
        <v>10.6</v>
      </c>
      <c r="T70">
        <v>9.8000000000000007</v>
      </c>
      <c r="U70">
        <v>10.199999999999999</v>
      </c>
      <c r="V70">
        <v>12.4</v>
      </c>
      <c r="W70">
        <v>15.2</v>
      </c>
      <c r="X70">
        <v>18.600000000000001</v>
      </c>
      <c r="Y70">
        <v>21.5</v>
      </c>
      <c r="Z70">
        <v>23</v>
      </c>
      <c r="AA70">
        <v>22.3</v>
      </c>
      <c r="AB70">
        <v>19.8</v>
      </c>
      <c r="AC70">
        <v>16.100000000000001</v>
      </c>
      <c r="AD70">
        <v>12.9</v>
      </c>
      <c r="AE70">
        <v>16</v>
      </c>
      <c r="AI70" t="s">
        <v>511</v>
      </c>
      <c r="AJ70">
        <v>16</v>
      </c>
    </row>
    <row r="71" spans="1:36">
      <c r="A71" t="s">
        <v>492</v>
      </c>
      <c r="B71">
        <v>11.9</v>
      </c>
      <c r="C71">
        <v>10.8</v>
      </c>
      <c r="D71">
        <v>11.7</v>
      </c>
      <c r="E71">
        <v>14.2</v>
      </c>
      <c r="F71">
        <v>17.5</v>
      </c>
      <c r="G71">
        <v>21.2</v>
      </c>
      <c r="H71">
        <v>24.3</v>
      </c>
      <c r="I71">
        <v>26</v>
      </c>
      <c r="J71">
        <v>25.8</v>
      </c>
      <c r="K71">
        <v>23.7</v>
      </c>
      <c r="L71">
        <v>19.399999999999999</v>
      </c>
      <c r="M71">
        <v>15</v>
      </c>
      <c r="N71">
        <v>18.5</v>
      </c>
      <c r="R71" t="s">
        <v>700</v>
      </c>
      <c r="S71">
        <v>7.2</v>
      </c>
      <c r="T71">
        <v>6.4</v>
      </c>
      <c r="U71">
        <v>8.1</v>
      </c>
      <c r="V71">
        <v>11.6</v>
      </c>
      <c r="W71">
        <v>15.9</v>
      </c>
      <c r="X71">
        <v>21</v>
      </c>
      <c r="Y71">
        <v>25.8</v>
      </c>
      <c r="Z71">
        <v>27.8</v>
      </c>
      <c r="AA71">
        <v>26.5</v>
      </c>
      <c r="AB71">
        <v>22.5</v>
      </c>
      <c r="AC71">
        <v>16.3</v>
      </c>
      <c r="AD71">
        <v>10.7</v>
      </c>
      <c r="AE71">
        <v>16.600000000000001</v>
      </c>
      <c r="AI71" t="s">
        <v>700</v>
      </c>
      <c r="AJ71">
        <v>16.600000000000001</v>
      </c>
    </row>
    <row r="72" spans="1:36">
      <c r="A72" t="s">
        <v>490</v>
      </c>
      <c r="B72">
        <v>8.6</v>
      </c>
      <c r="C72">
        <v>8.1999999999999993</v>
      </c>
      <c r="D72">
        <v>9.1999999999999993</v>
      </c>
      <c r="E72">
        <v>12.2</v>
      </c>
      <c r="F72">
        <v>15.4</v>
      </c>
      <c r="G72">
        <v>18.600000000000001</v>
      </c>
      <c r="H72">
        <v>21</v>
      </c>
      <c r="I72">
        <v>21.8</v>
      </c>
      <c r="J72">
        <v>20.399999999999999</v>
      </c>
      <c r="K72">
        <v>17.5</v>
      </c>
      <c r="L72">
        <v>13.8</v>
      </c>
      <c r="M72">
        <v>10.7</v>
      </c>
      <c r="N72">
        <v>14.8</v>
      </c>
      <c r="R72" t="s">
        <v>701</v>
      </c>
      <c r="S72">
        <v>9.5</v>
      </c>
      <c r="T72">
        <v>8.6</v>
      </c>
      <c r="U72">
        <v>9.3000000000000007</v>
      </c>
      <c r="V72">
        <v>11.8</v>
      </c>
      <c r="W72">
        <v>15.2</v>
      </c>
      <c r="X72">
        <v>19.100000000000001</v>
      </c>
      <c r="Y72">
        <v>22.2</v>
      </c>
      <c r="Z72">
        <v>22.9</v>
      </c>
      <c r="AA72">
        <v>21.8</v>
      </c>
      <c r="AB72">
        <v>18.899999999999999</v>
      </c>
      <c r="AC72">
        <v>14.9</v>
      </c>
      <c r="AD72">
        <v>11.7</v>
      </c>
      <c r="AE72">
        <v>15.5</v>
      </c>
      <c r="AI72" t="s">
        <v>701</v>
      </c>
      <c r="AJ72">
        <v>15.5</v>
      </c>
    </row>
    <row r="73" spans="1:36">
      <c r="A73" t="s">
        <v>491</v>
      </c>
      <c r="B73">
        <v>6.3</v>
      </c>
      <c r="C73">
        <v>5.5</v>
      </c>
      <c r="D73">
        <v>6.7</v>
      </c>
      <c r="E73">
        <v>10</v>
      </c>
      <c r="F73">
        <v>13.7</v>
      </c>
      <c r="G73">
        <v>17.600000000000001</v>
      </c>
      <c r="H73">
        <v>21</v>
      </c>
      <c r="I73">
        <v>22.5</v>
      </c>
      <c r="J73">
        <v>21.5</v>
      </c>
      <c r="K73">
        <v>18.2</v>
      </c>
      <c r="L73">
        <v>13.3</v>
      </c>
      <c r="M73">
        <v>9</v>
      </c>
      <c r="N73">
        <v>13.8</v>
      </c>
      <c r="R73" t="s">
        <v>702</v>
      </c>
      <c r="S73">
        <v>4.5999999999999996</v>
      </c>
      <c r="T73">
        <v>3.4</v>
      </c>
      <c r="U73">
        <v>4.3</v>
      </c>
      <c r="V73">
        <v>8.1</v>
      </c>
      <c r="W73">
        <v>11.9</v>
      </c>
      <c r="X73">
        <v>15.6</v>
      </c>
      <c r="Y73">
        <v>19.100000000000001</v>
      </c>
      <c r="Z73">
        <v>21</v>
      </c>
      <c r="AA73">
        <v>20</v>
      </c>
      <c r="AB73">
        <v>16.399999999999999</v>
      </c>
      <c r="AC73">
        <v>11.4</v>
      </c>
      <c r="AD73">
        <v>7.2</v>
      </c>
      <c r="AE73">
        <v>11.9</v>
      </c>
      <c r="AI73" t="s">
        <v>702</v>
      </c>
      <c r="AJ73">
        <v>11.9</v>
      </c>
    </row>
    <row r="74" spans="1:36">
      <c r="A74" t="s">
        <v>493</v>
      </c>
      <c r="B74">
        <v>8.9</v>
      </c>
      <c r="C74">
        <v>8</v>
      </c>
      <c r="D74">
        <v>8.8000000000000007</v>
      </c>
      <c r="E74">
        <v>12.3</v>
      </c>
      <c r="F74">
        <v>16.7</v>
      </c>
      <c r="G74">
        <v>21.2</v>
      </c>
      <c r="H74">
        <v>24.4</v>
      </c>
      <c r="I74">
        <v>25.7</v>
      </c>
      <c r="J74">
        <v>24.4</v>
      </c>
      <c r="K74">
        <v>20.9</v>
      </c>
      <c r="L74">
        <v>15.9</v>
      </c>
      <c r="M74">
        <v>11.6</v>
      </c>
      <c r="N74">
        <v>16.600000000000001</v>
      </c>
      <c r="R74" t="s">
        <v>703</v>
      </c>
      <c r="S74">
        <v>11.3</v>
      </c>
      <c r="T74">
        <v>10.3</v>
      </c>
      <c r="U74">
        <v>11.7</v>
      </c>
      <c r="V74">
        <v>14.9</v>
      </c>
      <c r="W74">
        <v>18.7</v>
      </c>
      <c r="X74">
        <v>23.1</v>
      </c>
      <c r="Y74">
        <v>26.5</v>
      </c>
      <c r="Z74">
        <v>28</v>
      </c>
      <c r="AA74">
        <v>27.1</v>
      </c>
      <c r="AB74">
        <v>24.2</v>
      </c>
      <c r="AC74">
        <v>19.5</v>
      </c>
      <c r="AD74">
        <v>14.6</v>
      </c>
      <c r="AE74">
        <v>19.2</v>
      </c>
      <c r="AI74" t="s">
        <v>703</v>
      </c>
      <c r="AJ74">
        <v>19.2</v>
      </c>
    </row>
    <row r="75" spans="1:36">
      <c r="A75" t="s">
        <v>494</v>
      </c>
      <c r="B75">
        <v>6.6</v>
      </c>
      <c r="C75">
        <v>5.6</v>
      </c>
      <c r="D75">
        <v>6.7</v>
      </c>
      <c r="E75">
        <v>9.8000000000000007</v>
      </c>
      <c r="F75">
        <v>13.2</v>
      </c>
      <c r="G75">
        <v>16.8</v>
      </c>
      <c r="H75">
        <v>20.2</v>
      </c>
      <c r="I75">
        <v>21.9</v>
      </c>
      <c r="J75">
        <v>21</v>
      </c>
      <c r="K75">
        <v>18.100000000000001</v>
      </c>
      <c r="L75">
        <v>13.3</v>
      </c>
      <c r="M75">
        <v>9.3000000000000007</v>
      </c>
      <c r="N75">
        <v>13.5</v>
      </c>
      <c r="R75" t="s">
        <v>708</v>
      </c>
      <c r="S75" t="s">
        <v>449</v>
      </c>
      <c r="T75" t="s">
        <v>449</v>
      </c>
      <c r="U75" t="s">
        <v>449</v>
      </c>
      <c r="V75" t="s">
        <v>449</v>
      </c>
      <c r="W75" t="s">
        <v>449</v>
      </c>
      <c r="X75" t="s">
        <v>449</v>
      </c>
      <c r="Y75" t="s">
        <v>449</v>
      </c>
      <c r="Z75" t="s">
        <v>449</v>
      </c>
      <c r="AA75" t="s">
        <v>449</v>
      </c>
      <c r="AB75" t="s">
        <v>449</v>
      </c>
      <c r="AC75" t="s">
        <v>449</v>
      </c>
      <c r="AD75" t="s">
        <v>449</v>
      </c>
      <c r="AE75" t="s">
        <v>449</v>
      </c>
      <c r="AI75" t="s">
        <v>708</v>
      </c>
      <c r="AJ75" t="s">
        <v>449</v>
      </c>
    </row>
    <row r="76" spans="1:36">
      <c r="A76" t="s">
        <v>495</v>
      </c>
      <c r="B76">
        <v>6.5</v>
      </c>
      <c r="C76">
        <v>5.6</v>
      </c>
      <c r="D76">
        <v>6.5</v>
      </c>
      <c r="E76">
        <v>9.4</v>
      </c>
      <c r="F76">
        <v>12.7</v>
      </c>
      <c r="G76">
        <v>15.7</v>
      </c>
      <c r="H76">
        <v>18.5</v>
      </c>
      <c r="I76">
        <v>19.8</v>
      </c>
      <c r="J76">
        <v>18.899999999999999</v>
      </c>
      <c r="K76">
        <v>16</v>
      </c>
      <c r="L76">
        <v>12</v>
      </c>
      <c r="M76">
        <v>8.8000000000000007</v>
      </c>
      <c r="N76">
        <v>12.5</v>
      </c>
      <c r="R76" t="s">
        <v>704</v>
      </c>
      <c r="S76">
        <v>9.5</v>
      </c>
      <c r="T76">
        <v>8.8000000000000007</v>
      </c>
      <c r="U76">
        <v>9.5</v>
      </c>
      <c r="V76">
        <v>12.5</v>
      </c>
      <c r="W76">
        <v>16.100000000000001</v>
      </c>
      <c r="X76">
        <v>19.899999999999999</v>
      </c>
      <c r="Y76">
        <v>22.7</v>
      </c>
      <c r="Z76">
        <v>23.7</v>
      </c>
      <c r="AA76">
        <v>22.6</v>
      </c>
      <c r="AB76">
        <v>19.600000000000001</v>
      </c>
      <c r="AC76">
        <v>15.5</v>
      </c>
      <c r="AD76">
        <v>12</v>
      </c>
      <c r="AE76">
        <v>16</v>
      </c>
      <c r="AI76" t="s">
        <v>704</v>
      </c>
      <c r="AJ76">
        <v>16</v>
      </c>
    </row>
    <row r="77" spans="1:36">
      <c r="A77" t="s">
        <v>5529</v>
      </c>
      <c r="B77">
        <v>9.9</v>
      </c>
      <c r="C77">
        <v>9.1</v>
      </c>
      <c r="D77">
        <v>10.1</v>
      </c>
      <c r="E77">
        <v>13.3</v>
      </c>
      <c r="F77">
        <v>16.899999999999999</v>
      </c>
      <c r="G77">
        <v>21.3</v>
      </c>
      <c r="H77">
        <v>24</v>
      </c>
      <c r="I77">
        <v>24.5</v>
      </c>
      <c r="J77">
        <v>23</v>
      </c>
      <c r="K77">
        <v>19.600000000000001</v>
      </c>
      <c r="L77">
        <v>15.3</v>
      </c>
      <c r="M77">
        <v>12.2</v>
      </c>
      <c r="N77">
        <v>16.600000000000001</v>
      </c>
      <c r="R77" t="s">
        <v>520</v>
      </c>
      <c r="S77">
        <v>7.9</v>
      </c>
      <c r="T77">
        <v>7.1</v>
      </c>
      <c r="U77">
        <v>8.1</v>
      </c>
      <c r="V77">
        <v>11</v>
      </c>
      <c r="W77">
        <v>14</v>
      </c>
      <c r="X77">
        <v>17.399999999999999</v>
      </c>
      <c r="Y77">
        <v>20.399999999999999</v>
      </c>
      <c r="Z77">
        <v>21.8</v>
      </c>
      <c r="AA77">
        <v>21.1</v>
      </c>
      <c r="AB77">
        <v>18.2</v>
      </c>
      <c r="AC77">
        <v>14</v>
      </c>
      <c r="AD77">
        <v>10.4</v>
      </c>
      <c r="AE77">
        <v>14.3</v>
      </c>
      <c r="AI77" t="s">
        <v>520</v>
      </c>
      <c r="AJ77">
        <v>14.3</v>
      </c>
    </row>
    <row r="78" spans="1:36">
      <c r="A78" t="s">
        <v>496</v>
      </c>
      <c r="B78">
        <v>7.4</v>
      </c>
      <c r="C78">
        <v>6.3</v>
      </c>
      <c r="D78">
        <v>7.9</v>
      </c>
      <c r="E78">
        <v>11.5</v>
      </c>
      <c r="F78">
        <v>15.4</v>
      </c>
      <c r="G78">
        <v>19.5</v>
      </c>
      <c r="H78">
        <v>23.5</v>
      </c>
      <c r="I78">
        <v>25.5</v>
      </c>
      <c r="J78">
        <v>24.3</v>
      </c>
      <c r="K78">
        <v>20.6</v>
      </c>
      <c r="L78">
        <v>15.2</v>
      </c>
      <c r="M78">
        <v>10.3</v>
      </c>
      <c r="N78">
        <v>15.6</v>
      </c>
      <c r="R78" t="s">
        <v>521</v>
      </c>
      <c r="S78">
        <v>10.4</v>
      </c>
      <c r="T78">
        <v>9.3000000000000007</v>
      </c>
      <c r="U78">
        <v>9.8000000000000007</v>
      </c>
      <c r="V78">
        <v>11.9</v>
      </c>
      <c r="W78">
        <v>14.5</v>
      </c>
      <c r="X78">
        <v>17.899999999999999</v>
      </c>
      <c r="Y78">
        <v>20.6</v>
      </c>
      <c r="Z78">
        <v>21.9</v>
      </c>
      <c r="AA78">
        <v>21.3</v>
      </c>
      <c r="AB78">
        <v>19.100000000000001</v>
      </c>
      <c r="AC78">
        <v>15.8</v>
      </c>
      <c r="AD78">
        <v>12.7</v>
      </c>
      <c r="AE78">
        <v>15.4</v>
      </c>
      <c r="AI78" t="s">
        <v>521</v>
      </c>
      <c r="AJ78">
        <v>15.4</v>
      </c>
    </row>
    <row r="79" spans="1:36">
      <c r="A79" t="s">
        <v>497</v>
      </c>
      <c r="B79">
        <v>10.9</v>
      </c>
      <c r="C79">
        <v>10.199999999999999</v>
      </c>
      <c r="D79">
        <v>11.1</v>
      </c>
      <c r="E79">
        <v>13.8</v>
      </c>
      <c r="F79">
        <v>17.600000000000001</v>
      </c>
      <c r="G79">
        <v>22</v>
      </c>
      <c r="H79">
        <v>25.5</v>
      </c>
      <c r="I79">
        <v>26.8</v>
      </c>
      <c r="J79">
        <v>25.9</v>
      </c>
      <c r="K79">
        <v>22.9</v>
      </c>
      <c r="L79">
        <v>18.2</v>
      </c>
      <c r="M79">
        <v>13.8</v>
      </c>
      <c r="N79">
        <v>18.2</v>
      </c>
      <c r="R79" t="s">
        <v>705</v>
      </c>
      <c r="S79">
        <v>6.7</v>
      </c>
      <c r="T79">
        <v>5.4</v>
      </c>
      <c r="U79">
        <v>7</v>
      </c>
      <c r="V79">
        <v>11.3</v>
      </c>
      <c r="W79">
        <v>15.6</v>
      </c>
      <c r="X79">
        <v>20.399999999999999</v>
      </c>
      <c r="Y79">
        <v>24.7</v>
      </c>
      <c r="Z79">
        <v>26.7</v>
      </c>
      <c r="AA79">
        <v>25.4</v>
      </c>
      <c r="AB79">
        <v>21.3</v>
      </c>
      <c r="AC79">
        <v>15.2</v>
      </c>
      <c r="AD79">
        <v>9.8000000000000007</v>
      </c>
      <c r="AE79">
        <v>15.8</v>
      </c>
      <c r="AI79" t="s">
        <v>705</v>
      </c>
      <c r="AJ79">
        <v>15.8</v>
      </c>
    </row>
    <row r="80" spans="1:36">
      <c r="A80" t="s">
        <v>498</v>
      </c>
      <c r="B80">
        <v>8.1999999999999993</v>
      </c>
      <c r="C80">
        <v>7.2</v>
      </c>
      <c r="D80">
        <v>8.1999999999999993</v>
      </c>
      <c r="E80">
        <v>11.5</v>
      </c>
      <c r="F80">
        <v>16</v>
      </c>
      <c r="G80">
        <v>21</v>
      </c>
      <c r="H80">
        <v>25.3</v>
      </c>
      <c r="I80">
        <v>27</v>
      </c>
      <c r="J80">
        <v>25.8</v>
      </c>
      <c r="K80">
        <v>22.3</v>
      </c>
      <c r="L80">
        <v>16.600000000000001</v>
      </c>
      <c r="M80">
        <v>11.3</v>
      </c>
      <c r="N80">
        <v>16.7</v>
      </c>
      <c r="R80" t="s">
        <v>706</v>
      </c>
      <c r="S80">
        <v>6.7</v>
      </c>
      <c r="T80">
        <v>6</v>
      </c>
      <c r="U80">
        <v>7.3</v>
      </c>
      <c r="V80">
        <v>10.6</v>
      </c>
      <c r="W80">
        <v>14.1</v>
      </c>
      <c r="X80">
        <v>17.899999999999999</v>
      </c>
      <c r="Y80">
        <v>21.8</v>
      </c>
      <c r="Z80">
        <v>23.9</v>
      </c>
      <c r="AA80">
        <v>23</v>
      </c>
      <c r="AB80">
        <v>19.3</v>
      </c>
      <c r="AC80">
        <v>14</v>
      </c>
      <c r="AD80">
        <v>9.5</v>
      </c>
      <c r="AE80">
        <v>14.5</v>
      </c>
      <c r="AI80" t="s">
        <v>706</v>
      </c>
      <c r="AJ80">
        <v>14.5</v>
      </c>
    </row>
    <row r="81" spans="1:36">
      <c r="A81" t="s">
        <v>499</v>
      </c>
      <c r="B81">
        <v>14.1</v>
      </c>
      <c r="C81">
        <v>13.4</v>
      </c>
      <c r="D81">
        <v>14.9</v>
      </c>
      <c r="E81">
        <v>17.899999999999999</v>
      </c>
      <c r="F81">
        <v>21.4</v>
      </c>
      <c r="G81">
        <v>24.9</v>
      </c>
      <c r="H81">
        <v>27.8</v>
      </c>
      <c r="I81">
        <v>29.1</v>
      </c>
      <c r="J81">
        <v>28.6</v>
      </c>
      <c r="K81">
        <v>25.9</v>
      </c>
      <c r="L81">
        <v>21.5</v>
      </c>
      <c r="M81">
        <v>17.100000000000001</v>
      </c>
      <c r="N81">
        <v>21.4</v>
      </c>
      <c r="R81" t="s">
        <v>525</v>
      </c>
      <c r="S81">
        <v>4.5999999999999996</v>
      </c>
      <c r="T81">
        <v>3.3</v>
      </c>
      <c r="U81">
        <v>4.0999999999999996</v>
      </c>
      <c r="V81">
        <v>7.9</v>
      </c>
      <c r="W81">
        <v>12</v>
      </c>
      <c r="X81">
        <v>16.600000000000001</v>
      </c>
      <c r="Y81">
        <v>20.8</v>
      </c>
      <c r="Z81">
        <v>22.9</v>
      </c>
      <c r="AA81">
        <v>21.6</v>
      </c>
      <c r="AB81">
        <v>17.5</v>
      </c>
      <c r="AC81">
        <v>12</v>
      </c>
      <c r="AD81">
        <v>7.5</v>
      </c>
      <c r="AE81">
        <v>12.6</v>
      </c>
      <c r="AI81" t="s">
        <v>525</v>
      </c>
      <c r="AJ81">
        <v>12.6</v>
      </c>
    </row>
    <row r="82" spans="1:36">
      <c r="A82" t="s">
        <v>5530</v>
      </c>
      <c r="B82">
        <v>7.2</v>
      </c>
      <c r="C82">
        <v>6.2</v>
      </c>
      <c r="D82">
        <v>7.2</v>
      </c>
      <c r="E82">
        <v>10.1</v>
      </c>
      <c r="F82">
        <v>13.3</v>
      </c>
      <c r="G82">
        <v>16.600000000000001</v>
      </c>
      <c r="H82">
        <v>19.399999999999999</v>
      </c>
      <c r="I82">
        <v>20.7</v>
      </c>
      <c r="J82">
        <v>19.899999999999999</v>
      </c>
      <c r="K82">
        <v>17.2</v>
      </c>
      <c r="L82">
        <v>13.1</v>
      </c>
      <c r="M82">
        <v>9.5</v>
      </c>
      <c r="N82">
        <v>13.4</v>
      </c>
      <c r="R82" t="s">
        <v>526</v>
      </c>
      <c r="S82">
        <v>8.3000000000000007</v>
      </c>
      <c r="T82">
        <v>8.1999999999999993</v>
      </c>
      <c r="U82">
        <v>9.4</v>
      </c>
      <c r="V82">
        <v>13</v>
      </c>
      <c r="W82">
        <v>16.899999999999999</v>
      </c>
      <c r="X82">
        <v>21.2</v>
      </c>
      <c r="Y82">
        <v>24.3</v>
      </c>
      <c r="Z82">
        <v>24.9</v>
      </c>
      <c r="AA82">
        <v>22.8</v>
      </c>
      <c r="AB82">
        <v>19</v>
      </c>
      <c r="AC82">
        <v>14.2</v>
      </c>
      <c r="AD82">
        <v>10.5</v>
      </c>
      <c r="AE82">
        <v>16.100000000000001</v>
      </c>
      <c r="AI82" t="s">
        <v>526</v>
      </c>
      <c r="AJ82">
        <v>16.100000000000001</v>
      </c>
    </row>
    <row r="83" spans="1:36">
      <c r="A83" t="s">
        <v>5531</v>
      </c>
      <c r="B83">
        <v>12.8</v>
      </c>
      <c r="C83">
        <v>12.1</v>
      </c>
      <c r="D83">
        <v>13.1</v>
      </c>
      <c r="E83">
        <v>15.3</v>
      </c>
      <c r="F83">
        <v>18.399999999999999</v>
      </c>
      <c r="G83">
        <v>22.6</v>
      </c>
      <c r="H83">
        <v>26.5</v>
      </c>
      <c r="I83">
        <v>28.3</v>
      </c>
      <c r="J83">
        <v>27.5</v>
      </c>
      <c r="K83">
        <v>24.5</v>
      </c>
      <c r="L83">
        <v>19.8</v>
      </c>
      <c r="M83">
        <v>15.5</v>
      </c>
      <c r="N83">
        <v>19.7</v>
      </c>
      <c r="R83" t="s">
        <v>527</v>
      </c>
      <c r="S83">
        <v>4.9000000000000004</v>
      </c>
      <c r="T83">
        <v>3.6</v>
      </c>
      <c r="U83">
        <v>4</v>
      </c>
      <c r="V83">
        <v>7.1</v>
      </c>
      <c r="W83">
        <v>10.199999999999999</v>
      </c>
      <c r="X83">
        <v>13.7</v>
      </c>
      <c r="Y83">
        <v>16.7</v>
      </c>
      <c r="Z83">
        <v>18.2</v>
      </c>
      <c r="AA83">
        <v>17.899999999999999</v>
      </c>
      <c r="AB83">
        <v>15.6</v>
      </c>
      <c r="AC83">
        <v>11.6</v>
      </c>
      <c r="AD83">
        <v>7.6</v>
      </c>
      <c r="AE83">
        <v>10.9</v>
      </c>
      <c r="AI83" t="s">
        <v>527</v>
      </c>
      <c r="AJ83">
        <v>10.9</v>
      </c>
    </row>
    <row r="84" spans="1:36">
      <c r="A84" t="s">
        <v>500</v>
      </c>
      <c r="B84">
        <v>8.6</v>
      </c>
      <c r="C84">
        <v>8.1</v>
      </c>
      <c r="D84">
        <v>9.1999999999999993</v>
      </c>
      <c r="E84">
        <v>12.1</v>
      </c>
      <c r="F84">
        <v>16.2</v>
      </c>
      <c r="G84">
        <v>20.8</v>
      </c>
      <c r="H84">
        <v>25</v>
      </c>
      <c r="I84">
        <v>26.5</v>
      </c>
      <c r="J84">
        <v>25.3</v>
      </c>
      <c r="K84">
        <v>21.5</v>
      </c>
      <c r="L84">
        <v>15.9</v>
      </c>
      <c r="M84">
        <v>11.2</v>
      </c>
      <c r="N84">
        <v>16.7</v>
      </c>
      <c r="R84" t="s">
        <v>528</v>
      </c>
      <c r="S84">
        <v>3.7</v>
      </c>
      <c r="T84">
        <v>8.5</v>
      </c>
      <c r="U84">
        <v>8.8000000000000007</v>
      </c>
      <c r="V84">
        <v>11.4</v>
      </c>
      <c r="W84">
        <v>14.3</v>
      </c>
      <c r="X84">
        <v>17.600000000000001</v>
      </c>
      <c r="Y84">
        <v>20.3</v>
      </c>
      <c r="Z84">
        <v>21.6</v>
      </c>
      <c r="AA84">
        <v>20.6</v>
      </c>
      <c r="AB84">
        <v>18.2</v>
      </c>
      <c r="AC84">
        <v>14.6</v>
      </c>
      <c r="AD84">
        <v>11.5</v>
      </c>
      <c r="AE84">
        <v>14.7</v>
      </c>
      <c r="AI84" t="s">
        <v>528</v>
      </c>
      <c r="AJ84">
        <v>14.7</v>
      </c>
    </row>
    <row r="85" spans="1:36">
      <c r="A85" t="s">
        <v>501</v>
      </c>
      <c r="B85">
        <v>4.5</v>
      </c>
      <c r="C85">
        <v>3.1</v>
      </c>
      <c r="D85">
        <v>3.1</v>
      </c>
      <c r="E85">
        <v>6.8</v>
      </c>
      <c r="F85">
        <v>11.9</v>
      </c>
      <c r="G85">
        <v>16.600000000000001</v>
      </c>
      <c r="H85">
        <v>20.9</v>
      </c>
      <c r="I85">
        <v>22.2</v>
      </c>
      <c r="J85">
        <v>21.8</v>
      </c>
      <c r="K85">
        <v>17.7</v>
      </c>
      <c r="L85">
        <v>11.8</v>
      </c>
      <c r="M85">
        <v>7.2</v>
      </c>
      <c r="N85">
        <v>12.3</v>
      </c>
    </row>
    <row r="86" spans="1:36">
      <c r="A86" t="s">
        <v>503</v>
      </c>
      <c r="B86">
        <v>6.5</v>
      </c>
      <c r="C86">
        <v>5.2</v>
      </c>
      <c r="D86">
        <v>5.4</v>
      </c>
      <c r="E86">
        <v>8.1999999999999993</v>
      </c>
      <c r="F86">
        <v>11.6</v>
      </c>
      <c r="G86">
        <v>15.5</v>
      </c>
      <c r="H86">
        <v>19.100000000000001</v>
      </c>
      <c r="I86">
        <v>20.9</v>
      </c>
      <c r="J86">
        <v>20.2</v>
      </c>
      <c r="K86">
        <v>17.3</v>
      </c>
      <c r="L86">
        <v>12.9</v>
      </c>
      <c r="M86">
        <v>9.1</v>
      </c>
      <c r="N86">
        <v>12.6</v>
      </c>
    </row>
    <row r="87" spans="1:36">
      <c r="A87" t="s">
        <v>504</v>
      </c>
      <c r="B87">
        <v>7.2</v>
      </c>
      <c r="C87">
        <v>6.1</v>
      </c>
      <c r="D87">
        <v>6.7</v>
      </c>
      <c r="E87">
        <v>9.4</v>
      </c>
      <c r="F87">
        <v>12.4</v>
      </c>
      <c r="G87">
        <v>15.9</v>
      </c>
      <c r="H87">
        <v>19.2</v>
      </c>
      <c r="I87">
        <v>20.9</v>
      </c>
      <c r="J87">
        <v>20.3</v>
      </c>
      <c r="K87">
        <v>17.5</v>
      </c>
      <c r="L87">
        <v>13.4</v>
      </c>
      <c r="M87">
        <v>9.8000000000000007</v>
      </c>
      <c r="N87">
        <v>13.2</v>
      </c>
    </row>
    <row r="88" spans="1:36">
      <c r="A88" t="s">
        <v>506</v>
      </c>
      <c r="B88">
        <v>10.6</v>
      </c>
      <c r="C88">
        <v>9.4</v>
      </c>
      <c r="D88">
        <v>10</v>
      </c>
      <c r="E88">
        <v>12.1</v>
      </c>
      <c r="F88">
        <v>14.6</v>
      </c>
      <c r="G88">
        <v>17.8</v>
      </c>
      <c r="H88">
        <v>20.399999999999999</v>
      </c>
      <c r="I88">
        <v>21.8</v>
      </c>
      <c r="J88">
        <v>21.5</v>
      </c>
      <c r="K88">
        <v>19.5</v>
      </c>
      <c r="L88">
        <v>16.100000000000001</v>
      </c>
      <c r="M88">
        <v>12.9</v>
      </c>
      <c r="N88">
        <v>15.6</v>
      </c>
    </row>
    <row r="89" spans="1:36">
      <c r="A89" t="s">
        <v>511</v>
      </c>
      <c r="B89">
        <v>10.6</v>
      </c>
      <c r="C89">
        <v>9.8000000000000007</v>
      </c>
      <c r="D89">
        <v>10.199999999999999</v>
      </c>
      <c r="E89">
        <v>12.4</v>
      </c>
      <c r="F89">
        <v>15.2</v>
      </c>
      <c r="G89">
        <v>18.600000000000001</v>
      </c>
      <c r="H89">
        <v>21.5</v>
      </c>
      <c r="I89">
        <v>23</v>
      </c>
      <c r="J89">
        <v>22.3</v>
      </c>
      <c r="K89">
        <v>19.8</v>
      </c>
      <c r="L89">
        <v>16.100000000000001</v>
      </c>
      <c r="M89">
        <v>12.9</v>
      </c>
      <c r="N89">
        <v>16</v>
      </c>
    </row>
    <row r="90" spans="1:36">
      <c r="A90" t="s">
        <v>516</v>
      </c>
      <c r="B90">
        <v>11.3</v>
      </c>
      <c r="C90">
        <v>10.3</v>
      </c>
      <c r="D90">
        <v>11.7</v>
      </c>
      <c r="E90">
        <v>14.9</v>
      </c>
      <c r="F90">
        <v>18.7</v>
      </c>
      <c r="G90">
        <v>23.1</v>
      </c>
      <c r="H90">
        <v>26.5</v>
      </c>
      <c r="I90">
        <v>28</v>
      </c>
      <c r="J90">
        <v>27.1</v>
      </c>
      <c r="K90">
        <v>24.2</v>
      </c>
      <c r="L90">
        <v>19.5</v>
      </c>
      <c r="M90">
        <v>14.6</v>
      </c>
      <c r="N90">
        <v>19.2</v>
      </c>
    </row>
    <row r="91" spans="1:36">
      <c r="A91" t="s">
        <v>512</v>
      </c>
      <c r="B91">
        <v>7.2</v>
      </c>
      <c r="C91">
        <v>6.4</v>
      </c>
      <c r="D91">
        <v>8.1</v>
      </c>
      <c r="E91">
        <v>11.6</v>
      </c>
      <c r="F91">
        <v>15.9</v>
      </c>
      <c r="G91">
        <v>21</v>
      </c>
      <c r="H91">
        <v>25.8</v>
      </c>
      <c r="I91">
        <v>27.8</v>
      </c>
      <c r="J91">
        <v>26.5</v>
      </c>
      <c r="K91">
        <v>22.5</v>
      </c>
      <c r="L91">
        <v>16.3</v>
      </c>
      <c r="M91">
        <v>10.7</v>
      </c>
      <c r="N91">
        <v>16.600000000000001</v>
      </c>
    </row>
    <row r="92" spans="1:36">
      <c r="A92" t="s">
        <v>5532</v>
      </c>
      <c r="B92">
        <v>9.1999999999999993</v>
      </c>
      <c r="C92">
        <v>8.1</v>
      </c>
      <c r="D92">
        <v>8.1999999999999993</v>
      </c>
      <c r="E92">
        <v>10.3</v>
      </c>
      <c r="F92">
        <v>13.7</v>
      </c>
      <c r="G92">
        <v>17.600000000000001</v>
      </c>
      <c r="H92">
        <v>20.8</v>
      </c>
      <c r="I92">
        <v>22.2</v>
      </c>
      <c r="J92">
        <v>21.3</v>
      </c>
      <c r="K92">
        <v>18.8</v>
      </c>
      <c r="L92">
        <v>15</v>
      </c>
      <c r="M92">
        <v>11.7</v>
      </c>
      <c r="N92">
        <v>14.7</v>
      </c>
    </row>
    <row r="93" spans="1:36">
      <c r="A93" t="s">
        <v>513</v>
      </c>
      <c r="B93">
        <v>9.5</v>
      </c>
      <c r="C93">
        <v>8.6</v>
      </c>
      <c r="D93">
        <v>9.3000000000000007</v>
      </c>
      <c r="E93">
        <v>11.8</v>
      </c>
      <c r="F93">
        <v>15.2</v>
      </c>
      <c r="G93">
        <v>19.100000000000001</v>
      </c>
      <c r="H93">
        <v>22.2</v>
      </c>
      <c r="I93">
        <v>22.9</v>
      </c>
      <c r="J93">
        <v>21.8</v>
      </c>
      <c r="K93">
        <v>18.899999999999999</v>
      </c>
      <c r="L93">
        <v>14.9</v>
      </c>
      <c r="M93">
        <v>11.7</v>
      </c>
      <c r="N93">
        <v>15.5</v>
      </c>
    </row>
    <row r="94" spans="1:36">
      <c r="A94" t="s">
        <v>515</v>
      </c>
      <c r="B94">
        <v>4.5999999999999996</v>
      </c>
      <c r="C94">
        <v>3.4</v>
      </c>
      <c r="D94">
        <v>4.3</v>
      </c>
      <c r="E94">
        <v>8.1</v>
      </c>
      <c r="F94">
        <v>11.9</v>
      </c>
      <c r="G94">
        <v>15.6</v>
      </c>
      <c r="H94">
        <v>19.100000000000001</v>
      </c>
      <c r="I94">
        <v>21</v>
      </c>
      <c r="J94">
        <v>20</v>
      </c>
      <c r="K94">
        <v>16.399999999999999</v>
      </c>
      <c r="L94">
        <v>11.4</v>
      </c>
      <c r="M94">
        <v>7.2</v>
      </c>
      <c r="N94">
        <v>11.9</v>
      </c>
    </row>
    <row r="95" spans="1:36">
      <c r="A95" t="s">
        <v>5533</v>
      </c>
      <c r="B95">
        <v>4.2</v>
      </c>
      <c r="C95">
        <v>3.2</v>
      </c>
      <c r="D95">
        <v>3.2</v>
      </c>
      <c r="E95">
        <v>6</v>
      </c>
      <c r="F95">
        <v>10.199999999999999</v>
      </c>
      <c r="G95">
        <v>14.7</v>
      </c>
      <c r="H95">
        <v>18.600000000000001</v>
      </c>
      <c r="I95">
        <v>20.2</v>
      </c>
      <c r="J95">
        <v>18.7</v>
      </c>
      <c r="K95">
        <v>14.8</v>
      </c>
      <c r="L95">
        <v>9.8000000000000007</v>
      </c>
      <c r="M95">
        <v>6.1</v>
      </c>
      <c r="N95">
        <v>10.8</v>
      </c>
    </row>
    <row r="96" spans="1:36">
      <c r="A96" t="s">
        <v>5534</v>
      </c>
      <c r="B96">
        <v>8</v>
      </c>
      <c r="C96">
        <v>6.9</v>
      </c>
      <c r="D96">
        <v>7.5</v>
      </c>
      <c r="E96">
        <v>9.8000000000000007</v>
      </c>
      <c r="F96">
        <v>12.8</v>
      </c>
      <c r="G96">
        <v>16</v>
      </c>
      <c r="H96">
        <v>18.899999999999999</v>
      </c>
      <c r="I96">
        <v>20.399999999999999</v>
      </c>
      <c r="J96">
        <v>19.8</v>
      </c>
      <c r="K96">
        <v>17.5</v>
      </c>
      <c r="L96">
        <v>13.9</v>
      </c>
      <c r="M96">
        <v>10.4</v>
      </c>
      <c r="N96">
        <v>13.5</v>
      </c>
    </row>
    <row r="97" spans="1:14">
      <c r="A97" t="s">
        <v>5535</v>
      </c>
      <c r="B97">
        <v>6.7</v>
      </c>
      <c r="C97">
        <v>5.9</v>
      </c>
      <c r="D97">
        <v>7.5</v>
      </c>
      <c r="E97">
        <v>11</v>
      </c>
      <c r="F97">
        <v>15.1</v>
      </c>
      <c r="G97">
        <v>19.5</v>
      </c>
      <c r="H97">
        <v>23.2</v>
      </c>
      <c r="I97">
        <v>24.6</v>
      </c>
      <c r="J97">
        <v>23.6</v>
      </c>
      <c r="K97">
        <v>19.899999999999999</v>
      </c>
      <c r="L97">
        <v>14.4</v>
      </c>
      <c r="M97">
        <v>9.5</v>
      </c>
      <c r="N97">
        <v>15.1</v>
      </c>
    </row>
    <row r="98" spans="1:14">
      <c r="A98" t="s">
        <v>519</v>
      </c>
      <c r="B98">
        <v>9.5</v>
      </c>
      <c r="C98">
        <v>8.8000000000000007</v>
      </c>
      <c r="D98">
        <v>9.5</v>
      </c>
      <c r="E98">
        <v>12.5</v>
      </c>
      <c r="F98">
        <v>16.100000000000001</v>
      </c>
      <c r="G98">
        <v>19.899999999999999</v>
      </c>
      <c r="H98">
        <v>22.7</v>
      </c>
      <c r="I98">
        <v>23.7</v>
      </c>
      <c r="J98">
        <v>22.6</v>
      </c>
      <c r="K98">
        <v>19.600000000000001</v>
      </c>
      <c r="L98">
        <v>15.5</v>
      </c>
      <c r="M98">
        <v>12</v>
      </c>
      <c r="N98">
        <v>16</v>
      </c>
    </row>
    <row r="99" spans="1:14">
      <c r="A99" t="s">
        <v>5536</v>
      </c>
      <c r="B99">
        <v>4.5</v>
      </c>
      <c r="C99">
        <v>2.9</v>
      </c>
      <c r="D99">
        <v>3.7</v>
      </c>
      <c r="E99">
        <v>7.6</v>
      </c>
      <c r="F99">
        <v>11.8</v>
      </c>
      <c r="G99">
        <v>16</v>
      </c>
      <c r="H99">
        <v>20</v>
      </c>
      <c r="I99">
        <v>22.4</v>
      </c>
      <c r="J99">
        <v>21.6</v>
      </c>
      <c r="K99">
        <v>17.600000000000001</v>
      </c>
      <c r="L99">
        <v>12.3</v>
      </c>
      <c r="M99">
        <v>7.6</v>
      </c>
      <c r="N99">
        <v>12.3</v>
      </c>
    </row>
    <row r="100" spans="1:14">
      <c r="A100" t="s">
        <v>520</v>
      </c>
      <c r="B100">
        <v>7.9</v>
      </c>
      <c r="C100">
        <v>7.1</v>
      </c>
      <c r="D100">
        <v>8.1</v>
      </c>
      <c r="E100">
        <v>11</v>
      </c>
      <c r="F100">
        <v>14</v>
      </c>
      <c r="G100">
        <v>17.399999999999999</v>
      </c>
      <c r="H100">
        <v>20.399999999999999</v>
      </c>
      <c r="I100">
        <v>21.8</v>
      </c>
      <c r="J100">
        <v>21.1</v>
      </c>
      <c r="K100">
        <v>18.2</v>
      </c>
      <c r="L100">
        <v>14</v>
      </c>
      <c r="M100">
        <v>10.4</v>
      </c>
      <c r="N100">
        <v>14.3</v>
      </c>
    </row>
    <row r="101" spans="1:14">
      <c r="A101" t="s">
        <v>5537</v>
      </c>
      <c r="B101">
        <v>4.8</v>
      </c>
      <c r="C101">
        <v>3.6</v>
      </c>
      <c r="D101">
        <v>4</v>
      </c>
      <c r="E101">
        <v>7</v>
      </c>
      <c r="F101">
        <v>10.5</v>
      </c>
      <c r="G101">
        <v>13.8</v>
      </c>
      <c r="H101">
        <v>16.899999999999999</v>
      </c>
      <c r="I101">
        <v>18.8</v>
      </c>
      <c r="J101">
        <v>18.2</v>
      </c>
      <c r="K101">
        <v>15.5</v>
      </c>
      <c r="L101">
        <v>11.1</v>
      </c>
      <c r="M101">
        <v>7.3</v>
      </c>
      <c r="N101">
        <v>11</v>
      </c>
    </row>
    <row r="102" spans="1:14">
      <c r="A102" t="s">
        <v>5538</v>
      </c>
      <c r="B102">
        <v>4.8</v>
      </c>
      <c r="C102">
        <v>3.3</v>
      </c>
      <c r="D102">
        <v>3.8</v>
      </c>
      <c r="E102">
        <v>7.1</v>
      </c>
      <c r="F102">
        <v>10.6</v>
      </c>
      <c r="G102">
        <v>14.3</v>
      </c>
      <c r="H102">
        <v>18.100000000000001</v>
      </c>
      <c r="I102">
        <v>20.5</v>
      </c>
      <c r="J102">
        <v>19.899999999999999</v>
      </c>
      <c r="K102">
        <v>16.600000000000001</v>
      </c>
      <c r="L102">
        <v>12.2</v>
      </c>
      <c r="M102">
        <v>8</v>
      </c>
      <c r="N102">
        <v>11.6</v>
      </c>
    </row>
    <row r="103" spans="1:14">
      <c r="A103" t="s">
        <v>5539</v>
      </c>
      <c r="B103">
        <v>5.7</v>
      </c>
      <c r="C103">
        <v>5</v>
      </c>
      <c r="D103">
        <v>6.6</v>
      </c>
      <c r="E103">
        <v>10.4</v>
      </c>
      <c r="F103">
        <v>14.1</v>
      </c>
      <c r="G103">
        <v>18.100000000000001</v>
      </c>
      <c r="H103">
        <v>21.6</v>
      </c>
      <c r="I103">
        <v>23.2</v>
      </c>
      <c r="J103">
        <v>21.9</v>
      </c>
      <c r="K103">
        <v>18.399999999999999</v>
      </c>
      <c r="L103">
        <v>13</v>
      </c>
      <c r="M103">
        <v>8.5</v>
      </c>
      <c r="N103">
        <v>13.9</v>
      </c>
    </row>
    <row r="104" spans="1:14">
      <c r="A104" t="s">
        <v>521</v>
      </c>
      <c r="B104">
        <v>10.4</v>
      </c>
      <c r="C104">
        <v>9.3000000000000007</v>
      </c>
      <c r="D104">
        <v>9.8000000000000007</v>
      </c>
      <c r="E104">
        <v>11.9</v>
      </c>
      <c r="F104">
        <v>14.5</v>
      </c>
      <c r="G104">
        <v>17.899999999999999</v>
      </c>
      <c r="H104">
        <v>20.6</v>
      </c>
      <c r="I104">
        <v>21.9</v>
      </c>
      <c r="J104">
        <v>21.3</v>
      </c>
      <c r="K104">
        <v>19.100000000000001</v>
      </c>
      <c r="L104">
        <v>15.8</v>
      </c>
      <c r="M104">
        <v>12.7</v>
      </c>
      <c r="N104">
        <v>15.4</v>
      </c>
    </row>
    <row r="105" spans="1:14">
      <c r="A105" t="s">
        <v>522</v>
      </c>
      <c r="B105">
        <v>6.7</v>
      </c>
      <c r="C105">
        <v>5.4</v>
      </c>
      <c r="D105">
        <v>7</v>
      </c>
      <c r="E105">
        <v>11.3</v>
      </c>
      <c r="F105">
        <v>15.6</v>
      </c>
      <c r="G105">
        <v>20.399999999999999</v>
      </c>
      <c r="H105">
        <v>24.7</v>
      </c>
      <c r="I105">
        <v>26.7</v>
      </c>
      <c r="J105">
        <v>25.4</v>
      </c>
      <c r="K105">
        <v>21.3</v>
      </c>
      <c r="L105">
        <v>15.2</v>
      </c>
      <c r="M105">
        <v>9.8000000000000007</v>
      </c>
      <c r="N105">
        <v>15.8</v>
      </c>
    </row>
    <row r="106" spans="1:14">
      <c r="A106" t="s">
        <v>5540</v>
      </c>
      <c r="B106">
        <v>7.1</v>
      </c>
      <c r="C106">
        <v>5.7</v>
      </c>
      <c r="D106">
        <v>6.3</v>
      </c>
      <c r="E106">
        <v>8.9</v>
      </c>
      <c r="F106">
        <v>12.1</v>
      </c>
      <c r="G106">
        <v>15.9</v>
      </c>
      <c r="H106">
        <v>19.7</v>
      </c>
      <c r="I106">
        <v>21.8</v>
      </c>
      <c r="J106">
        <v>21.3</v>
      </c>
      <c r="K106">
        <v>18.7</v>
      </c>
      <c r="L106">
        <v>14.3</v>
      </c>
      <c r="M106">
        <v>10.1</v>
      </c>
      <c r="N106">
        <v>13.5</v>
      </c>
    </row>
    <row r="107" spans="1:14">
      <c r="A107" t="s">
        <v>5541</v>
      </c>
      <c r="B107">
        <v>9.5</v>
      </c>
      <c r="C107">
        <v>8.5</v>
      </c>
      <c r="D107">
        <v>9.1999999999999993</v>
      </c>
      <c r="E107">
        <v>11.7</v>
      </c>
      <c r="F107">
        <v>14.8</v>
      </c>
      <c r="G107">
        <v>18.600000000000001</v>
      </c>
      <c r="H107">
        <v>21.5</v>
      </c>
      <c r="I107">
        <v>22.6</v>
      </c>
      <c r="J107">
        <v>21.6</v>
      </c>
      <c r="K107">
        <v>19</v>
      </c>
      <c r="L107">
        <v>15.2</v>
      </c>
      <c r="M107">
        <v>11.9</v>
      </c>
      <c r="N107">
        <v>15.3</v>
      </c>
    </row>
    <row r="108" spans="1:14">
      <c r="A108" t="s">
        <v>5542</v>
      </c>
      <c r="B108">
        <v>7.8</v>
      </c>
      <c r="C108">
        <v>6.5</v>
      </c>
      <c r="D108">
        <v>6.8</v>
      </c>
      <c r="E108">
        <v>9.1</v>
      </c>
      <c r="F108">
        <v>12.1</v>
      </c>
      <c r="G108">
        <v>15.3</v>
      </c>
      <c r="H108">
        <v>18.399999999999999</v>
      </c>
      <c r="I108">
        <v>20.100000000000001</v>
      </c>
      <c r="J108">
        <v>19.7</v>
      </c>
      <c r="K108">
        <v>17.399999999999999</v>
      </c>
      <c r="L108">
        <v>13.8</v>
      </c>
      <c r="M108">
        <v>10.3</v>
      </c>
      <c r="N108">
        <v>13.1</v>
      </c>
    </row>
    <row r="109" spans="1:14">
      <c r="A109" t="s">
        <v>524</v>
      </c>
      <c r="B109">
        <v>6.7</v>
      </c>
      <c r="C109">
        <v>6</v>
      </c>
      <c r="D109">
        <v>7.3</v>
      </c>
      <c r="E109">
        <v>10.6</v>
      </c>
      <c r="F109">
        <v>14.1</v>
      </c>
      <c r="G109">
        <v>17.899999999999999</v>
      </c>
      <c r="H109">
        <v>21.8</v>
      </c>
      <c r="I109">
        <v>23.9</v>
      </c>
      <c r="J109">
        <v>23</v>
      </c>
      <c r="K109">
        <v>19.3</v>
      </c>
      <c r="L109">
        <v>14</v>
      </c>
      <c r="M109">
        <v>9.5</v>
      </c>
      <c r="N109">
        <v>14.5</v>
      </c>
    </row>
    <row r="110" spans="1:14">
      <c r="A110" t="s">
        <v>5543</v>
      </c>
      <c r="B110">
        <v>8.1999999999999993</v>
      </c>
      <c r="C110">
        <v>7.6</v>
      </c>
      <c r="D110">
        <v>8.6</v>
      </c>
      <c r="E110">
        <v>11.9</v>
      </c>
      <c r="F110">
        <v>15.5</v>
      </c>
      <c r="G110">
        <v>19.2</v>
      </c>
      <c r="H110">
        <v>22.3</v>
      </c>
      <c r="I110">
        <v>23.6</v>
      </c>
      <c r="J110">
        <v>22.5</v>
      </c>
      <c r="K110">
        <v>19.2</v>
      </c>
      <c r="L110">
        <v>14.5</v>
      </c>
      <c r="M110">
        <v>10.7</v>
      </c>
      <c r="N110">
        <v>15.3</v>
      </c>
    </row>
    <row r="111" spans="1:14">
      <c r="A111" t="s">
        <v>525</v>
      </c>
      <c r="B111">
        <v>4.5999999999999996</v>
      </c>
      <c r="C111">
        <v>3.3</v>
      </c>
      <c r="D111">
        <v>4.0999999999999996</v>
      </c>
      <c r="E111">
        <v>7.9</v>
      </c>
      <c r="F111">
        <v>12</v>
      </c>
      <c r="G111">
        <v>16.600000000000001</v>
      </c>
      <c r="H111">
        <v>20.8</v>
      </c>
      <c r="I111">
        <v>22.9</v>
      </c>
      <c r="J111">
        <v>21.6</v>
      </c>
      <c r="K111">
        <v>17.5</v>
      </c>
      <c r="L111">
        <v>12</v>
      </c>
      <c r="M111">
        <v>7.5</v>
      </c>
      <c r="N111">
        <v>12.6</v>
      </c>
    </row>
    <row r="112" spans="1:14">
      <c r="A112" t="s">
        <v>526</v>
      </c>
      <c r="B112">
        <v>8.3000000000000007</v>
      </c>
      <c r="C112">
        <v>8.1999999999999993</v>
      </c>
      <c r="D112">
        <v>9.4</v>
      </c>
      <c r="E112">
        <v>13</v>
      </c>
      <c r="F112">
        <v>16.899999999999999</v>
      </c>
      <c r="G112">
        <v>21.2</v>
      </c>
      <c r="H112">
        <v>24.3</v>
      </c>
      <c r="I112">
        <v>24.9</v>
      </c>
      <c r="J112">
        <v>22.8</v>
      </c>
      <c r="K112">
        <v>19</v>
      </c>
      <c r="L112">
        <v>14.2</v>
      </c>
      <c r="M112">
        <v>10.5</v>
      </c>
      <c r="N112">
        <v>16.100000000000001</v>
      </c>
    </row>
    <row r="113" spans="1:14">
      <c r="A113" t="s">
        <v>5544</v>
      </c>
      <c r="B113">
        <v>11.2</v>
      </c>
      <c r="C113">
        <v>10.5</v>
      </c>
      <c r="D113">
        <v>11.3</v>
      </c>
      <c r="E113">
        <v>13.9</v>
      </c>
      <c r="F113">
        <v>17.100000000000001</v>
      </c>
      <c r="G113">
        <v>20.6</v>
      </c>
      <c r="H113">
        <v>23.7</v>
      </c>
      <c r="I113">
        <v>25.3</v>
      </c>
      <c r="J113">
        <v>24.6</v>
      </c>
      <c r="K113">
        <v>21.9</v>
      </c>
      <c r="L113">
        <v>17.7</v>
      </c>
      <c r="M113">
        <v>13.7</v>
      </c>
      <c r="N113">
        <v>17.600000000000001</v>
      </c>
    </row>
    <row r="114" spans="1:14">
      <c r="A114" t="s">
        <v>527</v>
      </c>
      <c r="B114">
        <v>4.9000000000000004</v>
      </c>
      <c r="C114">
        <v>3.6</v>
      </c>
      <c r="D114">
        <v>4</v>
      </c>
      <c r="E114">
        <v>7.1</v>
      </c>
      <c r="F114">
        <v>10.199999999999999</v>
      </c>
      <c r="G114">
        <v>13.7</v>
      </c>
      <c r="H114">
        <v>16.7</v>
      </c>
      <c r="I114">
        <v>18.2</v>
      </c>
      <c r="J114">
        <v>17.899999999999999</v>
      </c>
      <c r="K114">
        <v>15.6</v>
      </c>
      <c r="L114">
        <v>11.6</v>
      </c>
      <c r="M114">
        <v>7.6</v>
      </c>
      <c r="N114">
        <v>10.9</v>
      </c>
    </row>
    <row r="115" spans="1:14">
      <c r="A115" t="s">
        <v>5545</v>
      </c>
      <c r="B115">
        <v>1.1000000000000001</v>
      </c>
      <c r="C115">
        <v>0.1</v>
      </c>
      <c r="D115">
        <v>0.7</v>
      </c>
      <c r="E115">
        <v>4.8</v>
      </c>
      <c r="F115">
        <v>10.5</v>
      </c>
      <c r="G115">
        <v>15.9</v>
      </c>
      <c r="H115">
        <v>20.3</v>
      </c>
      <c r="I115">
        <v>21.9</v>
      </c>
      <c r="J115">
        <v>20.399999999999999</v>
      </c>
      <c r="K115">
        <v>15.7</v>
      </c>
      <c r="L115">
        <v>9.4</v>
      </c>
      <c r="M115">
        <v>4.0999999999999996</v>
      </c>
      <c r="N115">
        <v>10.4</v>
      </c>
    </row>
    <row r="116" spans="1:14">
      <c r="A116" t="s">
        <v>5546</v>
      </c>
      <c r="B116">
        <v>14.4</v>
      </c>
      <c r="C116">
        <v>13.5</v>
      </c>
      <c r="D116">
        <v>14.4</v>
      </c>
      <c r="E116">
        <v>16.8</v>
      </c>
      <c r="F116">
        <v>19.600000000000001</v>
      </c>
      <c r="G116">
        <v>22.9</v>
      </c>
      <c r="H116">
        <v>25.6</v>
      </c>
      <c r="I116">
        <v>27.1</v>
      </c>
      <c r="J116">
        <v>27.1</v>
      </c>
      <c r="K116">
        <v>24.6</v>
      </c>
      <c r="L116">
        <v>20.6</v>
      </c>
      <c r="M116">
        <v>16.899999999999999</v>
      </c>
      <c r="N116">
        <v>20.3</v>
      </c>
    </row>
    <row r="117" spans="1:14">
      <c r="A117" t="s">
        <v>5547</v>
      </c>
      <c r="B117">
        <v>4.3</v>
      </c>
      <c r="C117">
        <v>3</v>
      </c>
      <c r="D117">
        <v>3.4</v>
      </c>
      <c r="E117">
        <v>6.9</v>
      </c>
      <c r="F117">
        <v>10.5</v>
      </c>
      <c r="G117">
        <v>14.4</v>
      </c>
      <c r="H117">
        <v>18</v>
      </c>
      <c r="I117">
        <v>20</v>
      </c>
      <c r="J117">
        <v>19.2</v>
      </c>
      <c r="K117">
        <v>15.9</v>
      </c>
      <c r="L117">
        <v>11</v>
      </c>
      <c r="M117">
        <v>6.8</v>
      </c>
      <c r="N117">
        <v>11.1</v>
      </c>
    </row>
    <row r="118" spans="1:14">
      <c r="A118" t="s">
        <v>5548</v>
      </c>
      <c r="B118">
        <v>7.1</v>
      </c>
      <c r="C118">
        <v>6.1</v>
      </c>
      <c r="D118">
        <v>7</v>
      </c>
      <c r="E118">
        <v>10</v>
      </c>
      <c r="F118">
        <v>13.4</v>
      </c>
      <c r="G118">
        <v>16.8</v>
      </c>
      <c r="H118">
        <v>19.3</v>
      </c>
      <c r="I118">
        <v>20.5</v>
      </c>
      <c r="J118">
        <v>19.7</v>
      </c>
      <c r="K118">
        <v>16.899999999999999</v>
      </c>
      <c r="L118">
        <v>13</v>
      </c>
      <c r="M118">
        <v>9.5</v>
      </c>
      <c r="N118">
        <v>13.3</v>
      </c>
    </row>
    <row r="119" spans="1:14">
      <c r="A119" t="s">
        <v>528</v>
      </c>
      <c r="B119">
        <v>3.7</v>
      </c>
      <c r="C119">
        <v>8.5</v>
      </c>
      <c r="D119">
        <v>8.8000000000000007</v>
      </c>
      <c r="E119">
        <v>11.4</v>
      </c>
      <c r="F119">
        <v>14.3</v>
      </c>
      <c r="G119">
        <v>17.600000000000001</v>
      </c>
      <c r="H119">
        <v>20.3</v>
      </c>
      <c r="I119">
        <v>21.6</v>
      </c>
      <c r="J119">
        <v>20.6</v>
      </c>
      <c r="K119">
        <v>18.2</v>
      </c>
      <c r="L119">
        <v>14.6</v>
      </c>
      <c r="M119">
        <v>11.5</v>
      </c>
      <c r="N119">
        <v>14.7</v>
      </c>
    </row>
  </sheetData>
  <autoFilter ref="A3:N3" xr:uid="{70155825-82E6-4EA8-88F4-98D297466AD1}">
    <sortState xmlns:xlrd2="http://schemas.microsoft.com/office/spreadsheetml/2017/richdata2" ref="A4:N119">
      <sortCondition ref="A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41" r:id="rId3" name="Button 1">
              <controlPr defaultSize="0" print="0" autoFill="0" autoPict="0" macro="[0]!Düğme1_Tıkla">
                <anchor moveWithCells="1" sizeWithCells="1">
                  <from>
                    <xdr:col>13</xdr:col>
                    <xdr:colOff>657225</xdr:colOff>
                    <xdr:row>0</xdr:row>
                    <xdr:rowOff>95250</xdr:rowOff>
                  </from>
                  <to>
                    <xdr:col>17</xdr:col>
                    <xdr:colOff>0</xdr:colOff>
                    <xdr:row>2</xdr:row>
                    <xdr:rowOff>104775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280CD-8BC5-48E0-BB9A-026AA7CD0821}">
  <sheetPr codeName="Sheet20">
    <tabColor theme="7" tint="0.59999389629810485"/>
  </sheetPr>
  <dimension ref="A4:C88"/>
  <sheetViews>
    <sheetView topLeftCell="A50" workbookViewId="0">
      <selection activeCell="G78" sqref="G78"/>
    </sheetView>
  </sheetViews>
  <sheetFormatPr defaultRowHeight="14.25"/>
  <sheetData>
    <row r="4" spans="1:3">
      <c r="A4" t="s">
        <v>6091</v>
      </c>
    </row>
    <row r="8" spans="1:3">
      <c r="A8" t="s">
        <v>333</v>
      </c>
      <c r="B8">
        <v>1</v>
      </c>
      <c r="C8">
        <v>1592598</v>
      </c>
    </row>
    <row r="9" spans="1:3">
      <c r="A9" t="s">
        <v>243</v>
      </c>
      <c r="B9">
        <v>2</v>
      </c>
      <c r="C9">
        <v>410531</v>
      </c>
    </row>
    <row r="10" spans="1:3">
      <c r="A10" t="s">
        <v>367</v>
      </c>
      <c r="B10">
        <v>3</v>
      </c>
      <c r="C10">
        <v>542544</v>
      </c>
    </row>
    <row r="11" spans="1:3">
      <c r="A11" t="s">
        <v>269</v>
      </c>
      <c r="B11">
        <v>4</v>
      </c>
      <c r="C11">
        <v>313261</v>
      </c>
    </row>
    <row r="12" spans="1:3">
      <c r="A12" t="s">
        <v>289</v>
      </c>
      <c r="B12">
        <v>5</v>
      </c>
      <c r="C12">
        <v>263183</v>
      </c>
    </row>
    <row r="13" spans="1:3">
      <c r="A13" t="s">
        <v>345</v>
      </c>
      <c r="B13">
        <v>6</v>
      </c>
      <c r="C13">
        <v>4213107</v>
      </c>
    </row>
    <row r="14" spans="1:3">
      <c r="A14" t="s">
        <v>339</v>
      </c>
      <c r="B14">
        <v>7</v>
      </c>
      <c r="C14">
        <v>1833418</v>
      </c>
    </row>
    <row r="15" spans="1:3">
      <c r="A15" t="s">
        <v>279</v>
      </c>
      <c r="B15">
        <v>8</v>
      </c>
      <c r="C15">
        <v>136905</v>
      </c>
    </row>
    <row r="16" spans="1:3">
      <c r="A16" t="s">
        <v>375</v>
      </c>
      <c r="B16">
        <v>9</v>
      </c>
      <c r="C16">
        <v>864672</v>
      </c>
    </row>
    <row r="17" spans="1:3">
      <c r="A17" t="s">
        <v>381</v>
      </c>
      <c r="B17">
        <v>10</v>
      </c>
      <c r="C17">
        <v>983768</v>
      </c>
    </row>
    <row r="18" spans="1:3">
      <c r="A18" t="s">
        <v>357</v>
      </c>
      <c r="B18">
        <v>11</v>
      </c>
      <c r="C18">
        <v>171477</v>
      </c>
    </row>
    <row r="19" spans="1:3">
      <c r="A19" t="s">
        <v>257</v>
      </c>
      <c r="B19">
        <v>12</v>
      </c>
      <c r="C19">
        <v>189790</v>
      </c>
    </row>
    <row r="20" spans="1:3">
      <c r="A20" t="s">
        <v>249</v>
      </c>
      <c r="B20">
        <v>13</v>
      </c>
      <c r="C20">
        <v>218303</v>
      </c>
    </row>
    <row r="21" spans="1:3">
      <c r="A21" t="s">
        <v>349</v>
      </c>
      <c r="B21">
        <v>14</v>
      </c>
      <c r="C21">
        <v>243382</v>
      </c>
    </row>
    <row r="22" spans="1:3">
      <c r="A22" t="s">
        <v>335</v>
      </c>
      <c r="B22">
        <v>15</v>
      </c>
      <c r="C22">
        <v>215039</v>
      </c>
    </row>
    <row r="23" spans="1:3">
      <c r="A23" t="s">
        <v>361</v>
      </c>
      <c r="B23">
        <v>16</v>
      </c>
      <c r="C23">
        <v>2270447</v>
      </c>
    </row>
    <row r="24" spans="1:3">
      <c r="A24" t="s">
        <v>379</v>
      </c>
      <c r="B24">
        <v>17</v>
      </c>
      <c r="C24">
        <v>441573</v>
      </c>
    </row>
    <row r="25" spans="1:3">
      <c r="A25" t="s">
        <v>299</v>
      </c>
      <c r="B25">
        <v>18</v>
      </c>
      <c r="C25">
        <v>149198</v>
      </c>
    </row>
    <row r="26" spans="1:3">
      <c r="A26" t="s">
        <v>291</v>
      </c>
      <c r="B26">
        <v>19</v>
      </c>
      <c r="C26">
        <v>396289</v>
      </c>
    </row>
    <row r="27" spans="1:3">
      <c r="A27" t="s">
        <v>373</v>
      </c>
      <c r="B27">
        <v>20</v>
      </c>
      <c r="C27">
        <v>801785</v>
      </c>
    </row>
    <row r="28" spans="1:3">
      <c r="A28" t="s">
        <v>237</v>
      </c>
      <c r="B28">
        <v>21</v>
      </c>
      <c r="C28">
        <v>1080533</v>
      </c>
    </row>
    <row r="29" spans="1:3">
      <c r="A29" t="s">
        <v>385</v>
      </c>
      <c r="B29">
        <v>22</v>
      </c>
      <c r="C29">
        <v>337246</v>
      </c>
    </row>
    <row r="30" spans="1:3">
      <c r="A30" t="s">
        <v>259</v>
      </c>
      <c r="B30">
        <v>23</v>
      </c>
      <c r="C30">
        <v>434976</v>
      </c>
    </row>
    <row r="31" spans="1:3">
      <c r="A31" t="s">
        <v>273</v>
      </c>
      <c r="B31">
        <v>24</v>
      </c>
      <c r="C31">
        <v>175191</v>
      </c>
    </row>
    <row r="32" spans="1:3">
      <c r="A32" t="s">
        <v>275</v>
      </c>
      <c r="B32">
        <v>25</v>
      </c>
      <c r="C32">
        <v>525299</v>
      </c>
    </row>
    <row r="33" spans="1:3">
      <c r="A33" t="s">
        <v>359</v>
      </c>
      <c r="B33">
        <v>26</v>
      </c>
      <c r="C33">
        <v>691525</v>
      </c>
    </row>
    <row r="34" spans="1:3">
      <c r="A34" t="s">
        <v>245</v>
      </c>
      <c r="B34">
        <v>27</v>
      </c>
      <c r="C34">
        <v>1315918</v>
      </c>
    </row>
    <row r="35" spans="1:3">
      <c r="A35" t="s">
        <v>283</v>
      </c>
      <c r="B35">
        <v>28</v>
      </c>
      <c r="C35">
        <v>348547</v>
      </c>
    </row>
    <row r="36" spans="1:3">
      <c r="A36" t="s">
        <v>277</v>
      </c>
      <c r="B36">
        <v>29</v>
      </c>
      <c r="C36">
        <v>119096</v>
      </c>
    </row>
    <row r="37" spans="1:3">
      <c r="A37" t="s">
        <v>247</v>
      </c>
      <c r="B37">
        <v>30</v>
      </c>
      <c r="C37">
        <v>185819</v>
      </c>
    </row>
    <row r="38" spans="1:3">
      <c r="A38" t="s">
        <v>329</v>
      </c>
      <c r="B38">
        <v>31</v>
      </c>
      <c r="C38">
        <v>1123691</v>
      </c>
    </row>
    <row r="39" spans="1:3">
      <c r="A39" t="s">
        <v>337</v>
      </c>
      <c r="B39">
        <v>32</v>
      </c>
      <c r="C39">
        <v>344745</v>
      </c>
    </row>
    <row r="40" spans="1:3">
      <c r="A40" t="s">
        <v>331</v>
      </c>
      <c r="B40">
        <v>33</v>
      </c>
      <c r="C40">
        <v>1344346</v>
      </c>
    </row>
    <row r="41" spans="1:3">
      <c r="A41" t="s">
        <v>389</v>
      </c>
      <c r="B41">
        <v>34</v>
      </c>
      <c r="C41">
        <v>11269444</v>
      </c>
    </row>
    <row r="42" spans="1:3">
      <c r="A42" t="s">
        <v>377</v>
      </c>
      <c r="B42">
        <v>35</v>
      </c>
      <c r="C42">
        <v>3447404</v>
      </c>
    </row>
    <row r="43" spans="1:3">
      <c r="A43" t="s">
        <v>267</v>
      </c>
      <c r="B43">
        <v>36</v>
      </c>
      <c r="C43">
        <v>189633</v>
      </c>
    </row>
    <row r="44" spans="1:3">
      <c r="A44" t="s">
        <v>301</v>
      </c>
      <c r="B44">
        <v>37</v>
      </c>
      <c r="C44">
        <v>294393</v>
      </c>
    </row>
    <row r="45" spans="1:3">
      <c r="A45" t="s">
        <v>313</v>
      </c>
      <c r="B45">
        <v>38</v>
      </c>
      <c r="C45">
        <v>1013426</v>
      </c>
    </row>
    <row r="46" spans="1:3">
      <c r="A46" t="s">
        <v>383</v>
      </c>
      <c r="B46">
        <v>39</v>
      </c>
      <c r="C46">
        <v>296340</v>
      </c>
    </row>
    <row r="47" spans="1:3">
      <c r="A47" t="s">
        <v>315</v>
      </c>
      <c r="B47">
        <v>40</v>
      </c>
      <c r="C47">
        <v>177973</v>
      </c>
    </row>
    <row r="48" spans="1:3">
      <c r="A48" t="s">
        <v>355</v>
      </c>
      <c r="B48">
        <v>41</v>
      </c>
      <c r="C48">
        <v>1444353</v>
      </c>
    </row>
    <row r="49" spans="1:3">
      <c r="A49" t="s">
        <v>343</v>
      </c>
      <c r="B49">
        <v>42</v>
      </c>
      <c r="C49">
        <v>1625899</v>
      </c>
    </row>
    <row r="50" spans="1:3">
      <c r="A50" t="s">
        <v>365</v>
      </c>
      <c r="B50">
        <v>43</v>
      </c>
      <c r="C50">
        <v>459247</v>
      </c>
    </row>
    <row r="51" spans="1:3">
      <c r="A51" t="s">
        <v>261</v>
      </c>
      <c r="B51">
        <v>44</v>
      </c>
      <c r="C51">
        <v>570745</v>
      </c>
    </row>
    <row r="52" spans="1:3">
      <c r="A52" t="s">
        <v>369</v>
      </c>
      <c r="B52">
        <v>45</v>
      </c>
      <c r="C52">
        <v>1111369</v>
      </c>
    </row>
    <row r="53" spans="1:3">
      <c r="A53" t="s">
        <v>327</v>
      </c>
      <c r="B53">
        <v>46</v>
      </c>
      <c r="C53">
        <v>774065</v>
      </c>
    </row>
    <row r="54" spans="1:3">
      <c r="A54" t="s">
        <v>235</v>
      </c>
      <c r="B54">
        <v>47</v>
      </c>
      <c r="C54">
        <v>490897</v>
      </c>
    </row>
    <row r="55" spans="1:3">
      <c r="A55" t="s">
        <v>371</v>
      </c>
      <c r="B55">
        <v>48</v>
      </c>
      <c r="C55">
        <v>765448</v>
      </c>
    </row>
    <row r="56" spans="1:3">
      <c r="A56" t="s">
        <v>251</v>
      </c>
      <c r="B56">
        <v>49</v>
      </c>
      <c r="C56">
        <v>243291</v>
      </c>
    </row>
    <row r="57" spans="1:3">
      <c r="A57" t="s">
        <v>317</v>
      </c>
      <c r="B57">
        <v>50</v>
      </c>
      <c r="C57">
        <v>224330</v>
      </c>
    </row>
    <row r="58" spans="1:3">
      <c r="A58" t="s">
        <v>319</v>
      </c>
      <c r="B58">
        <v>51</v>
      </c>
      <c r="C58">
        <v>264261</v>
      </c>
    </row>
    <row r="59" spans="1:3">
      <c r="A59" t="s">
        <v>285</v>
      </c>
      <c r="B59">
        <v>52</v>
      </c>
      <c r="C59">
        <v>564229</v>
      </c>
    </row>
    <row r="60" spans="1:3">
      <c r="A60" t="s">
        <v>281</v>
      </c>
      <c r="B60">
        <v>53</v>
      </c>
      <c r="C60">
        <v>267806</v>
      </c>
    </row>
    <row r="61" spans="1:3">
      <c r="A61" t="s">
        <v>353</v>
      </c>
      <c r="B61">
        <v>54</v>
      </c>
      <c r="C61">
        <v>762585</v>
      </c>
    </row>
    <row r="62" spans="1:3">
      <c r="A62" t="s">
        <v>295</v>
      </c>
      <c r="B62">
        <v>55</v>
      </c>
      <c r="C62">
        <v>1019297</v>
      </c>
    </row>
    <row r="63" spans="1:3">
      <c r="A63" t="s">
        <v>229</v>
      </c>
      <c r="B63">
        <v>56</v>
      </c>
      <c r="C63">
        <v>196522</v>
      </c>
    </row>
    <row r="64" spans="1:3">
      <c r="A64" t="s">
        <v>297</v>
      </c>
      <c r="B64">
        <v>57</v>
      </c>
      <c r="C64">
        <v>170661</v>
      </c>
    </row>
    <row r="65" spans="1:3">
      <c r="A65" t="s">
        <v>311</v>
      </c>
      <c r="B65">
        <v>58</v>
      </c>
      <c r="C65">
        <v>469042</v>
      </c>
    </row>
    <row r="66" spans="1:3">
      <c r="A66" t="s">
        <v>387</v>
      </c>
      <c r="B66">
        <v>59</v>
      </c>
      <c r="C66">
        <v>807033</v>
      </c>
    </row>
    <row r="67" spans="1:3">
      <c r="A67" t="s">
        <v>293</v>
      </c>
      <c r="B67">
        <v>60</v>
      </c>
      <c r="C67">
        <v>471312</v>
      </c>
    </row>
    <row r="68" spans="1:3">
      <c r="A68" t="s">
        <v>287</v>
      </c>
      <c r="B68">
        <v>61</v>
      </c>
      <c r="C68">
        <v>608225</v>
      </c>
    </row>
    <row r="69" spans="1:3">
      <c r="A69" t="s">
        <v>255</v>
      </c>
      <c r="B69">
        <v>62</v>
      </c>
      <c r="C69">
        <v>66431</v>
      </c>
    </row>
    <row r="70" spans="1:3">
      <c r="A70" t="s">
        <v>239</v>
      </c>
      <c r="B70">
        <v>63</v>
      </c>
      <c r="C70">
        <v>1117822</v>
      </c>
    </row>
    <row r="71" spans="1:3">
      <c r="A71" t="s">
        <v>363</v>
      </c>
      <c r="B71">
        <v>64</v>
      </c>
      <c r="C71">
        <v>285692</v>
      </c>
    </row>
    <row r="72" spans="1:3">
      <c r="A72" t="s">
        <v>253</v>
      </c>
      <c r="B72">
        <v>65</v>
      </c>
      <c r="C72">
        <v>688070</v>
      </c>
    </row>
    <row r="73" spans="1:3">
      <c r="A73" t="s">
        <v>309</v>
      </c>
      <c r="B73">
        <v>66</v>
      </c>
      <c r="C73">
        <v>305219</v>
      </c>
    </row>
    <row r="74" spans="1:3">
      <c r="A74" t="s">
        <v>307</v>
      </c>
      <c r="B74">
        <v>67</v>
      </c>
      <c r="C74">
        <v>457554</v>
      </c>
    </row>
    <row r="75" spans="1:3">
      <c r="A75" t="s">
        <v>321</v>
      </c>
      <c r="B75">
        <v>68</v>
      </c>
      <c r="C75">
        <v>284529</v>
      </c>
    </row>
    <row r="76" spans="1:3">
      <c r="A76" t="s">
        <v>271</v>
      </c>
      <c r="B76">
        <v>69</v>
      </c>
      <c r="C76">
        <v>63678</v>
      </c>
    </row>
    <row r="77" spans="1:3">
      <c r="A77" t="s">
        <v>341</v>
      </c>
      <c r="B77">
        <v>70</v>
      </c>
      <c r="C77">
        <v>188930</v>
      </c>
    </row>
    <row r="78" spans="1:3">
      <c r="A78" t="s">
        <v>323</v>
      </c>
      <c r="B78">
        <v>71</v>
      </c>
      <c r="C78">
        <v>216039</v>
      </c>
    </row>
    <row r="79" spans="1:3">
      <c r="A79" t="s">
        <v>233</v>
      </c>
      <c r="B79">
        <v>72</v>
      </c>
      <c r="C79">
        <v>372142</v>
      </c>
    </row>
    <row r="80" spans="1:3">
      <c r="A80" t="s">
        <v>231</v>
      </c>
      <c r="B80">
        <v>73</v>
      </c>
      <c r="C80">
        <v>303604</v>
      </c>
    </row>
    <row r="81" spans="1:3">
      <c r="A81" t="s">
        <v>303</v>
      </c>
      <c r="B81">
        <v>74</v>
      </c>
      <c r="C81">
        <v>156014</v>
      </c>
    </row>
    <row r="82" spans="1:3">
      <c r="A82" t="s">
        <v>263</v>
      </c>
      <c r="B82">
        <v>75</v>
      </c>
      <c r="C82">
        <v>70654</v>
      </c>
    </row>
    <row r="83" spans="1:3">
      <c r="A83" t="s">
        <v>265</v>
      </c>
      <c r="B83">
        <v>76</v>
      </c>
      <c r="C83">
        <v>126372</v>
      </c>
    </row>
    <row r="84" spans="1:3">
      <c r="A84" t="s">
        <v>347</v>
      </c>
      <c r="B84">
        <v>77</v>
      </c>
      <c r="C84">
        <v>191383</v>
      </c>
    </row>
    <row r="85" spans="1:3">
      <c r="A85" t="s">
        <v>305</v>
      </c>
      <c r="B85">
        <v>78</v>
      </c>
      <c r="C85">
        <v>190510</v>
      </c>
    </row>
    <row r="86" spans="1:3">
      <c r="A86" t="s">
        <v>241</v>
      </c>
      <c r="B86">
        <v>79</v>
      </c>
      <c r="C86">
        <v>95366</v>
      </c>
    </row>
    <row r="87" spans="1:3">
      <c r="A87" t="s">
        <v>325</v>
      </c>
      <c r="B87">
        <v>80</v>
      </c>
      <c r="C87">
        <v>370533</v>
      </c>
    </row>
    <row r="88" spans="1:3">
      <c r="A88" t="s">
        <v>351</v>
      </c>
      <c r="B88">
        <v>81</v>
      </c>
      <c r="C88">
        <v>294873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9489"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3C37-6854-4734-89CF-9A94262C5F21}">
  <sheetPr codeName="Sheet21">
    <tabColor theme="7" tint="0.59999389629810485"/>
  </sheetPr>
  <dimension ref="A5:C88"/>
  <sheetViews>
    <sheetView workbookViewId="0">
      <selection activeCell="C8" sqref="C8:C88"/>
    </sheetView>
  </sheetViews>
  <sheetFormatPr defaultRowHeight="14.25"/>
  <sheetData>
    <row r="5" spans="1:3">
      <c r="A5" t="s">
        <v>6092</v>
      </c>
    </row>
    <row r="8" spans="1:3">
      <c r="A8" t="s">
        <v>333</v>
      </c>
      <c r="B8">
        <v>1</v>
      </c>
      <c r="C8">
        <v>256117</v>
      </c>
    </row>
    <row r="9" spans="1:3">
      <c r="A9" t="s">
        <v>243</v>
      </c>
      <c r="B9">
        <v>2</v>
      </c>
      <c r="C9">
        <v>60154</v>
      </c>
    </row>
    <row r="10" spans="1:3">
      <c r="A10" t="s">
        <v>367</v>
      </c>
      <c r="B10">
        <v>3</v>
      </c>
      <c r="C10">
        <v>66267</v>
      </c>
    </row>
    <row r="11" spans="1:3">
      <c r="A11" t="s">
        <v>269</v>
      </c>
      <c r="B11">
        <v>4</v>
      </c>
      <c r="C11">
        <v>31268</v>
      </c>
    </row>
    <row r="12" spans="1:3">
      <c r="A12" t="s">
        <v>289</v>
      </c>
      <c r="B12">
        <v>5</v>
      </c>
      <c r="C12">
        <v>42010</v>
      </c>
    </row>
    <row r="13" spans="1:3">
      <c r="A13" t="s">
        <v>345</v>
      </c>
      <c r="B13">
        <v>6</v>
      </c>
      <c r="C13">
        <v>1022142</v>
      </c>
    </row>
    <row r="14" spans="1:3">
      <c r="A14" t="s">
        <v>339</v>
      </c>
      <c r="B14">
        <v>7</v>
      </c>
      <c r="C14">
        <v>341291</v>
      </c>
    </row>
    <row r="15" spans="1:3">
      <c r="A15" t="s">
        <v>279</v>
      </c>
      <c r="B15">
        <v>8</v>
      </c>
      <c r="C15">
        <v>22603</v>
      </c>
    </row>
    <row r="16" spans="1:3">
      <c r="A16" t="s">
        <v>375</v>
      </c>
      <c r="B16">
        <v>9</v>
      </c>
      <c r="C16">
        <v>140359</v>
      </c>
    </row>
    <row r="17" spans="1:3">
      <c r="A17" t="s">
        <v>381</v>
      </c>
      <c r="B17">
        <v>10</v>
      </c>
      <c r="C17">
        <v>161972</v>
      </c>
    </row>
    <row r="18" spans="1:3">
      <c r="A18" t="s">
        <v>357</v>
      </c>
      <c r="B18">
        <v>11</v>
      </c>
      <c r="C18">
        <v>26741</v>
      </c>
    </row>
    <row r="19" spans="1:3">
      <c r="A19" t="s">
        <v>257</v>
      </c>
      <c r="B19">
        <v>12</v>
      </c>
      <c r="C19">
        <v>26921</v>
      </c>
    </row>
    <row r="20" spans="1:3">
      <c r="A20" t="s">
        <v>249</v>
      </c>
      <c r="B20">
        <v>13</v>
      </c>
      <c r="C20">
        <v>27625</v>
      </c>
    </row>
    <row r="21" spans="1:3">
      <c r="A21" t="s">
        <v>349</v>
      </c>
      <c r="B21">
        <v>14</v>
      </c>
      <c r="C21">
        <v>39151</v>
      </c>
    </row>
    <row r="22" spans="1:3">
      <c r="A22" t="s">
        <v>335</v>
      </c>
      <c r="B22">
        <v>15</v>
      </c>
      <c r="C22">
        <v>34702</v>
      </c>
    </row>
    <row r="23" spans="1:3">
      <c r="A23" t="s">
        <v>361</v>
      </c>
      <c r="B23">
        <v>16</v>
      </c>
      <c r="C23">
        <v>386571</v>
      </c>
    </row>
    <row r="24" spans="1:3">
      <c r="A24" t="s">
        <v>379</v>
      </c>
      <c r="B24">
        <v>17</v>
      </c>
      <c r="C24">
        <v>77259</v>
      </c>
    </row>
    <row r="25" spans="1:3">
      <c r="A25" t="s">
        <v>299</v>
      </c>
      <c r="B25">
        <v>18</v>
      </c>
      <c r="C25">
        <v>19619</v>
      </c>
    </row>
    <row r="26" spans="1:3">
      <c r="A26" t="s">
        <v>291</v>
      </c>
      <c r="B26">
        <v>19</v>
      </c>
      <c r="C26">
        <v>51855</v>
      </c>
    </row>
    <row r="27" spans="1:3">
      <c r="A27" t="s">
        <v>373</v>
      </c>
      <c r="B27">
        <v>20</v>
      </c>
      <c r="C27">
        <v>125896</v>
      </c>
    </row>
    <row r="28" spans="1:3">
      <c r="A28" t="s">
        <v>237</v>
      </c>
      <c r="B28">
        <v>21</v>
      </c>
      <c r="C28">
        <v>150163</v>
      </c>
    </row>
    <row r="29" spans="1:3">
      <c r="A29" t="s">
        <v>385</v>
      </c>
      <c r="B29">
        <v>22</v>
      </c>
      <c r="C29">
        <v>52006</v>
      </c>
    </row>
    <row r="30" spans="1:3">
      <c r="A30" t="s">
        <v>259</v>
      </c>
      <c r="B30">
        <v>23</v>
      </c>
      <c r="C30">
        <v>70264</v>
      </c>
    </row>
    <row r="31" spans="1:3">
      <c r="A31" t="s">
        <v>273</v>
      </c>
      <c r="B31">
        <v>24</v>
      </c>
      <c r="C31">
        <v>30275</v>
      </c>
    </row>
    <row r="32" spans="1:3">
      <c r="A32" t="s">
        <v>275</v>
      </c>
      <c r="B32">
        <v>25</v>
      </c>
      <c r="C32">
        <v>74442</v>
      </c>
    </row>
    <row r="33" spans="1:3">
      <c r="A33" t="s">
        <v>359</v>
      </c>
      <c r="B33">
        <v>26</v>
      </c>
      <c r="C33">
        <v>136512</v>
      </c>
    </row>
    <row r="34" spans="1:3">
      <c r="A34" t="s">
        <v>245</v>
      </c>
      <c r="B34">
        <v>27</v>
      </c>
      <c r="C34">
        <v>166146</v>
      </c>
    </row>
    <row r="35" spans="1:3">
      <c r="A35" t="s">
        <v>283</v>
      </c>
      <c r="B35">
        <v>28</v>
      </c>
      <c r="C35">
        <v>52673</v>
      </c>
    </row>
    <row r="36" spans="1:3">
      <c r="A36" t="s">
        <v>277</v>
      </c>
      <c r="B36">
        <v>29</v>
      </c>
      <c r="C36">
        <v>19211</v>
      </c>
    </row>
    <row r="37" spans="1:3">
      <c r="A37" t="s">
        <v>247</v>
      </c>
      <c r="B37">
        <v>30</v>
      </c>
      <c r="C37">
        <v>25906</v>
      </c>
    </row>
    <row r="38" spans="1:3">
      <c r="A38" t="s">
        <v>329</v>
      </c>
      <c r="B38">
        <v>31</v>
      </c>
      <c r="C38">
        <v>158362</v>
      </c>
    </row>
    <row r="39" spans="1:3">
      <c r="A39" t="s">
        <v>337</v>
      </c>
      <c r="B39">
        <v>32</v>
      </c>
      <c r="C39">
        <v>59716</v>
      </c>
    </row>
    <row r="40" spans="1:3">
      <c r="A40" t="s">
        <v>331</v>
      </c>
      <c r="B40">
        <v>33</v>
      </c>
      <c r="C40">
        <v>220726</v>
      </c>
    </row>
    <row r="41" spans="1:3">
      <c r="A41" t="s">
        <v>389</v>
      </c>
      <c r="B41">
        <v>34</v>
      </c>
      <c r="C41">
        <v>2294398</v>
      </c>
    </row>
    <row r="42" spans="1:3">
      <c r="A42" t="s">
        <v>377</v>
      </c>
      <c r="B42">
        <v>35</v>
      </c>
      <c r="C42">
        <v>692044</v>
      </c>
    </row>
    <row r="43" spans="1:3">
      <c r="A43" t="s">
        <v>267</v>
      </c>
      <c r="B43">
        <v>36</v>
      </c>
      <c r="C43">
        <v>23793</v>
      </c>
    </row>
    <row r="44" spans="1:3">
      <c r="A44" t="s">
        <v>301</v>
      </c>
      <c r="B44">
        <v>37</v>
      </c>
      <c r="C44">
        <v>38049</v>
      </c>
    </row>
    <row r="45" spans="1:3">
      <c r="A45" t="s">
        <v>313</v>
      </c>
      <c r="B45">
        <v>38</v>
      </c>
      <c r="C45">
        <v>165985</v>
      </c>
    </row>
    <row r="46" spans="1:3">
      <c r="A46" t="s">
        <v>383</v>
      </c>
      <c r="B46">
        <v>39</v>
      </c>
      <c r="C46">
        <v>46829</v>
      </c>
    </row>
    <row r="47" spans="1:3">
      <c r="A47" t="s">
        <v>315</v>
      </c>
      <c r="B47">
        <v>40</v>
      </c>
      <c r="C47">
        <v>29051</v>
      </c>
    </row>
    <row r="48" spans="1:3">
      <c r="A48" t="s">
        <v>355</v>
      </c>
      <c r="B48">
        <v>41</v>
      </c>
      <c r="C48">
        <v>258934</v>
      </c>
    </row>
    <row r="49" spans="1:3">
      <c r="A49" t="s">
        <v>343</v>
      </c>
      <c r="B49">
        <v>42</v>
      </c>
      <c r="C49">
        <v>234910</v>
      </c>
    </row>
    <row r="50" spans="1:3">
      <c r="A50" t="s">
        <v>365</v>
      </c>
      <c r="B50">
        <v>43</v>
      </c>
      <c r="C50">
        <v>65129</v>
      </c>
    </row>
    <row r="51" spans="1:3">
      <c r="A51" t="s">
        <v>261</v>
      </c>
      <c r="B51">
        <v>44</v>
      </c>
      <c r="C51">
        <v>99758</v>
      </c>
    </row>
    <row r="52" spans="1:3">
      <c r="A52" t="s">
        <v>369</v>
      </c>
      <c r="B52">
        <v>45</v>
      </c>
      <c r="C52">
        <v>152972</v>
      </c>
    </row>
    <row r="53" spans="1:3">
      <c r="A53" t="s">
        <v>327</v>
      </c>
      <c r="B53">
        <v>46</v>
      </c>
      <c r="C53">
        <v>101841</v>
      </c>
    </row>
    <row r="54" spans="1:3">
      <c r="A54" t="s">
        <v>235</v>
      </c>
      <c r="B54">
        <v>47</v>
      </c>
      <c r="C54">
        <v>62852</v>
      </c>
    </row>
    <row r="55" spans="1:3">
      <c r="A55" t="s">
        <v>371</v>
      </c>
      <c r="B55">
        <v>48</v>
      </c>
      <c r="C55">
        <v>147442</v>
      </c>
    </row>
    <row r="56" spans="1:3">
      <c r="A56" t="s">
        <v>251</v>
      </c>
      <c r="B56">
        <v>49</v>
      </c>
      <c r="C56">
        <v>25973</v>
      </c>
    </row>
    <row r="57" spans="1:3">
      <c r="A57" t="s">
        <v>317</v>
      </c>
      <c r="B57">
        <v>50</v>
      </c>
      <c r="C57">
        <v>31435</v>
      </c>
    </row>
    <row r="58" spans="1:3">
      <c r="A58" t="s">
        <v>319</v>
      </c>
      <c r="B58">
        <v>51</v>
      </c>
      <c r="C58">
        <v>33702</v>
      </c>
    </row>
    <row r="59" spans="1:3">
      <c r="A59" t="s">
        <v>285</v>
      </c>
      <c r="B59">
        <v>52</v>
      </c>
      <c r="C59">
        <v>76710</v>
      </c>
    </row>
    <row r="60" spans="1:3">
      <c r="A60" t="s">
        <v>281</v>
      </c>
      <c r="B60">
        <v>53</v>
      </c>
      <c r="C60">
        <v>42702</v>
      </c>
    </row>
    <row r="61" spans="1:3">
      <c r="A61" t="s">
        <v>353</v>
      </c>
      <c r="B61">
        <v>54</v>
      </c>
      <c r="C61">
        <v>112497</v>
      </c>
    </row>
    <row r="62" spans="1:3">
      <c r="A62" t="s">
        <v>295</v>
      </c>
      <c r="B62">
        <v>55</v>
      </c>
      <c r="C62">
        <v>161635</v>
      </c>
    </row>
    <row r="63" spans="1:3">
      <c r="A63" t="s">
        <v>229</v>
      </c>
      <c r="B63">
        <v>56</v>
      </c>
      <c r="C63">
        <v>26647</v>
      </c>
    </row>
    <row r="64" spans="1:3">
      <c r="A64" t="s">
        <v>297</v>
      </c>
      <c r="B64">
        <v>57</v>
      </c>
      <c r="C64">
        <v>22996</v>
      </c>
    </row>
    <row r="65" spans="1:3">
      <c r="A65" t="s">
        <v>311</v>
      </c>
      <c r="B65">
        <v>58</v>
      </c>
      <c r="C65">
        <v>70385</v>
      </c>
    </row>
    <row r="66" spans="1:3">
      <c r="A66" t="s">
        <v>387</v>
      </c>
      <c r="B66">
        <v>59</v>
      </c>
      <c r="C66">
        <v>120521</v>
      </c>
    </row>
    <row r="67" spans="1:3">
      <c r="A67" t="s">
        <v>293</v>
      </c>
      <c r="B67">
        <v>60</v>
      </c>
      <c r="C67">
        <v>63228</v>
      </c>
    </row>
    <row r="68" spans="1:3">
      <c r="A68" t="s">
        <v>287</v>
      </c>
      <c r="B68">
        <v>61</v>
      </c>
      <c r="C68">
        <v>108687</v>
      </c>
    </row>
    <row r="69" spans="1:3">
      <c r="A69" t="s">
        <v>255</v>
      </c>
      <c r="B69">
        <v>62</v>
      </c>
      <c r="C69">
        <v>13815</v>
      </c>
    </row>
    <row r="70" spans="1:3">
      <c r="A70" t="s">
        <v>239</v>
      </c>
      <c r="B70">
        <v>63</v>
      </c>
      <c r="C70">
        <v>115990</v>
      </c>
    </row>
    <row r="71" spans="1:3">
      <c r="A71" t="s">
        <v>363</v>
      </c>
      <c r="B71">
        <v>64</v>
      </c>
      <c r="C71">
        <v>39409</v>
      </c>
    </row>
    <row r="72" spans="1:3">
      <c r="A72" t="s">
        <v>253</v>
      </c>
      <c r="B72">
        <v>65</v>
      </c>
      <c r="C72">
        <v>78223</v>
      </c>
    </row>
    <row r="73" spans="1:3">
      <c r="A73" t="s">
        <v>309</v>
      </c>
      <c r="B73">
        <v>66</v>
      </c>
      <c r="C73">
        <v>36582</v>
      </c>
    </row>
    <row r="74" spans="1:3">
      <c r="A74" t="s">
        <v>307</v>
      </c>
      <c r="B74">
        <v>67</v>
      </c>
      <c r="C74">
        <v>63295</v>
      </c>
    </row>
    <row r="75" spans="1:3">
      <c r="A75" t="s">
        <v>321</v>
      </c>
      <c r="B75">
        <v>68</v>
      </c>
      <c r="C75">
        <v>34773</v>
      </c>
    </row>
    <row r="76" spans="1:3">
      <c r="A76" t="s">
        <v>271</v>
      </c>
      <c r="B76">
        <v>69</v>
      </c>
      <c r="C76">
        <v>8986</v>
      </c>
    </row>
    <row r="77" spans="1:3">
      <c r="A77" t="s">
        <v>341</v>
      </c>
      <c r="B77">
        <v>70</v>
      </c>
      <c r="C77">
        <v>26840</v>
      </c>
    </row>
    <row r="78" spans="1:3">
      <c r="A78" t="s">
        <v>323</v>
      </c>
      <c r="B78">
        <v>71</v>
      </c>
      <c r="C78">
        <v>32537</v>
      </c>
    </row>
    <row r="79" spans="1:3">
      <c r="A79" t="s">
        <v>233</v>
      </c>
      <c r="B79">
        <v>72</v>
      </c>
      <c r="C79">
        <v>52104</v>
      </c>
    </row>
    <row r="80" spans="1:3">
      <c r="A80" t="s">
        <v>231</v>
      </c>
      <c r="B80">
        <v>73</v>
      </c>
      <c r="C80">
        <v>37319</v>
      </c>
    </row>
    <row r="81" spans="1:3">
      <c r="A81" t="s">
        <v>303</v>
      </c>
      <c r="B81">
        <v>74</v>
      </c>
      <c r="C81">
        <v>19156</v>
      </c>
    </row>
    <row r="82" spans="1:3">
      <c r="A82" t="s">
        <v>263</v>
      </c>
      <c r="B82">
        <v>75</v>
      </c>
      <c r="C82">
        <v>8885</v>
      </c>
    </row>
    <row r="83" spans="1:3">
      <c r="A83" t="s">
        <v>265</v>
      </c>
      <c r="B83">
        <v>76</v>
      </c>
      <c r="C83">
        <v>17283</v>
      </c>
    </row>
    <row r="84" spans="1:3">
      <c r="A84" t="s">
        <v>347</v>
      </c>
      <c r="B84">
        <v>77</v>
      </c>
      <c r="C84">
        <v>35339</v>
      </c>
    </row>
    <row r="85" spans="1:3">
      <c r="A85" t="s">
        <v>305</v>
      </c>
      <c r="B85">
        <v>78</v>
      </c>
      <c r="C85">
        <v>33110</v>
      </c>
    </row>
    <row r="86" spans="1:3">
      <c r="A86" t="s">
        <v>241</v>
      </c>
      <c r="B86">
        <v>79</v>
      </c>
      <c r="C86">
        <v>13335</v>
      </c>
    </row>
    <row r="87" spans="1:3">
      <c r="A87" t="s">
        <v>325</v>
      </c>
      <c r="B87">
        <v>80</v>
      </c>
      <c r="C87">
        <v>59210</v>
      </c>
    </row>
    <row r="88" spans="1:3">
      <c r="A88" t="s">
        <v>351</v>
      </c>
      <c r="B88">
        <v>81</v>
      </c>
      <c r="C88">
        <v>43570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0513"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F2E0-F05A-4763-AC88-9D9A91ECD27D}">
  <sheetPr codeName="Sheet22">
    <tabColor theme="7" tint="0.59999389629810485"/>
  </sheetPr>
  <dimension ref="A5:C88"/>
  <sheetViews>
    <sheetView topLeftCell="A50" workbookViewId="0">
      <selection activeCell="C8" sqref="C8:C88"/>
    </sheetView>
  </sheetViews>
  <sheetFormatPr defaultRowHeight="14.25"/>
  <sheetData>
    <row r="5" spans="1:3">
      <c r="A5" t="s">
        <v>6093</v>
      </c>
    </row>
    <row r="8" spans="1:3">
      <c r="A8" t="s">
        <v>333</v>
      </c>
      <c r="B8">
        <v>1</v>
      </c>
      <c r="C8">
        <v>4738</v>
      </c>
    </row>
    <row r="9" spans="1:3">
      <c r="A9" t="s">
        <v>243</v>
      </c>
      <c r="B9">
        <v>2</v>
      </c>
      <c r="C9">
        <v>613</v>
      </c>
    </row>
    <row r="10" spans="1:3">
      <c r="A10" t="s">
        <v>367</v>
      </c>
      <c r="B10">
        <v>3</v>
      </c>
      <c r="C10">
        <v>1172</v>
      </c>
    </row>
    <row r="11" spans="1:3">
      <c r="A11" t="s">
        <v>269</v>
      </c>
      <c r="B11">
        <v>4</v>
      </c>
      <c r="C11">
        <v>257</v>
      </c>
    </row>
    <row r="12" spans="1:3">
      <c r="A12" t="s">
        <v>289</v>
      </c>
      <c r="B12">
        <v>5</v>
      </c>
      <c r="C12">
        <v>446</v>
      </c>
    </row>
    <row r="13" spans="1:3">
      <c r="A13" t="s">
        <v>345</v>
      </c>
      <c r="B13">
        <v>6</v>
      </c>
      <c r="C13">
        <v>13243</v>
      </c>
    </row>
    <row r="14" spans="1:3">
      <c r="A14" t="s">
        <v>339</v>
      </c>
      <c r="B14">
        <v>7</v>
      </c>
      <c r="C14">
        <v>7100</v>
      </c>
    </row>
    <row r="15" spans="1:3">
      <c r="A15" t="s">
        <v>279</v>
      </c>
      <c r="B15">
        <v>8</v>
      </c>
      <c r="C15">
        <v>214</v>
      </c>
    </row>
    <row r="16" spans="1:3">
      <c r="A16" t="s">
        <v>375</v>
      </c>
      <c r="B16">
        <v>9</v>
      </c>
      <c r="C16">
        <v>2772</v>
      </c>
    </row>
    <row r="17" spans="1:3">
      <c r="A17" t="s">
        <v>381</v>
      </c>
      <c r="B17">
        <v>10</v>
      </c>
      <c r="C17">
        <v>2975</v>
      </c>
    </row>
    <row r="18" spans="1:3">
      <c r="A18" t="s">
        <v>357</v>
      </c>
      <c r="B18">
        <v>11</v>
      </c>
      <c r="C18">
        <v>358</v>
      </c>
    </row>
    <row r="19" spans="1:3">
      <c r="A19" t="s">
        <v>257</v>
      </c>
      <c r="B19">
        <v>12</v>
      </c>
      <c r="C19">
        <v>160</v>
      </c>
    </row>
    <row r="20" spans="1:3">
      <c r="A20" t="s">
        <v>249</v>
      </c>
      <c r="B20">
        <v>13</v>
      </c>
      <c r="C20">
        <v>127</v>
      </c>
    </row>
    <row r="21" spans="1:3">
      <c r="A21" t="s">
        <v>349</v>
      </c>
      <c r="B21">
        <v>14</v>
      </c>
      <c r="C21">
        <v>526</v>
      </c>
    </row>
    <row r="22" spans="1:3">
      <c r="A22" t="s">
        <v>335</v>
      </c>
      <c r="B22">
        <v>15</v>
      </c>
      <c r="C22">
        <v>440</v>
      </c>
    </row>
    <row r="23" spans="1:3">
      <c r="A23" t="s">
        <v>361</v>
      </c>
      <c r="B23">
        <v>16</v>
      </c>
      <c r="C23">
        <v>5925</v>
      </c>
    </row>
    <row r="24" spans="1:3">
      <c r="A24" t="s">
        <v>379</v>
      </c>
      <c r="B24">
        <v>17</v>
      </c>
      <c r="C24">
        <v>1072</v>
      </c>
    </row>
    <row r="25" spans="1:3">
      <c r="A25" t="s">
        <v>299</v>
      </c>
      <c r="B25">
        <v>18</v>
      </c>
      <c r="C25">
        <v>257</v>
      </c>
    </row>
    <row r="26" spans="1:3">
      <c r="A26" t="s">
        <v>291</v>
      </c>
      <c r="B26">
        <v>19</v>
      </c>
      <c r="C26">
        <v>881</v>
      </c>
    </row>
    <row r="27" spans="1:3">
      <c r="A27" t="s">
        <v>373</v>
      </c>
      <c r="B27">
        <v>20</v>
      </c>
      <c r="C27">
        <v>2597</v>
      </c>
    </row>
    <row r="28" spans="1:3">
      <c r="A28" t="s">
        <v>237</v>
      </c>
      <c r="B28">
        <v>21</v>
      </c>
      <c r="C28">
        <v>1235</v>
      </c>
    </row>
    <row r="29" spans="1:3">
      <c r="A29" t="s">
        <v>385</v>
      </c>
      <c r="B29">
        <v>22</v>
      </c>
      <c r="C29">
        <v>841</v>
      </c>
    </row>
    <row r="30" spans="1:3">
      <c r="A30" t="s">
        <v>259</v>
      </c>
      <c r="B30">
        <v>23</v>
      </c>
      <c r="C30">
        <v>760</v>
      </c>
    </row>
    <row r="31" spans="1:3">
      <c r="A31" t="s">
        <v>273</v>
      </c>
      <c r="B31">
        <v>24</v>
      </c>
      <c r="C31">
        <v>344</v>
      </c>
    </row>
    <row r="32" spans="1:3">
      <c r="A32" t="s">
        <v>275</v>
      </c>
      <c r="B32">
        <v>25</v>
      </c>
      <c r="C32">
        <v>623</v>
      </c>
    </row>
    <row r="33" spans="1:3">
      <c r="A33" t="s">
        <v>359</v>
      </c>
      <c r="B33">
        <v>26</v>
      </c>
      <c r="C33">
        <v>2045</v>
      </c>
    </row>
    <row r="34" spans="1:3">
      <c r="A34" t="s">
        <v>245</v>
      </c>
      <c r="B34">
        <v>27</v>
      </c>
      <c r="C34">
        <v>3183</v>
      </c>
    </row>
    <row r="35" spans="1:3">
      <c r="A35" t="s">
        <v>283</v>
      </c>
      <c r="B35">
        <v>28</v>
      </c>
      <c r="C35">
        <v>713</v>
      </c>
    </row>
    <row r="36" spans="1:3">
      <c r="A36" t="s">
        <v>277</v>
      </c>
      <c r="B36">
        <v>29</v>
      </c>
      <c r="C36">
        <v>100</v>
      </c>
    </row>
    <row r="37" spans="1:3">
      <c r="A37" t="s">
        <v>247</v>
      </c>
      <c r="B37">
        <v>30</v>
      </c>
      <c r="C37">
        <v>70</v>
      </c>
    </row>
    <row r="38" spans="1:3">
      <c r="A38" t="s">
        <v>329</v>
      </c>
      <c r="B38">
        <v>31</v>
      </c>
      <c r="C38">
        <v>2912</v>
      </c>
    </row>
    <row r="39" spans="1:3">
      <c r="A39" t="s">
        <v>337</v>
      </c>
      <c r="B39">
        <v>32</v>
      </c>
      <c r="C39">
        <v>780</v>
      </c>
    </row>
    <row r="40" spans="1:3">
      <c r="A40" t="s">
        <v>331</v>
      </c>
      <c r="B40">
        <v>33</v>
      </c>
      <c r="C40">
        <v>4399</v>
      </c>
    </row>
    <row r="41" spans="1:3">
      <c r="A41" t="s">
        <v>389</v>
      </c>
      <c r="B41">
        <v>34</v>
      </c>
      <c r="C41">
        <v>32564</v>
      </c>
    </row>
    <row r="42" spans="1:3">
      <c r="A42" t="s">
        <v>377</v>
      </c>
      <c r="B42">
        <v>35</v>
      </c>
      <c r="C42">
        <v>12825</v>
      </c>
    </row>
    <row r="43" spans="1:3">
      <c r="A43" t="s">
        <v>267</v>
      </c>
      <c r="B43">
        <v>36</v>
      </c>
      <c r="C43">
        <v>191</v>
      </c>
    </row>
    <row r="44" spans="1:3">
      <c r="A44" t="s">
        <v>301</v>
      </c>
      <c r="B44">
        <v>37</v>
      </c>
      <c r="C44">
        <v>456</v>
      </c>
    </row>
    <row r="45" spans="1:3">
      <c r="A45" t="s">
        <v>313</v>
      </c>
      <c r="B45">
        <v>38</v>
      </c>
      <c r="C45">
        <v>2600</v>
      </c>
    </row>
    <row r="46" spans="1:3">
      <c r="A46" t="s">
        <v>383</v>
      </c>
      <c r="B46">
        <v>39</v>
      </c>
      <c r="C46">
        <v>734</v>
      </c>
    </row>
    <row r="47" spans="1:3">
      <c r="A47" t="s">
        <v>315</v>
      </c>
      <c r="B47">
        <v>40</v>
      </c>
      <c r="C47">
        <v>424</v>
      </c>
    </row>
    <row r="48" spans="1:3">
      <c r="A48" t="s">
        <v>355</v>
      </c>
      <c r="B48">
        <v>41</v>
      </c>
      <c r="C48">
        <v>4208</v>
      </c>
    </row>
    <row r="49" spans="1:3">
      <c r="A49" t="s">
        <v>343</v>
      </c>
      <c r="B49">
        <v>42</v>
      </c>
      <c r="C49">
        <v>3823</v>
      </c>
    </row>
    <row r="50" spans="1:3">
      <c r="A50" t="s">
        <v>365</v>
      </c>
      <c r="B50">
        <v>43</v>
      </c>
      <c r="C50">
        <v>932</v>
      </c>
    </row>
    <row r="51" spans="1:3">
      <c r="A51" t="s">
        <v>261</v>
      </c>
      <c r="B51">
        <v>44</v>
      </c>
      <c r="C51">
        <v>1345</v>
      </c>
    </row>
    <row r="52" spans="1:3">
      <c r="A52" t="s">
        <v>369</v>
      </c>
      <c r="B52">
        <v>45</v>
      </c>
      <c r="C52">
        <v>2918</v>
      </c>
    </row>
    <row r="53" spans="1:3">
      <c r="A53" t="s">
        <v>327</v>
      </c>
      <c r="B53">
        <v>46</v>
      </c>
      <c r="C53">
        <v>2077</v>
      </c>
    </row>
    <row r="54" spans="1:3">
      <c r="A54" t="s">
        <v>235</v>
      </c>
      <c r="B54">
        <v>47</v>
      </c>
      <c r="C54">
        <v>444</v>
      </c>
    </row>
    <row r="55" spans="1:3">
      <c r="A55" t="s">
        <v>371</v>
      </c>
      <c r="B55">
        <v>48</v>
      </c>
      <c r="C55">
        <v>2643</v>
      </c>
    </row>
    <row r="56" spans="1:3">
      <c r="A56" t="s">
        <v>251</v>
      </c>
      <c r="B56">
        <v>49</v>
      </c>
      <c r="C56">
        <v>136</v>
      </c>
    </row>
    <row r="57" spans="1:3">
      <c r="A57" t="s">
        <v>317</v>
      </c>
      <c r="B57">
        <v>50</v>
      </c>
      <c r="C57">
        <v>570</v>
      </c>
    </row>
    <row r="58" spans="1:3">
      <c r="A58" t="s">
        <v>319</v>
      </c>
      <c r="B58">
        <v>51</v>
      </c>
      <c r="C58">
        <v>511</v>
      </c>
    </row>
    <row r="59" spans="1:3">
      <c r="A59" t="s">
        <v>285</v>
      </c>
      <c r="B59">
        <v>52</v>
      </c>
      <c r="C59">
        <v>1026</v>
      </c>
    </row>
    <row r="60" spans="1:3">
      <c r="A60" t="s">
        <v>281</v>
      </c>
      <c r="B60">
        <v>53</v>
      </c>
      <c r="C60">
        <v>342</v>
      </c>
    </row>
    <row r="61" spans="1:3">
      <c r="A61" t="s">
        <v>353</v>
      </c>
      <c r="B61">
        <v>54</v>
      </c>
      <c r="C61">
        <v>1822</v>
      </c>
    </row>
    <row r="62" spans="1:3">
      <c r="A62" t="s">
        <v>295</v>
      </c>
      <c r="B62">
        <v>55</v>
      </c>
      <c r="C62">
        <v>2254</v>
      </c>
    </row>
    <row r="63" spans="1:3">
      <c r="A63" t="s">
        <v>229</v>
      </c>
      <c r="B63">
        <v>56</v>
      </c>
      <c r="C63">
        <v>108</v>
      </c>
    </row>
    <row r="64" spans="1:3">
      <c r="A64" t="s">
        <v>297</v>
      </c>
      <c r="B64">
        <v>57</v>
      </c>
      <c r="C64">
        <v>404</v>
      </c>
    </row>
    <row r="65" spans="1:3">
      <c r="A65" t="s">
        <v>311</v>
      </c>
      <c r="B65">
        <v>58</v>
      </c>
      <c r="C65">
        <v>866</v>
      </c>
    </row>
    <row r="66" spans="1:3">
      <c r="A66" t="s">
        <v>387</v>
      </c>
      <c r="B66">
        <v>59</v>
      </c>
      <c r="C66">
        <v>2441</v>
      </c>
    </row>
    <row r="67" spans="1:3">
      <c r="A67" t="s">
        <v>293</v>
      </c>
      <c r="B67">
        <v>60</v>
      </c>
      <c r="C67">
        <v>817</v>
      </c>
    </row>
    <row r="68" spans="1:3">
      <c r="A68" t="s">
        <v>287</v>
      </c>
      <c r="B68">
        <v>61</v>
      </c>
      <c r="C68">
        <v>808</v>
      </c>
    </row>
    <row r="69" spans="1:3">
      <c r="A69" t="s">
        <v>255</v>
      </c>
      <c r="B69">
        <v>62</v>
      </c>
      <c r="C69">
        <v>142</v>
      </c>
    </row>
    <row r="70" spans="1:3">
      <c r="A70" t="s">
        <v>239</v>
      </c>
      <c r="B70">
        <v>63</v>
      </c>
      <c r="C70">
        <v>1423</v>
      </c>
    </row>
    <row r="71" spans="1:3">
      <c r="A71" t="s">
        <v>363</v>
      </c>
      <c r="B71">
        <v>64</v>
      </c>
      <c r="C71">
        <v>864</v>
      </c>
    </row>
    <row r="72" spans="1:3">
      <c r="A72" t="s">
        <v>253</v>
      </c>
      <c r="B72">
        <v>65</v>
      </c>
      <c r="C72">
        <v>583</v>
      </c>
    </row>
    <row r="73" spans="1:3">
      <c r="A73" t="s">
        <v>309</v>
      </c>
      <c r="B73">
        <v>66</v>
      </c>
      <c r="C73">
        <v>588</v>
      </c>
    </row>
    <row r="74" spans="1:3">
      <c r="A74" t="s">
        <v>307</v>
      </c>
      <c r="B74">
        <v>67</v>
      </c>
      <c r="C74">
        <v>1224</v>
      </c>
    </row>
    <row r="75" spans="1:3">
      <c r="A75" t="s">
        <v>321</v>
      </c>
      <c r="B75">
        <v>68</v>
      </c>
      <c r="C75">
        <v>804</v>
      </c>
    </row>
    <row r="76" spans="1:3">
      <c r="A76" t="s">
        <v>271</v>
      </c>
      <c r="B76">
        <v>69</v>
      </c>
      <c r="C76">
        <v>60</v>
      </c>
    </row>
    <row r="77" spans="1:3">
      <c r="A77" t="s">
        <v>341</v>
      </c>
      <c r="B77">
        <v>70</v>
      </c>
      <c r="C77">
        <v>607</v>
      </c>
    </row>
    <row r="78" spans="1:3">
      <c r="A78" t="s">
        <v>323</v>
      </c>
      <c r="B78">
        <v>71</v>
      </c>
      <c r="C78">
        <v>592</v>
      </c>
    </row>
    <row r="79" spans="1:3">
      <c r="A79" t="s">
        <v>233</v>
      </c>
      <c r="B79">
        <v>72</v>
      </c>
      <c r="C79">
        <v>271</v>
      </c>
    </row>
    <row r="80" spans="1:3">
      <c r="A80" t="s">
        <v>231</v>
      </c>
      <c r="B80">
        <v>73</v>
      </c>
      <c r="C80">
        <v>182</v>
      </c>
    </row>
    <row r="81" spans="1:3">
      <c r="A81" t="s">
        <v>303</v>
      </c>
      <c r="B81">
        <v>74</v>
      </c>
      <c r="C81">
        <v>377</v>
      </c>
    </row>
    <row r="82" spans="1:3">
      <c r="A82" t="s">
        <v>263</v>
      </c>
      <c r="B82">
        <v>75</v>
      </c>
      <c r="C82">
        <v>77</v>
      </c>
    </row>
    <row r="83" spans="1:3">
      <c r="A83" t="s">
        <v>265</v>
      </c>
      <c r="B83">
        <v>76</v>
      </c>
      <c r="C83">
        <v>251</v>
      </c>
    </row>
    <row r="84" spans="1:3">
      <c r="A84" t="s">
        <v>347</v>
      </c>
      <c r="B84">
        <v>77</v>
      </c>
      <c r="C84">
        <v>553</v>
      </c>
    </row>
    <row r="85" spans="1:3">
      <c r="A85" t="s">
        <v>305</v>
      </c>
      <c r="B85">
        <v>78</v>
      </c>
      <c r="C85">
        <v>472</v>
      </c>
    </row>
    <row r="86" spans="1:3">
      <c r="A86" t="s">
        <v>241</v>
      </c>
      <c r="B86">
        <v>79</v>
      </c>
      <c r="C86">
        <v>179</v>
      </c>
    </row>
    <row r="87" spans="1:3">
      <c r="A87" t="s">
        <v>325</v>
      </c>
      <c r="B87">
        <v>80</v>
      </c>
      <c r="C87">
        <v>886</v>
      </c>
    </row>
    <row r="88" spans="1:3">
      <c r="A88" t="s">
        <v>351</v>
      </c>
      <c r="B88">
        <v>81</v>
      </c>
      <c r="C88">
        <v>745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1537"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6BCFD-BF62-4556-8DD9-296A9B0867B2}">
  <sheetPr codeName="Sheet23">
    <tabColor theme="7" tint="0.59999389629810485"/>
  </sheetPr>
  <dimension ref="A5:C88"/>
  <sheetViews>
    <sheetView workbookViewId="0">
      <selection activeCell="E10" sqref="E10"/>
    </sheetView>
  </sheetViews>
  <sheetFormatPr defaultRowHeight="14.25"/>
  <sheetData>
    <row r="5" spans="1:3">
      <c r="A5" t="s">
        <v>6094</v>
      </c>
    </row>
    <row r="8" spans="1:3">
      <c r="A8" t="s">
        <v>333</v>
      </c>
      <c r="B8">
        <v>1</v>
      </c>
      <c r="C8">
        <v>1125624</v>
      </c>
    </row>
    <row r="9" spans="1:3">
      <c r="A9" t="s">
        <v>243</v>
      </c>
      <c r="B9">
        <v>2</v>
      </c>
      <c r="C9">
        <v>562387</v>
      </c>
    </row>
    <row r="10" spans="1:3">
      <c r="A10" t="s">
        <v>367</v>
      </c>
      <c r="B10">
        <v>3</v>
      </c>
      <c r="C10">
        <v>1677227</v>
      </c>
    </row>
    <row r="11" spans="1:3">
      <c r="A11" t="s">
        <v>269</v>
      </c>
      <c r="B11">
        <v>4</v>
      </c>
      <c r="C11">
        <v>1803857</v>
      </c>
    </row>
    <row r="12" spans="1:3">
      <c r="A12" t="s">
        <v>289</v>
      </c>
      <c r="B12">
        <v>5</v>
      </c>
      <c r="C12">
        <v>452531</v>
      </c>
    </row>
    <row r="13" spans="1:3">
      <c r="A13" t="s">
        <v>345</v>
      </c>
      <c r="B13">
        <v>6</v>
      </c>
      <c r="C13">
        <v>2604933</v>
      </c>
    </row>
    <row r="14" spans="1:3">
      <c r="A14" t="s">
        <v>339</v>
      </c>
      <c r="B14">
        <v>7</v>
      </c>
      <c r="C14">
        <v>1506910</v>
      </c>
    </row>
    <row r="15" spans="1:3">
      <c r="A15" t="s">
        <v>279</v>
      </c>
      <c r="B15">
        <v>8</v>
      </c>
      <c r="C15">
        <v>258880</v>
      </c>
    </row>
    <row r="16" spans="1:3">
      <c r="A16" t="s">
        <v>375</v>
      </c>
      <c r="B16">
        <v>9</v>
      </c>
      <c r="C16">
        <v>793340</v>
      </c>
    </row>
    <row r="17" spans="1:3">
      <c r="A17" t="s">
        <v>381</v>
      </c>
      <c r="B17">
        <v>10</v>
      </c>
      <c r="C17">
        <v>2035502</v>
      </c>
    </row>
    <row r="18" spans="1:3">
      <c r="A18" t="s">
        <v>357</v>
      </c>
      <c r="B18">
        <v>11</v>
      </c>
      <c r="C18">
        <v>231962</v>
      </c>
    </row>
    <row r="19" spans="1:3">
      <c r="A19" t="s">
        <v>257</v>
      </c>
      <c r="B19">
        <v>12</v>
      </c>
      <c r="C19">
        <v>868929</v>
      </c>
    </row>
    <row r="20" spans="1:3">
      <c r="A20" t="s">
        <v>249</v>
      </c>
      <c r="B20">
        <v>13</v>
      </c>
      <c r="C20">
        <v>876689</v>
      </c>
    </row>
    <row r="21" spans="1:3">
      <c r="A21" t="s">
        <v>349</v>
      </c>
      <c r="B21">
        <v>14</v>
      </c>
      <c r="C21">
        <v>296493</v>
      </c>
    </row>
    <row r="22" spans="1:3">
      <c r="A22" t="s">
        <v>335</v>
      </c>
      <c r="B22">
        <v>15</v>
      </c>
      <c r="C22">
        <v>579361</v>
      </c>
    </row>
    <row r="23" spans="1:3">
      <c r="A23" t="s">
        <v>361</v>
      </c>
      <c r="B23">
        <v>16</v>
      </c>
      <c r="C23">
        <v>826635</v>
      </c>
    </row>
    <row r="24" spans="1:3">
      <c r="A24" t="s">
        <v>379</v>
      </c>
      <c r="B24">
        <v>17</v>
      </c>
      <c r="C24">
        <v>1008481</v>
      </c>
    </row>
    <row r="25" spans="1:3">
      <c r="A25" t="s">
        <v>299</v>
      </c>
      <c r="B25">
        <v>18</v>
      </c>
      <c r="C25">
        <v>303988</v>
      </c>
    </row>
    <row r="26" spans="1:3">
      <c r="A26" t="s">
        <v>291</v>
      </c>
      <c r="B26">
        <v>19</v>
      </c>
      <c r="C26">
        <v>550780</v>
      </c>
    </row>
    <row r="27" spans="1:3">
      <c r="A27" t="s">
        <v>373</v>
      </c>
      <c r="B27">
        <v>20</v>
      </c>
      <c r="C27">
        <v>1049429</v>
      </c>
    </row>
    <row r="28" spans="1:3">
      <c r="A28" t="s">
        <v>237</v>
      </c>
      <c r="B28">
        <v>21</v>
      </c>
      <c r="C28">
        <v>2752821</v>
      </c>
    </row>
    <row r="29" spans="1:3">
      <c r="A29" t="s">
        <v>385</v>
      </c>
      <c r="B29">
        <v>22</v>
      </c>
      <c r="C29">
        <v>541048</v>
      </c>
    </row>
    <row r="30" spans="1:3">
      <c r="A30" t="s">
        <v>259</v>
      </c>
      <c r="B30">
        <v>23</v>
      </c>
      <c r="C30">
        <v>1068802</v>
      </c>
    </row>
    <row r="31" spans="1:3">
      <c r="A31" t="s">
        <v>273</v>
      </c>
      <c r="B31">
        <v>24</v>
      </c>
      <c r="C31">
        <v>626453</v>
      </c>
    </row>
    <row r="32" spans="1:3">
      <c r="A32" t="s">
        <v>275</v>
      </c>
      <c r="B32">
        <v>25</v>
      </c>
      <c r="C32">
        <v>1782579</v>
      </c>
    </row>
    <row r="33" spans="1:3">
      <c r="A33" t="s">
        <v>359</v>
      </c>
      <c r="B33">
        <v>26</v>
      </c>
      <c r="C33">
        <v>1359126</v>
      </c>
    </row>
    <row r="34" spans="1:3">
      <c r="A34" t="s">
        <v>245</v>
      </c>
      <c r="B34">
        <v>27</v>
      </c>
      <c r="C34">
        <v>842111</v>
      </c>
    </row>
    <row r="35" spans="1:3">
      <c r="A35" t="s">
        <v>283</v>
      </c>
      <c r="B35">
        <v>28</v>
      </c>
      <c r="C35">
        <v>253258</v>
      </c>
    </row>
    <row r="36" spans="1:3">
      <c r="A36" t="s">
        <v>277</v>
      </c>
      <c r="B36">
        <v>29</v>
      </c>
      <c r="C36">
        <v>141793</v>
      </c>
    </row>
    <row r="37" spans="1:3">
      <c r="A37" t="s">
        <v>247</v>
      </c>
      <c r="B37">
        <v>30</v>
      </c>
      <c r="C37">
        <v>627190</v>
      </c>
    </row>
    <row r="38" spans="1:3">
      <c r="A38" t="s">
        <v>329</v>
      </c>
      <c r="B38">
        <v>31</v>
      </c>
      <c r="C38">
        <v>623004</v>
      </c>
    </row>
    <row r="39" spans="1:3">
      <c r="A39" t="s">
        <v>337</v>
      </c>
      <c r="B39">
        <v>32</v>
      </c>
      <c r="C39">
        <v>736773</v>
      </c>
    </row>
    <row r="40" spans="1:3">
      <c r="A40" t="s">
        <v>331</v>
      </c>
      <c r="B40">
        <v>33</v>
      </c>
      <c r="C40">
        <v>1973205</v>
      </c>
    </row>
    <row r="41" spans="1:3">
      <c r="A41" t="s">
        <v>389</v>
      </c>
      <c r="B41">
        <v>34</v>
      </c>
      <c r="C41">
        <v>280200</v>
      </c>
    </row>
    <row r="42" spans="1:3">
      <c r="A42" t="s">
        <v>377</v>
      </c>
      <c r="B42">
        <v>35</v>
      </c>
      <c r="C42">
        <v>1848332</v>
      </c>
    </row>
    <row r="43" spans="1:3">
      <c r="A43" t="s">
        <v>267</v>
      </c>
      <c r="B43">
        <v>36</v>
      </c>
      <c r="C43">
        <v>1136202</v>
      </c>
    </row>
    <row r="44" spans="1:3">
      <c r="A44" t="s">
        <v>301</v>
      </c>
      <c r="B44">
        <v>37</v>
      </c>
      <c r="C44">
        <v>399608</v>
      </c>
    </row>
    <row r="45" spans="1:3">
      <c r="A45" t="s">
        <v>313</v>
      </c>
      <c r="B45">
        <v>38</v>
      </c>
      <c r="C45">
        <v>1020067</v>
      </c>
    </row>
    <row r="46" spans="1:3">
      <c r="A46" t="s">
        <v>383</v>
      </c>
      <c r="B46">
        <v>39</v>
      </c>
      <c r="C46">
        <v>564970</v>
      </c>
    </row>
    <row r="47" spans="1:3">
      <c r="A47" t="s">
        <v>315</v>
      </c>
      <c r="B47">
        <v>40</v>
      </c>
      <c r="C47">
        <v>562446</v>
      </c>
    </row>
    <row r="48" spans="1:3">
      <c r="A48" t="s">
        <v>355</v>
      </c>
      <c r="B48">
        <v>41</v>
      </c>
      <c r="C48">
        <v>248283</v>
      </c>
    </row>
    <row r="49" spans="1:3">
      <c r="A49" t="s">
        <v>343</v>
      </c>
      <c r="B49">
        <v>42</v>
      </c>
      <c r="C49">
        <v>3794869</v>
      </c>
    </row>
    <row r="50" spans="1:3">
      <c r="A50" t="s">
        <v>365</v>
      </c>
      <c r="B50">
        <v>43</v>
      </c>
      <c r="C50">
        <v>664995</v>
      </c>
    </row>
    <row r="51" spans="1:3">
      <c r="A51" t="s">
        <v>261</v>
      </c>
      <c r="B51">
        <v>44</v>
      </c>
      <c r="C51">
        <v>538813</v>
      </c>
    </row>
    <row r="52" spans="1:3">
      <c r="A52" t="s">
        <v>369</v>
      </c>
      <c r="B52">
        <v>45</v>
      </c>
      <c r="C52">
        <v>1309719</v>
      </c>
    </row>
    <row r="53" spans="1:3">
      <c r="A53" t="s">
        <v>327</v>
      </c>
      <c r="B53">
        <v>46</v>
      </c>
      <c r="C53">
        <v>1226841</v>
      </c>
    </row>
    <row r="54" spans="1:3">
      <c r="A54" t="s">
        <v>235</v>
      </c>
      <c r="B54">
        <v>47</v>
      </c>
      <c r="C54">
        <v>1199701</v>
      </c>
    </row>
    <row r="55" spans="1:3">
      <c r="A55" t="s">
        <v>371</v>
      </c>
      <c r="B55">
        <v>48</v>
      </c>
      <c r="C55">
        <v>813124</v>
      </c>
    </row>
    <row r="56" spans="1:3">
      <c r="A56" t="s">
        <v>251</v>
      </c>
      <c r="B56">
        <v>49</v>
      </c>
      <c r="C56">
        <v>1572437</v>
      </c>
    </row>
    <row r="57" spans="1:3">
      <c r="A57" t="s">
        <v>317</v>
      </c>
      <c r="B57">
        <v>50</v>
      </c>
      <c r="C57">
        <v>322674</v>
      </c>
    </row>
    <row r="58" spans="1:3">
      <c r="A58" t="s">
        <v>319</v>
      </c>
      <c r="B58">
        <v>51</v>
      </c>
      <c r="C58">
        <v>885089</v>
      </c>
    </row>
    <row r="59" spans="1:3">
      <c r="A59" t="s">
        <v>285</v>
      </c>
      <c r="B59">
        <v>52</v>
      </c>
      <c r="C59">
        <v>318711</v>
      </c>
    </row>
    <row r="60" spans="1:3">
      <c r="A60" t="s">
        <v>281</v>
      </c>
      <c r="B60">
        <v>53</v>
      </c>
      <c r="C60">
        <v>54398</v>
      </c>
    </row>
    <row r="61" spans="1:3">
      <c r="A61" t="s">
        <v>353</v>
      </c>
      <c r="B61">
        <v>54</v>
      </c>
      <c r="C61">
        <v>271900</v>
      </c>
    </row>
    <row r="62" spans="1:3">
      <c r="A62" t="s">
        <v>295</v>
      </c>
      <c r="B62">
        <v>55</v>
      </c>
      <c r="C62">
        <v>663369</v>
      </c>
    </row>
    <row r="63" spans="1:3">
      <c r="A63" t="s">
        <v>229</v>
      </c>
      <c r="B63">
        <v>56</v>
      </c>
      <c r="C63">
        <v>1318252</v>
      </c>
    </row>
    <row r="64" spans="1:3">
      <c r="A64" t="s">
        <v>297</v>
      </c>
      <c r="B64">
        <v>57</v>
      </c>
      <c r="C64">
        <v>204198</v>
      </c>
    </row>
    <row r="65" spans="1:3">
      <c r="A65" t="s">
        <v>311</v>
      </c>
      <c r="B65">
        <v>58</v>
      </c>
      <c r="C65">
        <v>1157917</v>
      </c>
    </row>
    <row r="66" spans="1:3">
      <c r="A66" t="s">
        <v>387</v>
      </c>
      <c r="B66">
        <v>59</v>
      </c>
      <c r="C66">
        <v>473604</v>
      </c>
    </row>
    <row r="67" spans="1:3">
      <c r="A67" t="s">
        <v>293</v>
      </c>
      <c r="B67">
        <v>60</v>
      </c>
      <c r="C67">
        <v>773373</v>
      </c>
    </row>
    <row r="68" spans="1:3">
      <c r="A68" t="s">
        <v>287</v>
      </c>
      <c r="B68">
        <v>61</v>
      </c>
      <c r="C68">
        <v>333658</v>
      </c>
    </row>
    <row r="69" spans="1:3">
      <c r="A69" t="s">
        <v>255</v>
      </c>
      <c r="B69">
        <v>62</v>
      </c>
      <c r="C69">
        <v>471122</v>
      </c>
    </row>
    <row r="70" spans="1:3">
      <c r="A70" t="s">
        <v>239</v>
      </c>
      <c r="B70">
        <v>63</v>
      </c>
      <c r="C70">
        <v>2935297</v>
      </c>
    </row>
    <row r="71" spans="1:3">
      <c r="A71" t="s">
        <v>363</v>
      </c>
      <c r="B71">
        <v>64</v>
      </c>
      <c r="C71">
        <v>567631</v>
      </c>
    </row>
    <row r="72" spans="1:3">
      <c r="A72" t="s">
        <v>253</v>
      </c>
      <c r="B72">
        <v>65</v>
      </c>
      <c r="C72">
        <v>3370006</v>
      </c>
    </row>
    <row r="73" spans="1:3">
      <c r="A73" t="s">
        <v>309</v>
      </c>
      <c r="B73">
        <v>66</v>
      </c>
      <c r="C73">
        <v>670115</v>
      </c>
    </row>
    <row r="74" spans="1:3">
      <c r="A74" t="s">
        <v>307</v>
      </c>
      <c r="B74">
        <v>67</v>
      </c>
      <c r="C74">
        <v>128494</v>
      </c>
    </row>
    <row r="75" spans="1:3">
      <c r="A75" t="s">
        <v>321</v>
      </c>
      <c r="B75">
        <v>68</v>
      </c>
      <c r="C75">
        <v>1328849</v>
      </c>
    </row>
    <row r="76" spans="1:3">
      <c r="A76" t="s">
        <v>271</v>
      </c>
      <c r="B76">
        <v>69</v>
      </c>
      <c r="C76">
        <v>138109</v>
      </c>
    </row>
    <row r="77" spans="1:3">
      <c r="A77" t="s">
        <v>341</v>
      </c>
      <c r="B77">
        <v>70</v>
      </c>
      <c r="C77">
        <v>829493</v>
      </c>
    </row>
    <row r="78" spans="1:3">
      <c r="A78" t="s">
        <v>323</v>
      </c>
      <c r="B78">
        <v>71</v>
      </c>
      <c r="C78">
        <v>212270</v>
      </c>
    </row>
    <row r="79" spans="1:3">
      <c r="A79" t="s">
        <v>233</v>
      </c>
      <c r="B79">
        <v>72</v>
      </c>
      <c r="C79">
        <v>964028</v>
      </c>
    </row>
    <row r="80" spans="1:3">
      <c r="A80" t="s">
        <v>231</v>
      </c>
      <c r="B80">
        <v>73</v>
      </c>
      <c r="C80">
        <v>1468128</v>
      </c>
    </row>
    <row r="81" spans="1:3">
      <c r="A81" t="s">
        <v>303</v>
      </c>
      <c r="B81">
        <v>74</v>
      </c>
      <c r="C81">
        <v>67394</v>
      </c>
    </row>
    <row r="82" spans="1:3">
      <c r="A82" t="s">
        <v>263</v>
      </c>
      <c r="B82">
        <v>75</v>
      </c>
      <c r="C82">
        <v>427491</v>
      </c>
    </row>
    <row r="83" spans="1:3">
      <c r="A83" t="s">
        <v>265</v>
      </c>
      <c r="B83">
        <v>76</v>
      </c>
      <c r="C83">
        <v>1440808</v>
      </c>
    </row>
    <row r="84" spans="1:3">
      <c r="A84" t="s">
        <v>347</v>
      </c>
      <c r="B84">
        <v>77</v>
      </c>
      <c r="C84">
        <v>46262</v>
      </c>
    </row>
    <row r="85" spans="1:3">
      <c r="A85" t="s">
        <v>305</v>
      </c>
      <c r="B85">
        <v>78</v>
      </c>
      <c r="C85">
        <v>91952</v>
      </c>
    </row>
    <row r="86" spans="1:3">
      <c r="A86" t="s">
        <v>241</v>
      </c>
      <c r="B86">
        <v>79</v>
      </c>
      <c r="C86">
        <v>239413</v>
      </c>
    </row>
    <row r="87" spans="1:3">
      <c r="A87" t="s">
        <v>325</v>
      </c>
      <c r="B87">
        <v>80</v>
      </c>
      <c r="C87">
        <v>312264</v>
      </c>
    </row>
    <row r="88" spans="1:3">
      <c r="A88" t="s">
        <v>351</v>
      </c>
      <c r="B88">
        <v>81</v>
      </c>
      <c r="C88">
        <v>87333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2561"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D3190-50ED-453B-A413-C15F3DF411D8}">
  <sheetPr codeName="Sheet24">
    <tabColor theme="7" tint="0.59999389629810485"/>
  </sheetPr>
  <dimension ref="A5:C88"/>
  <sheetViews>
    <sheetView workbookViewId="0">
      <selection activeCell="C8" sqref="C8:C88"/>
    </sheetView>
  </sheetViews>
  <sheetFormatPr defaultRowHeight="14.25"/>
  <sheetData>
    <row r="5" spans="1:3">
      <c r="A5" t="s">
        <v>6095</v>
      </c>
    </row>
    <row r="8" spans="1:3">
      <c r="A8" t="s">
        <v>333</v>
      </c>
      <c r="B8">
        <v>1</v>
      </c>
      <c r="C8">
        <v>15120</v>
      </c>
    </row>
    <row r="9" spans="1:3">
      <c r="A9" t="s">
        <v>243</v>
      </c>
      <c r="B9">
        <v>2</v>
      </c>
      <c r="C9">
        <v>4917</v>
      </c>
    </row>
    <row r="10" spans="1:3">
      <c r="A10" t="s">
        <v>367</v>
      </c>
      <c r="B10">
        <v>3</v>
      </c>
      <c r="C10">
        <v>5030</v>
      </c>
    </row>
    <row r="11" spans="1:3">
      <c r="A11" t="s">
        <v>269</v>
      </c>
      <c r="B11">
        <v>4</v>
      </c>
      <c r="C11">
        <v>3905</v>
      </c>
    </row>
    <row r="12" spans="1:3">
      <c r="A12" t="s">
        <v>289</v>
      </c>
      <c r="B12">
        <v>5</v>
      </c>
      <c r="C12">
        <v>1989</v>
      </c>
    </row>
    <row r="13" spans="1:3">
      <c r="A13" t="s">
        <v>345</v>
      </c>
      <c r="B13">
        <v>6</v>
      </c>
      <c r="C13">
        <v>33875</v>
      </c>
    </row>
    <row r="14" spans="1:3">
      <c r="A14" t="s">
        <v>339</v>
      </c>
      <c r="B14">
        <v>7</v>
      </c>
      <c r="C14">
        <v>16645</v>
      </c>
    </row>
    <row r="15" spans="1:3">
      <c r="A15" t="s">
        <v>279</v>
      </c>
      <c r="B15">
        <v>8</v>
      </c>
      <c r="C15">
        <v>966</v>
      </c>
    </row>
    <row r="16" spans="1:3">
      <c r="A16" t="s">
        <v>375</v>
      </c>
      <c r="B16">
        <v>9</v>
      </c>
      <c r="C16">
        <v>7258</v>
      </c>
    </row>
    <row r="17" spans="1:3">
      <c r="A17" t="s">
        <v>381</v>
      </c>
      <c r="B17">
        <v>10</v>
      </c>
      <c r="C17">
        <v>7948</v>
      </c>
    </row>
    <row r="18" spans="1:3">
      <c r="A18" t="s">
        <v>357</v>
      </c>
      <c r="B18">
        <v>11</v>
      </c>
      <c r="C18">
        <v>1257</v>
      </c>
    </row>
    <row r="19" spans="1:3">
      <c r="A19" t="s">
        <v>257</v>
      </c>
      <c r="B19">
        <v>12</v>
      </c>
      <c r="C19">
        <v>1872</v>
      </c>
    </row>
    <row r="20" spans="1:3">
      <c r="A20" t="s">
        <v>249</v>
      </c>
      <c r="B20">
        <v>13</v>
      </c>
      <c r="C20">
        <v>2271</v>
      </c>
    </row>
    <row r="21" spans="1:3">
      <c r="A21" t="s">
        <v>349</v>
      </c>
      <c r="B21">
        <v>14</v>
      </c>
      <c r="C21">
        <v>1766</v>
      </c>
    </row>
    <row r="22" spans="1:3">
      <c r="A22" t="s">
        <v>335</v>
      </c>
      <c r="B22">
        <v>15</v>
      </c>
      <c r="C22">
        <v>1542</v>
      </c>
    </row>
    <row r="23" spans="1:3">
      <c r="A23" t="s">
        <v>361</v>
      </c>
      <c r="B23">
        <v>16</v>
      </c>
      <c r="C23">
        <v>19732</v>
      </c>
    </row>
    <row r="24" spans="1:3">
      <c r="A24" t="s">
        <v>379</v>
      </c>
      <c r="B24">
        <v>17</v>
      </c>
      <c r="C24">
        <v>3189</v>
      </c>
    </row>
    <row r="25" spans="1:3">
      <c r="A25" t="s">
        <v>299</v>
      </c>
      <c r="B25">
        <v>18</v>
      </c>
      <c r="C25">
        <v>1162</v>
      </c>
    </row>
    <row r="26" spans="1:3">
      <c r="A26" t="s">
        <v>291</v>
      </c>
      <c r="B26">
        <v>19</v>
      </c>
      <c r="C26">
        <v>3508</v>
      </c>
    </row>
    <row r="27" spans="1:3">
      <c r="A27" t="s">
        <v>373</v>
      </c>
      <c r="B27">
        <v>20</v>
      </c>
      <c r="C27">
        <v>6813</v>
      </c>
    </row>
    <row r="28" spans="1:3">
      <c r="A28" t="s">
        <v>237</v>
      </c>
      <c r="B28">
        <v>21</v>
      </c>
      <c r="C28">
        <v>11543</v>
      </c>
    </row>
    <row r="29" spans="1:3">
      <c r="A29" t="s">
        <v>385</v>
      </c>
      <c r="B29">
        <v>22</v>
      </c>
      <c r="C29">
        <v>2329</v>
      </c>
    </row>
    <row r="30" spans="1:3">
      <c r="A30" t="s">
        <v>259</v>
      </c>
      <c r="B30">
        <v>23</v>
      </c>
      <c r="C30">
        <v>3980</v>
      </c>
    </row>
    <row r="31" spans="1:3">
      <c r="A31" t="s">
        <v>273</v>
      </c>
      <c r="B31">
        <v>24</v>
      </c>
      <c r="C31">
        <v>1371</v>
      </c>
    </row>
    <row r="32" spans="1:3">
      <c r="A32" t="s">
        <v>275</v>
      </c>
      <c r="B32">
        <v>25</v>
      </c>
      <c r="C32">
        <v>4758</v>
      </c>
    </row>
    <row r="33" spans="1:3">
      <c r="A33" t="s">
        <v>359</v>
      </c>
      <c r="B33">
        <v>26</v>
      </c>
      <c r="C33">
        <v>5455</v>
      </c>
    </row>
    <row r="34" spans="1:3">
      <c r="A34" t="s">
        <v>245</v>
      </c>
      <c r="B34">
        <v>27</v>
      </c>
      <c r="C34">
        <v>15049</v>
      </c>
    </row>
    <row r="35" spans="1:3">
      <c r="A35" t="s">
        <v>283</v>
      </c>
      <c r="B35">
        <v>28</v>
      </c>
      <c r="C35">
        <v>2470</v>
      </c>
    </row>
    <row r="36" spans="1:3">
      <c r="A36" t="s">
        <v>277</v>
      </c>
      <c r="B36">
        <v>29</v>
      </c>
      <c r="C36">
        <v>728</v>
      </c>
    </row>
    <row r="37" spans="1:3">
      <c r="A37" t="s">
        <v>247</v>
      </c>
      <c r="B37">
        <v>30</v>
      </c>
      <c r="C37">
        <v>1752</v>
      </c>
    </row>
    <row r="38" spans="1:3">
      <c r="A38" t="s">
        <v>329</v>
      </c>
      <c r="B38">
        <v>31</v>
      </c>
      <c r="C38">
        <v>11595</v>
      </c>
    </row>
    <row r="39" spans="1:3">
      <c r="A39" t="s">
        <v>337</v>
      </c>
      <c r="B39">
        <v>32</v>
      </c>
      <c r="C39">
        <v>2637</v>
      </c>
    </row>
    <row r="40" spans="1:3">
      <c r="A40" t="s">
        <v>331</v>
      </c>
      <c r="B40">
        <v>33</v>
      </c>
      <c r="C40">
        <v>12595</v>
      </c>
    </row>
    <row r="41" spans="1:3">
      <c r="A41" t="s">
        <v>389</v>
      </c>
      <c r="B41">
        <v>34</v>
      </c>
      <c r="C41">
        <v>99858</v>
      </c>
    </row>
    <row r="42" spans="1:3">
      <c r="A42" t="s">
        <v>377</v>
      </c>
      <c r="B42">
        <v>35</v>
      </c>
      <c r="C42">
        <v>28618</v>
      </c>
    </row>
    <row r="43" spans="1:3">
      <c r="A43" t="s">
        <v>267</v>
      </c>
      <c r="B43">
        <v>36</v>
      </c>
      <c r="C43">
        <v>1694</v>
      </c>
    </row>
    <row r="44" spans="1:3">
      <c r="A44" t="s">
        <v>301</v>
      </c>
      <c r="B44">
        <v>37</v>
      </c>
      <c r="C44">
        <v>2001</v>
      </c>
    </row>
    <row r="45" spans="1:3">
      <c r="A45" t="s">
        <v>313</v>
      </c>
      <c r="B45">
        <v>38</v>
      </c>
      <c r="C45">
        <v>9537</v>
      </c>
    </row>
    <row r="46" spans="1:3">
      <c r="A46" t="s">
        <v>383</v>
      </c>
      <c r="B46">
        <v>39</v>
      </c>
      <c r="C46">
        <v>2118</v>
      </c>
    </row>
    <row r="47" spans="1:3">
      <c r="A47" t="s">
        <v>315</v>
      </c>
      <c r="B47">
        <v>40</v>
      </c>
      <c r="C47">
        <v>1515</v>
      </c>
    </row>
    <row r="48" spans="1:3">
      <c r="A48" t="s">
        <v>355</v>
      </c>
      <c r="B48">
        <v>41</v>
      </c>
      <c r="C48">
        <v>12486</v>
      </c>
    </row>
    <row r="49" spans="1:3">
      <c r="A49" t="s">
        <v>343</v>
      </c>
      <c r="B49">
        <v>42</v>
      </c>
      <c r="C49">
        <v>15530</v>
      </c>
    </row>
    <row r="50" spans="1:3">
      <c r="A50" t="s">
        <v>365</v>
      </c>
      <c r="B50">
        <v>43</v>
      </c>
      <c r="C50">
        <v>3477</v>
      </c>
    </row>
    <row r="51" spans="1:3">
      <c r="A51" t="s">
        <v>261</v>
      </c>
      <c r="B51">
        <v>44</v>
      </c>
      <c r="C51">
        <v>5114</v>
      </c>
    </row>
    <row r="52" spans="1:3">
      <c r="A52" t="s">
        <v>369</v>
      </c>
      <c r="B52">
        <v>45</v>
      </c>
      <c r="C52">
        <v>9560</v>
      </c>
    </row>
    <row r="53" spans="1:3">
      <c r="A53" t="s">
        <v>327</v>
      </c>
      <c r="B53">
        <v>46</v>
      </c>
      <c r="C53">
        <v>8066</v>
      </c>
    </row>
    <row r="54" spans="1:3">
      <c r="A54" t="s">
        <v>235</v>
      </c>
      <c r="B54">
        <v>47</v>
      </c>
      <c r="C54">
        <v>6101</v>
      </c>
    </row>
    <row r="55" spans="1:3">
      <c r="A55" t="s">
        <v>371</v>
      </c>
      <c r="B55">
        <v>48</v>
      </c>
      <c r="C55">
        <v>6265</v>
      </c>
    </row>
    <row r="56" spans="1:3">
      <c r="A56" t="s">
        <v>251</v>
      </c>
      <c r="B56">
        <v>49</v>
      </c>
      <c r="C56">
        <v>2886</v>
      </c>
    </row>
    <row r="57" spans="1:3">
      <c r="A57" t="s">
        <v>317</v>
      </c>
      <c r="B57">
        <v>50</v>
      </c>
      <c r="C57">
        <v>2148</v>
      </c>
    </row>
    <row r="58" spans="1:3">
      <c r="A58" t="s">
        <v>319</v>
      </c>
      <c r="B58">
        <v>51</v>
      </c>
      <c r="C58">
        <v>2522</v>
      </c>
    </row>
    <row r="59" spans="1:3">
      <c r="A59" t="s">
        <v>285</v>
      </c>
      <c r="B59">
        <v>52</v>
      </c>
      <c r="C59">
        <v>4542</v>
      </c>
    </row>
    <row r="60" spans="1:3">
      <c r="A60" t="s">
        <v>281</v>
      </c>
      <c r="B60">
        <v>53</v>
      </c>
      <c r="C60">
        <v>1884</v>
      </c>
    </row>
    <row r="61" spans="1:3">
      <c r="A61" t="s">
        <v>353</v>
      </c>
      <c r="B61">
        <v>54</v>
      </c>
      <c r="C61">
        <v>6637</v>
      </c>
    </row>
    <row r="62" spans="1:3">
      <c r="A62" t="s">
        <v>295</v>
      </c>
      <c r="B62">
        <v>55</v>
      </c>
      <c r="C62">
        <v>8448</v>
      </c>
    </row>
    <row r="63" spans="1:3">
      <c r="A63" t="s">
        <v>229</v>
      </c>
      <c r="B63">
        <v>56</v>
      </c>
      <c r="C63">
        <v>2086</v>
      </c>
    </row>
    <row r="64" spans="1:3">
      <c r="A64" t="s">
        <v>297</v>
      </c>
      <c r="B64">
        <v>57</v>
      </c>
      <c r="C64">
        <v>1215</v>
      </c>
    </row>
    <row r="65" spans="1:3">
      <c r="A65" t="s">
        <v>311</v>
      </c>
      <c r="B65">
        <v>58</v>
      </c>
      <c r="C65">
        <v>4028</v>
      </c>
    </row>
    <row r="66" spans="1:3">
      <c r="A66" t="s">
        <v>387</v>
      </c>
      <c r="B66">
        <v>59</v>
      </c>
      <c r="C66">
        <v>6353</v>
      </c>
    </row>
    <row r="67" spans="1:3">
      <c r="A67" t="s">
        <v>293</v>
      </c>
      <c r="B67">
        <v>60</v>
      </c>
      <c r="C67">
        <v>3624</v>
      </c>
    </row>
    <row r="68" spans="1:3">
      <c r="A68" t="s">
        <v>287</v>
      </c>
      <c r="B68">
        <v>61</v>
      </c>
      <c r="C68">
        <v>4842</v>
      </c>
    </row>
    <row r="69" spans="1:3">
      <c r="A69" t="s">
        <v>255</v>
      </c>
      <c r="B69">
        <v>62</v>
      </c>
      <c r="C69">
        <v>426</v>
      </c>
    </row>
    <row r="70" spans="1:3">
      <c r="A70" t="s">
        <v>239</v>
      </c>
      <c r="B70">
        <v>63</v>
      </c>
      <c r="C70">
        <v>14883</v>
      </c>
    </row>
    <row r="71" spans="1:3">
      <c r="A71" t="s">
        <v>363</v>
      </c>
      <c r="B71">
        <v>64</v>
      </c>
      <c r="C71">
        <v>2423</v>
      </c>
    </row>
    <row r="72" spans="1:3">
      <c r="A72" t="s">
        <v>253</v>
      </c>
      <c r="B72">
        <v>65</v>
      </c>
      <c r="C72">
        <v>8024</v>
      </c>
    </row>
    <row r="73" spans="1:3">
      <c r="A73" t="s">
        <v>309</v>
      </c>
      <c r="B73">
        <v>66</v>
      </c>
      <c r="C73">
        <v>3182</v>
      </c>
    </row>
    <row r="74" spans="1:3">
      <c r="A74" t="s">
        <v>307</v>
      </c>
      <c r="B74">
        <v>67</v>
      </c>
      <c r="C74">
        <v>3623</v>
      </c>
    </row>
    <row r="75" spans="1:3">
      <c r="A75" t="s">
        <v>321</v>
      </c>
      <c r="B75">
        <v>68</v>
      </c>
      <c r="C75">
        <v>3269</v>
      </c>
    </row>
    <row r="76" spans="1:3">
      <c r="A76" t="s">
        <v>271</v>
      </c>
      <c r="B76">
        <v>69</v>
      </c>
      <c r="C76">
        <v>434</v>
      </c>
    </row>
    <row r="77" spans="1:3">
      <c r="A77" t="s">
        <v>341</v>
      </c>
      <c r="B77">
        <v>70</v>
      </c>
      <c r="C77">
        <v>1756</v>
      </c>
    </row>
    <row r="78" spans="1:3">
      <c r="A78" t="s">
        <v>323</v>
      </c>
      <c r="B78">
        <v>71</v>
      </c>
      <c r="C78">
        <v>2092</v>
      </c>
    </row>
    <row r="79" spans="1:3">
      <c r="A79" t="s">
        <v>233</v>
      </c>
      <c r="B79">
        <v>72</v>
      </c>
      <c r="C79">
        <v>4175</v>
      </c>
    </row>
    <row r="80" spans="1:3">
      <c r="A80" t="s">
        <v>231</v>
      </c>
      <c r="B80">
        <v>73</v>
      </c>
      <c r="C80">
        <v>3265</v>
      </c>
    </row>
    <row r="81" spans="1:3">
      <c r="A81" t="s">
        <v>303</v>
      </c>
      <c r="B81">
        <v>74</v>
      </c>
      <c r="C81">
        <v>1143</v>
      </c>
    </row>
    <row r="82" spans="1:3">
      <c r="A82" t="s">
        <v>263</v>
      </c>
      <c r="B82">
        <v>75</v>
      </c>
      <c r="C82">
        <v>562</v>
      </c>
    </row>
    <row r="83" spans="1:3">
      <c r="A83" t="s">
        <v>265</v>
      </c>
      <c r="B83">
        <v>76</v>
      </c>
      <c r="C83">
        <v>1370</v>
      </c>
    </row>
    <row r="84" spans="1:3">
      <c r="A84" t="s">
        <v>347</v>
      </c>
      <c r="B84">
        <v>77</v>
      </c>
      <c r="C84">
        <v>1645</v>
      </c>
    </row>
    <row r="85" spans="1:3">
      <c r="A85" t="s">
        <v>305</v>
      </c>
      <c r="B85">
        <v>78</v>
      </c>
      <c r="C85">
        <v>1425</v>
      </c>
    </row>
    <row r="86" spans="1:3">
      <c r="A86" t="s">
        <v>241</v>
      </c>
      <c r="B86">
        <v>79</v>
      </c>
      <c r="C86">
        <v>1108</v>
      </c>
    </row>
    <row r="87" spans="1:3">
      <c r="A87" t="s">
        <v>325</v>
      </c>
      <c r="B87">
        <v>80</v>
      </c>
      <c r="C87">
        <v>3987</v>
      </c>
    </row>
    <row r="88" spans="1:3">
      <c r="A88" t="s">
        <v>351</v>
      </c>
      <c r="B88">
        <v>81</v>
      </c>
      <c r="C88">
        <v>2450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3585"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1558C-8355-4757-9743-8D887C17668C}">
  <sheetPr codeName="Sheet25">
    <tabColor theme="7" tint="0.59999389629810485"/>
  </sheetPr>
  <dimension ref="A5:C88"/>
  <sheetViews>
    <sheetView workbookViewId="0">
      <selection activeCell="E14" sqref="E14"/>
    </sheetView>
  </sheetViews>
  <sheetFormatPr defaultRowHeight="14.25"/>
  <sheetData>
    <row r="5" spans="1:3">
      <c r="A5" t="s">
        <v>6096</v>
      </c>
    </row>
    <row r="8" spans="1:3">
      <c r="A8" t="s">
        <v>333</v>
      </c>
      <c r="B8">
        <v>1</v>
      </c>
      <c r="C8">
        <v>856</v>
      </c>
    </row>
    <row r="9" spans="1:3">
      <c r="A9" t="s">
        <v>243</v>
      </c>
      <c r="B9">
        <v>2</v>
      </c>
      <c r="C9">
        <v>89</v>
      </c>
    </row>
    <row r="10" spans="1:3">
      <c r="A10" t="s">
        <v>367</v>
      </c>
      <c r="B10">
        <v>3</v>
      </c>
      <c r="C10">
        <v>179</v>
      </c>
    </row>
    <row r="11" spans="1:3">
      <c r="A11" t="s">
        <v>269</v>
      </c>
      <c r="B11">
        <v>4</v>
      </c>
      <c r="C11">
        <v>22</v>
      </c>
    </row>
    <row r="12" spans="1:3">
      <c r="A12" t="s">
        <v>289</v>
      </c>
      <c r="B12">
        <v>5</v>
      </c>
      <c r="C12">
        <v>73</v>
      </c>
    </row>
    <row r="13" spans="1:3">
      <c r="A13" t="s">
        <v>345</v>
      </c>
      <c r="B13">
        <v>6</v>
      </c>
      <c r="C13">
        <v>2673</v>
      </c>
    </row>
    <row r="14" spans="1:3">
      <c r="A14" t="s">
        <v>339</v>
      </c>
      <c r="B14">
        <v>7</v>
      </c>
      <c r="C14">
        <v>1235</v>
      </c>
    </row>
    <row r="15" spans="1:3">
      <c r="A15" t="s">
        <v>279</v>
      </c>
      <c r="B15">
        <v>8</v>
      </c>
      <c r="C15">
        <v>32</v>
      </c>
    </row>
    <row r="16" spans="1:3">
      <c r="A16" t="s">
        <v>375</v>
      </c>
      <c r="B16">
        <v>9</v>
      </c>
      <c r="C16">
        <v>526</v>
      </c>
    </row>
    <row r="17" spans="1:3">
      <c r="A17" t="s">
        <v>381</v>
      </c>
      <c r="B17">
        <v>10</v>
      </c>
      <c r="C17">
        <v>617</v>
      </c>
    </row>
    <row r="18" spans="1:3">
      <c r="A18" t="s">
        <v>357</v>
      </c>
      <c r="B18">
        <v>11</v>
      </c>
      <c r="C18">
        <v>59</v>
      </c>
    </row>
    <row r="19" spans="1:3">
      <c r="A19" t="s">
        <v>257</v>
      </c>
      <c r="B19">
        <v>12</v>
      </c>
      <c r="C19">
        <v>14</v>
      </c>
    </row>
    <row r="20" spans="1:3">
      <c r="A20" t="s">
        <v>249</v>
      </c>
      <c r="B20">
        <v>13</v>
      </c>
      <c r="C20">
        <v>18</v>
      </c>
    </row>
    <row r="21" spans="1:3">
      <c r="A21" t="s">
        <v>349</v>
      </c>
      <c r="B21">
        <v>14</v>
      </c>
      <c r="C21">
        <v>93</v>
      </c>
    </row>
    <row r="22" spans="1:3">
      <c r="A22" t="s">
        <v>335</v>
      </c>
      <c r="B22">
        <v>15</v>
      </c>
      <c r="C22">
        <v>83</v>
      </c>
    </row>
    <row r="23" spans="1:3">
      <c r="A23" t="s">
        <v>361</v>
      </c>
      <c r="B23">
        <v>16</v>
      </c>
      <c r="C23">
        <v>1231</v>
      </c>
    </row>
    <row r="24" spans="1:3">
      <c r="A24" t="s">
        <v>379</v>
      </c>
      <c r="B24">
        <v>17</v>
      </c>
      <c r="C24">
        <v>215</v>
      </c>
    </row>
    <row r="25" spans="1:3">
      <c r="A25" t="s">
        <v>299</v>
      </c>
      <c r="B25">
        <v>18</v>
      </c>
      <c r="C25">
        <v>38</v>
      </c>
    </row>
    <row r="26" spans="1:3">
      <c r="A26" t="s">
        <v>291</v>
      </c>
      <c r="B26">
        <v>19</v>
      </c>
      <c r="C26">
        <v>160</v>
      </c>
    </row>
    <row r="27" spans="1:3">
      <c r="A27" t="s">
        <v>373</v>
      </c>
      <c r="B27">
        <v>20</v>
      </c>
      <c r="C27">
        <v>480</v>
      </c>
    </row>
    <row r="28" spans="1:3">
      <c r="A28" t="s">
        <v>237</v>
      </c>
      <c r="B28">
        <v>21</v>
      </c>
      <c r="C28">
        <v>164</v>
      </c>
    </row>
    <row r="29" spans="1:3">
      <c r="A29" t="s">
        <v>385</v>
      </c>
      <c r="B29">
        <v>22</v>
      </c>
      <c r="C29">
        <v>179</v>
      </c>
    </row>
    <row r="30" spans="1:3">
      <c r="A30" t="s">
        <v>259</v>
      </c>
      <c r="B30">
        <v>23</v>
      </c>
      <c r="C30">
        <v>106</v>
      </c>
    </row>
    <row r="31" spans="1:3">
      <c r="A31" t="s">
        <v>273</v>
      </c>
      <c r="B31">
        <v>24</v>
      </c>
      <c r="C31">
        <v>51</v>
      </c>
    </row>
    <row r="32" spans="1:3">
      <c r="A32" t="s">
        <v>275</v>
      </c>
      <c r="B32">
        <v>25</v>
      </c>
      <c r="C32">
        <v>79</v>
      </c>
    </row>
    <row r="33" spans="1:3">
      <c r="A33" t="s">
        <v>359</v>
      </c>
      <c r="B33">
        <v>26</v>
      </c>
      <c r="C33">
        <v>424</v>
      </c>
    </row>
    <row r="34" spans="1:3">
      <c r="A34" t="s">
        <v>245</v>
      </c>
      <c r="B34">
        <v>27</v>
      </c>
      <c r="C34">
        <v>448</v>
      </c>
    </row>
    <row r="35" spans="1:3">
      <c r="A35" t="s">
        <v>283</v>
      </c>
      <c r="B35">
        <v>28</v>
      </c>
      <c r="C35">
        <v>139</v>
      </c>
    </row>
    <row r="36" spans="1:3">
      <c r="A36" t="s">
        <v>277</v>
      </c>
      <c r="B36">
        <v>29</v>
      </c>
      <c r="C36">
        <v>22</v>
      </c>
    </row>
    <row r="37" spans="1:3">
      <c r="A37" t="s">
        <v>247</v>
      </c>
      <c r="B37">
        <v>30</v>
      </c>
      <c r="C37">
        <v>11</v>
      </c>
    </row>
    <row r="38" spans="1:3">
      <c r="A38" t="s">
        <v>329</v>
      </c>
      <c r="B38">
        <v>31</v>
      </c>
      <c r="C38">
        <v>529</v>
      </c>
    </row>
    <row r="39" spans="1:3">
      <c r="A39" t="s">
        <v>337</v>
      </c>
      <c r="B39">
        <v>32</v>
      </c>
      <c r="C39">
        <v>161</v>
      </c>
    </row>
    <row r="40" spans="1:3">
      <c r="A40" t="s">
        <v>331</v>
      </c>
      <c r="B40">
        <v>33</v>
      </c>
      <c r="C40">
        <v>788</v>
      </c>
    </row>
    <row r="41" spans="1:3">
      <c r="A41" t="s">
        <v>389</v>
      </c>
      <c r="B41">
        <v>34</v>
      </c>
      <c r="C41">
        <v>6593</v>
      </c>
    </row>
    <row r="42" spans="1:3">
      <c r="A42" t="s">
        <v>377</v>
      </c>
      <c r="B42">
        <v>35</v>
      </c>
      <c r="C42">
        <v>2550</v>
      </c>
    </row>
    <row r="43" spans="1:3">
      <c r="A43" t="s">
        <v>267</v>
      </c>
      <c r="B43">
        <v>36</v>
      </c>
      <c r="C43">
        <v>24</v>
      </c>
    </row>
    <row r="44" spans="1:3">
      <c r="A44" t="s">
        <v>301</v>
      </c>
      <c r="B44">
        <v>37</v>
      </c>
      <c r="C44">
        <v>96</v>
      </c>
    </row>
    <row r="45" spans="1:3">
      <c r="A45" t="s">
        <v>313</v>
      </c>
      <c r="B45">
        <v>38</v>
      </c>
      <c r="C45">
        <v>442</v>
      </c>
    </row>
    <row r="46" spans="1:3">
      <c r="A46" t="s">
        <v>383</v>
      </c>
      <c r="B46">
        <v>39</v>
      </c>
      <c r="C46">
        <v>161</v>
      </c>
    </row>
    <row r="47" spans="1:3">
      <c r="A47" t="s">
        <v>315</v>
      </c>
      <c r="B47">
        <v>40</v>
      </c>
      <c r="C47">
        <v>80</v>
      </c>
    </row>
    <row r="48" spans="1:3">
      <c r="A48" t="s">
        <v>355</v>
      </c>
      <c r="B48">
        <v>41</v>
      </c>
      <c r="C48">
        <v>818</v>
      </c>
    </row>
    <row r="49" spans="1:3">
      <c r="A49" t="s">
        <v>343</v>
      </c>
      <c r="B49">
        <v>42</v>
      </c>
      <c r="C49">
        <v>665</v>
      </c>
    </row>
    <row r="50" spans="1:3">
      <c r="A50" t="s">
        <v>365</v>
      </c>
      <c r="B50">
        <v>43</v>
      </c>
      <c r="C50">
        <v>168</v>
      </c>
    </row>
    <row r="51" spans="1:3">
      <c r="A51" t="s">
        <v>261</v>
      </c>
      <c r="B51">
        <v>44</v>
      </c>
      <c r="C51">
        <v>231</v>
      </c>
    </row>
    <row r="52" spans="1:3">
      <c r="A52" t="s">
        <v>369</v>
      </c>
      <c r="B52">
        <v>45</v>
      </c>
      <c r="C52">
        <v>542</v>
      </c>
    </row>
    <row r="53" spans="1:3">
      <c r="A53" t="s">
        <v>327</v>
      </c>
      <c r="B53">
        <v>46</v>
      </c>
      <c r="C53">
        <v>284</v>
      </c>
    </row>
    <row r="54" spans="1:3">
      <c r="A54" t="s">
        <v>235</v>
      </c>
      <c r="B54">
        <v>47</v>
      </c>
      <c r="C54">
        <v>50</v>
      </c>
    </row>
    <row r="55" spans="1:3">
      <c r="A55" t="s">
        <v>371</v>
      </c>
      <c r="B55">
        <v>48</v>
      </c>
      <c r="C55">
        <v>458</v>
      </c>
    </row>
    <row r="56" spans="1:3">
      <c r="A56" t="s">
        <v>251</v>
      </c>
      <c r="B56">
        <v>49</v>
      </c>
      <c r="C56">
        <v>12</v>
      </c>
    </row>
    <row r="57" spans="1:3">
      <c r="A57" t="s">
        <v>317</v>
      </c>
      <c r="B57">
        <v>50</v>
      </c>
      <c r="C57">
        <v>87</v>
      </c>
    </row>
    <row r="58" spans="1:3">
      <c r="A58" t="s">
        <v>319</v>
      </c>
      <c r="B58">
        <v>51</v>
      </c>
      <c r="C58">
        <v>78</v>
      </c>
    </row>
    <row r="59" spans="1:3">
      <c r="A59" t="s">
        <v>285</v>
      </c>
      <c r="B59">
        <v>52</v>
      </c>
      <c r="C59">
        <v>201</v>
      </c>
    </row>
    <row r="60" spans="1:3">
      <c r="A60" t="s">
        <v>281</v>
      </c>
      <c r="B60">
        <v>53</v>
      </c>
      <c r="C60">
        <v>65</v>
      </c>
    </row>
    <row r="61" spans="1:3">
      <c r="A61" t="s">
        <v>353</v>
      </c>
      <c r="B61">
        <v>54</v>
      </c>
      <c r="C61">
        <v>357</v>
      </c>
    </row>
    <row r="62" spans="1:3">
      <c r="A62" t="s">
        <v>295</v>
      </c>
      <c r="B62">
        <v>55</v>
      </c>
      <c r="C62">
        <v>425</v>
      </c>
    </row>
    <row r="63" spans="1:3">
      <c r="A63" t="s">
        <v>229</v>
      </c>
      <c r="B63">
        <v>56</v>
      </c>
      <c r="C63">
        <v>10</v>
      </c>
    </row>
    <row r="64" spans="1:3">
      <c r="A64" t="s">
        <v>297</v>
      </c>
      <c r="B64">
        <v>57</v>
      </c>
      <c r="C64">
        <v>93</v>
      </c>
    </row>
    <row r="65" spans="1:3">
      <c r="A65" t="s">
        <v>311</v>
      </c>
      <c r="B65">
        <v>58</v>
      </c>
      <c r="C65">
        <v>145</v>
      </c>
    </row>
    <row r="66" spans="1:3">
      <c r="A66" t="s">
        <v>387</v>
      </c>
      <c r="B66">
        <v>59</v>
      </c>
      <c r="C66">
        <v>418</v>
      </c>
    </row>
    <row r="67" spans="1:3">
      <c r="A67" t="s">
        <v>293</v>
      </c>
      <c r="B67">
        <v>60</v>
      </c>
      <c r="C67">
        <v>129</v>
      </c>
    </row>
    <row r="68" spans="1:3">
      <c r="A68" t="s">
        <v>287</v>
      </c>
      <c r="B68">
        <v>61</v>
      </c>
      <c r="C68">
        <v>171</v>
      </c>
    </row>
    <row r="69" spans="1:3">
      <c r="A69" t="s">
        <v>255</v>
      </c>
      <c r="B69">
        <v>62</v>
      </c>
      <c r="C69">
        <v>32</v>
      </c>
    </row>
    <row r="70" spans="1:3">
      <c r="A70" t="s">
        <v>239</v>
      </c>
      <c r="B70">
        <v>63</v>
      </c>
      <c r="C70">
        <v>164</v>
      </c>
    </row>
    <row r="71" spans="1:3">
      <c r="A71" t="s">
        <v>363</v>
      </c>
      <c r="B71">
        <v>64</v>
      </c>
      <c r="C71">
        <v>162</v>
      </c>
    </row>
    <row r="72" spans="1:3">
      <c r="A72" t="s">
        <v>253</v>
      </c>
      <c r="B72">
        <v>65</v>
      </c>
      <c r="C72">
        <v>69</v>
      </c>
    </row>
    <row r="73" spans="1:3">
      <c r="A73" t="s">
        <v>309</v>
      </c>
      <c r="B73">
        <v>66</v>
      </c>
      <c r="C73">
        <v>93</v>
      </c>
    </row>
    <row r="74" spans="1:3">
      <c r="A74" t="s">
        <v>307</v>
      </c>
      <c r="B74">
        <v>67</v>
      </c>
      <c r="C74">
        <v>289</v>
      </c>
    </row>
    <row r="75" spans="1:3">
      <c r="A75" t="s">
        <v>321</v>
      </c>
      <c r="B75">
        <v>68</v>
      </c>
      <c r="C75">
        <v>113</v>
      </c>
    </row>
    <row r="76" spans="1:3">
      <c r="A76" t="s">
        <v>271</v>
      </c>
      <c r="B76">
        <v>69</v>
      </c>
      <c r="C76">
        <v>7</v>
      </c>
    </row>
    <row r="77" spans="1:3">
      <c r="A77" t="s">
        <v>341</v>
      </c>
      <c r="B77">
        <v>70</v>
      </c>
      <c r="C77">
        <v>95</v>
      </c>
    </row>
    <row r="78" spans="1:3">
      <c r="A78" t="s">
        <v>323</v>
      </c>
      <c r="B78">
        <v>71</v>
      </c>
      <c r="C78">
        <v>119</v>
      </c>
    </row>
    <row r="79" spans="1:3">
      <c r="A79" t="s">
        <v>233</v>
      </c>
      <c r="B79">
        <v>72</v>
      </c>
      <c r="C79">
        <v>39</v>
      </c>
    </row>
    <row r="80" spans="1:3">
      <c r="A80" t="s">
        <v>231</v>
      </c>
      <c r="B80">
        <v>73</v>
      </c>
      <c r="C80">
        <v>18</v>
      </c>
    </row>
    <row r="81" spans="1:3">
      <c r="A81" t="s">
        <v>303</v>
      </c>
      <c r="B81">
        <v>74</v>
      </c>
      <c r="C81">
        <v>67</v>
      </c>
    </row>
    <row r="82" spans="1:3">
      <c r="A82" t="s">
        <v>263</v>
      </c>
      <c r="B82">
        <v>75</v>
      </c>
      <c r="C82">
        <v>7</v>
      </c>
    </row>
    <row r="83" spans="1:3">
      <c r="A83" t="s">
        <v>265</v>
      </c>
      <c r="B83">
        <v>76</v>
      </c>
      <c r="C83">
        <v>33</v>
      </c>
    </row>
    <row r="84" spans="1:3">
      <c r="A84" t="s">
        <v>347</v>
      </c>
      <c r="B84">
        <v>77</v>
      </c>
      <c r="C84">
        <v>123</v>
      </c>
    </row>
    <row r="85" spans="1:3">
      <c r="A85" t="s">
        <v>305</v>
      </c>
      <c r="B85">
        <v>78</v>
      </c>
      <c r="C85">
        <v>87</v>
      </c>
    </row>
    <row r="86" spans="1:3">
      <c r="A86" t="s">
        <v>241</v>
      </c>
      <c r="B86">
        <v>79</v>
      </c>
      <c r="C86">
        <v>34</v>
      </c>
    </row>
    <row r="87" spans="1:3">
      <c r="A87" t="s">
        <v>325</v>
      </c>
      <c r="B87">
        <v>80</v>
      </c>
      <c r="C87">
        <v>142</v>
      </c>
    </row>
    <row r="88" spans="1:3">
      <c r="A88" t="s">
        <v>351</v>
      </c>
      <c r="B88">
        <v>81</v>
      </c>
      <c r="C88">
        <v>142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4609"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EBD22-8F89-44AC-9CB3-AD15884551D9}">
  <sheetPr codeName="Sheet26">
    <tabColor theme="7" tint="0.59999389629810485"/>
  </sheetPr>
  <dimension ref="A5:C88"/>
  <sheetViews>
    <sheetView topLeftCell="A50" workbookViewId="0">
      <selection activeCell="G75" sqref="G75"/>
    </sheetView>
  </sheetViews>
  <sheetFormatPr defaultRowHeight="14.25"/>
  <sheetData>
    <row r="5" spans="1:3">
      <c r="A5" t="s">
        <v>6097</v>
      </c>
    </row>
    <row r="8" spans="1:3">
      <c r="A8" t="s">
        <v>333</v>
      </c>
      <c r="B8">
        <v>1</v>
      </c>
      <c r="C8">
        <v>2</v>
      </c>
    </row>
    <row r="9" spans="1:3">
      <c r="A9" t="s">
        <v>243</v>
      </c>
      <c r="B9">
        <v>2</v>
      </c>
      <c r="C9">
        <v>-3.2</v>
      </c>
    </row>
    <row r="10" spans="1:3">
      <c r="A10" t="s">
        <v>367</v>
      </c>
      <c r="B10">
        <v>3</v>
      </c>
      <c r="C10">
        <v>0.2</v>
      </c>
    </row>
    <row r="11" spans="1:3">
      <c r="A11" t="s">
        <v>269</v>
      </c>
      <c r="B11">
        <v>4</v>
      </c>
      <c r="C11">
        <v>1.6</v>
      </c>
    </row>
    <row r="12" spans="1:3">
      <c r="A12" t="s">
        <v>289</v>
      </c>
      <c r="B12">
        <v>5</v>
      </c>
      <c r="C12">
        <v>0.7</v>
      </c>
    </row>
    <row r="13" spans="1:3">
      <c r="A13" t="s">
        <v>345</v>
      </c>
      <c r="B13">
        <v>6</v>
      </c>
      <c r="C13">
        <v>4.8</v>
      </c>
    </row>
    <row r="14" spans="1:3">
      <c r="A14" t="s">
        <v>339</v>
      </c>
      <c r="B14">
        <v>7</v>
      </c>
      <c r="C14">
        <v>4.3</v>
      </c>
    </row>
    <row r="15" spans="1:3">
      <c r="A15" t="s">
        <v>279</v>
      </c>
      <c r="B15">
        <v>8</v>
      </c>
      <c r="C15">
        <v>9.8000000000000007</v>
      </c>
    </row>
    <row r="16" spans="1:3">
      <c r="A16" t="s">
        <v>375</v>
      </c>
      <c r="B16">
        <v>9</v>
      </c>
      <c r="C16">
        <v>1.4</v>
      </c>
    </row>
    <row r="17" spans="1:3">
      <c r="A17" t="s">
        <v>381</v>
      </c>
      <c r="B17">
        <v>10</v>
      </c>
      <c r="C17">
        <v>0.9</v>
      </c>
    </row>
    <row r="18" spans="1:3">
      <c r="A18" t="s">
        <v>357</v>
      </c>
      <c r="B18">
        <v>11</v>
      </c>
      <c r="C18">
        <v>-2</v>
      </c>
    </row>
    <row r="19" spans="1:3">
      <c r="A19" t="s">
        <v>257</v>
      </c>
      <c r="B19">
        <v>12</v>
      </c>
      <c r="C19">
        <v>3.8</v>
      </c>
    </row>
    <row r="20" spans="1:3">
      <c r="A20" t="s">
        <v>249</v>
      </c>
      <c r="B20">
        <v>13</v>
      </c>
      <c r="C20">
        <v>6.9</v>
      </c>
    </row>
    <row r="21" spans="1:3">
      <c r="A21" t="s">
        <v>349</v>
      </c>
      <c r="B21">
        <v>14</v>
      </c>
      <c r="C21">
        <v>-0.2</v>
      </c>
    </row>
    <row r="22" spans="1:3">
      <c r="A22" t="s">
        <v>335</v>
      </c>
      <c r="B22">
        <v>15</v>
      </c>
      <c r="C22">
        <v>-1.1000000000000001</v>
      </c>
    </row>
    <row r="23" spans="1:3">
      <c r="A23" t="s">
        <v>361</v>
      </c>
      <c r="B23">
        <v>16</v>
      </c>
      <c r="C23">
        <v>-1.9</v>
      </c>
    </row>
    <row r="24" spans="1:3">
      <c r="A24" t="s">
        <v>379</v>
      </c>
      <c r="B24">
        <v>17</v>
      </c>
      <c r="C24">
        <v>2</v>
      </c>
    </row>
    <row r="25" spans="1:3">
      <c r="A25" t="s">
        <v>299</v>
      </c>
      <c r="B25">
        <v>18</v>
      </c>
      <c r="C25">
        <v>5.3</v>
      </c>
    </row>
    <row r="26" spans="1:3">
      <c r="A26" t="s">
        <v>291</v>
      </c>
      <c r="B26">
        <v>19</v>
      </c>
      <c r="C26">
        <v>0.2</v>
      </c>
    </row>
    <row r="27" spans="1:3">
      <c r="A27" t="s">
        <v>373</v>
      </c>
      <c r="B27">
        <v>20</v>
      </c>
      <c r="C27">
        <v>-0.8</v>
      </c>
    </row>
    <row r="28" spans="1:3">
      <c r="A28" t="s">
        <v>237</v>
      </c>
      <c r="B28">
        <v>21</v>
      </c>
      <c r="C28">
        <v>3.8</v>
      </c>
    </row>
    <row r="29" spans="1:3">
      <c r="A29" t="s">
        <v>385</v>
      </c>
      <c r="B29">
        <v>22</v>
      </c>
      <c r="C29">
        <v>2.9</v>
      </c>
    </row>
    <row r="30" spans="1:3">
      <c r="A30" t="s">
        <v>259</v>
      </c>
      <c r="B30">
        <v>23</v>
      </c>
      <c r="C30">
        <v>-0.6</v>
      </c>
    </row>
    <row r="31" spans="1:3">
      <c r="A31" t="s">
        <v>273</v>
      </c>
      <c r="B31">
        <v>24</v>
      </c>
      <c r="C31">
        <v>3.9</v>
      </c>
    </row>
    <row r="32" spans="1:3">
      <c r="A32" t="s">
        <v>275</v>
      </c>
      <c r="B32">
        <v>25</v>
      </c>
      <c r="C32">
        <v>-1.5</v>
      </c>
    </row>
    <row r="33" spans="1:3">
      <c r="A33" t="s">
        <v>359</v>
      </c>
      <c r="B33">
        <v>26</v>
      </c>
      <c r="C33">
        <v>0.2</v>
      </c>
    </row>
    <row r="34" spans="1:3">
      <c r="A34" t="s">
        <v>245</v>
      </c>
      <c r="B34">
        <v>27</v>
      </c>
      <c r="C34">
        <v>0.8</v>
      </c>
    </row>
    <row r="35" spans="1:3">
      <c r="A35" t="s">
        <v>283</v>
      </c>
      <c r="B35">
        <v>28</v>
      </c>
      <c r="C35">
        <v>10.6</v>
      </c>
    </row>
    <row r="36" spans="1:3">
      <c r="A36" t="s">
        <v>277</v>
      </c>
      <c r="B36">
        <v>29</v>
      </c>
      <c r="C36">
        <v>-3.2</v>
      </c>
    </row>
    <row r="37" spans="1:3">
      <c r="A37" t="s">
        <v>247</v>
      </c>
      <c r="B37">
        <v>30</v>
      </c>
      <c r="C37">
        <v>7.1</v>
      </c>
    </row>
    <row r="38" spans="1:3">
      <c r="A38" t="s">
        <v>329</v>
      </c>
      <c r="B38">
        <v>31</v>
      </c>
      <c r="C38">
        <v>-7</v>
      </c>
    </row>
    <row r="39" spans="1:3">
      <c r="A39" t="s">
        <v>337</v>
      </c>
      <c r="B39">
        <v>32</v>
      </c>
      <c r="C39">
        <v>0.3</v>
      </c>
    </row>
    <row r="40" spans="1:3">
      <c r="A40" t="s">
        <v>331</v>
      </c>
      <c r="B40">
        <v>33</v>
      </c>
      <c r="C40">
        <v>3.2</v>
      </c>
    </row>
    <row r="41" spans="1:3">
      <c r="A41" t="s">
        <v>389</v>
      </c>
      <c r="B41">
        <v>34</v>
      </c>
      <c r="C41">
        <v>1.3</v>
      </c>
    </row>
    <row r="42" spans="1:3">
      <c r="A42" t="s">
        <v>377</v>
      </c>
      <c r="B42">
        <v>35</v>
      </c>
      <c r="C42">
        <v>-1.7</v>
      </c>
    </row>
    <row r="43" spans="1:3">
      <c r="A43" t="s">
        <v>267</v>
      </c>
      <c r="B43">
        <v>36</v>
      </c>
      <c r="C43">
        <v>-0.8</v>
      </c>
    </row>
    <row r="44" spans="1:3">
      <c r="A44" t="s">
        <v>301</v>
      </c>
      <c r="B44">
        <v>37</v>
      </c>
      <c r="C44">
        <v>1.7</v>
      </c>
    </row>
    <row r="45" spans="1:3">
      <c r="A45" t="s">
        <v>313</v>
      </c>
      <c r="B45">
        <v>38</v>
      </c>
      <c r="C45">
        <v>2.5</v>
      </c>
    </row>
    <row r="46" spans="1:3">
      <c r="A46" t="s">
        <v>383</v>
      </c>
      <c r="B46">
        <v>39</v>
      </c>
      <c r="C46">
        <v>2.5</v>
      </c>
    </row>
    <row r="47" spans="1:3">
      <c r="A47" t="s">
        <v>315</v>
      </c>
      <c r="B47">
        <v>40</v>
      </c>
      <c r="C47">
        <v>-2.6</v>
      </c>
    </row>
    <row r="48" spans="1:3">
      <c r="A48" t="s">
        <v>355</v>
      </c>
      <c r="B48">
        <v>41</v>
      </c>
      <c r="C48">
        <v>-6.4</v>
      </c>
    </row>
    <row r="49" spans="1:3">
      <c r="A49" t="s">
        <v>343</v>
      </c>
      <c r="B49">
        <v>42</v>
      </c>
      <c r="C49">
        <v>0.3</v>
      </c>
    </row>
    <row r="50" spans="1:3">
      <c r="A50" t="s">
        <v>365</v>
      </c>
      <c r="B50">
        <v>43</v>
      </c>
      <c r="C50">
        <v>-0.2</v>
      </c>
    </row>
    <row r="51" spans="1:3">
      <c r="A51" t="s">
        <v>261</v>
      </c>
      <c r="B51">
        <v>44</v>
      </c>
      <c r="C51">
        <v>2.5</v>
      </c>
    </row>
    <row r="52" spans="1:3">
      <c r="A52" t="s">
        <v>369</v>
      </c>
      <c r="B52">
        <v>45</v>
      </c>
      <c r="C52">
        <v>-2.1</v>
      </c>
    </row>
    <row r="53" spans="1:3">
      <c r="A53" t="s">
        <v>327</v>
      </c>
      <c r="B53">
        <v>46</v>
      </c>
      <c r="C53">
        <v>4.5</v>
      </c>
    </row>
    <row r="54" spans="1:3">
      <c r="A54" t="s">
        <v>235</v>
      </c>
      <c r="B54">
        <v>47</v>
      </c>
      <c r="C54">
        <v>1.8</v>
      </c>
    </row>
    <row r="55" spans="1:3">
      <c r="A55" t="s">
        <v>371</v>
      </c>
      <c r="B55">
        <v>48</v>
      </c>
      <c r="C55">
        <v>3.5</v>
      </c>
    </row>
    <row r="56" spans="1:3">
      <c r="A56" t="s">
        <v>251</v>
      </c>
      <c r="B56">
        <v>49</v>
      </c>
      <c r="C56">
        <v>1.1000000000000001</v>
      </c>
    </row>
    <row r="57" spans="1:3">
      <c r="A57" t="s">
        <v>317</v>
      </c>
      <c r="B57">
        <v>50</v>
      </c>
      <c r="C57">
        <v>5.6</v>
      </c>
    </row>
    <row r="58" spans="1:3">
      <c r="A58" t="s">
        <v>319</v>
      </c>
      <c r="B58">
        <v>51</v>
      </c>
      <c r="C58">
        <v>4.4000000000000004</v>
      </c>
    </row>
    <row r="59" spans="1:3">
      <c r="A59" t="s">
        <v>285</v>
      </c>
      <c r="B59">
        <v>52</v>
      </c>
      <c r="C59">
        <v>6.7</v>
      </c>
    </row>
    <row r="60" spans="1:3">
      <c r="A60" t="s">
        <v>281</v>
      </c>
      <c r="B60">
        <v>53</v>
      </c>
      <c r="C60">
        <v>2.6</v>
      </c>
    </row>
    <row r="61" spans="1:3">
      <c r="A61" t="s">
        <v>353</v>
      </c>
      <c r="B61">
        <v>54</v>
      </c>
      <c r="C61">
        <v>2</v>
      </c>
    </row>
    <row r="62" spans="1:3">
      <c r="A62" t="s">
        <v>295</v>
      </c>
      <c r="B62">
        <v>55</v>
      </c>
      <c r="C62">
        <v>2.8</v>
      </c>
    </row>
    <row r="63" spans="1:3">
      <c r="A63" t="s">
        <v>229</v>
      </c>
      <c r="B63">
        <v>56</v>
      </c>
      <c r="C63">
        <v>12.8</v>
      </c>
    </row>
    <row r="64" spans="1:3">
      <c r="A64" t="s">
        <v>297</v>
      </c>
      <c r="B64">
        <v>57</v>
      </c>
      <c r="C64">
        <v>3</v>
      </c>
    </row>
    <row r="65" spans="1:3">
      <c r="A65" t="s">
        <v>311</v>
      </c>
      <c r="B65">
        <v>58</v>
      </c>
      <c r="C65">
        <v>0.5</v>
      </c>
    </row>
    <row r="66" spans="1:3">
      <c r="A66" t="s">
        <v>387</v>
      </c>
      <c r="B66">
        <v>59</v>
      </c>
      <c r="C66">
        <v>1.2</v>
      </c>
    </row>
    <row r="67" spans="1:3">
      <c r="A67" t="s">
        <v>293</v>
      </c>
      <c r="B67">
        <v>60</v>
      </c>
      <c r="C67">
        <v>2.7</v>
      </c>
    </row>
    <row r="68" spans="1:3">
      <c r="A68" t="s">
        <v>287</v>
      </c>
      <c r="B68">
        <v>61</v>
      </c>
      <c r="C68">
        <v>1.9</v>
      </c>
    </row>
    <row r="69" spans="1:3">
      <c r="A69" t="s">
        <v>255</v>
      </c>
      <c r="B69">
        <v>62</v>
      </c>
      <c r="C69">
        <v>8.9</v>
      </c>
    </row>
    <row r="70" spans="1:3">
      <c r="A70" t="s">
        <v>239</v>
      </c>
      <c r="B70">
        <v>63</v>
      </c>
      <c r="C70">
        <v>-1.9</v>
      </c>
    </row>
    <row r="71" spans="1:3">
      <c r="A71" t="s">
        <v>363</v>
      </c>
      <c r="B71">
        <v>64</v>
      </c>
      <c r="C71">
        <v>4.0999999999999996</v>
      </c>
    </row>
    <row r="72" spans="1:3">
      <c r="A72" t="s">
        <v>253</v>
      </c>
      <c r="B72">
        <v>65</v>
      </c>
      <c r="C72">
        <v>2</v>
      </c>
    </row>
    <row r="73" spans="1:3">
      <c r="A73" t="s">
        <v>309</v>
      </c>
      <c r="B73">
        <v>66</v>
      </c>
      <c r="C73">
        <v>-4.5</v>
      </c>
    </row>
    <row r="74" spans="1:3">
      <c r="A74" t="s">
        <v>307</v>
      </c>
      <c r="B74">
        <v>67</v>
      </c>
      <c r="C74">
        <v>-8.9</v>
      </c>
    </row>
    <row r="75" spans="1:3">
      <c r="A75" t="s">
        <v>321</v>
      </c>
      <c r="B75">
        <v>68</v>
      </c>
      <c r="C75">
        <v>1.6</v>
      </c>
    </row>
    <row r="76" spans="1:3">
      <c r="A76" t="s">
        <v>271</v>
      </c>
      <c r="B76">
        <v>69</v>
      </c>
      <c r="C76">
        <v>5.0999999999999996</v>
      </c>
    </row>
    <row r="77" spans="1:3">
      <c r="A77" t="s">
        <v>341</v>
      </c>
      <c r="B77">
        <v>70</v>
      </c>
      <c r="C77">
        <v>1.1000000000000001</v>
      </c>
    </row>
    <row r="78" spans="1:3">
      <c r="A78" t="s">
        <v>323</v>
      </c>
      <c r="B78">
        <v>71</v>
      </c>
      <c r="C78">
        <v>-10.4</v>
      </c>
    </row>
    <row r="79" spans="1:3">
      <c r="A79" t="s">
        <v>233</v>
      </c>
      <c r="B79">
        <v>72</v>
      </c>
      <c r="C79">
        <v>1.4</v>
      </c>
    </row>
    <row r="80" spans="1:3">
      <c r="A80" t="s">
        <v>231</v>
      </c>
      <c r="B80">
        <v>73</v>
      </c>
      <c r="C80">
        <v>4.7</v>
      </c>
    </row>
    <row r="81" spans="1:3">
      <c r="A81" t="s">
        <v>303</v>
      </c>
      <c r="B81">
        <v>74</v>
      </c>
      <c r="C81">
        <v>-4.7</v>
      </c>
    </row>
    <row r="82" spans="1:3">
      <c r="A82" t="s">
        <v>263</v>
      </c>
      <c r="B82">
        <v>75</v>
      </c>
      <c r="C82">
        <v>-2.4</v>
      </c>
    </row>
    <row r="83" spans="1:3">
      <c r="A83" t="s">
        <v>265</v>
      </c>
      <c r="B83">
        <v>76</v>
      </c>
      <c r="C83">
        <v>3.6</v>
      </c>
    </row>
    <row r="84" spans="1:3">
      <c r="A84" t="s">
        <v>347</v>
      </c>
      <c r="B84">
        <v>77</v>
      </c>
      <c r="C84">
        <v>1.4</v>
      </c>
    </row>
    <row r="85" spans="1:3">
      <c r="A85" t="s">
        <v>305</v>
      </c>
      <c r="B85">
        <v>78</v>
      </c>
      <c r="C85">
        <v>-12.5</v>
      </c>
    </row>
    <row r="86" spans="1:3">
      <c r="A86" t="s">
        <v>241</v>
      </c>
      <c r="B86">
        <v>79</v>
      </c>
      <c r="C86">
        <v>3</v>
      </c>
    </row>
    <row r="87" spans="1:3">
      <c r="A87" t="s">
        <v>325</v>
      </c>
      <c r="B87">
        <v>80</v>
      </c>
      <c r="C87">
        <v>-5.9</v>
      </c>
    </row>
    <row r="88" spans="1:3">
      <c r="A88" t="s">
        <v>351</v>
      </c>
      <c r="B88">
        <v>81</v>
      </c>
      <c r="C88">
        <v>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5633"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D3A59-4AF9-4351-9F4C-2AAB027EF437}">
  <sheetPr codeName="Sheet27">
    <tabColor theme="7" tint="0.59999389629810485"/>
  </sheetPr>
  <dimension ref="A5:C88"/>
  <sheetViews>
    <sheetView workbookViewId="0">
      <selection activeCell="H34" sqref="H34"/>
    </sheetView>
  </sheetViews>
  <sheetFormatPr defaultRowHeight="14.25"/>
  <sheetData>
    <row r="5" spans="1:3">
      <c r="A5" t="s">
        <v>6099</v>
      </c>
    </row>
    <row r="8" spans="1:3">
      <c r="A8" t="s">
        <v>333</v>
      </c>
      <c r="B8">
        <v>1</v>
      </c>
      <c r="C8">
        <v>6.73</v>
      </c>
    </row>
    <row r="9" spans="1:3">
      <c r="A9" t="s">
        <v>243</v>
      </c>
      <c r="B9">
        <v>2</v>
      </c>
      <c r="C9">
        <v>2.59</v>
      </c>
    </row>
    <row r="10" spans="1:3">
      <c r="A10" t="s">
        <v>367</v>
      </c>
      <c r="B10">
        <v>3</v>
      </c>
      <c r="C10">
        <v>6.41</v>
      </c>
    </row>
    <row r="11" spans="1:3">
      <c r="A11" t="s">
        <v>269</v>
      </c>
      <c r="B11">
        <v>4</v>
      </c>
      <c r="C11">
        <v>16.149999999999999</v>
      </c>
    </row>
    <row r="12" spans="1:3">
      <c r="A12" t="s">
        <v>289</v>
      </c>
      <c r="B12">
        <v>5</v>
      </c>
      <c r="C12">
        <v>11.58</v>
      </c>
    </row>
    <row r="13" spans="1:3">
      <c r="A13" t="s">
        <v>345</v>
      </c>
      <c r="B13">
        <v>6</v>
      </c>
      <c r="C13">
        <v>10.64</v>
      </c>
    </row>
    <row r="14" spans="1:3">
      <c r="A14" t="s">
        <v>339</v>
      </c>
      <c r="B14">
        <v>7</v>
      </c>
      <c r="C14">
        <v>12.3</v>
      </c>
    </row>
    <row r="15" spans="1:3">
      <c r="A15" t="s">
        <v>279</v>
      </c>
      <c r="B15">
        <v>8</v>
      </c>
      <c r="C15">
        <v>4.99</v>
      </c>
    </row>
    <row r="16" spans="1:3">
      <c r="A16" t="s">
        <v>375</v>
      </c>
      <c r="B16">
        <v>9</v>
      </c>
      <c r="C16">
        <v>9.6199999999999992</v>
      </c>
    </row>
    <row r="17" spans="1:3">
      <c r="A17" t="s">
        <v>381</v>
      </c>
      <c r="B17">
        <v>10</v>
      </c>
      <c r="C17">
        <v>4.6399999999999997</v>
      </c>
    </row>
    <row r="18" spans="1:3">
      <c r="A18" t="s">
        <v>357</v>
      </c>
      <c r="B18">
        <v>11</v>
      </c>
      <c r="C18">
        <v>7.91</v>
      </c>
    </row>
    <row r="19" spans="1:3">
      <c r="A19" t="s">
        <v>257</v>
      </c>
      <c r="B19">
        <v>12</v>
      </c>
      <c r="C19">
        <v>11.31</v>
      </c>
    </row>
    <row r="20" spans="1:3">
      <c r="A20" t="s">
        <v>249</v>
      </c>
      <c r="B20">
        <v>13</v>
      </c>
      <c r="C20">
        <v>7.2</v>
      </c>
    </row>
    <row r="21" spans="1:3">
      <c r="A21" t="s">
        <v>349</v>
      </c>
      <c r="B21">
        <v>14</v>
      </c>
      <c r="C21">
        <v>9.19</v>
      </c>
    </row>
    <row r="22" spans="1:3">
      <c r="A22" t="s">
        <v>335</v>
      </c>
      <c r="B22">
        <v>15</v>
      </c>
      <c r="C22">
        <v>11.46</v>
      </c>
    </row>
    <row r="23" spans="1:3">
      <c r="A23" t="s">
        <v>361</v>
      </c>
      <c r="B23">
        <v>16</v>
      </c>
      <c r="C23">
        <v>11.71</v>
      </c>
    </row>
    <row r="24" spans="1:3">
      <c r="A24" t="s">
        <v>379</v>
      </c>
      <c r="B24">
        <v>17</v>
      </c>
      <c r="C24">
        <v>6.9</v>
      </c>
    </row>
    <row r="25" spans="1:3">
      <c r="A25" t="s">
        <v>299</v>
      </c>
      <c r="B25">
        <v>18</v>
      </c>
      <c r="C25">
        <v>21.03</v>
      </c>
    </row>
    <row r="26" spans="1:3">
      <c r="A26" t="s">
        <v>291</v>
      </c>
      <c r="B26">
        <v>19</v>
      </c>
      <c r="C26">
        <v>8.26</v>
      </c>
    </row>
    <row r="27" spans="1:3">
      <c r="A27" t="s">
        <v>373</v>
      </c>
      <c r="B27">
        <v>20</v>
      </c>
      <c r="C27">
        <v>10.81</v>
      </c>
    </row>
    <row r="28" spans="1:3">
      <c r="A28" t="s">
        <v>237</v>
      </c>
      <c r="B28">
        <v>21</v>
      </c>
      <c r="C28">
        <v>5.66</v>
      </c>
    </row>
    <row r="29" spans="1:3">
      <c r="A29" t="s">
        <v>385</v>
      </c>
      <c r="B29">
        <v>22</v>
      </c>
      <c r="C29">
        <v>9.5</v>
      </c>
    </row>
    <row r="30" spans="1:3">
      <c r="A30" t="s">
        <v>259</v>
      </c>
      <c r="B30">
        <v>23</v>
      </c>
      <c r="C30">
        <v>9.5299999999999994</v>
      </c>
    </row>
    <row r="31" spans="1:3">
      <c r="A31" t="s">
        <v>273</v>
      </c>
      <c r="B31">
        <v>24</v>
      </c>
      <c r="C31">
        <v>12.4</v>
      </c>
    </row>
    <row r="32" spans="1:3">
      <c r="A32" t="s">
        <v>275</v>
      </c>
      <c r="B32">
        <v>25</v>
      </c>
      <c r="C32">
        <v>13.41</v>
      </c>
    </row>
    <row r="33" spans="1:3">
      <c r="A33" t="s">
        <v>359</v>
      </c>
      <c r="B33">
        <v>26</v>
      </c>
      <c r="C33">
        <v>7.38</v>
      </c>
    </row>
    <row r="34" spans="1:3">
      <c r="A34" t="s">
        <v>245</v>
      </c>
      <c r="B34">
        <v>27</v>
      </c>
      <c r="C34">
        <v>6.27</v>
      </c>
    </row>
    <row r="35" spans="1:3">
      <c r="A35" t="s">
        <v>283</v>
      </c>
      <c r="B35">
        <v>28</v>
      </c>
      <c r="C35">
        <v>7.47</v>
      </c>
    </row>
    <row r="36" spans="1:3">
      <c r="A36" t="s">
        <v>277</v>
      </c>
      <c r="B36">
        <v>29</v>
      </c>
      <c r="C36">
        <v>7.26</v>
      </c>
    </row>
    <row r="37" spans="1:3">
      <c r="A37" t="s">
        <v>247</v>
      </c>
      <c r="B37">
        <v>30</v>
      </c>
      <c r="C37">
        <v>8.35</v>
      </c>
    </row>
    <row r="38" spans="1:3">
      <c r="A38" t="s">
        <v>329</v>
      </c>
      <c r="B38">
        <v>31</v>
      </c>
      <c r="C38">
        <v>8.68</v>
      </c>
    </row>
    <row r="39" spans="1:3">
      <c r="A39" t="s">
        <v>337</v>
      </c>
      <c r="B39">
        <v>32</v>
      </c>
      <c r="C39">
        <v>5.95</v>
      </c>
    </row>
    <row r="40" spans="1:3">
      <c r="A40" t="s">
        <v>331</v>
      </c>
      <c r="B40">
        <v>33</v>
      </c>
      <c r="C40">
        <v>6.38</v>
      </c>
    </row>
    <row r="41" spans="1:3">
      <c r="A41" t="s">
        <v>389</v>
      </c>
      <c r="B41">
        <v>34</v>
      </c>
      <c r="C41">
        <v>12.32</v>
      </c>
    </row>
    <row r="42" spans="1:3">
      <c r="A42" t="s">
        <v>377</v>
      </c>
      <c r="B42">
        <v>35</v>
      </c>
      <c r="C42">
        <v>8.1199999999999992</v>
      </c>
    </row>
    <row r="43" spans="1:3">
      <c r="A43" t="s">
        <v>267</v>
      </c>
      <c r="B43">
        <v>36</v>
      </c>
      <c r="C43">
        <v>15.48</v>
      </c>
    </row>
    <row r="44" spans="1:3">
      <c r="A44" t="s">
        <v>301</v>
      </c>
      <c r="B44">
        <v>37</v>
      </c>
      <c r="C44">
        <v>8</v>
      </c>
    </row>
    <row r="45" spans="1:3">
      <c r="A45" t="s">
        <v>313</v>
      </c>
      <c r="B45">
        <v>38</v>
      </c>
      <c r="C45">
        <v>12.1</v>
      </c>
    </row>
    <row r="46" spans="1:3">
      <c r="A46" t="s">
        <v>383</v>
      </c>
      <c r="B46">
        <v>39</v>
      </c>
      <c r="C46">
        <v>9.7100000000000009</v>
      </c>
    </row>
    <row r="47" spans="1:3">
      <c r="A47" t="s">
        <v>315</v>
      </c>
      <c r="B47">
        <v>40</v>
      </c>
      <c r="C47">
        <v>9.16</v>
      </c>
    </row>
    <row r="48" spans="1:3">
      <c r="A48" t="s">
        <v>355</v>
      </c>
      <c r="B48">
        <v>41</v>
      </c>
      <c r="C48">
        <v>12</v>
      </c>
    </row>
    <row r="49" spans="1:3">
      <c r="A49" t="s">
        <v>343</v>
      </c>
      <c r="B49">
        <v>42</v>
      </c>
      <c r="C49">
        <v>7.73</v>
      </c>
    </row>
    <row r="50" spans="1:3">
      <c r="A50" t="s">
        <v>365</v>
      </c>
      <c r="B50">
        <v>43</v>
      </c>
      <c r="C50">
        <v>6.16</v>
      </c>
    </row>
    <row r="51" spans="1:3">
      <c r="A51" t="s">
        <v>261</v>
      </c>
      <c r="B51">
        <v>44</v>
      </c>
      <c r="C51">
        <v>9.5299999999999994</v>
      </c>
    </row>
    <row r="52" spans="1:3">
      <c r="A52" t="s">
        <v>369</v>
      </c>
      <c r="B52">
        <v>45</v>
      </c>
      <c r="C52">
        <v>4.96</v>
      </c>
    </row>
    <row r="53" spans="1:3">
      <c r="A53" t="s">
        <v>327</v>
      </c>
      <c r="B53">
        <v>46</v>
      </c>
      <c r="C53">
        <v>5.04</v>
      </c>
    </row>
    <row r="54" spans="1:3">
      <c r="A54" t="s">
        <v>235</v>
      </c>
      <c r="B54">
        <v>47</v>
      </c>
      <c r="C54">
        <v>3.76</v>
      </c>
    </row>
    <row r="55" spans="1:3">
      <c r="A55" t="s">
        <v>371</v>
      </c>
      <c r="B55">
        <v>48</v>
      </c>
      <c r="C55">
        <v>8.73</v>
      </c>
    </row>
    <row r="56" spans="1:3">
      <c r="A56" t="s">
        <v>251</v>
      </c>
      <c r="B56">
        <v>49</v>
      </c>
      <c r="C56">
        <v>14.07</v>
      </c>
    </row>
    <row r="57" spans="1:3">
      <c r="A57" t="s">
        <v>317</v>
      </c>
      <c r="B57">
        <v>50</v>
      </c>
      <c r="C57">
        <v>10.45</v>
      </c>
    </row>
    <row r="58" spans="1:3">
      <c r="A58" t="s">
        <v>319</v>
      </c>
      <c r="B58">
        <v>51</v>
      </c>
      <c r="C58">
        <v>7.74</v>
      </c>
    </row>
    <row r="59" spans="1:3">
      <c r="A59" t="s">
        <v>285</v>
      </c>
      <c r="B59">
        <v>52</v>
      </c>
      <c r="C59">
        <v>9.41</v>
      </c>
    </row>
    <row r="60" spans="1:3">
      <c r="A60" t="s">
        <v>281</v>
      </c>
      <c r="B60">
        <v>53</v>
      </c>
      <c r="C60">
        <v>6.89</v>
      </c>
    </row>
    <row r="61" spans="1:3">
      <c r="A61" t="s">
        <v>353</v>
      </c>
      <c r="B61">
        <v>54</v>
      </c>
      <c r="C61">
        <v>11.55</v>
      </c>
    </row>
    <row r="62" spans="1:3">
      <c r="A62" t="s">
        <v>295</v>
      </c>
      <c r="B62">
        <v>55</v>
      </c>
      <c r="C62">
        <v>8.4600000000000009</v>
      </c>
    </row>
    <row r="63" spans="1:3">
      <c r="A63" t="s">
        <v>229</v>
      </c>
      <c r="B63">
        <v>56</v>
      </c>
      <c r="C63">
        <v>5.55</v>
      </c>
    </row>
    <row r="64" spans="1:3">
      <c r="A64" t="s">
        <v>297</v>
      </c>
      <c r="B64">
        <v>57</v>
      </c>
      <c r="C64">
        <v>26.11</v>
      </c>
    </row>
    <row r="65" spans="1:3">
      <c r="A65" t="s">
        <v>311</v>
      </c>
      <c r="B65">
        <v>58</v>
      </c>
      <c r="C65">
        <v>13.63</v>
      </c>
    </row>
    <row r="66" spans="1:3">
      <c r="A66" t="s">
        <v>387</v>
      </c>
      <c r="B66">
        <v>59</v>
      </c>
      <c r="C66">
        <v>11.25</v>
      </c>
    </row>
    <row r="67" spans="1:3">
      <c r="A67" t="s">
        <v>293</v>
      </c>
      <c r="B67">
        <v>60</v>
      </c>
      <c r="C67">
        <v>11.6</v>
      </c>
    </row>
    <row r="68" spans="1:3">
      <c r="A68" t="s">
        <v>287</v>
      </c>
      <c r="B68">
        <v>61</v>
      </c>
      <c r="C68">
        <v>7.59</v>
      </c>
    </row>
    <row r="69" spans="1:3">
      <c r="A69" t="s">
        <v>255</v>
      </c>
      <c r="B69">
        <v>62</v>
      </c>
      <c r="C69">
        <v>6.85</v>
      </c>
    </row>
    <row r="70" spans="1:3">
      <c r="A70" t="s">
        <v>239</v>
      </c>
      <c r="B70">
        <v>63</v>
      </c>
      <c r="C70">
        <v>4.46</v>
      </c>
    </row>
    <row r="71" spans="1:3">
      <c r="A71" t="s">
        <v>363</v>
      </c>
      <c r="B71">
        <v>64</v>
      </c>
      <c r="C71">
        <v>7.9</v>
      </c>
    </row>
    <row r="72" spans="1:3">
      <c r="A72" t="s">
        <v>253</v>
      </c>
      <c r="B72">
        <v>65</v>
      </c>
      <c r="C72">
        <v>9.26</v>
      </c>
    </row>
    <row r="73" spans="1:3">
      <c r="A73" t="s">
        <v>309</v>
      </c>
      <c r="B73">
        <v>66</v>
      </c>
      <c r="C73">
        <v>12.83</v>
      </c>
    </row>
    <row r="74" spans="1:3">
      <c r="A74" t="s">
        <v>307</v>
      </c>
      <c r="B74">
        <v>67</v>
      </c>
      <c r="C74">
        <v>7.81</v>
      </c>
    </row>
    <row r="75" spans="1:3">
      <c r="A75" t="s">
        <v>321</v>
      </c>
      <c r="B75">
        <v>68</v>
      </c>
      <c r="C75">
        <v>8.9700000000000006</v>
      </c>
    </row>
    <row r="76" spans="1:3">
      <c r="A76" t="s">
        <v>271</v>
      </c>
      <c r="B76">
        <v>69</v>
      </c>
      <c r="C76">
        <v>6.93</v>
      </c>
    </row>
    <row r="77" spans="1:3">
      <c r="A77" t="s">
        <v>341</v>
      </c>
      <c r="B77">
        <v>70</v>
      </c>
      <c r="C77">
        <v>6.29</v>
      </c>
    </row>
    <row r="78" spans="1:3">
      <c r="A78" t="s">
        <v>323</v>
      </c>
      <c r="B78">
        <v>71</v>
      </c>
      <c r="C78">
        <v>7.57</v>
      </c>
    </row>
    <row r="79" spans="1:3">
      <c r="A79" t="s">
        <v>233</v>
      </c>
      <c r="B79">
        <v>72</v>
      </c>
      <c r="C79">
        <v>8.49</v>
      </c>
    </row>
    <row r="80" spans="1:3">
      <c r="A80" t="s">
        <v>231</v>
      </c>
      <c r="B80">
        <v>73</v>
      </c>
      <c r="C80">
        <v>2.68</v>
      </c>
    </row>
    <row r="81" spans="1:3">
      <c r="A81" t="s">
        <v>303</v>
      </c>
      <c r="B81">
        <v>74</v>
      </c>
      <c r="C81">
        <v>7.44</v>
      </c>
    </row>
    <row r="82" spans="1:3">
      <c r="A82" t="s">
        <v>263</v>
      </c>
      <c r="B82">
        <v>75</v>
      </c>
      <c r="C82">
        <v>15.26</v>
      </c>
    </row>
    <row r="83" spans="1:3">
      <c r="A83" t="s">
        <v>265</v>
      </c>
      <c r="B83">
        <v>76</v>
      </c>
      <c r="C83">
        <v>11.3</v>
      </c>
    </row>
    <row r="84" spans="1:3">
      <c r="A84" t="s">
        <v>347</v>
      </c>
      <c r="B84">
        <v>77</v>
      </c>
      <c r="C84">
        <v>11.29</v>
      </c>
    </row>
    <row r="85" spans="1:3">
      <c r="A85" t="s">
        <v>305</v>
      </c>
      <c r="B85">
        <v>78</v>
      </c>
      <c r="C85">
        <v>5.43</v>
      </c>
    </row>
    <row r="86" spans="1:3">
      <c r="A86" t="s">
        <v>241</v>
      </c>
      <c r="B86">
        <v>79</v>
      </c>
      <c r="C86">
        <v>11.09</v>
      </c>
    </row>
    <row r="87" spans="1:3">
      <c r="A87" t="s">
        <v>325</v>
      </c>
      <c r="B87">
        <v>80</v>
      </c>
      <c r="C87">
        <v>10.210000000000001</v>
      </c>
    </row>
    <row r="88" spans="1:3">
      <c r="A88" t="s">
        <v>351</v>
      </c>
      <c r="B88">
        <v>81</v>
      </c>
      <c r="C88">
        <v>6.85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6657"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20822-F546-4F2C-BD55-DFB0D3F0B1EE}">
  <sheetPr codeName="Sheet28">
    <tabColor theme="7" tint="0.59999389629810485"/>
  </sheetPr>
  <dimension ref="A5:C88"/>
  <sheetViews>
    <sheetView topLeftCell="A50" workbookViewId="0">
      <selection activeCell="G78" sqref="G78"/>
    </sheetView>
  </sheetViews>
  <sheetFormatPr defaultRowHeight="14.25"/>
  <sheetData>
    <row r="5" spans="1:3">
      <c r="A5" t="s">
        <v>6100</v>
      </c>
    </row>
    <row r="8" spans="1:3">
      <c r="A8" t="s">
        <v>333</v>
      </c>
      <c r="B8">
        <v>1</v>
      </c>
      <c r="C8">
        <v>4.1500000000000004</v>
      </c>
    </row>
    <row r="9" spans="1:3">
      <c r="A9" t="s">
        <v>243</v>
      </c>
      <c r="B9">
        <v>2</v>
      </c>
      <c r="C9">
        <v>1.73</v>
      </c>
    </row>
    <row r="10" spans="1:3">
      <c r="A10" t="s">
        <v>367</v>
      </c>
      <c r="B10">
        <v>3</v>
      </c>
      <c r="C10">
        <v>1.61</v>
      </c>
    </row>
    <row r="11" spans="1:3">
      <c r="A11" t="s">
        <v>269</v>
      </c>
      <c r="B11">
        <v>4</v>
      </c>
      <c r="C11">
        <v>5.09</v>
      </c>
    </row>
    <row r="12" spans="1:3">
      <c r="A12" t="s">
        <v>289</v>
      </c>
      <c r="B12">
        <v>5</v>
      </c>
      <c r="C12">
        <v>1.5</v>
      </c>
    </row>
    <row r="13" spans="1:3">
      <c r="A13" t="s">
        <v>345</v>
      </c>
      <c r="B13">
        <v>6</v>
      </c>
      <c r="C13">
        <v>2.54</v>
      </c>
    </row>
    <row r="14" spans="1:3">
      <c r="A14" t="s">
        <v>339</v>
      </c>
      <c r="B14">
        <v>7</v>
      </c>
      <c r="C14">
        <v>3.71</v>
      </c>
    </row>
    <row r="15" spans="1:3">
      <c r="A15" t="s">
        <v>279</v>
      </c>
      <c r="B15">
        <v>8</v>
      </c>
      <c r="C15">
        <v>2.85</v>
      </c>
    </row>
    <row r="16" spans="1:3">
      <c r="A16" t="s">
        <v>375</v>
      </c>
      <c r="B16">
        <v>9</v>
      </c>
      <c r="C16">
        <v>3.09</v>
      </c>
    </row>
    <row r="17" spans="1:3">
      <c r="A17" t="s">
        <v>381</v>
      </c>
      <c r="B17">
        <v>10</v>
      </c>
      <c r="C17">
        <v>1.52</v>
      </c>
    </row>
    <row r="18" spans="1:3">
      <c r="A18" t="s">
        <v>357</v>
      </c>
      <c r="B18">
        <v>11</v>
      </c>
      <c r="C18">
        <v>0.46</v>
      </c>
    </row>
    <row r="19" spans="1:3">
      <c r="A19" t="s">
        <v>257</v>
      </c>
      <c r="B19">
        <v>12</v>
      </c>
      <c r="C19">
        <v>3.02</v>
      </c>
    </row>
    <row r="20" spans="1:3">
      <c r="A20" t="s">
        <v>249</v>
      </c>
      <c r="B20">
        <v>13</v>
      </c>
      <c r="C20">
        <v>4.92</v>
      </c>
    </row>
    <row r="21" spans="1:3">
      <c r="A21" t="s">
        <v>349</v>
      </c>
      <c r="B21">
        <v>14</v>
      </c>
      <c r="C21">
        <v>1.27</v>
      </c>
    </row>
    <row r="22" spans="1:3">
      <c r="A22" t="s">
        <v>335</v>
      </c>
      <c r="B22">
        <v>15</v>
      </c>
      <c r="C22">
        <v>1.6</v>
      </c>
    </row>
    <row r="23" spans="1:3">
      <c r="A23" t="s">
        <v>361</v>
      </c>
      <c r="B23">
        <v>16</v>
      </c>
      <c r="C23">
        <v>2.36</v>
      </c>
    </row>
    <row r="24" spans="1:3">
      <c r="A24" t="s">
        <v>379</v>
      </c>
      <c r="B24">
        <v>17</v>
      </c>
      <c r="C24">
        <v>1.47</v>
      </c>
    </row>
    <row r="25" spans="1:3">
      <c r="A25" t="s">
        <v>299</v>
      </c>
      <c r="B25">
        <v>18</v>
      </c>
      <c r="C25">
        <v>1.04</v>
      </c>
    </row>
    <row r="26" spans="1:3">
      <c r="A26" t="s">
        <v>291</v>
      </c>
      <c r="B26">
        <v>19</v>
      </c>
      <c r="C26">
        <v>2.2200000000000002</v>
      </c>
    </row>
    <row r="27" spans="1:3">
      <c r="A27" t="s">
        <v>373</v>
      </c>
      <c r="B27">
        <v>20</v>
      </c>
      <c r="C27">
        <v>1.83</v>
      </c>
    </row>
    <row r="28" spans="1:3">
      <c r="A28" t="s">
        <v>237</v>
      </c>
      <c r="B28">
        <v>21</v>
      </c>
      <c r="C28">
        <v>4.53</v>
      </c>
    </row>
    <row r="29" spans="1:3">
      <c r="A29" t="s">
        <v>385</v>
      </c>
      <c r="B29">
        <v>22</v>
      </c>
      <c r="C29">
        <v>2.62</v>
      </c>
    </row>
    <row r="30" spans="1:3">
      <c r="A30" t="s">
        <v>259</v>
      </c>
      <c r="B30">
        <v>23</v>
      </c>
      <c r="C30">
        <v>4.17</v>
      </c>
    </row>
    <row r="31" spans="1:3">
      <c r="A31" t="s">
        <v>273</v>
      </c>
      <c r="B31">
        <v>24</v>
      </c>
      <c r="C31">
        <v>4.42</v>
      </c>
    </row>
    <row r="32" spans="1:3">
      <c r="A32" t="s">
        <v>275</v>
      </c>
      <c r="B32">
        <v>25</v>
      </c>
      <c r="C32">
        <v>2.19</v>
      </c>
    </row>
    <row r="33" spans="1:3">
      <c r="A33" t="s">
        <v>359</v>
      </c>
      <c r="B33">
        <v>26</v>
      </c>
      <c r="C33">
        <v>1.8</v>
      </c>
    </row>
    <row r="34" spans="1:3">
      <c r="A34" t="s">
        <v>245</v>
      </c>
      <c r="B34">
        <v>27</v>
      </c>
      <c r="C34">
        <v>2.65</v>
      </c>
    </row>
    <row r="35" spans="1:3">
      <c r="A35" t="s">
        <v>283</v>
      </c>
      <c r="B35">
        <v>28</v>
      </c>
      <c r="C35">
        <v>1.36</v>
      </c>
    </row>
    <row r="36" spans="1:3">
      <c r="A36" t="s">
        <v>277</v>
      </c>
      <c r="B36">
        <v>29</v>
      </c>
      <c r="C36">
        <v>0.89</v>
      </c>
    </row>
    <row r="37" spans="1:3">
      <c r="A37" t="s">
        <v>247</v>
      </c>
      <c r="B37">
        <v>30</v>
      </c>
      <c r="C37">
        <v>1.34</v>
      </c>
    </row>
    <row r="38" spans="1:3">
      <c r="A38" t="s">
        <v>329</v>
      </c>
      <c r="B38">
        <v>31</v>
      </c>
      <c r="C38">
        <v>3.91</v>
      </c>
    </row>
    <row r="39" spans="1:3">
      <c r="A39" t="s">
        <v>337</v>
      </c>
      <c r="B39">
        <v>32</v>
      </c>
      <c r="C39">
        <v>1.26</v>
      </c>
    </row>
    <row r="40" spans="1:3">
      <c r="A40" t="s">
        <v>331</v>
      </c>
      <c r="B40">
        <v>33</v>
      </c>
      <c r="C40">
        <v>2.86</v>
      </c>
    </row>
    <row r="41" spans="1:3">
      <c r="A41" t="s">
        <v>389</v>
      </c>
      <c r="B41">
        <v>34</v>
      </c>
      <c r="C41">
        <v>2.39</v>
      </c>
    </row>
    <row r="42" spans="1:3">
      <c r="A42" t="s">
        <v>377</v>
      </c>
      <c r="B42">
        <v>35</v>
      </c>
      <c r="C42">
        <v>2.76</v>
      </c>
    </row>
    <row r="43" spans="1:3">
      <c r="A43" t="s">
        <v>267</v>
      </c>
      <c r="B43">
        <v>36</v>
      </c>
      <c r="C43">
        <v>4.2</v>
      </c>
    </row>
    <row r="44" spans="1:3">
      <c r="A44" t="s">
        <v>301</v>
      </c>
      <c r="B44">
        <v>37</v>
      </c>
      <c r="C44">
        <v>1.74</v>
      </c>
    </row>
    <row r="45" spans="1:3">
      <c r="A45" t="s">
        <v>313</v>
      </c>
      <c r="B45">
        <v>38</v>
      </c>
      <c r="C45">
        <v>3.45</v>
      </c>
    </row>
    <row r="46" spans="1:3">
      <c r="A46" t="s">
        <v>383</v>
      </c>
      <c r="B46">
        <v>39</v>
      </c>
      <c r="C46">
        <v>4.0999999999999996</v>
      </c>
    </row>
    <row r="47" spans="1:3">
      <c r="A47" t="s">
        <v>315</v>
      </c>
      <c r="B47">
        <v>40</v>
      </c>
      <c r="C47">
        <v>2.3199999999999998</v>
      </c>
    </row>
    <row r="48" spans="1:3">
      <c r="A48" t="s">
        <v>355</v>
      </c>
      <c r="B48">
        <v>41</v>
      </c>
      <c r="C48">
        <v>2.3199999999999998</v>
      </c>
    </row>
    <row r="49" spans="1:3">
      <c r="A49" t="s">
        <v>343</v>
      </c>
      <c r="B49">
        <v>42</v>
      </c>
      <c r="C49">
        <v>1.45</v>
      </c>
    </row>
    <row r="50" spans="1:3">
      <c r="A50" t="s">
        <v>365</v>
      </c>
      <c r="B50">
        <v>43</v>
      </c>
      <c r="C50">
        <v>1.37</v>
      </c>
    </row>
    <row r="51" spans="1:3">
      <c r="A51" t="s">
        <v>261</v>
      </c>
      <c r="B51">
        <v>44</v>
      </c>
      <c r="C51">
        <v>3.05</v>
      </c>
    </row>
    <row r="52" spans="1:3">
      <c r="A52" t="s">
        <v>369</v>
      </c>
      <c r="B52">
        <v>45</v>
      </c>
      <c r="C52">
        <v>1.86</v>
      </c>
    </row>
    <row r="53" spans="1:3">
      <c r="A53" t="s">
        <v>327</v>
      </c>
      <c r="B53">
        <v>46</v>
      </c>
      <c r="C53">
        <v>1.41</v>
      </c>
    </row>
    <row r="54" spans="1:3">
      <c r="A54" t="s">
        <v>235</v>
      </c>
      <c r="B54">
        <v>47</v>
      </c>
      <c r="C54">
        <v>2.75</v>
      </c>
    </row>
    <row r="55" spans="1:3">
      <c r="A55" t="s">
        <v>371</v>
      </c>
      <c r="B55">
        <v>48</v>
      </c>
      <c r="C55">
        <v>2.23</v>
      </c>
    </row>
    <row r="56" spans="1:3">
      <c r="A56" t="s">
        <v>251</v>
      </c>
      <c r="B56">
        <v>49</v>
      </c>
      <c r="C56">
        <v>7.04</v>
      </c>
    </row>
    <row r="57" spans="1:3">
      <c r="A57" t="s">
        <v>317</v>
      </c>
      <c r="B57">
        <v>50</v>
      </c>
      <c r="C57">
        <v>2.44</v>
      </c>
    </row>
    <row r="58" spans="1:3">
      <c r="A58" t="s">
        <v>319</v>
      </c>
      <c r="B58">
        <v>51</v>
      </c>
      <c r="C58">
        <v>2.5299999999999998</v>
      </c>
    </row>
    <row r="59" spans="1:3">
      <c r="A59" t="s">
        <v>285</v>
      </c>
      <c r="B59">
        <v>52</v>
      </c>
      <c r="C59">
        <v>1.1499999999999999</v>
      </c>
    </row>
    <row r="60" spans="1:3">
      <c r="A60" t="s">
        <v>281</v>
      </c>
      <c r="B60">
        <v>53</v>
      </c>
      <c r="C60">
        <v>1.53</v>
      </c>
    </row>
    <row r="61" spans="1:3">
      <c r="A61" t="s">
        <v>353</v>
      </c>
      <c r="B61">
        <v>54</v>
      </c>
      <c r="C61">
        <v>2.2599999999999998</v>
      </c>
    </row>
    <row r="62" spans="1:3">
      <c r="A62" t="s">
        <v>295</v>
      </c>
      <c r="B62">
        <v>55</v>
      </c>
      <c r="C62">
        <v>2.1800000000000002</v>
      </c>
    </row>
    <row r="63" spans="1:3">
      <c r="A63" t="s">
        <v>229</v>
      </c>
      <c r="B63">
        <v>56</v>
      </c>
      <c r="C63">
        <v>0.53</v>
      </c>
    </row>
    <row r="64" spans="1:3">
      <c r="A64" t="s">
        <v>297</v>
      </c>
      <c r="B64">
        <v>57</v>
      </c>
      <c r="C64">
        <v>0.56000000000000005</v>
      </c>
    </row>
    <row r="65" spans="1:3">
      <c r="A65" t="s">
        <v>311</v>
      </c>
      <c r="B65">
        <v>58</v>
      </c>
      <c r="C65">
        <v>3.49</v>
      </c>
    </row>
    <row r="66" spans="1:3">
      <c r="A66" t="s">
        <v>387</v>
      </c>
      <c r="B66">
        <v>59</v>
      </c>
      <c r="C66">
        <v>2.74</v>
      </c>
    </row>
    <row r="67" spans="1:3">
      <c r="A67" t="s">
        <v>293</v>
      </c>
      <c r="B67">
        <v>60</v>
      </c>
      <c r="C67">
        <v>2.66</v>
      </c>
    </row>
    <row r="68" spans="1:3">
      <c r="A68" t="s">
        <v>287</v>
      </c>
      <c r="B68">
        <v>61</v>
      </c>
      <c r="C68">
        <v>2.14</v>
      </c>
    </row>
    <row r="69" spans="1:3">
      <c r="A69" t="s">
        <v>255</v>
      </c>
      <c r="B69">
        <v>62</v>
      </c>
      <c r="C69">
        <v>7.23</v>
      </c>
    </row>
    <row r="70" spans="1:3">
      <c r="A70" t="s">
        <v>239</v>
      </c>
      <c r="B70">
        <v>63</v>
      </c>
      <c r="C70">
        <v>2.72</v>
      </c>
    </row>
    <row r="71" spans="1:3">
      <c r="A71" t="s">
        <v>363</v>
      </c>
      <c r="B71">
        <v>64</v>
      </c>
      <c r="C71">
        <v>0.81</v>
      </c>
    </row>
    <row r="72" spans="1:3">
      <c r="A72" t="s">
        <v>253</v>
      </c>
      <c r="B72">
        <v>65</v>
      </c>
      <c r="C72">
        <v>2.29</v>
      </c>
    </row>
    <row r="73" spans="1:3">
      <c r="A73" t="s">
        <v>309</v>
      </c>
      <c r="B73">
        <v>66</v>
      </c>
      <c r="C73">
        <v>4.68</v>
      </c>
    </row>
    <row r="74" spans="1:3">
      <c r="A74" t="s">
        <v>307</v>
      </c>
      <c r="B74">
        <v>67</v>
      </c>
      <c r="C74">
        <v>2.2999999999999998</v>
      </c>
    </row>
    <row r="75" spans="1:3">
      <c r="A75" t="s">
        <v>321</v>
      </c>
      <c r="B75">
        <v>68</v>
      </c>
      <c r="C75">
        <v>2.44</v>
      </c>
    </row>
    <row r="76" spans="1:3">
      <c r="A76" t="s">
        <v>271</v>
      </c>
      <c r="B76">
        <v>69</v>
      </c>
      <c r="C76">
        <v>1.4</v>
      </c>
    </row>
    <row r="77" spans="1:3">
      <c r="A77" t="s">
        <v>341</v>
      </c>
      <c r="B77">
        <v>70</v>
      </c>
      <c r="C77">
        <v>2.06</v>
      </c>
    </row>
    <row r="78" spans="1:3">
      <c r="A78" t="s">
        <v>323</v>
      </c>
      <c r="B78">
        <v>71</v>
      </c>
      <c r="C78">
        <v>2.08</v>
      </c>
    </row>
    <row r="79" spans="1:3">
      <c r="A79" t="s">
        <v>233</v>
      </c>
      <c r="B79">
        <v>72</v>
      </c>
      <c r="C79">
        <v>3.34</v>
      </c>
    </row>
    <row r="80" spans="1:3">
      <c r="A80" t="s">
        <v>231</v>
      </c>
      <c r="B80">
        <v>73</v>
      </c>
      <c r="C80">
        <v>0.72</v>
      </c>
    </row>
    <row r="81" spans="1:3">
      <c r="A81" t="s">
        <v>303</v>
      </c>
      <c r="B81">
        <v>74</v>
      </c>
      <c r="C81">
        <v>1.56</v>
      </c>
    </row>
    <row r="82" spans="1:3">
      <c r="A82" t="s">
        <v>263</v>
      </c>
      <c r="B82">
        <v>75</v>
      </c>
      <c r="C82">
        <v>4.88</v>
      </c>
    </row>
    <row r="83" spans="1:3">
      <c r="A83" t="s">
        <v>265</v>
      </c>
      <c r="B83">
        <v>76</v>
      </c>
      <c r="C83">
        <v>3.73</v>
      </c>
    </row>
    <row r="84" spans="1:3">
      <c r="A84" t="s">
        <v>347</v>
      </c>
      <c r="B84">
        <v>77</v>
      </c>
      <c r="C84">
        <v>2.02</v>
      </c>
    </row>
    <row r="85" spans="1:3">
      <c r="A85" t="s">
        <v>305</v>
      </c>
      <c r="B85">
        <v>78</v>
      </c>
      <c r="C85">
        <v>1.97</v>
      </c>
    </row>
    <row r="86" spans="1:3">
      <c r="A86" t="s">
        <v>241</v>
      </c>
      <c r="B86">
        <v>79</v>
      </c>
      <c r="C86">
        <v>4.2</v>
      </c>
    </row>
    <row r="87" spans="1:3">
      <c r="A87" t="s">
        <v>325</v>
      </c>
      <c r="B87">
        <v>80</v>
      </c>
      <c r="C87">
        <v>8.32</v>
      </c>
    </row>
    <row r="88" spans="1:3">
      <c r="A88" t="s">
        <v>351</v>
      </c>
      <c r="B88">
        <v>81</v>
      </c>
      <c r="C88">
        <v>1.39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81"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B0989-67BD-41CF-B5F4-1256F9C2FEE2}">
  <sheetPr codeName="Sheet29">
    <tabColor theme="7" tint="0.59999389629810485"/>
  </sheetPr>
  <dimension ref="A5:C88"/>
  <sheetViews>
    <sheetView workbookViewId="0">
      <selection activeCell="E7" sqref="E7"/>
    </sheetView>
  </sheetViews>
  <sheetFormatPr defaultRowHeight="14.25"/>
  <sheetData>
    <row r="5" spans="1:3">
      <c r="A5" t="s">
        <v>6098</v>
      </c>
    </row>
    <row r="8" spans="1:3">
      <c r="A8" t="s">
        <v>333</v>
      </c>
      <c r="B8">
        <v>1</v>
      </c>
      <c r="C8">
        <v>91911</v>
      </c>
    </row>
    <row r="9" spans="1:3">
      <c r="A9" t="s">
        <v>243</v>
      </c>
      <c r="B9">
        <v>2</v>
      </c>
      <c r="C9">
        <v>22480</v>
      </c>
    </row>
    <row r="10" spans="1:3">
      <c r="A10" t="s">
        <v>367</v>
      </c>
      <c r="B10">
        <v>3</v>
      </c>
      <c r="C10">
        <v>32588</v>
      </c>
    </row>
    <row r="11" spans="1:3">
      <c r="A11" t="s">
        <v>269</v>
      </c>
      <c r="B11">
        <v>4</v>
      </c>
      <c r="C11">
        <v>11989</v>
      </c>
    </row>
    <row r="12" spans="1:3">
      <c r="A12" t="s">
        <v>289</v>
      </c>
      <c r="B12">
        <v>5</v>
      </c>
      <c r="C12">
        <v>15150</v>
      </c>
    </row>
    <row r="13" spans="1:3">
      <c r="A13" t="s">
        <v>345</v>
      </c>
      <c r="B13">
        <v>6</v>
      </c>
      <c r="C13">
        <v>283076</v>
      </c>
    </row>
    <row r="14" spans="1:3">
      <c r="A14" t="s">
        <v>339</v>
      </c>
      <c r="B14">
        <v>7</v>
      </c>
      <c r="C14">
        <v>159407</v>
      </c>
    </row>
    <row r="15" spans="1:3">
      <c r="A15" t="s">
        <v>279</v>
      </c>
      <c r="B15">
        <v>8</v>
      </c>
      <c r="C15">
        <v>9332</v>
      </c>
    </row>
    <row r="16" spans="1:3">
      <c r="A16" t="s">
        <v>375</v>
      </c>
      <c r="B16">
        <v>9</v>
      </c>
      <c r="C16">
        <v>63502</v>
      </c>
    </row>
    <row r="17" spans="1:3">
      <c r="A17" t="s">
        <v>381</v>
      </c>
      <c r="B17">
        <v>10</v>
      </c>
      <c r="C17">
        <v>65013</v>
      </c>
    </row>
    <row r="18" spans="1:3">
      <c r="A18" t="s">
        <v>357</v>
      </c>
      <c r="B18">
        <v>11</v>
      </c>
      <c r="C18">
        <v>8696</v>
      </c>
    </row>
    <row r="19" spans="1:3">
      <c r="A19" t="s">
        <v>257</v>
      </c>
      <c r="B19">
        <v>12</v>
      </c>
      <c r="C19">
        <v>8463</v>
      </c>
    </row>
    <row r="20" spans="1:3">
      <c r="A20" t="s">
        <v>249</v>
      </c>
      <c r="B20">
        <v>13</v>
      </c>
      <c r="C20">
        <v>9906</v>
      </c>
    </row>
    <row r="21" spans="1:3">
      <c r="A21" t="s">
        <v>349</v>
      </c>
      <c r="B21">
        <v>14</v>
      </c>
      <c r="C21">
        <v>13876</v>
      </c>
    </row>
    <row r="22" spans="1:3">
      <c r="A22" t="s">
        <v>335</v>
      </c>
      <c r="B22">
        <v>15</v>
      </c>
      <c r="C22">
        <v>16013</v>
      </c>
    </row>
    <row r="23" spans="1:3">
      <c r="A23" t="s">
        <v>361</v>
      </c>
      <c r="B23">
        <v>16</v>
      </c>
      <c r="C23">
        <v>153435</v>
      </c>
    </row>
    <row r="24" spans="1:3">
      <c r="A24" t="s">
        <v>379</v>
      </c>
      <c r="B24">
        <v>17</v>
      </c>
      <c r="C24">
        <v>30734</v>
      </c>
    </row>
    <row r="25" spans="1:3">
      <c r="A25" t="s">
        <v>299</v>
      </c>
      <c r="B25">
        <v>18</v>
      </c>
      <c r="C25">
        <v>6795</v>
      </c>
    </row>
    <row r="26" spans="1:3">
      <c r="A26" t="s">
        <v>291</v>
      </c>
      <c r="B26">
        <v>19</v>
      </c>
      <c r="C26">
        <v>24427</v>
      </c>
    </row>
    <row r="27" spans="1:3">
      <c r="A27" t="s">
        <v>373</v>
      </c>
      <c r="B27">
        <v>20</v>
      </c>
      <c r="C27">
        <v>59166</v>
      </c>
    </row>
    <row r="28" spans="1:3">
      <c r="A28" t="s">
        <v>237</v>
      </c>
      <c r="B28">
        <v>21</v>
      </c>
      <c r="C28">
        <v>42488</v>
      </c>
    </row>
    <row r="29" spans="1:3">
      <c r="A29" t="s">
        <v>385</v>
      </c>
      <c r="B29">
        <v>22</v>
      </c>
      <c r="C29">
        <v>23426</v>
      </c>
    </row>
    <row r="30" spans="1:3">
      <c r="A30" t="s">
        <v>259</v>
      </c>
      <c r="B30">
        <v>23</v>
      </c>
      <c r="C30">
        <v>23969</v>
      </c>
    </row>
    <row r="31" spans="1:3">
      <c r="A31" t="s">
        <v>273</v>
      </c>
      <c r="B31">
        <v>24</v>
      </c>
      <c r="C31">
        <v>9085</v>
      </c>
    </row>
    <row r="32" spans="1:3">
      <c r="A32" t="s">
        <v>275</v>
      </c>
      <c r="B32">
        <v>25</v>
      </c>
      <c r="C32">
        <v>24348</v>
      </c>
    </row>
    <row r="33" spans="1:3">
      <c r="A33" t="s">
        <v>359</v>
      </c>
      <c r="B33">
        <v>26</v>
      </c>
      <c r="C33">
        <v>38265</v>
      </c>
    </row>
    <row r="34" spans="1:3">
      <c r="A34" t="s">
        <v>245</v>
      </c>
      <c r="B34">
        <v>27</v>
      </c>
      <c r="C34">
        <v>84379</v>
      </c>
    </row>
    <row r="35" spans="1:3">
      <c r="A35" t="s">
        <v>283</v>
      </c>
      <c r="B35">
        <v>28</v>
      </c>
      <c r="C35">
        <v>20265</v>
      </c>
    </row>
    <row r="36" spans="1:3">
      <c r="A36" t="s">
        <v>277</v>
      </c>
      <c r="B36">
        <v>29</v>
      </c>
      <c r="C36">
        <v>4959</v>
      </c>
    </row>
    <row r="37" spans="1:3">
      <c r="A37" t="s">
        <v>247</v>
      </c>
      <c r="B37">
        <v>30</v>
      </c>
      <c r="C37">
        <v>6195</v>
      </c>
    </row>
    <row r="38" spans="1:3">
      <c r="A38" t="s">
        <v>329</v>
      </c>
      <c r="B38">
        <v>31</v>
      </c>
      <c r="C38">
        <v>70230</v>
      </c>
    </row>
    <row r="39" spans="1:3">
      <c r="A39" t="s">
        <v>337</v>
      </c>
      <c r="B39">
        <v>32</v>
      </c>
      <c r="C39">
        <v>21150</v>
      </c>
    </row>
    <row r="40" spans="1:3">
      <c r="A40" t="s">
        <v>331</v>
      </c>
      <c r="B40">
        <v>33</v>
      </c>
      <c r="C40">
        <v>87764</v>
      </c>
    </row>
    <row r="41" spans="1:3">
      <c r="A41" t="s">
        <v>389</v>
      </c>
      <c r="B41">
        <v>34</v>
      </c>
      <c r="C41">
        <v>944954</v>
      </c>
    </row>
    <row r="42" spans="1:3">
      <c r="A42" t="s">
        <v>377</v>
      </c>
      <c r="B42">
        <v>35</v>
      </c>
      <c r="C42">
        <v>238802</v>
      </c>
    </row>
    <row r="43" spans="1:3">
      <c r="A43" t="s">
        <v>267</v>
      </c>
      <c r="B43">
        <v>36</v>
      </c>
      <c r="C43">
        <v>8204</v>
      </c>
    </row>
    <row r="44" spans="1:3">
      <c r="A44" t="s">
        <v>301</v>
      </c>
      <c r="B44">
        <v>37</v>
      </c>
      <c r="C44">
        <v>17986</v>
      </c>
    </row>
    <row r="45" spans="1:3">
      <c r="A45" t="s">
        <v>313</v>
      </c>
      <c r="B45">
        <v>38</v>
      </c>
      <c r="C45">
        <v>60416</v>
      </c>
    </row>
    <row r="46" spans="1:3">
      <c r="A46" t="s">
        <v>383</v>
      </c>
      <c r="B46">
        <v>39</v>
      </c>
      <c r="C46">
        <v>19206</v>
      </c>
    </row>
    <row r="47" spans="1:3">
      <c r="A47" t="s">
        <v>315</v>
      </c>
      <c r="B47">
        <v>40</v>
      </c>
      <c r="C47">
        <v>10249</v>
      </c>
    </row>
    <row r="48" spans="1:3">
      <c r="A48" t="s">
        <v>355</v>
      </c>
      <c r="B48">
        <v>41</v>
      </c>
      <c r="C48">
        <v>83740</v>
      </c>
    </row>
    <row r="49" spans="1:3">
      <c r="A49" t="s">
        <v>343</v>
      </c>
      <c r="B49">
        <v>42</v>
      </c>
      <c r="C49">
        <v>106741</v>
      </c>
    </row>
    <row r="50" spans="1:3">
      <c r="A50" t="s">
        <v>365</v>
      </c>
      <c r="B50">
        <v>43</v>
      </c>
      <c r="C50">
        <v>25550</v>
      </c>
    </row>
    <row r="51" spans="1:3">
      <c r="A51" t="s">
        <v>261</v>
      </c>
      <c r="B51">
        <v>44</v>
      </c>
      <c r="C51">
        <v>31719</v>
      </c>
    </row>
    <row r="52" spans="1:3">
      <c r="A52" t="s">
        <v>369</v>
      </c>
      <c r="B52">
        <v>45</v>
      </c>
      <c r="C52">
        <v>70507</v>
      </c>
    </row>
    <row r="53" spans="1:3">
      <c r="A53" t="s">
        <v>327</v>
      </c>
      <c r="B53">
        <v>46</v>
      </c>
      <c r="C53">
        <v>41925</v>
      </c>
    </row>
    <row r="54" spans="1:3">
      <c r="A54" t="s">
        <v>235</v>
      </c>
      <c r="B54">
        <v>47</v>
      </c>
      <c r="C54">
        <v>22055</v>
      </c>
    </row>
    <row r="55" spans="1:3">
      <c r="A55" t="s">
        <v>371</v>
      </c>
      <c r="B55">
        <v>48</v>
      </c>
      <c r="C55">
        <v>70190</v>
      </c>
    </row>
    <row r="56" spans="1:3">
      <c r="A56" t="s">
        <v>251</v>
      </c>
      <c r="B56">
        <v>49</v>
      </c>
      <c r="C56">
        <v>9052</v>
      </c>
    </row>
    <row r="57" spans="1:3">
      <c r="A57" t="s">
        <v>317</v>
      </c>
      <c r="B57">
        <v>50</v>
      </c>
      <c r="C57">
        <v>16839</v>
      </c>
    </row>
    <row r="58" spans="1:3">
      <c r="A58" t="s">
        <v>319</v>
      </c>
      <c r="B58">
        <v>51</v>
      </c>
      <c r="C58">
        <v>15000</v>
      </c>
    </row>
    <row r="59" spans="1:3">
      <c r="A59" t="s">
        <v>285</v>
      </c>
      <c r="B59">
        <v>52</v>
      </c>
      <c r="C59">
        <v>32477</v>
      </c>
    </row>
    <row r="60" spans="1:3">
      <c r="A60" t="s">
        <v>281</v>
      </c>
      <c r="B60">
        <v>53</v>
      </c>
      <c r="C60">
        <v>16941</v>
      </c>
    </row>
    <row r="61" spans="1:3">
      <c r="A61" t="s">
        <v>353</v>
      </c>
      <c r="B61">
        <v>54</v>
      </c>
      <c r="C61">
        <v>49034</v>
      </c>
    </row>
    <row r="62" spans="1:3">
      <c r="A62" t="s">
        <v>295</v>
      </c>
      <c r="B62">
        <v>55</v>
      </c>
      <c r="C62">
        <v>59260</v>
      </c>
    </row>
    <row r="63" spans="1:3">
      <c r="A63" t="s">
        <v>229</v>
      </c>
      <c r="B63">
        <v>56</v>
      </c>
      <c r="C63">
        <v>7273</v>
      </c>
    </row>
    <row r="64" spans="1:3">
      <c r="A64" t="s">
        <v>297</v>
      </c>
      <c r="B64">
        <v>57</v>
      </c>
      <c r="C64">
        <v>9856</v>
      </c>
    </row>
    <row r="65" spans="1:3">
      <c r="A65" t="s">
        <v>311</v>
      </c>
      <c r="B65">
        <v>58</v>
      </c>
      <c r="C65">
        <v>23313</v>
      </c>
    </row>
    <row r="66" spans="1:3">
      <c r="A66" t="s">
        <v>387</v>
      </c>
      <c r="B66">
        <v>59</v>
      </c>
      <c r="C66">
        <v>51037</v>
      </c>
    </row>
    <row r="67" spans="1:3">
      <c r="A67" t="s">
        <v>293</v>
      </c>
      <c r="B67">
        <v>60</v>
      </c>
      <c r="C67">
        <v>23404</v>
      </c>
    </row>
    <row r="68" spans="1:3">
      <c r="A68" t="s">
        <v>287</v>
      </c>
      <c r="B68">
        <v>61</v>
      </c>
      <c r="C68">
        <v>40747</v>
      </c>
    </row>
    <row r="69" spans="1:3">
      <c r="A69" t="s">
        <v>255</v>
      </c>
      <c r="B69">
        <v>62</v>
      </c>
      <c r="C69">
        <v>3419</v>
      </c>
    </row>
    <row r="70" spans="1:3">
      <c r="A70" t="s">
        <v>239</v>
      </c>
      <c r="B70">
        <v>63</v>
      </c>
      <c r="C70">
        <v>55768</v>
      </c>
    </row>
    <row r="71" spans="1:3">
      <c r="A71" t="s">
        <v>363</v>
      </c>
      <c r="B71">
        <v>64</v>
      </c>
      <c r="C71">
        <v>19652</v>
      </c>
    </row>
    <row r="72" spans="1:3">
      <c r="A72" t="s">
        <v>253</v>
      </c>
      <c r="B72">
        <v>65</v>
      </c>
      <c r="C72">
        <v>26933</v>
      </c>
    </row>
    <row r="73" spans="1:3">
      <c r="A73" t="s">
        <v>309</v>
      </c>
      <c r="B73">
        <v>66</v>
      </c>
      <c r="C73">
        <v>17865</v>
      </c>
    </row>
    <row r="74" spans="1:3">
      <c r="A74" t="s">
        <v>307</v>
      </c>
      <c r="B74">
        <v>67</v>
      </c>
      <c r="C74">
        <v>24616</v>
      </c>
    </row>
    <row r="75" spans="1:3">
      <c r="A75" t="s">
        <v>321</v>
      </c>
      <c r="B75">
        <v>68</v>
      </c>
      <c r="C75">
        <v>17824</v>
      </c>
    </row>
    <row r="76" spans="1:3">
      <c r="A76" t="s">
        <v>271</v>
      </c>
      <c r="B76">
        <v>69</v>
      </c>
      <c r="C76">
        <v>3091</v>
      </c>
    </row>
    <row r="77" spans="1:3">
      <c r="A77" t="s">
        <v>341</v>
      </c>
      <c r="B77">
        <v>70</v>
      </c>
      <c r="C77">
        <v>11426</v>
      </c>
    </row>
    <row r="78" spans="1:3">
      <c r="A78" t="s">
        <v>323</v>
      </c>
      <c r="B78">
        <v>71</v>
      </c>
      <c r="C78">
        <v>11357</v>
      </c>
    </row>
    <row r="79" spans="1:3">
      <c r="A79" t="s">
        <v>233</v>
      </c>
      <c r="B79">
        <v>72</v>
      </c>
      <c r="C79">
        <v>14525</v>
      </c>
    </row>
    <row r="80" spans="1:3">
      <c r="A80" t="s">
        <v>231</v>
      </c>
      <c r="B80">
        <v>73</v>
      </c>
      <c r="C80">
        <v>8869</v>
      </c>
    </row>
    <row r="81" spans="1:3">
      <c r="A81" t="s">
        <v>303</v>
      </c>
      <c r="B81">
        <v>74</v>
      </c>
      <c r="C81">
        <v>8640</v>
      </c>
    </row>
    <row r="82" spans="1:3">
      <c r="A82" t="s">
        <v>263</v>
      </c>
      <c r="B82">
        <v>75</v>
      </c>
      <c r="C82">
        <v>3511</v>
      </c>
    </row>
    <row r="83" spans="1:3">
      <c r="A83" t="s">
        <v>265</v>
      </c>
      <c r="B83">
        <v>76</v>
      </c>
      <c r="C83">
        <v>6863</v>
      </c>
    </row>
    <row r="84" spans="1:3">
      <c r="A84" t="s">
        <v>347</v>
      </c>
      <c r="B84">
        <v>77</v>
      </c>
      <c r="C84">
        <v>14566</v>
      </c>
    </row>
    <row r="85" spans="1:3">
      <c r="A85" t="s">
        <v>305</v>
      </c>
      <c r="B85">
        <v>78</v>
      </c>
      <c r="C85">
        <v>11596</v>
      </c>
    </row>
    <row r="86" spans="1:3">
      <c r="A86" t="s">
        <v>241</v>
      </c>
      <c r="B86">
        <v>79</v>
      </c>
      <c r="C86">
        <v>6288</v>
      </c>
    </row>
    <row r="87" spans="1:3">
      <c r="A87" t="s">
        <v>325</v>
      </c>
      <c r="B87">
        <v>80</v>
      </c>
      <c r="C87">
        <v>21111</v>
      </c>
    </row>
    <row r="88" spans="1:3">
      <c r="A88" t="s">
        <v>351</v>
      </c>
      <c r="B88">
        <v>81</v>
      </c>
      <c r="C88">
        <v>17819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8705"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ADD6A-1FF0-4C5E-95EA-059096B62293}">
  <sheetPr codeName="Sheet30">
    <tabColor rgb="FFFFC000"/>
  </sheetPr>
  <dimension ref="A5:B33"/>
  <sheetViews>
    <sheetView workbookViewId="0">
      <selection activeCell="A5" sqref="A5:B5"/>
    </sheetView>
  </sheetViews>
  <sheetFormatPr defaultRowHeight="14.25"/>
  <cols>
    <col min="1" max="1" width="47.625" bestFit="1" customWidth="1"/>
  </cols>
  <sheetData>
    <row r="5" spans="1:2">
      <c r="A5" s="1035" t="s">
        <v>6101</v>
      </c>
      <c r="B5" s="1035"/>
    </row>
    <row r="8" spans="1:2">
      <c r="A8" t="s">
        <v>4449</v>
      </c>
      <c r="B8">
        <v>14</v>
      </c>
    </row>
    <row r="9" spans="1:2">
      <c r="A9" t="s">
        <v>4450</v>
      </c>
      <c r="B9">
        <v>10.3</v>
      </c>
    </row>
    <row r="10" spans="1:2">
      <c r="A10" t="s">
        <v>4451</v>
      </c>
      <c r="B10">
        <v>9.6999999999999993</v>
      </c>
    </row>
    <row r="11" spans="1:2">
      <c r="A11" t="s">
        <v>4452</v>
      </c>
      <c r="B11">
        <v>12.2</v>
      </c>
    </row>
    <row r="12" spans="1:2">
      <c r="A12" t="s">
        <v>4453</v>
      </c>
      <c r="B12">
        <v>12.7</v>
      </c>
    </row>
    <row r="13" spans="1:2">
      <c r="A13" t="s">
        <v>4454</v>
      </c>
      <c r="B13">
        <v>11.7</v>
      </c>
    </row>
    <row r="14" spans="1:2">
      <c r="A14" t="s">
        <v>4455</v>
      </c>
      <c r="B14">
        <v>8</v>
      </c>
    </row>
    <row r="15" spans="1:2">
      <c r="A15" t="s">
        <v>4456</v>
      </c>
      <c r="B15">
        <v>10.6</v>
      </c>
    </row>
    <row r="16" spans="1:2">
      <c r="A16" t="s">
        <v>4457</v>
      </c>
      <c r="B16">
        <v>5.8</v>
      </c>
    </row>
    <row r="17" spans="1:2">
      <c r="A17" t="s">
        <v>4458</v>
      </c>
      <c r="B17">
        <v>12.1</v>
      </c>
    </row>
    <row r="18" spans="1:2">
      <c r="A18" t="s">
        <v>4459</v>
      </c>
      <c r="B18">
        <v>11</v>
      </c>
    </row>
    <row r="19" spans="1:2">
      <c r="A19" t="s">
        <v>4460</v>
      </c>
      <c r="B19">
        <v>11.1</v>
      </c>
    </row>
    <row r="20" spans="1:2">
      <c r="A20" t="s">
        <v>4461</v>
      </c>
      <c r="B20">
        <v>15</v>
      </c>
    </row>
    <row r="21" spans="1:2">
      <c r="A21" t="s">
        <v>4462</v>
      </c>
      <c r="B21">
        <v>9.1</v>
      </c>
    </row>
    <row r="22" spans="1:2">
      <c r="A22" t="s">
        <v>4463</v>
      </c>
      <c r="B22">
        <v>10.5</v>
      </c>
    </row>
    <row r="23" spans="1:2">
      <c r="A23" t="s">
        <v>4464</v>
      </c>
      <c r="B23">
        <v>8.6</v>
      </c>
    </row>
    <row r="24" spans="1:2">
      <c r="A24" t="s">
        <v>6090</v>
      </c>
      <c r="B24">
        <v>10.1</v>
      </c>
    </row>
    <row r="25" spans="1:2">
      <c r="A25" t="s">
        <v>4466</v>
      </c>
      <c r="B25">
        <v>4.5999999999999996</v>
      </c>
    </row>
    <row r="26" spans="1:2">
      <c r="A26" t="s">
        <v>4467</v>
      </c>
      <c r="B26">
        <v>8.8000000000000007</v>
      </c>
    </row>
    <row r="27" spans="1:2">
      <c r="A27" t="s">
        <v>4468</v>
      </c>
      <c r="B27">
        <v>9.5</v>
      </c>
    </row>
    <row r="28" spans="1:2">
      <c r="A28" t="s">
        <v>4469</v>
      </c>
      <c r="B28">
        <v>11.5</v>
      </c>
    </row>
    <row r="29" spans="1:2">
      <c r="A29" t="s">
        <v>4470</v>
      </c>
      <c r="B29">
        <v>10.1</v>
      </c>
    </row>
    <row r="30" spans="1:2">
      <c r="A30" t="s">
        <v>4471</v>
      </c>
      <c r="B30">
        <v>13.3</v>
      </c>
    </row>
    <row r="31" spans="1:2">
      <c r="A31" t="s">
        <v>4472</v>
      </c>
      <c r="B31">
        <v>11.4</v>
      </c>
    </row>
    <row r="32" spans="1:2">
      <c r="A32" t="s">
        <v>4473</v>
      </c>
      <c r="B32">
        <v>8.5</v>
      </c>
    </row>
    <row r="33" spans="1:2">
      <c r="A33" t="s">
        <v>4474</v>
      </c>
      <c r="B33">
        <v>8.4</v>
      </c>
    </row>
  </sheetData>
  <mergeCells count="1">
    <mergeCell ref="A5:B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9729" r:id="rId3" name="Button 1">
              <controlPr defaultSize="0" print="0" autoFill="0" autoPict="0" macro="[0]!Düğme1_Tıkla">
                <anchor moveWithCells="1" sizeWithCells="1">
                  <from>
                    <xdr:col>0</xdr:col>
                    <xdr:colOff>600075</xdr:colOff>
                    <xdr:row>0</xdr:row>
                    <xdr:rowOff>95250</xdr:rowOff>
                  </from>
                  <to>
                    <xdr:col>0</xdr:col>
                    <xdr:colOff>3067050</xdr:colOff>
                    <xdr:row>2</xdr:row>
                    <xdr:rowOff>104775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8A859-34BE-41C7-895C-7B36CA228E0C}">
  <sheetPr codeName="Sheet31">
    <tabColor theme="7" tint="0.59999389629810485"/>
  </sheetPr>
  <dimension ref="A5:C88"/>
  <sheetViews>
    <sheetView workbookViewId="0">
      <selection activeCell="C8" sqref="C8:C88"/>
    </sheetView>
  </sheetViews>
  <sheetFormatPr defaultRowHeight="14.25"/>
  <sheetData>
    <row r="5" spans="1:3">
      <c r="A5" t="s">
        <v>6102</v>
      </c>
    </row>
    <row r="8" spans="1:3">
      <c r="A8" t="s">
        <v>333</v>
      </c>
      <c r="B8">
        <v>1</v>
      </c>
      <c r="C8">
        <v>33196</v>
      </c>
    </row>
    <row r="9" spans="1:3">
      <c r="A9" t="s">
        <v>243</v>
      </c>
      <c r="B9">
        <v>2</v>
      </c>
      <c r="C9">
        <v>11855</v>
      </c>
    </row>
    <row r="10" spans="1:3">
      <c r="A10" t="s">
        <v>367</v>
      </c>
      <c r="B10">
        <v>3</v>
      </c>
      <c r="C10">
        <v>9668</v>
      </c>
    </row>
    <row r="11" spans="1:3">
      <c r="A11" t="s">
        <v>269</v>
      </c>
      <c r="B11">
        <v>4</v>
      </c>
      <c r="C11">
        <v>13351</v>
      </c>
    </row>
    <row r="12" spans="1:3">
      <c r="A12" t="s">
        <v>289</v>
      </c>
      <c r="B12">
        <v>5</v>
      </c>
      <c r="C12">
        <v>3508</v>
      </c>
    </row>
    <row r="13" spans="1:3">
      <c r="A13" t="s">
        <v>345</v>
      </c>
      <c r="B13">
        <v>6</v>
      </c>
      <c r="C13">
        <v>68335</v>
      </c>
    </row>
    <row r="14" spans="1:3">
      <c r="A14" t="s">
        <v>339</v>
      </c>
      <c r="B14">
        <v>7</v>
      </c>
      <c r="C14">
        <v>30438</v>
      </c>
    </row>
    <row r="15" spans="1:3">
      <c r="A15" t="s">
        <v>279</v>
      </c>
      <c r="B15">
        <v>8</v>
      </c>
      <c r="C15">
        <v>1794</v>
      </c>
    </row>
    <row r="16" spans="1:3">
      <c r="A16" t="s">
        <v>375</v>
      </c>
      <c r="B16">
        <v>9</v>
      </c>
      <c r="C16">
        <v>12608</v>
      </c>
    </row>
    <row r="17" spans="1:3">
      <c r="A17" t="s">
        <v>381</v>
      </c>
      <c r="B17">
        <v>10</v>
      </c>
      <c r="C17">
        <v>11846</v>
      </c>
    </row>
    <row r="18" spans="1:3">
      <c r="A18" t="s">
        <v>357</v>
      </c>
      <c r="B18">
        <v>11</v>
      </c>
      <c r="C18">
        <v>2522</v>
      </c>
    </row>
    <row r="19" spans="1:3">
      <c r="A19" t="s">
        <v>257</v>
      </c>
      <c r="B19">
        <v>12</v>
      </c>
      <c r="C19">
        <v>5304</v>
      </c>
    </row>
    <row r="20" spans="1:3">
      <c r="A20" t="s">
        <v>249</v>
      </c>
      <c r="B20">
        <v>13</v>
      </c>
      <c r="C20">
        <v>8117</v>
      </c>
    </row>
    <row r="21" spans="1:3">
      <c r="A21" t="s">
        <v>349</v>
      </c>
      <c r="B21">
        <v>14</v>
      </c>
      <c r="C21">
        <v>3258</v>
      </c>
    </row>
    <row r="22" spans="1:3">
      <c r="A22" t="s">
        <v>335</v>
      </c>
      <c r="B22">
        <v>15</v>
      </c>
      <c r="C22">
        <v>2664</v>
      </c>
    </row>
    <row r="23" spans="1:3">
      <c r="A23" t="s">
        <v>361</v>
      </c>
      <c r="B23">
        <v>16</v>
      </c>
      <c r="C23">
        <v>39748</v>
      </c>
    </row>
    <row r="24" spans="1:3">
      <c r="A24" t="s">
        <v>379</v>
      </c>
      <c r="B24">
        <v>17</v>
      </c>
      <c r="C24">
        <v>5195</v>
      </c>
    </row>
    <row r="25" spans="1:3">
      <c r="A25" t="s">
        <v>299</v>
      </c>
      <c r="B25">
        <v>18</v>
      </c>
      <c r="C25">
        <v>2260</v>
      </c>
    </row>
    <row r="26" spans="1:3">
      <c r="A26" t="s">
        <v>291</v>
      </c>
      <c r="B26">
        <v>19</v>
      </c>
      <c r="C26">
        <v>5899</v>
      </c>
    </row>
    <row r="27" spans="1:3">
      <c r="A27" t="s">
        <v>373</v>
      </c>
      <c r="B27">
        <v>20</v>
      </c>
      <c r="C27">
        <v>11979</v>
      </c>
    </row>
    <row r="28" spans="1:3">
      <c r="A28" t="s">
        <v>237</v>
      </c>
      <c r="B28">
        <v>21</v>
      </c>
      <c r="C28">
        <v>39755</v>
      </c>
    </row>
    <row r="29" spans="1:3">
      <c r="A29" t="s">
        <v>385</v>
      </c>
      <c r="B29">
        <v>22</v>
      </c>
      <c r="C29">
        <v>3619</v>
      </c>
    </row>
    <row r="30" spans="1:3">
      <c r="A30" t="s">
        <v>259</v>
      </c>
      <c r="B30">
        <v>23</v>
      </c>
      <c r="C30">
        <v>7955</v>
      </c>
    </row>
    <row r="31" spans="1:3">
      <c r="A31" t="s">
        <v>273</v>
      </c>
      <c r="B31">
        <v>24</v>
      </c>
      <c r="C31">
        <v>2843</v>
      </c>
    </row>
    <row r="32" spans="1:3">
      <c r="A32" t="s">
        <v>275</v>
      </c>
      <c r="B32">
        <v>25</v>
      </c>
      <c r="C32">
        <v>12929</v>
      </c>
    </row>
    <row r="33" spans="1:3">
      <c r="A33" t="s">
        <v>359</v>
      </c>
      <c r="B33">
        <v>26</v>
      </c>
      <c r="C33">
        <v>9143</v>
      </c>
    </row>
    <row r="34" spans="1:3">
      <c r="A34" t="s">
        <v>245</v>
      </c>
      <c r="B34">
        <v>27</v>
      </c>
      <c r="C34">
        <v>41921</v>
      </c>
    </row>
    <row r="35" spans="1:3">
      <c r="A35" t="s">
        <v>283</v>
      </c>
      <c r="B35">
        <v>28</v>
      </c>
      <c r="C35">
        <v>4237</v>
      </c>
    </row>
    <row r="36" spans="1:3">
      <c r="A36" t="s">
        <v>277</v>
      </c>
      <c r="B36">
        <v>29</v>
      </c>
      <c r="C36">
        <v>1662</v>
      </c>
    </row>
    <row r="37" spans="1:3">
      <c r="A37" t="s">
        <v>247</v>
      </c>
      <c r="B37">
        <v>30</v>
      </c>
      <c r="C37">
        <v>5330</v>
      </c>
    </row>
    <row r="38" spans="1:3">
      <c r="A38" t="s">
        <v>329</v>
      </c>
      <c r="B38">
        <v>31</v>
      </c>
      <c r="C38">
        <v>27557</v>
      </c>
    </row>
    <row r="39" spans="1:3">
      <c r="A39" t="s">
        <v>337</v>
      </c>
      <c r="B39">
        <v>32</v>
      </c>
      <c r="C39">
        <v>4732</v>
      </c>
    </row>
    <row r="40" spans="1:3">
      <c r="A40" t="s">
        <v>331</v>
      </c>
      <c r="B40">
        <v>33</v>
      </c>
      <c r="C40">
        <v>24467</v>
      </c>
    </row>
    <row r="41" spans="1:3">
      <c r="A41" t="s">
        <v>389</v>
      </c>
      <c r="B41">
        <v>34</v>
      </c>
      <c r="C41">
        <v>206943</v>
      </c>
    </row>
    <row r="42" spans="1:3">
      <c r="A42" t="s">
        <v>377</v>
      </c>
      <c r="B42">
        <v>35</v>
      </c>
      <c r="C42">
        <v>47744</v>
      </c>
    </row>
    <row r="43" spans="1:3">
      <c r="A43" t="s">
        <v>267</v>
      </c>
      <c r="B43">
        <v>36</v>
      </c>
      <c r="C43">
        <v>5061</v>
      </c>
    </row>
    <row r="44" spans="1:3">
      <c r="A44" t="s">
        <v>301</v>
      </c>
      <c r="B44">
        <v>37</v>
      </c>
      <c r="C44">
        <v>3561</v>
      </c>
    </row>
    <row r="45" spans="1:3">
      <c r="A45" t="s">
        <v>313</v>
      </c>
      <c r="B45">
        <v>38</v>
      </c>
      <c r="C45">
        <v>19442</v>
      </c>
    </row>
    <row r="46" spans="1:3">
      <c r="A46" t="s">
        <v>383</v>
      </c>
      <c r="B46">
        <v>39</v>
      </c>
      <c r="C46">
        <v>3420</v>
      </c>
    </row>
    <row r="47" spans="1:3">
      <c r="A47" t="s">
        <v>315</v>
      </c>
      <c r="B47">
        <v>40</v>
      </c>
      <c r="C47">
        <v>2819</v>
      </c>
    </row>
    <row r="48" spans="1:3">
      <c r="A48" t="s">
        <v>355</v>
      </c>
      <c r="B48">
        <v>41</v>
      </c>
      <c r="C48">
        <v>28990</v>
      </c>
    </row>
    <row r="49" spans="1:3">
      <c r="A49" t="s">
        <v>343</v>
      </c>
      <c r="B49">
        <v>42</v>
      </c>
      <c r="C49">
        <v>32362</v>
      </c>
    </row>
    <row r="50" spans="1:3">
      <c r="A50" t="s">
        <v>365</v>
      </c>
      <c r="B50">
        <v>43</v>
      </c>
      <c r="C50">
        <v>5729</v>
      </c>
    </row>
    <row r="51" spans="1:3">
      <c r="A51" t="s">
        <v>261</v>
      </c>
      <c r="B51">
        <v>44</v>
      </c>
      <c r="C51">
        <v>10563</v>
      </c>
    </row>
    <row r="52" spans="1:3">
      <c r="A52" t="s">
        <v>369</v>
      </c>
      <c r="B52">
        <v>45</v>
      </c>
      <c r="C52">
        <v>17527</v>
      </c>
    </row>
    <row r="53" spans="1:3">
      <c r="A53" t="s">
        <v>327</v>
      </c>
      <c r="B53">
        <v>46</v>
      </c>
      <c r="C53">
        <v>18744</v>
      </c>
    </row>
    <row r="54" spans="1:3">
      <c r="A54" t="s">
        <v>235</v>
      </c>
      <c r="B54">
        <v>47</v>
      </c>
      <c r="C54">
        <v>19978</v>
      </c>
    </row>
    <row r="55" spans="1:3">
      <c r="A55" t="s">
        <v>371</v>
      </c>
      <c r="B55">
        <v>48</v>
      </c>
      <c r="C55">
        <v>10203</v>
      </c>
    </row>
    <row r="56" spans="1:3">
      <c r="A56" t="s">
        <v>251</v>
      </c>
      <c r="B56">
        <v>49</v>
      </c>
      <c r="C56">
        <v>10264</v>
      </c>
    </row>
    <row r="57" spans="1:3">
      <c r="A57" t="s">
        <v>317</v>
      </c>
      <c r="B57">
        <v>50</v>
      </c>
      <c r="C57">
        <v>3678</v>
      </c>
    </row>
    <row r="58" spans="1:3">
      <c r="A58" t="s">
        <v>319</v>
      </c>
      <c r="B58">
        <v>51</v>
      </c>
      <c r="C58">
        <v>5118</v>
      </c>
    </row>
    <row r="59" spans="1:3">
      <c r="A59" t="s">
        <v>285</v>
      </c>
      <c r="B59">
        <v>52</v>
      </c>
      <c r="C59">
        <v>8304</v>
      </c>
    </row>
    <row r="60" spans="1:3">
      <c r="A60" t="s">
        <v>281</v>
      </c>
      <c r="B60">
        <v>53</v>
      </c>
      <c r="C60">
        <v>3909</v>
      </c>
    </row>
    <row r="61" spans="1:3">
      <c r="A61" t="s">
        <v>353</v>
      </c>
      <c r="B61">
        <v>54</v>
      </c>
      <c r="C61">
        <v>13789</v>
      </c>
    </row>
    <row r="62" spans="1:3">
      <c r="A62" t="s">
        <v>295</v>
      </c>
      <c r="B62">
        <v>55</v>
      </c>
      <c r="C62">
        <v>15652</v>
      </c>
    </row>
    <row r="63" spans="1:3">
      <c r="A63" t="s">
        <v>229</v>
      </c>
      <c r="B63">
        <v>56</v>
      </c>
      <c r="C63">
        <v>7598</v>
      </c>
    </row>
    <row r="64" spans="1:3">
      <c r="A64" t="s">
        <v>297</v>
      </c>
      <c r="B64">
        <v>57</v>
      </c>
      <c r="C64">
        <v>2189</v>
      </c>
    </row>
    <row r="65" spans="1:3">
      <c r="A65" t="s">
        <v>311</v>
      </c>
      <c r="B65">
        <v>58</v>
      </c>
      <c r="C65">
        <v>8018</v>
      </c>
    </row>
    <row r="66" spans="1:3">
      <c r="A66" t="s">
        <v>387</v>
      </c>
      <c r="B66">
        <v>59</v>
      </c>
      <c r="C66">
        <v>13934</v>
      </c>
    </row>
    <row r="67" spans="1:3">
      <c r="A67" t="s">
        <v>293</v>
      </c>
      <c r="B67">
        <v>60</v>
      </c>
      <c r="C67">
        <v>6667</v>
      </c>
    </row>
    <row r="68" spans="1:3">
      <c r="A68" t="s">
        <v>287</v>
      </c>
      <c r="B68">
        <v>61</v>
      </c>
      <c r="C68">
        <v>9542</v>
      </c>
    </row>
    <row r="69" spans="1:3">
      <c r="A69" t="s">
        <v>255</v>
      </c>
      <c r="B69">
        <v>62</v>
      </c>
      <c r="C69">
        <v>1028</v>
      </c>
    </row>
    <row r="70" spans="1:3">
      <c r="A70" t="s">
        <v>239</v>
      </c>
      <c r="B70">
        <v>63</v>
      </c>
      <c r="C70">
        <v>60623</v>
      </c>
    </row>
    <row r="71" spans="1:3">
      <c r="A71" t="s">
        <v>363</v>
      </c>
      <c r="B71">
        <v>64</v>
      </c>
      <c r="C71">
        <v>3994</v>
      </c>
    </row>
    <row r="72" spans="1:3">
      <c r="A72" t="s">
        <v>253</v>
      </c>
      <c r="B72">
        <v>65</v>
      </c>
      <c r="C72">
        <v>26793</v>
      </c>
    </row>
    <row r="73" spans="1:3">
      <c r="A73" t="s">
        <v>309</v>
      </c>
      <c r="B73">
        <v>66</v>
      </c>
      <c r="C73">
        <v>4979</v>
      </c>
    </row>
    <row r="74" spans="1:3">
      <c r="A74" t="s">
        <v>307</v>
      </c>
      <c r="B74">
        <v>67</v>
      </c>
      <c r="C74">
        <v>5477</v>
      </c>
    </row>
    <row r="75" spans="1:3">
      <c r="A75" t="s">
        <v>321</v>
      </c>
      <c r="B75">
        <v>68</v>
      </c>
      <c r="C75">
        <v>6233</v>
      </c>
    </row>
    <row r="76" spans="1:3">
      <c r="A76" t="s">
        <v>271</v>
      </c>
      <c r="B76">
        <v>69</v>
      </c>
      <c r="C76">
        <v>1039</v>
      </c>
    </row>
    <row r="77" spans="1:3">
      <c r="A77" t="s">
        <v>341</v>
      </c>
      <c r="B77">
        <v>70</v>
      </c>
      <c r="C77">
        <v>3410</v>
      </c>
    </row>
    <row r="78" spans="1:3">
      <c r="A78" t="s">
        <v>323</v>
      </c>
      <c r="B78">
        <v>71</v>
      </c>
      <c r="C78">
        <v>3073</v>
      </c>
    </row>
    <row r="79" spans="1:3">
      <c r="A79" t="s">
        <v>233</v>
      </c>
      <c r="B79">
        <v>72</v>
      </c>
      <c r="C79">
        <v>13367</v>
      </c>
    </row>
    <row r="80" spans="1:3">
      <c r="A80" t="s">
        <v>231</v>
      </c>
      <c r="B80">
        <v>73</v>
      </c>
      <c r="C80">
        <v>13575</v>
      </c>
    </row>
    <row r="81" spans="1:3">
      <c r="A81" t="s">
        <v>303</v>
      </c>
      <c r="B81">
        <v>74</v>
      </c>
      <c r="C81">
        <v>1871</v>
      </c>
    </row>
    <row r="82" spans="1:3">
      <c r="A82" t="s">
        <v>263</v>
      </c>
      <c r="B82">
        <v>75</v>
      </c>
      <c r="C82">
        <v>1288</v>
      </c>
    </row>
    <row r="83" spans="1:3">
      <c r="A83" t="s">
        <v>265</v>
      </c>
      <c r="B83">
        <v>76</v>
      </c>
      <c r="C83">
        <v>3910</v>
      </c>
    </row>
    <row r="84" spans="1:3">
      <c r="A84" t="s">
        <v>347</v>
      </c>
      <c r="B84">
        <v>77</v>
      </c>
      <c r="C84">
        <v>3099</v>
      </c>
    </row>
    <row r="85" spans="1:3">
      <c r="A85" t="s">
        <v>305</v>
      </c>
      <c r="B85">
        <v>78</v>
      </c>
      <c r="C85">
        <v>2336</v>
      </c>
    </row>
    <row r="86" spans="1:3">
      <c r="A86" t="s">
        <v>241</v>
      </c>
      <c r="B86">
        <v>79</v>
      </c>
      <c r="C86">
        <v>2771</v>
      </c>
    </row>
    <row r="87" spans="1:3">
      <c r="A87" t="s">
        <v>325</v>
      </c>
      <c r="B87">
        <v>80</v>
      </c>
      <c r="C87">
        <v>8285</v>
      </c>
    </row>
    <row r="88" spans="1:3">
      <c r="A88" t="s">
        <v>351</v>
      </c>
      <c r="B88">
        <v>81</v>
      </c>
      <c r="C88">
        <v>5058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0753"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18964-4019-417B-84EA-341C736BA1B1}">
  <sheetPr codeName="Sheet32">
    <tabColor theme="7" tint="0.59999389629810485"/>
  </sheetPr>
  <dimension ref="A5:C87"/>
  <sheetViews>
    <sheetView workbookViewId="0">
      <selection activeCell="C8" sqref="C8:C73"/>
    </sheetView>
  </sheetViews>
  <sheetFormatPr defaultRowHeight="14.25"/>
  <sheetData>
    <row r="5" spans="1:3">
      <c r="A5" t="s">
        <v>6103</v>
      </c>
    </row>
    <row r="8" spans="1:3">
      <c r="A8" t="s">
        <v>333</v>
      </c>
      <c r="B8">
        <v>1</v>
      </c>
      <c r="C8">
        <v>90</v>
      </c>
    </row>
    <row r="9" spans="1:3">
      <c r="A9" t="s">
        <v>243</v>
      </c>
      <c r="B9">
        <v>2</v>
      </c>
      <c r="C9">
        <v>22</v>
      </c>
    </row>
    <row r="10" spans="1:3">
      <c r="A10" t="s">
        <v>367</v>
      </c>
      <c r="B10">
        <v>3</v>
      </c>
      <c r="C10">
        <v>39</v>
      </c>
    </row>
    <row r="11" spans="1:3">
      <c r="A11" t="s">
        <v>269</v>
      </c>
      <c r="B11">
        <v>4</v>
      </c>
      <c r="C11">
        <v>14</v>
      </c>
    </row>
    <row r="12" spans="1:3">
      <c r="A12" t="s">
        <v>289</v>
      </c>
      <c r="B12">
        <v>5</v>
      </c>
      <c r="C12">
        <v>13</v>
      </c>
    </row>
    <row r="13" spans="1:3">
      <c r="A13" t="s">
        <v>345</v>
      </c>
      <c r="B13">
        <v>6</v>
      </c>
      <c r="C13">
        <v>228</v>
      </c>
    </row>
    <row r="14" spans="1:3">
      <c r="A14" t="s">
        <v>339</v>
      </c>
      <c r="B14">
        <v>7</v>
      </c>
      <c r="C14">
        <v>105</v>
      </c>
    </row>
    <row r="15" spans="1:3">
      <c r="A15" t="s">
        <v>279</v>
      </c>
      <c r="B15">
        <v>8</v>
      </c>
      <c r="C15">
        <v>2</v>
      </c>
    </row>
    <row r="16" spans="1:3">
      <c r="A16" t="s">
        <v>375</v>
      </c>
      <c r="B16">
        <v>9</v>
      </c>
      <c r="C16">
        <v>102</v>
      </c>
    </row>
    <row r="17" spans="1:3">
      <c r="A17" t="s">
        <v>381</v>
      </c>
      <c r="B17">
        <v>10</v>
      </c>
      <c r="C17">
        <v>64</v>
      </c>
    </row>
    <row r="18" spans="1:3">
      <c r="A18" t="s">
        <v>357</v>
      </c>
      <c r="B18">
        <v>11</v>
      </c>
      <c r="C18">
        <v>14</v>
      </c>
    </row>
    <row r="19" spans="1:3">
      <c r="A19" t="s">
        <v>257</v>
      </c>
      <c r="B19">
        <v>12</v>
      </c>
      <c r="C19">
        <v>14</v>
      </c>
    </row>
    <row r="20" spans="1:3">
      <c r="A20" t="s">
        <v>249</v>
      </c>
      <c r="B20">
        <v>13</v>
      </c>
      <c r="C20">
        <v>8</v>
      </c>
    </row>
    <row r="21" spans="1:3">
      <c r="A21" t="s">
        <v>349</v>
      </c>
      <c r="B21">
        <v>14</v>
      </c>
      <c r="C21">
        <v>13</v>
      </c>
    </row>
    <row r="22" spans="1:3">
      <c r="A22" t="s">
        <v>335</v>
      </c>
      <c r="B22">
        <v>15</v>
      </c>
      <c r="C22">
        <v>17</v>
      </c>
    </row>
    <row r="23" spans="1:3">
      <c r="A23" t="s">
        <v>361</v>
      </c>
      <c r="B23">
        <v>16</v>
      </c>
      <c r="C23">
        <v>114</v>
      </c>
    </row>
    <row r="24" spans="1:3">
      <c r="A24" t="s">
        <v>379</v>
      </c>
      <c r="B24">
        <v>17</v>
      </c>
      <c r="C24">
        <v>29</v>
      </c>
    </row>
    <row r="25" spans="1:3">
      <c r="A25" t="s">
        <v>299</v>
      </c>
      <c r="B25">
        <v>18</v>
      </c>
      <c r="C25">
        <v>7</v>
      </c>
    </row>
    <row r="26" spans="1:3">
      <c r="A26" t="s">
        <v>291</v>
      </c>
      <c r="B26">
        <v>19</v>
      </c>
      <c r="C26">
        <v>28</v>
      </c>
    </row>
    <row r="27" spans="1:3">
      <c r="A27" t="s">
        <v>373</v>
      </c>
      <c r="B27">
        <v>20</v>
      </c>
      <c r="C27">
        <v>84</v>
      </c>
    </row>
    <row r="28" spans="1:3">
      <c r="A28" t="s">
        <v>237</v>
      </c>
      <c r="B28">
        <v>21</v>
      </c>
      <c r="C28">
        <v>92</v>
      </c>
    </row>
    <row r="29" spans="1:3">
      <c r="A29" t="s">
        <v>385</v>
      </c>
      <c r="B29">
        <v>22</v>
      </c>
      <c r="C29">
        <v>27</v>
      </c>
    </row>
    <row r="30" spans="1:3">
      <c r="A30" t="s">
        <v>259</v>
      </c>
      <c r="B30">
        <v>23</v>
      </c>
      <c r="C30">
        <v>35</v>
      </c>
    </row>
    <row r="31" spans="1:3">
      <c r="A31" t="s">
        <v>273</v>
      </c>
      <c r="B31">
        <v>24</v>
      </c>
      <c r="C31">
        <v>9</v>
      </c>
    </row>
    <row r="32" spans="1:3">
      <c r="A32" t="s">
        <v>275</v>
      </c>
      <c r="B32">
        <v>25</v>
      </c>
      <c r="C32">
        <v>26</v>
      </c>
    </row>
    <row r="33" spans="1:3">
      <c r="A33" t="s">
        <v>359</v>
      </c>
      <c r="B33">
        <v>26</v>
      </c>
      <c r="C33">
        <v>67</v>
      </c>
    </row>
    <row r="34" spans="1:3">
      <c r="A34" t="s">
        <v>245</v>
      </c>
      <c r="B34">
        <v>27</v>
      </c>
      <c r="C34">
        <v>62</v>
      </c>
    </row>
    <row r="35" spans="1:3">
      <c r="A35" t="s">
        <v>283</v>
      </c>
      <c r="B35">
        <v>28</v>
      </c>
      <c r="C35">
        <v>12</v>
      </c>
    </row>
    <row r="36" spans="1:3">
      <c r="A36" t="s">
        <v>277</v>
      </c>
      <c r="B36">
        <v>29</v>
      </c>
      <c r="C36">
        <v>4</v>
      </c>
    </row>
    <row r="37" spans="1:3">
      <c r="A37" t="s">
        <v>247</v>
      </c>
      <c r="B37">
        <v>30</v>
      </c>
      <c r="C37">
        <v>8</v>
      </c>
    </row>
    <row r="38" spans="1:3">
      <c r="A38" t="s">
        <v>329</v>
      </c>
      <c r="B38">
        <v>31</v>
      </c>
      <c r="C38">
        <v>35</v>
      </c>
    </row>
    <row r="39" spans="1:3">
      <c r="A39" t="s">
        <v>337</v>
      </c>
      <c r="B39">
        <v>32</v>
      </c>
      <c r="C39">
        <v>16</v>
      </c>
    </row>
    <row r="40" spans="1:3">
      <c r="A40" t="s">
        <v>331</v>
      </c>
      <c r="B40">
        <v>33</v>
      </c>
      <c r="C40">
        <v>91</v>
      </c>
    </row>
    <row r="41" spans="1:3">
      <c r="A41" t="s">
        <v>389</v>
      </c>
      <c r="B41">
        <v>34</v>
      </c>
      <c r="C41">
        <v>419</v>
      </c>
    </row>
    <row r="42" spans="1:3">
      <c r="A42" t="s">
        <v>377</v>
      </c>
      <c r="B42">
        <v>35</v>
      </c>
      <c r="C42">
        <v>193</v>
      </c>
    </row>
    <row r="43" spans="1:3">
      <c r="A43" t="s">
        <v>267</v>
      </c>
      <c r="B43">
        <v>36</v>
      </c>
      <c r="C43">
        <v>14</v>
      </c>
    </row>
    <row r="44" spans="1:3">
      <c r="A44" t="s">
        <v>301</v>
      </c>
      <c r="B44">
        <v>37</v>
      </c>
      <c r="C44">
        <v>22</v>
      </c>
    </row>
    <row r="45" spans="1:3">
      <c r="A45" t="s">
        <v>313</v>
      </c>
      <c r="B45">
        <v>38</v>
      </c>
      <c r="C45">
        <v>54</v>
      </c>
    </row>
    <row r="46" spans="1:3">
      <c r="A46" t="s">
        <v>383</v>
      </c>
      <c r="B46">
        <v>39</v>
      </c>
      <c r="C46">
        <v>23</v>
      </c>
    </row>
    <row r="47" spans="1:3">
      <c r="A47" t="s">
        <v>315</v>
      </c>
      <c r="B47">
        <v>40</v>
      </c>
      <c r="C47">
        <v>7</v>
      </c>
    </row>
    <row r="48" spans="1:3">
      <c r="A48" t="s">
        <v>355</v>
      </c>
      <c r="B48">
        <v>41</v>
      </c>
      <c r="C48">
        <v>83</v>
      </c>
    </row>
    <row r="49" spans="1:3">
      <c r="A49" t="s">
        <v>343</v>
      </c>
      <c r="B49">
        <v>42</v>
      </c>
      <c r="C49">
        <v>103</v>
      </c>
    </row>
    <row r="50" spans="1:3">
      <c r="A50" t="s">
        <v>365</v>
      </c>
      <c r="B50">
        <v>43</v>
      </c>
      <c r="C50">
        <v>28</v>
      </c>
    </row>
    <row r="51" spans="1:3">
      <c r="A51" t="s">
        <v>261</v>
      </c>
      <c r="B51">
        <v>44</v>
      </c>
      <c r="C51">
        <v>24</v>
      </c>
    </row>
    <row r="52" spans="1:3">
      <c r="A52" t="s">
        <v>369</v>
      </c>
      <c r="B52">
        <v>45</v>
      </c>
      <c r="C52">
        <v>81</v>
      </c>
    </row>
    <row r="53" spans="1:3">
      <c r="A53" t="s">
        <v>327</v>
      </c>
      <c r="B53">
        <v>46</v>
      </c>
      <c r="C53">
        <v>43</v>
      </c>
    </row>
    <row r="54" spans="1:3">
      <c r="A54" t="s">
        <v>235</v>
      </c>
      <c r="B54">
        <v>47</v>
      </c>
      <c r="C54">
        <v>22</v>
      </c>
    </row>
    <row r="55" spans="1:3">
      <c r="A55" t="s">
        <v>371</v>
      </c>
      <c r="B55">
        <v>48</v>
      </c>
      <c r="C55">
        <v>66</v>
      </c>
    </row>
    <row r="56" spans="1:3">
      <c r="A56" t="s">
        <v>251</v>
      </c>
      <c r="B56">
        <v>49</v>
      </c>
      <c r="C56">
        <v>26</v>
      </c>
    </row>
    <row r="57" spans="1:3">
      <c r="A57" t="s">
        <v>317</v>
      </c>
      <c r="B57">
        <v>50</v>
      </c>
      <c r="C57">
        <v>14</v>
      </c>
    </row>
    <row r="58" spans="1:3">
      <c r="A58" t="s">
        <v>319</v>
      </c>
      <c r="B58">
        <v>51</v>
      </c>
      <c r="C58">
        <v>18</v>
      </c>
    </row>
    <row r="59" spans="1:3">
      <c r="A59" t="s">
        <v>285</v>
      </c>
      <c r="B59">
        <v>52</v>
      </c>
      <c r="C59">
        <v>31</v>
      </c>
    </row>
    <row r="60" spans="1:3">
      <c r="A60" t="s">
        <v>281</v>
      </c>
      <c r="B60">
        <v>53</v>
      </c>
      <c r="C60">
        <v>14</v>
      </c>
    </row>
    <row r="61" spans="1:3">
      <c r="A61" t="s">
        <v>353</v>
      </c>
      <c r="B61">
        <v>54</v>
      </c>
      <c r="C61">
        <v>26</v>
      </c>
    </row>
    <row r="62" spans="1:3">
      <c r="A62" t="s">
        <v>295</v>
      </c>
      <c r="B62">
        <v>55</v>
      </c>
      <c r="C62">
        <v>75</v>
      </c>
    </row>
    <row r="63" spans="1:3">
      <c r="A63" t="s">
        <v>229</v>
      </c>
      <c r="B63">
        <v>56</v>
      </c>
      <c r="C63">
        <v>12</v>
      </c>
    </row>
    <row r="64" spans="1:3">
      <c r="A64" t="s">
        <v>297</v>
      </c>
      <c r="B64">
        <v>57</v>
      </c>
      <c r="C64">
        <v>10</v>
      </c>
    </row>
    <row r="65" spans="1:3">
      <c r="A65" t="s">
        <v>311</v>
      </c>
      <c r="B65">
        <v>58</v>
      </c>
      <c r="C65">
        <v>29</v>
      </c>
    </row>
    <row r="66" spans="1:3">
      <c r="A66" t="s">
        <v>387</v>
      </c>
      <c r="B66">
        <v>59</v>
      </c>
      <c r="C66">
        <v>57</v>
      </c>
    </row>
    <row r="67" spans="1:3">
      <c r="A67" t="s">
        <v>293</v>
      </c>
      <c r="B67">
        <v>60</v>
      </c>
      <c r="C67">
        <v>33</v>
      </c>
    </row>
    <row r="68" spans="1:3">
      <c r="A68" t="s">
        <v>287</v>
      </c>
      <c r="B68">
        <v>61</v>
      </c>
      <c r="C68">
        <v>13</v>
      </c>
    </row>
    <row r="69" spans="1:3">
      <c r="A69" t="s">
        <v>255</v>
      </c>
      <c r="B69">
        <v>62</v>
      </c>
      <c r="C69">
        <v>6</v>
      </c>
    </row>
    <row r="70" spans="1:3">
      <c r="A70" t="s">
        <v>239</v>
      </c>
      <c r="B70">
        <v>63</v>
      </c>
      <c r="C70">
        <v>57</v>
      </c>
    </row>
    <row r="71" spans="1:3">
      <c r="A71" t="s">
        <v>363</v>
      </c>
      <c r="B71">
        <v>64</v>
      </c>
      <c r="C71">
        <v>9</v>
      </c>
    </row>
    <row r="72" spans="1:3">
      <c r="A72" t="s">
        <v>253</v>
      </c>
      <c r="B72">
        <v>65</v>
      </c>
      <c r="C72">
        <v>62</v>
      </c>
    </row>
    <row r="73" spans="1:3">
      <c r="A73" t="s">
        <v>309</v>
      </c>
      <c r="B73">
        <v>66</v>
      </c>
      <c r="C73">
        <v>20</v>
      </c>
    </row>
    <row r="74" spans="1:3">
      <c r="A74" t="s">
        <v>307</v>
      </c>
      <c r="B74">
        <v>67</v>
      </c>
    </row>
    <row r="75" spans="1:3">
      <c r="A75" t="s">
        <v>321</v>
      </c>
      <c r="B75">
        <v>68</v>
      </c>
      <c r="C75">
        <v>13</v>
      </c>
    </row>
    <row r="76" spans="1:3">
      <c r="A76" t="s">
        <v>341</v>
      </c>
      <c r="B76">
        <v>70</v>
      </c>
      <c r="C76">
        <v>16</v>
      </c>
    </row>
    <row r="77" spans="1:3">
      <c r="A77" t="s">
        <v>323</v>
      </c>
      <c r="B77">
        <v>71</v>
      </c>
      <c r="C77">
        <v>20</v>
      </c>
    </row>
    <row r="78" spans="1:3">
      <c r="A78" t="s">
        <v>233</v>
      </c>
      <c r="B78">
        <v>72</v>
      </c>
      <c r="C78">
        <v>17</v>
      </c>
    </row>
    <row r="79" spans="1:3">
      <c r="A79" t="s">
        <v>231</v>
      </c>
      <c r="B79">
        <v>73</v>
      </c>
      <c r="C79">
        <v>18</v>
      </c>
    </row>
    <row r="80" spans="1:3">
      <c r="A80" t="s">
        <v>303</v>
      </c>
      <c r="B80">
        <v>74</v>
      </c>
      <c r="C80">
        <v>10</v>
      </c>
    </row>
    <row r="81" spans="1:3">
      <c r="A81" t="s">
        <v>263</v>
      </c>
      <c r="B81">
        <v>75</v>
      </c>
      <c r="C81">
        <v>9</v>
      </c>
    </row>
    <row r="82" spans="1:3">
      <c r="A82" t="s">
        <v>265</v>
      </c>
      <c r="B82">
        <v>76</v>
      </c>
      <c r="C82">
        <v>9</v>
      </c>
    </row>
    <row r="83" spans="1:3">
      <c r="A83" t="s">
        <v>347</v>
      </c>
      <c r="B83">
        <v>77</v>
      </c>
      <c r="C83">
        <v>16</v>
      </c>
    </row>
    <row r="84" spans="1:3">
      <c r="A84" t="s">
        <v>305</v>
      </c>
      <c r="B84">
        <v>78</v>
      </c>
      <c r="C84">
        <v>10</v>
      </c>
    </row>
    <row r="85" spans="1:3">
      <c r="A85" t="s">
        <v>241</v>
      </c>
      <c r="B85">
        <v>79</v>
      </c>
      <c r="C85">
        <v>8</v>
      </c>
    </row>
    <row r="86" spans="1:3">
      <c r="A86" t="s">
        <v>325</v>
      </c>
      <c r="B86">
        <v>80</v>
      </c>
      <c r="C86">
        <v>25</v>
      </c>
    </row>
    <row r="87" spans="1:3">
      <c r="A87" t="s">
        <v>351</v>
      </c>
      <c r="B87">
        <v>81</v>
      </c>
      <c r="C87">
        <v>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1777"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3132E-9DCA-4BEA-B516-2830E2B973B8}">
  <sheetPr codeName="Sheet33">
    <tabColor theme="7" tint="0.59999389629810485"/>
  </sheetPr>
  <dimension ref="A5:C88"/>
  <sheetViews>
    <sheetView workbookViewId="0">
      <selection activeCell="C8" sqref="C8:C88"/>
    </sheetView>
  </sheetViews>
  <sheetFormatPr defaultRowHeight="14.25"/>
  <sheetData>
    <row r="5" spans="1:3">
      <c r="A5" t="s">
        <v>6104</v>
      </c>
    </row>
    <row r="8" spans="1:3">
      <c r="A8" t="s">
        <v>333</v>
      </c>
      <c r="B8">
        <v>1</v>
      </c>
      <c r="C8">
        <v>33326</v>
      </c>
    </row>
    <row r="9" spans="1:3">
      <c r="A9" t="s">
        <v>243</v>
      </c>
      <c r="B9">
        <v>2</v>
      </c>
      <c r="C9">
        <v>7382</v>
      </c>
    </row>
    <row r="10" spans="1:3">
      <c r="A10" t="s">
        <v>367</v>
      </c>
      <c r="B10">
        <v>3</v>
      </c>
      <c r="C10">
        <v>10003</v>
      </c>
    </row>
    <row r="11" spans="1:3">
      <c r="A11" t="s">
        <v>269</v>
      </c>
      <c r="B11">
        <v>4</v>
      </c>
      <c r="C11">
        <v>2471</v>
      </c>
    </row>
    <row r="12" spans="1:3">
      <c r="A12" t="s">
        <v>289</v>
      </c>
      <c r="B12">
        <v>5</v>
      </c>
      <c r="C12">
        <v>5462</v>
      </c>
    </row>
    <row r="13" spans="1:3">
      <c r="A13" t="s">
        <v>345</v>
      </c>
      <c r="B13">
        <v>6</v>
      </c>
      <c r="C13">
        <v>157095</v>
      </c>
    </row>
    <row r="14" spans="1:3">
      <c r="A14" t="s">
        <v>339</v>
      </c>
      <c r="B14">
        <v>7</v>
      </c>
      <c r="C14">
        <v>63898</v>
      </c>
    </row>
    <row r="15" spans="1:3">
      <c r="A15" t="s">
        <v>279</v>
      </c>
      <c r="B15">
        <v>8</v>
      </c>
      <c r="C15">
        <v>2075</v>
      </c>
    </row>
    <row r="16" spans="1:3">
      <c r="A16" t="s">
        <v>375</v>
      </c>
      <c r="B16">
        <v>9</v>
      </c>
      <c r="C16">
        <v>33778</v>
      </c>
    </row>
    <row r="17" spans="1:3">
      <c r="A17" t="s">
        <v>381</v>
      </c>
      <c r="B17">
        <v>10</v>
      </c>
      <c r="C17">
        <v>32264</v>
      </c>
    </row>
    <row r="18" spans="1:3">
      <c r="A18" t="s">
        <v>357</v>
      </c>
      <c r="B18">
        <v>11</v>
      </c>
      <c r="C18">
        <v>3753</v>
      </c>
    </row>
    <row r="19" spans="1:3">
      <c r="A19" t="s">
        <v>257</v>
      </c>
      <c r="B19">
        <v>12</v>
      </c>
      <c r="C19">
        <v>2550</v>
      </c>
    </row>
    <row r="20" spans="1:3">
      <c r="A20" t="s">
        <v>249</v>
      </c>
      <c r="B20">
        <v>13</v>
      </c>
      <c r="C20">
        <v>2249</v>
      </c>
    </row>
    <row r="21" spans="1:3">
      <c r="A21" t="s">
        <v>349</v>
      </c>
      <c r="B21">
        <v>14</v>
      </c>
      <c r="C21">
        <v>6562</v>
      </c>
    </row>
    <row r="22" spans="1:3">
      <c r="A22" t="s">
        <v>335</v>
      </c>
      <c r="B22">
        <v>15</v>
      </c>
      <c r="C22">
        <v>3754</v>
      </c>
    </row>
    <row r="23" spans="1:3">
      <c r="A23" t="s">
        <v>361</v>
      </c>
      <c r="B23">
        <v>16</v>
      </c>
      <c r="C23">
        <v>55222</v>
      </c>
    </row>
    <row r="24" spans="1:3">
      <c r="A24" t="s">
        <v>379</v>
      </c>
      <c r="B24">
        <v>17</v>
      </c>
      <c r="C24">
        <v>12853</v>
      </c>
    </row>
    <row r="25" spans="1:3">
      <c r="A25" t="s">
        <v>299</v>
      </c>
      <c r="B25">
        <v>18</v>
      </c>
      <c r="C25">
        <v>2678</v>
      </c>
    </row>
    <row r="26" spans="1:3">
      <c r="A26" t="s">
        <v>291</v>
      </c>
      <c r="B26">
        <v>19</v>
      </c>
      <c r="C26">
        <v>8805</v>
      </c>
    </row>
    <row r="27" spans="1:3">
      <c r="A27" t="s">
        <v>373</v>
      </c>
      <c r="B27">
        <v>20</v>
      </c>
      <c r="C27">
        <v>18082</v>
      </c>
    </row>
    <row r="28" spans="1:3">
      <c r="A28" t="s">
        <v>237</v>
      </c>
      <c r="B28">
        <v>21</v>
      </c>
      <c r="C28">
        <v>19333</v>
      </c>
    </row>
    <row r="29" spans="1:3">
      <c r="A29" t="s">
        <v>385</v>
      </c>
      <c r="B29">
        <v>22</v>
      </c>
      <c r="C29">
        <v>7666</v>
      </c>
    </row>
    <row r="30" spans="1:3">
      <c r="A30" t="s">
        <v>259</v>
      </c>
      <c r="B30">
        <v>23</v>
      </c>
      <c r="C30">
        <v>10925</v>
      </c>
    </row>
    <row r="31" spans="1:3">
      <c r="A31" t="s">
        <v>273</v>
      </c>
      <c r="B31">
        <v>24</v>
      </c>
      <c r="C31">
        <v>3207</v>
      </c>
    </row>
    <row r="32" spans="1:3">
      <c r="A32" t="s">
        <v>275</v>
      </c>
      <c r="B32">
        <v>25</v>
      </c>
      <c r="C32">
        <v>9937</v>
      </c>
    </row>
    <row r="33" spans="1:3">
      <c r="A33" t="s">
        <v>359</v>
      </c>
      <c r="B33">
        <v>26</v>
      </c>
      <c r="C33">
        <v>22181</v>
      </c>
    </row>
    <row r="34" spans="1:3">
      <c r="A34" t="s">
        <v>245</v>
      </c>
      <c r="B34">
        <v>27</v>
      </c>
      <c r="C34">
        <v>35358</v>
      </c>
    </row>
    <row r="35" spans="1:3">
      <c r="A35" t="s">
        <v>283</v>
      </c>
      <c r="B35">
        <v>28</v>
      </c>
      <c r="C35">
        <v>7625</v>
      </c>
    </row>
    <row r="36" spans="1:3">
      <c r="A36" t="s">
        <v>277</v>
      </c>
      <c r="B36">
        <v>29</v>
      </c>
      <c r="C36">
        <v>1522</v>
      </c>
    </row>
    <row r="37" spans="1:3">
      <c r="A37" t="s">
        <v>247</v>
      </c>
      <c r="B37">
        <v>30</v>
      </c>
      <c r="C37">
        <v>196</v>
      </c>
    </row>
    <row r="38" spans="1:3">
      <c r="A38" t="s">
        <v>329</v>
      </c>
      <c r="B38">
        <v>31</v>
      </c>
      <c r="C38">
        <v>25175</v>
      </c>
    </row>
    <row r="39" spans="1:3">
      <c r="A39" t="s">
        <v>337</v>
      </c>
      <c r="B39">
        <v>32</v>
      </c>
      <c r="C39">
        <v>6860</v>
      </c>
    </row>
    <row r="40" spans="1:3">
      <c r="A40" t="s">
        <v>331</v>
      </c>
      <c r="B40">
        <v>33</v>
      </c>
      <c r="C40">
        <v>43496</v>
      </c>
    </row>
    <row r="41" spans="1:3">
      <c r="A41" t="s">
        <v>389</v>
      </c>
      <c r="B41">
        <v>34</v>
      </c>
      <c r="C41">
        <v>265098</v>
      </c>
    </row>
    <row r="42" spans="1:3">
      <c r="A42" t="s">
        <v>377</v>
      </c>
      <c r="B42">
        <v>35</v>
      </c>
      <c r="C42">
        <v>93457</v>
      </c>
    </row>
    <row r="43" spans="1:3">
      <c r="A43" t="s">
        <v>267</v>
      </c>
      <c r="B43">
        <v>36</v>
      </c>
      <c r="C43">
        <v>3029</v>
      </c>
    </row>
    <row r="44" spans="1:3">
      <c r="A44" t="s">
        <v>301</v>
      </c>
      <c r="B44">
        <v>37</v>
      </c>
      <c r="C44">
        <v>6876</v>
      </c>
    </row>
    <row r="45" spans="1:3">
      <c r="A45" t="s">
        <v>313</v>
      </c>
      <c r="B45">
        <v>38</v>
      </c>
      <c r="C45">
        <v>30033</v>
      </c>
    </row>
    <row r="46" spans="1:3">
      <c r="A46" t="s">
        <v>383</v>
      </c>
      <c r="B46">
        <v>39</v>
      </c>
      <c r="C46">
        <v>8509</v>
      </c>
    </row>
    <row r="47" spans="1:3">
      <c r="A47" t="s">
        <v>315</v>
      </c>
      <c r="B47">
        <v>40</v>
      </c>
      <c r="C47">
        <v>4548</v>
      </c>
    </row>
    <row r="48" spans="1:3">
      <c r="A48" t="s">
        <v>355</v>
      </c>
      <c r="B48">
        <v>41</v>
      </c>
      <c r="C48">
        <v>36770</v>
      </c>
    </row>
    <row r="49" spans="1:3">
      <c r="A49" t="s">
        <v>343</v>
      </c>
      <c r="B49">
        <v>42</v>
      </c>
      <c r="C49">
        <v>37196</v>
      </c>
    </row>
    <row r="50" spans="1:3">
      <c r="A50" t="s">
        <v>365</v>
      </c>
      <c r="B50">
        <v>43</v>
      </c>
      <c r="C50">
        <v>8241</v>
      </c>
    </row>
    <row r="51" spans="1:3">
      <c r="A51" t="s">
        <v>261</v>
      </c>
      <c r="B51">
        <v>44</v>
      </c>
      <c r="C51">
        <v>12687</v>
      </c>
    </row>
    <row r="52" spans="1:3">
      <c r="A52" t="s">
        <v>369</v>
      </c>
      <c r="B52">
        <v>45</v>
      </c>
      <c r="C52">
        <v>25635</v>
      </c>
    </row>
    <row r="53" spans="1:3">
      <c r="A53" t="s">
        <v>327</v>
      </c>
      <c r="B53">
        <v>46</v>
      </c>
      <c r="C53">
        <v>15517</v>
      </c>
    </row>
    <row r="54" spans="1:3">
      <c r="A54" t="s">
        <v>235</v>
      </c>
      <c r="B54">
        <v>47</v>
      </c>
      <c r="C54">
        <v>8612</v>
      </c>
    </row>
    <row r="55" spans="1:3">
      <c r="A55" t="s">
        <v>371</v>
      </c>
      <c r="B55">
        <v>48</v>
      </c>
      <c r="C55">
        <v>22243</v>
      </c>
    </row>
    <row r="56" spans="1:3">
      <c r="A56" t="s">
        <v>251</v>
      </c>
      <c r="B56">
        <v>49</v>
      </c>
      <c r="C56">
        <v>2364</v>
      </c>
    </row>
    <row r="57" spans="1:3">
      <c r="A57" t="s">
        <v>317</v>
      </c>
      <c r="B57">
        <v>50</v>
      </c>
      <c r="C57">
        <v>3538</v>
      </c>
    </row>
    <row r="58" spans="1:3">
      <c r="A58" t="s">
        <v>319</v>
      </c>
      <c r="B58">
        <v>51</v>
      </c>
      <c r="C58">
        <v>7271</v>
      </c>
    </row>
    <row r="59" spans="1:3">
      <c r="A59" t="s">
        <v>285</v>
      </c>
      <c r="B59">
        <v>52</v>
      </c>
      <c r="C59">
        <v>11412</v>
      </c>
    </row>
    <row r="60" spans="1:3">
      <c r="A60" t="s">
        <v>281</v>
      </c>
      <c r="B60">
        <v>53</v>
      </c>
      <c r="C60">
        <v>4003</v>
      </c>
    </row>
    <row r="61" spans="1:3">
      <c r="A61" t="s">
        <v>353</v>
      </c>
      <c r="B61">
        <v>54</v>
      </c>
      <c r="C61">
        <v>22418</v>
      </c>
    </row>
    <row r="62" spans="1:3">
      <c r="A62" t="s">
        <v>295</v>
      </c>
      <c r="B62">
        <v>55</v>
      </c>
      <c r="C62">
        <v>25956</v>
      </c>
    </row>
    <row r="63" spans="1:3">
      <c r="A63" t="s">
        <v>229</v>
      </c>
      <c r="B63">
        <v>56</v>
      </c>
      <c r="C63">
        <v>2790</v>
      </c>
    </row>
    <row r="64" spans="1:3">
      <c r="A64" t="s">
        <v>297</v>
      </c>
      <c r="B64">
        <v>57</v>
      </c>
      <c r="C64">
        <v>3614</v>
      </c>
    </row>
    <row r="65" spans="1:3">
      <c r="A65" t="s">
        <v>311</v>
      </c>
      <c r="B65">
        <v>58</v>
      </c>
      <c r="C65">
        <v>10011</v>
      </c>
    </row>
    <row r="66" spans="1:3">
      <c r="A66" t="s">
        <v>387</v>
      </c>
      <c r="B66">
        <v>59</v>
      </c>
      <c r="C66">
        <v>34618</v>
      </c>
    </row>
    <row r="67" spans="1:3">
      <c r="A67" t="s">
        <v>293</v>
      </c>
      <c r="B67">
        <v>60</v>
      </c>
      <c r="C67">
        <v>6561</v>
      </c>
    </row>
    <row r="68" spans="1:3">
      <c r="A68" t="s">
        <v>287</v>
      </c>
      <c r="B68">
        <v>61</v>
      </c>
      <c r="C68">
        <v>12065</v>
      </c>
    </row>
    <row r="69" spans="1:3">
      <c r="A69" t="s">
        <v>255</v>
      </c>
      <c r="B69">
        <v>62</v>
      </c>
      <c r="C69">
        <v>993</v>
      </c>
    </row>
    <row r="70" spans="1:3">
      <c r="A70" t="s">
        <v>239</v>
      </c>
      <c r="B70">
        <v>63</v>
      </c>
      <c r="C70">
        <v>26271</v>
      </c>
    </row>
    <row r="71" spans="1:3">
      <c r="A71" t="s">
        <v>363</v>
      </c>
      <c r="B71">
        <v>64</v>
      </c>
      <c r="C71">
        <v>5992</v>
      </c>
    </row>
    <row r="72" spans="1:3">
      <c r="A72" t="s">
        <v>253</v>
      </c>
      <c r="B72">
        <v>65</v>
      </c>
      <c r="C72">
        <v>7678</v>
      </c>
    </row>
    <row r="73" spans="1:3">
      <c r="A73" t="s">
        <v>309</v>
      </c>
      <c r="B73">
        <v>66</v>
      </c>
      <c r="C73">
        <v>5448</v>
      </c>
    </row>
    <row r="74" spans="1:3">
      <c r="A74" t="s">
        <v>307</v>
      </c>
      <c r="B74">
        <v>67</v>
      </c>
      <c r="C74">
        <v>6849</v>
      </c>
    </row>
    <row r="75" spans="1:3">
      <c r="A75" t="s">
        <v>321</v>
      </c>
      <c r="B75">
        <v>68</v>
      </c>
      <c r="C75">
        <v>7005</v>
      </c>
    </row>
    <row r="76" spans="1:3">
      <c r="A76" t="s">
        <v>271</v>
      </c>
      <c r="B76">
        <v>69</v>
      </c>
      <c r="C76">
        <v>743</v>
      </c>
    </row>
    <row r="77" spans="1:3">
      <c r="A77" t="s">
        <v>341</v>
      </c>
      <c r="B77">
        <v>70</v>
      </c>
      <c r="C77">
        <v>3250</v>
      </c>
    </row>
    <row r="78" spans="1:3">
      <c r="A78" t="s">
        <v>323</v>
      </c>
      <c r="B78">
        <v>71</v>
      </c>
      <c r="C78">
        <v>6383</v>
      </c>
    </row>
    <row r="79" spans="1:3">
      <c r="A79" t="s">
        <v>233</v>
      </c>
      <c r="B79">
        <v>72</v>
      </c>
      <c r="C79">
        <v>5279</v>
      </c>
    </row>
    <row r="80" spans="1:3">
      <c r="A80" t="s">
        <v>231</v>
      </c>
      <c r="B80">
        <v>73</v>
      </c>
      <c r="C80">
        <v>1252</v>
      </c>
    </row>
    <row r="81" spans="1:3">
      <c r="A81" t="s">
        <v>303</v>
      </c>
      <c r="B81">
        <v>74</v>
      </c>
      <c r="C81">
        <v>2734</v>
      </c>
    </row>
    <row r="82" spans="1:3">
      <c r="A82" t="s">
        <v>263</v>
      </c>
      <c r="B82">
        <v>75</v>
      </c>
      <c r="C82">
        <v>192</v>
      </c>
    </row>
    <row r="83" spans="1:3">
      <c r="A83" t="s">
        <v>265</v>
      </c>
      <c r="B83">
        <v>76</v>
      </c>
      <c r="C83">
        <v>1955</v>
      </c>
    </row>
    <row r="84" spans="1:3">
      <c r="A84" t="s">
        <v>347</v>
      </c>
      <c r="B84">
        <v>77</v>
      </c>
      <c r="C84">
        <v>12100</v>
      </c>
    </row>
    <row r="85" spans="1:3">
      <c r="A85" t="s">
        <v>305</v>
      </c>
      <c r="B85">
        <v>78</v>
      </c>
      <c r="C85">
        <v>4584</v>
      </c>
    </row>
    <row r="86" spans="1:3">
      <c r="A86" t="s">
        <v>241</v>
      </c>
      <c r="B86">
        <v>79</v>
      </c>
      <c r="C86">
        <v>3035</v>
      </c>
    </row>
    <row r="87" spans="1:3">
      <c r="A87" t="s">
        <v>325</v>
      </c>
      <c r="B87">
        <v>80</v>
      </c>
      <c r="C87">
        <v>6906</v>
      </c>
    </row>
    <row r="88" spans="1:3">
      <c r="A88" t="s">
        <v>351</v>
      </c>
      <c r="B88">
        <v>81</v>
      </c>
      <c r="C88">
        <v>7852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2801"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16479-FCA6-4899-967D-6A9C79D04B28}">
  <sheetPr codeName="Sheet34">
    <tabColor theme="7" tint="0.59999389629810485"/>
  </sheetPr>
  <dimension ref="A5:C88"/>
  <sheetViews>
    <sheetView topLeftCell="A2" workbookViewId="0">
      <selection activeCell="E58" sqref="E58"/>
    </sheetView>
  </sheetViews>
  <sheetFormatPr defaultRowHeight="14.25"/>
  <sheetData>
    <row r="5" spans="1:3">
      <c r="A5" t="s">
        <v>6105</v>
      </c>
    </row>
    <row r="8" spans="1:3">
      <c r="A8" t="s">
        <v>333</v>
      </c>
      <c r="B8">
        <v>1</v>
      </c>
      <c r="C8">
        <v>684135</v>
      </c>
    </row>
    <row r="9" spans="1:3">
      <c r="A9" t="s">
        <v>243</v>
      </c>
      <c r="B9">
        <v>2</v>
      </c>
      <c r="C9">
        <v>110433</v>
      </c>
    </row>
    <row r="10" spans="1:3">
      <c r="A10" t="s">
        <v>367</v>
      </c>
      <c r="B10">
        <v>3</v>
      </c>
      <c r="C10">
        <v>230313</v>
      </c>
    </row>
    <row r="11" spans="1:3">
      <c r="A11" t="s">
        <v>269</v>
      </c>
      <c r="B11">
        <v>4</v>
      </c>
      <c r="C11">
        <v>31055</v>
      </c>
    </row>
    <row r="12" spans="1:3">
      <c r="A12" t="s">
        <v>289</v>
      </c>
      <c r="B12">
        <v>5</v>
      </c>
      <c r="C12">
        <v>122457</v>
      </c>
    </row>
    <row r="13" spans="1:3">
      <c r="A13" t="s">
        <v>345</v>
      </c>
      <c r="B13">
        <v>6</v>
      </c>
      <c r="C13">
        <v>2158111</v>
      </c>
    </row>
    <row r="14" spans="1:3">
      <c r="A14" t="s">
        <v>339</v>
      </c>
      <c r="B14">
        <v>7</v>
      </c>
      <c r="C14">
        <v>1158758</v>
      </c>
    </row>
    <row r="15" spans="1:3">
      <c r="A15" t="s">
        <v>279</v>
      </c>
      <c r="B15">
        <v>8</v>
      </c>
      <c r="C15">
        <v>40826</v>
      </c>
    </row>
    <row r="16" spans="1:3">
      <c r="A16" t="s">
        <v>375</v>
      </c>
      <c r="B16">
        <v>9</v>
      </c>
      <c r="C16">
        <v>475929</v>
      </c>
    </row>
    <row r="17" spans="1:3">
      <c r="A17" t="s">
        <v>381</v>
      </c>
      <c r="B17">
        <v>10</v>
      </c>
      <c r="C17">
        <v>502231</v>
      </c>
    </row>
    <row r="18" spans="1:3">
      <c r="A18" t="s">
        <v>357</v>
      </c>
      <c r="B18">
        <v>11</v>
      </c>
      <c r="C18">
        <v>70947</v>
      </c>
    </row>
    <row r="19" spans="1:3">
      <c r="A19" t="s">
        <v>257</v>
      </c>
      <c r="B19">
        <v>12</v>
      </c>
      <c r="C19">
        <v>17432</v>
      </c>
    </row>
    <row r="20" spans="1:3">
      <c r="A20" t="s">
        <v>249</v>
      </c>
      <c r="B20">
        <v>13</v>
      </c>
      <c r="C20">
        <v>22304</v>
      </c>
    </row>
    <row r="21" spans="1:3">
      <c r="A21" t="s">
        <v>349</v>
      </c>
      <c r="B21">
        <v>14</v>
      </c>
      <c r="C21">
        <v>118375</v>
      </c>
    </row>
    <row r="22" spans="1:3">
      <c r="A22" t="s">
        <v>335</v>
      </c>
      <c r="B22">
        <v>15</v>
      </c>
      <c r="C22">
        <v>138275</v>
      </c>
    </row>
    <row r="23" spans="1:3">
      <c r="A23" t="s">
        <v>361</v>
      </c>
      <c r="B23">
        <v>16</v>
      </c>
      <c r="C23">
        <v>948468</v>
      </c>
    </row>
    <row r="24" spans="1:3">
      <c r="A24" t="s">
        <v>379</v>
      </c>
      <c r="B24">
        <v>17</v>
      </c>
      <c r="C24">
        <v>239658</v>
      </c>
    </row>
    <row r="25" spans="1:3">
      <c r="A25" t="s">
        <v>299</v>
      </c>
      <c r="B25">
        <v>18</v>
      </c>
      <c r="C25">
        <v>54202</v>
      </c>
    </row>
    <row r="26" spans="1:3">
      <c r="A26" t="s">
        <v>291</v>
      </c>
      <c r="B26">
        <v>19</v>
      </c>
      <c r="C26">
        <v>176716</v>
      </c>
    </row>
    <row r="27" spans="1:3">
      <c r="A27" t="s">
        <v>373</v>
      </c>
      <c r="B27">
        <v>20</v>
      </c>
      <c r="C27">
        <v>427378</v>
      </c>
    </row>
    <row r="28" spans="1:3">
      <c r="A28" t="s">
        <v>237</v>
      </c>
      <c r="B28">
        <v>21</v>
      </c>
      <c r="C28">
        <v>124672</v>
      </c>
    </row>
    <row r="29" spans="1:3">
      <c r="A29" t="s">
        <v>385</v>
      </c>
      <c r="B29">
        <v>22</v>
      </c>
      <c r="C29">
        <v>165164</v>
      </c>
    </row>
    <row r="30" spans="1:3">
      <c r="A30" t="s">
        <v>259</v>
      </c>
      <c r="B30">
        <v>23</v>
      </c>
      <c r="C30">
        <v>133025</v>
      </c>
    </row>
    <row r="31" spans="1:3">
      <c r="A31" t="s">
        <v>273</v>
      </c>
      <c r="B31">
        <v>24</v>
      </c>
      <c r="C31">
        <v>61478</v>
      </c>
    </row>
    <row r="32" spans="1:3">
      <c r="A32" t="s">
        <v>275</v>
      </c>
      <c r="B32">
        <v>25</v>
      </c>
      <c r="C32">
        <v>121371</v>
      </c>
    </row>
    <row r="33" spans="1:3">
      <c r="A33" t="s">
        <v>359</v>
      </c>
      <c r="B33">
        <v>26</v>
      </c>
      <c r="C33">
        <v>297977</v>
      </c>
    </row>
    <row r="34" spans="1:3">
      <c r="A34" t="s">
        <v>245</v>
      </c>
      <c r="B34">
        <v>27</v>
      </c>
      <c r="C34">
        <v>540397</v>
      </c>
    </row>
    <row r="35" spans="1:3">
      <c r="A35" t="s">
        <v>283</v>
      </c>
      <c r="B35">
        <v>28</v>
      </c>
      <c r="C35">
        <v>95592</v>
      </c>
    </row>
    <row r="36" spans="1:3">
      <c r="A36" t="s">
        <v>277</v>
      </c>
      <c r="B36">
        <v>29</v>
      </c>
      <c r="C36">
        <v>25383</v>
      </c>
    </row>
    <row r="37" spans="1:3">
      <c r="A37" t="s">
        <v>247</v>
      </c>
      <c r="B37">
        <v>30</v>
      </c>
      <c r="C37">
        <v>9050</v>
      </c>
    </row>
    <row r="38" spans="1:3">
      <c r="A38" t="s">
        <v>329</v>
      </c>
      <c r="B38">
        <v>31</v>
      </c>
      <c r="C38">
        <v>509542</v>
      </c>
    </row>
    <row r="39" spans="1:3">
      <c r="A39" t="s">
        <v>337</v>
      </c>
      <c r="B39">
        <v>32</v>
      </c>
      <c r="C39">
        <v>184461</v>
      </c>
    </row>
    <row r="40" spans="1:3">
      <c r="A40" t="s">
        <v>331</v>
      </c>
      <c r="B40">
        <v>33</v>
      </c>
      <c r="C40">
        <v>647365</v>
      </c>
    </row>
    <row r="41" spans="1:3">
      <c r="A41" t="s">
        <v>389</v>
      </c>
      <c r="B41">
        <v>34</v>
      </c>
      <c r="C41">
        <v>4388118</v>
      </c>
    </row>
    <row r="42" spans="1:3">
      <c r="A42" t="s">
        <v>377</v>
      </c>
      <c r="B42">
        <v>35</v>
      </c>
      <c r="C42">
        <v>1495082</v>
      </c>
    </row>
    <row r="43" spans="1:3">
      <c r="A43" t="s">
        <v>267</v>
      </c>
      <c r="B43">
        <v>36</v>
      </c>
      <c r="C43">
        <v>45491</v>
      </c>
    </row>
    <row r="44" spans="1:3">
      <c r="A44" t="s">
        <v>301</v>
      </c>
      <c r="B44">
        <v>37</v>
      </c>
      <c r="C44">
        <v>134533</v>
      </c>
    </row>
    <row r="45" spans="1:3">
      <c r="A45" t="s">
        <v>313</v>
      </c>
      <c r="B45">
        <v>38</v>
      </c>
      <c r="C45">
        <v>392834</v>
      </c>
    </row>
    <row r="46" spans="1:3">
      <c r="A46" t="s">
        <v>383</v>
      </c>
      <c r="B46">
        <v>39</v>
      </c>
      <c r="C46">
        <v>137615</v>
      </c>
    </row>
    <row r="47" spans="1:3">
      <c r="A47" t="s">
        <v>315</v>
      </c>
      <c r="B47">
        <v>40</v>
      </c>
      <c r="C47">
        <v>70183</v>
      </c>
    </row>
    <row r="48" spans="1:3">
      <c r="A48" t="s">
        <v>355</v>
      </c>
      <c r="B48">
        <v>41</v>
      </c>
      <c r="C48">
        <v>420605</v>
      </c>
    </row>
    <row r="49" spans="1:3">
      <c r="A49" t="s">
        <v>343</v>
      </c>
      <c r="B49">
        <v>42</v>
      </c>
      <c r="C49">
        <v>746080</v>
      </c>
    </row>
    <row r="50" spans="1:3">
      <c r="A50" t="s">
        <v>365</v>
      </c>
      <c r="B50">
        <v>43</v>
      </c>
      <c r="C50">
        <v>215654</v>
      </c>
    </row>
    <row r="51" spans="1:3">
      <c r="A51" t="s">
        <v>261</v>
      </c>
      <c r="B51">
        <v>44</v>
      </c>
      <c r="C51">
        <v>185694</v>
      </c>
    </row>
    <row r="52" spans="1:3">
      <c r="A52" t="s">
        <v>369</v>
      </c>
      <c r="B52">
        <v>45</v>
      </c>
      <c r="C52">
        <v>611062</v>
      </c>
    </row>
    <row r="53" spans="1:3">
      <c r="A53" t="s">
        <v>327</v>
      </c>
      <c r="B53">
        <v>46</v>
      </c>
      <c r="C53">
        <v>246201</v>
      </c>
    </row>
    <row r="54" spans="1:3">
      <c r="A54" t="s">
        <v>235</v>
      </c>
      <c r="B54">
        <v>47</v>
      </c>
      <c r="C54">
        <v>76605</v>
      </c>
    </row>
    <row r="55" spans="1:3">
      <c r="A55" t="s">
        <v>371</v>
      </c>
      <c r="B55">
        <v>48</v>
      </c>
      <c r="C55">
        <v>528276</v>
      </c>
    </row>
    <row r="56" spans="1:3">
      <c r="A56" t="s">
        <v>251</v>
      </c>
      <c r="B56">
        <v>49</v>
      </c>
      <c r="C56">
        <v>33722</v>
      </c>
    </row>
    <row r="57" spans="1:3">
      <c r="A57" t="s">
        <v>317</v>
      </c>
      <c r="B57">
        <v>50</v>
      </c>
      <c r="C57">
        <v>126210</v>
      </c>
    </row>
    <row r="58" spans="1:3">
      <c r="A58" t="s">
        <v>319</v>
      </c>
      <c r="B58">
        <v>51</v>
      </c>
      <c r="C58">
        <v>110859</v>
      </c>
    </row>
    <row r="59" spans="1:3">
      <c r="A59" t="s">
        <v>285</v>
      </c>
      <c r="B59">
        <v>52</v>
      </c>
      <c r="C59">
        <v>144228</v>
      </c>
    </row>
    <row r="60" spans="1:3">
      <c r="A60" t="s">
        <v>281</v>
      </c>
      <c r="B60">
        <v>53</v>
      </c>
      <c r="C60">
        <v>83507</v>
      </c>
    </row>
    <row r="61" spans="1:3">
      <c r="A61" t="s">
        <v>353</v>
      </c>
      <c r="B61">
        <v>54</v>
      </c>
      <c r="C61">
        <v>299175</v>
      </c>
    </row>
    <row r="62" spans="1:3">
      <c r="A62" t="s">
        <v>295</v>
      </c>
      <c r="B62">
        <v>55</v>
      </c>
      <c r="C62">
        <v>379238</v>
      </c>
    </row>
    <row r="63" spans="1:3">
      <c r="A63" t="s">
        <v>229</v>
      </c>
      <c r="B63">
        <v>56</v>
      </c>
      <c r="C63">
        <v>20394</v>
      </c>
    </row>
    <row r="64" spans="1:3">
      <c r="A64" t="s">
        <v>297</v>
      </c>
      <c r="B64">
        <v>57</v>
      </c>
      <c r="C64">
        <v>61545</v>
      </c>
    </row>
    <row r="65" spans="1:3">
      <c r="A65" t="s">
        <v>311</v>
      </c>
      <c r="B65">
        <v>58</v>
      </c>
      <c r="C65">
        <v>165697</v>
      </c>
    </row>
    <row r="66" spans="1:3">
      <c r="A66" t="s">
        <v>387</v>
      </c>
      <c r="B66">
        <v>59</v>
      </c>
      <c r="C66">
        <v>278192</v>
      </c>
    </row>
    <row r="67" spans="1:3">
      <c r="A67" t="s">
        <v>293</v>
      </c>
      <c r="B67">
        <v>60</v>
      </c>
      <c r="C67">
        <v>186979</v>
      </c>
    </row>
    <row r="68" spans="1:3">
      <c r="A68" t="s">
        <v>287</v>
      </c>
      <c r="B68">
        <v>61</v>
      </c>
      <c r="C68">
        <v>209014</v>
      </c>
    </row>
    <row r="69" spans="1:3">
      <c r="A69" t="s">
        <v>255</v>
      </c>
      <c r="B69">
        <v>62</v>
      </c>
      <c r="C69">
        <v>9667</v>
      </c>
    </row>
    <row r="70" spans="1:3">
      <c r="A70" t="s">
        <v>239</v>
      </c>
      <c r="B70">
        <v>63</v>
      </c>
      <c r="C70">
        <v>255664</v>
      </c>
    </row>
    <row r="71" spans="1:3">
      <c r="A71" t="s">
        <v>363</v>
      </c>
      <c r="B71">
        <v>64</v>
      </c>
      <c r="C71">
        <v>141541</v>
      </c>
    </row>
    <row r="72" spans="1:3">
      <c r="A72" t="s">
        <v>253</v>
      </c>
      <c r="B72">
        <v>65</v>
      </c>
      <c r="C72">
        <v>76584</v>
      </c>
    </row>
    <row r="73" spans="1:3">
      <c r="A73" t="s">
        <v>309</v>
      </c>
      <c r="B73">
        <v>66</v>
      </c>
      <c r="C73">
        <v>108696</v>
      </c>
    </row>
    <row r="74" spans="1:3">
      <c r="A74" t="s">
        <v>307</v>
      </c>
      <c r="B74">
        <v>67</v>
      </c>
      <c r="C74">
        <v>159177</v>
      </c>
    </row>
    <row r="75" spans="1:3">
      <c r="A75" t="s">
        <v>321</v>
      </c>
      <c r="B75">
        <v>68</v>
      </c>
      <c r="C75">
        <v>130874</v>
      </c>
    </row>
    <row r="76" spans="1:3">
      <c r="A76" t="s">
        <v>271</v>
      </c>
      <c r="B76">
        <v>69</v>
      </c>
      <c r="C76">
        <v>15798</v>
      </c>
    </row>
    <row r="77" spans="1:3">
      <c r="A77" t="s">
        <v>341</v>
      </c>
      <c r="B77">
        <v>70</v>
      </c>
      <c r="C77">
        <v>93470</v>
      </c>
    </row>
    <row r="78" spans="1:3">
      <c r="A78" t="s">
        <v>323</v>
      </c>
      <c r="B78">
        <v>71</v>
      </c>
      <c r="C78">
        <v>69380</v>
      </c>
    </row>
    <row r="79" spans="1:3">
      <c r="A79" t="s">
        <v>233</v>
      </c>
      <c r="B79">
        <v>72</v>
      </c>
      <c r="C79">
        <v>45916</v>
      </c>
    </row>
    <row r="80" spans="1:3">
      <c r="A80" t="s">
        <v>231</v>
      </c>
      <c r="B80">
        <v>73</v>
      </c>
      <c r="C80">
        <v>29145</v>
      </c>
    </row>
    <row r="81" spans="1:3">
      <c r="A81" t="s">
        <v>303</v>
      </c>
      <c r="B81">
        <v>74</v>
      </c>
      <c r="C81">
        <v>52836</v>
      </c>
    </row>
    <row r="82" spans="1:3">
      <c r="A82" t="s">
        <v>263</v>
      </c>
      <c r="B82">
        <v>75</v>
      </c>
      <c r="C82">
        <v>19092</v>
      </c>
    </row>
    <row r="83" spans="1:3">
      <c r="A83" t="s">
        <v>265</v>
      </c>
      <c r="B83">
        <v>76</v>
      </c>
      <c r="C83">
        <v>28365</v>
      </c>
    </row>
    <row r="84" spans="1:3">
      <c r="A84" t="s">
        <v>347</v>
      </c>
      <c r="B84">
        <v>77</v>
      </c>
      <c r="C84">
        <v>68542</v>
      </c>
    </row>
    <row r="85" spans="1:3">
      <c r="A85" t="s">
        <v>305</v>
      </c>
      <c r="B85">
        <v>78</v>
      </c>
      <c r="C85">
        <v>67165</v>
      </c>
    </row>
    <row r="86" spans="1:3">
      <c r="A86" t="s">
        <v>241</v>
      </c>
      <c r="B86">
        <v>79</v>
      </c>
      <c r="C86">
        <v>48524</v>
      </c>
    </row>
    <row r="87" spans="1:3">
      <c r="A87" t="s">
        <v>325</v>
      </c>
      <c r="B87">
        <v>80</v>
      </c>
      <c r="C87">
        <v>172334</v>
      </c>
    </row>
    <row r="88" spans="1:3">
      <c r="A88" t="s">
        <v>351</v>
      </c>
      <c r="B88">
        <v>81</v>
      </c>
      <c r="C88">
        <v>115814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3825"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6AD51-7417-439B-A4FC-CD10941AFD87}">
  <sheetPr codeName="Sheet35">
    <tabColor theme="7" tint="0.59999389629810485"/>
  </sheetPr>
  <dimension ref="A5:C88"/>
  <sheetViews>
    <sheetView topLeftCell="A14" workbookViewId="0">
      <selection activeCell="C8" sqref="C8:C88"/>
    </sheetView>
  </sheetViews>
  <sheetFormatPr defaultRowHeight="14.25"/>
  <sheetData>
    <row r="5" spans="1:3">
      <c r="A5" t="s">
        <v>6106</v>
      </c>
    </row>
    <row r="8" spans="1:3">
      <c r="A8" t="s">
        <v>333</v>
      </c>
      <c r="B8">
        <v>1</v>
      </c>
      <c r="C8">
        <v>11392</v>
      </c>
    </row>
    <row r="9" spans="1:3">
      <c r="A9" t="s">
        <v>243</v>
      </c>
      <c r="B9">
        <v>2</v>
      </c>
      <c r="C9">
        <v>2740</v>
      </c>
    </row>
    <row r="10" spans="1:3">
      <c r="A10" t="s">
        <v>367</v>
      </c>
      <c r="B10">
        <v>3</v>
      </c>
      <c r="C10">
        <v>5183</v>
      </c>
    </row>
    <row r="11" spans="1:3">
      <c r="A11" t="s">
        <v>269</v>
      </c>
      <c r="B11">
        <v>4</v>
      </c>
      <c r="C11">
        <v>1726</v>
      </c>
    </row>
    <row r="12" spans="1:3">
      <c r="A12" t="s">
        <v>289</v>
      </c>
      <c r="B12">
        <v>5</v>
      </c>
      <c r="C12">
        <v>2575</v>
      </c>
    </row>
    <row r="13" spans="1:3">
      <c r="A13" t="s">
        <v>345</v>
      </c>
      <c r="B13">
        <v>6</v>
      </c>
      <c r="C13">
        <v>26405</v>
      </c>
    </row>
    <row r="14" spans="1:3">
      <c r="A14" t="s">
        <v>339</v>
      </c>
      <c r="B14">
        <v>7</v>
      </c>
      <c r="C14">
        <v>11370</v>
      </c>
    </row>
    <row r="15" spans="1:3">
      <c r="A15" t="s">
        <v>279</v>
      </c>
      <c r="B15">
        <v>8</v>
      </c>
      <c r="C15">
        <v>1446</v>
      </c>
    </row>
    <row r="16" spans="1:3">
      <c r="A16" t="s">
        <v>375</v>
      </c>
      <c r="B16">
        <v>9</v>
      </c>
      <c r="C16">
        <v>8297</v>
      </c>
    </row>
    <row r="17" spans="1:3">
      <c r="A17" t="s">
        <v>381</v>
      </c>
      <c r="B17">
        <v>10</v>
      </c>
      <c r="C17">
        <v>10896</v>
      </c>
    </row>
    <row r="18" spans="1:3">
      <c r="A18" t="s">
        <v>357</v>
      </c>
      <c r="B18">
        <v>11</v>
      </c>
      <c r="C18">
        <v>1597</v>
      </c>
    </row>
    <row r="19" spans="1:3">
      <c r="A19" t="s">
        <v>257</v>
      </c>
      <c r="B19">
        <v>12</v>
      </c>
      <c r="C19">
        <v>1057</v>
      </c>
    </row>
    <row r="20" spans="1:3">
      <c r="A20" t="s">
        <v>249</v>
      </c>
      <c r="B20">
        <v>13</v>
      </c>
      <c r="C20">
        <v>1198</v>
      </c>
    </row>
    <row r="21" spans="1:3">
      <c r="A21" t="s">
        <v>349</v>
      </c>
      <c r="B21">
        <v>14</v>
      </c>
      <c r="C21">
        <v>2243</v>
      </c>
    </row>
    <row r="22" spans="1:3">
      <c r="A22" t="s">
        <v>335</v>
      </c>
      <c r="B22">
        <v>15</v>
      </c>
      <c r="C22">
        <v>2130</v>
      </c>
    </row>
    <row r="23" spans="1:3">
      <c r="A23" t="s">
        <v>361</v>
      </c>
      <c r="B23">
        <v>16</v>
      </c>
      <c r="C23">
        <v>16697</v>
      </c>
    </row>
    <row r="24" spans="1:3">
      <c r="A24" t="s">
        <v>379</v>
      </c>
      <c r="B24">
        <v>17</v>
      </c>
      <c r="C24">
        <v>4532</v>
      </c>
    </row>
    <row r="25" spans="1:3">
      <c r="A25" t="s">
        <v>299</v>
      </c>
      <c r="B25">
        <v>18</v>
      </c>
      <c r="C25">
        <v>1731</v>
      </c>
    </row>
    <row r="26" spans="1:3">
      <c r="A26" t="s">
        <v>291</v>
      </c>
      <c r="B26">
        <v>19</v>
      </c>
      <c r="C26">
        <v>4246</v>
      </c>
    </row>
    <row r="27" spans="1:3">
      <c r="A27" t="s">
        <v>373</v>
      </c>
      <c r="B27">
        <v>20</v>
      </c>
      <c r="C27">
        <v>6705</v>
      </c>
    </row>
    <row r="28" spans="1:3">
      <c r="A28" t="s">
        <v>237</v>
      </c>
      <c r="B28">
        <v>21</v>
      </c>
      <c r="C28">
        <v>5582</v>
      </c>
    </row>
    <row r="29" spans="1:3">
      <c r="A29" t="s">
        <v>385</v>
      </c>
      <c r="B29">
        <v>22</v>
      </c>
      <c r="C29">
        <v>3547</v>
      </c>
    </row>
    <row r="30" spans="1:3">
      <c r="A30" t="s">
        <v>259</v>
      </c>
      <c r="B30">
        <v>23</v>
      </c>
      <c r="C30">
        <v>3307</v>
      </c>
    </row>
    <row r="31" spans="1:3">
      <c r="A31" t="s">
        <v>273</v>
      </c>
      <c r="B31">
        <v>24</v>
      </c>
      <c r="C31">
        <v>1527</v>
      </c>
    </row>
    <row r="32" spans="1:3">
      <c r="A32" t="s">
        <v>275</v>
      </c>
      <c r="B32">
        <v>25</v>
      </c>
      <c r="C32">
        <v>4097</v>
      </c>
    </row>
    <row r="33" spans="1:3">
      <c r="A33" t="s">
        <v>359</v>
      </c>
      <c r="B33">
        <v>26</v>
      </c>
      <c r="C33">
        <v>5845</v>
      </c>
    </row>
    <row r="34" spans="1:3">
      <c r="A34" t="s">
        <v>245</v>
      </c>
      <c r="B34">
        <v>27</v>
      </c>
      <c r="C34">
        <v>8186</v>
      </c>
    </row>
    <row r="35" spans="1:3">
      <c r="A35" t="s">
        <v>283</v>
      </c>
      <c r="B35">
        <v>28</v>
      </c>
      <c r="C35">
        <v>3821</v>
      </c>
    </row>
    <row r="36" spans="1:3">
      <c r="A36" t="s">
        <v>277</v>
      </c>
      <c r="B36">
        <v>29</v>
      </c>
      <c r="C36">
        <v>992</v>
      </c>
    </row>
    <row r="37" spans="1:3">
      <c r="A37" t="s">
        <v>247</v>
      </c>
      <c r="B37">
        <v>30</v>
      </c>
      <c r="C37">
        <v>754</v>
      </c>
    </row>
    <row r="38" spans="1:3">
      <c r="A38" t="s">
        <v>329</v>
      </c>
      <c r="B38">
        <v>31</v>
      </c>
      <c r="C38">
        <v>7606</v>
      </c>
    </row>
    <row r="39" spans="1:3">
      <c r="A39" t="s">
        <v>337</v>
      </c>
      <c r="B39">
        <v>32</v>
      </c>
      <c r="C39">
        <v>3151</v>
      </c>
    </row>
    <row r="40" spans="1:3">
      <c r="A40" t="s">
        <v>331</v>
      </c>
      <c r="B40">
        <v>33</v>
      </c>
      <c r="C40">
        <v>9388</v>
      </c>
    </row>
    <row r="41" spans="1:3">
      <c r="A41" t="s">
        <v>389</v>
      </c>
      <c r="B41">
        <v>34</v>
      </c>
      <c r="C41">
        <v>63371</v>
      </c>
    </row>
    <row r="42" spans="1:3">
      <c r="A42" t="s">
        <v>377</v>
      </c>
      <c r="B42">
        <v>35</v>
      </c>
      <c r="C42">
        <v>27567</v>
      </c>
    </row>
    <row r="43" spans="1:3">
      <c r="A43" t="s">
        <v>267</v>
      </c>
      <c r="B43">
        <v>36</v>
      </c>
      <c r="C43">
        <v>1477</v>
      </c>
    </row>
    <row r="44" spans="1:3">
      <c r="A44" t="s">
        <v>301</v>
      </c>
      <c r="B44">
        <v>37</v>
      </c>
      <c r="C44">
        <v>3781</v>
      </c>
    </row>
    <row r="45" spans="1:3">
      <c r="A45" t="s">
        <v>313</v>
      </c>
      <c r="B45">
        <v>38</v>
      </c>
      <c r="C45">
        <v>6981</v>
      </c>
    </row>
    <row r="46" spans="1:3">
      <c r="A46" t="s">
        <v>383</v>
      </c>
      <c r="B46">
        <v>39</v>
      </c>
      <c r="C46">
        <v>2939</v>
      </c>
    </row>
    <row r="47" spans="1:3">
      <c r="A47" t="s">
        <v>315</v>
      </c>
      <c r="B47">
        <v>40</v>
      </c>
      <c r="C47">
        <v>1633</v>
      </c>
    </row>
    <row r="48" spans="1:3">
      <c r="A48" t="s">
        <v>355</v>
      </c>
      <c r="B48">
        <v>41</v>
      </c>
      <c r="C48">
        <v>8712</v>
      </c>
    </row>
    <row r="49" spans="1:3">
      <c r="A49" t="s">
        <v>343</v>
      </c>
      <c r="B49">
        <v>42</v>
      </c>
      <c r="C49">
        <v>11876</v>
      </c>
    </row>
    <row r="50" spans="1:3">
      <c r="A50" t="s">
        <v>365</v>
      </c>
      <c r="B50">
        <v>43</v>
      </c>
      <c r="C50">
        <v>4735</v>
      </c>
    </row>
    <row r="51" spans="1:3">
      <c r="A51" t="s">
        <v>261</v>
      </c>
      <c r="B51">
        <v>44</v>
      </c>
      <c r="C51">
        <v>4318</v>
      </c>
    </row>
    <row r="52" spans="1:3">
      <c r="A52" t="s">
        <v>369</v>
      </c>
      <c r="B52">
        <v>45</v>
      </c>
      <c r="C52">
        <v>9936</v>
      </c>
    </row>
    <row r="53" spans="1:3">
      <c r="A53" t="s">
        <v>327</v>
      </c>
      <c r="B53">
        <v>46</v>
      </c>
      <c r="C53">
        <v>5165</v>
      </c>
    </row>
    <row r="54" spans="1:3">
      <c r="A54" t="s">
        <v>235</v>
      </c>
      <c r="B54">
        <v>47</v>
      </c>
      <c r="C54">
        <v>2729</v>
      </c>
    </row>
    <row r="55" spans="1:3">
      <c r="A55" t="s">
        <v>371</v>
      </c>
      <c r="B55">
        <v>48</v>
      </c>
      <c r="C55">
        <v>5856</v>
      </c>
    </row>
    <row r="56" spans="1:3">
      <c r="A56" t="s">
        <v>251</v>
      </c>
      <c r="B56">
        <v>49</v>
      </c>
      <c r="C56">
        <v>1362</v>
      </c>
    </row>
    <row r="57" spans="1:3">
      <c r="A57" t="s">
        <v>317</v>
      </c>
      <c r="B57">
        <v>50</v>
      </c>
      <c r="C57">
        <v>1998</v>
      </c>
    </row>
    <row r="58" spans="1:3">
      <c r="A58" t="s">
        <v>319</v>
      </c>
      <c r="B58">
        <v>51</v>
      </c>
      <c r="C58">
        <v>2156</v>
      </c>
    </row>
    <row r="59" spans="1:3">
      <c r="A59" t="s">
        <v>285</v>
      </c>
      <c r="B59">
        <v>52</v>
      </c>
      <c r="C59">
        <v>5436</v>
      </c>
    </row>
    <row r="60" spans="1:3">
      <c r="A60" t="s">
        <v>281</v>
      </c>
      <c r="B60">
        <v>53</v>
      </c>
      <c r="C60">
        <v>2452</v>
      </c>
    </row>
    <row r="61" spans="1:3">
      <c r="A61" t="s">
        <v>353</v>
      </c>
      <c r="B61">
        <v>54</v>
      </c>
      <c r="C61">
        <v>6195</v>
      </c>
    </row>
    <row r="62" spans="1:3">
      <c r="A62" t="s">
        <v>295</v>
      </c>
      <c r="B62">
        <v>55</v>
      </c>
      <c r="C62">
        <v>8775</v>
      </c>
    </row>
    <row r="63" spans="1:3">
      <c r="A63" t="s">
        <v>229</v>
      </c>
      <c r="B63">
        <v>56</v>
      </c>
      <c r="C63">
        <v>1056</v>
      </c>
    </row>
    <row r="64" spans="1:3">
      <c r="A64" t="s">
        <v>297</v>
      </c>
      <c r="B64">
        <v>57</v>
      </c>
      <c r="C64">
        <v>2043</v>
      </c>
    </row>
    <row r="65" spans="1:3">
      <c r="A65" t="s">
        <v>311</v>
      </c>
      <c r="B65">
        <v>58</v>
      </c>
      <c r="C65">
        <v>4302</v>
      </c>
    </row>
    <row r="66" spans="1:3">
      <c r="A66" t="s">
        <v>387</v>
      </c>
      <c r="B66">
        <v>59</v>
      </c>
      <c r="C66">
        <v>5659</v>
      </c>
    </row>
    <row r="67" spans="1:3">
      <c r="A67" t="s">
        <v>293</v>
      </c>
      <c r="B67">
        <v>60</v>
      </c>
      <c r="C67">
        <v>4559</v>
      </c>
    </row>
    <row r="68" spans="1:3">
      <c r="A68" t="s">
        <v>287</v>
      </c>
      <c r="B68">
        <v>61</v>
      </c>
      <c r="C68">
        <v>5192</v>
      </c>
    </row>
    <row r="69" spans="1:3">
      <c r="A69" t="s">
        <v>255</v>
      </c>
      <c r="B69">
        <v>62</v>
      </c>
      <c r="C69">
        <v>613</v>
      </c>
    </row>
    <row r="70" spans="1:3">
      <c r="A70" t="s">
        <v>239</v>
      </c>
      <c r="B70">
        <v>63</v>
      </c>
      <c r="C70">
        <v>6449</v>
      </c>
    </row>
    <row r="71" spans="1:3">
      <c r="A71" t="s">
        <v>363</v>
      </c>
      <c r="B71">
        <v>64</v>
      </c>
      <c r="C71">
        <v>2727</v>
      </c>
    </row>
    <row r="72" spans="1:3">
      <c r="A72" t="s">
        <v>253</v>
      </c>
      <c r="B72">
        <v>65</v>
      </c>
      <c r="C72">
        <v>3237</v>
      </c>
    </row>
    <row r="73" spans="1:3">
      <c r="A73" t="s">
        <v>309</v>
      </c>
      <c r="B73">
        <v>66</v>
      </c>
      <c r="C73">
        <v>3092</v>
      </c>
    </row>
    <row r="74" spans="1:3">
      <c r="A74" t="s">
        <v>307</v>
      </c>
      <c r="B74">
        <v>67</v>
      </c>
      <c r="C74">
        <v>4311</v>
      </c>
    </row>
    <row r="75" spans="1:3">
      <c r="A75" t="s">
        <v>321</v>
      </c>
      <c r="B75">
        <v>68</v>
      </c>
      <c r="C75">
        <v>2091</v>
      </c>
    </row>
    <row r="76" spans="1:3">
      <c r="A76" t="s">
        <v>271</v>
      </c>
      <c r="B76">
        <v>69</v>
      </c>
      <c r="C76">
        <v>479</v>
      </c>
    </row>
    <row r="77" spans="1:3">
      <c r="A77" t="s">
        <v>341</v>
      </c>
      <c r="B77">
        <v>70</v>
      </c>
      <c r="C77">
        <v>1506</v>
      </c>
    </row>
    <row r="78" spans="1:3">
      <c r="A78" t="s">
        <v>323</v>
      </c>
      <c r="B78">
        <v>71</v>
      </c>
      <c r="C78">
        <v>1933</v>
      </c>
    </row>
    <row r="79" spans="1:3">
      <c r="A79" t="s">
        <v>233</v>
      </c>
      <c r="B79">
        <v>72</v>
      </c>
      <c r="C79">
        <v>1854</v>
      </c>
    </row>
    <row r="80" spans="1:3">
      <c r="A80" t="s">
        <v>231</v>
      </c>
      <c r="B80">
        <v>73</v>
      </c>
      <c r="C80">
        <v>1284</v>
      </c>
    </row>
    <row r="81" spans="1:3">
      <c r="A81" t="s">
        <v>303</v>
      </c>
      <c r="B81">
        <v>74</v>
      </c>
      <c r="C81">
        <v>1570</v>
      </c>
    </row>
    <row r="82" spans="1:3">
      <c r="A82" t="s">
        <v>263</v>
      </c>
      <c r="B82">
        <v>75</v>
      </c>
      <c r="C82">
        <v>659</v>
      </c>
    </row>
    <row r="83" spans="1:3">
      <c r="A83" t="s">
        <v>265</v>
      </c>
      <c r="B83">
        <v>76</v>
      </c>
      <c r="C83">
        <v>782</v>
      </c>
    </row>
    <row r="84" spans="1:3">
      <c r="A84" t="s">
        <v>347</v>
      </c>
      <c r="B84">
        <v>77</v>
      </c>
      <c r="C84">
        <v>1571</v>
      </c>
    </row>
    <row r="85" spans="1:3">
      <c r="A85" t="s">
        <v>305</v>
      </c>
      <c r="B85">
        <v>78</v>
      </c>
      <c r="C85">
        <v>1752</v>
      </c>
    </row>
    <row r="86" spans="1:3">
      <c r="A86" t="s">
        <v>241</v>
      </c>
      <c r="B86">
        <v>79</v>
      </c>
      <c r="C86">
        <v>848</v>
      </c>
    </row>
    <row r="87" spans="1:3">
      <c r="A87" t="s">
        <v>325</v>
      </c>
      <c r="B87">
        <v>80</v>
      </c>
      <c r="C87">
        <v>2568</v>
      </c>
    </row>
    <row r="88" spans="1:3">
      <c r="A88" t="s">
        <v>351</v>
      </c>
      <c r="B88">
        <v>81</v>
      </c>
      <c r="C88">
        <v>2385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4849"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8F887-ACB2-4FCD-BB07-9F634153D0B1}">
  <sheetPr codeName="Sheet36">
    <tabColor theme="7" tint="0.59999389629810485"/>
  </sheetPr>
  <dimension ref="A5:C88"/>
  <sheetViews>
    <sheetView workbookViewId="0">
      <selection activeCell="E63" sqref="E63"/>
    </sheetView>
  </sheetViews>
  <sheetFormatPr defaultRowHeight="14.25"/>
  <sheetData>
    <row r="5" spans="1:3">
      <c r="A5" t="s">
        <v>6107</v>
      </c>
    </row>
    <row r="8" spans="1:3">
      <c r="A8" t="s">
        <v>333</v>
      </c>
      <c r="B8">
        <v>1</v>
      </c>
      <c r="C8">
        <v>2931</v>
      </c>
    </row>
    <row r="9" spans="1:3">
      <c r="A9" t="s">
        <v>243</v>
      </c>
      <c r="B9">
        <v>2</v>
      </c>
      <c r="C9">
        <v>1042</v>
      </c>
    </row>
    <row r="10" spans="1:3">
      <c r="A10" t="s">
        <v>367</v>
      </c>
      <c r="B10">
        <v>3</v>
      </c>
      <c r="C10">
        <v>1956</v>
      </c>
    </row>
    <row r="11" spans="1:3">
      <c r="A11" t="s">
        <v>269</v>
      </c>
      <c r="B11">
        <v>4</v>
      </c>
      <c r="C11">
        <v>1144</v>
      </c>
    </row>
    <row r="12" spans="1:3">
      <c r="A12" t="s">
        <v>289</v>
      </c>
      <c r="B12">
        <v>5</v>
      </c>
      <c r="C12">
        <v>1018</v>
      </c>
    </row>
    <row r="13" spans="1:3">
      <c r="A13" t="s">
        <v>345</v>
      </c>
      <c r="B13">
        <v>6</v>
      </c>
      <c r="C13">
        <v>7134</v>
      </c>
    </row>
    <row r="14" spans="1:3">
      <c r="A14" t="s">
        <v>339</v>
      </c>
      <c r="B14">
        <v>7</v>
      </c>
      <c r="C14">
        <v>4287</v>
      </c>
    </row>
    <row r="15" spans="1:3">
      <c r="A15" t="s">
        <v>279</v>
      </c>
      <c r="B15">
        <v>8</v>
      </c>
      <c r="C15">
        <v>239</v>
      </c>
    </row>
    <row r="16" spans="1:3">
      <c r="A16" t="s">
        <v>375</v>
      </c>
      <c r="B16">
        <v>9</v>
      </c>
      <c r="C16">
        <v>3259</v>
      </c>
    </row>
    <row r="17" spans="1:3">
      <c r="A17" t="s">
        <v>381</v>
      </c>
      <c r="B17">
        <v>10</v>
      </c>
      <c r="C17">
        <v>3020</v>
      </c>
    </row>
    <row r="18" spans="1:3">
      <c r="A18" t="s">
        <v>357</v>
      </c>
      <c r="B18">
        <v>11</v>
      </c>
      <c r="C18">
        <v>625</v>
      </c>
    </row>
    <row r="19" spans="1:3">
      <c r="A19" t="s">
        <v>257</v>
      </c>
      <c r="B19">
        <v>12</v>
      </c>
      <c r="C19">
        <v>756</v>
      </c>
    </row>
    <row r="20" spans="1:3">
      <c r="A20" t="s">
        <v>249</v>
      </c>
      <c r="B20">
        <v>13</v>
      </c>
      <c r="C20">
        <v>845</v>
      </c>
    </row>
    <row r="21" spans="1:3">
      <c r="A21" t="s">
        <v>349</v>
      </c>
      <c r="B21">
        <v>14</v>
      </c>
      <c r="C21">
        <v>601</v>
      </c>
    </row>
    <row r="22" spans="1:3">
      <c r="A22" t="s">
        <v>335</v>
      </c>
      <c r="B22">
        <v>15</v>
      </c>
      <c r="C22">
        <v>920</v>
      </c>
    </row>
    <row r="23" spans="1:3">
      <c r="A23" t="s">
        <v>361</v>
      </c>
      <c r="B23">
        <v>16</v>
      </c>
      <c r="C23">
        <v>4227</v>
      </c>
    </row>
    <row r="24" spans="1:3">
      <c r="A24" t="s">
        <v>379</v>
      </c>
      <c r="B24">
        <v>17</v>
      </c>
      <c r="C24">
        <v>873</v>
      </c>
    </row>
    <row r="25" spans="1:3">
      <c r="A25" t="s">
        <v>299</v>
      </c>
      <c r="B25">
        <v>18</v>
      </c>
      <c r="C25">
        <v>423</v>
      </c>
    </row>
    <row r="26" spans="1:3">
      <c r="A26" t="s">
        <v>291</v>
      </c>
      <c r="B26">
        <v>19</v>
      </c>
      <c r="C26">
        <v>1535</v>
      </c>
    </row>
    <row r="27" spans="1:3">
      <c r="A27" t="s">
        <v>373</v>
      </c>
      <c r="B27">
        <v>20</v>
      </c>
      <c r="C27">
        <v>2709</v>
      </c>
    </row>
    <row r="28" spans="1:3">
      <c r="A28" t="s">
        <v>237</v>
      </c>
      <c r="B28">
        <v>21</v>
      </c>
      <c r="C28">
        <v>3349</v>
      </c>
    </row>
    <row r="29" spans="1:3">
      <c r="A29" t="s">
        <v>385</v>
      </c>
      <c r="B29">
        <v>22</v>
      </c>
      <c r="C29">
        <v>726</v>
      </c>
    </row>
    <row r="30" spans="1:3">
      <c r="A30" t="s">
        <v>259</v>
      </c>
      <c r="B30">
        <v>23</v>
      </c>
      <c r="C30">
        <v>1554</v>
      </c>
    </row>
    <row r="31" spans="1:3">
      <c r="A31" t="s">
        <v>273</v>
      </c>
      <c r="B31">
        <v>24</v>
      </c>
      <c r="C31">
        <v>673</v>
      </c>
    </row>
    <row r="32" spans="1:3">
      <c r="A32" t="s">
        <v>275</v>
      </c>
      <c r="B32">
        <v>25</v>
      </c>
      <c r="C32">
        <v>1746</v>
      </c>
    </row>
    <row r="33" spans="1:3">
      <c r="A33" t="s">
        <v>359</v>
      </c>
      <c r="B33">
        <v>26</v>
      </c>
      <c r="C33">
        <v>2269</v>
      </c>
    </row>
    <row r="34" spans="1:3">
      <c r="A34" t="s">
        <v>245</v>
      </c>
      <c r="B34">
        <v>27</v>
      </c>
      <c r="C34">
        <v>4097</v>
      </c>
    </row>
    <row r="35" spans="1:3">
      <c r="A35" t="s">
        <v>283</v>
      </c>
      <c r="B35">
        <v>28</v>
      </c>
      <c r="C35">
        <v>677</v>
      </c>
    </row>
    <row r="36" spans="1:3">
      <c r="A36" t="s">
        <v>277</v>
      </c>
      <c r="B36">
        <v>29</v>
      </c>
      <c r="C36">
        <v>296</v>
      </c>
    </row>
    <row r="37" spans="1:3">
      <c r="A37" t="s">
        <v>247</v>
      </c>
      <c r="B37">
        <v>30</v>
      </c>
      <c r="C37">
        <v>385</v>
      </c>
    </row>
    <row r="38" spans="1:3">
      <c r="A38" t="s">
        <v>329</v>
      </c>
      <c r="B38">
        <v>31</v>
      </c>
      <c r="C38">
        <v>3955</v>
      </c>
    </row>
    <row r="39" spans="1:3">
      <c r="A39" t="s">
        <v>337</v>
      </c>
      <c r="B39">
        <v>32</v>
      </c>
      <c r="C39">
        <v>1253</v>
      </c>
    </row>
    <row r="40" spans="1:3">
      <c r="A40" t="s">
        <v>331</v>
      </c>
      <c r="B40">
        <v>33</v>
      </c>
      <c r="C40">
        <v>3826</v>
      </c>
    </row>
    <row r="41" spans="1:3">
      <c r="A41" t="s">
        <v>389</v>
      </c>
      <c r="B41">
        <v>34</v>
      </c>
      <c r="C41">
        <v>10467</v>
      </c>
    </row>
    <row r="42" spans="1:3">
      <c r="A42" t="s">
        <v>377</v>
      </c>
      <c r="B42">
        <v>35</v>
      </c>
      <c r="C42">
        <v>6277</v>
      </c>
    </row>
    <row r="43" spans="1:3">
      <c r="A43" t="s">
        <v>267</v>
      </c>
      <c r="B43">
        <v>36</v>
      </c>
      <c r="C43">
        <v>587</v>
      </c>
    </row>
    <row r="44" spans="1:3">
      <c r="A44" t="s">
        <v>301</v>
      </c>
      <c r="B44">
        <v>37</v>
      </c>
      <c r="C44">
        <v>631</v>
      </c>
    </row>
    <row r="45" spans="1:3">
      <c r="A45" t="s">
        <v>313</v>
      </c>
      <c r="B45">
        <v>38</v>
      </c>
      <c r="C45">
        <v>4057</v>
      </c>
    </row>
    <row r="46" spans="1:3">
      <c r="A46" t="s">
        <v>383</v>
      </c>
      <c r="B46">
        <v>39</v>
      </c>
      <c r="C46">
        <v>685</v>
      </c>
    </row>
    <row r="47" spans="1:3">
      <c r="A47" t="s">
        <v>315</v>
      </c>
      <c r="B47">
        <v>40</v>
      </c>
      <c r="C47">
        <v>655</v>
      </c>
    </row>
    <row r="48" spans="1:3">
      <c r="A48" t="s">
        <v>355</v>
      </c>
      <c r="B48">
        <v>41</v>
      </c>
      <c r="C48">
        <v>1629</v>
      </c>
    </row>
    <row r="49" spans="1:3">
      <c r="A49" t="s">
        <v>343</v>
      </c>
      <c r="B49">
        <v>42</v>
      </c>
      <c r="C49">
        <v>2957</v>
      </c>
    </row>
    <row r="50" spans="1:3">
      <c r="A50" t="s">
        <v>365</v>
      </c>
      <c r="B50">
        <v>43</v>
      </c>
      <c r="C50">
        <v>1135</v>
      </c>
    </row>
    <row r="51" spans="1:3">
      <c r="A51" t="s">
        <v>261</v>
      </c>
      <c r="B51">
        <v>44</v>
      </c>
      <c r="C51">
        <v>1912</v>
      </c>
    </row>
    <row r="52" spans="1:3">
      <c r="A52" t="s">
        <v>369</v>
      </c>
      <c r="B52">
        <v>45</v>
      </c>
      <c r="C52">
        <v>3011</v>
      </c>
    </row>
    <row r="53" spans="1:3">
      <c r="A53" t="s">
        <v>327</v>
      </c>
      <c r="B53">
        <v>46</v>
      </c>
      <c r="C53">
        <v>1602</v>
      </c>
    </row>
    <row r="54" spans="1:3">
      <c r="A54" t="s">
        <v>235</v>
      </c>
      <c r="B54">
        <v>47</v>
      </c>
      <c r="C54">
        <v>1289</v>
      </c>
    </row>
    <row r="55" spans="1:3">
      <c r="A55" t="s">
        <v>371</v>
      </c>
      <c r="B55">
        <v>48</v>
      </c>
      <c r="C55">
        <v>1402</v>
      </c>
    </row>
    <row r="56" spans="1:3">
      <c r="A56" t="s">
        <v>251</v>
      </c>
      <c r="B56">
        <v>49</v>
      </c>
      <c r="C56">
        <v>783</v>
      </c>
    </row>
    <row r="57" spans="1:3">
      <c r="A57" t="s">
        <v>317</v>
      </c>
      <c r="B57">
        <v>50</v>
      </c>
      <c r="C57">
        <v>804</v>
      </c>
    </row>
    <row r="58" spans="1:3">
      <c r="A58" t="s">
        <v>319</v>
      </c>
      <c r="B58">
        <v>51</v>
      </c>
      <c r="C58">
        <v>1248</v>
      </c>
    </row>
    <row r="59" spans="1:3">
      <c r="A59" t="s">
        <v>285</v>
      </c>
      <c r="B59">
        <v>52</v>
      </c>
      <c r="C59">
        <v>2014</v>
      </c>
    </row>
    <row r="60" spans="1:3">
      <c r="A60" t="s">
        <v>281</v>
      </c>
      <c r="B60">
        <v>53</v>
      </c>
      <c r="C60">
        <v>541</v>
      </c>
    </row>
    <row r="61" spans="1:3">
      <c r="A61" t="s">
        <v>353</v>
      </c>
      <c r="B61">
        <v>54</v>
      </c>
      <c r="C61">
        <v>2328</v>
      </c>
    </row>
    <row r="62" spans="1:3">
      <c r="A62" t="s">
        <v>295</v>
      </c>
      <c r="B62">
        <v>55</v>
      </c>
      <c r="C62">
        <v>3047</v>
      </c>
    </row>
    <row r="63" spans="1:3">
      <c r="A63" t="s">
        <v>229</v>
      </c>
      <c r="B63">
        <v>56</v>
      </c>
      <c r="C63">
        <v>665</v>
      </c>
    </row>
    <row r="64" spans="1:3">
      <c r="A64" t="s">
        <v>297</v>
      </c>
      <c r="B64">
        <v>57</v>
      </c>
      <c r="C64">
        <v>630</v>
      </c>
    </row>
    <row r="65" spans="1:3">
      <c r="A65" t="s">
        <v>311</v>
      </c>
      <c r="B65">
        <v>58</v>
      </c>
      <c r="C65">
        <v>1714</v>
      </c>
    </row>
    <row r="66" spans="1:3">
      <c r="A66" t="s">
        <v>387</v>
      </c>
      <c r="B66">
        <v>59</v>
      </c>
      <c r="C66">
        <v>1578</v>
      </c>
    </row>
    <row r="67" spans="1:3">
      <c r="A67" t="s">
        <v>293</v>
      </c>
      <c r="B67">
        <v>60</v>
      </c>
      <c r="C67">
        <v>1687</v>
      </c>
    </row>
    <row r="68" spans="1:3">
      <c r="A68" t="s">
        <v>287</v>
      </c>
      <c r="B68">
        <v>61</v>
      </c>
      <c r="C68">
        <v>1294</v>
      </c>
    </row>
    <row r="69" spans="1:3">
      <c r="A69" t="s">
        <v>255</v>
      </c>
      <c r="B69">
        <v>62</v>
      </c>
      <c r="C69">
        <v>130</v>
      </c>
    </row>
    <row r="70" spans="1:3">
      <c r="A70" t="s">
        <v>239</v>
      </c>
      <c r="B70">
        <v>63</v>
      </c>
      <c r="C70">
        <v>2508</v>
      </c>
    </row>
    <row r="71" spans="1:3">
      <c r="A71" t="s">
        <v>363</v>
      </c>
      <c r="B71">
        <v>64</v>
      </c>
      <c r="C71">
        <v>1195</v>
      </c>
    </row>
    <row r="72" spans="1:3">
      <c r="A72" t="s">
        <v>253</v>
      </c>
      <c r="B72">
        <v>65</v>
      </c>
      <c r="C72">
        <v>1437</v>
      </c>
    </row>
    <row r="73" spans="1:3">
      <c r="A73" t="s">
        <v>309</v>
      </c>
      <c r="B73">
        <v>66</v>
      </c>
      <c r="C73">
        <v>842</v>
      </c>
    </row>
    <row r="74" spans="1:3">
      <c r="A74" t="s">
        <v>307</v>
      </c>
      <c r="B74">
        <v>67</v>
      </c>
      <c r="C74">
        <v>1013</v>
      </c>
    </row>
    <row r="75" spans="1:3">
      <c r="A75" t="s">
        <v>321</v>
      </c>
      <c r="B75">
        <v>68</v>
      </c>
      <c r="C75">
        <v>840</v>
      </c>
    </row>
    <row r="76" spans="1:3">
      <c r="A76" t="s">
        <v>271</v>
      </c>
      <c r="B76">
        <v>69</v>
      </c>
      <c r="C76">
        <v>202</v>
      </c>
    </row>
    <row r="77" spans="1:3">
      <c r="A77" t="s">
        <v>341</v>
      </c>
      <c r="B77">
        <v>70</v>
      </c>
      <c r="C77">
        <v>551</v>
      </c>
    </row>
    <row r="78" spans="1:3">
      <c r="A78" t="s">
        <v>323</v>
      </c>
      <c r="B78">
        <v>71</v>
      </c>
      <c r="C78">
        <v>891</v>
      </c>
    </row>
    <row r="79" spans="1:3">
      <c r="A79" t="s">
        <v>233</v>
      </c>
      <c r="B79">
        <v>72</v>
      </c>
      <c r="C79">
        <v>988</v>
      </c>
    </row>
    <row r="80" spans="1:3">
      <c r="A80" t="s">
        <v>231</v>
      </c>
      <c r="B80">
        <v>73</v>
      </c>
      <c r="C80">
        <v>740</v>
      </c>
    </row>
    <row r="81" spans="1:3">
      <c r="A81" t="s">
        <v>303</v>
      </c>
      <c r="B81">
        <v>74</v>
      </c>
      <c r="C81">
        <v>602</v>
      </c>
    </row>
    <row r="82" spans="1:3">
      <c r="A82" t="s">
        <v>263</v>
      </c>
      <c r="B82">
        <v>75</v>
      </c>
      <c r="C82">
        <v>181</v>
      </c>
    </row>
    <row r="83" spans="1:3">
      <c r="A83" t="s">
        <v>265</v>
      </c>
      <c r="B83">
        <v>76</v>
      </c>
      <c r="C83">
        <v>635</v>
      </c>
    </row>
    <row r="84" spans="1:3">
      <c r="A84" t="s">
        <v>347</v>
      </c>
      <c r="B84">
        <v>77</v>
      </c>
      <c r="C84">
        <v>335</v>
      </c>
    </row>
    <row r="85" spans="1:3">
      <c r="A85" t="s">
        <v>305</v>
      </c>
      <c r="B85">
        <v>78</v>
      </c>
      <c r="C85">
        <v>500</v>
      </c>
    </row>
    <row r="86" spans="1:3">
      <c r="A86" t="s">
        <v>241</v>
      </c>
      <c r="B86">
        <v>79</v>
      </c>
      <c r="C86">
        <v>468</v>
      </c>
    </row>
    <row r="87" spans="1:3">
      <c r="A87" t="s">
        <v>325</v>
      </c>
      <c r="B87">
        <v>80</v>
      </c>
      <c r="C87">
        <v>1471</v>
      </c>
    </row>
    <row r="88" spans="1:3">
      <c r="A88" t="s">
        <v>351</v>
      </c>
      <c r="B88">
        <v>81</v>
      </c>
      <c r="C88">
        <v>974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5873"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B6488-263B-44DB-A214-3E421A39326C}">
  <sheetPr codeName="Sheet37">
    <tabColor theme="7" tint="0.59999389629810485"/>
  </sheetPr>
  <dimension ref="A5:C88"/>
  <sheetViews>
    <sheetView workbookViewId="0">
      <selection activeCell="C8" sqref="C8:C88"/>
    </sheetView>
  </sheetViews>
  <sheetFormatPr defaultRowHeight="14.25"/>
  <sheetData>
    <row r="5" spans="1:3">
      <c r="A5" t="s">
        <v>6108</v>
      </c>
    </row>
    <row r="8" spans="1:3">
      <c r="A8" t="s">
        <v>333</v>
      </c>
      <c r="B8">
        <v>1</v>
      </c>
      <c r="C8">
        <v>2297</v>
      </c>
    </row>
    <row r="9" spans="1:3">
      <c r="A9" t="s">
        <v>243</v>
      </c>
      <c r="B9">
        <v>2</v>
      </c>
      <c r="C9">
        <v>655</v>
      </c>
    </row>
    <row r="10" spans="1:3">
      <c r="A10" t="s">
        <v>367</v>
      </c>
      <c r="B10">
        <v>3</v>
      </c>
      <c r="C10">
        <v>996</v>
      </c>
    </row>
    <row r="11" spans="1:3">
      <c r="A11" t="s">
        <v>269</v>
      </c>
      <c r="B11">
        <v>4</v>
      </c>
      <c r="C11">
        <v>1271</v>
      </c>
    </row>
    <row r="12" spans="1:3">
      <c r="A12" t="s">
        <v>289</v>
      </c>
      <c r="B12">
        <v>5</v>
      </c>
      <c r="C12">
        <v>475</v>
      </c>
    </row>
    <row r="13" spans="1:3">
      <c r="A13" t="s">
        <v>345</v>
      </c>
      <c r="B13">
        <v>6</v>
      </c>
      <c r="C13">
        <v>4691</v>
      </c>
    </row>
    <row r="14" spans="1:3">
      <c r="A14" t="s">
        <v>339</v>
      </c>
      <c r="B14">
        <v>7</v>
      </c>
      <c r="C14">
        <v>3019</v>
      </c>
    </row>
    <row r="15" spans="1:3">
      <c r="A15" t="s">
        <v>279</v>
      </c>
      <c r="B15">
        <v>8</v>
      </c>
      <c r="C15">
        <v>107</v>
      </c>
    </row>
    <row r="16" spans="1:3">
      <c r="A16" t="s">
        <v>375</v>
      </c>
      <c r="B16">
        <v>9</v>
      </c>
      <c r="C16">
        <v>2127</v>
      </c>
    </row>
    <row r="17" spans="1:3">
      <c r="A17" t="s">
        <v>381</v>
      </c>
      <c r="B17">
        <v>10</v>
      </c>
      <c r="C17">
        <v>2289</v>
      </c>
    </row>
    <row r="18" spans="1:3">
      <c r="A18" t="s">
        <v>357</v>
      </c>
      <c r="B18">
        <v>11</v>
      </c>
      <c r="C18">
        <v>388</v>
      </c>
    </row>
    <row r="19" spans="1:3">
      <c r="A19" t="s">
        <v>257</v>
      </c>
      <c r="B19">
        <v>12</v>
      </c>
      <c r="C19">
        <v>627</v>
      </c>
    </row>
    <row r="20" spans="1:3">
      <c r="A20" t="s">
        <v>249</v>
      </c>
      <c r="B20">
        <v>13</v>
      </c>
      <c r="C20">
        <v>584</v>
      </c>
    </row>
    <row r="21" spans="1:3">
      <c r="A21" t="s">
        <v>349</v>
      </c>
      <c r="B21">
        <v>14</v>
      </c>
      <c r="C21">
        <v>337</v>
      </c>
    </row>
    <row r="22" spans="1:3">
      <c r="A22" t="s">
        <v>335</v>
      </c>
      <c r="B22">
        <v>15</v>
      </c>
      <c r="C22">
        <v>390</v>
      </c>
    </row>
    <row r="23" spans="1:3">
      <c r="A23" t="s">
        <v>361</v>
      </c>
      <c r="B23">
        <v>16</v>
      </c>
      <c r="C23">
        <v>3359</v>
      </c>
    </row>
    <row r="24" spans="1:3">
      <c r="A24" t="s">
        <v>379</v>
      </c>
      <c r="B24">
        <v>17</v>
      </c>
      <c r="C24">
        <v>1117</v>
      </c>
    </row>
    <row r="25" spans="1:3">
      <c r="A25" t="s">
        <v>299</v>
      </c>
      <c r="B25">
        <v>18</v>
      </c>
      <c r="C25">
        <v>368</v>
      </c>
    </row>
    <row r="26" spans="1:3">
      <c r="A26" t="s">
        <v>291</v>
      </c>
      <c r="B26">
        <v>19</v>
      </c>
      <c r="C26">
        <v>868</v>
      </c>
    </row>
    <row r="27" spans="1:3">
      <c r="A27" t="s">
        <v>373</v>
      </c>
      <c r="B27">
        <v>20</v>
      </c>
      <c r="C27">
        <v>1813</v>
      </c>
    </row>
    <row r="28" spans="1:3">
      <c r="A28" t="s">
        <v>237</v>
      </c>
      <c r="B28">
        <v>21</v>
      </c>
      <c r="C28">
        <v>3014</v>
      </c>
    </row>
    <row r="29" spans="1:3">
      <c r="A29" t="s">
        <v>385</v>
      </c>
      <c r="B29">
        <v>22</v>
      </c>
      <c r="C29">
        <v>1073</v>
      </c>
    </row>
    <row r="30" spans="1:3">
      <c r="A30" t="s">
        <v>259</v>
      </c>
      <c r="B30">
        <v>23</v>
      </c>
      <c r="C30">
        <v>918</v>
      </c>
    </row>
    <row r="31" spans="1:3">
      <c r="A31" t="s">
        <v>273</v>
      </c>
      <c r="B31">
        <v>24</v>
      </c>
      <c r="C31">
        <v>925</v>
      </c>
    </row>
    <row r="32" spans="1:3">
      <c r="A32" t="s">
        <v>275</v>
      </c>
      <c r="B32">
        <v>25</v>
      </c>
      <c r="C32">
        <v>1419</v>
      </c>
    </row>
    <row r="33" spans="1:3">
      <c r="A33" t="s">
        <v>359</v>
      </c>
      <c r="B33">
        <v>26</v>
      </c>
      <c r="C33">
        <v>1923</v>
      </c>
    </row>
    <row r="34" spans="1:3">
      <c r="A34" t="s">
        <v>245</v>
      </c>
      <c r="B34">
        <v>27</v>
      </c>
      <c r="C34">
        <v>3250</v>
      </c>
    </row>
    <row r="35" spans="1:3">
      <c r="A35" t="s">
        <v>283</v>
      </c>
      <c r="B35">
        <v>28</v>
      </c>
      <c r="C35">
        <v>375</v>
      </c>
    </row>
    <row r="36" spans="1:3">
      <c r="A36" t="s">
        <v>277</v>
      </c>
      <c r="B36">
        <v>29</v>
      </c>
      <c r="C36">
        <v>169</v>
      </c>
    </row>
    <row r="37" spans="1:3">
      <c r="A37" t="s">
        <v>247</v>
      </c>
      <c r="B37">
        <v>30</v>
      </c>
      <c r="C37">
        <v>639</v>
      </c>
    </row>
    <row r="38" spans="1:3">
      <c r="A38" t="s">
        <v>329</v>
      </c>
      <c r="B38">
        <v>31</v>
      </c>
      <c r="C38">
        <v>2943</v>
      </c>
    </row>
    <row r="39" spans="1:3">
      <c r="A39" t="s">
        <v>337</v>
      </c>
      <c r="B39">
        <v>32</v>
      </c>
      <c r="C39">
        <v>832</v>
      </c>
    </row>
    <row r="40" spans="1:3">
      <c r="A40" t="s">
        <v>331</v>
      </c>
      <c r="B40">
        <v>33</v>
      </c>
      <c r="C40">
        <v>2746</v>
      </c>
    </row>
    <row r="41" spans="1:3">
      <c r="A41" t="s">
        <v>389</v>
      </c>
      <c r="B41">
        <v>34</v>
      </c>
      <c r="C41">
        <v>9753</v>
      </c>
    </row>
    <row r="42" spans="1:3">
      <c r="A42" t="s">
        <v>377</v>
      </c>
      <c r="B42">
        <v>35</v>
      </c>
      <c r="C42">
        <v>7948</v>
      </c>
    </row>
    <row r="43" spans="1:3">
      <c r="A43" t="s">
        <v>267</v>
      </c>
      <c r="B43">
        <v>36</v>
      </c>
      <c r="C43">
        <v>572</v>
      </c>
    </row>
    <row r="44" spans="1:3">
      <c r="A44" t="s">
        <v>301</v>
      </c>
      <c r="B44">
        <v>37</v>
      </c>
      <c r="C44">
        <v>468</v>
      </c>
    </row>
    <row r="45" spans="1:3">
      <c r="A45" t="s">
        <v>313</v>
      </c>
      <c r="B45">
        <v>38</v>
      </c>
      <c r="C45">
        <v>2687</v>
      </c>
    </row>
    <row r="46" spans="1:3">
      <c r="A46" t="s">
        <v>383</v>
      </c>
      <c r="B46">
        <v>39</v>
      </c>
      <c r="C46">
        <v>1261</v>
      </c>
    </row>
    <row r="47" spans="1:3">
      <c r="A47" t="s">
        <v>315</v>
      </c>
      <c r="B47">
        <v>40</v>
      </c>
      <c r="C47">
        <v>426</v>
      </c>
    </row>
    <row r="48" spans="1:3">
      <c r="A48" t="s">
        <v>355</v>
      </c>
      <c r="B48">
        <v>41</v>
      </c>
      <c r="C48">
        <v>1383</v>
      </c>
    </row>
    <row r="49" spans="1:3">
      <c r="A49" t="s">
        <v>343</v>
      </c>
      <c r="B49">
        <v>42</v>
      </c>
      <c r="C49">
        <v>1904</v>
      </c>
    </row>
    <row r="50" spans="1:3">
      <c r="A50" t="s">
        <v>365</v>
      </c>
      <c r="B50">
        <v>43</v>
      </c>
      <c r="C50">
        <v>1005</v>
      </c>
    </row>
    <row r="51" spans="1:3">
      <c r="A51" t="s">
        <v>261</v>
      </c>
      <c r="B51">
        <v>44</v>
      </c>
      <c r="C51">
        <v>1062</v>
      </c>
    </row>
    <row r="52" spans="1:3">
      <c r="A52" t="s">
        <v>369</v>
      </c>
      <c r="B52">
        <v>45</v>
      </c>
      <c r="C52">
        <v>2064</v>
      </c>
    </row>
    <row r="53" spans="1:3">
      <c r="A53" t="s">
        <v>327</v>
      </c>
      <c r="B53">
        <v>46</v>
      </c>
      <c r="C53">
        <v>778</v>
      </c>
    </row>
    <row r="54" spans="1:3">
      <c r="A54" t="s">
        <v>235</v>
      </c>
      <c r="B54">
        <v>47</v>
      </c>
      <c r="C54">
        <v>1143</v>
      </c>
    </row>
    <row r="55" spans="1:3">
      <c r="A55" t="s">
        <v>371</v>
      </c>
      <c r="B55">
        <v>48</v>
      </c>
      <c r="C55">
        <v>1231</v>
      </c>
    </row>
    <row r="56" spans="1:3">
      <c r="A56" t="s">
        <v>251</v>
      </c>
      <c r="B56">
        <v>49</v>
      </c>
      <c r="C56">
        <v>454</v>
      </c>
    </row>
    <row r="57" spans="1:3">
      <c r="A57" t="s">
        <v>317</v>
      </c>
      <c r="B57">
        <v>50</v>
      </c>
      <c r="C57">
        <v>594</v>
      </c>
    </row>
    <row r="58" spans="1:3">
      <c r="A58" t="s">
        <v>319</v>
      </c>
      <c r="B58">
        <v>51</v>
      </c>
      <c r="C58">
        <v>585</v>
      </c>
    </row>
    <row r="59" spans="1:3">
      <c r="A59" t="s">
        <v>285</v>
      </c>
      <c r="B59">
        <v>52</v>
      </c>
      <c r="C59">
        <v>865</v>
      </c>
    </row>
    <row r="60" spans="1:3">
      <c r="A60" t="s">
        <v>281</v>
      </c>
      <c r="B60">
        <v>53</v>
      </c>
      <c r="C60">
        <v>310</v>
      </c>
    </row>
    <row r="61" spans="1:3">
      <c r="A61" t="s">
        <v>353</v>
      </c>
      <c r="B61">
        <v>54</v>
      </c>
      <c r="C61">
        <v>1368</v>
      </c>
    </row>
    <row r="62" spans="1:3">
      <c r="A62" t="s">
        <v>295</v>
      </c>
      <c r="B62">
        <v>55</v>
      </c>
      <c r="C62">
        <v>2301</v>
      </c>
    </row>
    <row r="63" spans="1:3">
      <c r="A63" t="s">
        <v>229</v>
      </c>
      <c r="B63">
        <v>56</v>
      </c>
      <c r="C63">
        <v>747</v>
      </c>
    </row>
    <row r="64" spans="1:3">
      <c r="A64" t="s">
        <v>297</v>
      </c>
      <c r="B64">
        <v>57</v>
      </c>
      <c r="C64">
        <v>299</v>
      </c>
    </row>
    <row r="65" spans="1:3">
      <c r="A65" t="s">
        <v>311</v>
      </c>
      <c r="B65">
        <v>58</v>
      </c>
      <c r="C65">
        <v>1309</v>
      </c>
    </row>
    <row r="66" spans="1:3">
      <c r="A66" t="s">
        <v>387</v>
      </c>
      <c r="B66">
        <v>59</v>
      </c>
      <c r="C66">
        <v>1718</v>
      </c>
    </row>
    <row r="67" spans="1:3">
      <c r="A67" t="s">
        <v>293</v>
      </c>
      <c r="B67">
        <v>60</v>
      </c>
      <c r="C67">
        <v>1004</v>
      </c>
    </row>
    <row r="68" spans="1:3">
      <c r="A68" t="s">
        <v>287</v>
      </c>
      <c r="B68">
        <v>61</v>
      </c>
      <c r="C68">
        <v>581</v>
      </c>
    </row>
    <row r="69" spans="1:3">
      <c r="A69" t="s">
        <v>255</v>
      </c>
      <c r="B69">
        <v>62</v>
      </c>
      <c r="C69">
        <v>84</v>
      </c>
    </row>
    <row r="70" spans="1:3">
      <c r="A70" t="s">
        <v>239</v>
      </c>
      <c r="B70">
        <v>63</v>
      </c>
      <c r="C70">
        <v>2677</v>
      </c>
    </row>
    <row r="71" spans="1:3">
      <c r="A71" t="s">
        <v>363</v>
      </c>
      <c r="B71">
        <v>64</v>
      </c>
      <c r="C71">
        <v>870</v>
      </c>
    </row>
    <row r="72" spans="1:3">
      <c r="A72" t="s">
        <v>253</v>
      </c>
      <c r="B72">
        <v>65</v>
      </c>
      <c r="C72">
        <v>1186</v>
      </c>
    </row>
    <row r="73" spans="1:3">
      <c r="A73" t="s">
        <v>309</v>
      </c>
      <c r="B73">
        <v>66</v>
      </c>
      <c r="C73">
        <v>488</v>
      </c>
    </row>
    <row r="74" spans="1:3">
      <c r="A74" t="s">
        <v>307</v>
      </c>
      <c r="B74">
        <v>67</v>
      </c>
      <c r="C74">
        <v>736</v>
      </c>
    </row>
    <row r="75" spans="1:3">
      <c r="A75" t="s">
        <v>321</v>
      </c>
      <c r="B75">
        <v>68</v>
      </c>
      <c r="C75">
        <v>528</v>
      </c>
    </row>
    <row r="76" spans="1:3">
      <c r="A76" t="s">
        <v>271</v>
      </c>
      <c r="B76">
        <v>69</v>
      </c>
      <c r="C76">
        <v>118</v>
      </c>
    </row>
    <row r="77" spans="1:3">
      <c r="A77" t="s">
        <v>341</v>
      </c>
      <c r="B77">
        <v>70</v>
      </c>
      <c r="C77">
        <v>872</v>
      </c>
    </row>
    <row r="78" spans="1:3">
      <c r="A78" t="s">
        <v>323</v>
      </c>
      <c r="B78">
        <v>71</v>
      </c>
      <c r="C78">
        <v>804</v>
      </c>
    </row>
    <row r="79" spans="1:3">
      <c r="A79" t="s">
        <v>233</v>
      </c>
      <c r="B79">
        <v>72</v>
      </c>
      <c r="C79">
        <v>823</v>
      </c>
    </row>
    <row r="80" spans="1:3">
      <c r="A80" t="s">
        <v>231</v>
      </c>
      <c r="B80">
        <v>73</v>
      </c>
      <c r="C80">
        <v>1285</v>
      </c>
    </row>
    <row r="81" spans="1:3">
      <c r="A81" t="s">
        <v>303</v>
      </c>
      <c r="B81">
        <v>74</v>
      </c>
      <c r="C81">
        <v>316</v>
      </c>
    </row>
    <row r="82" spans="1:3">
      <c r="A82" t="s">
        <v>263</v>
      </c>
      <c r="B82">
        <v>75</v>
      </c>
      <c r="C82">
        <v>193</v>
      </c>
    </row>
    <row r="83" spans="1:3">
      <c r="A83" t="s">
        <v>265</v>
      </c>
      <c r="B83">
        <v>76</v>
      </c>
      <c r="C83">
        <v>731</v>
      </c>
    </row>
    <row r="84" spans="1:3">
      <c r="A84" t="s">
        <v>347</v>
      </c>
      <c r="B84">
        <v>77</v>
      </c>
      <c r="C84">
        <v>311</v>
      </c>
    </row>
    <row r="85" spans="1:3">
      <c r="A85" t="s">
        <v>305</v>
      </c>
      <c r="B85">
        <v>78</v>
      </c>
      <c r="C85">
        <v>425</v>
      </c>
    </row>
    <row r="86" spans="1:3">
      <c r="A86" t="s">
        <v>241</v>
      </c>
      <c r="B86">
        <v>79</v>
      </c>
      <c r="C86">
        <v>267</v>
      </c>
    </row>
    <row r="87" spans="1:3">
      <c r="A87" t="s">
        <v>325</v>
      </c>
      <c r="B87">
        <v>80</v>
      </c>
      <c r="C87">
        <v>916</v>
      </c>
    </row>
    <row r="88" spans="1:3">
      <c r="A88" t="s">
        <v>351</v>
      </c>
      <c r="B88">
        <v>81</v>
      </c>
      <c r="C88">
        <v>530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6897"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8978-E032-4097-8EC5-50089AC72EC4}">
  <sheetPr codeName="Sheet38">
    <tabColor theme="7" tint="0.59999389629810485"/>
  </sheetPr>
  <dimension ref="A5:C88"/>
  <sheetViews>
    <sheetView workbookViewId="0">
      <selection activeCell="C8" sqref="C8:C88"/>
    </sheetView>
  </sheetViews>
  <sheetFormatPr defaultRowHeight="14.25"/>
  <sheetData>
    <row r="5" spans="1:3">
      <c r="A5" t="s">
        <v>6109</v>
      </c>
    </row>
    <row r="8" spans="1:3">
      <c r="A8" t="s">
        <v>333</v>
      </c>
      <c r="B8">
        <v>1</v>
      </c>
      <c r="C8">
        <v>90539</v>
      </c>
    </row>
    <row r="9" spans="1:3">
      <c r="A9" t="s">
        <v>243</v>
      </c>
      <c r="B9">
        <v>2</v>
      </c>
      <c r="C9">
        <v>14414</v>
      </c>
    </row>
    <row r="10" spans="1:3">
      <c r="A10" t="s">
        <v>367</v>
      </c>
      <c r="B10">
        <v>3</v>
      </c>
      <c r="C10">
        <v>755531</v>
      </c>
    </row>
    <row r="11" spans="1:3">
      <c r="A11" t="s">
        <v>269</v>
      </c>
      <c r="B11">
        <v>4</v>
      </c>
      <c r="C11">
        <v>1137875</v>
      </c>
    </row>
    <row r="12" spans="1:3">
      <c r="A12" t="s">
        <v>289</v>
      </c>
      <c r="B12">
        <v>5</v>
      </c>
      <c r="C12">
        <v>273755</v>
      </c>
    </row>
    <row r="13" spans="1:3">
      <c r="A13" t="s">
        <v>345</v>
      </c>
      <c r="B13">
        <v>6</v>
      </c>
      <c r="C13">
        <v>2759891</v>
      </c>
    </row>
    <row r="14" spans="1:3">
      <c r="A14" t="s">
        <v>339</v>
      </c>
      <c r="B14">
        <v>7</v>
      </c>
      <c r="C14">
        <v>516007</v>
      </c>
    </row>
    <row r="15" spans="1:3">
      <c r="A15" t="s">
        <v>279</v>
      </c>
      <c r="B15">
        <v>8</v>
      </c>
      <c r="C15">
        <v>42350</v>
      </c>
    </row>
    <row r="16" spans="1:3">
      <c r="A16" t="s">
        <v>375</v>
      </c>
      <c r="B16">
        <v>9</v>
      </c>
      <c r="C16">
        <v>22441</v>
      </c>
    </row>
    <row r="17" spans="1:3">
      <c r="A17" t="s">
        <v>381</v>
      </c>
      <c r="B17">
        <v>10</v>
      </c>
      <c r="C17">
        <v>159035</v>
      </c>
    </row>
    <row r="18" spans="1:3">
      <c r="A18" t="s">
        <v>357</v>
      </c>
      <c r="B18">
        <v>11</v>
      </c>
      <c r="C18">
        <v>98670</v>
      </c>
    </row>
    <row r="19" spans="1:3">
      <c r="A19" t="s">
        <v>257</v>
      </c>
      <c r="B19">
        <v>12</v>
      </c>
      <c r="C19">
        <v>58780</v>
      </c>
    </row>
    <row r="20" spans="1:3">
      <c r="A20" t="s">
        <v>249</v>
      </c>
      <c r="B20">
        <v>13</v>
      </c>
      <c r="C20">
        <v>24175</v>
      </c>
    </row>
    <row r="21" spans="1:3">
      <c r="A21" t="s">
        <v>349</v>
      </c>
      <c r="B21">
        <v>14</v>
      </c>
      <c r="C21">
        <v>154373</v>
      </c>
    </row>
    <row r="22" spans="1:3">
      <c r="A22" t="s">
        <v>335</v>
      </c>
      <c r="B22">
        <v>15</v>
      </c>
      <c r="C22">
        <v>78584</v>
      </c>
    </row>
    <row r="23" spans="1:3">
      <c r="A23" t="s">
        <v>361</v>
      </c>
      <c r="B23">
        <v>16</v>
      </c>
      <c r="C23">
        <v>215409</v>
      </c>
    </row>
    <row r="24" spans="1:3">
      <c r="A24" t="s">
        <v>379</v>
      </c>
      <c r="B24">
        <v>17</v>
      </c>
      <c r="C24">
        <v>135606</v>
      </c>
    </row>
    <row r="25" spans="1:3">
      <c r="A25" t="s">
        <v>299</v>
      </c>
      <c r="B25">
        <v>18</v>
      </c>
      <c r="C25">
        <v>726399</v>
      </c>
    </row>
    <row r="26" spans="1:3">
      <c r="A26" t="s">
        <v>291</v>
      </c>
      <c r="B26">
        <v>19</v>
      </c>
      <c r="C26">
        <v>1284805</v>
      </c>
    </row>
    <row r="27" spans="1:3">
      <c r="A27" t="s">
        <v>373</v>
      </c>
      <c r="B27">
        <v>20</v>
      </c>
      <c r="C27">
        <v>197019</v>
      </c>
    </row>
    <row r="28" spans="1:3">
      <c r="A28" t="s">
        <v>237</v>
      </c>
      <c r="B28">
        <v>21</v>
      </c>
      <c r="C28">
        <v>69570</v>
      </c>
    </row>
    <row r="29" spans="1:3">
      <c r="A29" t="s">
        <v>385</v>
      </c>
      <c r="B29">
        <v>22</v>
      </c>
      <c r="C29">
        <v>6800</v>
      </c>
    </row>
    <row r="30" spans="1:3">
      <c r="A30" t="s">
        <v>259</v>
      </c>
      <c r="B30">
        <v>23</v>
      </c>
      <c r="C30">
        <v>391656</v>
      </c>
    </row>
    <row r="31" spans="1:3">
      <c r="A31" t="s">
        <v>273</v>
      </c>
      <c r="B31">
        <v>24</v>
      </c>
      <c r="C31">
        <v>283040</v>
      </c>
    </row>
    <row r="32" spans="1:3">
      <c r="A32" t="s">
        <v>275</v>
      </c>
      <c r="B32">
        <v>25</v>
      </c>
      <c r="C32">
        <v>926601</v>
      </c>
    </row>
    <row r="33" spans="1:3">
      <c r="A33" t="s">
        <v>359</v>
      </c>
      <c r="B33">
        <v>26</v>
      </c>
      <c r="C33">
        <v>1521148</v>
      </c>
    </row>
    <row r="34" spans="1:3">
      <c r="A34" t="s">
        <v>245</v>
      </c>
      <c r="B34">
        <v>27</v>
      </c>
      <c r="C34">
        <v>7612</v>
      </c>
    </row>
    <row r="35" spans="1:3">
      <c r="A35" t="s">
        <v>283</v>
      </c>
      <c r="B35">
        <v>28</v>
      </c>
      <c r="C35">
        <v>135534</v>
      </c>
    </row>
    <row r="36" spans="1:3">
      <c r="A36" t="s">
        <v>277</v>
      </c>
      <c r="B36">
        <v>29</v>
      </c>
      <c r="C36">
        <v>322123</v>
      </c>
    </row>
    <row r="37" spans="1:3">
      <c r="A37" t="s">
        <v>247</v>
      </c>
      <c r="B37">
        <v>30</v>
      </c>
      <c r="C37">
        <v>38</v>
      </c>
    </row>
    <row r="38" spans="1:3">
      <c r="A38" t="s">
        <v>329</v>
      </c>
      <c r="B38">
        <v>31</v>
      </c>
      <c r="C38">
        <v>5234</v>
      </c>
    </row>
    <row r="39" spans="1:3">
      <c r="A39" t="s">
        <v>337</v>
      </c>
      <c r="B39">
        <v>32</v>
      </c>
      <c r="C39">
        <v>276034</v>
      </c>
    </row>
    <row r="40" spans="1:3">
      <c r="A40" t="s">
        <v>331</v>
      </c>
      <c r="B40">
        <v>33</v>
      </c>
      <c r="C40">
        <v>248073</v>
      </c>
    </row>
    <row r="41" spans="1:3">
      <c r="A41" t="s">
        <v>389</v>
      </c>
      <c r="B41">
        <v>34</v>
      </c>
      <c r="C41">
        <v>6105</v>
      </c>
    </row>
    <row r="42" spans="1:3">
      <c r="A42" t="s">
        <v>377</v>
      </c>
      <c r="B42">
        <v>35</v>
      </c>
      <c r="C42">
        <v>23177</v>
      </c>
    </row>
    <row r="43" spans="1:3">
      <c r="A43" t="s">
        <v>267</v>
      </c>
      <c r="B43">
        <v>36</v>
      </c>
      <c r="C43">
        <v>19667</v>
      </c>
    </row>
    <row r="44" spans="1:3">
      <c r="A44" t="s">
        <v>301</v>
      </c>
      <c r="B44">
        <v>37</v>
      </c>
      <c r="C44">
        <v>132794</v>
      </c>
    </row>
    <row r="45" spans="1:3">
      <c r="A45" t="s">
        <v>313</v>
      </c>
      <c r="B45">
        <v>38</v>
      </c>
      <c r="C45">
        <v>1337941</v>
      </c>
    </row>
    <row r="46" spans="1:3">
      <c r="A46" t="s">
        <v>383</v>
      </c>
      <c r="B46">
        <v>39</v>
      </c>
      <c r="C46">
        <v>4243</v>
      </c>
    </row>
    <row r="47" spans="1:3">
      <c r="A47" t="s">
        <v>315</v>
      </c>
      <c r="B47">
        <v>40</v>
      </c>
      <c r="C47">
        <v>509637</v>
      </c>
    </row>
    <row r="48" spans="1:3">
      <c r="A48" t="s">
        <v>355</v>
      </c>
      <c r="B48">
        <v>41</v>
      </c>
      <c r="C48">
        <v>67648</v>
      </c>
    </row>
    <row r="49" spans="1:3">
      <c r="A49" t="s">
        <v>343</v>
      </c>
      <c r="B49">
        <v>42</v>
      </c>
      <c r="C49">
        <v>3071586</v>
      </c>
    </row>
    <row r="50" spans="1:3">
      <c r="A50" t="s">
        <v>365</v>
      </c>
      <c r="B50">
        <v>43</v>
      </c>
      <c r="C50">
        <v>490020</v>
      </c>
    </row>
    <row r="51" spans="1:3">
      <c r="A51" t="s">
        <v>261</v>
      </c>
      <c r="B51">
        <v>44</v>
      </c>
      <c r="C51">
        <v>675784</v>
      </c>
    </row>
    <row r="52" spans="1:3">
      <c r="A52" t="s">
        <v>369</v>
      </c>
      <c r="B52">
        <v>45</v>
      </c>
      <c r="C52">
        <v>126564</v>
      </c>
    </row>
    <row r="53" spans="1:3">
      <c r="A53" t="s">
        <v>327</v>
      </c>
      <c r="B53">
        <v>46</v>
      </c>
      <c r="C53">
        <v>317815</v>
      </c>
    </row>
    <row r="54" spans="1:3">
      <c r="A54" t="s">
        <v>235</v>
      </c>
      <c r="B54">
        <v>47</v>
      </c>
      <c r="C54">
        <v>56915</v>
      </c>
    </row>
    <row r="55" spans="1:3">
      <c r="A55" t="s">
        <v>371</v>
      </c>
      <c r="B55">
        <v>48</v>
      </c>
      <c r="C55">
        <v>160697</v>
      </c>
    </row>
    <row r="56" spans="1:3">
      <c r="A56" t="s">
        <v>251</v>
      </c>
      <c r="B56">
        <v>49</v>
      </c>
      <c r="C56">
        <v>281530</v>
      </c>
    </row>
    <row r="57" spans="1:3">
      <c r="A57" t="s">
        <v>317</v>
      </c>
      <c r="B57">
        <v>50</v>
      </c>
      <c r="C57">
        <v>561049</v>
      </c>
    </row>
    <row r="58" spans="1:3">
      <c r="A58" t="s">
        <v>319</v>
      </c>
      <c r="B58">
        <v>51</v>
      </c>
      <c r="C58">
        <v>675875</v>
      </c>
    </row>
    <row r="59" spans="1:3">
      <c r="A59" t="s">
        <v>285</v>
      </c>
      <c r="B59">
        <v>52</v>
      </c>
      <c r="C59">
        <v>62000</v>
      </c>
    </row>
    <row r="60" spans="1:3">
      <c r="A60" t="s">
        <v>281</v>
      </c>
      <c r="B60">
        <v>53</v>
      </c>
      <c r="C60">
        <v>0</v>
      </c>
    </row>
    <row r="61" spans="1:3">
      <c r="A61" t="s">
        <v>353</v>
      </c>
      <c r="B61">
        <v>54</v>
      </c>
      <c r="C61">
        <v>9053</v>
      </c>
    </row>
    <row r="62" spans="1:3">
      <c r="A62" t="s">
        <v>295</v>
      </c>
      <c r="B62">
        <v>55</v>
      </c>
      <c r="C62">
        <v>164734</v>
      </c>
    </row>
    <row r="63" spans="1:3">
      <c r="A63" t="s">
        <v>229</v>
      </c>
      <c r="B63">
        <v>56</v>
      </c>
      <c r="C63">
        <v>20740</v>
      </c>
    </row>
    <row r="64" spans="1:3">
      <c r="A64" t="s">
        <v>297</v>
      </c>
      <c r="B64">
        <v>57</v>
      </c>
      <c r="C64">
        <v>260600</v>
      </c>
    </row>
    <row r="65" spans="1:3">
      <c r="A65" t="s">
        <v>311</v>
      </c>
      <c r="B65">
        <v>58</v>
      </c>
      <c r="C65">
        <v>2841669</v>
      </c>
    </row>
    <row r="66" spans="1:3">
      <c r="A66" t="s">
        <v>387</v>
      </c>
      <c r="B66">
        <v>59</v>
      </c>
      <c r="C66">
        <v>0</v>
      </c>
    </row>
    <row r="67" spans="1:3">
      <c r="A67" t="s">
        <v>293</v>
      </c>
      <c r="B67">
        <v>60</v>
      </c>
      <c r="C67">
        <v>328425</v>
      </c>
    </row>
    <row r="68" spans="1:3">
      <c r="A68" t="s">
        <v>287</v>
      </c>
      <c r="B68">
        <v>61</v>
      </c>
      <c r="C68">
        <v>70</v>
      </c>
    </row>
    <row r="69" spans="1:3">
      <c r="A69" t="s">
        <v>255</v>
      </c>
      <c r="B69">
        <v>62</v>
      </c>
      <c r="C69">
        <v>158407</v>
      </c>
    </row>
    <row r="70" spans="1:3">
      <c r="A70" t="s">
        <v>239</v>
      </c>
      <c r="B70">
        <v>63</v>
      </c>
      <c r="C70">
        <v>1486463</v>
      </c>
    </row>
    <row r="71" spans="1:3">
      <c r="A71" t="s">
        <v>363</v>
      </c>
      <c r="B71">
        <v>64</v>
      </c>
      <c r="C71">
        <v>40434</v>
      </c>
    </row>
    <row r="72" spans="1:3">
      <c r="A72" t="s">
        <v>253</v>
      </c>
      <c r="B72">
        <v>65</v>
      </c>
      <c r="C72">
        <v>861050</v>
      </c>
    </row>
    <row r="73" spans="1:3">
      <c r="A73" t="s">
        <v>309</v>
      </c>
      <c r="B73">
        <v>66</v>
      </c>
      <c r="C73">
        <v>1212705</v>
      </c>
    </row>
    <row r="74" spans="1:3">
      <c r="A74" t="s">
        <v>307</v>
      </c>
      <c r="B74">
        <v>67</v>
      </c>
      <c r="C74">
        <v>11950</v>
      </c>
    </row>
    <row r="75" spans="1:3">
      <c r="A75" t="s">
        <v>321</v>
      </c>
      <c r="B75">
        <v>68</v>
      </c>
      <c r="C75">
        <v>1041292</v>
      </c>
    </row>
    <row r="76" spans="1:3">
      <c r="A76" t="s">
        <v>271</v>
      </c>
      <c r="B76">
        <v>69</v>
      </c>
      <c r="C76">
        <v>114789</v>
      </c>
    </row>
    <row r="77" spans="1:3">
      <c r="A77" t="s">
        <v>341</v>
      </c>
      <c r="B77">
        <v>70</v>
      </c>
      <c r="C77">
        <v>207693</v>
      </c>
    </row>
    <row r="78" spans="1:3">
      <c r="A78" t="s">
        <v>323</v>
      </c>
      <c r="B78">
        <v>71</v>
      </c>
      <c r="C78">
        <v>905863</v>
      </c>
    </row>
    <row r="79" spans="1:3">
      <c r="A79" t="s">
        <v>233</v>
      </c>
      <c r="B79">
        <v>72</v>
      </c>
      <c r="C79">
        <v>2271</v>
      </c>
    </row>
    <row r="80" spans="1:3">
      <c r="A80" t="s">
        <v>231</v>
      </c>
      <c r="B80">
        <v>73</v>
      </c>
      <c r="C80">
        <v>91910</v>
      </c>
    </row>
    <row r="81" spans="1:3">
      <c r="A81" t="s">
        <v>303</v>
      </c>
      <c r="B81">
        <v>74</v>
      </c>
      <c r="C81">
        <v>0</v>
      </c>
    </row>
    <row r="82" spans="1:3">
      <c r="A82" t="s">
        <v>263</v>
      </c>
      <c r="B82">
        <v>75</v>
      </c>
      <c r="C82">
        <v>13709</v>
      </c>
    </row>
    <row r="83" spans="1:3">
      <c r="A83" t="s">
        <v>265</v>
      </c>
      <c r="B83">
        <v>76</v>
      </c>
      <c r="C83">
        <v>233966</v>
      </c>
    </row>
    <row r="84" spans="1:3">
      <c r="A84" t="s">
        <v>347</v>
      </c>
      <c r="B84">
        <v>77</v>
      </c>
      <c r="C84">
        <v>14499</v>
      </c>
    </row>
    <row r="85" spans="1:3">
      <c r="A85" t="s">
        <v>305</v>
      </c>
      <c r="B85">
        <v>78</v>
      </c>
      <c r="C85">
        <v>143380</v>
      </c>
    </row>
    <row r="86" spans="1:3">
      <c r="A86" t="s">
        <v>241</v>
      </c>
      <c r="B86">
        <v>79</v>
      </c>
      <c r="C86">
        <v>40071</v>
      </c>
    </row>
    <row r="87" spans="1:3">
      <c r="A87" t="s">
        <v>325</v>
      </c>
      <c r="B87">
        <v>80</v>
      </c>
      <c r="C87">
        <v>6610</v>
      </c>
    </row>
    <row r="88" spans="1:3">
      <c r="A88" t="s">
        <v>351</v>
      </c>
      <c r="B88">
        <v>81</v>
      </c>
      <c r="C88">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21"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562DE-00B4-47C6-B244-62C179716033}">
  <sheetPr codeName="Sheet39">
    <tabColor theme="7" tint="0.59999389629810485"/>
  </sheetPr>
  <dimension ref="A5:C88"/>
  <sheetViews>
    <sheetView workbookViewId="0">
      <selection activeCell="G20" sqref="G20"/>
    </sheetView>
  </sheetViews>
  <sheetFormatPr defaultRowHeight="14.25"/>
  <sheetData>
    <row r="5" spans="1:3">
      <c r="A5" t="s">
        <v>6110</v>
      </c>
    </row>
    <row r="8" spans="1:3">
      <c r="A8" t="s">
        <v>333</v>
      </c>
      <c r="B8">
        <v>1</v>
      </c>
      <c r="C8">
        <v>3556299</v>
      </c>
    </row>
    <row r="9" spans="1:3">
      <c r="A9" t="s">
        <v>243</v>
      </c>
      <c r="B9">
        <v>2</v>
      </c>
      <c r="C9">
        <v>1730046</v>
      </c>
    </row>
    <row r="10" spans="1:3">
      <c r="A10" t="s">
        <v>367</v>
      </c>
      <c r="B10">
        <v>3</v>
      </c>
      <c r="C10">
        <v>3723350</v>
      </c>
    </row>
    <row r="11" spans="1:3">
      <c r="A11" t="s">
        <v>269</v>
      </c>
      <c r="B11">
        <v>4</v>
      </c>
      <c r="C11">
        <v>2384831</v>
      </c>
    </row>
    <row r="12" spans="1:3">
      <c r="A12" t="s">
        <v>289</v>
      </c>
      <c r="B12">
        <v>5</v>
      </c>
      <c r="C12">
        <v>1835490</v>
      </c>
    </row>
    <row r="13" spans="1:3">
      <c r="A13" t="s">
        <v>345</v>
      </c>
      <c r="B13">
        <v>6</v>
      </c>
      <c r="C13">
        <v>8068326</v>
      </c>
    </row>
    <row r="14" spans="1:3">
      <c r="A14" t="s">
        <v>339</v>
      </c>
      <c r="B14">
        <v>7</v>
      </c>
      <c r="C14">
        <v>1802797</v>
      </c>
    </row>
    <row r="15" spans="1:3">
      <c r="A15" t="s">
        <v>279</v>
      </c>
      <c r="B15">
        <v>8</v>
      </c>
      <c r="C15">
        <v>50232</v>
      </c>
    </row>
    <row r="16" spans="1:3">
      <c r="A16" t="s">
        <v>375</v>
      </c>
      <c r="B16">
        <v>9</v>
      </c>
      <c r="C16">
        <v>1243922</v>
      </c>
    </row>
    <row r="17" spans="1:3">
      <c r="A17" t="s">
        <v>381</v>
      </c>
      <c r="B17">
        <v>10</v>
      </c>
      <c r="C17">
        <v>2507946</v>
      </c>
    </row>
    <row r="18" spans="1:3">
      <c r="A18" t="s">
        <v>357</v>
      </c>
      <c r="B18">
        <v>11</v>
      </c>
      <c r="C18">
        <v>522538</v>
      </c>
    </row>
    <row r="19" spans="1:3">
      <c r="A19" t="s">
        <v>257</v>
      </c>
      <c r="B19">
        <v>12</v>
      </c>
      <c r="C19">
        <v>198821</v>
      </c>
    </row>
    <row r="20" spans="1:3">
      <c r="A20" t="s">
        <v>249</v>
      </c>
      <c r="B20">
        <v>13</v>
      </c>
      <c r="C20">
        <v>1181638</v>
      </c>
    </row>
    <row r="21" spans="1:3">
      <c r="A21" t="s">
        <v>349</v>
      </c>
      <c r="B21">
        <v>14</v>
      </c>
      <c r="C21">
        <v>939440</v>
      </c>
    </row>
    <row r="22" spans="1:3">
      <c r="A22" t="s">
        <v>335</v>
      </c>
      <c r="B22">
        <v>15</v>
      </c>
      <c r="C22">
        <v>1200317</v>
      </c>
    </row>
    <row r="23" spans="1:3">
      <c r="A23" t="s">
        <v>361</v>
      </c>
      <c r="B23">
        <v>16</v>
      </c>
      <c r="C23">
        <v>1424141</v>
      </c>
    </row>
    <row r="24" spans="1:3">
      <c r="A24" t="s">
        <v>379</v>
      </c>
      <c r="B24">
        <v>17</v>
      </c>
      <c r="C24">
        <v>2026233</v>
      </c>
    </row>
    <row r="25" spans="1:3">
      <c r="A25" t="s">
        <v>299</v>
      </c>
      <c r="B25">
        <v>18</v>
      </c>
      <c r="C25">
        <v>1291015</v>
      </c>
    </row>
    <row r="26" spans="1:3">
      <c r="A26" t="s">
        <v>291</v>
      </c>
      <c r="B26">
        <v>19</v>
      </c>
      <c r="C26">
        <v>3812929</v>
      </c>
    </row>
    <row r="27" spans="1:3">
      <c r="A27" t="s">
        <v>373</v>
      </c>
      <c r="B27">
        <v>20</v>
      </c>
      <c r="C27">
        <v>2338061</v>
      </c>
    </row>
    <row r="28" spans="1:3">
      <c r="A28" t="s">
        <v>237</v>
      </c>
      <c r="B28">
        <v>21</v>
      </c>
      <c r="C28">
        <v>5129967</v>
      </c>
    </row>
    <row r="29" spans="1:3">
      <c r="A29" t="s">
        <v>385</v>
      </c>
      <c r="B29">
        <v>22</v>
      </c>
      <c r="C29">
        <v>3005978</v>
      </c>
    </row>
    <row r="30" spans="1:3">
      <c r="A30" t="s">
        <v>259</v>
      </c>
      <c r="B30">
        <v>23</v>
      </c>
      <c r="C30">
        <v>1114307</v>
      </c>
    </row>
    <row r="31" spans="1:3">
      <c r="A31" t="s">
        <v>273</v>
      </c>
      <c r="B31">
        <v>24</v>
      </c>
      <c r="C31">
        <v>903590</v>
      </c>
    </row>
    <row r="32" spans="1:3">
      <c r="A32" t="s">
        <v>275</v>
      </c>
      <c r="B32">
        <v>25</v>
      </c>
      <c r="C32">
        <v>2514137</v>
      </c>
    </row>
    <row r="33" spans="1:3">
      <c r="A33" t="s">
        <v>359</v>
      </c>
      <c r="B33">
        <v>26</v>
      </c>
      <c r="C33">
        <v>3903996</v>
      </c>
    </row>
    <row r="34" spans="1:3">
      <c r="A34" t="s">
        <v>245</v>
      </c>
      <c r="B34">
        <v>27</v>
      </c>
      <c r="C34">
        <v>1197274</v>
      </c>
    </row>
    <row r="35" spans="1:3">
      <c r="A35" t="s">
        <v>283</v>
      </c>
      <c r="B35">
        <v>28</v>
      </c>
      <c r="C35">
        <v>181630</v>
      </c>
    </row>
    <row r="36" spans="1:3">
      <c r="A36" t="s">
        <v>277</v>
      </c>
      <c r="B36">
        <v>29</v>
      </c>
      <c r="C36">
        <v>497025</v>
      </c>
    </row>
    <row r="37" spans="1:3">
      <c r="A37" t="s">
        <v>247</v>
      </c>
      <c r="B37">
        <v>30</v>
      </c>
      <c r="C37">
        <v>373449</v>
      </c>
    </row>
    <row r="38" spans="1:3">
      <c r="A38" t="s">
        <v>329</v>
      </c>
      <c r="B38">
        <v>31</v>
      </c>
      <c r="C38">
        <v>1052849</v>
      </c>
    </row>
    <row r="39" spans="1:3">
      <c r="A39" t="s">
        <v>337</v>
      </c>
      <c r="B39">
        <v>32</v>
      </c>
      <c r="C39">
        <v>1210134</v>
      </c>
    </row>
    <row r="40" spans="1:3">
      <c r="A40" t="s">
        <v>331</v>
      </c>
      <c r="B40">
        <v>33</v>
      </c>
      <c r="C40">
        <v>1242996</v>
      </c>
    </row>
    <row r="41" spans="1:3">
      <c r="A41" t="s">
        <v>389</v>
      </c>
      <c r="B41">
        <v>34</v>
      </c>
      <c r="C41">
        <v>677892</v>
      </c>
    </row>
    <row r="42" spans="1:3">
      <c r="A42" t="s">
        <v>377</v>
      </c>
      <c r="B42">
        <v>35</v>
      </c>
      <c r="C42">
        <v>1355027</v>
      </c>
    </row>
    <row r="43" spans="1:3">
      <c r="A43" t="s">
        <v>267</v>
      </c>
      <c r="B43">
        <v>36</v>
      </c>
      <c r="C43">
        <v>2168485</v>
      </c>
    </row>
    <row r="44" spans="1:3">
      <c r="A44" t="s">
        <v>301</v>
      </c>
      <c r="B44">
        <v>37</v>
      </c>
      <c r="C44">
        <v>1165331</v>
      </c>
    </row>
    <row r="45" spans="1:3">
      <c r="A45" t="s">
        <v>313</v>
      </c>
      <c r="B45">
        <v>38</v>
      </c>
      <c r="C45">
        <v>3821780</v>
      </c>
    </row>
    <row r="46" spans="1:3">
      <c r="A46" t="s">
        <v>383</v>
      </c>
      <c r="B46">
        <v>39</v>
      </c>
      <c r="C46">
        <v>2264918</v>
      </c>
    </row>
    <row r="47" spans="1:3">
      <c r="A47" t="s">
        <v>315</v>
      </c>
      <c r="B47">
        <v>40</v>
      </c>
      <c r="C47">
        <v>2713712</v>
      </c>
    </row>
    <row r="48" spans="1:3">
      <c r="A48" t="s">
        <v>355</v>
      </c>
      <c r="B48">
        <v>41</v>
      </c>
      <c r="C48">
        <v>564362</v>
      </c>
    </row>
    <row r="49" spans="1:3">
      <c r="A49" t="s">
        <v>343</v>
      </c>
      <c r="B49">
        <v>42</v>
      </c>
      <c r="C49">
        <v>14732575</v>
      </c>
    </row>
    <row r="50" spans="1:3">
      <c r="A50" t="s">
        <v>365</v>
      </c>
      <c r="B50">
        <v>43</v>
      </c>
      <c r="C50">
        <v>2459115</v>
      </c>
    </row>
    <row r="51" spans="1:3">
      <c r="A51" t="s">
        <v>261</v>
      </c>
      <c r="B51">
        <v>44</v>
      </c>
      <c r="C51">
        <v>1129772</v>
      </c>
    </row>
    <row r="52" spans="1:3">
      <c r="A52" t="s">
        <v>369</v>
      </c>
      <c r="B52">
        <v>45</v>
      </c>
      <c r="C52">
        <v>2305981</v>
      </c>
    </row>
    <row r="53" spans="1:3">
      <c r="A53" t="s">
        <v>327</v>
      </c>
      <c r="B53">
        <v>46</v>
      </c>
      <c r="C53">
        <v>2555422</v>
      </c>
    </row>
    <row r="54" spans="1:3">
      <c r="A54" t="s">
        <v>235</v>
      </c>
      <c r="B54">
        <v>47</v>
      </c>
      <c r="C54">
        <v>2539029</v>
      </c>
    </row>
    <row r="55" spans="1:3">
      <c r="A55" t="s">
        <v>371</v>
      </c>
      <c r="B55">
        <v>48</v>
      </c>
      <c r="C55">
        <v>740088</v>
      </c>
    </row>
    <row r="56" spans="1:3">
      <c r="A56" t="s">
        <v>251</v>
      </c>
      <c r="B56">
        <v>49</v>
      </c>
      <c r="C56">
        <v>2096063</v>
      </c>
    </row>
    <row r="57" spans="1:3">
      <c r="A57" t="s">
        <v>317</v>
      </c>
      <c r="B57">
        <v>50</v>
      </c>
      <c r="C57">
        <v>2258107</v>
      </c>
    </row>
    <row r="58" spans="1:3">
      <c r="A58" t="s">
        <v>319</v>
      </c>
      <c r="B58">
        <v>51</v>
      </c>
      <c r="C58">
        <v>1670864</v>
      </c>
    </row>
    <row r="59" spans="1:3">
      <c r="A59" t="s">
        <v>285</v>
      </c>
      <c r="B59">
        <v>52</v>
      </c>
      <c r="C59">
        <v>173509</v>
      </c>
    </row>
    <row r="60" spans="1:3">
      <c r="A60" t="s">
        <v>281</v>
      </c>
      <c r="B60">
        <v>53</v>
      </c>
      <c r="C60">
        <v>2258</v>
      </c>
    </row>
    <row r="61" spans="1:3">
      <c r="A61" t="s">
        <v>353</v>
      </c>
      <c r="B61">
        <v>54</v>
      </c>
      <c r="C61">
        <v>688114</v>
      </c>
    </row>
    <row r="62" spans="1:3">
      <c r="A62" t="s">
        <v>295</v>
      </c>
      <c r="B62">
        <v>55</v>
      </c>
      <c r="C62">
        <v>2242242</v>
      </c>
    </row>
    <row r="63" spans="1:3">
      <c r="A63" t="s">
        <v>229</v>
      </c>
      <c r="B63">
        <v>56</v>
      </c>
      <c r="C63">
        <v>535834</v>
      </c>
    </row>
    <row r="64" spans="1:3">
      <c r="A64" t="s">
        <v>297</v>
      </c>
      <c r="B64">
        <v>57</v>
      </c>
      <c r="C64">
        <v>446060</v>
      </c>
    </row>
    <row r="65" spans="1:3">
      <c r="A65" t="s">
        <v>311</v>
      </c>
      <c r="B65">
        <v>58</v>
      </c>
      <c r="C65">
        <v>4984829</v>
      </c>
    </row>
    <row r="66" spans="1:3">
      <c r="A66" t="s">
        <v>387</v>
      </c>
      <c r="B66">
        <v>59</v>
      </c>
      <c r="C66">
        <v>3782269</v>
      </c>
    </row>
    <row r="67" spans="1:3">
      <c r="A67" t="s">
        <v>293</v>
      </c>
      <c r="B67">
        <v>60</v>
      </c>
      <c r="C67">
        <v>2420172</v>
      </c>
    </row>
    <row r="68" spans="1:3">
      <c r="A68" t="s">
        <v>287</v>
      </c>
      <c r="B68">
        <v>61</v>
      </c>
      <c r="C68">
        <v>115481</v>
      </c>
    </row>
    <row r="69" spans="1:3">
      <c r="A69" t="s">
        <v>255</v>
      </c>
      <c r="B69">
        <v>62</v>
      </c>
      <c r="C69">
        <v>293690</v>
      </c>
    </row>
    <row r="70" spans="1:3">
      <c r="A70" t="s">
        <v>239</v>
      </c>
      <c r="B70">
        <v>63</v>
      </c>
      <c r="C70">
        <v>7238866</v>
      </c>
    </row>
    <row r="71" spans="1:3">
      <c r="A71" t="s">
        <v>363</v>
      </c>
      <c r="B71">
        <v>64</v>
      </c>
      <c r="C71">
        <v>1975566</v>
      </c>
    </row>
    <row r="72" spans="1:3">
      <c r="A72" t="s">
        <v>253</v>
      </c>
      <c r="B72">
        <v>65</v>
      </c>
      <c r="C72">
        <v>1947792</v>
      </c>
    </row>
    <row r="73" spans="1:3">
      <c r="A73" t="s">
        <v>309</v>
      </c>
      <c r="B73">
        <v>66</v>
      </c>
      <c r="C73">
        <v>4937034</v>
      </c>
    </row>
    <row r="74" spans="1:3">
      <c r="A74" t="s">
        <v>307</v>
      </c>
      <c r="B74">
        <v>67</v>
      </c>
      <c r="C74">
        <v>162952</v>
      </c>
    </row>
    <row r="75" spans="1:3">
      <c r="A75" t="s">
        <v>321</v>
      </c>
      <c r="B75">
        <v>68</v>
      </c>
      <c r="C75">
        <v>2608564</v>
      </c>
    </row>
    <row r="76" spans="1:3">
      <c r="A76" t="s">
        <v>271</v>
      </c>
      <c r="B76">
        <v>69</v>
      </c>
      <c r="C76">
        <v>852576</v>
      </c>
    </row>
    <row r="77" spans="1:3">
      <c r="A77" t="s">
        <v>341</v>
      </c>
      <c r="B77">
        <v>70</v>
      </c>
      <c r="C77">
        <v>2610647</v>
      </c>
    </row>
    <row r="78" spans="1:3">
      <c r="A78" t="s">
        <v>323</v>
      </c>
      <c r="B78">
        <v>71</v>
      </c>
      <c r="C78">
        <v>2045268</v>
      </c>
    </row>
    <row r="79" spans="1:3">
      <c r="A79" t="s">
        <v>233</v>
      </c>
      <c r="B79">
        <v>72</v>
      </c>
      <c r="C79">
        <v>744433</v>
      </c>
    </row>
    <row r="80" spans="1:3">
      <c r="A80" t="s">
        <v>231</v>
      </c>
      <c r="B80">
        <v>73</v>
      </c>
      <c r="C80">
        <v>914744</v>
      </c>
    </row>
    <row r="81" spans="1:3">
      <c r="A81" t="s">
        <v>303</v>
      </c>
      <c r="B81">
        <v>74</v>
      </c>
      <c r="C81">
        <v>293851</v>
      </c>
    </row>
    <row r="82" spans="1:3">
      <c r="A82" t="s">
        <v>263</v>
      </c>
      <c r="B82">
        <v>75</v>
      </c>
      <c r="C82">
        <v>413683</v>
      </c>
    </row>
    <row r="83" spans="1:3">
      <c r="A83" t="s">
        <v>265</v>
      </c>
      <c r="B83">
        <v>76</v>
      </c>
      <c r="C83">
        <v>643757</v>
      </c>
    </row>
    <row r="84" spans="1:3">
      <c r="A84" t="s">
        <v>347</v>
      </c>
      <c r="B84">
        <v>77</v>
      </c>
      <c r="C84">
        <v>39014</v>
      </c>
    </row>
    <row r="85" spans="1:3">
      <c r="A85" t="s">
        <v>305</v>
      </c>
      <c r="B85">
        <v>78</v>
      </c>
      <c r="C85">
        <v>220779</v>
      </c>
    </row>
    <row r="86" spans="1:3">
      <c r="A86" t="s">
        <v>241</v>
      </c>
      <c r="B86">
        <v>79</v>
      </c>
      <c r="C86">
        <v>378771</v>
      </c>
    </row>
    <row r="87" spans="1:3">
      <c r="A87" t="s">
        <v>325</v>
      </c>
      <c r="B87">
        <v>80</v>
      </c>
      <c r="C87">
        <v>948652</v>
      </c>
    </row>
    <row r="88" spans="1:3">
      <c r="A88" t="s">
        <v>351</v>
      </c>
      <c r="B88">
        <v>81</v>
      </c>
      <c r="C88">
        <v>104086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945"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7981-18C9-456B-AB4E-FAE9DAA13BA0}">
  <sheetPr codeName="Sheet40">
    <tabColor theme="7" tint="0.59999389629810485"/>
  </sheetPr>
  <dimension ref="A5:C88"/>
  <sheetViews>
    <sheetView workbookViewId="0">
      <selection activeCell="C8" sqref="C8:C88"/>
    </sheetView>
  </sheetViews>
  <sheetFormatPr defaultRowHeight="14.25"/>
  <sheetData>
    <row r="5" spans="1:3">
      <c r="A5" t="s">
        <v>6111</v>
      </c>
    </row>
    <row r="8" spans="1:3">
      <c r="A8" t="s">
        <v>333</v>
      </c>
      <c r="B8">
        <v>1</v>
      </c>
      <c r="C8">
        <v>1434</v>
      </c>
    </row>
    <row r="9" spans="1:3">
      <c r="A9" t="s">
        <v>243</v>
      </c>
      <c r="B9">
        <v>2</v>
      </c>
      <c r="C9">
        <v>7</v>
      </c>
    </row>
    <row r="10" spans="1:3">
      <c r="A10" t="s">
        <v>367</v>
      </c>
      <c r="B10">
        <v>3</v>
      </c>
      <c r="C10">
        <v>65</v>
      </c>
    </row>
    <row r="11" spans="1:3">
      <c r="A11" t="s">
        <v>269</v>
      </c>
      <c r="B11">
        <v>4</v>
      </c>
      <c r="C11">
        <v>10</v>
      </c>
    </row>
    <row r="12" spans="1:3">
      <c r="A12" t="s">
        <v>289</v>
      </c>
      <c r="B12">
        <v>5</v>
      </c>
      <c r="C12">
        <v>90</v>
      </c>
    </row>
    <row r="13" spans="1:3">
      <c r="A13" t="s">
        <v>345</v>
      </c>
      <c r="B13">
        <v>6</v>
      </c>
      <c r="C13">
        <v>3904</v>
      </c>
    </row>
    <row r="14" spans="1:3">
      <c r="A14" t="s">
        <v>339</v>
      </c>
      <c r="B14">
        <v>7</v>
      </c>
      <c r="C14">
        <v>880</v>
      </c>
    </row>
    <row r="15" spans="1:3">
      <c r="A15" t="s">
        <v>279</v>
      </c>
      <c r="B15">
        <v>8</v>
      </c>
      <c r="C15">
        <v>24</v>
      </c>
    </row>
    <row r="16" spans="1:3">
      <c r="A16" t="s">
        <v>375</v>
      </c>
      <c r="B16">
        <v>9</v>
      </c>
      <c r="C16">
        <v>261</v>
      </c>
    </row>
    <row r="17" spans="1:3">
      <c r="A17" t="s">
        <v>381</v>
      </c>
      <c r="B17">
        <v>10</v>
      </c>
      <c r="C17">
        <v>148</v>
      </c>
    </row>
    <row r="18" spans="1:3">
      <c r="A18" t="s">
        <v>357</v>
      </c>
      <c r="B18">
        <v>11</v>
      </c>
      <c r="C18">
        <v>11</v>
      </c>
    </row>
    <row r="19" spans="1:3">
      <c r="A19" t="s">
        <v>257</v>
      </c>
      <c r="B19">
        <v>12</v>
      </c>
      <c r="C19">
        <v>67</v>
      </c>
    </row>
    <row r="20" spans="1:3">
      <c r="A20" t="s">
        <v>249</v>
      </c>
      <c r="B20">
        <v>13</v>
      </c>
      <c r="C20">
        <v>50</v>
      </c>
    </row>
    <row r="21" spans="1:3">
      <c r="A21" t="s">
        <v>349</v>
      </c>
      <c r="B21">
        <v>14</v>
      </c>
      <c r="C21">
        <v>74</v>
      </c>
    </row>
    <row r="22" spans="1:3">
      <c r="A22" t="s">
        <v>335</v>
      </c>
      <c r="B22">
        <v>15</v>
      </c>
      <c r="C22">
        <v>191</v>
      </c>
    </row>
    <row r="23" spans="1:3">
      <c r="A23" t="s">
        <v>361</v>
      </c>
      <c r="B23">
        <v>16</v>
      </c>
      <c r="C23">
        <v>1450</v>
      </c>
    </row>
    <row r="24" spans="1:3">
      <c r="A24" t="s">
        <v>379</v>
      </c>
      <c r="B24">
        <v>17</v>
      </c>
      <c r="C24">
        <v>47</v>
      </c>
    </row>
    <row r="25" spans="1:3">
      <c r="A25" t="s">
        <v>299</v>
      </c>
      <c r="B25">
        <v>18</v>
      </c>
      <c r="C25">
        <v>55</v>
      </c>
    </row>
    <row r="26" spans="1:3">
      <c r="A26" t="s">
        <v>291</v>
      </c>
      <c r="B26">
        <v>19</v>
      </c>
      <c r="C26">
        <v>92</v>
      </c>
    </row>
    <row r="27" spans="1:3">
      <c r="A27" t="s">
        <v>373</v>
      </c>
      <c r="B27">
        <v>20</v>
      </c>
      <c r="C27">
        <v>418</v>
      </c>
    </row>
    <row r="28" spans="1:3">
      <c r="A28" t="s">
        <v>237</v>
      </c>
      <c r="B28">
        <v>21</v>
      </c>
      <c r="C28">
        <v>442</v>
      </c>
    </row>
    <row r="29" spans="1:3">
      <c r="A29" t="s">
        <v>385</v>
      </c>
      <c r="B29">
        <v>22</v>
      </c>
      <c r="C29">
        <v>43</v>
      </c>
    </row>
    <row r="30" spans="1:3">
      <c r="A30" t="s">
        <v>259</v>
      </c>
      <c r="B30">
        <v>23</v>
      </c>
      <c r="C30">
        <v>175</v>
      </c>
    </row>
    <row r="31" spans="1:3">
      <c r="A31" t="s">
        <v>273</v>
      </c>
      <c r="B31">
        <v>24</v>
      </c>
      <c r="C31">
        <v>38</v>
      </c>
    </row>
    <row r="32" spans="1:3">
      <c r="A32" t="s">
        <v>275</v>
      </c>
      <c r="B32">
        <v>25</v>
      </c>
      <c r="C32">
        <v>429</v>
      </c>
    </row>
    <row r="33" spans="1:3">
      <c r="A33" t="s">
        <v>359</v>
      </c>
      <c r="B33">
        <v>26</v>
      </c>
      <c r="C33">
        <v>812</v>
      </c>
    </row>
    <row r="34" spans="1:3">
      <c r="A34" t="s">
        <v>245</v>
      </c>
      <c r="B34">
        <v>27</v>
      </c>
      <c r="C34">
        <v>132</v>
      </c>
    </row>
    <row r="35" spans="1:3">
      <c r="A35" t="s">
        <v>283</v>
      </c>
      <c r="B35">
        <v>28</v>
      </c>
      <c r="C35">
        <v>106</v>
      </c>
    </row>
    <row r="36" spans="1:3">
      <c r="A36" t="s">
        <v>277</v>
      </c>
      <c r="B36">
        <v>29</v>
      </c>
      <c r="C36">
        <v>39</v>
      </c>
    </row>
    <row r="37" spans="1:3">
      <c r="A37" t="s">
        <v>247</v>
      </c>
      <c r="B37">
        <v>30</v>
      </c>
      <c r="C37">
        <v>0</v>
      </c>
    </row>
    <row r="38" spans="1:3">
      <c r="A38" t="s">
        <v>329</v>
      </c>
      <c r="B38">
        <v>31</v>
      </c>
      <c r="C38">
        <v>344</v>
      </c>
    </row>
    <row r="39" spans="1:3">
      <c r="A39" t="s">
        <v>337</v>
      </c>
      <c r="B39">
        <v>32</v>
      </c>
      <c r="C39">
        <v>29</v>
      </c>
    </row>
    <row r="40" spans="1:3">
      <c r="A40" t="s">
        <v>331</v>
      </c>
      <c r="B40">
        <v>33</v>
      </c>
      <c r="C40">
        <v>127</v>
      </c>
    </row>
    <row r="41" spans="1:3">
      <c r="A41" t="s">
        <v>389</v>
      </c>
      <c r="B41">
        <v>34</v>
      </c>
      <c r="C41">
        <v>13535</v>
      </c>
    </row>
    <row r="42" spans="1:3">
      <c r="A42" t="s">
        <v>377</v>
      </c>
      <c r="B42">
        <v>35</v>
      </c>
      <c r="C42">
        <v>1846</v>
      </c>
    </row>
    <row r="43" spans="1:3">
      <c r="A43" t="s">
        <v>267</v>
      </c>
      <c r="B43">
        <v>36</v>
      </c>
      <c r="C43">
        <v>14</v>
      </c>
    </row>
    <row r="44" spans="1:3">
      <c r="A44" t="s">
        <v>301</v>
      </c>
      <c r="B44">
        <v>37</v>
      </c>
      <c r="C44">
        <v>114</v>
      </c>
    </row>
    <row r="45" spans="1:3">
      <c r="A45" t="s">
        <v>313</v>
      </c>
      <c r="B45">
        <v>38</v>
      </c>
      <c r="C45">
        <v>158</v>
      </c>
    </row>
    <row r="46" spans="1:3">
      <c r="A46" t="s">
        <v>383</v>
      </c>
      <c r="B46">
        <v>39</v>
      </c>
      <c r="C46">
        <v>207</v>
      </c>
    </row>
    <row r="47" spans="1:3">
      <c r="A47" t="s">
        <v>315</v>
      </c>
      <c r="B47">
        <v>40</v>
      </c>
      <c r="C47">
        <v>47</v>
      </c>
    </row>
    <row r="48" spans="1:3">
      <c r="A48" t="s">
        <v>355</v>
      </c>
      <c r="B48">
        <v>41</v>
      </c>
      <c r="C48">
        <v>2358</v>
      </c>
    </row>
    <row r="49" spans="1:3">
      <c r="A49" t="s">
        <v>343</v>
      </c>
      <c r="B49">
        <v>42</v>
      </c>
      <c r="C49">
        <v>378</v>
      </c>
    </row>
    <row r="50" spans="1:3">
      <c r="A50" t="s">
        <v>365</v>
      </c>
      <c r="B50">
        <v>43</v>
      </c>
      <c r="C50">
        <v>28</v>
      </c>
    </row>
    <row r="51" spans="1:3">
      <c r="A51" t="s">
        <v>261</v>
      </c>
      <c r="B51">
        <v>44</v>
      </c>
      <c r="C51">
        <v>197</v>
      </c>
    </row>
    <row r="52" spans="1:3">
      <c r="A52" t="s">
        <v>369</v>
      </c>
      <c r="B52">
        <v>45</v>
      </c>
      <c r="C52">
        <v>171</v>
      </c>
    </row>
    <row r="53" spans="1:3">
      <c r="A53" t="s">
        <v>327</v>
      </c>
      <c r="B53">
        <v>46</v>
      </c>
      <c r="C53">
        <v>54</v>
      </c>
    </row>
    <row r="54" spans="1:3">
      <c r="A54" t="s">
        <v>235</v>
      </c>
      <c r="B54">
        <v>47</v>
      </c>
      <c r="C54">
        <v>0</v>
      </c>
    </row>
    <row r="55" spans="1:3">
      <c r="A55" t="s">
        <v>371</v>
      </c>
      <c r="B55">
        <v>48</v>
      </c>
      <c r="C55">
        <v>307</v>
      </c>
    </row>
    <row r="56" spans="1:3">
      <c r="A56" t="s">
        <v>251</v>
      </c>
      <c r="B56">
        <v>49</v>
      </c>
      <c r="C56">
        <v>18</v>
      </c>
    </row>
    <row r="57" spans="1:3">
      <c r="A57" t="s">
        <v>317</v>
      </c>
      <c r="B57">
        <v>50</v>
      </c>
      <c r="C57">
        <v>31</v>
      </c>
    </row>
    <row r="58" spans="1:3">
      <c r="A58" t="s">
        <v>319</v>
      </c>
      <c r="B58">
        <v>51</v>
      </c>
      <c r="C58">
        <v>22</v>
      </c>
    </row>
    <row r="59" spans="1:3">
      <c r="A59" t="s">
        <v>285</v>
      </c>
      <c r="B59">
        <v>52</v>
      </c>
      <c r="C59">
        <v>278</v>
      </c>
    </row>
    <row r="60" spans="1:3">
      <c r="A60" t="s">
        <v>281</v>
      </c>
      <c r="B60">
        <v>53</v>
      </c>
      <c r="C60">
        <v>98</v>
      </c>
    </row>
    <row r="61" spans="1:3">
      <c r="A61" t="s">
        <v>353</v>
      </c>
      <c r="B61">
        <v>54</v>
      </c>
      <c r="C61">
        <v>99</v>
      </c>
    </row>
    <row r="62" spans="1:3">
      <c r="A62" t="s">
        <v>295</v>
      </c>
      <c r="B62">
        <v>55</v>
      </c>
      <c r="C62">
        <v>170</v>
      </c>
    </row>
    <row r="63" spans="1:3">
      <c r="A63" t="s">
        <v>229</v>
      </c>
      <c r="B63">
        <v>56</v>
      </c>
      <c r="C63">
        <v>0</v>
      </c>
    </row>
    <row r="64" spans="1:3">
      <c r="A64" t="s">
        <v>297</v>
      </c>
      <c r="B64">
        <v>57</v>
      </c>
      <c r="C64">
        <v>55</v>
      </c>
    </row>
    <row r="65" spans="1:3">
      <c r="A65" t="s">
        <v>311</v>
      </c>
      <c r="B65">
        <v>58</v>
      </c>
      <c r="C65">
        <v>137</v>
      </c>
    </row>
    <row r="66" spans="1:3">
      <c r="A66" t="s">
        <v>387</v>
      </c>
      <c r="B66">
        <v>59</v>
      </c>
      <c r="C66">
        <v>125</v>
      </c>
    </row>
    <row r="67" spans="1:3">
      <c r="A67" t="s">
        <v>293</v>
      </c>
      <c r="B67">
        <v>60</v>
      </c>
      <c r="C67">
        <v>52</v>
      </c>
    </row>
    <row r="68" spans="1:3">
      <c r="A68" t="s">
        <v>287</v>
      </c>
      <c r="B68">
        <v>61</v>
      </c>
      <c r="C68">
        <v>476</v>
      </c>
    </row>
    <row r="69" spans="1:3">
      <c r="A69" t="s">
        <v>255</v>
      </c>
      <c r="B69">
        <v>62</v>
      </c>
      <c r="C69">
        <v>26</v>
      </c>
    </row>
    <row r="70" spans="1:3">
      <c r="A70" t="s">
        <v>239</v>
      </c>
      <c r="B70">
        <v>63</v>
      </c>
      <c r="C70">
        <v>29</v>
      </c>
    </row>
    <row r="71" spans="1:3">
      <c r="A71" t="s">
        <v>363</v>
      </c>
      <c r="B71">
        <v>64</v>
      </c>
      <c r="C71">
        <v>18</v>
      </c>
    </row>
    <row r="72" spans="1:3">
      <c r="A72" t="s">
        <v>253</v>
      </c>
      <c r="B72">
        <v>65</v>
      </c>
      <c r="C72">
        <v>55</v>
      </c>
    </row>
    <row r="73" spans="1:3">
      <c r="A73" t="s">
        <v>309</v>
      </c>
      <c r="B73">
        <v>66</v>
      </c>
      <c r="C73">
        <v>33</v>
      </c>
    </row>
    <row r="74" spans="1:3">
      <c r="A74" t="s">
        <v>307</v>
      </c>
      <c r="B74">
        <v>67</v>
      </c>
      <c r="C74">
        <v>179</v>
      </c>
    </row>
    <row r="75" spans="1:3">
      <c r="A75" t="s">
        <v>321</v>
      </c>
      <c r="B75">
        <v>68</v>
      </c>
      <c r="C75">
        <v>59</v>
      </c>
    </row>
    <row r="76" spans="1:3">
      <c r="A76" t="s">
        <v>271</v>
      </c>
      <c r="B76">
        <v>69</v>
      </c>
      <c r="C76">
        <v>5</v>
      </c>
    </row>
    <row r="77" spans="1:3">
      <c r="A77" t="s">
        <v>341</v>
      </c>
      <c r="B77">
        <v>70</v>
      </c>
      <c r="C77">
        <v>26</v>
      </c>
    </row>
    <row r="78" spans="1:3">
      <c r="A78" t="s">
        <v>323</v>
      </c>
      <c r="B78">
        <v>71</v>
      </c>
      <c r="C78">
        <v>57</v>
      </c>
    </row>
    <row r="79" spans="1:3">
      <c r="A79" t="s">
        <v>233</v>
      </c>
      <c r="B79">
        <v>72</v>
      </c>
      <c r="C79">
        <v>84</v>
      </c>
    </row>
    <row r="80" spans="1:3">
      <c r="A80" t="s">
        <v>231</v>
      </c>
      <c r="B80">
        <v>73</v>
      </c>
      <c r="C80">
        <v>5</v>
      </c>
    </row>
    <row r="81" spans="1:3">
      <c r="A81" t="s">
        <v>303</v>
      </c>
      <c r="B81">
        <v>74</v>
      </c>
      <c r="C81">
        <v>80</v>
      </c>
    </row>
    <row r="82" spans="1:3">
      <c r="A82" t="s">
        <v>263</v>
      </c>
      <c r="B82">
        <v>75</v>
      </c>
      <c r="C82">
        <v>3</v>
      </c>
    </row>
    <row r="83" spans="1:3">
      <c r="A83" t="s">
        <v>265</v>
      </c>
      <c r="B83">
        <v>76</v>
      </c>
      <c r="C83">
        <v>17</v>
      </c>
    </row>
    <row r="84" spans="1:3">
      <c r="A84" t="s">
        <v>347</v>
      </c>
      <c r="B84">
        <v>77</v>
      </c>
      <c r="C84">
        <v>22</v>
      </c>
    </row>
    <row r="85" spans="1:3">
      <c r="A85" t="s">
        <v>305</v>
      </c>
      <c r="B85">
        <v>78</v>
      </c>
      <c r="C85">
        <v>74</v>
      </c>
    </row>
    <row r="86" spans="1:3">
      <c r="A86" t="s">
        <v>241</v>
      </c>
      <c r="B86">
        <v>79</v>
      </c>
      <c r="C86">
        <v>13</v>
      </c>
    </row>
    <row r="87" spans="1:3">
      <c r="A87" t="s">
        <v>325</v>
      </c>
      <c r="B87">
        <v>80</v>
      </c>
      <c r="C87">
        <v>24</v>
      </c>
    </row>
    <row r="88" spans="1:3">
      <c r="A88" t="s">
        <v>351</v>
      </c>
      <c r="B88">
        <v>81</v>
      </c>
      <c r="C88">
        <v>57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9969"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D8772-AF2D-47D0-9D6A-626B8CAC3706}">
  <sheetPr codeName="Sheet41">
    <tabColor theme="7" tint="0.59999389629810485"/>
  </sheetPr>
  <dimension ref="A5:C88"/>
  <sheetViews>
    <sheetView topLeftCell="A50" workbookViewId="0">
      <selection activeCell="C8" sqref="C8:C88"/>
    </sheetView>
  </sheetViews>
  <sheetFormatPr defaultRowHeight="14.25"/>
  <sheetData>
    <row r="5" spans="1:3">
      <c r="A5" t="s">
        <v>6112</v>
      </c>
    </row>
    <row r="8" spans="1:3">
      <c r="A8" t="s">
        <v>333</v>
      </c>
      <c r="B8">
        <v>1</v>
      </c>
      <c r="C8">
        <v>14</v>
      </c>
    </row>
    <row r="9" spans="1:3">
      <c r="A9" t="s">
        <v>243</v>
      </c>
      <c r="B9">
        <v>2</v>
      </c>
      <c r="C9">
        <v>2</v>
      </c>
    </row>
    <row r="10" spans="1:3">
      <c r="A10" t="s">
        <v>367</v>
      </c>
      <c r="B10">
        <v>3</v>
      </c>
      <c r="C10">
        <v>3</v>
      </c>
    </row>
    <row r="11" spans="1:3">
      <c r="A11" t="s">
        <v>269</v>
      </c>
      <c r="B11">
        <v>4</v>
      </c>
      <c r="C11">
        <v>3</v>
      </c>
    </row>
    <row r="12" spans="1:3">
      <c r="A12" t="s">
        <v>289</v>
      </c>
      <c r="B12">
        <v>5</v>
      </c>
      <c r="C12">
        <v>3</v>
      </c>
    </row>
    <row r="13" spans="1:3">
      <c r="A13" t="s">
        <v>345</v>
      </c>
      <c r="B13">
        <v>6</v>
      </c>
      <c r="C13">
        <v>59</v>
      </c>
    </row>
    <row r="14" spans="1:3">
      <c r="A14" t="s">
        <v>339</v>
      </c>
      <c r="B14">
        <v>7</v>
      </c>
      <c r="C14">
        <v>16</v>
      </c>
    </row>
    <row r="15" spans="1:3">
      <c r="A15" t="s">
        <v>279</v>
      </c>
      <c r="B15">
        <v>8</v>
      </c>
      <c r="C15">
        <v>4</v>
      </c>
    </row>
    <row r="16" spans="1:3">
      <c r="A16" t="s">
        <v>375</v>
      </c>
      <c r="B16">
        <v>9</v>
      </c>
      <c r="C16">
        <v>11</v>
      </c>
    </row>
    <row r="17" spans="1:3">
      <c r="A17" t="s">
        <v>381</v>
      </c>
      <c r="B17">
        <v>10</v>
      </c>
      <c r="C17">
        <v>15</v>
      </c>
    </row>
    <row r="18" spans="1:3">
      <c r="A18" t="s">
        <v>357</v>
      </c>
      <c r="B18">
        <v>11</v>
      </c>
      <c r="C18">
        <v>1</v>
      </c>
    </row>
    <row r="19" spans="1:3">
      <c r="A19" t="s">
        <v>257</v>
      </c>
      <c r="B19">
        <v>12</v>
      </c>
      <c r="C19">
        <v>3</v>
      </c>
    </row>
    <row r="20" spans="1:3">
      <c r="A20" t="s">
        <v>249</v>
      </c>
      <c r="B20">
        <v>13</v>
      </c>
      <c r="C20">
        <v>3</v>
      </c>
    </row>
    <row r="21" spans="1:3">
      <c r="A21" t="s">
        <v>349</v>
      </c>
      <c r="B21">
        <v>14</v>
      </c>
      <c r="C21">
        <v>7</v>
      </c>
    </row>
    <row r="22" spans="1:3">
      <c r="A22" t="s">
        <v>335</v>
      </c>
      <c r="B22">
        <v>15</v>
      </c>
      <c r="C22">
        <v>5</v>
      </c>
    </row>
    <row r="23" spans="1:3">
      <c r="A23" t="s">
        <v>361</v>
      </c>
      <c r="B23">
        <v>16</v>
      </c>
      <c r="C23">
        <v>15</v>
      </c>
    </row>
    <row r="24" spans="1:3">
      <c r="A24" t="s">
        <v>379</v>
      </c>
      <c r="B24">
        <v>17</v>
      </c>
      <c r="C24">
        <v>9</v>
      </c>
    </row>
    <row r="25" spans="1:3">
      <c r="A25" t="s">
        <v>299</v>
      </c>
      <c r="B25">
        <v>18</v>
      </c>
      <c r="C25">
        <v>1</v>
      </c>
    </row>
    <row r="26" spans="1:3">
      <c r="A26" t="s">
        <v>291</v>
      </c>
      <c r="B26">
        <v>19</v>
      </c>
      <c r="C26">
        <v>2</v>
      </c>
    </row>
    <row r="27" spans="1:3">
      <c r="A27" t="s">
        <v>373</v>
      </c>
      <c r="B27">
        <v>20</v>
      </c>
      <c r="C27">
        <v>10</v>
      </c>
    </row>
    <row r="28" spans="1:3">
      <c r="A28" t="s">
        <v>237</v>
      </c>
      <c r="B28">
        <v>21</v>
      </c>
      <c r="C28">
        <v>6</v>
      </c>
    </row>
    <row r="29" spans="1:3">
      <c r="A29" t="s">
        <v>385</v>
      </c>
      <c r="B29">
        <v>22</v>
      </c>
      <c r="C29">
        <v>6</v>
      </c>
    </row>
    <row r="30" spans="1:3">
      <c r="A30" t="s">
        <v>259</v>
      </c>
      <c r="B30">
        <v>23</v>
      </c>
      <c r="C30">
        <v>5</v>
      </c>
    </row>
    <row r="31" spans="1:3">
      <c r="A31" t="s">
        <v>273</v>
      </c>
      <c r="B31">
        <v>24</v>
      </c>
      <c r="C31">
        <v>2</v>
      </c>
    </row>
    <row r="32" spans="1:3">
      <c r="A32" t="s">
        <v>275</v>
      </c>
      <c r="B32">
        <v>25</v>
      </c>
      <c r="C32">
        <v>7</v>
      </c>
    </row>
    <row r="33" spans="1:3">
      <c r="A33" t="s">
        <v>359</v>
      </c>
      <c r="B33">
        <v>26</v>
      </c>
      <c r="C33">
        <v>15</v>
      </c>
    </row>
    <row r="34" spans="1:3">
      <c r="A34" t="s">
        <v>245</v>
      </c>
      <c r="B34">
        <v>27</v>
      </c>
      <c r="C34">
        <v>7</v>
      </c>
    </row>
    <row r="35" spans="1:3">
      <c r="A35" t="s">
        <v>283</v>
      </c>
      <c r="B35">
        <v>28</v>
      </c>
      <c r="C35">
        <v>1</v>
      </c>
    </row>
    <row r="36" spans="1:3">
      <c r="A36" t="s">
        <v>277</v>
      </c>
      <c r="B36">
        <v>29</v>
      </c>
      <c r="C36">
        <v>6</v>
      </c>
    </row>
    <row r="37" spans="1:3">
      <c r="A37" t="s">
        <v>247</v>
      </c>
      <c r="B37">
        <v>30</v>
      </c>
      <c r="C37">
        <v>0</v>
      </c>
    </row>
    <row r="38" spans="1:3">
      <c r="A38" t="s">
        <v>329</v>
      </c>
      <c r="B38">
        <v>31</v>
      </c>
      <c r="C38">
        <v>12</v>
      </c>
    </row>
    <row r="39" spans="1:3">
      <c r="A39" t="s">
        <v>337</v>
      </c>
      <c r="B39">
        <v>32</v>
      </c>
      <c r="C39">
        <v>3</v>
      </c>
    </row>
    <row r="40" spans="1:3">
      <c r="A40" t="s">
        <v>331</v>
      </c>
      <c r="B40">
        <v>33</v>
      </c>
      <c r="C40">
        <v>11</v>
      </c>
    </row>
    <row r="41" spans="1:3">
      <c r="A41" t="s">
        <v>389</v>
      </c>
      <c r="B41">
        <v>34</v>
      </c>
      <c r="C41">
        <v>214</v>
      </c>
    </row>
    <row r="42" spans="1:3">
      <c r="A42" t="s">
        <v>377</v>
      </c>
      <c r="B42">
        <v>35</v>
      </c>
      <c r="C42">
        <v>69</v>
      </c>
    </row>
    <row r="43" spans="1:3">
      <c r="A43" t="s">
        <v>267</v>
      </c>
      <c r="B43">
        <v>36</v>
      </c>
      <c r="C43">
        <v>2</v>
      </c>
    </row>
    <row r="44" spans="1:3">
      <c r="A44" t="s">
        <v>301</v>
      </c>
      <c r="B44">
        <v>37</v>
      </c>
      <c r="C44">
        <v>7</v>
      </c>
    </row>
    <row r="45" spans="1:3">
      <c r="A45" t="s">
        <v>313</v>
      </c>
      <c r="B45">
        <v>38</v>
      </c>
      <c r="C45">
        <v>9</v>
      </c>
    </row>
    <row r="46" spans="1:3">
      <c r="A46" t="s">
        <v>383</v>
      </c>
      <c r="B46">
        <v>39</v>
      </c>
      <c r="C46">
        <v>5</v>
      </c>
    </row>
    <row r="47" spans="1:3">
      <c r="A47" t="s">
        <v>315</v>
      </c>
      <c r="B47">
        <v>40</v>
      </c>
      <c r="C47">
        <v>2</v>
      </c>
    </row>
    <row r="48" spans="1:3">
      <c r="A48" t="s">
        <v>355</v>
      </c>
      <c r="B48">
        <v>41</v>
      </c>
      <c r="C48">
        <v>21</v>
      </c>
    </row>
    <row r="49" spans="1:3">
      <c r="A49" t="s">
        <v>343</v>
      </c>
      <c r="B49">
        <v>42</v>
      </c>
      <c r="C49">
        <v>13</v>
      </c>
    </row>
    <row r="50" spans="1:3">
      <c r="A50" t="s">
        <v>365</v>
      </c>
      <c r="B50">
        <v>43</v>
      </c>
      <c r="C50">
        <v>2</v>
      </c>
    </row>
    <row r="51" spans="1:3">
      <c r="A51" t="s">
        <v>261</v>
      </c>
      <c r="B51">
        <v>44</v>
      </c>
      <c r="C51">
        <v>9</v>
      </c>
    </row>
    <row r="52" spans="1:3">
      <c r="A52" t="s">
        <v>369</v>
      </c>
      <c r="B52">
        <v>45</v>
      </c>
      <c r="C52">
        <v>10</v>
      </c>
    </row>
    <row r="53" spans="1:3">
      <c r="A53" t="s">
        <v>327</v>
      </c>
      <c r="B53">
        <v>46</v>
      </c>
      <c r="C53">
        <v>4</v>
      </c>
    </row>
    <row r="54" spans="1:3">
      <c r="A54" t="s">
        <v>235</v>
      </c>
      <c r="B54">
        <v>47</v>
      </c>
      <c r="C54">
        <v>0</v>
      </c>
    </row>
    <row r="55" spans="1:3">
      <c r="A55" t="s">
        <v>371</v>
      </c>
      <c r="B55">
        <v>48</v>
      </c>
      <c r="C55">
        <v>12</v>
      </c>
    </row>
    <row r="56" spans="1:3">
      <c r="A56" t="s">
        <v>251</v>
      </c>
      <c r="B56">
        <v>49</v>
      </c>
      <c r="C56">
        <v>4</v>
      </c>
    </row>
    <row r="57" spans="1:3">
      <c r="A57" t="s">
        <v>317</v>
      </c>
      <c r="B57">
        <v>50</v>
      </c>
      <c r="C57">
        <v>3</v>
      </c>
    </row>
    <row r="58" spans="1:3">
      <c r="A58" t="s">
        <v>319</v>
      </c>
      <c r="B58">
        <v>51</v>
      </c>
      <c r="C58">
        <v>1</v>
      </c>
    </row>
    <row r="59" spans="1:3">
      <c r="A59" t="s">
        <v>285</v>
      </c>
      <c r="B59">
        <v>52</v>
      </c>
      <c r="C59">
        <v>7</v>
      </c>
    </row>
    <row r="60" spans="1:3">
      <c r="A60" t="s">
        <v>281</v>
      </c>
      <c r="B60">
        <v>53</v>
      </c>
      <c r="C60">
        <v>3</v>
      </c>
    </row>
    <row r="61" spans="1:3">
      <c r="A61" t="s">
        <v>353</v>
      </c>
      <c r="B61">
        <v>54</v>
      </c>
      <c r="C61">
        <v>7</v>
      </c>
    </row>
    <row r="62" spans="1:3">
      <c r="A62" t="s">
        <v>295</v>
      </c>
      <c r="B62">
        <v>55</v>
      </c>
      <c r="C62">
        <v>4</v>
      </c>
    </row>
    <row r="63" spans="1:3">
      <c r="A63" t="s">
        <v>229</v>
      </c>
      <c r="B63">
        <v>56</v>
      </c>
      <c r="C63">
        <v>0</v>
      </c>
    </row>
    <row r="64" spans="1:3">
      <c r="A64" t="s">
        <v>297</v>
      </c>
      <c r="B64">
        <v>57</v>
      </c>
      <c r="C64">
        <v>4</v>
      </c>
    </row>
    <row r="65" spans="1:3">
      <c r="A65" t="s">
        <v>311</v>
      </c>
      <c r="B65">
        <v>58</v>
      </c>
      <c r="C65">
        <v>4</v>
      </c>
    </row>
    <row r="66" spans="1:3">
      <c r="A66" t="s">
        <v>387</v>
      </c>
      <c r="B66">
        <v>59</v>
      </c>
      <c r="C66">
        <v>8</v>
      </c>
    </row>
    <row r="67" spans="1:3">
      <c r="A67" t="s">
        <v>293</v>
      </c>
      <c r="B67">
        <v>60</v>
      </c>
      <c r="C67">
        <v>2</v>
      </c>
    </row>
    <row r="68" spans="1:3">
      <c r="A68" t="s">
        <v>287</v>
      </c>
      <c r="B68">
        <v>61</v>
      </c>
      <c r="C68">
        <v>14</v>
      </c>
    </row>
    <row r="69" spans="1:3">
      <c r="A69" t="s">
        <v>255</v>
      </c>
      <c r="B69">
        <v>62</v>
      </c>
      <c r="C69">
        <v>1</v>
      </c>
    </row>
    <row r="70" spans="1:3">
      <c r="A70" t="s">
        <v>239</v>
      </c>
      <c r="B70">
        <v>63</v>
      </c>
      <c r="C70">
        <v>7</v>
      </c>
    </row>
    <row r="71" spans="1:3">
      <c r="A71" t="s">
        <v>363</v>
      </c>
      <c r="B71">
        <v>64</v>
      </c>
      <c r="C71">
        <v>3</v>
      </c>
    </row>
    <row r="72" spans="1:3">
      <c r="A72" t="s">
        <v>253</v>
      </c>
      <c r="B72">
        <v>65</v>
      </c>
      <c r="C72">
        <v>2</v>
      </c>
    </row>
    <row r="73" spans="1:3">
      <c r="A73" t="s">
        <v>309</v>
      </c>
      <c r="B73">
        <v>66</v>
      </c>
      <c r="C73">
        <v>4</v>
      </c>
    </row>
    <row r="74" spans="1:3">
      <c r="A74" t="s">
        <v>307</v>
      </c>
      <c r="B74">
        <v>67</v>
      </c>
      <c r="C74">
        <v>10</v>
      </c>
    </row>
    <row r="75" spans="1:3">
      <c r="A75" t="s">
        <v>321</v>
      </c>
      <c r="B75">
        <v>68</v>
      </c>
      <c r="C75">
        <v>1</v>
      </c>
    </row>
    <row r="76" spans="1:3">
      <c r="A76" t="s">
        <v>271</v>
      </c>
      <c r="B76">
        <v>69</v>
      </c>
      <c r="C76">
        <v>1</v>
      </c>
    </row>
    <row r="77" spans="1:3">
      <c r="A77" t="s">
        <v>341</v>
      </c>
      <c r="B77">
        <v>70</v>
      </c>
      <c r="C77">
        <v>3</v>
      </c>
    </row>
    <row r="78" spans="1:3">
      <c r="A78" t="s">
        <v>323</v>
      </c>
      <c r="B78">
        <v>71</v>
      </c>
      <c r="C78">
        <v>1</v>
      </c>
    </row>
    <row r="79" spans="1:3">
      <c r="A79" t="s">
        <v>233</v>
      </c>
      <c r="B79">
        <v>72</v>
      </c>
      <c r="C79">
        <v>2</v>
      </c>
    </row>
    <row r="80" spans="1:3">
      <c r="A80" t="s">
        <v>231</v>
      </c>
      <c r="B80">
        <v>73</v>
      </c>
      <c r="C80">
        <v>1</v>
      </c>
    </row>
    <row r="81" spans="1:3">
      <c r="A81" t="s">
        <v>303</v>
      </c>
      <c r="B81">
        <v>74</v>
      </c>
      <c r="C81">
        <v>5</v>
      </c>
    </row>
    <row r="82" spans="1:3">
      <c r="A82" t="s">
        <v>263</v>
      </c>
      <c r="B82">
        <v>75</v>
      </c>
      <c r="C82">
        <v>1</v>
      </c>
    </row>
    <row r="83" spans="1:3">
      <c r="A83" t="s">
        <v>265</v>
      </c>
      <c r="B83">
        <v>76</v>
      </c>
      <c r="C83">
        <v>1</v>
      </c>
    </row>
    <row r="84" spans="1:3">
      <c r="A84" t="s">
        <v>347</v>
      </c>
      <c r="B84">
        <v>77</v>
      </c>
      <c r="C84">
        <v>3</v>
      </c>
    </row>
    <row r="85" spans="1:3">
      <c r="A85" t="s">
        <v>305</v>
      </c>
      <c r="B85">
        <v>78</v>
      </c>
      <c r="C85">
        <v>4</v>
      </c>
    </row>
    <row r="86" spans="1:3">
      <c r="A86" t="s">
        <v>241</v>
      </c>
      <c r="B86">
        <v>79</v>
      </c>
      <c r="C86">
        <v>1</v>
      </c>
    </row>
    <row r="87" spans="1:3">
      <c r="A87" t="s">
        <v>325</v>
      </c>
      <c r="B87">
        <v>80</v>
      </c>
      <c r="C87">
        <v>3</v>
      </c>
    </row>
    <row r="88" spans="1:3">
      <c r="A88" t="s">
        <v>351</v>
      </c>
      <c r="B88">
        <v>81</v>
      </c>
      <c r="C88">
        <v>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0993"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D2F2B-2CD2-4B75-A2E0-4CE2B160566E}">
  <sheetPr codeName="Sheet42">
    <tabColor theme="7" tint="0.59999389629810485"/>
  </sheetPr>
  <dimension ref="A5:C88"/>
  <sheetViews>
    <sheetView workbookViewId="0">
      <selection activeCell="G16" sqref="F16:G16"/>
    </sheetView>
  </sheetViews>
  <sheetFormatPr defaultRowHeight="14.25"/>
  <sheetData>
    <row r="5" spans="1:3">
      <c r="A5" t="s">
        <v>6113</v>
      </c>
    </row>
    <row r="8" spans="1:3">
      <c r="A8" t="s">
        <v>333</v>
      </c>
      <c r="B8">
        <v>1</v>
      </c>
      <c r="C8">
        <v>247151</v>
      </c>
    </row>
    <row r="9" spans="1:3">
      <c r="A9" t="s">
        <v>243</v>
      </c>
      <c r="B9">
        <v>2</v>
      </c>
      <c r="C9">
        <v>2030</v>
      </c>
    </row>
    <row r="10" spans="1:3">
      <c r="A10" t="s">
        <v>367</v>
      </c>
      <c r="B10">
        <v>3</v>
      </c>
      <c r="C10">
        <v>19005</v>
      </c>
    </row>
    <row r="11" spans="1:3">
      <c r="A11" t="s">
        <v>269</v>
      </c>
      <c r="B11">
        <v>4</v>
      </c>
      <c r="C11">
        <v>3200</v>
      </c>
    </row>
    <row r="12" spans="1:3">
      <c r="A12" t="s">
        <v>289</v>
      </c>
      <c r="B12">
        <v>5</v>
      </c>
      <c r="C12">
        <v>32025</v>
      </c>
    </row>
    <row r="13" spans="1:3">
      <c r="A13" t="s">
        <v>345</v>
      </c>
      <c r="B13">
        <v>6</v>
      </c>
      <c r="C13">
        <v>1024347</v>
      </c>
    </row>
    <row r="14" spans="1:3">
      <c r="A14" t="s">
        <v>339</v>
      </c>
      <c r="B14">
        <v>7</v>
      </c>
      <c r="C14">
        <v>233384</v>
      </c>
    </row>
    <row r="15" spans="1:3">
      <c r="A15" t="s">
        <v>279</v>
      </c>
      <c r="B15">
        <v>8</v>
      </c>
      <c r="C15">
        <v>7322</v>
      </c>
    </row>
    <row r="16" spans="1:3">
      <c r="A16" t="s">
        <v>375</v>
      </c>
      <c r="B16">
        <v>9</v>
      </c>
      <c r="C16">
        <v>67181</v>
      </c>
    </row>
    <row r="17" spans="1:3">
      <c r="A17" t="s">
        <v>381</v>
      </c>
      <c r="B17">
        <v>10</v>
      </c>
      <c r="C17">
        <v>30930</v>
      </c>
    </row>
    <row r="18" spans="1:3">
      <c r="A18" t="s">
        <v>357</v>
      </c>
      <c r="B18">
        <v>11</v>
      </c>
      <c r="C18">
        <v>5910</v>
      </c>
    </row>
    <row r="19" spans="1:3">
      <c r="A19" t="s">
        <v>257</v>
      </c>
      <c r="B19">
        <v>12</v>
      </c>
      <c r="C19">
        <v>26329</v>
      </c>
    </row>
    <row r="20" spans="1:3">
      <c r="A20" t="s">
        <v>249</v>
      </c>
      <c r="B20">
        <v>13</v>
      </c>
      <c r="C20">
        <v>10188</v>
      </c>
    </row>
    <row r="21" spans="1:3">
      <c r="A21" t="s">
        <v>349</v>
      </c>
      <c r="B21">
        <v>14</v>
      </c>
      <c r="C21">
        <v>16698</v>
      </c>
    </row>
    <row r="22" spans="1:3">
      <c r="A22" t="s">
        <v>335</v>
      </c>
      <c r="B22">
        <v>15</v>
      </c>
      <c r="C22">
        <v>24436</v>
      </c>
    </row>
    <row r="23" spans="1:3">
      <c r="A23" t="s">
        <v>361</v>
      </c>
      <c r="B23">
        <v>16</v>
      </c>
      <c r="C23">
        <v>284933</v>
      </c>
    </row>
    <row r="24" spans="1:3">
      <c r="A24" t="s">
        <v>379</v>
      </c>
      <c r="B24">
        <v>17</v>
      </c>
      <c r="C24">
        <v>20903</v>
      </c>
    </row>
    <row r="25" spans="1:3">
      <c r="A25" t="s">
        <v>299</v>
      </c>
      <c r="B25">
        <v>18</v>
      </c>
      <c r="C25">
        <v>12661</v>
      </c>
    </row>
    <row r="26" spans="1:3">
      <c r="A26" t="s">
        <v>291</v>
      </c>
      <c r="B26">
        <v>19</v>
      </c>
      <c r="C26">
        <v>28621</v>
      </c>
    </row>
    <row r="27" spans="1:3">
      <c r="A27" t="s">
        <v>373</v>
      </c>
      <c r="B27">
        <v>20</v>
      </c>
      <c r="C27">
        <v>153837</v>
      </c>
    </row>
    <row r="28" spans="1:3">
      <c r="A28" t="s">
        <v>237</v>
      </c>
      <c r="B28">
        <v>21</v>
      </c>
      <c r="C28">
        <v>146156</v>
      </c>
    </row>
    <row r="29" spans="1:3">
      <c r="A29" t="s">
        <v>385</v>
      </c>
      <c r="B29">
        <v>22</v>
      </c>
      <c r="C29">
        <v>15508</v>
      </c>
    </row>
    <row r="30" spans="1:3">
      <c r="A30" t="s">
        <v>259</v>
      </c>
      <c r="B30">
        <v>23</v>
      </c>
      <c r="C30">
        <v>46150</v>
      </c>
    </row>
    <row r="31" spans="1:3">
      <c r="A31" t="s">
        <v>273</v>
      </c>
      <c r="B31">
        <v>24</v>
      </c>
      <c r="C31">
        <v>10570</v>
      </c>
    </row>
    <row r="32" spans="1:3">
      <c r="A32" t="s">
        <v>275</v>
      </c>
      <c r="B32">
        <v>25</v>
      </c>
      <c r="C32">
        <v>94307</v>
      </c>
    </row>
    <row r="33" spans="1:3">
      <c r="A33" t="s">
        <v>359</v>
      </c>
      <c r="B33">
        <v>26</v>
      </c>
      <c r="C33">
        <v>230273</v>
      </c>
    </row>
    <row r="34" spans="1:3">
      <c r="A34" t="s">
        <v>245</v>
      </c>
      <c r="B34">
        <v>27</v>
      </c>
      <c r="C34">
        <v>57002</v>
      </c>
    </row>
    <row r="35" spans="1:3">
      <c r="A35" t="s">
        <v>283</v>
      </c>
      <c r="B35">
        <v>28</v>
      </c>
      <c r="C35">
        <v>14076</v>
      </c>
    </row>
    <row r="36" spans="1:3">
      <c r="A36" t="s">
        <v>277</v>
      </c>
      <c r="B36">
        <v>29</v>
      </c>
      <c r="C36">
        <v>7448</v>
      </c>
    </row>
    <row r="37" spans="1:3">
      <c r="A37" t="s">
        <v>247</v>
      </c>
      <c r="B37">
        <v>30</v>
      </c>
      <c r="C37">
        <v>0</v>
      </c>
    </row>
    <row r="38" spans="1:3">
      <c r="A38" t="s">
        <v>329</v>
      </c>
      <c r="B38">
        <v>31</v>
      </c>
      <c r="C38">
        <v>55215</v>
      </c>
    </row>
    <row r="39" spans="1:3">
      <c r="A39" t="s">
        <v>337</v>
      </c>
      <c r="B39">
        <v>32</v>
      </c>
      <c r="C39">
        <v>6284</v>
      </c>
    </row>
    <row r="40" spans="1:3">
      <c r="A40" t="s">
        <v>331</v>
      </c>
      <c r="B40">
        <v>33</v>
      </c>
      <c r="C40">
        <v>51552</v>
      </c>
    </row>
    <row r="41" spans="1:3">
      <c r="A41" t="s">
        <v>389</v>
      </c>
      <c r="B41">
        <v>34</v>
      </c>
      <c r="C41">
        <v>2844748</v>
      </c>
    </row>
    <row r="42" spans="1:3">
      <c r="A42" t="s">
        <v>377</v>
      </c>
      <c r="B42">
        <v>35</v>
      </c>
      <c r="C42">
        <v>383871</v>
      </c>
    </row>
    <row r="43" spans="1:3">
      <c r="A43" t="s">
        <v>267</v>
      </c>
      <c r="B43">
        <v>36</v>
      </c>
      <c r="C43">
        <v>3009</v>
      </c>
    </row>
    <row r="44" spans="1:3">
      <c r="A44" t="s">
        <v>301</v>
      </c>
      <c r="B44">
        <v>37</v>
      </c>
      <c r="C44">
        <v>22307</v>
      </c>
    </row>
    <row r="45" spans="1:3">
      <c r="A45" t="s">
        <v>313</v>
      </c>
      <c r="B45">
        <v>38</v>
      </c>
      <c r="C45">
        <v>62040</v>
      </c>
    </row>
    <row r="46" spans="1:3">
      <c r="A46" t="s">
        <v>383</v>
      </c>
      <c r="B46">
        <v>39</v>
      </c>
      <c r="C46">
        <v>31976</v>
      </c>
    </row>
    <row r="47" spans="1:3">
      <c r="A47" t="s">
        <v>315</v>
      </c>
      <c r="B47">
        <v>40</v>
      </c>
      <c r="C47">
        <v>18940</v>
      </c>
    </row>
    <row r="48" spans="1:3">
      <c r="A48" t="s">
        <v>355</v>
      </c>
      <c r="B48">
        <v>41</v>
      </c>
      <c r="C48">
        <v>549397</v>
      </c>
    </row>
    <row r="49" spans="1:3">
      <c r="A49" t="s">
        <v>343</v>
      </c>
      <c r="B49">
        <v>42</v>
      </c>
      <c r="C49">
        <v>118983</v>
      </c>
    </row>
    <row r="50" spans="1:3">
      <c r="A50" t="s">
        <v>365</v>
      </c>
      <c r="B50">
        <v>43</v>
      </c>
      <c r="C50">
        <v>12880</v>
      </c>
    </row>
    <row r="51" spans="1:3">
      <c r="A51" t="s">
        <v>261</v>
      </c>
      <c r="B51">
        <v>44</v>
      </c>
      <c r="C51">
        <v>56248</v>
      </c>
    </row>
    <row r="52" spans="1:3">
      <c r="A52" t="s">
        <v>369</v>
      </c>
      <c r="B52">
        <v>45</v>
      </c>
      <c r="C52">
        <v>41075</v>
      </c>
    </row>
    <row r="53" spans="1:3">
      <c r="A53" t="s">
        <v>327</v>
      </c>
      <c r="B53">
        <v>46</v>
      </c>
      <c r="C53">
        <v>22227</v>
      </c>
    </row>
    <row r="54" spans="1:3">
      <c r="A54" t="s">
        <v>235</v>
      </c>
      <c r="B54">
        <v>47</v>
      </c>
      <c r="C54">
        <v>0</v>
      </c>
    </row>
    <row r="55" spans="1:3">
      <c r="A55" t="s">
        <v>371</v>
      </c>
      <c r="B55">
        <v>48</v>
      </c>
      <c r="C55">
        <v>114722</v>
      </c>
    </row>
    <row r="56" spans="1:3">
      <c r="A56" t="s">
        <v>251</v>
      </c>
      <c r="B56">
        <v>49</v>
      </c>
      <c r="C56">
        <v>7976</v>
      </c>
    </row>
    <row r="57" spans="1:3">
      <c r="A57" t="s">
        <v>317</v>
      </c>
      <c r="B57">
        <v>50</v>
      </c>
      <c r="C57">
        <v>7940</v>
      </c>
    </row>
    <row r="58" spans="1:3">
      <c r="A58" t="s">
        <v>319</v>
      </c>
      <c r="B58">
        <v>51</v>
      </c>
      <c r="C58">
        <v>6045</v>
      </c>
    </row>
    <row r="59" spans="1:3">
      <c r="A59" t="s">
        <v>285</v>
      </c>
      <c r="B59">
        <v>52</v>
      </c>
      <c r="C59">
        <v>63705</v>
      </c>
    </row>
    <row r="60" spans="1:3">
      <c r="A60" t="s">
        <v>281</v>
      </c>
      <c r="B60">
        <v>53</v>
      </c>
      <c r="C60">
        <v>15619</v>
      </c>
    </row>
    <row r="61" spans="1:3">
      <c r="A61" t="s">
        <v>353</v>
      </c>
      <c r="B61">
        <v>54</v>
      </c>
      <c r="C61">
        <v>25270</v>
      </c>
    </row>
    <row r="62" spans="1:3">
      <c r="A62" t="s">
        <v>295</v>
      </c>
      <c r="B62">
        <v>55</v>
      </c>
      <c r="C62">
        <v>43169</v>
      </c>
    </row>
    <row r="63" spans="1:3">
      <c r="A63" t="s">
        <v>229</v>
      </c>
      <c r="B63">
        <v>56</v>
      </c>
      <c r="C63">
        <v>0</v>
      </c>
    </row>
    <row r="64" spans="1:3">
      <c r="A64" t="s">
        <v>297</v>
      </c>
      <c r="B64">
        <v>57</v>
      </c>
      <c r="C64">
        <v>12971</v>
      </c>
    </row>
    <row r="65" spans="1:3">
      <c r="A65" t="s">
        <v>311</v>
      </c>
      <c r="B65">
        <v>58</v>
      </c>
      <c r="C65">
        <v>38507</v>
      </c>
    </row>
    <row r="66" spans="1:3">
      <c r="A66" t="s">
        <v>387</v>
      </c>
      <c r="B66">
        <v>59</v>
      </c>
      <c r="C66">
        <v>29212</v>
      </c>
    </row>
    <row r="67" spans="1:3">
      <c r="A67" t="s">
        <v>293</v>
      </c>
      <c r="B67">
        <v>60</v>
      </c>
      <c r="C67">
        <v>11718</v>
      </c>
    </row>
    <row r="68" spans="1:3">
      <c r="A68" t="s">
        <v>287</v>
      </c>
      <c r="B68">
        <v>61</v>
      </c>
      <c r="C68">
        <v>111143</v>
      </c>
    </row>
    <row r="69" spans="1:3">
      <c r="A69" t="s">
        <v>255</v>
      </c>
      <c r="B69">
        <v>62</v>
      </c>
      <c r="C69">
        <v>6610</v>
      </c>
    </row>
    <row r="70" spans="1:3">
      <c r="A70" t="s">
        <v>239</v>
      </c>
      <c r="B70">
        <v>63</v>
      </c>
      <c r="C70">
        <v>7212</v>
      </c>
    </row>
    <row r="71" spans="1:3">
      <c r="A71" t="s">
        <v>363</v>
      </c>
      <c r="B71">
        <v>64</v>
      </c>
      <c r="C71">
        <v>7781</v>
      </c>
    </row>
    <row r="72" spans="1:3">
      <c r="A72" t="s">
        <v>253</v>
      </c>
      <c r="B72">
        <v>65</v>
      </c>
      <c r="C72">
        <v>19196</v>
      </c>
    </row>
    <row r="73" spans="1:3">
      <c r="A73" t="s">
        <v>309</v>
      </c>
      <c r="B73">
        <v>66</v>
      </c>
      <c r="C73">
        <v>4550</v>
      </c>
    </row>
    <row r="74" spans="1:3">
      <c r="A74" t="s">
        <v>307</v>
      </c>
      <c r="B74">
        <v>67</v>
      </c>
      <c r="C74">
        <v>44184</v>
      </c>
    </row>
    <row r="75" spans="1:3">
      <c r="A75" t="s">
        <v>321</v>
      </c>
      <c r="B75">
        <v>68</v>
      </c>
      <c r="C75">
        <v>32295</v>
      </c>
    </row>
    <row r="76" spans="1:3">
      <c r="A76" t="s">
        <v>271</v>
      </c>
      <c r="B76">
        <v>69</v>
      </c>
      <c r="C76">
        <v>1354</v>
      </c>
    </row>
    <row r="77" spans="1:3">
      <c r="A77" t="s">
        <v>341</v>
      </c>
      <c r="B77">
        <v>70</v>
      </c>
      <c r="C77">
        <v>9467</v>
      </c>
    </row>
    <row r="78" spans="1:3">
      <c r="A78" t="s">
        <v>323</v>
      </c>
      <c r="B78">
        <v>71</v>
      </c>
      <c r="C78">
        <v>14487</v>
      </c>
    </row>
    <row r="79" spans="1:3">
      <c r="A79" t="s">
        <v>233</v>
      </c>
      <c r="B79">
        <v>72</v>
      </c>
      <c r="C79">
        <v>32608</v>
      </c>
    </row>
    <row r="80" spans="1:3">
      <c r="A80" t="s">
        <v>231</v>
      </c>
      <c r="B80">
        <v>73</v>
      </c>
      <c r="C80">
        <v>4045</v>
      </c>
    </row>
    <row r="81" spans="1:3">
      <c r="A81" t="s">
        <v>303</v>
      </c>
      <c r="B81">
        <v>74</v>
      </c>
      <c r="C81">
        <v>17253</v>
      </c>
    </row>
    <row r="82" spans="1:3">
      <c r="A82" t="s">
        <v>263</v>
      </c>
      <c r="B82">
        <v>75</v>
      </c>
      <c r="C82">
        <v>250</v>
      </c>
    </row>
    <row r="83" spans="1:3">
      <c r="A83" t="s">
        <v>265</v>
      </c>
      <c r="B83">
        <v>76</v>
      </c>
      <c r="C83">
        <v>5427</v>
      </c>
    </row>
    <row r="84" spans="1:3">
      <c r="A84" t="s">
        <v>347</v>
      </c>
      <c r="B84">
        <v>77</v>
      </c>
      <c r="C84">
        <v>8054</v>
      </c>
    </row>
    <row r="85" spans="1:3">
      <c r="A85" t="s">
        <v>305</v>
      </c>
      <c r="B85">
        <v>78</v>
      </c>
      <c r="C85">
        <v>20497</v>
      </c>
    </row>
    <row r="86" spans="1:3">
      <c r="A86" t="s">
        <v>241</v>
      </c>
      <c r="B86">
        <v>79</v>
      </c>
      <c r="C86">
        <v>2530</v>
      </c>
    </row>
    <row r="87" spans="1:3">
      <c r="A87" t="s">
        <v>325</v>
      </c>
      <c r="B87">
        <v>80</v>
      </c>
      <c r="C87">
        <v>5227</v>
      </c>
    </row>
    <row r="88" spans="1:3">
      <c r="A88" t="s">
        <v>351</v>
      </c>
      <c r="B88">
        <v>81</v>
      </c>
      <c r="C88">
        <v>15190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2017"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5F85E-3C5C-4D0A-8903-2DFAE63B615B}">
  <sheetPr codeName="Sheet45">
    <tabColor theme="7" tint="0.59999389629810485"/>
  </sheetPr>
  <dimension ref="A5:C88"/>
  <sheetViews>
    <sheetView topLeftCell="A5" workbookViewId="0">
      <selection activeCell="F24" sqref="F24"/>
    </sheetView>
  </sheetViews>
  <sheetFormatPr defaultRowHeight="14.25"/>
  <sheetData>
    <row r="5" spans="1:3">
      <c r="A5" t="s">
        <v>6114</v>
      </c>
    </row>
    <row r="8" spans="1:3">
      <c r="A8" t="s">
        <v>333</v>
      </c>
      <c r="B8">
        <v>1</v>
      </c>
      <c r="C8">
        <v>29779</v>
      </c>
    </row>
    <row r="9" spans="1:3">
      <c r="A9" t="s">
        <v>243</v>
      </c>
      <c r="B9">
        <v>2</v>
      </c>
      <c r="C9">
        <v>14287</v>
      </c>
    </row>
    <row r="10" spans="1:3">
      <c r="A10" t="s">
        <v>367</v>
      </c>
      <c r="B10">
        <v>3</v>
      </c>
      <c r="C10">
        <v>26699</v>
      </c>
    </row>
    <row r="11" spans="1:3">
      <c r="A11" t="s">
        <v>269</v>
      </c>
      <c r="B11">
        <v>4</v>
      </c>
      <c r="C11">
        <v>8417</v>
      </c>
    </row>
    <row r="12" spans="1:3">
      <c r="A12" t="s">
        <v>289</v>
      </c>
      <c r="B12">
        <v>5</v>
      </c>
      <c r="C12">
        <v>23629</v>
      </c>
    </row>
    <row r="13" spans="1:3">
      <c r="A13" t="s">
        <v>345</v>
      </c>
      <c r="B13">
        <v>6</v>
      </c>
      <c r="C13">
        <v>33479</v>
      </c>
    </row>
    <row r="14" spans="1:3">
      <c r="A14" t="s">
        <v>339</v>
      </c>
      <c r="B14">
        <v>7</v>
      </c>
      <c r="C14">
        <v>36401</v>
      </c>
    </row>
    <row r="15" spans="1:3">
      <c r="A15" t="s">
        <v>279</v>
      </c>
      <c r="B15">
        <v>8</v>
      </c>
      <c r="C15">
        <v>1807</v>
      </c>
    </row>
    <row r="16" spans="1:3">
      <c r="A16" t="s">
        <v>375</v>
      </c>
      <c r="B16">
        <v>9</v>
      </c>
      <c r="C16">
        <v>30328</v>
      </c>
    </row>
    <row r="17" spans="1:3">
      <c r="A17" t="s">
        <v>381</v>
      </c>
      <c r="B17">
        <v>10</v>
      </c>
      <c r="C17">
        <v>40106</v>
      </c>
    </row>
    <row r="18" spans="1:3">
      <c r="A18" t="s">
        <v>357</v>
      </c>
      <c r="B18">
        <v>11</v>
      </c>
      <c r="C18">
        <v>7704</v>
      </c>
    </row>
    <row r="19" spans="1:3">
      <c r="A19" t="s">
        <v>257</v>
      </c>
      <c r="B19">
        <v>12</v>
      </c>
      <c r="C19">
        <v>1195</v>
      </c>
    </row>
    <row r="20" spans="1:3">
      <c r="A20" t="s">
        <v>249</v>
      </c>
      <c r="B20">
        <v>13</v>
      </c>
      <c r="C20">
        <v>2480</v>
      </c>
    </row>
    <row r="21" spans="1:3">
      <c r="A21" t="s">
        <v>349</v>
      </c>
      <c r="B21">
        <v>14</v>
      </c>
      <c r="C21">
        <v>13486</v>
      </c>
    </row>
    <row r="22" spans="1:3">
      <c r="A22" t="s">
        <v>335</v>
      </c>
      <c r="B22">
        <v>15</v>
      </c>
      <c r="C22">
        <v>16784</v>
      </c>
    </row>
    <row r="23" spans="1:3">
      <c r="A23" t="s">
        <v>361</v>
      </c>
      <c r="B23">
        <v>16</v>
      </c>
      <c r="C23">
        <v>50877</v>
      </c>
    </row>
    <row r="24" spans="1:3">
      <c r="A24" t="s">
        <v>379</v>
      </c>
      <c r="B24">
        <v>17</v>
      </c>
      <c r="C24">
        <v>26509</v>
      </c>
    </row>
    <row r="25" spans="1:3">
      <c r="A25" t="s">
        <v>299</v>
      </c>
      <c r="B25">
        <v>18</v>
      </c>
      <c r="C25">
        <v>10827</v>
      </c>
    </row>
    <row r="26" spans="1:3">
      <c r="A26" t="s">
        <v>291</v>
      </c>
      <c r="B26">
        <v>19</v>
      </c>
      <c r="C26">
        <v>29691</v>
      </c>
    </row>
    <row r="27" spans="1:3">
      <c r="A27" t="s">
        <v>373</v>
      </c>
      <c r="B27">
        <v>20</v>
      </c>
      <c r="C27">
        <v>34819</v>
      </c>
    </row>
    <row r="28" spans="1:3">
      <c r="A28" t="s">
        <v>237</v>
      </c>
      <c r="B28">
        <v>21</v>
      </c>
      <c r="C28">
        <v>9801</v>
      </c>
    </row>
    <row r="29" spans="1:3">
      <c r="A29" t="s">
        <v>385</v>
      </c>
      <c r="B29">
        <v>22</v>
      </c>
      <c r="C29">
        <v>24051</v>
      </c>
    </row>
    <row r="30" spans="1:3">
      <c r="A30" t="s">
        <v>259</v>
      </c>
      <c r="B30">
        <v>23</v>
      </c>
      <c r="C30">
        <v>6074</v>
      </c>
    </row>
    <row r="31" spans="1:3">
      <c r="A31" t="s">
        <v>273</v>
      </c>
      <c r="B31">
        <v>24</v>
      </c>
      <c r="C31">
        <v>7587</v>
      </c>
    </row>
    <row r="32" spans="1:3">
      <c r="A32" t="s">
        <v>275</v>
      </c>
      <c r="B32">
        <v>25</v>
      </c>
      <c r="C32">
        <v>11908</v>
      </c>
    </row>
    <row r="33" spans="1:3">
      <c r="A33" t="s">
        <v>359</v>
      </c>
      <c r="B33">
        <v>26</v>
      </c>
      <c r="C33">
        <v>17816</v>
      </c>
    </row>
    <row r="34" spans="1:3">
      <c r="A34" t="s">
        <v>245</v>
      </c>
      <c r="B34">
        <v>27</v>
      </c>
      <c r="C34">
        <v>15223</v>
      </c>
    </row>
    <row r="35" spans="1:3">
      <c r="A35" t="s">
        <v>283</v>
      </c>
      <c r="B35">
        <v>28</v>
      </c>
      <c r="C35">
        <v>3192</v>
      </c>
    </row>
    <row r="36" spans="1:3">
      <c r="A36" t="s">
        <v>277</v>
      </c>
      <c r="B36">
        <v>29</v>
      </c>
      <c r="C36">
        <v>3009</v>
      </c>
    </row>
    <row r="37" spans="1:3">
      <c r="A37" t="s">
        <v>247</v>
      </c>
      <c r="B37">
        <v>30</v>
      </c>
      <c r="C37">
        <v>504</v>
      </c>
    </row>
    <row r="38" spans="1:3">
      <c r="A38" t="s">
        <v>329</v>
      </c>
      <c r="B38">
        <v>31</v>
      </c>
      <c r="C38">
        <v>20530</v>
      </c>
    </row>
    <row r="39" spans="1:3">
      <c r="A39" t="s">
        <v>337</v>
      </c>
      <c r="B39">
        <v>32</v>
      </c>
      <c r="C39">
        <v>17951</v>
      </c>
    </row>
    <row r="40" spans="1:3">
      <c r="A40" t="s">
        <v>331</v>
      </c>
      <c r="B40">
        <v>33</v>
      </c>
      <c r="C40">
        <v>26254</v>
      </c>
    </row>
    <row r="41" spans="1:3">
      <c r="A41" t="s">
        <v>389</v>
      </c>
      <c r="B41">
        <v>34</v>
      </c>
      <c r="C41">
        <v>5175</v>
      </c>
    </row>
    <row r="42" spans="1:3">
      <c r="A42" t="s">
        <v>377</v>
      </c>
      <c r="B42">
        <v>35</v>
      </c>
      <c r="C42">
        <v>34781</v>
      </c>
    </row>
    <row r="43" spans="1:3">
      <c r="A43" t="s">
        <v>267</v>
      </c>
      <c r="B43">
        <v>36</v>
      </c>
      <c r="C43">
        <v>11562</v>
      </c>
    </row>
    <row r="44" spans="1:3">
      <c r="A44" t="s">
        <v>301</v>
      </c>
      <c r="B44">
        <v>37</v>
      </c>
      <c r="C44">
        <v>20997</v>
      </c>
    </row>
    <row r="45" spans="1:3">
      <c r="A45" t="s">
        <v>313</v>
      </c>
      <c r="B45">
        <v>38</v>
      </c>
      <c r="C45">
        <v>21213</v>
      </c>
    </row>
    <row r="46" spans="1:3">
      <c r="A46" t="s">
        <v>383</v>
      </c>
      <c r="B46">
        <v>39</v>
      </c>
      <c r="C46">
        <v>15301</v>
      </c>
    </row>
    <row r="47" spans="1:3">
      <c r="A47" t="s">
        <v>315</v>
      </c>
      <c r="B47">
        <v>40</v>
      </c>
      <c r="C47">
        <v>8102</v>
      </c>
    </row>
    <row r="48" spans="1:3">
      <c r="A48" t="s">
        <v>355</v>
      </c>
      <c r="B48">
        <v>41</v>
      </c>
      <c r="C48">
        <v>7711</v>
      </c>
    </row>
    <row r="49" spans="1:3">
      <c r="A49" t="s">
        <v>343</v>
      </c>
      <c r="B49">
        <v>42</v>
      </c>
      <c r="C49">
        <v>72419</v>
      </c>
    </row>
    <row r="50" spans="1:3">
      <c r="A50" t="s">
        <v>365</v>
      </c>
      <c r="B50">
        <v>43</v>
      </c>
      <c r="C50">
        <v>25606</v>
      </c>
    </row>
    <row r="51" spans="1:3">
      <c r="A51" t="s">
        <v>261</v>
      </c>
      <c r="B51">
        <v>44</v>
      </c>
      <c r="C51">
        <v>13236</v>
      </c>
    </row>
    <row r="52" spans="1:3">
      <c r="A52" t="s">
        <v>369</v>
      </c>
      <c r="B52">
        <v>45</v>
      </c>
      <c r="C52">
        <v>81301</v>
      </c>
    </row>
    <row r="53" spans="1:3">
      <c r="A53" t="s">
        <v>327</v>
      </c>
      <c r="B53">
        <v>46</v>
      </c>
      <c r="C53">
        <v>14640</v>
      </c>
    </row>
    <row r="54" spans="1:3">
      <c r="A54" t="s">
        <v>235</v>
      </c>
      <c r="B54">
        <v>47</v>
      </c>
      <c r="C54">
        <v>6286</v>
      </c>
    </row>
    <row r="55" spans="1:3">
      <c r="A55" t="s">
        <v>371</v>
      </c>
      <c r="B55">
        <v>48</v>
      </c>
      <c r="C55">
        <v>32996</v>
      </c>
    </row>
    <row r="56" spans="1:3">
      <c r="A56" t="s">
        <v>251</v>
      </c>
      <c r="B56">
        <v>49</v>
      </c>
      <c r="C56">
        <v>12626</v>
      </c>
    </row>
    <row r="57" spans="1:3">
      <c r="A57" t="s">
        <v>317</v>
      </c>
      <c r="B57">
        <v>50</v>
      </c>
      <c r="C57">
        <v>17504</v>
      </c>
    </row>
    <row r="58" spans="1:3">
      <c r="A58" t="s">
        <v>319</v>
      </c>
      <c r="B58">
        <v>51</v>
      </c>
      <c r="C58">
        <v>17849</v>
      </c>
    </row>
    <row r="59" spans="1:3">
      <c r="A59" t="s">
        <v>285</v>
      </c>
      <c r="B59">
        <v>52</v>
      </c>
      <c r="C59">
        <v>6464</v>
      </c>
    </row>
    <row r="60" spans="1:3">
      <c r="A60" t="s">
        <v>281</v>
      </c>
      <c r="B60">
        <v>53</v>
      </c>
      <c r="C60">
        <v>11</v>
      </c>
    </row>
    <row r="61" spans="1:3">
      <c r="A61" t="s">
        <v>353</v>
      </c>
      <c r="B61">
        <v>54</v>
      </c>
      <c r="C61">
        <v>22656</v>
      </c>
    </row>
    <row r="62" spans="1:3">
      <c r="A62" t="s">
        <v>295</v>
      </c>
      <c r="B62">
        <v>55</v>
      </c>
      <c r="C62">
        <v>43302</v>
      </c>
    </row>
    <row r="63" spans="1:3">
      <c r="A63" t="s">
        <v>229</v>
      </c>
      <c r="B63">
        <v>56</v>
      </c>
      <c r="C63">
        <v>2737</v>
      </c>
    </row>
    <row r="64" spans="1:3">
      <c r="A64" t="s">
        <v>297</v>
      </c>
      <c r="B64">
        <v>57</v>
      </c>
      <c r="C64">
        <v>4907</v>
      </c>
    </row>
    <row r="65" spans="1:3">
      <c r="A65" t="s">
        <v>311</v>
      </c>
      <c r="B65">
        <v>58</v>
      </c>
      <c r="C65">
        <v>22435</v>
      </c>
    </row>
    <row r="66" spans="1:3">
      <c r="A66" t="s">
        <v>387</v>
      </c>
      <c r="B66">
        <v>59</v>
      </c>
      <c r="C66">
        <v>20595</v>
      </c>
    </row>
    <row r="67" spans="1:3">
      <c r="A67" t="s">
        <v>293</v>
      </c>
      <c r="B67">
        <v>60</v>
      </c>
      <c r="C67">
        <v>31925</v>
      </c>
    </row>
    <row r="68" spans="1:3">
      <c r="A68" t="s">
        <v>287</v>
      </c>
      <c r="B68">
        <v>61</v>
      </c>
      <c r="C68">
        <v>919</v>
      </c>
    </row>
    <row r="69" spans="1:3">
      <c r="A69" t="s">
        <v>255</v>
      </c>
      <c r="B69">
        <v>62</v>
      </c>
      <c r="C69">
        <v>1086</v>
      </c>
    </row>
    <row r="70" spans="1:3">
      <c r="A70" t="s">
        <v>239</v>
      </c>
      <c r="B70">
        <v>63</v>
      </c>
      <c r="C70">
        <v>17760</v>
      </c>
    </row>
    <row r="71" spans="1:3">
      <c r="A71" t="s">
        <v>363</v>
      </c>
      <c r="B71">
        <v>64</v>
      </c>
      <c r="C71">
        <v>20205</v>
      </c>
    </row>
    <row r="72" spans="1:3">
      <c r="A72" t="s">
        <v>253</v>
      </c>
      <c r="B72">
        <v>65</v>
      </c>
      <c r="C72">
        <v>6801</v>
      </c>
    </row>
    <row r="73" spans="1:3">
      <c r="A73" t="s">
        <v>309</v>
      </c>
      <c r="B73">
        <v>66</v>
      </c>
      <c r="C73">
        <v>25313</v>
      </c>
    </row>
    <row r="74" spans="1:3">
      <c r="A74" t="s">
        <v>307</v>
      </c>
      <c r="B74">
        <v>67</v>
      </c>
      <c r="C74">
        <v>7961</v>
      </c>
    </row>
    <row r="75" spans="1:3">
      <c r="A75" t="s">
        <v>321</v>
      </c>
      <c r="B75">
        <v>68</v>
      </c>
      <c r="C75">
        <v>18671</v>
      </c>
    </row>
    <row r="76" spans="1:3">
      <c r="A76" t="s">
        <v>271</v>
      </c>
      <c r="B76">
        <v>69</v>
      </c>
      <c r="C76">
        <v>2996</v>
      </c>
    </row>
    <row r="77" spans="1:3">
      <c r="A77" t="s">
        <v>341</v>
      </c>
      <c r="B77">
        <v>70</v>
      </c>
      <c r="C77">
        <v>12296</v>
      </c>
    </row>
    <row r="78" spans="1:3">
      <c r="A78" t="s">
        <v>323</v>
      </c>
      <c r="B78">
        <v>71</v>
      </c>
      <c r="C78">
        <v>7715</v>
      </c>
    </row>
    <row r="79" spans="1:3">
      <c r="A79" t="s">
        <v>233</v>
      </c>
      <c r="B79">
        <v>72</v>
      </c>
      <c r="C79">
        <v>1594</v>
      </c>
    </row>
    <row r="80" spans="1:3">
      <c r="A80" t="s">
        <v>231</v>
      </c>
      <c r="B80">
        <v>73</v>
      </c>
      <c r="C80">
        <v>1728</v>
      </c>
    </row>
    <row r="81" spans="1:3">
      <c r="A81" t="s">
        <v>303</v>
      </c>
      <c r="B81">
        <v>74</v>
      </c>
      <c r="C81">
        <v>11457</v>
      </c>
    </row>
    <row r="82" spans="1:3">
      <c r="A82" t="s">
        <v>263</v>
      </c>
      <c r="B82">
        <v>75</v>
      </c>
      <c r="C82">
        <v>5423</v>
      </c>
    </row>
    <row r="83" spans="1:3">
      <c r="A83" t="s">
        <v>265</v>
      </c>
      <c r="B83">
        <v>76</v>
      </c>
      <c r="C83">
        <v>3611</v>
      </c>
    </row>
    <row r="84" spans="1:3">
      <c r="A84" t="s">
        <v>347</v>
      </c>
      <c r="B84">
        <v>77</v>
      </c>
      <c r="C84">
        <v>1810</v>
      </c>
    </row>
    <row r="85" spans="1:3">
      <c r="A85" t="s">
        <v>305</v>
      </c>
      <c r="B85">
        <v>78</v>
      </c>
      <c r="C85">
        <v>4127</v>
      </c>
    </row>
    <row r="86" spans="1:3">
      <c r="A86" t="s">
        <v>241</v>
      </c>
      <c r="B86">
        <v>79</v>
      </c>
      <c r="C86">
        <v>2063</v>
      </c>
    </row>
    <row r="87" spans="1:3">
      <c r="A87" t="s">
        <v>325</v>
      </c>
      <c r="B87">
        <v>80</v>
      </c>
      <c r="C87">
        <v>9350</v>
      </c>
    </row>
    <row r="88" spans="1:3">
      <c r="A88" t="s">
        <v>351</v>
      </c>
      <c r="B88">
        <v>81</v>
      </c>
      <c r="C88">
        <v>14485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5089"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07A69-2A75-44AC-80E2-C5791EE3DE66}">
  <sheetPr codeName="Sheet43">
    <tabColor theme="7" tint="0.59999389629810485"/>
  </sheetPr>
  <dimension ref="A5:C88"/>
  <sheetViews>
    <sheetView workbookViewId="0">
      <selection activeCell="I59" sqref="I59"/>
    </sheetView>
  </sheetViews>
  <sheetFormatPr defaultRowHeight="14.25"/>
  <sheetData>
    <row r="5" spans="1:3">
      <c r="A5" t="s">
        <v>6115</v>
      </c>
    </row>
    <row r="8" spans="1:3">
      <c r="A8" t="s">
        <v>333</v>
      </c>
      <c r="B8">
        <v>1</v>
      </c>
      <c r="C8">
        <v>5880</v>
      </c>
    </row>
    <row r="9" spans="1:3">
      <c r="A9" t="s">
        <v>243</v>
      </c>
      <c r="B9">
        <v>2</v>
      </c>
      <c r="C9">
        <v>2660</v>
      </c>
    </row>
    <row r="10" spans="1:3">
      <c r="A10" t="s">
        <v>367</v>
      </c>
      <c r="B10">
        <v>3</v>
      </c>
      <c r="C10">
        <v>6528</v>
      </c>
    </row>
    <row r="11" spans="1:3">
      <c r="A11" t="s">
        <v>269</v>
      </c>
      <c r="B11">
        <v>4</v>
      </c>
      <c r="C11">
        <v>1276</v>
      </c>
    </row>
    <row r="12" spans="1:3">
      <c r="A12" t="s">
        <v>289</v>
      </c>
      <c r="B12">
        <v>5</v>
      </c>
      <c r="C12">
        <v>1436</v>
      </c>
    </row>
    <row r="13" spans="1:3">
      <c r="A13" t="s">
        <v>345</v>
      </c>
      <c r="B13">
        <v>6</v>
      </c>
      <c r="C13">
        <v>11768</v>
      </c>
    </row>
    <row r="14" spans="1:3">
      <c r="A14" t="s">
        <v>339</v>
      </c>
      <c r="B14">
        <v>7</v>
      </c>
      <c r="C14">
        <v>17596</v>
      </c>
    </row>
    <row r="15" spans="1:3">
      <c r="A15" t="s">
        <v>279</v>
      </c>
      <c r="B15">
        <v>8</v>
      </c>
      <c r="C15">
        <v>292</v>
      </c>
    </row>
    <row r="16" spans="1:3">
      <c r="A16" t="s">
        <v>375</v>
      </c>
      <c r="B16">
        <v>9</v>
      </c>
      <c r="C16">
        <v>10844</v>
      </c>
    </row>
    <row r="17" spans="1:3">
      <c r="A17" t="s">
        <v>381</v>
      </c>
      <c r="B17">
        <v>10</v>
      </c>
      <c r="C17">
        <v>12116</v>
      </c>
    </row>
    <row r="18" spans="1:3">
      <c r="A18" t="s">
        <v>357</v>
      </c>
      <c r="B18">
        <v>11</v>
      </c>
      <c r="C18">
        <v>1212</v>
      </c>
    </row>
    <row r="19" spans="1:3">
      <c r="A19" t="s">
        <v>257</v>
      </c>
      <c r="B19">
        <v>12</v>
      </c>
      <c r="C19">
        <v>1084</v>
      </c>
    </row>
    <row r="20" spans="1:3">
      <c r="A20" t="s">
        <v>249</v>
      </c>
      <c r="B20">
        <v>13</v>
      </c>
      <c r="C20">
        <v>1656</v>
      </c>
    </row>
    <row r="21" spans="1:3">
      <c r="A21" t="s">
        <v>349</v>
      </c>
      <c r="B21">
        <v>14</v>
      </c>
      <c r="C21">
        <v>1900</v>
      </c>
    </row>
    <row r="22" spans="1:3">
      <c r="A22" t="s">
        <v>335</v>
      </c>
      <c r="B22">
        <v>15</v>
      </c>
      <c r="C22">
        <v>1936</v>
      </c>
    </row>
    <row r="23" spans="1:3">
      <c r="A23" t="s">
        <v>361</v>
      </c>
      <c r="B23">
        <v>16</v>
      </c>
      <c r="C23">
        <v>13116</v>
      </c>
    </row>
    <row r="24" spans="1:3">
      <c r="A24" t="s">
        <v>379</v>
      </c>
      <c r="B24">
        <v>17</v>
      </c>
      <c r="C24">
        <v>3644</v>
      </c>
    </row>
    <row r="25" spans="1:3">
      <c r="A25" t="s">
        <v>299</v>
      </c>
      <c r="B25">
        <v>18</v>
      </c>
      <c r="C25">
        <v>820</v>
      </c>
    </row>
    <row r="26" spans="1:3">
      <c r="A26" t="s">
        <v>291</v>
      </c>
      <c r="B26">
        <v>19</v>
      </c>
      <c r="C26">
        <v>2988</v>
      </c>
    </row>
    <row r="27" spans="1:3">
      <c r="A27" t="s">
        <v>373</v>
      </c>
      <c r="B27">
        <v>20</v>
      </c>
      <c r="C27">
        <v>9108</v>
      </c>
    </row>
    <row r="28" spans="1:3">
      <c r="A28" t="s">
        <v>237</v>
      </c>
      <c r="B28">
        <v>21</v>
      </c>
      <c r="C28">
        <v>3136</v>
      </c>
    </row>
    <row r="29" spans="1:3">
      <c r="A29" t="s">
        <v>385</v>
      </c>
      <c r="B29">
        <v>22</v>
      </c>
      <c r="C29">
        <v>2088</v>
      </c>
    </row>
    <row r="30" spans="1:3">
      <c r="A30" t="s">
        <v>259</v>
      </c>
      <c r="B30">
        <v>23</v>
      </c>
      <c r="C30">
        <v>3456</v>
      </c>
    </row>
    <row r="31" spans="1:3">
      <c r="A31" t="s">
        <v>273</v>
      </c>
      <c r="B31">
        <v>24</v>
      </c>
      <c r="C31">
        <v>2208</v>
      </c>
    </row>
    <row r="32" spans="1:3">
      <c r="A32" t="s">
        <v>275</v>
      </c>
      <c r="B32">
        <v>25</v>
      </c>
      <c r="C32">
        <v>2548</v>
      </c>
    </row>
    <row r="33" spans="1:3">
      <c r="A33" t="s">
        <v>359</v>
      </c>
      <c r="B33">
        <v>26</v>
      </c>
      <c r="C33">
        <v>7532</v>
      </c>
    </row>
    <row r="34" spans="1:3">
      <c r="A34" t="s">
        <v>245</v>
      </c>
      <c r="B34">
        <v>27</v>
      </c>
      <c r="C34">
        <v>7244</v>
      </c>
    </row>
    <row r="35" spans="1:3">
      <c r="A35" t="s">
        <v>283</v>
      </c>
      <c r="B35">
        <v>28</v>
      </c>
      <c r="C35">
        <v>2224</v>
      </c>
    </row>
    <row r="36" spans="1:3">
      <c r="A36" t="s">
        <v>277</v>
      </c>
      <c r="B36">
        <v>29</v>
      </c>
      <c r="C36">
        <v>832</v>
      </c>
    </row>
    <row r="37" spans="1:3">
      <c r="A37" t="s">
        <v>247</v>
      </c>
      <c r="B37">
        <v>30</v>
      </c>
      <c r="C37">
        <v>572</v>
      </c>
    </row>
    <row r="38" spans="1:3">
      <c r="A38" t="s">
        <v>329</v>
      </c>
      <c r="B38">
        <v>31</v>
      </c>
      <c r="C38">
        <v>5728</v>
      </c>
    </row>
    <row r="39" spans="1:3">
      <c r="A39" t="s">
        <v>337</v>
      </c>
      <c r="B39">
        <v>32</v>
      </c>
      <c r="C39">
        <v>2608</v>
      </c>
    </row>
    <row r="40" spans="1:3">
      <c r="A40" t="s">
        <v>331</v>
      </c>
      <c r="B40">
        <v>33</v>
      </c>
      <c r="C40">
        <v>9708</v>
      </c>
    </row>
    <row r="41" spans="1:3">
      <c r="A41" t="s">
        <v>389</v>
      </c>
      <c r="B41">
        <v>34</v>
      </c>
      <c r="C41">
        <v>30640</v>
      </c>
    </row>
    <row r="42" spans="1:3">
      <c r="A42" t="s">
        <v>377</v>
      </c>
      <c r="B42">
        <v>35</v>
      </c>
      <c r="C42">
        <v>22952</v>
      </c>
    </row>
    <row r="43" spans="1:3">
      <c r="A43" t="s">
        <v>267</v>
      </c>
      <c r="B43">
        <v>36</v>
      </c>
      <c r="C43">
        <v>668</v>
      </c>
    </row>
    <row r="44" spans="1:3">
      <c r="A44" t="s">
        <v>301</v>
      </c>
      <c r="B44">
        <v>37</v>
      </c>
      <c r="C44">
        <v>1428</v>
      </c>
    </row>
    <row r="45" spans="1:3">
      <c r="A45" t="s">
        <v>313</v>
      </c>
      <c r="B45">
        <v>38</v>
      </c>
      <c r="C45">
        <v>7624</v>
      </c>
    </row>
    <row r="46" spans="1:3">
      <c r="A46" t="s">
        <v>383</v>
      </c>
      <c r="B46">
        <v>39</v>
      </c>
      <c r="C46">
        <v>2432</v>
      </c>
    </row>
    <row r="47" spans="1:3">
      <c r="A47" t="s">
        <v>315</v>
      </c>
      <c r="B47">
        <v>40</v>
      </c>
      <c r="C47">
        <v>2140</v>
      </c>
    </row>
    <row r="48" spans="1:3">
      <c r="A48" t="s">
        <v>355</v>
      </c>
      <c r="B48">
        <v>41</v>
      </c>
      <c r="C48">
        <v>14540</v>
      </c>
    </row>
    <row r="49" spans="1:3">
      <c r="A49" t="s">
        <v>343</v>
      </c>
      <c r="B49">
        <v>42</v>
      </c>
      <c r="C49">
        <v>13692</v>
      </c>
    </row>
    <row r="50" spans="1:3">
      <c r="A50" t="s">
        <v>365</v>
      </c>
      <c r="B50">
        <v>43</v>
      </c>
      <c r="C50">
        <v>2720</v>
      </c>
    </row>
    <row r="51" spans="1:3">
      <c r="A51" t="s">
        <v>261</v>
      </c>
      <c r="B51">
        <v>44</v>
      </c>
      <c r="C51">
        <v>3188</v>
      </c>
    </row>
    <row r="52" spans="1:3">
      <c r="A52" t="s">
        <v>369</v>
      </c>
      <c r="B52">
        <v>45</v>
      </c>
      <c r="C52">
        <v>7428</v>
      </c>
    </row>
    <row r="53" spans="1:3">
      <c r="A53" t="s">
        <v>327</v>
      </c>
      <c r="B53">
        <v>46</v>
      </c>
      <c r="C53">
        <v>4092</v>
      </c>
    </row>
    <row r="54" spans="1:3">
      <c r="A54" t="s">
        <v>235</v>
      </c>
      <c r="B54">
        <v>47</v>
      </c>
      <c r="C54">
        <v>3972</v>
      </c>
    </row>
    <row r="55" spans="1:3">
      <c r="A55" t="s">
        <v>371</v>
      </c>
      <c r="B55">
        <v>48</v>
      </c>
      <c r="C55">
        <v>19300</v>
      </c>
    </row>
    <row r="56" spans="1:3">
      <c r="A56" t="s">
        <v>251</v>
      </c>
      <c r="B56">
        <v>49</v>
      </c>
      <c r="C56">
        <v>932</v>
      </c>
    </row>
    <row r="57" spans="1:3">
      <c r="A57" t="s">
        <v>317</v>
      </c>
      <c r="B57">
        <v>50</v>
      </c>
      <c r="C57">
        <v>2632</v>
      </c>
    </row>
    <row r="58" spans="1:3">
      <c r="A58" t="s">
        <v>319</v>
      </c>
      <c r="B58">
        <v>51</v>
      </c>
      <c r="C58">
        <v>5220</v>
      </c>
    </row>
    <row r="59" spans="1:3">
      <c r="A59" t="s">
        <v>285</v>
      </c>
      <c r="B59">
        <v>52</v>
      </c>
      <c r="C59">
        <v>3500</v>
      </c>
    </row>
    <row r="60" spans="1:3">
      <c r="A60" t="s">
        <v>281</v>
      </c>
      <c r="B60">
        <v>53</v>
      </c>
      <c r="C60">
        <v>472</v>
      </c>
    </row>
    <row r="61" spans="1:3">
      <c r="A61" t="s">
        <v>353</v>
      </c>
      <c r="B61">
        <v>54</v>
      </c>
      <c r="C61">
        <v>12176</v>
      </c>
    </row>
    <row r="62" spans="1:3">
      <c r="A62" t="s">
        <v>295</v>
      </c>
      <c r="B62">
        <v>55</v>
      </c>
      <c r="C62">
        <v>6564</v>
      </c>
    </row>
    <row r="63" spans="1:3">
      <c r="A63" t="s">
        <v>229</v>
      </c>
      <c r="B63">
        <v>56</v>
      </c>
      <c r="C63">
        <v>528</v>
      </c>
    </row>
    <row r="64" spans="1:3">
      <c r="A64" t="s">
        <v>297</v>
      </c>
      <c r="B64">
        <v>57</v>
      </c>
      <c r="C64">
        <v>1316</v>
      </c>
    </row>
    <row r="65" spans="1:3">
      <c r="A65" t="s">
        <v>311</v>
      </c>
      <c r="B65">
        <v>58</v>
      </c>
      <c r="C65">
        <v>3120</v>
      </c>
    </row>
    <row r="66" spans="1:3">
      <c r="A66" t="s">
        <v>387</v>
      </c>
      <c r="B66">
        <v>59</v>
      </c>
      <c r="C66">
        <v>8316</v>
      </c>
    </row>
    <row r="67" spans="1:3">
      <c r="A67" t="s">
        <v>293</v>
      </c>
      <c r="B67">
        <v>60</v>
      </c>
      <c r="C67">
        <v>3004</v>
      </c>
    </row>
    <row r="68" spans="1:3">
      <c r="A68" t="s">
        <v>287</v>
      </c>
      <c r="B68">
        <v>61</v>
      </c>
      <c r="C68">
        <v>3564</v>
      </c>
    </row>
    <row r="69" spans="1:3">
      <c r="A69" t="s">
        <v>255</v>
      </c>
      <c r="B69">
        <v>62</v>
      </c>
      <c r="C69">
        <v>548</v>
      </c>
    </row>
    <row r="70" spans="1:3">
      <c r="A70" t="s">
        <v>239</v>
      </c>
      <c r="B70">
        <v>63</v>
      </c>
      <c r="C70">
        <v>3400</v>
      </c>
    </row>
    <row r="71" spans="1:3">
      <c r="A71" t="s">
        <v>363</v>
      </c>
      <c r="B71">
        <v>64</v>
      </c>
      <c r="C71">
        <v>4284</v>
      </c>
    </row>
    <row r="72" spans="1:3">
      <c r="A72" t="s">
        <v>253</v>
      </c>
      <c r="B72">
        <v>65</v>
      </c>
      <c r="C72">
        <v>1884</v>
      </c>
    </row>
    <row r="73" spans="1:3">
      <c r="A73" t="s">
        <v>309</v>
      </c>
      <c r="B73">
        <v>66</v>
      </c>
      <c r="C73">
        <v>2540</v>
      </c>
    </row>
    <row r="74" spans="1:3">
      <c r="A74" t="s">
        <v>307</v>
      </c>
      <c r="B74">
        <v>67</v>
      </c>
      <c r="C74">
        <v>1064</v>
      </c>
    </row>
    <row r="75" spans="1:3">
      <c r="A75" t="s">
        <v>321</v>
      </c>
      <c r="B75">
        <v>68</v>
      </c>
      <c r="C75">
        <v>4180</v>
      </c>
    </row>
    <row r="76" spans="1:3">
      <c r="A76" t="s">
        <v>271</v>
      </c>
      <c r="B76">
        <v>69</v>
      </c>
      <c r="C76">
        <v>780</v>
      </c>
    </row>
    <row r="77" spans="1:3">
      <c r="A77" t="s">
        <v>341</v>
      </c>
      <c r="B77">
        <v>70</v>
      </c>
      <c r="C77">
        <v>1744</v>
      </c>
    </row>
    <row r="78" spans="1:3">
      <c r="A78" t="s">
        <v>323</v>
      </c>
      <c r="B78">
        <v>71</v>
      </c>
      <c r="C78">
        <v>2120</v>
      </c>
    </row>
    <row r="79" spans="1:3">
      <c r="A79" t="s">
        <v>233</v>
      </c>
      <c r="B79">
        <v>72</v>
      </c>
      <c r="C79">
        <v>1464</v>
      </c>
    </row>
    <row r="80" spans="1:3">
      <c r="A80" t="s">
        <v>231</v>
      </c>
      <c r="B80">
        <v>73</v>
      </c>
      <c r="C80">
        <v>1340</v>
      </c>
    </row>
    <row r="81" spans="1:3">
      <c r="A81" t="s">
        <v>303</v>
      </c>
      <c r="B81">
        <v>74</v>
      </c>
      <c r="C81">
        <v>476</v>
      </c>
    </row>
    <row r="82" spans="1:3">
      <c r="A82" t="s">
        <v>263</v>
      </c>
      <c r="B82">
        <v>75</v>
      </c>
      <c r="C82">
        <v>432</v>
      </c>
    </row>
    <row r="83" spans="1:3">
      <c r="A83" t="s">
        <v>265</v>
      </c>
      <c r="B83">
        <v>76</v>
      </c>
      <c r="C83">
        <v>560</v>
      </c>
    </row>
    <row r="84" spans="1:3">
      <c r="A84" t="s">
        <v>347</v>
      </c>
      <c r="B84">
        <v>77</v>
      </c>
      <c r="C84">
        <v>2476</v>
      </c>
    </row>
    <row r="85" spans="1:3">
      <c r="A85" t="s">
        <v>305</v>
      </c>
      <c r="B85">
        <v>78</v>
      </c>
      <c r="C85">
        <v>576</v>
      </c>
    </row>
    <row r="86" spans="1:3">
      <c r="A86" t="s">
        <v>241</v>
      </c>
      <c r="B86">
        <v>79</v>
      </c>
      <c r="C86">
        <v>732</v>
      </c>
    </row>
    <row r="87" spans="1:3">
      <c r="A87" t="s">
        <v>325</v>
      </c>
      <c r="B87">
        <v>80</v>
      </c>
      <c r="C87">
        <v>1824</v>
      </c>
    </row>
    <row r="88" spans="1:3">
      <c r="A88" t="s">
        <v>351</v>
      </c>
      <c r="B88">
        <v>81</v>
      </c>
      <c r="C88">
        <v>3304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3041" r:id="rId3" name="Button 1">
              <controlPr defaultSize="0" print="0" autoFill="0" autoPict="0" macro="[0]!Düğme1_Tıkla">
                <anchor moveWithCells="1" sizeWithCells="1">
                  <from>
                    <xdr:col>0</xdr:col>
                    <xdr:colOff>600075</xdr:colOff>
                    <xdr:row>0</xdr:row>
                    <xdr:rowOff>95250</xdr:rowOff>
                  </from>
                  <to>
                    <xdr:col>3</xdr:col>
                    <xdr:colOff>628650</xdr:colOff>
                    <xdr:row>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17</vt:i4>
      </vt:variant>
    </vt:vector>
  </HeadingPairs>
  <TitlesOfParts>
    <vt:vector size="133" baseType="lpstr">
      <vt:lpstr>GENEL</vt:lpstr>
      <vt:lpstr>ELENENLER</vt:lpstr>
      <vt:lpstr>ELENENLER v2</vt:lpstr>
      <vt:lpstr>ELENENLER v3</vt:lpstr>
      <vt:lpstr>MAKALE İSİMLENDİRMESİ</vt:lpstr>
      <vt:lpstr>REFERANS TOP. BUHARLAŞMA (ETo)</vt:lpstr>
      <vt:lpstr>GSYH</vt:lpstr>
      <vt:lpstr>GENEL SICAKLIK VERİLERİ</vt:lpstr>
      <vt:lpstr>ORTALAMA SICAKLIK (°C)</vt:lpstr>
      <vt:lpstr>ORTALAMA EN YÜK. SICAKLIK (°C)</vt:lpstr>
      <vt:lpstr>ORTALAMA EN DÜŞÜK SICAKLIK (°C)</vt:lpstr>
      <vt:lpstr>ORTALAMA GÜNEŞLENME SÜRESİ (SA)</vt:lpstr>
      <vt:lpstr>ORTALAMA YAĞIŞLI GÜN SAYISI</vt:lpstr>
      <vt:lpstr>TOP. YAĞIŞ MİK. ORT (mm)</vt:lpstr>
      <vt:lpstr>EN DÜŞÜK SICAKLIK (°C)</vt:lpstr>
      <vt:lpstr>EN YÜKSEK SICAKLIK (°C)</vt:lpstr>
      <vt:lpstr>GELİR DAĞILIMI</vt:lpstr>
      <vt:lpstr>İL BAZINDA NÜFUS DAĞILIMI</vt:lpstr>
      <vt:lpstr>YATIRIM DAĞILIMI</vt:lpstr>
      <vt:lpstr>PANEL GÖLGELEME HESABI</vt:lpstr>
      <vt:lpstr>IŞIMA VERİLERİ</vt:lpstr>
      <vt:lpstr>RÜZGAR HIZI</vt:lpstr>
      <vt:lpstr>RÜZGAR HIZI RENKLER</vt:lpstr>
      <vt:lpstr>ELEKTRİK PİYASASI GENEL DURUMU</vt:lpstr>
      <vt:lpstr>LİSANSLI ELEK. ÜRT. BİLGİLERİ</vt:lpstr>
      <vt:lpstr>LİSANSSIZ ELEK. ÜRT. BİLGİLERİ</vt:lpstr>
      <vt:lpstr>ELEK. TÜK. DAĞ. KARŞILAŞTIRMASI</vt:lpstr>
      <vt:lpstr>ELEKTR. TÜK. TÜKETİCİ BAZ. DAĞ.</vt:lpstr>
      <vt:lpstr>ELEK. TÜK. TÜRÜ BAZ DAĞ KARŞLTR</vt:lpstr>
      <vt:lpstr>ELEK. ÜRT. KAYNK. GÖRE DAĞILIM</vt:lpstr>
      <vt:lpstr>ELEK. ÜRT. İTHL. İHRC. BRÜT DAĞ</vt:lpstr>
      <vt:lpstr>GELİR DAĞILIMI EŞİTSİZLİĞİ</vt:lpstr>
      <vt:lpstr>İLLERE GÖRE TARIM ALAN. ÇEŞİT.</vt:lpstr>
      <vt:lpstr>İLLERE GÖRE TARIM ALANLARI</vt:lpstr>
      <vt:lpstr>YILLARA GÖRE TARIM VE ORMN ALAN</vt:lpstr>
      <vt:lpstr>İL BAZINDA TARIM ALANLARI</vt:lpstr>
      <vt:lpstr>YILLARA GÖRE TARIM ALANLARI</vt:lpstr>
      <vt:lpstr>İÇMESU ŞEBEKESİ İÇİN ÇEKİLEN SU</vt:lpstr>
      <vt:lpstr>KAYNAKLARA GÖRE ELEKTRK ÜRETİMİ</vt:lpstr>
      <vt:lpstr>NET ELEKT. TÜK. SEKTOR DAĞILIMI</vt:lpstr>
      <vt:lpstr>İL BAZINDA KULL-DAĞIT. SU MİKT.</vt:lpstr>
      <vt:lpstr>DAĞITILAN SUYUN ABONE SAYISI</vt:lpstr>
      <vt:lpstr>KİŞİ BAŞI TOPLAM SU MİKTARI</vt:lpstr>
      <vt:lpstr>SEKT. GÖRE SERA GAZI EMİSY.</vt:lpstr>
      <vt:lpstr>SERA GAZI EMİSYONLARI</vt:lpstr>
      <vt:lpstr>CO2 EMİSYONLARI</vt:lpstr>
      <vt:lpstr>ATIK BERTARAF VE GERİ KAZANIM</vt:lpstr>
      <vt:lpstr>İL BAZINDA ATIK MİKTARI</vt:lpstr>
      <vt:lpstr>İL BAZINDA KİŞİ BAŞI ATIK MİKT.</vt:lpstr>
      <vt:lpstr>İL BERT. ETM. YÖNT. GÖR. ATK </vt:lpstr>
      <vt:lpstr>İLLERE GÖRE PM2,5 ÖLÇÜM</vt:lpstr>
      <vt:lpstr>İLLERE GÖRE PM10 ÖLÇÜM</vt:lpstr>
      <vt:lpstr>İLLERE GÖRE SO2 ÖLÇÜM</vt:lpstr>
      <vt:lpstr>İLLERE GÖRE NO2 ÖLÇÜM</vt:lpstr>
      <vt:lpstr>İŞ GÜCÜ GİRDİ ENDEKSLERİ</vt:lpstr>
      <vt:lpstr>İŞGÜCÜ MALİYET ENDEKSLERİ</vt:lpstr>
      <vt:lpstr>İL ALAN BİLGİLERİ &amp; KM2 DÜŞ NÜF</vt:lpstr>
      <vt:lpstr>GÜNEŞ ENERJİ SANTRALLERİ</vt:lpstr>
      <vt:lpstr>HİDROELEKTRİK SANTRALLERİ</vt:lpstr>
      <vt:lpstr>RÜZGAR ENERJİ SANTRALLERİ</vt:lpstr>
      <vt:lpstr>BİYOGAZ ENERJİ SANTRALLERİ</vt:lpstr>
      <vt:lpstr>JEOTERMAL ENERJİ SANTRALLERİ</vt:lpstr>
      <vt:lpstr>TÜFE</vt:lpstr>
      <vt:lpstr>TÜFE AYLIK DEĞİŞİM (%)</vt:lpstr>
      <vt:lpstr>TÜFE BİR ÖN. YIL. ARALIK AY. G </vt:lpstr>
      <vt:lpstr>GİNİ KATSAYISI</vt:lpstr>
      <vt:lpstr>BÖLG. YOKSUL SAYILARI VE ORANLR</vt:lpstr>
      <vt:lpstr>P80-P20 ORANI</vt:lpstr>
      <vt:lpstr>İŞ GÜCÜ</vt:lpstr>
      <vt:lpstr>İŞSİZ</vt:lpstr>
      <vt:lpstr>İŞSİZLİK ORANI</vt:lpstr>
      <vt:lpstr>İNSANİ GELİŞME ENDEKSİ</vt:lpstr>
      <vt:lpstr>İSTİHDAM ORANI</vt:lpstr>
      <vt:lpstr>İL BAZINDA HAT UZUNLUKLRI NÜFUS</vt:lpstr>
      <vt:lpstr>ABONEYE DÜŞEN TRAFO SAYISI</vt:lpstr>
      <vt:lpstr>ABONEYE DÜŞEN TRAFO KAPASİTESİ</vt:lpstr>
      <vt:lpstr>İL BAZINDA HAT UZUNLUKLRI ABONE</vt:lpstr>
      <vt:lpstr>ŞİRKT. BAZINDA HAT UZUNLULARI</vt:lpstr>
      <vt:lpstr>YILLARA GÖRE HAT UZUNLUKLARI</vt:lpstr>
      <vt:lpstr>HASTANE SAYISI</vt:lpstr>
      <vt:lpstr>İL BAZINDA ÜNİ ÖĞR SAY</vt:lpstr>
      <vt:lpstr>YÖK VERİLERİ</vt:lpstr>
      <vt:lpstr>İL BAZINDA ÖRGÜN ÜNİ SAYISI</vt:lpstr>
      <vt:lpstr>İHRCÇI FİRMALARIN İHRACAT PERF.</vt:lpstr>
      <vt:lpstr>ELEKTRİK-ELEKTRONİK İHRACATI</vt:lpstr>
      <vt:lpstr>İL KOORDİNAT BİLGİLERİ</vt:lpstr>
      <vt:lpstr>T2M HAVA SICAKLIĞI (C)</vt:lpstr>
      <vt:lpstr>10M YÜKSEKLİKTE RÜZGAR HIZI</vt:lpstr>
      <vt:lpstr>BAĞIL NEM</vt:lpstr>
      <vt:lpstr>YÜZEY BASINCI</vt:lpstr>
      <vt:lpstr>TOPRAK SICAKLIĞI</vt:lpstr>
      <vt:lpstr>15+ Yaş ve Okuma Yazma Bilen</vt:lpstr>
      <vt:lpstr>15+ Yaş ve Yüksekokul Veya Fakü</vt:lpstr>
      <vt:lpstr>Boşanma Sayısı</vt:lpstr>
      <vt:lpstr>Canlı Hayvan Sayısı (Baş)</vt:lpstr>
      <vt:lpstr>Evlenme Sayısı</vt:lpstr>
      <vt:lpstr>20+ Yıldan Fazla Evlilik Süresi</vt:lpstr>
      <vt:lpstr>GSYH Değişim Oranı</vt:lpstr>
      <vt:lpstr>Genel Mutluluk Düzeyi -Çok Mtlu</vt:lpstr>
      <vt:lpstr>Genel Mutluluk Düzeyi -çok Mtsz</vt:lpstr>
      <vt:lpstr>Girişim Sayıları</vt:lpstr>
      <vt:lpstr>Yoksulluk Oranı (%)</vt:lpstr>
      <vt:lpstr>Doğum Sayısı</vt:lpstr>
      <vt:lpstr>İntihar Sayısı</vt:lpstr>
      <vt:lpstr>Konut Satış Sayıları</vt:lpstr>
      <vt:lpstr>Motorlu Kara Taşıt Sayısı</vt:lpstr>
      <vt:lpstr>Ölüm Sayısı</vt:lpstr>
      <vt:lpstr>Suç Mağduru Sayısı</vt:lpstr>
      <vt:lpstr>Suça Sürüklenen Çocuklar</vt:lpstr>
      <vt:lpstr>Nadas Alanı</vt:lpstr>
      <vt:lpstr>Tahıllar Ve Diğer Ürün Alanı</vt:lpstr>
      <vt:lpstr>Tiyatro Gösteri Sayısı</vt:lpstr>
      <vt:lpstr>Tiyatro Salonu Sayısı</vt:lpstr>
      <vt:lpstr>Tiyatro Seyirci Sayısı</vt:lpstr>
      <vt:lpstr>Traktör Sayısı</vt:lpstr>
      <vt:lpstr>Ruhsatlı Yapı Sayısı</vt:lpstr>
      <vt:lpstr>'ELEKTR. TÜK. TÜKETİCİ BAZ. DAĞ.'!_Toc482195665</vt:lpstr>
      <vt:lpstr>'ELEKTR. TÜK. TÜKETİCİ BAZ. DAĞ.'!_Toc482195667</vt:lpstr>
      <vt:lpstr>'ELEKTR. TÜK. TÜKETİCİ BAZ. DAĞ.'!_Toc482195668</vt:lpstr>
      <vt:lpstr>'ATIK BERTARAF VE GERİ KAZANIM'!Print_Area</vt:lpstr>
      <vt:lpstr>'ELEK. ÜRT. İTHL. İHRC. BRÜT DAĞ'!Print_Area</vt:lpstr>
      <vt:lpstr>GSYH!Print_Area</vt:lpstr>
      <vt:lpstr>'İÇMESU ŞEBEKESİ İÇİN ÇEKİLEN SU'!Print_Area</vt:lpstr>
      <vt:lpstr>'İL BAZINDA NÜFUS DAĞILIMI'!Print_Area</vt:lpstr>
      <vt:lpstr>'İL BAZINDA TARIM ALANLARI'!Print_Area</vt:lpstr>
      <vt:lpstr>'KAYNAKLARA GÖRE ELEKTRK ÜRETİMİ'!Print_Area</vt:lpstr>
      <vt:lpstr>'NET ELEKT. TÜK. SEKTOR DAĞILIMI'!Print_Area</vt:lpstr>
      <vt:lpstr>'YILLARA GÖRE HAT UZUNLUKLARI'!Print_Area</vt:lpstr>
      <vt:lpstr>'YILLARA GÖRE TARIM ALANLARI'!Print_Area</vt:lpstr>
      <vt:lpstr>'YILLARA GÖRE TARIM VE ORMN ALAN'!Print_Area</vt:lpstr>
      <vt:lpstr>GSYH!Print_Titles</vt:lpstr>
      <vt:lpstr>'İÇMESU ŞEBEKESİ İÇİN ÇEKİLEN SU'!Print_Titles</vt:lpstr>
      <vt:lpstr>'İL BAZINDA NÜFUS DAĞILIMI'!Print_Titles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UK</dc:creator>
  <cp:lastModifiedBy>Umut Kamisli</cp:lastModifiedBy>
  <cp:lastPrinted>2019-10-09T17:11:10Z</cp:lastPrinted>
  <dcterms:created xsi:type="dcterms:W3CDTF">2019-10-09T16:57:36Z</dcterms:created>
  <dcterms:modified xsi:type="dcterms:W3CDTF">2021-11-13T09:55:56Z</dcterms:modified>
</cp:coreProperties>
</file>